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illaumedelautre/Desktop/LIVES final/"/>
    </mc:Choice>
  </mc:AlternateContent>
  <xr:revisionPtr revIDLastSave="0" documentId="13_ncr:1_{84D78DB3-53C0-E844-8F30-7913F3718533}" xr6:coauthVersionLast="47" xr6:coauthVersionMax="47" xr10:uidLastSave="{00000000-0000-0000-0000-000000000000}"/>
  <bookViews>
    <workbookView xWindow="0" yWindow="500" windowWidth="40960" windowHeight="21900" xr2:uid="{00000000-000D-0000-FFFF-FFFF00000000}"/>
  </bookViews>
  <sheets>
    <sheet name="Summary Table" sheetId="1" r:id="rId1"/>
    <sheet name="Research Ide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<sst xmlns="http://schemas.openxmlformats.org/spreadsheetml/2006/main" count="356" uniqueCount="147">
  <si>
    <t>School-to-Work
Transitions</t>
  </si>
  <si>
    <t>Retirement 
Transition</t>
  </si>
  <si>
    <t>Sequence Analysis</t>
  </si>
  <si>
    <t>Fixed-Effects</t>
  </si>
  <si>
    <t>Dynamic panel models</t>
  </si>
  <si>
    <t>Difference-in-difference</t>
  </si>
  <si>
    <t>Regression Discontinuity</t>
  </si>
  <si>
    <t>Growth Curve Models</t>
  </si>
  <si>
    <t>Event history analysis</t>
  </si>
  <si>
    <t>Latent transition analysis</t>
  </si>
  <si>
    <t>NIDS</t>
  </si>
  <si>
    <t>KHPS and JHPS</t>
  </si>
  <si>
    <t>NLSY</t>
  </si>
  <si>
    <t>low</t>
  </si>
  <si>
    <t>PSID</t>
  </si>
  <si>
    <t>KLIPS</t>
  </si>
  <si>
    <t>ELMPS</t>
  </si>
  <si>
    <t>high</t>
  </si>
  <si>
    <t>high, except for
 major life events</t>
  </si>
  <si>
    <t>Japan</t>
  </si>
  <si>
    <t>US</t>
  </si>
  <si>
    <t>Egypt</t>
  </si>
  <si>
    <t>Korea</t>
  </si>
  <si>
    <t>Young Lives</t>
  </si>
  <si>
    <t>2002, 2006, 2009, 2013, 2016, 2020</t>
  </si>
  <si>
    <t>South Africa</t>
  </si>
  <si>
    <t>high, except for 
retrospective live calendar data</t>
  </si>
  <si>
    <t>Indonesia</t>
  </si>
  <si>
    <t>IFLS</t>
  </si>
  <si>
    <t>high, except for retrospective questions</t>
  </si>
  <si>
    <t>China</t>
  </si>
  <si>
    <t>RUMiC</t>
  </si>
  <si>
    <t>CFPS</t>
  </si>
  <si>
    <t>ESS</t>
  </si>
  <si>
    <t>J-LFS</t>
  </si>
  <si>
    <t>Mexico</t>
  </si>
  <si>
    <t>ENH</t>
  </si>
  <si>
    <t>ENOE</t>
  </si>
  <si>
    <t>every three years from 1956 to1982 and every five years since 1982</t>
  </si>
  <si>
    <t>ETOE</t>
  </si>
  <si>
    <t>GHS</t>
  </si>
  <si>
    <t>CPS</t>
  </si>
  <si>
    <t>BOL-EH</t>
  </si>
  <si>
    <t>Peru</t>
  </si>
  <si>
    <t>EPE</t>
  </si>
  <si>
    <t>Data Type</t>
  </si>
  <si>
    <t>ECE</t>
  </si>
  <si>
    <t>QLFS</t>
  </si>
  <si>
    <t>PME</t>
  </si>
  <si>
    <t>Continuous PNAD</t>
  </si>
  <si>
    <t>Country</t>
  </si>
  <si>
    <t>PLFS</t>
  </si>
  <si>
    <t>SUSENAS</t>
  </si>
  <si>
    <t>SAKERNAS</t>
  </si>
  <si>
    <t>Bolivian</t>
  </si>
  <si>
    <t>India</t>
  </si>
  <si>
    <t>Brasilian</t>
  </si>
  <si>
    <t>IHDS (I and II)</t>
  </si>
  <si>
    <t>Dataset</t>
  </si>
  <si>
    <t xml:space="preserve">Research question 
dependent
</t>
  </si>
  <si>
    <t>X</t>
  </si>
  <si>
    <t>X, 2</t>
  </si>
  <si>
    <t>X, 1, 2</t>
  </si>
  <si>
    <t xml:space="preserve">Japan retirement age starts at 62-65. JHPS Data can focuses on transition around retirment age, only if there is enough people in the considerate age range is observed. </t>
  </si>
  <si>
    <t>United States</t>
  </si>
  <si>
    <t>1988, 1998, 2005, 2012 and 2018. Retrospective questions for major lifes events</t>
  </si>
  <si>
    <t>YES, CNEF</t>
  </si>
  <si>
    <t>YES</t>
  </si>
  <si>
    <t>YES, TAS module 
worth consideration</t>
  </si>
  <si>
    <t>YES, CPF</t>
  </si>
  <si>
    <t>YES with the CHIP</t>
  </si>
  <si>
    <t>NO</t>
  </si>
  <si>
    <t>Ethiopia, Peru, Vietnam, and 
India (Andrhra Pradesh and Telangana)</t>
  </si>
  <si>
    <t xml:space="preserve">Panel Data
</t>
  </si>
  <si>
    <t>(*) CPF refers to the Comparative Panel File, an Harmonizing Comparative Lifecourse Data (https://www.cpfdata.com/), and CNEF Data referst to the Cross-National Equivalent File, a user package of equivalent defined variables for 9 general population household panel surveys (https://www.cnefdata.org/)</t>
  </si>
  <si>
    <t>(**) The CPS data is designed such that each month, interviewers collect data from the sample Housing Unit (HU)s. A HU is interviewed for 4 consecutive 
months, dropped out of the sample for the next 8 
months, and interviewed again in the following 4 
months. In all, a sample HU is interviewed 8 times; 
this is known as the 4-8-4 design.</t>
  </si>
  <si>
    <r>
      <t xml:space="preserve">Transitions that can potentially be studied </t>
    </r>
    <r>
      <rPr>
        <b/>
        <sz val="8"/>
        <color theme="1"/>
        <rFont val="Times New Roman"/>
        <family val="1"/>
      </rPr>
      <t>(a)</t>
    </r>
  </si>
  <si>
    <t>(a) School and retirement transitions are possible to be studied (YES) subject to people in considerate range of analysis.</t>
  </si>
  <si>
    <r>
      <t xml:space="preserve">Methods </t>
    </r>
    <r>
      <rPr>
        <b/>
        <sz val="8"/>
        <color theme="1"/>
        <rFont val="Times New Roman"/>
        <family val="1"/>
      </rPr>
      <t>(b)</t>
    </r>
  </si>
  <si>
    <t>(1) Problem of no regular time points.</t>
  </si>
  <si>
    <t>(2) Problem of long time intervals between waves. Elapset times that can make issues about transition measurements.</t>
  </si>
  <si>
    <t>(3) Complete data analysis can lead to small sample sizes</t>
  </si>
  <si>
    <t>Notes:</t>
  </si>
  <si>
    <t>(b) X means no specific issues identified according to the reviewed characteristics of the data, if retrospective questions on labor market status are granted.</t>
  </si>
  <si>
    <t>Bolivia</t>
  </si>
  <si>
    <t xml:space="preserve">low, when using panel </t>
  </si>
  <si>
    <t xml:space="preserve">NO, lack of longitudinal information
</t>
  </si>
  <si>
    <t xml:space="preserve">
no apply</t>
  </si>
  <si>
    <t xml:space="preserve">Technically possible, but not advised because of 
the short time-period of the repeated observations
</t>
  </si>
  <si>
    <t>Research Ideas</t>
  </si>
  <si>
    <t>Descriptive analysis of school-to-work transtions: choosing an event. 
Use Young Lives</t>
  </si>
  <si>
    <t>Use sequence analysis using all panel data that is used here for describing school-to-work transitions</t>
  </si>
  <si>
    <t>Effect of the COVID-19 crisis -&gt; focus on an event (either schoo-to work or retirement)</t>
  </si>
  <si>
    <t xml:space="preserve">Cross-section with
 Rotated Panel
</t>
  </si>
  <si>
    <t xml:space="preserve">Not applicable (Cross-Sectional Data)
</t>
  </si>
  <si>
    <t xml:space="preserve">No measurement
</t>
  </si>
  <si>
    <t>Comparative Panel File (CPF) and CNEF</t>
  </si>
  <si>
    <t xml:space="preserve">Time intervals 
</t>
  </si>
  <si>
    <t xml:space="preserve">
Posibility to introducing bias due to large measurement gaps</t>
  </si>
  <si>
    <t>Not ideal, because it mainly focuses on people started at 20 years old. Except, there are questions regarding children of the household, in this case it can be used.</t>
  </si>
  <si>
    <t>yearly, started in 2008 and tracks respondents for about 4 years, so long as they remain in the surveyed cities and villages.</t>
  </si>
  <si>
    <t>BSJS</t>
  </si>
  <si>
    <t>monthly during the COVID pandemic available for 2020</t>
  </si>
  <si>
    <t>yearly, started in 2002</t>
  </si>
  <si>
    <t xml:space="preserve">Cross-Sectional
</t>
  </si>
  <si>
    <t>The First E-LFS was undertaken in 1957. The first round was conducted in November of that year, and it continued to be conducted in successive rounds (quarterly, bi-annually, or annually) till now. The ELMPS (1998,2006, 2012, 2018) tracks 10,145 individuals during this period.</t>
  </si>
  <si>
    <t xml:space="preserve">Datasets with combined designs:
Cross-sectional data with Panels data
</t>
  </si>
  <si>
    <t xml:space="preserve"> ENAHO</t>
  </si>
  <si>
    <t>Cross-section (quarterly, from 2004) with  Rotated Panel structure (old designed available, 2002-2010, collected every 4 years; new design, 2011-2020, annually). In the new panel, households are kept for 5 consecutive years.</t>
  </si>
  <si>
    <t>high when using ELMPS</t>
  </si>
  <si>
    <t>GJTAS</t>
  </si>
  <si>
    <t>1993, 1997, 1998, 2000, 2007, 2014</t>
  </si>
  <si>
    <t>2010, 2014, 2018</t>
  </si>
  <si>
    <t>IFLS-East</t>
  </si>
  <si>
    <t>2012, and it was designed to continuously being collected, but not further survey has been collected yet.</t>
  </si>
  <si>
    <t>1994-2001 yearly, 2002-2004 quarterly, 2005-2010 semi-yearly, 2011-2014 quarterly, 2015-2021 semiannually</t>
  </si>
  <si>
    <t xml:space="preserve">No measurement
</t>
  </si>
  <si>
    <t>NO,
panel is only collected for 
consumption and expenditure modules</t>
  </si>
  <si>
    <t xml:space="preserve">yearly and bi-annual from 1963-2021, 
panel modules are collected for consumption from 2004 </t>
  </si>
  <si>
    <t xml:space="preserve">Not applicable for labor market analysis
</t>
  </si>
  <si>
    <t>TABLE 2: Connections Data and Methods</t>
  </si>
  <si>
    <t>yearly (1997-2020)</t>
  </si>
  <si>
    <t>monthly
collected from 1947</t>
  </si>
  <si>
    <t>yearly (2014-2017)</t>
  </si>
  <si>
    <t>yearly, from 2005.
With multiple precedent surveys: EPH (1980-1988), EIH (1989-1995), ENE (1996-1998), ECH-Mecovi (1999-2004)</t>
  </si>
  <si>
    <t>X,4</t>
  </si>
  <si>
    <t xml:space="preserve">ELMPS (E-LFS) </t>
  </si>
  <si>
    <t xml:space="preserve">(4) This evaluation applies only for the ELMPS, as the for the E-LFS not enough information was available. </t>
  </si>
  <si>
    <t xml:space="preserve">YES, but depending on structure of the survey, 
available retrospective questions and other information.
</t>
  </si>
  <si>
    <t>yearly. 
KHPS started in 2004, and 
JHPS started in 2009. Most recent waves availables of these surveys will release information til 2019.</t>
  </si>
  <si>
    <t>2 or 3 years
Available waves: 1 for 2008-2009, 2 for 2010-2011, 3 for 2012, 4 for 2014-2015, 5 for 2017</t>
  </si>
  <si>
    <r>
      <t xml:space="preserve">yearly and bi-annual
Interviews for the </t>
    </r>
    <r>
      <rPr>
        <i/>
        <sz val="11"/>
        <color theme="1"/>
        <rFont val="Times New Roman"/>
        <family val="1"/>
      </rPr>
      <t>NLYS79</t>
    </r>
    <r>
      <rPr>
        <sz val="11"/>
        <color theme="1"/>
        <rFont val="Times New Roman"/>
        <family val="1"/>
      </rPr>
      <t xml:space="preserve"> were collected annually from 1979 to 1994 and on a biennial basis thereafter.
Interviews of the </t>
    </r>
    <r>
      <rPr>
        <i/>
        <sz val="11"/>
        <color theme="1"/>
        <rFont val="Times New Roman"/>
        <family val="1"/>
      </rPr>
      <t xml:space="preserve">NLSY97 </t>
    </r>
    <r>
      <rPr>
        <sz val="11"/>
        <color theme="1"/>
        <rFont val="Times New Roman"/>
        <family val="1"/>
      </rPr>
      <t xml:space="preserve">were conducted annually from 1997 to 2011 and biennially since then.  </t>
    </r>
  </si>
  <si>
    <t>yearly, and bi-annual 
with retrospective questions
Survey collection started in 1968.</t>
  </si>
  <si>
    <t>yearly, started in 1998 and current wave available provides information from 2020.</t>
  </si>
  <si>
    <t>bi-annual
Available waves 2010, 2012, 2014, and 2016</t>
  </si>
  <si>
    <t>yearly (2 panel data, 83% of IHDS-I are re-interview). Collection: IHDS 1 (2005-2006), and IHDS2 (2011-2012)</t>
  </si>
  <si>
    <t>quarterly, available from 2005
Rotation rate of 20% of the sample. Permanence of each household in the sample for about 5 quarters.</t>
  </si>
  <si>
    <t>quarterly 
Rotated panel ensures 75% of matching between consecutive quarters. Sampling units are matched  4 consecutive visits (1 first visit schedule and other three revisits).</t>
  </si>
  <si>
    <t>monthly, available from 2015. 
Replacement ratio of 25% of the households each quarters, i.e. househdols are interviewed 4 times a year</t>
  </si>
  <si>
    <t>Monthly. Cross-section with repetitive sample on a rolling quarterly frequency (2001 up to now). Each household is interviewed for about three consecutive quarters with a replacing rate of about 17%.</t>
  </si>
  <si>
    <t>Collected quarterly from 2008. 
25% of the sample dwellings are rotated out of the sample. Sampled dwellings are expected to remain over 4 consecutive quarters</t>
  </si>
  <si>
    <t>From 1980-2016, 
collected monthly with 8 months gap
Rotated panel over
 2 sets of  4 consecutive months</t>
  </si>
  <si>
    <t>Available from 2012, collected monthly, quarterly and annually.
Rotated panel over 5 consecutive quarters</t>
  </si>
  <si>
    <t>monthly, 4-8-4 sampling design**, available with this design from 1954.</t>
  </si>
  <si>
    <t>NO, cohorts do not reach retirement age</t>
  </si>
  <si>
    <t>NO, oldest cohort has not reach retirement age yet</t>
  </si>
  <si>
    <t>Research question 
dependent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</si>
</sst>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7" fillId="0" borderId="0" xfId="0" applyFont="1"/>
    <xf numFmtId="0" fontId="1" fillId="0" borderId="3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Fill="1"/>
    <xf numFmtId="0" fontId="1" fillId="0" borderId="10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1" fillId="2" borderId="0" xfId="0" applyFont="1" applyFill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zoomScale="68" zoomScaleNormal="68" workbookViewId="0">
      <selection activeCell="O19" sqref="O19:P25"/>
    </sheetView>
  </sheetViews>
  <sheetFormatPr baseColWidth="10" defaultColWidth="10.83203125" defaultRowHeight="15" x14ac:dyDescent="0.2"/>
  <cols>
    <col min="1" max="1" width="25.6640625" style="33" customWidth="1"/>
    <col min="2" max="2" width="16.83203125" style="35" customWidth="1"/>
    <col min="3" max="3" width="24.6640625" style="33" customWidth="1"/>
    <col min="4" max="4" width="26.83203125" style="33" customWidth="1"/>
    <col min="5" max="5" width="36.6640625" style="33" customWidth="1"/>
    <col min="6" max="6" width="25.6640625" style="33" customWidth="1"/>
    <col min="7" max="7" width="35" style="33" customWidth="1"/>
    <col min="8" max="8" width="30.5" style="33" customWidth="1"/>
    <col min="9" max="16" width="16.6640625" style="33" customWidth="1"/>
    <col min="17" max="16384" width="10.83203125" style="33"/>
  </cols>
  <sheetData>
    <row r="1" spans="1:16" ht="16" x14ac:dyDescent="0.2">
      <c r="A1" s="62" t="s">
        <v>120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3" spans="1:16" x14ac:dyDescent="0.2">
      <c r="A3" s="67" t="s">
        <v>45</v>
      </c>
      <c r="B3" s="69" t="s">
        <v>58</v>
      </c>
      <c r="C3" s="66" t="s">
        <v>50</v>
      </c>
      <c r="D3" s="66" t="s">
        <v>76</v>
      </c>
      <c r="E3" s="66"/>
      <c r="F3" s="67" t="s">
        <v>96</v>
      </c>
      <c r="G3" s="67" t="s">
        <v>97</v>
      </c>
      <c r="H3" s="68" t="s">
        <v>98</v>
      </c>
      <c r="I3" s="66" t="s">
        <v>78</v>
      </c>
      <c r="J3" s="66"/>
      <c r="K3" s="66"/>
      <c r="L3" s="66"/>
      <c r="M3" s="66"/>
      <c r="N3" s="66"/>
      <c r="O3" s="66"/>
      <c r="P3" s="66"/>
    </row>
    <row r="4" spans="1:16" ht="42" customHeight="1" x14ac:dyDescent="0.2">
      <c r="A4" s="67"/>
      <c r="B4" s="69"/>
      <c r="C4" s="66"/>
      <c r="D4" s="23" t="s">
        <v>0</v>
      </c>
      <c r="E4" s="23" t="s">
        <v>1</v>
      </c>
      <c r="F4" s="67"/>
      <c r="G4" s="67"/>
      <c r="H4" s="68"/>
      <c r="I4" s="3" t="s">
        <v>3</v>
      </c>
      <c r="J4" s="3" t="s">
        <v>4</v>
      </c>
      <c r="K4" s="3" t="s">
        <v>7</v>
      </c>
      <c r="L4" s="3" t="s">
        <v>2</v>
      </c>
      <c r="M4" s="3" t="s">
        <v>8</v>
      </c>
      <c r="N4" s="3" t="s">
        <v>9</v>
      </c>
      <c r="O4" s="3" t="s">
        <v>5</v>
      </c>
      <c r="P4" s="4" t="s">
        <v>6</v>
      </c>
    </row>
    <row r="5" spans="1:16" ht="24" customHeight="1" x14ac:dyDescent="0.2">
      <c r="A5" s="23" t="str">
        <f>"(1)"</f>
        <v>(1)</v>
      </c>
      <c r="B5" s="24" t="str">
        <f>"(2)"</f>
        <v>(2)</v>
      </c>
      <c r="C5" s="23" t="str">
        <f>"(3)"</f>
        <v>(3)</v>
      </c>
      <c r="D5" s="23" t="str">
        <f>"(4)"</f>
        <v>(4)</v>
      </c>
      <c r="E5" s="23" t="str">
        <f>"(5)"</f>
        <v>(5)</v>
      </c>
      <c r="F5" s="23" t="str">
        <f>"(6)"</f>
        <v>(6)</v>
      </c>
      <c r="G5" s="23" t="str">
        <f>"(7)"</f>
        <v>(7)</v>
      </c>
      <c r="H5" s="23" t="str">
        <f>"(8)"</f>
        <v>(8)</v>
      </c>
      <c r="I5" s="23" t="str">
        <f>"(9)"</f>
        <v>(9)</v>
      </c>
      <c r="J5" s="23" t="str">
        <f>"(10)"</f>
        <v>(10)</v>
      </c>
      <c r="K5" s="23" t="str">
        <f>"(11)"</f>
        <v>(11)</v>
      </c>
      <c r="L5" s="23" t="str">
        <f>"(12)"</f>
        <v>(12)</v>
      </c>
      <c r="M5" s="23" t="str">
        <f>"(13)"</f>
        <v>(13)</v>
      </c>
      <c r="N5" s="23" t="str">
        <f>"(14)"</f>
        <v>(14)</v>
      </c>
      <c r="O5" s="23" t="str">
        <f>"(15)"</f>
        <v>(15)</v>
      </c>
      <c r="P5" s="23" t="str">
        <f>"(16)"</f>
        <v>(16)</v>
      </c>
    </row>
    <row r="6" spans="1:16" ht="120.5" customHeight="1" x14ac:dyDescent="0.2">
      <c r="A6" s="63" t="s">
        <v>73</v>
      </c>
      <c r="B6" s="17" t="s">
        <v>11</v>
      </c>
      <c r="C6" s="9" t="s">
        <v>19</v>
      </c>
      <c r="D6" s="47" t="s">
        <v>99</v>
      </c>
      <c r="E6" s="48" t="s">
        <v>63</v>
      </c>
      <c r="F6" s="20" t="s">
        <v>66</v>
      </c>
      <c r="G6" s="20" t="s">
        <v>129</v>
      </c>
      <c r="H6" s="20" t="s">
        <v>13</v>
      </c>
      <c r="I6" s="16" t="s">
        <v>60</v>
      </c>
      <c r="J6" s="6" t="s">
        <v>60</v>
      </c>
      <c r="K6" s="29" t="s">
        <v>60</v>
      </c>
      <c r="L6" s="29" t="s">
        <v>60</v>
      </c>
      <c r="M6" s="29" t="s">
        <v>60</v>
      </c>
      <c r="N6" s="25" t="s">
        <v>60</v>
      </c>
      <c r="O6" s="73" t="s">
        <v>59</v>
      </c>
      <c r="P6" s="74"/>
    </row>
    <row r="7" spans="1:16" ht="61" x14ac:dyDescent="0.2">
      <c r="A7" s="64"/>
      <c r="B7" s="11" t="s">
        <v>10</v>
      </c>
      <c r="C7" s="10" t="s">
        <v>25</v>
      </c>
      <c r="D7" s="49" t="s">
        <v>67</v>
      </c>
      <c r="E7" s="50" t="s">
        <v>67</v>
      </c>
      <c r="F7" s="10" t="s">
        <v>71</v>
      </c>
      <c r="G7" s="21" t="s">
        <v>130</v>
      </c>
      <c r="H7" s="10" t="s">
        <v>17</v>
      </c>
      <c r="I7" s="18" t="s">
        <v>61</v>
      </c>
      <c r="J7" s="7" t="s">
        <v>61</v>
      </c>
      <c r="K7" s="7" t="s">
        <v>61</v>
      </c>
      <c r="L7" s="7" t="s">
        <v>62</v>
      </c>
      <c r="M7" s="7" t="s">
        <v>61</v>
      </c>
      <c r="N7" s="12" t="s">
        <v>61</v>
      </c>
      <c r="O7" s="75"/>
      <c r="P7" s="76"/>
    </row>
    <row r="8" spans="1:16" ht="106.5" customHeight="1" x14ac:dyDescent="0.2">
      <c r="A8" s="64"/>
      <c r="B8" s="11" t="s">
        <v>12</v>
      </c>
      <c r="C8" s="10" t="s">
        <v>64</v>
      </c>
      <c r="D8" s="51" t="s">
        <v>67</v>
      </c>
      <c r="E8" s="52" t="s">
        <v>145</v>
      </c>
      <c r="F8" s="21" t="s">
        <v>71</v>
      </c>
      <c r="G8" s="21" t="s">
        <v>131</v>
      </c>
      <c r="H8" s="10" t="s">
        <v>13</v>
      </c>
      <c r="I8" s="18" t="s">
        <v>60</v>
      </c>
      <c r="J8" s="7" t="s">
        <v>60</v>
      </c>
      <c r="K8" s="7" t="s">
        <v>60</v>
      </c>
      <c r="L8" s="7" t="s">
        <v>60</v>
      </c>
      <c r="M8" s="7" t="s">
        <v>60</v>
      </c>
      <c r="N8" s="12" t="s">
        <v>60</v>
      </c>
      <c r="O8" s="75"/>
      <c r="P8" s="76"/>
    </row>
    <row r="9" spans="1:16" ht="45.75" customHeight="1" x14ac:dyDescent="0.2">
      <c r="A9" s="64"/>
      <c r="B9" s="11" t="s">
        <v>14</v>
      </c>
      <c r="C9" s="10" t="s">
        <v>64</v>
      </c>
      <c r="D9" s="53" t="s">
        <v>68</v>
      </c>
      <c r="E9" s="54" t="s">
        <v>67</v>
      </c>
      <c r="F9" s="10" t="s">
        <v>69</v>
      </c>
      <c r="G9" s="21" t="s">
        <v>132</v>
      </c>
      <c r="H9" s="10" t="s">
        <v>13</v>
      </c>
      <c r="I9" s="26" t="s">
        <v>60</v>
      </c>
      <c r="J9" s="7" t="s">
        <v>60</v>
      </c>
      <c r="K9" s="28" t="s">
        <v>60</v>
      </c>
      <c r="L9" s="7" t="s">
        <v>60</v>
      </c>
      <c r="M9" s="28" t="s">
        <v>60</v>
      </c>
      <c r="N9" s="12" t="s">
        <v>60</v>
      </c>
      <c r="O9" s="75"/>
      <c r="P9" s="76"/>
    </row>
    <row r="10" spans="1:16" ht="46" x14ac:dyDescent="0.2">
      <c r="A10" s="64"/>
      <c r="B10" s="11" t="s">
        <v>15</v>
      </c>
      <c r="C10" s="10" t="s">
        <v>22</v>
      </c>
      <c r="D10" s="51" t="s">
        <v>67</v>
      </c>
      <c r="E10" s="54" t="s">
        <v>67</v>
      </c>
      <c r="F10" s="10" t="s">
        <v>69</v>
      </c>
      <c r="G10" s="21" t="s">
        <v>133</v>
      </c>
      <c r="H10" s="10" t="s">
        <v>13</v>
      </c>
      <c r="I10" s="18" t="s">
        <v>60</v>
      </c>
      <c r="J10" s="7" t="s">
        <v>60</v>
      </c>
      <c r="K10" s="7" t="s">
        <v>60</v>
      </c>
      <c r="L10" s="7" t="s">
        <v>60</v>
      </c>
      <c r="M10" s="7" t="s">
        <v>60</v>
      </c>
      <c r="N10" s="12" t="s">
        <v>60</v>
      </c>
      <c r="O10" s="75"/>
      <c r="P10" s="76"/>
    </row>
    <row r="11" spans="1:16" ht="45" customHeight="1" x14ac:dyDescent="0.2">
      <c r="A11" s="64"/>
      <c r="B11" s="11" t="s">
        <v>16</v>
      </c>
      <c r="C11" s="10" t="s">
        <v>21</v>
      </c>
      <c r="D11" s="51" t="s">
        <v>67</v>
      </c>
      <c r="E11" s="54" t="s">
        <v>67</v>
      </c>
      <c r="F11" s="10" t="s">
        <v>71</v>
      </c>
      <c r="G11" s="21" t="s">
        <v>65</v>
      </c>
      <c r="H11" s="21" t="s">
        <v>18</v>
      </c>
      <c r="I11" s="18" t="s">
        <v>61</v>
      </c>
      <c r="J11" s="7" t="s">
        <v>61</v>
      </c>
      <c r="K11" s="7" t="s">
        <v>61</v>
      </c>
      <c r="L11" s="7" t="s">
        <v>62</v>
      </c>
      <c r="M11" s="7" t="s">
        <v>61</v>
      </c>
      <c r="N11" s="12" t="s">
        <v>61</v>
      </c>
      <c r="O11" s="75"/>
      <c r="P11" s="76"/>
    </row>
    <row r="12" spans="1:16" ht="42" customHeight="1" x14ac:dyDescent="0.2">
      <c r="A12" s="64"/>
      <c r="B12" s="11" t="s">
        <v>23</v>
      </c>
      <c r="C12" s="21" t="s">
        <v>72</v>
      </c>
      <c r="D12" s="51" t="s">
        <v>67</v>
      </c>
      <c r="E12" s="52" t="s">
        <v>144</v>
      </c>
      <c r="F12" s="10" t="s">
        <v>71</v>
      </c>
      <c r="G12" s="21" t="s">
        <v>24</v>
      </c>
      <c r="H12" s="21" t="s">
        <v>26</v>
      </c>
      <c r="I12" s="18" t="s">
        <v>61</v>
      </c>
      <c r="J12" s="7" t="s">
        <v>61</v>
      </c>
      <c r="K12" s="7" t="s">
        <v>61</v>
      </c>
      <c r="L12" s="7" t="s">
        <v>62</v>
      </c>
      <c r="M12" s="7" t="s">
        <v>61</v>
      </c>
      <c r="N12" s="12" t="s">
        <v>61</v>
      </c>
      <c r="O12" s="75"/>
      <c r="P12" s="76"/>
    </row>
    <row r="13" spans="1:16" s="35" customFormat="1" ht="31" x14ac:dyDescent="0.2">
      <c r="A13" s="64"/>
      <c r="B13" s="11" t="s">
        <v>28</v>
      </c>
      <c r="C13" s="10" t="s">
        <v>27</v>
      </c>
      <c r="D13" s="51" t="s">
        <v>67</v>
      </c>
      <c r="E13" s="54" t="s">
        <v>67</v>
      </c>
      <c r="F13" s="10" t="s">
        <v>71</v>
      </c>
      <c r="G13" s="21" t="s">
        <v>111</v>
      </c>
      <c r="H13" s="21" t="s">
        <v>29</v>
      </c>
      <c r="I13" s="18" t="s">
        <v>61</v>
      </c>
      <c r="J13" s="34" t="s">
        <v>61</v>
      </c>
      <c r="K13" s="34" t="s">
        <v>61</v>
      </c>
      <c r="L13" s="34" t="s">
        <v>62</v>
      </c>
      <c r="M13" s="34" t="s">
        <v>61</v>
      </c>
      <c r="N13" s="12" t="s">
        <v>61</v>
      </c>
      <c r="O13" s="75"/>
      <c r="P13" s="76"/>
    </row>
    <row r="14" spans="1:16" s="35" customFormat="1" ht="31" x14ac:dyDescent="0.2">
      <c r="A14" s="64"/>
      <c r="B14" s="11" t="s">
        <v>110</v>
      </c>
      <c r="C14" s="10" t="s">
        <v>27</v>
      </c>
      <c r="D14" s="51" t="s">
        <v>67</v>
      </c>
      <c r="E14" s="54" t="s">
        <v>67</v>
      </c>
      <c r="F14" s="10" t="s">
        <v>71</v>
      </c>
      <c r="G14" s="21" t="s">
        <v>112</v>
      </c>
      <c r="H14" s="21" t="s">
        <v>29</v>
      </c>
      <c r="I14" s="18" t="s">
        <v>61</v>
      </c>
      <c r="J14" s="34" t="s">
        <v>61</v>
      </c>
      <c r="K14" s="34" t="s">
        <v>61</v>
      </c>
      <c r="L14" s="34" t="s">
        <v>62</v>
      </c>
      <c r="M14" s="34" t="s">
        <v>61</v>
      </c>
      <c r="N14" s="12" t="s">
        <v>61</v>
      </c>
      <c r="O14" s="75"/>
      <c r="P14" s="76"/>
    </row>
    <row r="15" spans="1:16" ht="61" x14ac:dyDescent="0.2">
      <c r="A15" s="64"/>
      <c r="B15" s="11" t="s">
        <v>31</v>
      </c>
      <c r="C15" s="10" t="s">
        <v>30</v>
      </c>
      <c r="D15" s="51" t="s">
        <v>67</v>
      </c>
      <c r="E15" s="54" t="s">
        <v>70</v>
      </c>
      <c r="F15" s="10" t="s">
        <v>71</v>
      </c>
      <c r="G15" s="21" t="s">
        <v>100</v>
      </c>
      <c r="H15" s="21" t="s">
        <v>13</v>
      </c>
      <c r="I15" s="18" t="s">
        <v>60</v>
      </c>
      <c r="J15" s="7" t="s">
        <v>60</v>
      </c>
      <c r="K15" s="7" t="s">
        <v>60</v>
      </c>
      <c r="L15" s="7" t="s">
        <v>60</v>
      </c>
      <c r="M15" s="7" t="s">
        <v>60</v>
      </c>
      <c r="N15" s="12" t="s">
        <v>60</v>
      </c>
      <c r="O15" s="75"/>
      <c r="P15" s="76"/>
    </row>
    <row r="16" spans="1:16" ht="46" x14ac:dyDescent="0.2">
      <c r="A16" s="64"/>
      <c r="B16" s="11" t="s">
        <v>32</v>
      </c>
      <c r="C16" s="10" t="s">
        <v>30</v>
      </c>
      <c r="D16" s="53" t="s">
        <v>67</v>
      </c>
      <c r="E16" s="52" t="s">
        <v>67</v>
      </c>
      <c r="F16" s="10" t="s">
        <v>71</v>
      </c>
      <c r="G16" s="21" t="s">
        <v>134</v>
      </c>
      <c r="H16" s="21" t="s">
        <v>29</v>
      </c>
      <c r="I16" s="18" t="s">
        <v>61</v>
      </c>
      <c r="J16" s="7" t="s">
        <v>61</v>
      </c>
      <c r="K16" s="7" t="s">
        <v>61</v>
      </c>
      <c r="L16" s="7" t="s">
        <v>62</v>
      </c>
      <c r="M16" s="7" t="s">
        <v>61</v>
      </c>
      <c r="N16" s="12" t="s">
        <v>61</v>
      </c>
      <c r="O16" s="75"/>
      <c r="P16" s="76"/>
    </row>
    <row r="17" spans="1:16" ht="46" x14ac:dyDescent="0.2">
      <c r="A17" s="65"/>
      <c r="B17" s="42" t="s">
        <v>57</v>
      </c>
      <c r="C17" s="43" t="s">
        <v>55</v>
      </c>
      <c r="D17" s="59" t="s">
        <v>67</v>
      </c>
      <c r="E17" s="60" t="s">
        <v>67</v>
      </c>
      <c r="F17" s="43" t="s">
        <v>71</v>
      </c>
      <c r="G17" s="30" t="s">
        <v>135</v>
      </c>
      <c r="H17" s="61" t="s">
        <v>13</v>
      </c>
      <c r="I17" s="19" t="s">
        <v>60</v>
      </c>
      <c r="J17" s="8" t="s">
        <v>60</v>
      </c>
      <c r="K17" s="8" t="s">
        <v>60</v>
      </c>
      <c r="L17" s="8" t="s">
        <v>60</v>
      </c>
      <c r="M17" s="8" t="s">
        <v>60</v>
      </c>
      <c r="N17" s="13" t="s">
        <v>60</v>
      </c>
      <c r="O17" s="75"/>
      <c r="P17" s="76"/>
    </row>
    <row r="18" spans="1:16" ht="62.25" hidden="1" customHeight="1" x14ac:dyDescent="0.2">
      <c r="A18" s="63" t="s">
        <v>104</v>
      </c>
      <c r="B18" s="36" t="s">
        <v>101</v>
      </c>
      <c r="C18" s="9" t="s">
        <v>19</v>
      </c>
      <c r="D18" s="84" t="s">
        <v>86</v>
      </c>
      <c r="E18" s="88"/>
      <c r="F18" s="9" t="s">
        <v>71</v>
      </c>
      <c r="G18" s="20" t="s">
        <v>121</v>
      </c>
      <c r="H18" s="63" t="s">
        <v>95</v>
      </c>
      <c r="I18" s="73" t="s">
        <v>94</v>
      </c>
      <c r="J18" s="81"/>
      <c r="K18" s="81"/>
      <c r="L18" s="81"/>
      <c r="M18" s="81"/>
      <c r="N18" s="74"/>
      <c r="O18" s="57"/>
      <c r="P18" s="58"/>
    </row>
    <row r="19" spans="1:16" ht="30" customHeight="1" x14ac:dyDescent="0.2">
      <c r="A19" s="64"/>
      <c r="B19" s="11" t="s">
        <v>33</v>
      </c>
      <c r="C19" s="10" t="s">
        <v>19</v>
      </c>
      <c r="D19" s="77"/>
      <c r="E19" s="78"/>
      <c r="F19" s="10" t="s">
        <v>71</v>
      </c>
      <c r="G19" s="21" t="s">
        <v>38</v>
      </c>
      <c r="H19" s="64"/>
      <c r="I19" s="75"/>
      <c r="J19" s="82"/>
      <c r="K19" s="82"/>
      <c r="L19" s="82"/>
      <c r="M19" s="82"/>
      <c r="N19" s="76"/>
      <c r="O19" s="77" t="s">
        <v>146</v>
      </c>
      <c r="P19" s="78"/>
    </row>
    <row r="20" spans="1:16" ht="31" x14ac:dyDescent="0.2">
      <c r="A20" s="64"/>
      <c r="B20" s="11" t="s">
        <v>34</v>
      </c>
      <c r="C20" s="10" t="s">
        <v>19</v>
      </c>
      <c r="D20" s="77"/>
      <c r="E20" s="78"/>
      <c r="F20" s="10" t="s">
        <v>71</v>
      </c>
      <c r="G20" s="21" t="s">
        <v>122</v>
      </c>
      <c r="H20" s="64"/>
      <c r="I20" s="75"/>
      <c r="J20" s="82"/>
      <c r="K20" s="82"/>
      <c r="L20" s="82"/>
      <c r="M20" s="82"/>
      <c r="N20" s="76"/>
      <c r="O20" s="77"/>
      <c r="P20" s="78"/>
    </row>
    <row r="21" spans="1:16" ht="16" x14ac:dyDescent="0.2">
      <c r="A21" s="64"/>
      <c r="B21" s="11" t="s">
        <v>36</v>
      </c>
      <c r="C21" s="10" t="s">
        <v>35</v>
      </c>
      <c r="D21" s="77"/>
      <c r="E21" s="78"/>
      <c r="F21" s="10" t="s">
        <v>71</v>
      </c>
      <c r="G21" s="21" t="s">
        <v>123</v>
      </c>
      <c r="H21" s="64"/>
      <c r="I21" s="75"/>
      <c r="J21" s="82"/>
      <c r="K21" s="82"/>
      <c r="L21" s="82"/>
      <c r="M21" s="82"/>
      <c r="N21" s="76"/>
      <c r="O21" s="77"/>
      <c r="P21" s="78"/>
    </row>
    <row r="22" spans="1:16" ht="31" x14ac:dyDescent="0.2">
      <c r="A22" s="64"/>
      <c r="B22" s="11" t="s">
        <v>39</v>
      </c>
      <c r="C22" s="10" t="s">
        <v>35</v>
      </c>
      <c r="D22" s="77"/>
      <c r="E22" s="78"/>
      <c r="F22" s="10" t="s">
        <v>71</v>
      </c>
      <c r="G22" s="21" t="s">
        <v>102</v>
      </c>
      <c r="H22" s="64"/>
      <c r="I22" s="75"/>
      <c r="J22" s="82"/>
      <c r="K22" s="82"/>
      <c r="L22" s="82"/>
      <c r="M22" s="82"/>
      <c r="N22" s="76"/>
      <c r="O22" s="77"/>
      <c r="P22" s="78"/>
    </row>
    <row r="23" spans="1:16" ht="16" x14ac:dyDescent="0.2">
      <c r="A23" s="64"/>
      <c r="B23" s="11" t="s">
        <v>40</v>
      </c>
      <c r="C23" s="10" t="s">
        <v>25</v>
      </c>
      <c r="D23" s="77"/>
      <c r="E23" s="78"/>
      <c r="F23" s="10" t="s">
        <v>71</v>
      </c>
      <c r="G23" s="21" t="s">
        <v>103</v>
      </c>
      <c r="H23" s="64"/>
      <c r="I23" s="75"/>
      <c r="J23" s="82"/>
      <c r="K23" s="82"/>
      <c r="L23" s="82"/>
      <c r="M23" s="82"/>
      <c r="N23" s="76"/>
      <c r="O23" s="77"/>
      <c r="P23" s="78"/>
    </row>
    <row r="24" spans="1:16" ht="57.75" customHeight="1" x14ac:dyDescent="0.2">
      <c r="A24" s="64"/>
      <c r="B24" s="11" t="s">
        <v>42</v>
      </c>
      <c r="C24" s="10" t="s">
        <v>54</v>
      </c>
      <c r="D24" s="77"/>
      <c r="E24" s="78"/>
      <c r="F24" s="10" t="s">
        <v>71</v>
      </c>
      <c r="G24" s="21" t="s">
        <v>124</v>
      </c>
      <c r="H24" s="64"/>
      <c r="I24" s="75"/>
      <c r="J24" s="82"/>
      <c r="K24" s="82"/>
      <c r="L24" s="82"/>
      <c r="M24" s="82"/>
      <c r="N24" s="76"/>
      <c r="O24" s="77"/>
      <c r="P24" s="78"/>
    </row>
    <row r="25" spans="1:16" ht="57.75" customHeight="1" x14ac:dyDescent="0.2">
      <c r="A25" s="64"/>
      <c r="B25" s="11" t="s">
        <v>113</v>
      </c>
      <c r="C25" s="10" t="s">
        <v>27</v>
      </c>
      <c r="D25" s="77"/>
      <c r="E25" s="78"/>
      <c r="F25" s="10" t="s">
        <v>71</v>
      </c>
      <c r="G25" s="21" t="s">
        <v>114</v>
      </c>
      <c r="H25" s="21" t="s">
        <v>29</v>
      </c>
      <c r="I25" s="75"/>
      <c r="J25" s="82"/>
      <c r="K25" s="82"/>
      <c r="L25" s="82"/>
      <c r="M25" s="82"/>
      <c r="N25" s="76"/>
      <c r="O25" s="77"/>
      <c r="P25" s="78"/>
    </row>
    <row r="26" spans="1:16" ht="46" x14ac:dyDescent="0.2">
      <c r="A26" s="81" t="s">
        <v>93</v>
      </c>
      <c r="B26" s="37" t="s">
        <v>53</v>
      </c>
      <c r="C26" s="17" t="s">
        <v>27</v>
      </c>
      <c r="D26" s="84" t="s">
        <v>128</v>
      </c>
      <c r="E26" s="85"/>
      <c r="F26" s="9" t="s">
        <v>71</v>
      </c>
      <c r="G26" s="29" t="s">
        <v>115</v>
      </c>
      <c r="H26" s="20" t="s">
        <v>116</v>
      </c>
      <c r="I26" s="16" t="s">
        <v>60</v>
      </c>
      <c r="J26" s="6" t="s">
        <v>60</v>
      </c>
      <c r="K26" s="38" t="s">
        <v>60</v>
      </c>
      <c r="L26" s="85" t="s">
        <v>88</v>
      </c>
      <c r="M26" s="6" t="s">
        <v>60</v>
      </c>
      <c r="N26" s="39" t="s">
        <v>60</v>
      </c>
      <c r="O26" s="77" t="s">
        <v>146</v>
      </c>
      <c r="P26" s="78"/>
    </row>
    <row r="27" spans="1:16" ht="141" customHeight="1" x14ac:dyDescent="0.2">
      <c r="A27" s="82"/>
      <c r="B27" s="11" t="s">
        <v>126</v>
      </c>
      <c r="C27" s="10" t="s">
        <v>21</v>
      </c>
      <c r="D27" s="77"/>
      <c r="E27" s="86"/>
      <c r="F27" s="10" t="s">
        <v>71</v>
      </c>
      <c r="G27" s="21" t="s">
        <v>105</v>
      </c>
      <c r="H27" s="26" t="s">
        <v>109</v>
      </c>
      <c r="I27" s="26" t="s">
        <v>125</v>
      </c>
      <c r="J27" s="28" t="s">
        <v>125</v>
      </c>
      <c r="K27" s="32" t="s">
        <v>125</v>
      </c>
      <c r="L27" s="86"/>
      <c r="M27" s="28" t="s">
        <v>125</v>
      </c>
      <c r="N27" s="27" t="s">
        <v>125</v>
      </c>
      <c r="O27" s="77"/>
      <c r="P27" s="78"/>
    </row>
    <row r="28" spans="1:16" ht="15" customHeight="1" x14ac:dyDescent="0.2">
      <c r="A28" s="82"/>
      <c r="B28" s="11" t="s">
        <v>37</v>
      </c>
      <c r="C28" s="10" t="s">
        <v>35</v>
      </c>
      <c r="D28" s="77"/>
      <c r="E28" s="86"/>
      <c r="F28" s="10" t="s">
        <v>71</v>
      </c>
      <c r="G28" s="21" t="s">
        <v>136</v>
      </c>
      <c r="H28" s="26" t="s">
        <v>13</v>
      </c>
      <c r="I28" s="18" t="s">
        <v>60</v>
      </c>
      <c r="J28" s="7" t="s">
        <v>60</v>
      </c>
      <c r="K28" s="32" t="s">
        <v>60</v>
      </c>
      <c r="L28" s="86"/>
      <c r="M28" s="7" t="s">
        <v>60</v>
      </c>
      <c r="N28" s="12" t="s">
        <v>60</v>
      </c>
      <c r="O28" s="77"/>
      <c r="P28" s="78"/>
    </row>
    <row r="29" spans="1:16" ht="91.5" customHeight="1" x14ac:dyDescent="0.2">
      <c r="A29" s="82"/>
      <c r="B29" s="11" t="s">
        <v>51</v>
      </c>
      <c r="C29" s="10" t="s">
        <v>55</v>
      </c>
      <c r="D29" s="77"/>
      <c r="E29" s="86"/>
      <c r="F29" s="10" t="s">
        <v>71</v>
      </c>
      <c r="G29" s="21" t="s">
        <v>137</v>
      </c>
      <c r="H29" s="40" t="s">
        <v>87</v>
      </c>
      <c r="I29" s="18" t="s">
        <v>60</v>
      </c>
      <c r="J29" s="7" t="s">
        <v>60</v>
      </c>
      <c r="K29" s="32" t="s">
        <v>60</v>
      </c>
      <c r="L29" s="86"/>
      <c r="M29" s="7" t="s">
        <v>60</v>
      </c>
      <c r="N29" s="12" t="s">
        <v>60</v>
      </c>
      <c r="O29" s="77"/>
      <c r="P29" s="78"/>
    </row>
    <row r="30" spans="1:16" ht="58.5" customHeight="1" x14ac:dyDescent="0.2">
      <c r="A30" s="82"/>
      <c r="B30" s="11" t="s">
        <v>46</v>
      </c>
      <c r="C30" s="10" t="s">
        <v>84</v>
      </c>
      <c r="D30" s="77"/>
      <c r="E30" s="86"/>
      <c r="F30" s="10" t="s">
        <v>71</v>
      </c>
      <c r="G30" s="21" t="s">
        <v>138</v>
      </c>
      <c r="H30" s="18" t="s">
        <v>85</v>
      </c>
      <c r="I30" s="18" t="s">
        <v>60</v>
      </c>
      <c r="J30" s="7" t="s">
        <v>60</v>
      </c>
      <c r="K30" s="32" t="s">
        <v>60</v>
      </c>
      <c r="L30" s="86"/>
      <c r="M30" s="7" t="s">
        <v>60</v>
      </c>
      <c r="N30" s="12" t="s">
        <v>60</v>
      </c>
      <c r="O30" s="77"/>
      <c r="P30" s="78"/>
    </row>
    <row r="31" spans="1:16" ht="90" customHeight="1" x14ac:dyDescent="0.2">
      <c r="A31" s="82"/>
      <c r="B31" s="11" t="s">
        <v>44</v>
      </c>
      <c r="C31" s="10" t="s">
        <v>43</v>
      </c>
      <c r="D31" s="77"/>
      <c r="E31" s="86"/>
      <c r="F31" s="10" t="s">
        <v>71</v>
      </c>
      <c r="G31" s="14" t="s">
        <v>139</v>
      </c>
      <c r="H31" s="18" t="s">
        <v>13</v>
      </c>
      <c r="I31" s="18" t="s">
        <v>60</v>
      </c>
      <c r="J31" s="7" t="s">
        <v>60</v>
      </c>
      <c r="K31" s="32" t="s">
        <v>60</v>
      </c>
      <c r="L31" s="86"/>
      <c r="M31" s="7" t="s">
        <v>60</v>
      </c>
      <c r="N31" s="12" t="s">
        <v>60</v>
      </c>
      <c r="O31" s="77"/>
      <c r="P31" s="78"/>
    </row>
    <row r="32" spans="1:16" ht="77.25" customHeight="1" x14ac:dyDescent="0.2">
      <c r="A32" s="82"/>
      <c r="B32" s="11" t="s">
        <v>47</v>
      </c>
      <c r="C32" s="10" t="s">
        <v>25</v>
      </c>
      <c r="D32" s="77"/>
      <c r="E32" s="86"/>
      <c r="F32" s="10" t="s">
        <v>71</v>
      </c>
      <c r="G32" s="21" t="s">
        <v>140</v>
      </c>
      <c r="H32" s="18" t="s">
        <v>13</v>
      </c>
      <c r="I32" s="18" t="s">
        <v>60</v>
      </c>
      <c r="J32" s="7" t="s">
        <v>60</v>
      </c>
      <c r="K32" s="32" t="s">
        <v>60</v>
      </c>
      <c r="L32" s="86"/>
      <c r="M32" s="7" t="s">
        <v>60</v>
      </c>
      <c r="N32" s="12" t="s">
        <v>60</v>
      </c>
      <c r="O32" s="77"/>
      <c r="P32" s="78"/>
    </row>
    <row r="33" spans="1:16" ht="61" x14ac:dyDescent="0.2">
      <c r="A33" s="82"/>
      <c r="B33" s="11" t="s">
        <v>48</v>
      </c>
      <c r="C33" s="10" t="s">
        <v>56</v>
      </c>
      <c r="D33" s="77"/>
      <c r="E33" s="86"/>
      <c r="F33" s="10" t="s">
        <v>71</v>
      </c>
      <c r="G33" s="21" t="s">
        <v>141</v>
      </c>
      <c r="H33" s="18" t="s">
        <v>13</v>
      </c>
      <c r="I33" s="18" t="s">
        <v>60</v>
      </c>
      <c r="J33" s="7" t="s">
        <v>60</v>
      </c>
      <c r="K33" s="32" t="s">
        <v>60</v>
      </c>
      <c r="L33" s="86"/>
      <c r="M33" s="7" t="s">
        <v>60</v>
      </c>
      <c r="N33" s="12" t="s">
        <v>60</v>
      </c>
      <c r="O33" s="77"/>
      <c r="P33" s="78"/>
    </row>
    <row r="34" spans="1:16" ht="46" x14ac:dyDescent="0.2">
      <c r="A34" s="83"/>
      <c r="B34" s="11" t="s">
        <v>49</v>
      </c>
      <c r="C34" s="10" t="s">
        <v>56</v>
      </c>
      <c r="D34" s="79"/>
      <c r="E34" s="87"/>
      <c r="F34" s="10" t="s">
        <v>71</v>
      </c>
      <c r="G34" s="21" t="s">
        <v>142</v>
      </c>
      <c r="H34" s="18" t="s">
        <v>13</v>
      </c>
      <c r="I34" s="19" t="s">
        <v>60</v>
      </c>
      <c r="J34" s="8" t="s">
        <v>60</v>
      </c>
      <c r="K34" s="8" t="s">
        <v>60</v>
      </c>
      <c r="L34" s="86"/>
      <c r="M34" s="8" t="s">
        <v>60</v>
      </c>
      <c r="N34" s="13" t="s">
        <v>60</v>
      </c>
      <c r="O34" s="77"/>
      <c r="P34" s="78"/>
    </row>
    <row r="35" spans="1:16" ht="114" customHeight="1" x14ac:dyDescent="0.2">
      <c r="A35" s="63" t="s">
        <v>106</v>
      </c>
      <c r="B35" s="17" t="s">
        <v>107</v>
      </c>
      <c r="C35" s="9" t="s">
        <v>43</v>
      </c>
      <c r="D35" s="47" t="s">
        <v>67</v>
      </c>
      <c r="E35" s="48" t="s">
        <v>67</v>
      </c>
      <c r="F35" s="17" t="s">
        <v>71</v>
      </c>
      <c r="G35" s="20" t="s">
        <v>108</v>
      </c>
      <c r="H35" s="39" t="s">
        <v>85</v>
      </c>
      <c r="I35" s="18" t="s">
        <v>60</v>
      </c>
      <c r="J35" s="6" t="s">
        <v>60</v>
      </c>
      <c r="K35" s="6" t="s">
        <v>60</v>
      </c>
      <c r="L35" s="86"/>
      <c r="M35" s="6" t="s">
        <v>60</v>
      </c>
      <c r="N35" s="39" t="s">
        <v>60</v>
      </c>
      <c r="O35" s="77" t="s">
        <v>146</v>
      </c>
      <c r="P35" s="78"/>
    </row>
    <row r="36" spans="1:16" ht="45" customHeight="1" x14ac:dyDescent="0.2">
      <c r="A36" s="64"/>
      <c r="B36" s="11" t="s">
        <v>41</v>
      </c>
      <c r="C36" s="10" t="s">
        <v>20</v>
      </c>
      <c r="D36" s="51" t="s">
        <v>67</v>
      </c>
      <c r="E36" s="54" t="s">
        <v>67</v>
      </c>
      <c r="F36" s="10" t="s">
        <v>71</v>
      </c>
      <c r="G36" s="21" t="s">
        <v>143</v>
      </c>
      <c r="H36" s="41" t="s">
        <v>13</v>
      </c>
      <c r="I36" s="18" t="s">
        <v>60</v>
      </c>
      <c r="J36" s="32" t="s">
        <v>60</v>
      </c>
      <c r="K36" s="32" t="s">
        <v>60</v>
      </c>
      <c r="L36" s="87"/>
      <c r="M36" s="32" t="s">
        <v>60</v>
      </c>
      <c r="N36" s="31" t="s">
        <v>60</v>
      </c>
      <c r="O36" s="77"/>
      <c r="P36" s="78"/>
    </row>
    <row r="37" spans="1:16" ht="61" x14ac:dyDescent="0.2">
      <c r="A37" s="65"/>
      <c r="B37" s="42" t="s">
        <v>52</v>
      </c>
      <c r="C37" s="19" t="s">
        <v>27</v>
      </c>
      <c r="D37" s="55" t="s">
        <v>117</v>
      </c>
      <c r="E37" s="56" t="s">
        <v>117</v>
      </c>
      <c r="F37" s="43" t="s">
        <v>71</v>
      </c>
      <c r="G37" s="22" t="s">
        <v>118</v>
      </c>
      <c r="H37" s="13" t="s">
        <v>17</v>
      </c>
      <c r="I37" s="70" t="s">
        <v>119</v>
      </c>
      <c r="J37" s="71"/>
      <c r="K37" s="71"/>
      <c r="L37" s="71"/>
      <c r="M37" s="71"/>
      <c r="N37" s="72"/>
      <c r="O37" s="79"/>
      <c r="P37" s="80"/>
    </row>
    <row r="39" spans="1:16" x14ac:dyDescent="0.2">
      <c r="A39" s="5" t="s">
        <v>82</v>
      </c>
    </row>
    <row r="40" spans="1:16" x14ac:dyDescent="0.2">
      <c r="A40" s="2" t="s">
        <v>74</v>
      </c>
    </row>
    <row r="41" spans="1:16" x14ac:dyDescent="0.2">
      <c r="A41" s="2" t="s">
        <v>75</v>
      </c>
    </row>
    <row r="42" spans="1:16" x14ac:dyDescent="0.2">
      <c r="A42" s="2" t="s">
        <v>77</v>
      </c>
    </row>
    <row r="43" spans="1:16" x14ac:dyDescent="0.2">
      <c r="A43" s="2" t="s">
        <v>83</v>
      </c>
    </row>
    <row r="44" spans="1:16" x14ac:dyDescent="0.2">
      <c r="A44" s="2" t="s">
        <v>79</v>
      </c>
      <c r="C44" s="44"/>
    </row>
    <row r="45" spans="1:16" x14ac:dyDescent="0.2">
      <c r="A45" s="2" t="s">
        <v>80</v>
      </c>
    </row>
    <row r="46" spans="1:16" x14ac:dyDescent="0.2">
      <c r="A46" s="46" t="s">
        <v>81</v>
      </c>
    </row>
    <row r="47" spans="1:16" x14ac:dyDescent="0.2">
      <c r="A47" s="2" t="s">
        <v>127</v>
      </c>
    </row>
    <row r="48" spans="1:16" x14ac:dyDescent="0.2">
      <c r="A48" s="2"/>
    </row>
    <row r="49" spans="1:16" ht="33" customHeight="1" x14ac:dyDescent="0.2">
      <c r="A49" s="1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</row>
    <row r="51" spans="1:16" x14ac:dyDescent="0.2">
      <c r="A51" s="1"/>
    </row>
    <row r="53" spans="1:16" x14ac:dyDescent="0.2">
      <c r="A53" s="1"/>
    </row>
    <row r="55" spans="1:16" x14ac:dyDescent="0.2">
      <c r="A55" s="1"/>
    </row>
    <row r="56" spans="1:16" x14ac:dyDescent="0.2">
      <c r="A56" s="1"/>
    </row>
    <row r="57" spans="1:16" x14ac:dyDescent="0.2">
      <c r="A57" s="1"/>
    </row>
  </sheetData>
  <mergeCells count="23">
    <mergeCell ref="H18:H24"/>
    <mergeCell ref="I18:N25"/>
    <mergeCell ref="A18:A25"/>
    <mergeCell ref="A26:A34"/>
    <mergeCell ref="D26:E34"/>
    <mergeCell ref="L26:L36"/>
    <mergeCell ref="A35:A37"/>
    <mergeCell ref="D18:E25"/>
    <mergeCell ref="I37:N37"/>
    <mergeCell ref="O6:P17"/>
    <mergeCell ref="O19:P25"/>
    <mergeCell ref="O26:P34"/>
    <mergeCell ref="O35:P37"/>
    <mergeCell ref="A1:P1"/>
    <mergeCell ref="A6:A17"/>
    <mergeCell ref="I3:P3"/>
    <mergeCell ref="G3:G4"/>
    <mergeCell ref="H3:H4"/>
    <mergeCell ref="D3:E3"/>
    <mergeCell ref="F3:F4"/>
    <mergeCell ref="A3:A4"/>
    <mergeCell ref="B3:B4"/>
    <mergeCell ref="C3:C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A6" sqref="A6"/>
    </sheetView>
  </sheetViews>
  <sheetFormatPr baseColWidth="10" defaultColWidth="10.83203125" defaultRowHeight="15" x14ac:dyDescent="0.2"/>
  <sheetData>
    <row r="1" spans="1:8" x14ac:dyDescent="0.2">
      <c r="A1" s="15" t="s">
        <v>89</v>
      </c>
    </row>
    <row r="3" spans="1:8" ht="50.25" customHeight="1" x14ac:dyDescent="0.2">
      <c r="A3">
        <v>1</v>
      </c>
      <c r="B3" s="89" t="s">
        <v>90</v>
      </c>
      <c r="C3" s="89"/>
      <c r="D3" s="89"/>
      <c r="E3" s="89"/>
      <c r="F3" s="89"/>
      <c r="G3" s="89"/>
      <c r="H3" s="89"/>
    </row>
    <row r="4" spans="1:8" x14ac:dyDescent="0.2">
      <c r="A4">
        <v>2</v>
      </c>
      <c r="B4" t="s">
        <v>91</v>
      </c>
    </row>
    <row r="5" spans="1:8" x14ac:dyDescent="0.2">
      <c r="A5">
        <v>3</v>
      </c>
      <c r="B5" t="s">
        <v>92</v>
      </c>
    </row>
  </sheetData>
  <mergeCells count="1">
    <mergeCell ref="B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BA67EF781414AB4370A658DD40ACE" ma:contentTypeVersion="4" ma:contentTypeDescription="Crée un document." ma:contentTypeScope="" ma:versionID="beb0d6707842b256e9b70c77bbe9b7d2">
  <xsd:schema xmlns:xsd="http://www.w3.org/2001/XMLSchema" xmlns:xs="http://www.w3.org/2001/XMLSchema" xmlns:p="http://schemas.microsoft.com/office/2006/metadata/properties" xmlns:ns3="cb83467b-c2bc-4b49-b6b8-ee8a384f2298" targetNamespace="http://schemas.microsoft.com/office/2006/metadata/properties" ma:root="true" ma:fieldsID="3485080de01ca209d71a9b072cedfbb6" ns3:_="">
    <xsd:import namespace="cb83467b-c2bc-4b49-b6b8-ee8a384f22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3467b-c2bc-4b49-b6b8-ee8a384f2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B0F262-CEF2-4EF4-8C5E-C6E8A9E7F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83467b-c2bc-4b49-b6b8-ee8a384f2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536EB-231C-4712-9C28-490E669B0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9990E-4F6F-4054-831C-8CA14769086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cb83467b-c2bc-4b49-b6b8-ee8a384f229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Summary Table</vt:lpstr>
      <vt:lpstr>Research Ideas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Giannina Vaccaro</dc:creator>
  <cp:lastModifiedBy>Microsoft Office User</cp:lastModifiedBy>
  <dcterms:created xsi:type="dcterms:W3CDTF">2021-10-28T09:39:18Z</dcterms:created>
  <dcterms:modified xsi:type="dcterms:W3CDTF">2022-02-10T09:00:11Z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9fa46ce4-3f15-4b00-8e6c-130d7b6d474f</vt:lpwstr>
  </property>
  <property fmtid="{D5CDD505-2E9C-101B-9397-08002B2CF9AE}" pid="3" name="ContentTypeId">
    <vt:lpwstr>0x01010008CBA67EF781414AB4370A658DD40ACE</vt:lpwstr>
  </property>
</Properties>
</file>