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5.xml" ContentType="application/vnd.openxmlformats-officedocument.drawing+xml"/>
  <Override PartName="/xl/charts/chartEx1.xml" ContentType="application/vnd.ms-office.chartex+xml"/>
  <Override PartName="/xl/charts/style10.xml" ContentType="application/vnd.ms-office.chartstyle+xml"/>
  <Override PartName="/xl/charts/colors10.xml" ContentType="application/vnd.ms-office.chartcolorstyle+xml"/>
  <Override PartName="/xl/charts/chartEx2.xml" ContentType="application/vnd.ms-office.chartex+xml"/>
  <Override PartName="/xl/charts/style11.xml" ContentType="application/vnd.ms-office.chartstyle+xml"/>
  <Override PartName="/xl/charts/colors11.xml" ContentType="application/vnd.ms-office.chartcolorstyle+xml"/>
  <Override PartName="/xl/drawings/drawing6.xml" ContentType="application/vnd.openxmlformats-officedocument.drawing+xml"/>
  <Override PartName="/xl/comments2.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charts/chart10.xml" ContentType="application/vnd.openxmlformats-officedocument.drawingml.chart+xml"/>
  <Override PartName="/xl/charts/style12.xml" ContentType="application/vnd.ms-office.chartstyle+xml"/>
  <Override PartName="/xl/charts/colors12.xml" ContentType="application/vnd.ms-office.chartcolorstyle+xml"/>
  <Override PartName="/xl/charts/chart11.xml" ContentType="application/vnd.openxmlformats-officedocument.drawingml.chart+xml"/>
  <Override PartName="/xl/charts/style13.xml" ContentType="application/vnd.ms-office.chartstyle+xml"/>
  <Override PartName="/xl/charts/colors13.xml" ContentType="application/vnd.ms-office.chartcolorstyle+xml"/>
  <Override PartName="/xl/charts/chart12.xml" ContentType="application/vnd.openxmlformats-officedocument.drawingml.chart+xml"/>
  <Override PartName="/xl/charts/style14.xml" ContentType="application/vnd.ms-office.chartstyle+xml"/>
  <Override PartName="/xl/charts/colors14.xml" ContentType="application/vnd.ms-office.chartcolorstyle+xml"/>
  <Override PartName="/xl/charts/chart13.xml" ContentType="application/vnd.openxmlformats-officedocument.drawingml.chart+xml"/>
  <Override PartName="/xl/charts/style15.xml" ContentType="application/vnd.ms-office.chartstyle+xml"/>
  <Override PartName="/xl/charts/colors15.xml" ContentType="application/vnd.ms-office.chartcolorstyle+xml"/>
  <Override PartName="/xl/charts/chart14.xml" ContentType="application/vnd.openxmlformats-officedocument.drawingml.chart+xml"/>
  <Override PartName="/xl/charts/style16.xml" ContentType="application/vnd.ms-office.chartstyle+xml"/>
  <Override PartName="/xl/charts/colors16.xml" ContentType="application/vnd.ms-office.chartcolorstyle+xml"/>
  <Override PartName="/xl/charts/chart15.xml" ContentType="application/vnd.openxmlformats-officedocument.drawingml.chart+xml"/>
  <Override PartName="/xl/charts/style17.xml" ContentType="application/vnd.ms-office.chartstyle+xml"/>
  <Override PartName="/xl/charts/colors17.xml" ContentType="application/vnd.ms-office.chartcolorstyle+xml"/>
  <Override PartName="/xl/charts/chart16.xml" ContentType="application/vnd.openxmlformats-officedocument.drawingml.chart+xml"/>
  <Override PartName="/xl/charts/style18.xml" ContentType="application/vnd.ms-office.chartstyle+xml"/>
  <Override PartName="/xl/charts/colors18.xml" ContentType="application/vnd.ms-office.chartcolorstyle+xml"/>
  <Override PartName="/xl/charts/chart17.xml" ContentType="application/vnd.openxmlformats-officedocument.drawingml.chart+xml"/>
  <Override PartName="/xl/charts/style19.xml" ContentType="application/vnd.ms-office.chartstyle+xml"/>
  <Override PartName="/xl/charts/colors19.xml" ContentType="application/vnd.ms-office.chartcolorstyle+xml"/>
  <Override PartName="/xl/charts/chart18.xml" ContentType="application/vnd.openxmlformats-officedocument.drawingml.chart+xml"/>
  <Override PartName="/xl/charts/style20.xml" ContentType="application/vnd.ms-office.chartstyle+xml"/>
  <Override PartName="/xl/charts/colors20.xml" ContentType="application/vnd.ms-office.chartcolorstyle+xml"/>
  <Override PartName="/xl/charts/chart19.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9.xml" ContentType="application/vnd.openxmlformats-officedocument.drawing+xml"/>
  <Override PartName="/xl/comments3.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charts/chart20.xml" ContentType="application/vnd.openxmlformats-officedocument.drawingml.chart+xml"/>
  <Override PartName="/xl/charts/style22.xml" ContentType="application/vnd.ms-office.chartstyle+xml"/>
  <Override PartName="/xl/charts/colors22.xml" ContentType="application/vnd.ms-office.chartcolorstyle+xml"/>
  <Override PartName="/xl/charts/chart21.xml" ContentType="application/vnd.openxmlformats-officedocument.drawingml.chart+xml"/>
  <Override PartName="/xl/charts/style23.xml" ContentType="application/vnd.ms-office.chartstyle+xml"/>
  <Override PartName="/xl/charts/colors23.xml" ContentType="application/vnd.ms-office.chartcolorstyle+xml"/>
  <Override PartName="/xl/charts/chart22.xml" ContentType="application/vnd.openxmlformats-officedocument.drawingml.chart+xml"/>
  <Override PartName="/xl/charts/style24.xml" ContentType="application/vnd.ms-office.chartstyle+xml"/>
  <Override PartName="/xl/charts/colors24.xml" ContentType="application/vnd.ms-office.chartcolorstyle+xml"/>
  <Override PartName="/xl/charts/chart23.xml" ContentType="application/vnd.openxmlformats-officedocument.drawingml.chart+xml"/>
  <Override PartName="/xl/charts/style25.xml" ContentType="application/vnd.ms-office.chartstyle+xml"/>
  <Override PartName="/xl/charts/colors25.xml" ContentType="application/vnd.ms-office.chartcolorstyle+xml"/>
  <Override PartName="/xl/charts/chart24.xml" ContentType="application/vnd.openxmlformats-officedocument.drawingml.chart+xml"/>
  <Override PartName="/xl/charts/style26.xml" ContentType="application/vnd.ms-office.chartstyle+xml"/>
  <Override PartName="/xl/charts/colors26.xml" ContentType="application/vnd.ms-office.chartcolorstyle+xml"/>
  <Override PartName="/xl/charts/chart25.xml" ContentType="application/vnd.openxmlformats-officedocument.drawingml.chart+xml"/>
  <Override PartName="/xl/charts/style27.xml" ContentType="application/vnd.ms-office.chartstyle+xml"/>
  <Override PartName="/xl/charts/colors27.xml" ContentType="application/vnd.ms-office.chartcolorstyle+xml"/>
  <Override PartName="/xl/charts/chart26.xml" ContentType="application/vnd.openxmlformats-officedocument.drawingml.chart+xml"/>
  <Override PartName="/xl/charts/style28.xml" ContentType="application/vnd.ms-office.chartstyle+xml"/>
  <Override PartName="/xl/charts/colors28.xml" ContentType="application/vnd.ms-office.chartcolorstyle+xml"/>
  <Override PartName="/xl/charts/chart27.xml" ContentType="application/vnd.openxmlformats-officedocument.drawingml.chart+xml"/>
  <Override PartName="/xl/charts/style29.xml" ContentType="application/vnd.ms-office.chartstyle+xml"/>
  <Override PartName="/xl/charts/colors29.xml" ContentType="application/vnd.ms-office.chartcolorstyle+xml"/>
  <Override PartName="/xl/charts/chart28.xml" ContentType="application/vnd.openxmlformats-officedocument.drawingml.chart+xml"/>
  <Override PartName="/xl/charts/style30.xml" ContentType="application/vnd.ms-office.chartstyle+xml"/>
  <Override PartName="/xl/charts/colors30.xml" ContentType="application/vnd.ms-office.chartcolorstyle+xml"/>
  <Override PartName="/xl/charts/chart29.xml" ContentType="application/vnd.openxmlformats-officedocument.drawingml.chart+xml"/>
  <Override PartName="/xl/charts/style31.xml" ContentType="application/vnd.ms-office.chartstyle+xml"/>
  <Override PartName="/xl/charts/colors31.xml" ContentType="application/vnd.ms-office.chartcolorstyle+xml"/>
  <Override PartName="/xl/drawings/drawing12.xml" ContentType="application/vnd.openxmlformats-officedocument.drawing+xml"/>
  <Override PartName="/xl/comments4.xml" ContentType="application/vnd.openxmlformats-officedocument.spreadsheetml.comments+xml"/>
  <Override PartName="/xl/drawings/drawing13.xml" ContentType="application/vnd.openxmlformats-officedocument.drawing+xml"/>
  <Override PartName="/xl/drawings/drawing14.xml" ContentType="application/vnd.openxmlformats-officedocument.drawing+xml"/>
  <Override PartName="/xl/charts/chart30.xml" ContentType="application/vnd.openxmlformats-officedocument.drawingml.chart+xml"/>
  <Override PartName="/xl/charts/style32.xml" ContentType="application/vnd.ms-office.chartstyle+xml"/>
  <Override PartName="/xl/charts/colors32.xml" ContentType="application/vnd.ms-office.chartcolorstyle+xml"/>
  <Override PartName="/xl/charts/chart31.xml" ContentType="application/vnd.openxmlformats-officedocument.drawingml.chart+xml"/>
  <Override PartName="/xl/charts/style33.xml" ContentType="application/vnd.ms-office.chartstyle+xml"/>
  <Override PartName="/xl/charts/colors33.xml" ContentType="application/vnd.ms-office.chartcolorstyle+xml"/>
  <Override PartName="/xl/charts/chart32.xml" ContentType="application/vnd.openxmlformats-officedocument.drawingml.chart+xml"/>
  <Override PartName="/xl/charts/style34.xml" ContentType="application/vnd.ms-office.chartstyle+xml"/>
  <Override PartName="/xl/charts/colors34.xml" ContentType="application/vnd.ms-office.chartcolorstyle+xml"/>
  <Override PartName="/xl/charts/chart33.xml" ContentType="application/vnd.openxmlformats-officedocument.drawingml.chart+xml"/>
  <Override PartName="/xl/charts/style35.xml" ContentType="application/vnd.ms-office.chartstyle+xml"/>
  <Override PartName="/xl/charts/colors35.xml" ContentType="application/vnd.ms-office.chartcolorstyle+xml"/>
  <Override PartName="/xl/charts/chart34.xml" ContentType="application/vnd.openxmlformats-officedocument.drawingml.chart+xml"/>
  <Override PartName="/xl/charts/style36.xml" ContentType="application/vnd.ms-office.chartstyle+xml"/>
  <Override PartName="/xl/charts/colors36.xml" ContentType="application/vnd.ms-office.chartcolorstyle+xml"/>
  <Override PartName="/xl/charts/chart35.xml" ContentType="application/vnd.openxmlformats-officedocument.drawingml.chart+xml"/>
  <Override PartName="/xl/charts/style37.xml" ContentType="application/vnd.ms-office.chartstyle+xml"/>
  <Override PartName="/xl/charts/colors37.xml" ContentType="application/vnd.ms-office.chartcolorstyle+xml"/>
  <Override PartName="/xl/charts/chart36.xml" ContentType="application/vnd.openxmlformats-officedocument.drawingml.chart+xml"/>
  <Override PartName="/xl/charts/style38.xml" ContentType="application/vnd.ms-office.chartstyle+xml"/>
  <Override PartName="/xl/charts/colors38.xml" ContentType="application/vnd.ms-office.chartcolorstyle+xml"/>
  <Override PartName="/xl/charts/chart37.xml" ContentType="application/vnd.openxmlformats-officedocument.drawingml.chart+xml"/>
  <Override PartName="/xl/charts/style39.xml" ContentType="application/vnd.ms-office.chartstyle+xml"/>
  <Override PartName="/xl/charts/colors39.xml" ContentType="application/vnd.ms-office.chartcolorstyle+xml"/>
  <Override PartName="/xl/charts/chart38.xml" ContentType="application/vnd.openxmlformats-officedocument.drawingml.chart+xml"/>
  <Override PartName="/xl/charts/style40.xml" ContentType="application/vnd.ms-office.chartstyle+xml"/>
  <Override PartName="/xl/charts/colors40.xml" ContentType="application/vnd.ms-office.chartcolorstyle+xml"/>
  <Override PartName="/xl/charts/chart39.xml" ContentType="application/vnd.openxmlformats-officedocument.drawingml.chart+xml"/>
  <Override PartName="/xl/charts/style41.xml" ContentType="application/vnd.ms-office.chartstyle+xml"/>
  <Override PartName="/xl/charts/colors41.xml" ContentType="application/vnd.ms-office.chartcolorstyle+xml"/>
  <Override PartName="/xl/drawings/drawing15.xml" ContentType="application/vnd.openxmlformats-officedocument.drawing+xml"/>
  <Override PartName="/xl/comments5.xml" ContentType="application/vnd.openxmlformats-officedocument.spreadsheetml.comments+xml"/>
  <Override PartName="/xl/drawings/drawing16.xml" ContentType="application/vnd.openxmlformats-officedocument.drawing+xml"/>
  <Override PartName="/xl/drawings/drawing17.xml" ContentType="application/vnd.openxmlformats-officedocument.drawing+xml"/>
  <Override PartName="/xl/charts/chart40.xml" ContentType="application/vnd.openxmlformats-officedocument.drawingml.chart+xml"/>
  <Override PartName="/xl/charts/style42.xml" ContentType="application/vnd.ms-office.chartstyle+xml"/>
  <Override PartName="/xl/charts/colors42.xml" ContentType="application/vnd.ms-office.chartcolorstyle+xml"/>
  <Override PartName="/xl/charts/chart41.xml" ContentType="application/vnd.openxmlformats-officedocument.drawingml.chart+xml"/>
  <Override PartName="/xl/charts/style43.xml" ContentType="application/vnd.ms-office.chartstyle+xml"/>
  <Override PartName="/xl/charts/colors43.xml" ContentType="application/vnd.ms-office.chartcolorstyle+xml"/>
  <Override PartName="/xl/charts/chart42.xml" ContentType="application/vnd.openxmlformats-officedocument.drawingml.chart+xml"/>
  <Override PartName="/xl/charts/style44.xml" ContentType="application/vnd.ms-office.chartstyle+xml"/>
  <Override PartName="/xl/charts/colors44.xml" ContentType="application/vnd.ms-office.chartcolorstyle+xml"/>
  <Override PartName="/xl/charts/chart43.xml" ContentType="application/vnd.openxmlformats-officedocument.drawingml.chart+xml"/>
  <Override PartName="/xl/charts/style45.xml" ContentType="application/vnd.ms-office.chartstyle+xml"/>
  <Override PartName="/xl/charts/colors45.xml" ContentType="application/vnd.ms-office.chartcolorstyle+xml"/>
  <Override PartName="/xl/charts/chart44.xml" ContentType="application/vnd.openxmlformats-officedocument.drawingml.chart+xml"/>
  <Override PartName="/xl/charts/style46.xml" ContentType="application/vnd.ms-office.chartstyle+xml"/>
  <Override PartName="/xl/charts/colors46.xml" ContentType="application/vnd.ms-office.chartcolorstyle+xml"/>
  <Override PartName="/xl/charts/chart45.xml" ContentType="application/vnd.openxmlformats-officedocument.drawingml.chart+xml"/>
  <Override PartName="/xl/charts/style47.xml" ContentType="application/vnd.ms-office.chartstyle+xml"/>
  <Override PartName="/xl/charts/colors47.xml" ContentType="application/vnd.ms-office.chartcolorstyle+xml"/>
  <Override PartName="/xl/charts/chart46.xml" ContentType="application/vnd.openxmlformats-officedocument.drawingml.chart+xml"/>
  <Override PartName="/xl/charts/style48.xml" ContentType="application/vnd.ms-office.chartstyle+xml"/>
  <Override PartName="/xl/charts/colors48.xml" ContentType="application/vnd.ms-office.chartcolorstyle+xml"/>
  <Override PartName="/xl/charts/chart47.xml" ContentType="application/vnd.openxmlformats-officedocument.drawingml.chart+xml"/>
  <Override PartName="/xl/charts/style49.xml" ContentType="application/vnd.ms-office.chartstyle+xml"/>
  <Override PartName="/xl/charts/colors49.xml" ContentType="application/vnd.ms-office.chartcolorstyle+xml"/>
  <Override PartName="/xl/charts/chart48.xml" ContentType="application/vnd.openxmlformats-officedocument.drawingml.chart+xml"/>
  <Override PartName="/xl/charts/style50.xml" ContentType="application/vnd.ms-office.chartstyle+xml"/>
  <Override PartName="/xl/charts/colors50.xml" ContentType="application/vnd.ms-office.chartcolorstyle+xml"/>
  <Override PartName="/xl/charts/chart49.xml" ContentType="application/vnd.openxmlformats-officedocument.drawingml.chart+xml"/>
  <Override PartName="/xl/charts/style51.xml" ContentType="application/vnd.ms-office.chartstyle+xml"/>
  <Override PartName="/xl/charts/colors51.xml" ContentType="application/vnd.ms-office.chartcolorstyle+xml"/>
  <Override PartName="/xl/drawings/drawing18.xml" ContentType="application/vnd.openxmlformats-officedocument.drawing+xml"/>
  <Override PartName="/xl/comments6.xml" ContentType="application/vnd.openxmlformats-officedocument.spreadsheetml.comments+xml"/>
  <Override PartName="/xl/drawings/drawing19.xml" ContentType="application/vnd.openxmlformats-officedocument.drawing+xml"/>
  <Override PartName="/xl/drawings/drawing20.xml" ContentType="application/vnd.openxmlformats-officedocument.drawing+xml"/>
  <Override PartName="/xl/charts/chart50.xml" ContentType="application/vnd.openxmlformats-officedocument.drawingml.chart+xml"/>
  <Override PartName="/xl/charts/style52.xml" ContentType="application/vnd.ms-office.chartstyle+xml"/>
  <Override PartName="/xl/charts/colors52.xml" ContentType="application/vnd.ms-office.chartcolorstyle+xml"/>
  <Override PartName="/xl/charts/chart51.xml" ContentType="application/vnd.openxmlformats-officedocument.drawingml.chart+xml"/>
  <Override PartName="/xl/charts/style53.xml" ContentType="application/vnd.ms-office.chartstyle+xml"/>
  <Override PartName="/xl/charts/colors53.xml" ContentType="application/vnd.ms-office.chartcolorstyle+xml"/>
  <Override PartName="/xl/charts/chart52.xml" ContentType="application/vnd.openxmlformats-officedocument.drawingml.chart+xml"/>
  <Override PartName="/xl/charts/style54.xml" ContentType="application/vnd.ms-office.chartstyle+xml"/>
  <Override PartName="/xl/charts/colors54.xml" ContentType="application/vnd.ms-office.chartcolorstyle+xml"/>
  <Override PartName="/xl/charts/chart53.xml" ContentType="application/vnd.openxmlformats-officedocument.drawingml.chart+xml"/>
  <Override PartName="/xl/charts/style55.xml" ContentType="application/vnd.ms-office.chartstyle+xml"/>
  <Override PartName="/xl/charts/colors55.xml" ContentType="application/vnd.ms-office.chartcolorstyle+xml"/>
  <Override PartName="/xl/charts/chart54.xml" ContentType="application/vnd.openxmlformats-officedocument.drawingml.chart+xml"/>
  <Override PartName="/xl/charts/style56.xml" ContentType="application/vnd.ms-office.chartstyle+xml"/>
  <Override PartName="/xl/charts/colors56.xml" ContentType="application/vnd.ms-office.chartcolorstyle+xml"/>
  <Override PartName="/xl/charts/chart55.xml" ContentType="application/vnd.openxmlformats-officedocument.drawingml.chart+xml"/>
  <Override PartName="/xl/charts/style57.xml" ContentType="application/vnd.ms-office.chartstyle+xml"/>
  <Override PartName="/xl/charts/colors57.xml" ContentType="application/vnd.ms-office.chartcolorstyle+xml"/>
  <Override PartName="/xl/charts/chart56.xml" ContentType="application/vnd.openxmlformats-officedocument.drawingml.chart+xml"/>
  <Override PartName="/xl/charts/style58.xml" ContentType="application/vnd.ms-office.chartstyle+xml"/>
  <Override PartName="/xl/charts/colors58.xml" ContentType="application/vnd.ms-office.chartcolorstyle+xml"/>
  <Override PartName="/xl/charts/chart57.xml" ContentType="application/vnd.openxmlformats-officedocument.drawingml.chart+xml"/>
  <Override PartName="/xl/charts/style59.xml" ContentType="application/vnd.ms-office.chartstyle+xml"/>
  <Override PartName="/xl/charts/colors59.xml" ContentType="application/vnd.ms-office.chartcolorstyle+xml"/>
  <Override PartName="/xl/charts/chart58.xml" ContentType="application/vnd.openxmlformats-officedocument.drawingml.chart+xml"/>
  <Override PartName="/xl/charts/style60.xml" ContentType="application/vnd.ms-office.chartstyle+xml"/>
  <Override PartName="/xl/charts/colors60.xml" ContentType="application/vnd.ms-office.chartcolorstyle+xml"/>
  <Override PartName="/xl/charts/chart59.xml" ContentType="application/vnd.openxmlformats-officedocument.drawingml.chart+xml"/>
  <Override PartName="/xl/charts/style61.xml" ContentType="application/vnd.ms-office.chartstyle+xml"/>
  <Override PartName="/xl/charts/colors61.xml" ContentType="application/vnd.ms-office.chartcolorstyle+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charts/chart60.xml" ContentType="application/vnd.openxmlformats-officedocument.drawingml.chart+xml"/>
  <Override PartName="/xl/charts/style62.xml" ContentType="application/vnd.ms-office.chartstyle+xml"/>
  <Override PartName="/xl/charts/colors62.xml" ContentType="application/vnd.ms-office.chartcolorstyle+xml"/>
  <Override PartName="/xl/charts/chart61.xml" ContentType="application/vnd.openxmlformats-officedocument.drawingml.chart+xml"/>
  <Override PartName="/xl/charts/style63.xml" ContentType="application/vnd.ms-office.chartstyle+xml"/>
  <Override PartName="/xl/charts/colors63.xml" ContentType="application/vnd.ms-office.chartcolorstyle+xml"/>
  <Override PartName="/xl/charts/chart62.xml" ContentType="application/vnd.openxmlformats-officedocument.drawingml.chart+xml"/>
  <Override PartName="/xl/charts/style64.xml" ContentType="application/vnd.ms-office.chartstyle+xml"/>
  <Override PartName="/xl/charts/colors64.xml" ContentType="application/vnd.ms-office.chartcolorstyle+xml"/>
  <Override PartName="/xl/charts/chart63.xml" ContentType="application/vnd.openxmlformats-officedocument.drawingml.chart+xml"/>
  <Override PartName="/xl/charts/style65.xml" ContentType="application/vnd.ms-office.chartstyle+xml"/>
  <Override PartName="/xl/charts/colors65.xml" ContentType="application/vnd.ms-office.chartcolorstyle+xml"/>
  <Override PartName="/xl/charts/chart64.xml" ContentType="application/vnd.openxmlformats-officedocument.drawingml.chart+xml"/>
  <Override PartName="/xl/charts/style66.xml" ContentType="application/vnd.ms-office.chartstyle+xml"/>
  <Override PartName="/xl/charts/colors66.xml" ContentType="application/vnd.ms-office.chartcolorstyle+xml"/>
  <Override PartName="/xl/charts/chart65.xml" ContentType="application/vnd.openxmlformats-officedocument.drawingml.chart+xml"/>
  <Override PartName="/xl/charts/style67.xml" ContentType="application/vnd.ms-office.chartstyle+xml"/>
  <Override PartName="/xl/charts/colors6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zemlyanskiy\Desktop\NSDI\NSDI DATABASE\"/>
    </mc:Choice>
  </mc:AlternateContent>
  <xr:revisionPtr revIDLastSave="0" documentId="13_ncr:1_{472A0FE9-3707-40C6-BC8C-D0E57451420B}" xr6:coauthVersionLast="47" xr6:coauthVersionMax="47" xr10:uidLastSave="{00000000-0000-0000-0000-000000000000}"/>
  <bookViews>
    <workbookView xWindow="-120" yWindow="-120" windowWidth="29040" windowHeight="15720" xr2:uid="{00000000-000D-0000-FFFF-FFFF00000000}"/>
  </bookViews>
  <sheets>
    <sheet name="Content" sheetId="20" r:id="rId1"/>
    <sheet name="Global country info" sheetId="16" r:id="rId2"/>
    <sheet name="Global Statistics" sheetId="17" r:id="rId3"/>
    <sheet name="Global Statistics in DIAGRAMS" sheetId="18" r:id="rId4"/>
    <sheet name="SD MAPS" sheetId="19" r:id="rId5"/>
    <sheet name="AFRICA_ Country Info" sheetId="12" r:id="rId6"/>
    <sheet name="Statistics on Africa" sheetId="1" r:id="rId7"/>
    <sheet name="Africa in DIAGRAMS" sheetId="2" r:id="rId8"/>
    <sheet name="AMERICAS_Country info" sheetId="3" r:id="rId9"/>
    <sheet name="Statistics on Americas" sheetId="4" r:id="rId10"/>
    <sheet name="Americas in DIAGRAMS" sheetId="5" r:id="rId11"/>
    <sheet name="ARAB STATES_Country info" sheetId="13" r:id="rId12"/>
    <sheet name="Statistics on ARAB States" sheetId="6" r:id="rId13"/>
    <sheet name="Arab States in DIAGRAMS" sheetId="7" r:id="rId14"/>
    <sheet name="Asia &amp; Pacific_Country info" sheetId="8" r:id="rId15"/>
    <sheet name="Statistics on Asia &amp; Pacific" sheetId="9" r:id="rId16"/>
    <sheet name="A&amp;P in DIAGRAMS" sheetId="10" r:id="rId17"/>
    <sheet name="Europe &amp; C.Asia_Country info" sheetId="11" r:id="rId18"/>
    <sheet name="Statistics on Europe &amp; C.Asia" sheetId="14" r:id="rId19"/>
    <sheet name="Europe &amp; C.Asia in DIAGRAMS" sheetId="15" r:id="rId20"/>
    <sheet name="Main SD Conventions" sheetId="21" r:id="rId21"/>
    <sheet name="Statistics_Main SD Conventions" sheetId="22" r:id="rId22"/>
    <sheet name="Main SD Conventions in DIAGRAMS" sheetId="23" r:id="rId23"/>
    <sheet name="Methodology_explainatory note" sheetId="24" r:id="rId24"/>
    <sheet name="Special cases" sheetId="25" r:id="rId25"/>
  </sheets>
  <definedNames>
    <definedName name="_xlnm._FilterDatabase" localSheetId="5" hidden="1">'AFRICA_ Country Info'!$C$13:$N$67</definedName>
    <definedName name="_xlnm._FilterDatabase" localSheetId="8" hidden="1">'AMERICAS_Country info'!$B$13:$M$48</definedName>
    <definedName name="_xlnm._FilterDatabase" localSheetId="11" hidden="1">'ARAB STATES_Country info'!$B$12:$M$12</definedName>
    <definedName name="_xlnm._FilterDatabase" localSheetId="14" hidden="1">'Asia &amp; Pacific_Country info'!$B$14:$M$50</definedName>
    <definedName name="_xlnm._FilterDatabase" localSheetId="17" hidden="1">'Europe &amp; C.Asia_Country info'!$B$13:$M$64</definedName>
    <definedName name="_xlnm._FilterDatabase" localSheetId="1" hidden="1">'Global country info'!$B$12:$N$200</definedName>
    <definedName name="_xlnm._FilterDatabase" localSheetId="20" hidden="1">'Main SD Conventions'!$B$13:$O$201</definedName>
    <definedName name="_ftn1" localSheetId="5">'AFRICA_ Country Info'!$C$70</definedName>
    <definedName name="_ftn10" localSheetId="8">'AMERICAS_Country info'!$B$61</definedName>
    <definedName name="_ftn11" localSheetId="8">'AMERICAS_Country info'!$B$62</definedName>
    <definedName name="_ftn2" localSheetId="5">'AFRICA_ Country Info'!#REF!</definedName>
    <definedName name="_ftn3" localSheetId="5">'AFRICA_ Country Info'!$C$72</definedName>
    <definedName name="_ftn4" localSheetId="8">'AMERICAS_Country info'!$B$55</definedName>
    <definedName name="_ftn5" localSheetId="8">'AMERICAS_Country info'!$B$56</definedName>
    <definedName name="_ftn6" localSheetId="8">'AMERICAS_Country info'!$B$57</definedName>
    <definedName name="_ftn7" localSheetId="8">'AMERICAS_Country info'!$B$58</definedName>
    <definedName name="_ftn8" localSheetId="8">'AMERICAS_Country info'!$B$59</definedName>
    <definedName name="_ftn9" localSheetId="8">'AMERICAS_Country info'!$B$60</definedName>
    <definedName name="_ftnref1" localSheetId="5">'AFRICA_ Country Info'!#REF!</definedName>
    <definedName name="_ftnref10" localSheetId="8">'AMERICAS_Country info'!$D$42</definedName>
    <definedName name="_ftnref11" localSheetId="8">'AMERICAS_Country info'!$I$43</definedName>
    <definedName name="_ftnref2" localSheetId="5">'AFRICA_ Country Info'!$K$34</definedName>
    <definedName name="_ftnref3" localSheetId="5">'AFRICA_ Country Info'!$N$65</definedName>
    <definedName name="_ftnref4" localSheetId="8">'AMERICAS_Country info'!$L$17</definedName>
    <definedName name="_ftnref5" localSheetId="8">'AMERICAS_Country info'!$I$26</definedName>
    <definedName name="_ftnref6" localSheetId="8">'AMERICAS_Country info'!$M$26</definedName>
    <definedName name="_ftnref7" localSheetId="8">'AMERICAS_Country info'!$G$31</definedName>
    <definedName name="_ftnref8" localSheetId="8">'AMERICAS_Country info'!$I$32</definedName>
    <definedName name="_ftnref9" localSheetId="8">'AMERICAS_Country info'!$I$41</definedName>
    <definedName name="_xlchart.v5.0" hidden="1">'Global country info'!$C$12</definedName>
    <definedName name="_xlchart.v5.1" hidden="1">'Global country info'!$C$13:$C$200</definedName>
    <definedName name="_xlchart.v5.2" hidden="1">'Global country info'!$F$12</definedName>
    <definedName name="_xlchart.v5.3" hidden="1">'Global country info'!$F$13:$F$200</definedName>
    <definedName name="_xlchart.v5.4" hidden="1">'Global country info'!$C$12</definedName>
    <definedName name="_xlchart.v5.5" hidden="1">'Global country info'!$C$13:$C$200</definedName>
    <definedName name="_xlchart.v5.6" hidden="1">'Global country info'!$M$12</definedName>
    <definedName name="_xlchart.v5.7" hidden="1">'Global country info'!$M$13:$M$200</definedName>
    <definedName name="_xlnm.Print_Area" localSheetId="5">'AFRICA_ Country Info'!$C$1:$N$72</definedName>
    <definedName name="_xlnm.Print_Area" localSheetId="8">'AMERICAS_Country info'!$B$1:$M$53</definedName>
    <definedName name="_xlnm.Print_Area" localSheetId="0">Content!$A$1:$U$33</definedName>
    <definedName name="_xlnm.Print_Area" localSheetId="3">'Global Statistics in DIAGRAMS'!$A$25:$X$65</definedName>
    <definedName name="_xlnm.Print_Area" localSheetId="22">'Main SD Conventions in DIAGRAMS'!$A$13:$W$60</definedName>
    <definedName name="_xlnm.Print_Area" localSheetId="4">'SD MAPS'!$A$10:$Q$82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3" i="16" l="1"/>
  <c r="N194" i="16"/>
  <c r="N190" i="16"/>
  <c r="N189" i="16"/>
  <c r="N186" i="16"/>
  <c r="N185" i="16"/>
  <c r="N177" i="16"/>
  <c r="N175" i="16"/>
  <c r="N174" i="16"/>
  <c r="N170" i="16"/>
  <c r="N165" i="16"/>
  <c r="N164" i="16"/>
  <c r="N160" i="16"/>
  <c r="N156" i="16"/>
  <c r="N150" i="16"/>
  <c r="N149" i="16"/>
  <c r="N147" i="16"/>
  <c r="N145" i="16"/>
  <c r="N144" i="16"/>
  <c r="N134" i="16"/>
  <c r="N133" i="16"/>
  <c r="N128" i="16"/>
  <c r="N122" i="16"/>
  <c r="N116" i="16"/>
  <c r="N110" i="16"/>
  <c r="N109" i="16"/>
  <c r="N104" i="16"/>
  <c r="N102" i="16"/>
  <c r="N98" i="16"/>
  <c r="N94" i="16"/>
  <c r="N93" i="16"/>
  <c r="N92" i="16"/>
  <c r="N87" i="16"/>
  <c r="N86" i="16"/>
  <c r="N78" i="16"/>
  <c r="N76" i="16"/>
  <c r="N75" i="16"/>
  <c r="N72" i="16"/>
  <c r="N71" i="16"/>
  <c r="N67" i="16"/>
  <c r="N57" i="16"/>
  <c r="N56" i="16"/>
  <c r="N55" i="16"/>
  <c r="N53" i="16"/>
  <c r="N14" i="16"/>
  <c r="N19" i="16"/>
  <c r="N22" i="16"/>
  <c r="N21" i="16"/>
  <c r="N28" i="16"/>
  <c r="N27" i="16"/>
  <c r="N32" i="16"/>
  <c r="N36" i="16"/>
  <c r="M194" i="16"/>
  <c r="M190" i="16"/>
  <c r="M189" i="16"/>
  <c r="M186" i="16"/>
  <c r="M185" i="16"/>
  <c r="M177" i="16"/>
  <c r="M175" i="16"/>
  <c r="M174" i="16"/>
  <c r="M170" i="16"/>
  <c r="M165" i="16"/>
  <c r="M164" i="16"/>
  <c r="M160" i="16"/>
  <c r="M156" i="16"/>
  <c r="M150" i="16"/>
  <c r="M149" i="16"/>
  <c r="M147" i="16"/>
  <c r="M145" i="16"/>
  <c r="M144" i="16"/>
  <c r="M134" i="16"/>
  <c r="M133" i="16"/>
  <c r="M128" i="16"/>
  <c r="M122" i="16"/>
  <c r="M116" i="16"/>
  <c r="M110" i="16"/>
  <c r="M109" i="16"/>
  <c r="M104" i="16"/>
  <c r="M102" i="16"/>
  <c r="M98" i="16"/>
  <c r="M94" i="16"/>
  <c r="M93" i="16"/>
  <c r="M92" i="16"/>
  <c r="M87" i="16"/>
  <c r="M86" i="16"/>
  <c r="M78" i="16"/>
  <c r="M76" i="16"/>
  <c r="M75" i="16"/>
  <c r="M72" i="16"/>
  <c r="M71" i="16"/>
  <c r="M67" i="16"/>
  <c r="M57" i="16"/>
  <c r="M56" i="16"/>
  <c r="M55" i="16"/>
  <c r="M53" i="16"/>
  <c r="M14" i="16"/>
  <c r="M19" i="16"/>
  <c r="M22" i="16"/>
  <c r="M21" i="16"/>
  <c r="M28" i="16"/>
  <c r="M27" i="16"/>
  <c r="M32" i="16"/>
  <c r="M36" i="16"/>
  <c r="L194" i="16"/>
  <c r="L190" i="16"/>
  <c r="L189" i="16"/>
  <c r="L186" i="16"/>
  <c r="L185" i="16"/>
  <c r="L177" i="16"/>
  <c r="L175" i="16"/>
  <c r="L174" i="16"/>
  <c r="L170" i="16"/>
  <c r="L165" i="16"/>
  <c r="L164" i="16"/>
  <c r="L160" i="16"/>
  <c r="L156" i="16"/>
  <c r="L150" i="16"/>
  <c r="L149" i="16"/>
  <c r="L147" i="16"/>
  <c r="L145" i="16"/>
  <c r="L144" i="16"/>
  <c r="L134" i="16"/>
  <c r="L133" i="16"/>
  <c r="L128" i="16"/>
  <c r="L122" i="16"/>
  <c r="L116" i="16"/>
  <c r="L110" i="16"/>
  <c r="L109" i="16"/>
  <c r="L104" i="16"/>
  <c r="L102" i="16"/>
  <c r="L98" i="16"/>
  <c r="L94" i="16"/>
  <c r="L93" i="16"/>
  <c r="L92" i="16"/>
  <c r="L87" i="16"/>
  <c r="L86" i="16"/>
  <c r="L78" i="16"/>
  <c r="L76" i="16"/>
  <c r="L75" i="16"/>
  <c r="L72" i="16"/>
  <c r="L71" i="16"/>
  <c r="L67" i="16"/>
  <c r="L57" i="16"/>
  <c r="L56" i="16"/>
  <c r="L55" i="16"/>
  <c r="L53" i="16"/>
  <c r="L14" i="16"/>
  <c r="L19" i="16"/>
  <c r="L22" i="16"/>
  <c r="L21" i="16"/>
  <c r="L28" i="16"/>
  <c r="L27" i="16"/>
  <c r="L32" i="16"/>
  <c r="L36" i="16"/>
  <c r="K194" i="16"/>
  <c r="K190" i="16"/>
  <c r="K189" i="16"/>
  <c r="K186" i="16"/>
  <c r="K185" i="16"/>
  <c r="K177" i="16"/>
  <c r="K175" i="16"/>
  <c r="K174" i="16"/>
  <c r="K170" i="16"/>
  <c r="K165" i="16"/>
  <c r="K164" i="16"/>
  <c r="K160" i="16"/>
  <c r="K156" i="16"/>
  <c r="K150" i="16"/>
  <c r="K149" i="16"/>
  <c r="K147" i="16"/>
  <c r="K145" i="16"/>
  <c r="K144" i="16"/>
  <c r="K134" i="16"/>
  <c r="K133" i="16"/>
  <c r="K128" i="16"/>
  <c r="K122" i="16"/>
  <c r="K116" i="16"/>
  <c r="K110" i="16"/>
  <c r="K109" i="16"/>
  <c r="K104" i="16"/>
  <c r="K102" i="16"/>
  <c r="K98" i="16"/>
  <c r="K94" i="16"/>
  <c r="K93" i="16"/>
  <c r="K92" i="16"/>
  <c r="K87" i="16"/>
  <c r="K86" i="16"/>
  <c r="K78" i="16"/>
  <c r="K76" i="16"/>
  <c r="K75" i="16"/>
  <c r="K72" i="16"/>
  <c r="K71" i="16"/>
  <c r="K67" i="16"/>
  <c r="K57" i="16"/>
  <c r="K56" i="16"/>
  <c r="K55" i="16"/>
  <c r="K53" i="16"/>
  <c r="K14" i="16"/>
  <c r="K19" i="16"/>
  <c r="K22" i="16"/>
  <c r="K21" i="16"/>
  <c r="K28" i="16"/>
  <c r="K27" i="16"/>
  <c r="K32" i="16"/>
  <c r="K36" i="16"/>
  <c r="J194" i="16"/>
  <c r="J190" i="16"/>
  <c r="J189" i="16"/>
  <c r="J186" i="16"/>
  <c r="J185" i="16"/>
  <c r="J177" i="16"/>
  <c r="J175" i="16"/>
  <c r="J174" i="16"/>
  <c r="J170" i="16"/>
  <c r="J165" i="16"/>
  <c r="J164" i="16"/>
  <c r="J160" i="16"/>
  <c r="J156" i="16"/>
  <c r="J150" i="16"/>
  <c r="J149" i="16"/>
  <c r="J147" i="16"/>
  <c r="J145" i="16"/>
  <c r="J144" i="16"/>
  <c r="J134" i="16"/>
  <c r="J133" i="16"/>
  <c r="J128" i="16"/>
  <c r="J122" i="16"/>
  <c r="J116" i="16"/>
  <c r="J110" i="16"/>
  <c r="J109" i="16"/>
  <c r="J104" i="16"/>
  <c r="J102" i="16"/>
  <c r="J98" i="16"/>
  <c r="J94" i="16"/>
  <c r="J93" i="16"/>
  <c r="J92" i="16"/>
  <c r="J87" i="16"/>
  <c r="J86" i="16"/>
  <c r="J78" i="16"/>
  <c r="J76" i="16"/>
  <c r="J75" i="16"/>
  <c r="J72" i="16"/>
  <c r="J71" i="16"/>
  <c r="J67" i="16"/>
  <c r="J57" i="16"/>
  <c r="J56" i="16"/>
  <c r="J55" i="16"/>
  <c r="J53" i="16"/>
  <c r="J14" i="16"/>
  <c r="J19" i="16"/>
  <c r="J22" i="16"/>
  <c r="J21" i="16"/>
  <c r="J28" i="16"/>
  <c r="J27" i="16"/>
  <c r="J32" i="16"/>
  <c r="J36" i="16"/>
  <c r="I194" i="16"/>
  <c r="I190" i="16"/>
  <c r="I189" i="16"/>
  <c r="I186" i="16"/>
  <c r="I185" i="16"/>
  <c r="I177" i="16"/>
  <c r="I175" i="16"/>
  <c r="I174" i="16"/>
  <c r="I170" i="16"/>
  <c r="I165" i="16"/>
  <c r="I164" i="16"/>
  <c r="I160" i="16"/>
  <c r="I156" i="16"/>
  <c r="I150" i="16"/>
  <c r="I149" i="16"/>
  <c r="I147" i="16"/>
  <c r="I145" i="16"/>
  <c r="I144" i="16"/>
  <c r="I134" i="16"/>
  <c r="I133" i="16"/>
  <c r="I128" i="16"/>
  <c r="I122" i="16"/>
  <c r="I116" i="16"/>
  <c r="I110" i="16"/>
  <c r="I109" i="16"/>
  <c r="I104" i="16"/>
  <c r="I102" i="16"/>
  <c r="I98" i="16"/>
  <c r="I94" i="16"/>
  <c r="I93" i="16"/>
  <c r="I92" i="16"/>
  <c r="I87" i="16"/>
  <c r="I86" i="16"/>
  <c r="I78" i="16"/>
  <c r="I76" i="16"/>
  <c r="I75" i="16"/>
  <c r="I72" i="16"/>
  <c r="I71" i="16"/>
  <c r="I67" i="16"/>
  <c r="I57" i="16"/>
  <c r="I56" i="16"/>
  <c r="I55" i="16"/>
  <c r="I53" i="16"/>
  <c r="I14" i="16"/>
  <c r="I19" i="16"/>
  <c r="I22" i="16"/>
  <c r="I21" i="16"/>
  <c r="I28" i="16"/>
  <c r="I27" i="16"/>
  <c r="I32" i="16"/>
  <c r="I36" i="16"/>
  <c r="H194" i="16"/>
  <c r="H190" i="16"/>
  <c r="H189" i="16"/>
  <c r="H186" i="16"/>
  <c r="H185" i="16"/>
  <c r="H177" i="16"/>
  <c r="H175" i="16"/>
  <c r="H174" i="16"/>
  <c r="H170" i="16"/>
  <c r="H165" i="16"/>
  <c r="H164" i="16"/>
  <c r="H160" i="16"/>
  <c r="H156" i="16"/>
  <c r="H150" i="16"/>
  <c r="H149" i="16"/>
  <c r="H147" i="16"/>
  <c r="H145" i="16"/>
  <c r="H144" i="16"/>
  <c r="H134" i="16"/>
  <c r="H133" i="16"/>
  <c r="H128" i="16"/>
  <c r="H122" i="16"/>
  <c r="H116" i="16"/>
  <c r="H110" i="16"/>
  <c r="H109" i="16"/>
  <c r="H104" i="16"/>
  <c r="H102" i="16"/>
  <c r="H98" i="16"/>
  <c r="H94" i="16"/>
  <c r="H93" i="16"/>
  <c r="H92" i="16"/>
  <c r="H87" i="16"/>
  <c r="H86" i="16"/>
  <c r="H78" i="16"/>
  <c r="H76" i="16"/>
  <c r="H75" i="16"/>
  <c r="H72" i="16"/>
  <c r="H71" i="16"/>
  <c r="H67" i="16"/>
  <c r="H57" i="16"/>
  <c r="H56" i="16"/>
  <c r="H55" i="16"/>
  <c r="H53" i="16"/>
  <c r="H14" i="16"/>
  <c r="H19" i="16"/>
  <c r="H22" i="16"/>
  <c r="H21" i="16"/>
  <c r="H28" i="16"/>
  <c r="H27" i="16"/>
  <c r="H32" i="16"/>
  <c r="H36" i="16"/>
  <c r="G194" i="16"/>
  <c r="G190" i="16"/>
  <c r="G189" i="16"/>
  <c r="G186" i="16"/>
  <c r="G185" i="16"/>
  <c r="G177" i="16"/>
  <c r="G175" i="16"/>
  <c r="G174" i="16"/>
  <c r="G170" i="16"/>
  <c r="G165" i="16"/>
  <c r="G164" i="16"/>
  <c r="G160" i="16"/>
  <c r="G156" i="16"/>
  <c r="G150" i="16"/>
  <c r="G149" i="16"/>
  <c r="G147" i="16"/>
  <c r="G145" i="16"/>
  <c r="G144" i="16"/>
  <c r="G134" i="16"/>
  <c r="G133" i="16"/>
  <c r="G128" i="16"/>
  <c r="G122" i="16"/>
  <c r="G116" i="16"/>
  <c r="G110" i="16"/>
  <c r="G109" i="16"/>
  <c r="G104" i="16"/>
  <c r="G102" i="16"/>
  <c r="G98" i="16"/>
  <c r="G94" i="16"/>
  <c r="G93" i="16"/>
  <c r="G92" i="16"/>
  <c r="G87" i="16"/>
  <c r="G86" i="16"/>
  <c r="G78" i="16"/>
  <c r="G76" i="16"/>
  <c r="G75" i="16"/>
  <c r="G72" i="16"/>
  <c r="G71" i="16"/>
  <c r="G67" i="16"/>
  <c r="G57" i="16"/>
  <c r="G56" i="16"/>
  <c r="G55" i="16"/>
  <c r="G53" i="16"/>
  <c r="G14" i="16"/>
  <c r="G19" i="16"/>
  <c r="G22" i="16"/>
  <c r="G21" i="16"/>
  <c r="G28" i="16"/>
  <c r="G27" i="16"/>
  <c r="G32" i="16"/>
  <c r="G36" i="16"/>
  <c r="F194" i="16"/>
  <c r="F190" i="16"/>
  <c r="F189" i="16"/>
  <c r="F186" i="16"/>
  <c r="F185" i="16"/>
  <c r="F177" i="16"/>
  <c r="F175" i="16"/>
  <c r="F174" i="16"/>
  <c r="F170" i="16"/>
  <c r="F165" i="16"/>
  <c r="F164" i="16"/>
  <c r="F160" i="16"/>
  <c r="F156" i="16"/>
  <c r="F150" i="16"/>
  <c r="F149" i="16"/>
  <c r="F147" i="16"/>
  <c r="F145" i="16"/>
  <c r="F144" i="16"/>
  <c r="F134" i="16"/>
  <c r="F133" i="16"/>
  <c r="F128" i="16"/>
  <c r="F122" i="16"/>
  <c r="F116" i="16"/>
  <c r="F110" i="16"/>
  <c r="F109" i="16"/>
  <c r="F104" i="16"/>
  <c r="F102" i="16"/>
  <c r="F98" i="16"/>
  <c r="F94" i="16"/>
  <c r="F93" i="16"/>
  <c r="F92" i="16"/>
  <c r="F87" i="16"/>
  <c r="F86" i="16"/>
  <c r="F78" i="16"/>
  <c r="F76" i="16"/>
  <c r="F75" i="16"/>
  <c r="F72" i="16"/>
  <c r="F71" i="16"/>
  <c r="F67" i="16"/>
  <c r="F57" i="16"/>
  <c r="F56" i="16"/>
  <c r="F55" i="16"/>
  <c r="F53" i="16"/>
  <c r="F36" i="16"/>
  <c r="F32" i="16"/>
  <c r="F28" i="16"/>
  <c r="F27" i="16"/>
  <c r="F22" i="16"/>
  <c r="F21" i="16"/>
  <c r="F19" i="16"/>
  <c r="F14" i="16"/>
  <c r="E194" i="16"/>
  <c r="E190" i="16"/>
  <c r="E189" i="16"/>
  <c r="E186" i="16"/>
  <c r="E185" i="16"/>
  <c r="E177" i="16"/>
  <c r="E175" i="16"/>
  <c r="E174" i="16"/>
  <c r="E170" i="16"/>
  <c r="E165" i="16"/>
  <c r="E164" i="16"/>
  <c r="E160" i="16"/>
  <c r="E156" i="16"/>
  <c r="E150" i="16"/>
  <c r="E149" i="16"/>
  <c r="E147" i="16"/>
  <c r="E145" i="16"/>
  <c r="E144" i="16"/>
  <c r="E134" i="16"/>
  <c r="E133" i="16"/>
  <c r="E128" i="16"/>
  <c r="E122" i="16"/>
  <c r="E116" i="16"/>
  <c r="E110" i="16"/>
  <c r="E109" i="16"/>
  <c r="E104" i="16"/>
  <c r="E102" i="16"/>
  <c r="E98" i="16"/>
  <c r="E94" i="16"/>
  <c r="E93" i="16"/>
  <c r="E92" i="16"/>
  <c r="E87" i="16"/>
  <c r="E86" i="16"/>
  <c r="E78" i="16"/>
  <c r="E76" i="16"/>
  <c r="E75" i="16"/>
  <c r="E72" i="16"/>
  <c r="E71" i="16"/>
  <c r="E67" i="16"/>
  <c r="E57" i="16"/>
  <c r="E56" i="16"/>
  <c r="E55" i="16"/>
  <c r="E53" i="16"/>
  <c r="E36" i="16"/>
  <c r="E32" i="16"/>
  <c r="E28" i="16"/>
  <c r="E27" i="16"/>
  <c r="E22" i="16"/>
  <c r="E21" i="16"/>
  <c r="E19" i="16"/>
  <c r="D194" i="16"/>
  <c r="D190" i="16"/>
  <c r="D189" i="16"/>
  <c r="D186" i="16"/>
  <c r="D185" i="16"/>
  <c r="D177" i="16"/>
  <c r="D175" i="16"/>
  <c r="D174" i="16"/>
  <c r="D170" i="16"/>
  <c r="D165" i="16"/>
  <c r="D164" i="16"/>
  <c r="D160" i="16"/>
  <c r="D156" i="16"/>
  <c r="D150" i="16"/>
  <c r="D149" i="16"/>
  <c r="D147" i="16"/>
  <c r="D145" i="16"/>
  <c r="D144" i="16"/>
  <c r="D134" i="16"/>
  <c r="D128" i="16"/>
  <c r="D122" i="16"/>
  <c r="D116" i="16"/>
  <c r="D110" i="16"/>
  <c r="D109" i="16"/>
  <c r="D104" i="16"/>
  <c r="D102" i="16"/>
  <c r="D98" i="16"/>
  <c r="D94" i="16"/>
  <c r="D93" i="16"/>
  <c r="D92" i="16"/>
  <c r="D87" i="16"/>
  <c r="D86" i="16"/>
  <c r="D78" i="16"/>
  <c r="D76" i="16"/>
  <c r="D75" i="16"/>
  <c r="D72" i="16"/>
  <c r="D71" i="16"/>
  <c r="D67" i="16"/>
  <c r="D57" i="16"/>
  <c r="D56" i="16"/>
  <c r="D55" i="16"/>
  <c r="D53" i="16"/>
  <c r="B11" i="9" l="1"/>
  <c r="D140" i="16"/>
  <c r="P12" i="9"/>
  <c r="F12" i="9"/>
  <c r="F11" i="9"/>
  <c r="I15" i="16"/>
  <c r="D70" i="16"/>
  <c r="P13" i="14" l="1"/>
  <c r="P12" i="14"/>
  <c r="P13" i="9"/>
  <c r="P13" i="6"/>
  <c r="P12" i="6"/>
  <c r="P14" i="4"/>
  <c r="P13" i="4"/>
  <c r="P14" i="1"/>
  <c r="P15" i="1"/>
  <c r="H15" i="22" l="1"/>
  <c r="H14" i="22"/>
  <c r="H13" i="22"/>
  <c r="H12" i="22"/>
  <c r="H11" i="22"/>
  <c r="G15" i="22"/>
  <c r="G14" i="22"/>
  <c r="G13" i="22"/>
  <c r="G12" i="22"/>
  <c r="G11" i="22"/>
  <c r="F15" i="22"/>
  <c r="F14" i="22"/>
  <c r="F13" i="22"/>
  <c r="F12" i="22"/>
  <c r="F11" i="22"/>
  <c r="E15" i="22"/>
  <c r="E14" i="22"/>
  <c r="E13" i="22"/>
  <c r="E12" i="22"/>
  <c r="E11" i="22"/>
  <c r="D15" i="22"/>
  <c r="D14" i="22"/>
  <c r="D13" i="22"/>
  <c r="D12" i="22"/>
  <c r="D11" i="22"/>
  <c r="C15" i="22"/>
  <c r="C14" i="22"/>
  <c r="C13" i="22"/>
  <c r="C12" i="22"/>
  <c r="C11" i="22"/>
  <c r="P15" i="4"/>
  <c r="F15" i="4"/>
  <c r="F14" i="4"/>
  <c r="F13" i="4"/>
  <c r="F16" i="1"/>
  <c r="B9" i="17"/>
  <c r="D11" i="9"/>
  <c r="V14" i="14"/>
  <c r="V13" i="14"/>
  <c r="V12" i="14"/>
  <c r="V11" i="14"/>
  <c r="T14" i="14"/>
  <c r="T13" i="14"/>
  <c r="T12" i="14"/>
  <c r="T11" i="14"/>
  <c r="R14" i="14"/>
  <c r="R13" i="14"/>
  <c r="R12" i="14"/>
  <c r="R11" i="14"/>
  <c r="P18" i="14"/>
  <c r="P17" i="14"/>
  <c r="P16" i="14"/>
  <c r="P15" i="14"/>
  <c r="P14" i="14"/>
  <c r="P11" i="14"/>
  <c r="N15" i="14"/>
  <c r="N14" i="14"/>
  <c r="N13" i="14"/>
  <c r="N12" i="14"/>
  <c r="N11" i="14"/>
  <c r="L16" i="14"/>
  <c r="L15" i="14"/>
  <c r="L14" i="14"/>
  <c r="L13" i="14"/>
  <c r="L12" i="14"/>
  <c r="L11" i="14"/>
  <c r="J14" i="14"/>
  <c r="J13" i="14"/>
  <c r="J12" i="14"/>
  <c r="J11" i="14"/>
  <c r="H16" i="14"/>
  <c r="H15" i="14"/>
  <c r="H14" i="14"/>
  <c r="H13" i="14"/>
  <c r="H12" i="14"/>
  <c r="H11" i="14"/>
  <c r="F14" i="14"/>
  <c r="F13" i="14"/>
  <c r="F12" i="14"/>
  <c r="F11" i="14"/>
  <c r="D13" i="14"/>
  <c r="D12" i="14"/>
  <c r="D11" i="14"/>
  <c r="B11" i="14"/>
  <c r="D36" i="16"/>
  <c r="D32" i="16"/>
  <c r="D28" i="16"/>
  <c r="D27" i="16"/>
  <c r="D22" i="16"/>
  <c r="D21" i="16"/>
  <c r="D19" i="16"/>
  <c r="D14" i="16"/>
  <c r="H11" i="9"/>
  <c r="J11" i="9"/>
  <c r="L11" i="9"/>
  <c r="N11" i="9"/>
  <c r="P11" i="9"/>
  <c r="R11" i="9"/>
  <c r="T11" i="9"/>
  <c r="V11" i="9"/>
  <c r="D12" i="9"/>
  <c r="H12" i="9"/>
  <c r="J12" i="9"/>
  <c r="L12" i="9"/>
  <c r="N12" i="9"/>
  <c r="R12" i="9"/>
  <c r="T12" i="9"/>
  <c r="V12" i="9"/>
  <c r="D13" i="9"/>
  <c r="F13" i="9"/>
  <c r="H13" i="9"/>
  <c r="J13" i="9"/>
  <c r="L13" i="9"/>
  <c r="N13" i="9"/>
  <c r="R13" i="9"/>
  <c r="T13" i="9"/>
  <c r="V13" i="9"/>
  <c r="F14" i="9"/>
  <c r="H14" i="9"/>
  <c r="J14" i="9"/>
  <c r="L14" i="9"/>
  <c r="N14" i="9"/>
  <c r="P14" i="9"/>
  <c r="R14" i="9"/>
  <c r="T14" i="9"/>
  <c r="V14" i="9"/>
  <c r="D74" i="16"/>
  <c r="E14" i="16"/>
  <c r="N195" i="16"/>
  <c r="N197" i="16"/>
  <c r="N20" i="16"/>
  <c r="N25" i="16"/>
  <c r="N35" i="16"/>
  <c r="N40" i="16"/>
  <c r="N46" i="16"/>
  <c r="N50" i="16"/>
  <c r="N70" i="16"/>
  <c r="N88" i="16"/>
  <c r="N89" i="16"/>
  <c r="N90" i="16"/>
  <c r="N96" i="16"/>
  <c r="N100" i="16"/>
  <c r="N103" i="16"/>
  <c r="N113" i="16"/>
  <c r="N114" i="16"/>
  <c r="N117" i="16"/>
  <c r="N121" i="16"/>
  <c r="N125" i="16"/>
  <c r="N127" i="16"/>
  <c r="N129" i="16"/>
  <c r="N137" i="16"/>
  <c r="N138" i="16"/>
  <c r="N140" i="16"/>
  <c r="N143" i="16"/>
  <c r="N148" i="16"/>
  <c r="N155" i="16"/>
  <c r="N163" i="16"/>
  <c r="N166" i="16"/>
  <c r="N171" i="16"/>
  <c r="N179" i="16"/>
  <c r="N180" i="16"/>
  <c r="N182" i="16"/>
  <c r="N187" i="16"/>
  <c r="M187" i="16"/>
  <c r="M195" i="16"/>
  <c r="M197" i="16"/>
  <c r="M20" i="16"/>
  <c r="M25" i="16"/>
  <c r="M35" i="16"/>
  <c r="M40" i="16"/>
  <c r="M46" i="16"/>
  <c r="M50" i="16"/>
  <c r="M70" i="16"/>
  <c r="M88" i="16"/>
  <c r="M89" i="16"/>
  <c r="M90" i="16"/>
  <c r="M96" i="16"/>
  <c r="M100" i="16"/>
  <c r="M103" i="16"/>
  <c r="M113" i="16"/>
  <c r="M114" i="16"/>
  <c r="M117" i="16"/>
  <c r="M121" i="16"/>
  <c r="M125" i="16"/>
  <c r="M127" i="16"/>
  <c r="M129" i="16"/>
  <c r="M137" i="16"/>
  <c r="M138" i="16"/>
  <c r="M140" i="16"/>
  <c r="M143" i="16"/>
  <c r="M148" i="16"/>
  <c r="M155" i="16"/>
  <c r="M163" i="16"/>
  <c r="M166" i="16"/>
  <c r="M171" i="16"/>
  <c r="M179" i="16"/>
  <c r="M180" i="16"/>
  <c r="M182" i="16"/>
  <c r="L20" i="16"/>
  <c r="L25" i="16"/>
  <c r="L35" i="16"/>
  <c r="L40" i="16"/>
  <c r="L46" i="16"/>
  <c r="L50" i="16"/>
  <c r="L70" i="16"/>
  <c r="L88" i="16"/>
  <c r="L89" i="16"/>
  <c r="L90" i="16"/>
  <c r="L96" i="16"/>
  <c r="L100" i="16"/>
  <c r="L103" i="16"/>
  <c r="L113" i="16"/>
  <c r="L114" i="16"/>
  <c r="L117" i="16"/>
  <c r="L121" i="16"/>
  <c r="L125" i="16"/>
  <c r="L127" i="16"/>
  <c r="L129" i="16"/>
  <c r="L137" i="16"/>
  <c r="L138" i="16"/>
  <c r="L140" i="16"/>
  <c r="L143" i="16"/>
  <c r="L148" i="16"/>
  <c r="L155" i="16"/>
  <c r="L163" i="16"/>
  <c r="L166" i="16"/>
  <c r="L171" i="16"/>
  <c r="L179" i="16"/>
  <c r="L180" i="16"/>
  <c r="L182" i="16"/>
  <c r="L187" i="16"/>
  <c r="L195" i="16"/>
  <c r="L197" i="16"/>
  <c r="K20" i="16"/>
  <c r="K25" i="16"/>
  <c r="K35" i="16"/>
  <c r="K40" i="16"/>
  <c r="K46" i="16"/>
  <c r="K50" i="16"/>
  <c r="K70" i="16"/>
  <c r="K88" i="16"/>
  <c r="K89" i="16"/>
  <c r="K90" i="16"/>
  <c r="K96" i="16"/>
  <c r="K100" i="16"/>
  <c r="K103" i="16"/>
  <c r="K113" i="16"/>
  <c r="K114" i="16"/>
  <c r="K117" i="16"/>
  <c r="K121" i="16"/>
  <c r="K125" i="16"/>
  <c r="K127" i="16"/>
  <c r="K129" i="16"/>
  <c r="K137" i="16"/>
  <c r="K138" i="16"/>
  <c r="K140" i="16"/>
  <c r="K143" i="16"/>
  <c r="K148" i="16"/>
  <c r="K155" i="16"/>
  <c r="K163" i="16"/>
  <c r="K166" i="16"/>
  <c r="K171" i="16"/>
  <c r="K179" i="16"/>
  <c r="K180" i="16"/>
  <c r="K182" i="16"/>
  <c r="K187" i="16"/>
  <c r="K195" i="16"/>
  <c r="K197" i="16"/>
  <c r="J187" i="16"/>
  <c r="J195" i="16"/>
  <c r="J197" i="16"/>
  <c r="J20" i="16"/>
  <c r="J25" i="16"/>
  <c r="J35" i="16"/>
  <c r="J40" i="16"/>
  <c r="J46" i="16"/>
  <c r="J50" i="16"/>
  <c r="J70" i="16"/>
  <c r="J88" i="16"/>
  <c r="J89" i="16"/>
  <c r="J90" i="16"/>
  <c r="J96" i="16"/>
  <c r="J100" i="16"/>
  <c r="J103" i="16"/>
  <c r="J113" i="16"/>
  <c r="J114" i="16"/>
  <c r="J117" i="16"/>
  <c r="J121" i="16"/>
  <c r="J125" i="16"/>
  <c r="J127" i="16"/>
  <c r="J129" i="16"/>
  <c r="J137" i="16"/>
  <c r="J138" i="16"/>
  <c r="J140" i="16"/>
  <c r="J143" i="16"/>
  <c r="J148" i="16"/>
  <c r="J155" i="16"/>
  <c r="J163" i="16"/>
  <c r="J166" i="16"/>
  <c r="J171" i="16"/>
  <c r="J179" i="16"/>
  <c r="J180" i="16"/>
  <c r="J182" i="16"/>
  <c r="I20" i="16"/>
  <c r="I25" i="16"/>
  <c r="I35" i="16"/>
  <c r="I40" i="16"/>
  <c r="I46" i="16"/>
  <c r="I50" i="16"/>
  <c r="I70" i="16"/>
  <c r="I88" i="16"/>
  <c r="I89" i="16"/>
  <c r="I90" i="16"/>
  <c r="I96" i="16"/>
  <c r="I100" i="16"/>
  <c r="I103" i="16"/>
  <c r="I113" i="16"/>
  <c r="I114" i="16"/>
  <c r="I117" i="16"/>
  <c r="I121" i="16"/>
  <c r="I125" i="16"/>
  <c r="I127" i="16"/>
  <c r="I129" i="16"/>
  <c r="I137" i="16"/>
  <c r="I138" i="16"/>
  <c r="I140" i="16"/>
  <c r="I143" i="16"/>
  <c r="I148" i="16"/>
  <c r="I155" i="16"/>
  <c r="I163" i="16"/>
  <c r="I166" i="16"/>
  <c r="I171" i="16"/>
  <c r="I179" i="16"/>
  <c r="I180" i="16"/>
  <c r="I182" i="16"/>
  <c r="I187" i="16"/>
  <c r="I195" i="16"/>
  <c r="I197" i="16"/>
  <c r="H20" i="16"/>
  <c r="H25" i="16"/>
  <c r="H35" i="16"/>
  <c r="H40" i="16"/>
  <c r="H46" i="16"/>
  <c r="H50" i="16"/>
  <c r="H70" i="16"/>
  <c r="H88" i="16"/>
  <c r="H89" i="16"/>
  <c r="H90" i="16"/>
  <c r="H96" i="16"/>
  <c r="H100" i="16"/>
  <c r="H103" i="16"/>
  <c r="H113" i="16"/>
  <c r="H114" i="16"/>
  <c r="H117" i="16"/>
  <c r="H121" i="16"/>
  <c r="H125" i="16"/>
  <c r="H127" i="16"/>
  <c r="H129" i="16"/>
  <c r="H137" i="16"/>
  <c r="H138" i="16"/>
  <c r="H140" i="16"/>
  <c r="H143" i="16"/>
  <c r="H148" i="16"/>
  <c r="H155" i="16"/>
  <c r="H163" i="16"/>
  <c r="H166" i="16"/>
  <c r="H171" i="16"/>
  <c r="H179" i="16"/>
  <c r="H180" i="16"/>
  <c r="H182" i="16"/>
  <c r="H187" i="16"/>
  <c r="H195" i="16"/>
  <c r="H197" i="16"/>
  <c r="G20" i="16"/>
  <c r="G25" i="16"/>
  <c r="G35" i="16"/>
  <c r="G40" i="16"/>
  <c r="G46" i="16"/>
  <c r="G50" i="16"/>
  <c r="G70" i="16"/>
  <c r="G88" i="16"/>
  <c r="G89" i="16"/>
  <c r="G90" i="16"/>
  <c r="G96" i="16"/>
  <c r="G100" i="16"/>
  <c r="G103" i="16"/>
  <c r="G113" i="16"/>
  <c r="G114" i="16"/>
  <c r="G117" i="16"/>
  <c r="G121" i="16"/>
  <c r="G125" i="16"/>
  <c r="G127" i="16"/>
  <c r="G129" i="16"/>
  <c r="G137" i="16"/>
  <c r="G138" i="16"/>
  <c r="G140" i="16"/>
  <c r="G143" i="16"/>
  <c r="G148" i="16"/>
  <c r="G155" i="16"/>
  <c r="G163" i="16"/>
  <c r="G166" i="16"/>
  <c r="G171" i="16"/>
  <c r="G179" i="16"/>
  <c r="G180" i="16"/>
  <c r="G182" i="16"/>
  <c r="G187" i="16"/>
  <c r="G195" i="16"/>
  <c r="G197" i="16"/>
  <c r="F20" i="16"/>
  <c r="F25" i="16"/>
  <c r="F35" i="16"/>
  <c r="F40" i="16"/>
  <c r="F46" i="16"/>
  <c r="F50" i="16"/>
  <c r="F70" i="16"/>
  <c r="F88" i="16"/>
  <c r="F89" i="16"/>
  <c r="F90" i="16"/>
  <c r="F96" i="16"/>
  <c r="F100" i="16"/>
  <c r="F103" i="16"/>
  <c r="F113" i="16"/>
  <c r="F114" i="16"/>
  <c r="F117" i="16"/>
  <c r="F121" i="16"/>
  <c r="F125" i="16"/>
  <c r="F127" i="16"/>
  <c r="F129" i="16"/>
  <c r="F137" i="16"/>
  <c r="F138" i="16"/>
  <c r="F140" i="16"/>
  <c r="F143" i="16"/>
  <c r="F148" i="16"/>
  <c r="F155" i="16"/>
  <c r="F163" i="16"/>
  <c r="F166" i="16"/>
  <c r="F171" i="16"/>
  <c r="F179" i="16"/>
  <c r="F180" i="16"/>
  <c r="F182" i="16"/>
  <c r="F187" i="16"/>
  <c r="F195" i="16"/>
  <c r="F197" i="16"/>
  <c r="E20" i="16"/>
  <c r="E25" i="16"/>
  <c r="E35" i="16"/>
  <c r="E40" i="16"/>
  <c r="E46" i="16"/>
  <c r="E50" i="16"/>
  <c r="E70" i="16"/>
  <c r="E88" i="16"/>
  <c r="E89" i="16"/>
  <c r="E90" i="16"/>
  <c r="E96" i="16"/>
  <c r="E100" i="16"/>
  <c r="E103" i="16"/>
  <c r="E113" i="16"/>
  <c r="E114" i="16"/>
  <c r="E117" i="16"/>
  <c r="E121" i="16"/>
  <c r="E125" i="16"/>
  <c r="E127" i="16"/>
  <c r="E129" i="16"/>
  <c r="E137" i="16"/>
  <c r="E138" i="16"/>
  <c r="E140" i="16"/>
  <c r="E143" i="16"/>
  <c r="E148" i="16"/>
  <c r="E155" i="16"/>
  <c r="E163" i="16"/>
  <c r="E166" i="16"/>
  <c r="E171" i="16"/>
  <c r="E179" i="16"/>
  <c r="E180" i="16"/>
  <c r="E182" i="16"/>
  <c r="E187" i="16"/>
  <c r="E195" i="16"/>
  <c r="E197" i="16"/>
  <c r="N13" i="16"/>
  <c r="M13" i="16"/>
  <c r="L13" i="16"/>
  <c r="K13" i="16"/>
  <c r="J13" i="16"/>
  <c r="I13" i="16"/>
  <c r="H13" i="16"/>
  <c r="G13" i="16"/>
  <c r="F13" i="16"/>
  <c r="E13" i="16"/>
  <c r="D20" i="16"/>
  <c r="D25" i="16"/>
  <c r="D35" i="16"/>
  <c r="D40" i="16"/>
  <c r="D46" i="16"/>
  <c r="D50" i="16"/>
  <c r="D88" i="16"/>
  <c r="D89" i="16"/>
  <c r="D90" i="16"/>
  <c r="D96" i="16"/>
  <c r="D100" i="16"/>
  <c r="D103" i="16"/>
  <c r="D113" i="16"/>
  <c r="D114" i="16"/>
  <c r="D117" i="16"/>
  <c r="D121" i="16"/>
  <c r="D125" i="16"/>
  <c r="D127" i="16"/>
  <c r="D129" i="16"/>
  <c r="D137" i="16"/>
  <c r="D138" i="16"/>
  <c r="D143" i="16"/>
  <c r="D148" i="16"/>
  <c r="D155" i="16"/>
  <c r="D163" i="16"/>
  <c r="D166" i="16"/>
  <c r="D171" i="16"/>
  <c r="D179" i="16"/>
  <c r="D180" i="16"/>
  <c r="D182" i="16"/>
  <c r="D187" i="16"/>
  <c r="D195" i="16"/>
  <c r="D197" i="16"/>
  <c r="D13" i="16"/>
  <c r="N91" i="16"/>
  <c r="N97" i="16"/>
  <c r="N101" i="16"/>
  <c r="N105" i="16"/>
  <c r="N135" i="16"/>
  <c r="N136" i="16"/>
  <c r="N146" i="16"/>
  <c r="N158" i="16"/>
  <c r="N176" i="16"/>
  <c r="N191" i="16"/>
  <c r="N198" i="16"/>
  <c r="M91" i="16"/>
  <c r="M97" i="16"/>
  <c r="M101" i="16"/>
  <c r="M105" i="16"/>
  <c r="M135" i="16"/>
  <c r="M136" i="16"/>
  <c r="M146" i="16"/>
  <c r="M158" i="16"/>
  <c r="M176" i="16"/>
  <c r="M191" i="16"/>
  <c r="M198" i="16"/>
  <c r="L198" i="16"/>
  <c r="L91" i="16"/>
  <c r="L97" i="16"/>
  <c r="L101" i="16"/>
  <c r="L105" i="16"/>
  <c r="L135" i="16"/>
  <c r="L136" i="16"/>
  <c r="L146" i="16"/>
  <c r="L158" i="16"/>
  <c r="L176" i="16"/>
  <c r="L191" i="16"/>
  <c r="K91" i="16"/>
  <c r="K97" i="16"/>
  <c r="K101" i="16"/>
  <c r="K105" i="16"/>
  <c r="K135" i="16"/>
  <c r="K136" i="16"/>
  <c r="K146" i="16"/>
  <c r="K158" i="16"/>
  <c r="K176" i="16"/>
  <c r="K191" i="16"/>
  <c r="K198" i="16"/>
  <c r="J91" i="16"/>
  <c r="J97" i="16"/>
  <c r="J101" i="16"/>
  <c r="J105" i="16"/>
  <c r="J135" i="16"/>
  <c r="J136" i="16"/>
  <c r="J146" i="16"/>
  <c r="J158" i="16"/>
  <c r="J176" i="16"/>
  <c r="J191" i="16"/>
  <c r="J198" i="16"/>
  <c r="I91" i="16"/>
  <c r="I97" i="16"/>
  <c r="I101" i="16"/>
  <c r="I105" i="16"/>
  <c r="I135" i="16"/>
  <c r="I136" i="16"/>
  <c r="I146" i="16"/>
  <c r="I158" i="16"/>
  <c r="I176" i="16"/>
  <c r="I191" i="16"/>
  <c r="I198" i="16"/>
  <c r="H91" i="16"/>
  <c r="H97" i="16"/>
  <c r="H101" i="16"/>
  <c r="H105" i="16"/>
  <c r="H135" i="16"/>
  <c r="H136" i="16"/>
  <c r="H146" i="16"/>
  <c r="H158" i="16"/>
  <c r="H176" i="16"/>
  <c r="H191" i="16"/>
  <c r="H198" i="16"/>
  <c r="G91" i="16"/>
  <c r="G97" i="16"/>
  <c r="G101" i="16"/>
  <c r="G105" i="16"/>
  <c r="G135" i="16"/>
  <c r="G136" i="16"/>
  <c r="G146" i="16"/>
  <c r="G158" i="16"/>
  <c r="G176" i="16"/>
  <c r="G191" i="16"/>
  <c r="G198" i="16"/>
  <c r="F91" i="16"/>
  <c r="F97" i="16"/>
  <c r="F101" i="16"/>
  <c r="F105" i="16"/>
  <c r="F135" i="16"/>
  <c r="F136" i="16"/>
  <c r="F146" i="16"/>
  <c r="F158" i="16"/>
  <c r="F176" i="16"/>
  <c r="F191" i="16"/>
  <c r="F198" i="16"/>
  <c r="E91" i="16"/>
  <c r="E97" i="16"/>
  <c r="E101" i="16"/>
  <c r="E105" i="16"/>
  <c r="E135" i="16"/>
  <c r="E136" i="16"/>
  <c r="E146" i="16"/>
  <c r="E158" i="16"/>
  <c r="E176" i="16"/>
  <c r="E191" i="16"/>
  <c r="E198" i="16"/>
  <c r="K24" i="16"/>
  <c r="J24" i="16"/>
  <c r="I24" i="16"/>
  <c r="H24" i="16"/>
  <c r="G24" i="16"/>
  <c r="F24" i="16"/>
  <c r="L24" i="16"/>
  <c r="M24" i="16"/>
  <c r="N24" i="16"/>
  <c r="E24" i="16"/>
  <c r="D91" i="16"/>
  <c r="D97" i="16"/>
  <c r="D101" i="16"/>
  <c r="D105" i="16"/>
  <c r="D135" i="16"/>
  <c r="D136" i="16"/>
  <c r="D146" i="16"/>
  <c r="D158" i="16"/>
  <c r="D176" i="16"/>
  <c r="D191" i="16"/>
  <c r="D198" i="16"/>
  <c r="D24" i="16"/>
  <c r="N178" i="16"/>
  <c r="N181" i="16"/>
  <c r="N184" i="16"/>
  <c r="N188" i="16"/>
  <c r="N199" i="16"/>
  <c r="N200" i="16"/>
  <c r="N115" i="16"/>
  <c r="N118" i="16"/>
  <c r="N119" i="16"/>
  <c r="N123" i="16"/>
  <c r="N124" i="16"/>
  <c r="N126" i="16"/>
  <c r="N131" i="16"/>
  <c r="N132" i="16"/>
  <c r="N151" i="16"/>
  <c r="N157" i="16"/>
  <c r="N159" i="16"/>
  <c r="N161" i="16"/>
  <c r="N162" i="16"/>
  <c r="N167" i="16"/>
  <c r="N168" i="16"/>
  <c r="N169" i="16"/>
  <c r="N172" i="16"/>
  <c r="M184" i="16"/>
  <c r="M188" i="16"/>
  <c r="M199" i="16"/>
  <c r="M200" i="16"/>
  <c r="M115" i="16"/>
  <c r="M118" i="16"/>
  <c r="M119" i="16"/>
  <c r="M123" i="16"/>
  <c r="M124" i="16"/>
  <c r="M126" i="16"/>
  <c r="M131" i="16"/>
  <c r="M132" i="16"/>
  <c r="M151" i="16"/>
  <c r="M157" i="16"/>
  <c r="M159" i="16"/>
  <c r="M161" i="16"/>
  <c r="M162" i="16"/>
  <c r="M167" i="16"/>
  <c r="M168" i="16"/>
  <c r="M169" i="16"/>
  <c r="M172" i="16"/>
  <c r="M178" i="16"/>
  <c r="M181" i="16"/>
  <c r="L199" i="16"/>
  <c r="L200" i="16"/>
  <c r="L115" i="16"/>
  <c r="L118" i="16"/>
  <c r="L119" i="16"/>
  <c r="L123" i="16"/>
  <c r="L124" i="16"/>
  <c r="L126" i="16"/>
  <c r="L131" i="16"/>
  <c r="L132" i="16"/>
  <c r="L151" i="16"/>
  <c r="L157" i="16"/>
  <c r="L159" i="16"/>
  <c r="L161" i="16"/>
  <c r="L162" i="16"/>
  <c r="L167" i="16"/>
  <c r="L168" i="16"/>
  <c r="L169" i="16"/>
  <c r="L172" i="16"/>
  <c r="L178" i="16"/>
  <c r="L181" i="16"/>
  <c r="L184" i="16"/>
  <c r="L188" i="16"/>
  <c r="K199" i="16"/>
  <c r="K200" i="16"/>
  <c r="K115" i="16"/>
  <c r="K118" i="16"/>
  <c r="K119" i="16"/>
  <c r="K123" i="16"/>
  <c r="K124" i="16"/>
  <c r="K126" i="16"/>
  <c r="K131" i="16"/>
  <c r="K132" i="16"/>
  <c r="K151" i="16"/>
  <c r="K157" i="16"/>
  <c r="K159" i="16"/>
  <c r="K161" i="16"/>
  <c r="K162" i="16"/>
  <c r="K167" i="16"/>
  <c r="K168" i="16"/>
  <c r="K169" i="16"/>
  <c r="K172" i="16"/>
  <c r="K178" i="16"/>
  <c r="K181" i="16"/>
  <c r="K184" i="16"/>
  <c r="K188" i="16"/>
  <c r="J115" i="16"/>
  <c r="J118" i="16"/>
  <c r="J119" i="16"/>
  <c r="J123" i="16"/>
  <c r="J124" i="16"/>
  <c r="J126" i="16"/>
  <c r="J131" i="16"/>
  <c r="J132" i="16"/>
  <c r="J151" i="16"/>
  <c r="J157" i="16"/>
  <c r="J159" i="16"/>
  <c r="J161" i="16"/>
  <c r="J162" i="16"/>
  <c r="J167" i="16"/>
  <c r="J168" i="16"/>
  <c r="J169" i="16"/>
  <c r="J172" i="16"/>
  <c r="J178" i="16"/>
  <c r="J181" i="16"/>
  <c r="J184" i="16"/>
  <c r="J188" i="16"/>
  <c r="J199" i="16"/>
  <c r="J200" i="16"/>
  <c r="I115" i="16"/>
  <c r="I118" i="16"/>
  <c r="I119" i="16"/>
  <c r="I123" i="16"/>
  <c r="I124" i="16"/>
  <c r="I126" i="16"/>
  <c r="I131" i="16"/>
  <c r="I132" i="16"/>
  <c r="I151" i="16"/>
  <c r="I157" i="16"/>
  <c r="I159" i="16"/>
  <c r="I161" i="16"/>
  <c r="I162" i="16"/>
  <c r="I167" i="16"/>
  <c r="I168" i="16"/>
  <c r="I169" i="16"/>
  <c r="I172" i="16"/>
  <c r="I178" i="16"/>
  <c r="I181" i="16"/>
  <c r="I184" i="16"/>
  <c r="I188" i="16"/>
  <c r="I199" i="16"/>
  <c r="I200" i="16"/>
  <c r="H115" i="16"/>
  <c r="H118" i="16"/>
  <c r="H119" i="16"/>
  <c r="H123" i="16"/>
  <c r="H124" i="16"/>
  <c r="H126" i="16"/>
  <c r="H131" i="16"/>
  <c r="H132" i="16"/>
  <c r="H151" i="16"/>
  <c r="H157" i="16"/>
  <c r="H159" i="16"/>
  <c r="H161" i="16"/>
  <c r="H162" i="16"/>
  <c r="H167" i="16"/>
  <c r="H168" i="16"/>
  <c r="H169" i="16"/>
  <c r="H172" i="16"/>
  <c r="H178" i="16"/>
  <c r="H181" i="16"/>
  <c r="H184" i="16"/>
  <c r="H188" i="16"/>
  <c r="H199" i="16"/>
  <c r="H200" i="16"/>
  <c r="G115" i="16"/>
  <c r="G118" i="16"/>
  <c r="G119" i="16"/>
  <c r="G123" i="16"/>
  <c r="G124" i="16"/>
  <c r="G126" i="16"/>
  <c r="G131" i="16"/>
  <c r="G132" i="16"/>
  <c r="G151" i="16"/>
  <c r="G157" i="16"/>
  <c r="G159" i="16"/>
  <c r="G161" i="16"/>
  <c r="G162" i="16"/>
  <c r="G167" i="16"/>
  <c r="G168" i="16"/>
  <c r="G169" i="16"/>
  <c r="G172" i="16"/>
  <c r="G178" i="16"/>
  <c r="G181" i="16"/>
  <c r="G184" i="16"/>
  <c r="G188" i="16"/>
  <c r="G199" i="16"/>
  <c r="G200" i="16"/>
  <c r="F181" i="16"/>
  <c r="F184" i="16"/>
  <c r="F188" i="16"/>
  <c r="F199" i="16"/>
  <c r="F200" i="16"/>
  <c r="F115" i="16"/>
  <c r="F118" i="16"/>
  <c r="F119" i="16"/>
  <c r="F123" i="16"/>
  <c r="F124" i="16"/>
  <c r="F126" i="16"/>
  <c r="F131" i="16"/>
  <c r="F132" i="16"/>
  <c r="F151" i="16"/>
  <c r="F157" i="16"/>
  <c r="F159" i="16"/>
  <c r="F161" i="16"/>
  <c r="F162" i="16"/>
  <c r="F167" i="16"/>
  <c r="F168" i="16"/>
  <c r="F169" i="16"/>
  <c r="F172" i="16"/>
  <c r="F178" i="16"/>
  <c r="E115" i="16"/>
  <c r="E118" i="16"/>
  <c r="E119" i="16"/>
  <c r="E123" i="16"/>
  <c r="E124" i="16"/>
  <c r="E126" i="16"/>
  <c r="E131" i="16"/>
  <c r="E132" i="16"/>
  <c r="E151" i="16"/>
  <c r="E157" i="16"/>
  <c r="E159" i="16"/>
  <c r="E161" i="16"/>
  <c r="E162" i="16"/>
  <c r="E167" i="16"/>
  <c r="E168" i="16"/>
  <c r="E169" i="16"/>
  <c r="E172" i="16"/>
  <c r="E178" i="16"/>
  <c r="E181" i="16"/>
  <c r="E184" i="16"/>
  <c r="E188" i="16"/>
  <c r="E199" i="16"/>
  <c r="E200" i="16"/>
  <c r="N16" i="16"/>
  <c r="N30" i="16"/>
  <c r="N33" i="16"/>
  <c r="N37" i="16"/>
  <c r="N38" i="16"/>
  <c r="N39" i="16"/>
  <c r="N41" i="16"/>
  <c r="N43" i="16"/>
  <c r="N44" i="16"/>
  <c r="N48" i="16"/>
  <c r="N49" i="16"/>
  <c r="N52" i="16"/>
  <c r="N58" i="16"/>
  <c r="N61" i="16"/>
  <c r="N63" i="16"/>
  <c r="N65" i="16"/>
  <c r="N66" i="16"/>
  <c r="N68" i="16"/>
  <c r="N69" i="16"/>
  <c r="N73" i="16"/>
  <c r="N74" i="16"/>
  <c r="N77" i="16"/>
  <c r="N81" i="16"/>
  <c r="N82" i="16"/>
  <c r="N99" i="16"/>
  <c r="N106" i="16"/>
  <c r="N107" i="16"/>
  <c r="N108" i="16"/>
  <c r="N111" i="16"/>
  <c r="N112" i="16"/>
  <c r="M112" i="16"/>
  <c r="M16" i="16"/>
  <c r="M30" i="16"/>
  <c r="M33" i="16"/>
  <c r="M37" i="16"/>
  <c r="M38" i="16"/>
  <c r="M39" i="16"/>
  <c r="M41" i="16"/>
  <c r="M43" i="16"/>
  <c r="M44" i="16"/>
  <c r="M48" i="16"/>
  <c r="M49" i="16"/>
  <c r="M52" i="16"/>
  <c r="M58" i="16"/>
  <c r="M61" i="16"/>
  <c r="M63" i="16"/>
  <c r="M65" i="16"/>
  <c r="M66" i="16"/>
  <c r="M68" i="16"/>
  <c r="M69" i="16"/>
  <c r="M73" i="16"/>
  <c r="M74" i="16"/>
  <c r="M77" i="16"/>
  <c r="M81" i="16"/>
  <c r="M82" i="16"/>
  <c r="M99" i="16"/>
  <c r="M106" i="16"/>
  <c r="M107" i="16"/>
  <c r="M108" i="16"/>
  <c r="M111" i="16"/>
  <c r="L73" i="16"/>
  <c r="L74" i="16"/>
  <c r="L77" i="16"/>
  <c r="L81" i="16"/>
  <c r="L82" i="16"/>
  <c r="L99" i="16"/>
  <c r="L106" i="16"/>
  <c r="L107" i="16"/>
  <c r="L108" i="16"/>
  <c r="L111" i="16"/>
  <c r="L112" i="16"/>
  <c r="L16" i="16"/>
  <c r="L30" i="16"/>
  <c r="L33" i="16"/>
  <c r="L37" i="16"/>
  <c r="L38" i="16"/>
  <c r="L39" i="16"/>
  <c r="L41" i="16"/>
  <c r="L43" i="16"/>
  <c r="L44" i="16"/>
  <c r="L48" i="16"/>
  <c r="L49" i="16"/>
  <c r="L52" i="16"/>
  <c r="L58" i="16"/>
  <c r="L61" i="16"/>
  <c r="L63" i="16"/>
  <c r="L65" i="16"/>
  <c r="L66" i="16"/>
  <c r="L68" i="16"/>
  <c r="L69" i="16"/>
  <c r="K108" i="16"/>
  <c r="K111" i="16"/>
  <c r="K112" i="16"/>
  <c r="K16" i="16"/>
  <c r="K30" i="16"/>
  <c r="K33" i="16"/>
  <c r="K37" i="16"/>
  <c r="K38" i="16"/>
  <c r="K39" i="16"/>
  <c r="K41" i="16"/>
  <c r="K43" i="16"/>
  <c r="K44" i="16"/>
  <c r="K48" i="16"/>
  <c r="K49" i="16"/>
  <c r="K52" i="16"/>
  <c r="K58" i="16"/>
  <c r="K61" i="16"/>
  <c r="K63" i="16"/>
  <c r="K65" i="16"/>
  <c r="K66" i="16"/>
  <c r="K68" i="16"/>
  <c r="K69" i="16"/>
  <c r="K73" i="16"/>
  <c r="K74" i="16"/>
  <c r="K77" i="16"/>
  <c r="K81" i="16"/>
  <c r="K82" i="16"/>
  <c r="K99" i="16"/>
  <c r="K106" i="16"/>
  <c r="K107" i="16"/>
  <c r="J16" i="16"/>
  <c r="J30" i="16"/>
  <c r="J33" i="16"/>
  <c r="J37" i="16"/>
  <c r="J38" i="16"/>
  <c r="J39" i="16"/>
  <c r="J41" i="16"/>
  <c r="J43" i="16"/>
  <c r="J44" i="16"/>
  <c r="J48" i="16"/>
  <c r="J49" i="16"/>
  <c r="J52" i="16"/>
  <c r="J58" i="16"/>
  <c r="J61" i="16"/>
  <c r="J63" i="16"/>
  <c r="J65" i="16"/>
  <c r="J66" i="16"/>
  <c r="J68" i="16"/>
  <c r="J69" i="16"/>
  <c r="J73" i="16"/>
  <c r="J74" i="16"/>
  <c r="J77" i="16"/>
  <c r="J81" i="16"/>
  <c r="J82" i="16"/>
  <c r="J99" i="16"/>
  <c r="J106" i="16"/>
  <c r="J107" i="16"/>
  <c r="J108" i="16"/>
  <c r="J111" i="16"/>
  <c r="J112" i="16"/>
  <c r="I111" i="16"/>
  <c r="I112" i="16"/>
  <c r="I16" i="16"/>
  <c r="I30" i="16"/>
  <c r="I33" i="16"/>
  <c r="I37" i="16"/>
  <c r="I38" i="16"/>
  <c r="I39" i="16"/>
  <c r="I41" i="16"/>
  <c r="I43" i="16"/>
  <c r="I44" i="16"/>
  <c r="I48" i="16"/>
  <c r="I49" i="16"/>
  <c r="I52" i="16"/>
  <c r="I58" i="16"/>
  <c r="I61" i="16"/>
  <c r="I63" i="16"/>
  <c r="I65" i="16"/>
  <c r="I66" i="16"/>
  <c r="I68" i="16"/>
  <c r="I69" i="16"/>
  <c r="I73" i="16"/>
  <c r="I74" i="16"/>
  <c r="I77" i="16"/>
  <c r="I81" i="16"/>
  <c r="I82" i="16"/>
  <c r="I99" i="16"/>
  <c r="I106" i="16"/>
  <c r="I107" i="16"/>
  <c r="I108" i="16"/>
  <c r="H111" i="16"/>
  <c r="H112" i="16"/>
  <c r="H66" i="16"/>
  <c r="H68" i="16"/>
  <c r="H69" i="16"/>
  <c r="H73" i="16"/>
  <c r="H74" i="16"/>
  <c r="H77" i="16"/>
  <c r="H81" i="16"/>
  <c r="H82" i="16"/>
  <c r="H99" i="16"/>
  <c r="H106" i="16"/>
  <c r="H107" i="16"/>
  <c r="H108" i="16"/>
  <c r="H16" i="16"/>
  <c r="H30" i="16"/>
  <c r="H33" i="16"/>
  <c r="H37" i="16"/>
  <c r="H38" i="16"/>
  <c r="H39" i="16"/>
  <c r="H41" i="16"/>
  <c r="H43" i="16"/>
  <c r="H44" i="16"/>
  <c r="H48" i="16"/>
  <c r="H49" i="16"/>
  <c r="H52" i="16"/>
  <c r="H58" i="16"/>
  <c r="H61" i="16"/>
  <c r="H63" i="16"/>
  <c r="H65" i="16"/>
  <c r="G106" i="16"/>
  <c r="G107" i="16"/>
  <c r="G108" i="16"/>
  <c r="G111" i="16"/>
  <c r="G112" i="16"/>
  <c r="G16" i="16"/>
  <c r="G30" i="16"/>
  <c r="G33" i="16"/>
  <c r="G37" i="16"/>
  <c r="G38" i="16"/>
  <c r="G39" i="16"/>
  <c r="G41" i="16"/>
  <c r="G43" i="16"/>
  <c r="G44" i="16"/>
  <c r="G48" i="16"/>
  <c r="G49" i="16"/>
  <c r="G52" i="16"/>
  <c r="G58" i="16"/>
  <c r="G61" i="16"/>
  <c r="G63" i="16"/>
  <c r="G65" i="16"/>
  <c r="G66" i="16"/>
  <c r="G68" i="16"/>
  <c r="G69" i="16"/>
  <c r="G73" i="16"/>
  <c r="G74" i="16"/>
  <c r="G77" i="16"/>
  <c r="G81" i="16"/>
  <c r="G82" i="16"/>
  <c r="G99" i="16"/>
  <c r="F16" i="16"/>
  <c r="F30" i="16"/>
  <c r="F33" i="16"/>
  <c r="F37" i="16"/>
  <c r="F38" i="16"/>
  <c r="F39" i="16"/>
  <c r="F41" i="16"/>
  <c r="F43" i="16"/>
  <c r="F44" i="16"/>
  <c r="F48" i="16"/>
  <c r="F49" i="16"/>
  <c r="F52" i="16"/>
  <c r="F58" i="16"/>
  <c r="F61" i="16"/>
  <c r="F63" i="16"/>
  <c r="F65" i="16"/>
  <c r="F66" i="16"/>
  <c r="F68" i="16"/>
  <c r="F69" i="16"/>
  <c r="F73" i="16"/>
  <c r="F74" i="16"/>
  <c r="F77" i="16"/>
  <c r="F81" i="16"/>
  <c r="F82" i="16"/>
  <c r="F99" i="16"/>
  <c r="F106" i="16"/>
  <c r="F107" i="16"/>
  <c r="F108" i="16"/>
  <c r="F111" i="16"/>
  <c r="F112" i="16"/>
  <c r="E77" i="16"/>
  <c r="E81" i="16"/>
  <c r="E82" i="16"/>
  <c r="E99" i="16"/>
  <c r="E106" i="16"/>
  <c r="E107" i="16"/>
  <c r="E108" i="16"/>
  <c r="E111" i="16"/>
  <c r="E112" i="16"/>
  <c r="E16" i="16"/>
  <c r="E30" i="16"/>
  <c r="E33" i="16"/>
  <c r="E37" i="16"/>
  <c r="E38" i="16"/>
  <c r="E39" i="16"/>
  <c r="E41" i="16"/>
  <c r="E43" i="16"/>
  <c r="E44" i="16"/>
  <c r="E48" i="16"/>
  <c r="E49" i="16"/>
  <c r="E52" i="16"/>
  <c r="E58" i="16"/>
  <c r="E61" i="16"/>
  <c r="E63" i="16"/>
  <c r="E65" i="16"/>
  <c r="E66" i="16"/>
  <c r="E68" i="16"/>
  <c r="E69" i="16"/>
  <c r="E73" i="16"/>
  <c r="E74" i="16"/>
  <c r="N15" i="16"/>
  <c r="M15" i="16"/>
  <c r="L15" i="16"/>
  <c r="K15" i="16"/>
  <c r="J15" i="16"/>
  <c r="H15" i="16"/>
  <c r="G15" i="16"/>
  <c r="F15" i="16"/>
  <c r="E15" i="16"/>
  <c r="D199" i="16"/>
  <c r="D200" i="16"/>
  <c r="D115" i="16"/>
  <c r="D118" i="16"/>
  <c r="D119" i="16"/>
  <c r="D123" i="16"/>
  <c r="D124" i="16"/>
  <c r="D126" i="16"/>
  <c r="D131" i="16"/>
  <c r="D132" i="16"/>
  <c r="D151" i="16"/>
  <c r="D157" i="16"/>
  <c r="D159" i="16"/>
  <c r="D161" i="16"/>
  <c r="D162" i="16"/>
  <c r="D167" i="16"/>
  <c r="D168" i="16"/>
  <c r="D169" i="16"/>
  <c r="D172" i="16"/>
  <c r="D178" i="16"/>
  <c r="D181" i="16"/>
  <c r="D184" i="16"/>
  <c r="D188" i="16"/>
  <c r="D73" i="16"/>
  <c r="D77" i="16"/>
  <c r="D81" i="16"/>
  <c r="D82" i="16"/>
  <c r="D99" i="16"/>
  <c r="D106" i="16"/>
  <c r="D107" i="16"/>
  <c r="D108" i="16"/>
  <c r="D111" i="16"/>
  <c r="D112" i="16"/>
  <c r="D16" i="16"/>
  <c r="D30" i="16"/>
  <c r="D33" i="16"/>
  <c r="D37" i="16"/>
  <c r="D38" i="16"/>
  <c r="D39" i="16"/>
  <c r="D41" i="16"/>
  <c r="D43" i="16"/>
  <c r="D44" i="16"/>
  <c r="D48" i="16"/>
  <c r="D49" i="16"/>
  <c r="D52" i="16"/>
  <c r="D58" i="16"/>
  <c r="D61" i="16"/>
  <c r="D63" i="16"/>
  <c r="D65" i="16"/>
  <c r="D66" i="16"/>
  <c r="D68" i="16"/>
  <c r="D69" i="16"/>
  <c r="D80" i="16"/>
  <c r="D15" i="16"/>
  <c r="N18" i="16"/>
  <c r="N23" i="16"/>
  <c r="N26" i="16"/>
  <c r="N29" i="16"/>
  <c r="N31" i="16"/>
  <c r="N34" i="16"/>
  <c r="N42" i="16"/>
  <c r="N45" i="16"/>
  <c r="N47" i="16"/>
  <c r="N51" i="16"/>
  <c r="N54" i="16"/>
  <c r="N59" i="16"/>
  <c r="N60" i="16"/>
  <c r="N62" i="16"/>
  <c r="N64" i="16"/>
  <c r="N79" i="16"/>
  <c r="N80" i="16"/>
  <c r="N83" i="16"/>
  <c r="N84" i="16"/>
  <c r="N85" i="16"/>
  <c r="N95" i="16"/>
  <c r="N120" i="16"/>
  <c r="N130" i="16"/>
  <c r="N139" i="16"/>
  <c r="N141" i="16"/>
  <c r="N142" i="16"/>
  <c r="N152" i="16"/>
  <c r="N153" i="16"/>
  <c r="N154" i="16"/>
  <c r="N173" i="16"/>
  <c r="N183" i="16"/>
  <c r="N193" i="16"/>
  <c r="N192" i="16"/>
  <c r="N196" i="16"/>
  <c r="M18" i="16"/>
  <c r="M23" i="16"/>
  <c r="M26" i="16"/>
  <c r="M29" i="16"/>
  <c r="M31" i="16"/>
  <c r="M34" i="16"/>
  <c r="M42" i="16"/>
  <c r="M45" i="16"/>
  <c r="M47" i="16"/>
  <c r="M51" i="16"/>
  <c r="M54" i="16"/>
  <c r="M59" i="16"/>
  <c r="M60" i="16"/>
  <c r="M62" i="16"/>
  <c r="M64" i="16"/>
  <c r="M79" i="16"/>
  <c r="M80" i="16"/>
  <c r="M83" i="16"/>
  <c r="M84" i="16"/>
  <c r="M85" i="16"/>
  <c r="M95" i="16"/>
  <c r="M120" i="16"/>
  <c r="M130" i="16"/>
  <c r="M139" i="16"/>
  <c r="M141" i="16"/>
  <c r="M142" i="16"/>
  <c r="M152" i="16"/>
  <c r="M153" i="16"/>
  <c r="M154" i="16"/>
  <c r="M173" i="16"/>
  <c r="M183" i="16"/>
  <c r="M193" i="16"/>
  <c r="M192" i="16"/>
  <c r="M196" i="16"/>
  <c r="L18" i="16"/>
  <c r="L23" i="16"/>
  <c r="L26" i="16"/>
  <c r="L29" i="16"/>
  <c r="L31" i="16"/>
  <c r="L34" i="16"/>
  <c r="L42" i="16"/>
  <c r="L45" i="16"/>
  <c r="L47" i="16"/>
  <c r="L51" i="16"/>
  <c r="L54" i="16"/>
  <c r="L59" i="16"/>
  <c r="L60" i="16"/>
  <c r="L62" i="16"/>
  <c r="L64" i="16"/>
  <c r="L79" i="16"/>
  <c r="L80" i="16"/>
  <c r="L83" i="16"/>
  <c r="L84" i="16"/>
  <c r="L85" i="16"/>
  <c r="L95" i="16"/>
  <c r="L120" i="16"/>
  <c r="L130" i="16"/>
  <c r="L139" i="16"/>
  <c r="L141" i="16"/>
  <c r="L142" i="16"/>
  <c r="L152" i="16"/>
  <c r="L153" i="16"/>
  <c r="L154" i="16"/>
  <c r="L173" i="16"/>
  <c r="L183" i="16"/>
  <c r="L193" i="16"/>
  <c r="L192" i="16"/>
  <c r="L196" i="16"/>
  <c r="K18" i="16"/>
  <c r="K23" i="16"/>
  <c r="K26" i="16"/>
  <c r="K29" i="16"/>
  <c r="K31" i="16"/>
  <c r="K34" i="16"/>
  <c r="K42" i="16"/>
  <c r="K45" i="16"/>
  <c r="K47" i="16"/>
  <c r="K51" i="16"/>
  <c r="K54" i="16"/>
  <c r="K59" i="16"/>
  <c r="K60" i="16"/>
  <c r="K62" i="16"/>
  <c r="K64" i="16"/>
  <c r="K79" i="16"/>
  <c r="K80" i="16"/>
  <c r="K83" i="16"/>
  <c r="K84" i="16"/>
  <c r="K85" i="16"/>
  <c r="K95" i="16"/>
  <c r="K120" i="16"/>
  <c r="K130" i="16"/>
  <c r="K139" i="16"/>
  <c r="K141" i="16"/>
  <c r="K142" i="16"/>
  <c r="K152" i="16"/>
  <c r="K153" i="16"/>
  <c r="K154" i="16"/>
  <c r="K173" i="16"/>
  <c r="K183" i="16"/>
  <c r="K193" i="16"/>
  <c r="K192" i="16"/>
  <c r="K196" i="16"/>
  <c r="J18" i="16"/>
  <c r="J23" i="16"/>
  <c r="J26" i="16"/>
  <c r="J29" i="16"/>
  <c r="J31" i="16"/>
  <c r="J34" i="16"/>
  <c r="J42" i="16"/>
  <c r="J45" i="16"/>
  <c r="J47" i="16"/>
  <c r="J51" i="16"/>
  <c r="J54" i="16"/>
  <c r="J59" i="16"/>
  <c r="J60" i="16"/>
  <c r="J62" i="16"/>
  <c r="J64" i="16"/>
  <c r="J79" i="16"/>
  <c r="J80" i="16"/>
  <c r="J83" i="16"/>
  <c r="J84" i="16"/>
  <c r="J85" i="16"/>
  <c r="J95" i="16"/>
  <c r="J120" i="16"/>
  <c r="J130" i="16"/>
  <c r="J139" i="16"/>
  <c r="J141" i="16"/>
  <c r="J142" i="16"/>
  <c r="J152" i="16"/>
  <c r="J153" i="16"/>
  <c r="J154" i="16"/>
  <c r="J173" i="16"/>
  <c r="J183" i="16"/>
  <c r="J193" i="16"/>
  <c r="J192" i="16"/>
  <c r="J196" i="16"/>
  <c r="I18" i="16"/>
  <c r="I23" i="16"/>
  <c r="I26" i="16"/>
  <c r="I29" i="16"/>
  <c r="I31" i="16"/>
  <c r="I34" i="16"/>
  <c r="I42" i="16"/>
  <c r="I45" i="16"/>
  <c r="I47" i="16"/>
  <c r="I51" i="16"/>
  <c r="I54" i="16"/>
  <c r="I59" i="16"/>
  <c r="I60" i="16"/>
  <c r="I62" i="16"/>
  <c r="I64" i="16"/>
  <c r="I79" i="16"/>
  <c r="I80" i="16"/>
  <c r="I83" i="16"/>
  <c r="I84" i="16"/>
  <c r="I85" i="16"/>
  <c r="I95" i="16"/>
  <c r="I120" i="16"/>
  <c r="I130" i="16"/>
  <c r="I139" i="16"/>
  <c r="I141" i="16"/>
  <c r="I142" i="16"/>
  <c r="I152" i="16"/>
  <c r="I153" i="16"/>
  <c r="I154" i="16"/>
  <c r="I173" i="16"/>
  <c r="I183" i="16"/>
  <c r="I193" i="16"/>
  <c r="I192" i="16"/>
  <c r="I196" i="16"/>
  <c r="H18" i="16"/>
  <c r="H23" i="16"/>
  <c r="H26" i="16"/>
  <c r="H29" i="16"/>
  <c r="H31" i="16"/>
  <c r="H34" i="16"/>
  <c r="H42" i="16"/>
  <c r="H45" i="16"/>
  <c r="H47" i="16"/>
  <c r="H51" i="16"/>
  <c r="H54" i="16"/>
  <c r="H59" i="16"/>
  <c r="H60" i="16"/>
  <c r="H62" i="16"/>
  <c r="H64" i="16"/>
  <c r="H79" i="16"/>
  <c r="H80" i="16"/>
  <c r="H83" i="16"/>
  <c r="H84" i="16"/>
  <c r="H85" i="16"/>
  <c r="H95" i="16"/>
  <c r="H120" i="16"/>
  <c r="H130" i="16"/>
  <c r="H139" i="16"/>
  <c r="H141" i="16"/>
  <c r="H142" i="16"/>
  <c r="H152" i="16"/>
  <c r="H153" i="16"/>
  <c r="H154" i="16"/>
  <c r="H173" i="16"/>
  <c r="H183" i="16"/>
  <c r="H193" i="16"/>
  <c r="H192" i="16"/>
  <c r="H196" i="16"/>
  <c r="G18" i="16"/>
  <c r="G23" i="16"/>
  <c r="G26" i="16"/>
  <c r="G29" i="16"/>
  <c r="G31" i="16"/>
  <c r="G34" i="16"/>
  <c r="G42" i="16"/>
  <c r="G45" i="16"/>
  <c r="G47" i="16"/>
  <c r="G51" i="16"/>
  <c r="G54" i="16"/>
  <c r="G59" i="16"/>
  <c r="G60" i="16"/>
  <c r="G62" i="16"/>
  <c r="G64" i="16"/>
  <c r="G79" i="16"/>
  <c r="G80" i="16"/>
  <c r="G83" i="16"/>
  <c r="G84" i="16"/>
  <c r="G85" i="16"/>
  <c r="G95" i="16"/>
  <c r="G120" i="16"/>
  <c r="G130" i="16"/>
  <c r="G139" i="16"/>
  <c r="G141" i="16"/>
  <c r="G142" i="16"/>
  <c r="G152" i="16"/>
  <c r="G153" i="16"/>
  <c r="G154" i="16"/>
  <c r="G173" i="16"/>
  <c r="G183" i="16"/>
  <c r="G193" i="16"/>
  <c r="G192" i="16"/>
  <c r="G196" i="16"/>
  <c r="F192" i="16"/>
  <c r="F196" i="16"/>
  <c r="F18" i="16"/>
  <c r="F23" i="16"/>
  <c r="F26" i="16"/>
  <c r="F29" i="16"/>
  <c r="F31" i="16"/>
  <c r="F34" i="16"/>
  <c r="F42" i="16"/>
  <c r="F45" i="16"/>
  <c r="F47" i="16"/>
  <c r="F51" i="16"/>
  <c r="F54" i="16"/>
  <c r="F59" i="16"/>
  <c r="F60" i="16"/>
  <c r="F62" i="16"/>
  <c r="F64" i="16"/>
  <c r="F79" i="16"/>
  <c r="F80" i="16"/>
  <c r="F83" i="16"/>
  <c r="F84" i="16"/>
  <c r="F85" i="16"/>
  <c r="F95" i="16"/>
  <c r="F120" i="16"/>
  <c r="F130" i="16"/>
  <c r="F139" i="16"/>
  <c r="F141" i="16"/>
  <c r="F142" i="16"/>
  <c r="F152" i="16"/>
  <c r="F153" i="16"/>
  <c r="F154" i="16"/>
  <c r="F173" i="16"/>
  <c r="F183" i="16"/>
  <c r="F193" i="16"/>
  <c r="E18" i="16"/>
  <c r="E23" i="16"/>
  <c r="E26" i="16"/>
  <c r="E29" i="16"/>
  <c r="E31" i="16"/>
  <c r="E34" i="16"/>
  <c r="E42" i="16"/>
  <c r="E45" i="16"/>
  <c r="E47" i="16"/>
  <c r="E51" i="16"/>
  <c r="E54" i="16"/>
  <c r="E59" i="16"/>
  <c r="E60" i="16"/>
  <c r="E62" i="16"/>
  <c r="E64" i="16"/>
  <c r="E79" i="16"/>
  <c r="E80" i="16"/>
  <c r="E83" i="16"/>
  <c r="E84" i="16"/>
  <c r="E85" i="16"/>
  <c r="E95" i="16"/>
  <c r="E120" i="16"/>
  <c r="E130" i="16"/>
  <c r="E139" i="16"/>
  <c r="E141" i="16"/>
  <c r="E142" i="16"/>
  <c r="E152" i="16"/>
  <c r="E153" i="16"/>
  <c r="E154" i="16"/>
  <c r="E173" i="16"/>
  <c r="E183" i="16"/>
  <c r="E193" i="16"/>
  <c r="E192" i="16"/>
  <c r="E196" i="16"/>
  <c r="D26" i="16"/>
  <c r="D29" i="16"/>
  <c r="D31" i="16"/>
  <c r="D34" i="16"/>
  <c r="D42" i="16"/>
  <c r="D45" i="16"/>
  <c r="D47" i="16"/>
  <c r="D51" i="16"/>
  <c r="D54" i="16"/>
  <c r="D59" i="16"/>
  <c r="D60" i="16"/>
  <c r="D62" i="16"/>
  <c r="D64" i="16"/>
  <c r="D79" i="16"/>
  <c r="D83" i="16"/>
  <c r="D84" i="16"/>
  <c r="D85" i="16"/>
  <c r="D95" i="16"/>
  <c r="D120" i="16"/>
  <c r="D130" i="16"/>
  <c r="D139" i="16"/>
  <c r="D141" i="16"/>
  <c r="D142" i="16"/>
  <c r="D152" i="16"/>
  <c r="D153" i="16"/>
  <c r="D154" i="16"/>
  <c r="D173" i="16"/>
  <c r="D183" i="16"/>
  <c r="D193" i="16"/>
  <c r="D192" i="16"/>
  <c r="D196" i="16"/>
  <c r="D23" i="16"/>
  <c r="D18" i="16"/>
  <c r="N17" i="16"/>
  <c r="M17" i="16"/>
  <c r="L17" i="16"/>
  <c r="K17" i="16"/>
  <c r="J17" i="16"/>
  <c r="I17" i="16"/>
  <c r="H17" i="16"/>
  <c r="G17" i="16"/>
  <c r="F17" i="16"/>
  <c r="E17" i="16"/>
  <c r="D17" i="16"/>
  <c r="P18" i="9"/>
  <c r="P17" i="9"/>
  <c r="P16" i="9"/>
  <c r="P15" i="9"/>
  <c r="N15" i="9"/>
  <c r="L16" i="9"/>
  <c r="L15" i="9"/>
  <c r="H16" i="9"/>
  <c r="H15" i="9"/>
  <c r="V14" i="6"/>
  <c r="V13" i="6"/>
  <c r="V12" i="6"/>
  <c r="V11" i="6"/>
  <c r="T14" i="6"/>
  <c r="T13" i="6"/>
  <c r="T12" i="6"/>
  <c r="T11" i="6"/>
  <c r="R14" i="6"/>
  <c r="R13" i="6"/>
  <c r="R12" i="6"/>
  <c r="R11" i="6"/>
  <c r="P18" i="6"/>
  <c r="P17" i="6"/>
  <c r="P16" i="6"/>
  <c r="P15" i="6"/>
  <c r="P14" i="6"/>
  <c r="P11" i="6"/>
  <c r="N15" i="6"/>
  <c r="N14" i="6"/>
  <c r="N13" i="6"/>
  <c r="N12" i="6"/>
  <c r="N11" i="6"/>
  <c r="L16" i="6"/>
  <c r="L15" i="6"/>
  <c r="L14" i="6"/>
  <c r="L13" i="6"/>
  <c r="L12" i="6"/>
  <c r="L11" i="6"/>
  <c r="J14" i="6"/>
  <c r="J13" i="6"/>
  <c r="J12" i="6"/>
  <c r="J11" i="6"/>
  <c r="H16" i="6"/>
  <c r="H15" i="6"/>
  <c r="H14" i="6"/>
  <c r="H13" i="6"/>
  <c r="H12" i="6"/>
  <c r="H11" i="6"/>
  <c r="F14" i="6"/>
  <c r="F13" i="6"/>
  <c r="F12" i="6"/>
  <c r="F11" i="6"/>
  <c r="D13" i="6"/>
  <c r="D12" i="6"/>
  <c r="D11" i="6"/>
  <c r="B11" i="6"/>
  <c r="V15" i="4"/>
  <c r="V14" i="4"/>
  <c r="V13" i="4"/>
  <c r="V12" i="4"/>
  <c r="T15" i="4"/>
  <c r="T14" i="4"/>
  <c r="T13" i="4"/>
  <c r="T12" i="4"/>
  <c r="R15" i="4"/>
  <c r="R14" i="4"/>
  <c r="R13" i="4"/>
  <c r="R12" i="4"/>
  <c r="P19" i="4"/>
  <c r="P18" i="4"/>
  <c r="P17" i="4"/>
  <c r="P16" i="4"/>
  <c r="P12" i="4"/>
  <c r="N16" i="4"/>
  <c r="N15" i="4"/>
  <c r="N14" i="4"/>
  <c r="N13" i="4"/>
  <c r="N12" i="4"/>
  <c r="L13" i="4"/>
  <c r="L14" i="1"/>
  <c r="L17" i="4"/>
  <c r="L16" i="4"/>
  <c r="L15" i="4"/>
  <c r="L14" i="4"/>
  <c r="L12" i="4"/>
  <c r="J15" i="4"/>
  <c r="J14" i="4"/>
  <c r="J13" i="4"/>
  <c r="J12" i="4"/>
  <c r="H17" i="4"/>
  <c r="H16" i="4"/>
  <c r="H15" i="4"/>
  <c r="H14" i="4"/>
  <c r="H13" i="4"/>
  <c r="H12" i="4"/>
  <c r="F12" i="4"/>
  <c r="D13" i="4"/>
  <c r="D12" i="4"/>
  <c r="B12" i="4"/>
  <c r="D14" i="1"/>
  <c r="V16" i="1"/>
  <c r="V15" i="1"/>
  <c r="V14" i="1"/>
  <c r="V13" i="1"/>
  <c r="T16" i="1"/>
  <c r="T15" i="1"/>
  <c r="T14" i="1"/>
  <c r="T13" i="1"/>
  <c r="R16" i="1"/>
  <c r="R15" i="1"/>
  <c r="R14" i="1"/>
  <c r="R13" i="1"/>
  <c r="P20" i="1"/>
  <c r="P19" i="1"/>
  <c r="P18" i="1"/>
  <c r="P17" i="1"/>
  <c r="P16" i="1"/>
  <c r="P13" i="1"/>
  <c r="N16" i="1"/>
  <c r="N15" i="1"/>
  <c r="N14" i="1"/>
  <c r="N17" i="1"/>
  <c r="N13" i="1"/>
  <c r="L18" i="1"/>
  <c r="L17" i="1"/>
  <c r="L16" i="1"/>
  <c r="L15" i="1"/>
  <c r="L13" i="1"/>
  <c r="H16" i="1"/>
  <c r="H15" i="1"/>
  <c r="J16" i="1"/>
  <c r="J15" i="1"/>
  <c r="J14" i="1"/>
  <c r="J13" i="1"/>
  <c r="H18" i="1"/>
  <c r="H17" i="1"/>
  <c r="H14" i="1"/>
  <c r="H13" i="1"/>
  <c r="F15" i="1"/>
  <c r="F14" i="1"/>
  <c r="F13" i="1"/>
  <c r="B13" i="1"/>
  <c r="D13" i="1"/>
  <c r="E16" i="22" l="1"/>
  <c r="G16" i="22"/>
  <c r="D16" i="22"/>
  <c r="F16" i="22"/>
  <c r="H16" i="22"/>
  <c r="C16" i="22"/>
  <c r="D9" i="17"/>
  <c r="L11" i="17"/>
  <c r="R10" i="17"/>
  <c r="D11" i="17"/>
  <c r="L13" i="17"/>
  <c r="P11" i="17"/>
  <c r="R11" i="17"/>
  <c r="V11" i="17"/>
  <c r="N9" i="17"/>
  <c r="P12" i="17"/>
  <c r="R12" i="17"/>
  <c r="H9" i="17"/>
  <c r="J11" i="17"/>
  <c r="V12" i="17"/>
  <c r="H10" i="17"/>
  <c r="T9" i="17"/>
  <c r="J12" i="17"/>
  <c r="N10" i="17"/>
  <c r="L12" i="17"/>
  <c r="H11" i="17"/>
  <c r="N12" i="17"/>
  <c r="R9" i="17"/>
  <c r="L10" i="17"/>
  <c r="T10" i="17"/>
  <c r="H12" i="17"/>
  <c r="V10" i="17"/>
  <c r="D10" i="17"/>
  <c r="L9" i="17"/>
  <c r="N11" i="17"/>
  <c r="P9" i="17"/>
  <c r="F9" i="17"/>
  <c r="J9" i="17"/>
  <c r="F10" i="17"/>
  <c r="V9" i="17"/>
  <c r="J10" i="17"/>
  <c r="F11" i="17"/>
  <c r="F12" i="17"/>
  <c r="P10" i="17"/>
  <c r="T11" i="17"/>
  <c r="T12" i="17"/>
  <c r="H14" i="17"/>
  <c r="L14" i="17"/>
  <c r="P13" i="17"/>
  <c r="N13" i="17"/>
  <c r="P14" i="17"/>
  <c r="P15" i="17"/>
  <c r="H13" i="17"/>
  <c r="P16"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Zemlyanskiy, Igor</author>
  </authors>
  <commentList>
    <comment ref="D13" authorId="0" shapeId="0" xr:uid="{42F811C1-A68C-4CF9-AFFC-CCEDB74CC692}">
      <text>
        <r>
          <rPr>
            <b/>
            <sz val="10"/>
            <color rgb="FF000000"/>
            <rFont val="Palatino Linotype"/>
            <family val="1"/>
          </rPr>
          <t xml:space="preserve">Labour High Council </t>
        </r>
      </text>
    </comment>
    <comment ref="D14" authorId="0" shapeId="0" xr:uid="{9D29EF56-220A-42EA-8467-3302B2DE7941}">
      <text>
        <r>
          <rPr>
            <b/>
            <sz val="10"/>
            <color rgb="FF000000"/>
            <rFont val="Palatino Linotype"/>
            <family val="1"/>
          </rPr>
          <t xml:space="preserve">National Labour Council </t>
        </r>
      </text>
    </comment>
    <comment ref="D15" authorId="0" shapeId="0" xr:uid="{AC8939AD-8F55-4364-8390-D8D5811412DD}">
      <text>
        <r>
          <rPr>
            <b/>
            <sz val="10"/>
            <color rgb="FF000000"/>
            <rFont val="Palatino Linotype"/>
            <family val="1"/>
          </rPr>
          <t>Economic Social and Environmental Council</t>
        </r>
      </text>
    </comment>
    <comment ref="D16" authorId="0" shapeId="0" xr:uid="{3B8FE3E7-89E6-4162-998E-EDA882951D1D}">
      <text>
        <r>
          <rPr>
            <b/>
            <sz val="10"/>
            <color rgb="FF000000"/>
            <rFont val="Palatino Linotype"/>
            <family val="1"/>
          </rPr>
          <t>ILO National Comission of Angola</t>
        </r>
      </text>
    </comment>
    <comment ref="D17" authorId="0" shapeId="0" xr:uid="{034FC68C-9ED6-486F-BB40-7A8CC0FD2CE0}">
      <text>
        <r>
          <rPr>
            <b/>
            <sz val="10"/>
            <color rgb="FF000000"/>
            <rFont val="Palatino Linotype"/>
            <family val="1"/>
          </rPr>
          <t xml:space="preserve">National Labour Board 
</t>
        </r>
        <r>
          <rPr>
            <b/>
            <sz val="10"/>
            <color rgb="FF000000"/>
            <rFont val="Palatino Linotype"/>
            <family val="1"/>
          </rPr>
          <t xml:space="preserve">
</t>
        </r>
        <r>
          <rPr>
            <b/>
            <sz val="10"/>
            <color rgb="FF000000"/>
            <rFont val="Palatino Linotype"/>
            <family val="1"/>
          </rPr>
          <t>National Economic and Social Council</t>
        </r>
      </text>
    </comment>
    <comment ref="D18" authorId="0" shapeId="0" xr:uid="{909D1982-BCA9-4116-B722-AD162670FF15}">
      <text>
        <r>
          <rPr>
            <b/>
            <sz val="10"/>
            <color rgb="FF000000"/>
            <rFont val="Palatino Linotype"/>
            <family val="1"/>
          </rPr>
          <t xml:space="preserve">Economic and Social Council 
</t>
        </r>
        <r>
          <rPr>
            <b/>
            <sz val="10"/>
            <color rgb="FF000000"/>
            <rFont val="Palatino Linotype"/>
            <family val="1"/>
          </rPr>
          <t xml:space="preserve">
</t>
        </r>
        <r>
          <rPr>
            <b/>
            <sz val="10"/>
            <color rgb="FF000000"/>
            <rFont val="Palatino Linotype"/>
            <family val="1"/>
          </rPr>
          <t xml:space="preserve">National Council for Employment, Productivity and Minimum Wages </t>
        </r>
      </text>
    </comment>
    <comment ref="D19" authorId="0" shapeId="0" xr:uid="{177871CE-BCF5-42DE-85C2-2222672BC45E}">
      <text>
        <r>
          <rPr>
            <b/>
            <sz val="10"/>
            <color rgb="FF000000"/>
            <rFont val="Palatino Linotype"/>
            <family val="1"/>
          </rPr>
          <t>Republican Tripartite Commission</t>
        </r>
      </text>
    </comment>
    <comment ref="D20" authorId="0" shapeId="0" xr:uid="{4F219D0E-9C31-4BEF-951C-22314B6C7084}">
      <text>
        <r>
          <rPr>
            <b/>
            <sz val="10"/>
            <color rgb="FF000000"/>
            <rFont val="Palatino Linotype"/>
            <family val="1"/>
          </rPr>
          <t xml:space="preserve">National Workplace Relations Consultative Council </t>
        </r>
      </text>
    </comment>
    <comment ref="D21" authorId="0" shapeId="0" xr:uid="{42E42D15-AF63-4E64-8584-3937F780E16D}">
      <text>
        <r>
          <rPr>
            <b/>
            <sz val="10"/>
            <color rgb="FF000000"/>
            <rFont val="Palatino Linotype"/>
            <family val="1"/>
          </rPr>
          <t>Parity Commission</t>
        </r>
      </text>
    </comment>
    <comment ref="D22" authorId="0" shapeId="0" xr:uid="{C2689630-C1E5-44BE-80A8-25AEA030B9C3}">
      <text>
        <r>
          <rPr>
            <b/>
            <sz val="10"/>
            <color rgb="FF000000"/>
            <rFont val="Palatino Linotype"/>
            <family val="1"/>
          </rPr>
          <t xml:space="preserve">Tripartite Commission for Social and Economic Affairs </t>
        </r>
      </text>
    </comment>
    <comment ref="D23" authorId="0" shapeId="0" xr:uid="{27E86879-80A3-44EC-8946-51EE035556D2}">
      <text>
        <r>
          <rPr>
            <b/>
            <sz val="10"/>
            <color rgb="FF000000"/>
            <rFont val="Palatino Linotype"/>
            <family val="1"/>
          </rPr>
          <t xml:space="preserve">National Tripartite Council </t>
        </r>
      </text>
    </comment>
    <comment ref="D25" authorId="0" shapeId="0" xr:uid="{B0C02622-A6C8-4E85-9B40-55753572440F}">
      <text>
        <r>
          <rPr>
            <b/>
            <sz val="10"/>
            <color rgb="FF000000"/>
            <rFont val="Palatino Linotype"/>
            <family val="1"/>
          </rPr>
          <t>Nnational Tripartite Consultative Council</t>
        </r>
      </text>
    </comment>
    <comment ref="D26" authorId="0" shapeId="0" xr:uid="{F641265A-8307-48D6-8556-FC02A9890F74}">
      <text>
        <r>
          <rPr>
            <b/>
            <sz val="9"/>
            <color rgb="FF000000"/>
            <rFont val="Tahoma"/>
            <family val="2"/>
          </rPr>
          <t xml:space="preserve">Social Partnership </t>
        </r>
      </text>
    </comment>
    <comment ref="D27" authorId="0" shapeId="0" xr:uid="{325A05F1-B066-44FF-ADB1-0A6B358CEA55}">
      <text>
        <r>
          <rPr>
            <b/>
            <sz val="10"/>
            <color rgb="FF000000"/>
            <rFont val="Palatino Linotype"/>
            <family val="1"/>
          </rPr>
          <t>National Council for Labour and Social Issues</t>
        </r>
      </text>
    </comment>
    <comment ref="D28" authorId="0" shapeId="0" xr:uid="{44870918-B5F0-4D6E-A320-B79DAB9C3620}">
      <text>
        <r>
          <rPr>
            <b/>
            <sz val="10"/>
            <color rgb="FF000000"/>
            <rFont val="Palatino Linotype"/>
            <family val="1"/>
          </rPr>
          <t xml:space="preserve">National Labour Council </t>
        </r>
      </text>
    </comment>
    <comment ref="D29" authorId="0" shapeId="0" xr:uid="{0C2FE771-4CB9-4088-997A-B7247D5FEAAC}">
      <text>
        <r>
          <rPr>
            <b/>
            <sz val="10"/>
            <color rgb="FF000000"/>
            <rFont val="Palatino Linotype"/>
            <family val="1"/>
          </rPr>
          <t xml:space="preserve">Labour Advisory Board
</t>
        </r>
        <r>
          <rPr>
            <b/>
            <sz val="10"/>
            <color rgb="FF000000"/>
            <rFont val="Palatino Linotype"/>
            <family val="1"/>
          </rPr>
          <t xml:space="preserve">
</t>
        </r>
        <r>
          <rPr>
            <b/>
            <sz val="10"/>
            <color rgb="FF000000"/>
            <rFont val="Palatino Linotype"/>
            <family val="1"/>
          </rPr>
          <t>Tripartite body</t>
        </r>
      </text>
    </comment>
    <comment ref="D30" authorId="0" shapeId="0" xr:uid="{70B9993D-A755-42EC-8A22-62B8E55CFFAB}">
      <text>
        <r>
          <rPr>
            <b/>
            <sz val="10"/>
            <color rgb="FF000000"/>
            <rFont val="Palatino Linotype"/>
            <family val="1"/>
          </rPr>
          <t>Economic and Social Council</t>
        </r>
      </text>
    </comment>
    <comment ref="D32" authorId="0" shapeId="0" xr:uid="{BA24D21B-118A-47D7-B54D-9225F229625A}">
      <text>
        <r>
          <rPr>
            <b/>
            <sz val="10"/>
            <color rgb="FF000000"/>
            <rFont val="Palatino Linotype"/>
            <family val="1"/>
          </rPr>
          <t>Economic and Social Council</t>
        </r>
      </text>
    </comment>
    <comment ref="D33" authorId="0" shapeId="0" xr:uid="{1BA8CC3D-EFF5-44BC-87C4-12421F4A706F}">
      <text>
        <r>
          <rPr>
            <b/>
            <sz val="10"/>
            <color rgb="FF000000"/>
            <rFont val="Palatino Linotype"/>
            <family val="1"/>
          </rPr>
          <t>Labour Advisory Board</t>
        </r>
      </text>
    </comment>
    <comment ref="D34" authorId="0" shapeId="0" xr:uid="{7176FE89-5337-4A34-85E8-CFFEA441A1BE}">
      <text>
        <r>
          <rPr>
            <b/>
            <sz val="10"/>
            <color rgb="FF000000"/>
            <rFont val="Palatino Linotype"/>
            <family val="1"/>
          </rPr>
          <t xml:space="preserve">Conselho de Desenvolvimento Econômico Social Sustentável (Council for Sustainable Social Economic Development)
</t>
        </r>
        <r>
          <rPr>
            <b/>
            <sz val="10"/>
            <color rgb="FF000000"/>
            <rFont val="Palatino Linotype"/>
            <family val="1"/>
          </rPr>
          <t xml:space="preserve">
</t>
        </r>
        <r>
          <rPr>
            <b/>
            <sz val="10"/>
            <color rgb="FF000000"/>
            <rFont val="Palatino Linotype"/>
            <family val="1"/>
          </rPr>
          <t>National Labour Council</t>
        </r>
      </text>
    </comment>
    <comment ref="D36" authorId="0" shapeId="0" xr:uid="{0F707FA9-E4F5-40D7-841B-6351AB10532E}">
      <text>
        <r>
          <rPr>
            <b/>
            <sz val="10"/>
            <color rgb="FF000000"/>
            <rFont val="Palatino Linotype"/>
            <family val="1"/>
          </rPr>
          <t xml:space="preserve">National Council for Tripartite Cooperation
</t>
        </r>
        <r>
          <rPr>
            <b/>
            <sz val="10"/>
            <color rgb="FF000000"/>
            <rFont val="Palatino Linotype"/>
            <family val="1"/>
          </rPr>
          <t xml:space="preserve">
</t>
        </r>
        <r>
          <rPr>
            <b/>
            <sz val="10"/>
            <color rgb="FF000000"/>
            <rFont val="Palatino Linotype"/>
            <family val="1"/>
          </rPr>
          <t xml:space="preserve">Economic and Social Council </t>
        </r>
      </text>
    </comment>
    <comment ref="D37" authorId="0" shapeId="0" xr:uid="{C4F7C851-D228-400B-B5DB-4E88186D0E01}">
      <text>
        <r>
          <rPr>
            <b/>
            <sz val="10"/>
            <color rgb="FF000000"/>
            <rFont val="Palatino Linotype"/>
            <family val="1"/>
          </rPr>
          <t>Economic and Social Council</t>
        </r>
      </text>
    </comment>
    <comment ref="D38" authorId="0" shapeId="0" xr:uid="{A2D65013-0210-4573-A85F-458D07FC56E8}">
      <text>
        <r>
          <rPr>
            <b/>
            <sz val="10"/>
            <color rgb="FF000000"/>
            <rFont val="Palatino Linotype"/>
            <family val="1"/>
          </rPr>
          <t xml:space="preserve">National Social Dialogue Commission 
</t>
        </r>
        <r>
          <rPr>
            <b/>
            <sz val="10"/>
            <color rgb="FF000000"/>
            <rFont val="Palatino Linotype"/>
            <family val="1"/>
          </rPr>
          <t xml:space="preserve">
</t>
        </r>
        <r>
          <rPr>
            <b/>
            <sz val="10"/>
            <color rgb="FF000000"/>
            <rFont val="Palatino Linotype"/>
            <family val="1"/>
          </rPr>
          <t>Economic and Social Council</t>
        </r>
      </text>
    </comment>
    <comment ref="D39" authorId="0" shapeId="0" xr:uid="{C5336753-FCF4-4E6B-8F03-53C59C7DFFA9}">
      <text>
        <r>
          <rPr>
            <b/>
            <sz val="10"/>
            <color rgb="FF000000"/>
            <rFont val="Palatino Linotype"/>
            <family val="1"/>
          </rPr>
          <t>Social Advisory Board</t>
        </r>
      </text>
    </comment>
    <comment ref="D40" authorId="0" shapeId="0" xr:uid="{139E6F87-79D5-42F9-B813-5F339082E236}">
      <text>
        <r>
          <rPr>
            <b/>
            <sz val="10"/>
            <color rgb="FF000000"/>
            <rFont val="Palatino Linotype"/>
            <family val="1"/>
          </rPr>
          <t>Labour Advisory Committee</t>
        </r>
      </text>
    </comment>
    <comment ref="D41" authorId="0" shapeId="0" xr:uid="{1E18360A-5AD2-45D3-BDB4-33FA35F06397}">
      <text>
        <r>
          <rPr>
            <b/>
            <sz val="10"/>
            <color rgb="FF000000"/>
            <rFont val="Palatino Linotype"/>
            <family val="1"/>
          </rPr>
          <t>Economic and Social Council</t>
        </r>
      </text>
    </comment>
    <comment ref="D43" authorId="0" shapeId="0" xr:uid="{BBACB312-6CFA-4B32-BA30-53B9CCBDFF56}">
      <text>
        <r>
          <rPr>
            <b/>
            <sz val="10"/>
            <color rgb="FF000000"/>
            <rFont val="Palatino Linotype"/>
            <family val="1"/>
          </rPr>
          <t>Economic and Social Council</t>
        </r>
      </text>
    </comment>
    <comment ref="D44" authorId="0" shapeId="0" xr:uid="{E7D32C34-72C9-4ECD-9A19-A6C5B7A30B26}">
      <text>
        <r>
          <rPr>
            <b/>
            <sz val="10"/>
            <color rgb="FF000000"/>
            <rFont val="Palatino Linotype"/>
            <family val="1"/>
          </rPr>
          <t>Economic, Social and Cultural Counci</t>
        </r>
      </text>
    </comment>
    <comment ref="D45" authorId="0" shapeId="0" xr:uid="{9BF3FC1E-D6D4-4BD7-B40D-DFED1175254C}">
      <text>
        <r>
          <rPr>
            <b/>
            <sz val="10"/>
            <color rgb="FF000000"/>
            <rFont val="Palatino Linotype"/>
            <family val="1"/>
          </rPr>
          <t>Consejo Superior Laboral (Higher Labour Council)</t>
        </r>
      </text>
    </comment>
    <comment ref="D46" authorId="0" shapeId="0" xr:uid="{33800039-2252-4AE6-BFBA-56BB0CC12B00}">
      <text>
        <r>
          <rPr>
            <b/>
            <sz val="10"/>
            <color rgb="FF000000"/>
            <rFont val="Palatino Linotype"/>
            <family val="1"/>
          </rPr>
          <t xml:space="preserve">China Economic and Social Council 
</t>
        </r>
        <r>
          <rPr>
            <b/>
            <sz val="10"/>
            <color rgb="FF000000"/>
            <rFont val="Palatino Linotype"/>
            <family val="1"/>
          </rPr>
          <t xml:space="preserve">
</t>
        </r>
        <r>
          <rPr>
            <b/>
            <sz val="10"/>
            <color rgb="FF000000"/>
            <rFont val="Palatino Linotype"/>
            <family val="1"/>
          </rPr>
          <t xml:space="preserve">National Tripartite Consultative Committee </t>
        </r>
      </text>
    </comment>
    <comment ref="D47" authorId="0" shapeId="0" xr:uid="{E43AD770-ED8E-42CC-B592-074997A15CB3}">
      <text>
        <r>
          <rPr>
            <b/>
            <sz val="10"/>
            <color rgb="FF000000"/>
            <rFont val="Palatino Linotype"/>
            <family val="1"/>
          </rPr>
          <t>Comision Permanente de Concertacion de Politicas Salariales y Laborales (Standing Committee for Dialogue on Wages and Labour Policies)</t>
        </r>
      </text>
    </comment>
    <comment ref="D48" authorId="0" shapeId="0" xr:uid="{033CEF87-2A8B-47DA-BBDB-C972668442C5}">
      <text>
        <r>
          <rPr>
            <b/>
            <sz val="10"/>
            <color rgb="FF000000"/>
            <rFont val="Palatino Linotype"/>
            <family val="1"/>
          </rPr>
          <t>Conseil consultatif du travail et de l’emploi (Consultative Council for Labour and Employment)</t>
        </r>
      </text>
    </comment>
    <comment ref="D49" authorId="0" shapeId="0" xr:uid="{DD6706EB-CF9E-4856-B9B8-95D098222B43}">
      <text>
        <r>
          <rPr>
            <b/>
            <sz val="10"/>
            <color rgb="FF000000"/>
            <rFont val="Palatino Linotype"/>
            <family val="1"/>
          </rPr>
          <t>Economic and Social Council</t>
        </r>
      </text>
    </comment>
    <comment ref="D50" authorId="0" shapeId="0" xr:uid="{E147BCFB-E854-4EC4-9408-F12BB4D44B73}">
      <text>
        <r>
          <rPr>
            <b/>
            <sz val="10"/>
            <color rgb="FF000000"/>
            <rFont val="Palatino Linotype"/>
            <family val="1"/>
          </rPr>
          <t xml:space="preserve">National Tripartite Labour 
</t>
        </r>
        <r>
          <rPr>
            <b/>
            <sz val="10"/>
            <color rgb="FF000000"/>
            <rFont val="Palatino Linotype"/>
            <family val="1"/>
          </rPr>
          <t>Advisory Council</t>
        </r>
      </text>
    </comment>
    <comment ref="D51" authorId="0" shapeId="0" xr:uid="{22E8766A-B0FB-4B7B-8099-BD042AFB23B2}">
      <text>
        <r>
          <rPr>
            <b/>
            <sz val="10"/>
            <color rgb="FF000000"/>
            <rFont val="Palatino Linotype"/>
            <family val="1"/>
          </rPr>
          <t xml:space="preserve">Consejo Consultivo Económico y Social (Consultative Economic and Social Council)
</t>
        </r>
        <r>
          <rPr>
            <b/>
            <sz val="10"/>
            <color rgb="FF000000"/>
            <rFont val="Palatino Linotype"/>
            <family val="1"/>
          </rPr>
          <t xml:space="preserve">
</t>
        </r>
        <r>
          <rPr>
            <b/>
            <sz val="10"/>
            <color rgb="FF000000"/>
            <rFont val="Palatino Linotype"/>
            <family val="1"/>
          </rPr>
          <t>Consejo Superior de Trabajo (Higher Labour Council)</t>
        </r>
      </text>
    </comment>
    <comment ref="D52" authorId="0" shapeId="0" xr:uid="{E5B33C7B-923E-4E3D-8698-55E61517BA39}">
      <text>
        <r>
          <rPr>
            <b/>
            <sz val="10"/>
            <color rgb="FF000000"/>
            <rFont val="Palatino Linotype"/>
            <family val="1"/>
          </rPr>
          <t xml:space="preserve">Conseil économique, social, environnemental et culturel (Economic Social Environmental and Cultural Council)
</t>
        </r>
        <r>
          <rPr>
            <b/>
            <sz val="10"/>
            <color rgb="FF000000"/>
            <rFont val="Palatino Linotype"/>
            <family val="1"/>
          </rPr>
          <t xml:space="preserve">
</t>
        </r>
        <r>
          <rPr>
            <b/>
            <sz val="10"/>
            <color rgb="FF000000"/>
            <rFont val="Palatino Linotype"/>
            <family val="1"/>
          </rPr>
          <t>Conseil national du dialogue social (National Council for Social Dialogue)</t>
        </r>
      </text>
    </comment>
    <comment ref="D53" authorId="0" shapeId="0" xr:uid="{5029D987-04AD-4F70-B211-9EA458758DE7}">
      <text>
        <r>
          <rPr>
            <b/>
            <sz val="10"/>
            <color rgb="FF000000"/>
            <rFont val="Palatino Linotype"/>
            <family val="1"/>
          </rPr>
          <t>Economic and Social Council</t>
        </r>
      </text>
    </comment>
    <comment ref="D55" authorId="0" shapeId="0" xr:uid="{692E7B61-5D73-4F62-9E15-288E124BA925}">
      <text>
        <r>
          <rPr>
            <b/>
            <sz val="10"/>
            <color rgb="FF000000"/>
            <rFont val="Palatino Linotype"/>
            <family val="1"/>
          </rPr>
          <t xml:space="preserve">Labour Advisory Board </t>
        </r>
      </text>
    </comment>
    <comment ref="D56" authorId="0" shapeId="0" xr:uid="{43EFBFA7-A554-493F-BE37-F23FAC36EFDE}">
      <text>
        <r>
          <rPr>
            <b/>
            <sz val="10"/>
            <color rgb="FF000000"/>
            <rFont val="Palatino Linotype"/>
            <family val="1"/>
          </rPr>
          <t>Council of Economic and Social Agreement</t>
        </r>
      </text>
    </comment>
    <comment ref="D57" authorId="0" shapeId="0" xr:uid="{495D7157-4297-4FD7-A875-4499B8E57FE2}">
      <text>
        <r>
          <rPr>
            <b/>
            <sz val="10"/>
            <color rgb="FF000000"/>
            <rFont val="Palatino Linotype"/>
            <family val="1"/>
          </rPr>
          <t xml:space="preserve">Danish Economic Council </t>
        </r>
      </text>
    </comment>
    <comment ref="D58" authorId="0" shapeId="0" xr:uid="{2112A461-E69F-4ECB-B49F-6F99F9CA8D60}">
      <text>
        <r>
          <rPr>
            <b/>
            <sz val="10"/>
            <color rgb="FF000000"/>
            <rFont val="Palatino Linotype"/>
            <family val="1"/>
          </rPr>
          <t>Conseil national du travail, de l`emploi et de la securité social (National Council for Labour, Employment and Social Secutity)</t>
        </r>
      </text>
    </comment>
    <comment ref="D59" authorId="0" shapeId="0" xr:uid="{199174DF-2EFB-410C-ABA7-5F67D832E863}">
      <text>
        <r>
          <rPr>
            <b/>
            <sz val="10"/>
            <color rgb="FF000000"/>
            <rFont val="Palatino Linotype"/>
            <family val="1"/>
          </rPr>
          <t>Industrial Relations Advisory Committee</t>
        </r>
      </text>
    </comment>
    <comment ref="D60" authorId="0" shapeId="0" xr:uid="{502DD835-F8DF-4C71-8A6B-4F48FCF846F0}">
      <text>
        <r>
          <rPr>
            <b/>
            <sz val="10"/>
            <color rgb="FF000000"/>
            <rFont val="Palatino Linotype"/>
            <family val="1"/>
          </rPr>
          <t xml:space="preserve">Economic and Social Council (Consejo económico y social)
</t>
        </r>
        <r>
          <rPr>
            <b/>
            <sz val="10"/>
            <color rgb="FF000000"/>
            <rFont val="Palatino Linotype"/>
            <family val="1"/>
          </rPr>
          <t xml:space="preserve">
</t>
        </r>
        <r>
          <rPr>
            <b/>
            <sz val="10"/>
            <color rgb="FF000000"/>
            <rFont val="Palatino Linotype"/>
            <family val="1"/>
          </rPr>
          <t>Labour Advisory Council (Consejo Consultativo de Trabajo)</t>
        </r>
      </text>
    </comment>
    <comment ref="D61" authorId="0" shapeId="0" xr:uid="{EF319407-28B0-44DE-A239-CF23E3BCBCC0}">
      <text>
        <r>
          <rPr>
            <b/>
            <sz val="10"/>
            <color rgb="FF000000"/>
            <rFont val="Palatino Linotype"/>
            <family val="1"/>
          </rPr>
          <t>Economic and Social Council (CES; Conseil Economique et Social)</t>
        </r>
      </text>
    </comment>
    <comment ref="D62" authorId="0" shapeId="0" xr:uid="{6BB5B88F-067D-4E27-8FD9-A984187ADA2F}">
      <text>
        <r>
          <rPr>
            <b/>
            <sz val="10"/>
            <color rgb="FF000000"/>
            <rFont val="Palatino Linotype"/>
            <family val="1"/>
          </rPr>
          <t>Consejo Nacional de Trabajo y Salarios (National Council for Labour and Wages)</t>
        </r>
      </text>
    </comment>
    <comment ref="D63" authorId="0" shapeId="0" xr:uid="{D9C5A4CB-293F-4579-8C61-3496A9646573}">
      <text>
        <r>
          <rPr>
            <b/>
            <sz val="10"/>
            <color rgb="FF000000"/>
            <rFont val="Palatino Linotype"/>
            <family val="1"/>
          </rPr>
          <t>High Council for Societal Dialogue on the World of Labour</t>
        </r>
        <r>
          <rPr>
            <b/>
            <sz val="9"/>
            <color rgb="FF000000"/>
            <rFont val="Tahoma"/>
            <family val="2"/>
          </rPr>
          <t xml:space="preserve"> </t>
        </r>
      </text>
    </comment>
    <comment ref="D64" authorId="0" shapeId="0" xr:uid="{7DBC47F4-1385-4A7E-ACE3-08E6F1FA9165}">
      <text>
        <r>
          <rPr>
            <b/>
            <sz val="10"/>
            <color rgb="FF000000"/>
            <rFont val="Palatino Linotype"/>
            <family val="1"/>
          </rPr>
          <t>Consejo Superior del Trabajo (Higher  Labour Council)</t>
        </r>
      </text>
    </comment>
    <comment ref="D66" authorId="0" shapeId="0" xr:uid="{D1021EB4-F25C-4416-A22C-28F19DCEB107}">
      <text>
        <r>
          <rPr>
            <b/>
            <sz val="9"/>
            <color indexed="81"/>
            <rFont val="Tahoma"/>
            <family val="2"/>
          </rPr>
          <t>Labour Advisory Board</t>
        </r>
      </text>
    </comment>
    <comment ref="D67" authorId="0" shapeId="0" xr:uid="{307F52EE-CF8A-43C7-BCEE-0D6B79538C55}">
      <text>
        <r>
          <rPr>
            <b/>
            <sz val="9"/>
            <color indexed="81"/>
            <rFont val="Tahoma"/>
            <family val="2"/>
          </rPr>
          <t>ILO Tripartite Council</t>
        </r>
      </text>
    </comment>
    <comment ref="D68" authorId="0" shapeId="0" xr:uid="{1D3874E7-0F1E-4BE3-98C2-604C09ED3C66}">
      <text>
        <r>
          <rPr>
            <b/>
            <sz val="10"/>
            <color rgb="FF000000"/>
            <rFont val="Palatino Linotype"/>
            <family val="1"/>
          </rPr>
          <t>Labour Advisory Board</t>
        </r>
      </text>
    </comment>
    <comment ref="D69" authorId="0" shapeId="0" xr:uid="{0A2CB058-A259-4671-B705-7EDC75A95377}">
      <text>
        <r>
          <rPr>
            <b/>
            <sz val="10"/>
            <color rgb="FF000000"/>
            <rFont val="Palatino Linotype"/>
            <family val="1"/>
          </rPr>
          <t>National Labour Advisory Board</t>
        </r>
      </text>
    </comment>
    <comment ref="D70" authorId="0" shapeId="0" xr:uid="{9BA3E216-2140-499A-B0A2-A20B4A4D01F6}">
      <text>
        <r>
          <rPr>
            <b/>
            <sz val="10"/>
            <color rgb="FF000000"/>
            <rFont val="Palatino Linotype"/>
            <family val="1"/>
          </rPr>
          <t xml:space="preserve">Employment Relations Advisory Board 
</t>
        </r>
        <r>
          <rPr>
            <b/>
            <sz val="10"/>
            <color rgb="FF000000"/>
            <rFont val="Palatino Linotype"/>
            <family val="1"/>
          </rPr>
          <t xml:space="preserve">
</t>
        </r>
        <r>
          <rPr>
            <b/>
            <sz val="10"/>
            <color rgb="FF000000"/>
            <rFont val="Palatino Linotype"/>
            <family val="1"/>
          </rPr>
          <t>National Economic Development Council</t>
        </r>
      </text>
    </comment>
    <comment ref="D71" authorId="0" shapeId="0" xr:uid="{F1614ACE-071C-4AF6-9C58-4B43A37CDAAB}">
      <text>
        <r>
          <rPr>
            <b/>
            <sz val="10"/>
            <color rgb="FF000000"/>
            <rFont val="Palatino Linotype"/>
            <family val="1"/>
          </rPr>
          <t>Economic Council</t>
        </r>
      </text>
    </comment>
    <comment ref="D72" authorId="0" shapeId="0" xr:uid="{B3A1AD82-B31F-45FF-8C3C-A64A80330B7B}">
      <text>
        <r>
          <rPr>
            <b/>
            <sz val="10"/>
            <color rgb="FF000000"/>
            <rFont val="Palatino Linotype"/>
            <family val="1"/>
          </rPr>
          <t xml:space="preserve">Economic, Social and Environmental Council (Conseil économique, social et environnemental - CESE) </t>
        </r>
      </text>
    </comment>
    <comment ref="D73" authorId="0" shapeId="0" xr:uid="{97201114-3CC3-4BDC-BAE6-8CA03FD770A3}">
      <text>
        <r>
          <rPr>
            <b/>
            <sz val="10"/>
            <color rgb="FF000000"/>
            <rFont val="Palatino Linotype"/>
            <family val="1"/>
          </rPr>
          <t>Conseil Economique, Social et Environnemental (Economic, Social and Environmental Council)</t>
        </r>
        <r>
          <rPr>
            <b/>
            <sz val="9"/>
            <color rgb="FF000000"/>
            <rFont val="Tahoma"/>
            <family val="2"/>
          </rPr>
          <t xml:space="preserve">
</t>
        </r>
      </text>
    </comment>
    <comment ref="D74" authorId="0" shapeId="0" xr:uid="{E6F0900A-517E-48D9-AC64-F4883FEF88A2}">
      <text>
        <r>
          <rPr>
            <b/>
            <sz val="10"/>
            <color rgb="FF000000"/>
            <rFont val="Palatino Linotype"/>
            <family val="1"/>
          </rPr>
          <t>Tripartite Commettee on SD within he framework of the ECOWAS SD forum</t>
        </r>
      </text>
    </comment>
    <comment ref="D75" authorId="0" shapeId="0" xr:uid="{C45DF97B-B88E-411F-B91C-24F9200C0F30}">
      <text>
        <r>
          <rPr>
            <b/>
            <sz val="10"/>
            <color rgb="FF000000"/>
            <rFont val="Palatino Linotype"/>
            <family val="1"/>
          </rPr>
          <t>Tripartite Social Partnership Commission</t>
        </r>
      </text>
    </comment>
    <comment ref="D77" authorId="0" shapeId="0" xr:uid="{2F424B66-D298-4489-9FF0-F5FA0C370FFD}">
      <text>
        <r>
          <rPr>
            <b/>
            <sz val="10"/>
            <color rgb="FF000000"/>
            <rFont val="Palatino Linotype"/>
            <family val="1"/>
          </rPr>
          <t>National Tripartite Committee</t>
        </r>
      </text>
    </comment>
    <comment ref="D78" authorId="0" shapeId="0" xr:uid="{699C3B52-B0B1-4C81-BA78-2A4BA99D9EEF}">
      <text>
        <r>
          <rPr>
            <b/>
            <sz val="10"/>
            <color rgb="FF000000"/>
            <rFont val="Palatino Linotype"/>
            <family val="1"/>
          </rPr>
          <t xml:space="preserve">Economic and Social Council 
</t>
        </r>
        <r>
          <rPr>
            <b/>
            <sz val="10"/>
            <color rgb="FF000000"/>
            <rFont val="Palatino Linotype"/>
            <family val="1"/>
          </rPr>
          <t xml:space="preserve">
</t>
        </r>
        <r>
          <rPr>
            <b/>
            <sz val="10"/>
            <color rgb="FF000000"/>
            <rFont val="Palatino Linotype"/>
            <family val="1"/>
          </rPr>
          <t>Higher Labour Council</t>
        </r>
      </text>
    </comment>
    <comment ref="D79" authorId="0" shapeId="0" xr:uid="{5DD1F981-640E-4953-844A-D92F39437DBA}">
      <text>
        <r>
          <rPr>
            <b/>
            <sz val="10"/>
            <color rgb="FF000000"/>
            <rFont val="Palatino Linotype"/>
            <family val="1"/>
          </rPr>
          <t>Labour Advisory Board</t>
        </r>
        <r>
          <rPr>
            <sz val="9"/>
            <color rgb="FF000000"/>
            <rFont val="Tahoma"/>
            <family val="2"/>
          </rPr>
          <t xml:space="preserve">
</t>
        </r>
      </text>
    </comment>
    <comment ref="D80" authorId="0" shapeId="0" xr:uid="{94703547-F1AE-4822-93D7-03C43ECB548D}">
      <text>
        <r>
          <rPr>
            <b/>
            <sz val="10"/>
            <color rgb="FF000000"/>
            <rFont val="Palatino Linotype"/>
            <family val="1"/>
          </rPr>
          <t xml:space="preserve">Economic and Social Council (Consejo económico y social) </t>
        </r>
      </text>
    </comment>
    <comment ref="D81" authorId="0" shapeId="0" xr:uid="{33626494-EEF9-4F7D-A5AF-D3311BC21716}">
      <text>
        <r>
          <rPr>
            <b/>
            <sz val="10"/>
            <color rgb="FF000000"/>
            <rFont val="Palatino Linotype"/>
            <family val="1"/>
          </rPr>
          <t>Economic and Social Council (Conseil Economique et Social)</t>
        </r>
      </text>
    </comment>
    <comment ref="D82" authorId="0" shapeId="0" xr:uid="{3C1F36DD-929F-4791-AE1E-11417E652379}">
      <text>
        <r>
          <rPr>
            <b/>
            <sz val="10"/>
            <color rgb="FF000000"/>
            <rFont val="Palatino Linotype"/>
            <family val="1"/>
          </rPr>
          <t>National Tripartite Council for Social Consultation</t>
        </r>
      </text>
    </comment>
    <comment ref="D83" authorId="0" shapeId="0" xr:uid="{901E61EF-7EBE-454F-BFF8-2FDD9B092580}">
      <text>
        <r>
          <rPr>
            <b/>
            <sz val="10"/>
            <color rgb="FF000000"/>
            <rFont val="Palatino Linotype"/>
            <family val="1"/>
          </rPr>
          <t>National Tripartite Committee</t>
        </r>
      </text>
    </comment>
    <comment ref="D84" authorId="0" shapeId="0" xr:uid="{12E88519-ED5A-4A6F-A435-C2687595D059}">
      <text>
        <r>
          <rPr>
            <b/>
            <sz val="10"/>
            <color rgb="FF000000"/>
            <rFont val="Palatino Linotype"/>
            <family val="1"/>
          </rPr>
          <t>Economic and Social Development Council (Conseil de développement économique et social)</t>
        </r>
      </text>
    </comment>
    <comment ref="D85" authorId="0" shapeId="0" xr:uid="{7C598AAA-A14B-4C78-87F0-919667E70C1F}">
      <text>
        <r>
          <rPr>
            <b/>
            <sz val="10"/>
            <color rgb="FF000000"/>
            <rFont val="Palatino Linotype"/>
            <family val="1"/>
          </rPr>
          <t>Economic and Social Council (Consejo Económico y Social)</t>
        </r>
      </text>
    </comment>
    <comment ref="D86" authorId="0" shapeId="0" xr:uid="{0852F431-04B0-4DE5-AB5B-8903F7447FBE}">
      <text>
        <r>
          <rPr>
            <b/>
            <sz val="10"/>
            <color rgb="FF000000"/>
            <rFont val="Palatino Linotype"/>
            <family val="1"/>
          </rPr>
          <t>Economic and Social Council</t>
        </r>
      </text>
    </comment>
    <comment ref="D87" authorId="0" shapeId="0" xr:uid="{F7EE28A4-7353-4584-BFF4-BF3D78C88A39}">
      <text>
        <r>
          <rPr>
            <b/>
            <sz val="9"/>
            <color rgb="FF000000"/>
            <rFont val="Tahoma"/>
            <family val="2"/>
          </rPr>
          <t>Macroeconomic Council</t>
        </r>
      </text>
    </comment>
    <comment ref="D88" authorId="0" shapeId="0" xr:uid="{23F72D31-E05E-45DA-95CD-403DF923FF47}">
      <text>
        <r>
          <rPr>
            <b/>
            <sz val="10"/>
            <color rgb="FF000000"/>
            <rFont val="Palatino Linotype"/>
            <family val="1"/>
          </rPr>
          <t>Indian Labour Conference</t>
        </r>
      </text>
    </comment>
    <comment ref="D89" authorId="0" shapeId="0" xr:uid="{F9732C37-9F05-4D23-948C-AD7F5BE545EA}">
      <text>
        <r>
          <rPr>
            <b/>
            <sz val="9"/>
            <color indexed="81"/>
            <rFont val="Tahoma"/>
            <family val="2"/>
          </rPr>
          <t>National Tripartite Cooperation Institution</t>
        </r>
      </text>
    </comment>
    <comment ref="D90" authorId="0" shapeId="0" xr:uid="{CF62520A-5C94-45D6-B48E-AF69A68C6B6D}">
      <text>
        <r>
          <rPr>
            <b/>
            <sz val="9"/>
            <color rgb="FF000000"/>
            <rFont val="Tahoma"/>
            <family val="2"/>
          </rPr>
          <t xml:space="preserve">Supreme Labour Council </t>
        </r>
      </text>
    </comment>
    <comment ref="D91" authorId="0" shapeId="0" xr:uid="{7AF153AD-5C47-44E7-B579-5DAF71F8D564}">
      <text>
        <r>
          <rPr>
            <b/>
            <sz val="10"/>
            <color rgb="FF000000"/>
            <rFont val="Palatino Linotype"/>
            <family val="1"/>
          </rPr>
          <t>Council of Labour and Social Affairs</t>
        </r>
      </text>
    </comment>
    <comment ref="D92" authorId="0" shapeId="0" xr:uid="{4B0ECC03-9CAC-4B84-80D3-3F285FCD2191}">
      <text>
        <r>
          <rPr>
            <b/>
            <sz val="10"/>
            <color rgb="FF000000"/>
            <rFont val="Palatino Linotype"/>
            <family val="1"/>
          </rPr>
          <t xml:space="preserve">National Economic and Social Council 
</t>
        </r>
        <r>
          <rPr>
            <b/>
            <sz val="10"/>
            <color rgb="FF000000"/>
            <rFont val="Palatino Linotype"/>
            <family val="1"/>
          </rPr>
          <t xml:space="preserve">
</t>
        </r>
        <r>
          <rPr>
            <b/>
            <sz val="10"/>
            <color rgb="FF000000"/>
            <rFont val="Palatino Linotype"/>
            <family val="1"/>
          </rPr>
          <t xml:space="preserve">Labour, Employment and Economic Forum </t>
        </r>
      </text>
    </comment>
    <comment ref="D94" authorId="0" shapeId="0" xr:uid="{877401B2-C227-45DD-B8F8-1A544AAC95C6}">
      <text>
        <r>
          <rPr>
            <b/>
            <sz val="10"/>
            <color rgb="FF000000"/>
            <rFont val="Palatino Linotype"/>
            <family val="1"/>
          </rPr>
          <t xml:space="preserve">National Economic and Labour Council </t>
        </r>
      </text>
    </comment>
    <comment ref="D95" authorId="0" shapeId="0" xr:uid="{0B773793-C5AA-4B08-9EF4-D568CB4FD482}">
      <text>
        <r>
          <rPr>
            <b/>
            <sz val="10"/>
            <color rgb="FF000000"/>
            <rFont val="Palatino Linotype"/>
            <family val="1"/>
          </rPr>
          <t>Labour Advisory Council</t>
        </r>
      </text>
    </comment>
    <comment ref="D96" authorId="0" shapeId="0" xr:uid="{7B58A072-4906-4D10-9061-3C2DD67E188D}">
      <text>
        <r>
          <rPr>
            <b/>
            <sz val="9"/>
            <color rgb="FF000000"/>
            <rFont val="Tahoma"/>
            <family val="2"/>
          </rPr>
          <t xml:space="preserve">Labour Policy Council
</t>
        </r>
        <r>
          <rPr>
            <b/>
            <sz val="9"/>
            <color rgb="FF000000"/>
            <rFont val="Tahoma"/>
            <family val="2"/>
          </rPr>
          <t xml:space="preserve">
</t>
        </r>
        <r>
          <rPr>
            <b/>
            <sz val="9"/>
            <color rgb="FF000000"/>
            <rFont val="Tahoma"/>
            <family val="2"/>
          </rPr>
          <t>Central Labour Relations Commission</t>
        </r>
      </text>
    </comment>
    <comment ref="D97" authorId="0" shapeId="0" xr:uid="{D15CE28A-6A8F-4F2D-8FCD-C67E4DBA6844}">
      <text>
        <r>
          <rPr>
            <b/>
            <sz val="10"/>
            <color rgb="FF000000"/>
            <rFont val="Palatino Linotype"/>
            <family val="1"/>
          </rPr>
          <t>Economic and Social Council</t>
        </r>
      </text>
    </comment>
    <comment ref="D98" authorId="0" shapeId="0" xr:uid="{8A0A61EC-2AF0-4632-BF00-C6FABCEFF001}">
      <text>
        <r>
          <rPr>
            <b/>
            <sz val="10"/>
            <color rgb="FF000000"/>
            <rFont val="Palatino Linotype"/>
            <family val="1"/>
          </rPr>
          <t>Republican Tripartite Commission on Social Partnership and Regulation of Social and Labour Relations</t>
        </r>
      </text>
    </comment>
    <comment ref="D99" authorId="0" shapeId="0" xr:uid="{F00B05F2-60B8-4028-B3CD-C7698B6FCDB3}">
      <text>
        <r>
          <rPr>
            <b/>
            <sz val="10"/>
            <color rgb="FF000000"/>
            <rFont val="Palatino Linotype"/>
            <family val="1"/>
          </rPr>
          <t>National Labour Board</t>
        </r>
      </text>
    </comment>
    <comment ref="D100" authorId="0" shapeId="0" xr:uid="{B96E25AC-E596-40AA-86CE-D1D0756C81E1}">
      <text>
        <r>
          <rPr>
            <b/>
            <sz val="9"/>
            <color rgb="FF000000"/>
            <rFont val="Tahoma"/>
            <family val="2"/>
          </rPr>
          <t>Decent Work Advisory Board</t>
        </r>
      </text>
    </comment>
    <comment ref="D101" authorId="0" shapeId="0" xr:uid="{5229A5D8-09AC-43C6-9001-2B3445E83413}">
      <text>
        <r>
          <rPr>
            <b/>
            <sz val="10"/>
            <color rgb="FF000000"/>
            <rFont val="Palatino Linotype"/>
            <family val="1"/>
          </rPr>
          <t>Advisory Committee for Labour Affairs</t>
        </r>
      </text>
    </comment>
    <comment ref="D102" authorId="0" shapeId="0" xr:uid="{D1D036E9-2F21-4B51-8B06-12CC1C3DFA35}">
      <text>
        <r>
          <rPr>
            <b/>
            <sz val="10"/>
            <color rgb="FF000000"/>
            <rFont val="Palatino Linotype"/>
            <family val="1"/>
          </rPr>
          <t>Republican Tripartite Commission</t>
        </r>
      </text>
    </comment>
    <comment ref="D103" authorId="0" shapeId="0" xr:uid="{4B40C492-50DE-45AD-9DDF-74D2296B44A2}">
      <text>
        <r>
          <rPr>
            <b/>
            <sz val="9"/>
            <color rgb="FF000000"/>
            <rFont val="Tahoma"/>
            <family val="2"/>
          </rPr>
          <t>National Tripartite Committee</t>
        </r>
      </text>
    </comment>
    <comment ref="D104" authorId="0" shapeId="0" xr:uid="{5CA3E81B-D7CC-45CB-B77C-F3AC51FC01D0}">
      <text>
        <r>
          <rPr>
            <b/>
            <sz val="10"/>
            <color rgb="FF000000"/>
            <rFont val="Palatino Linotype"/>
            <family val="1"/>
          </rPr>
          <t>National Tripartite Cooperation Council</t>
        </r>
      </text>
    </comment>
    <comment ref="D105" authorId="0" shapeId="0" xr:uid="{C9D9EEAA-D079-4E90-A5C7-5839548159E3}">
      <text>
        <r>
          <rPr>
            <b/>
            <sz val="10"/>
            <color rgb="FF000000"/>
            <rFont val="Palatino Linotype"/>
            <family val="1"/>
          </rPr>
          <t>Economic and Social Council</t>
        </r>
      </text>
    </comment>
    <comment ref="D106" authorId="0" shapeId="0" xr:uid="{4942BF59-24D2-4707-AA8B-6E1214AB889B}">
      <text>
        <r>
          <rPr>
            <b/>
            <sz val="10"/>
            <color rgb="FF000000"/>
            <rFont val="Palatino Linotype"/>
            <family val="1"/>
          </rPr>
          <t>National Advisory Committee on Labour</t>
        </r>
      </text>
    </comment>
    <comment ref="D107" authorId="0" shapeId="0" xr:uid="{89E0BCE6-049A-45B5-A1D4-2FF9D714CF77}">
      <text>
        <r>
          <rPr>
            <b/>
            <sz val="10"/>
            <color rgb="FF000000"/>
            <rFont val="Palatino Linotype"/>
            <family val="1"/>
          </rPr>
          <t xml:space="preserve">National Tripartite Committee </t>
        </r>
      </text>
    </comment>
    <comment ref="D109" authorId="0" shapeId="0" xr:uid="{0362F5C7-C618-4AD5-9641-658B491FF416}">
      <text>
        <r>
          <rPr>
            <b/>
            <sz val="10"/>
            <color rgb="FF000000"/>
            <rFont val="Palatino Linotype"/>
            <family val="1"/>
          </rPr>
          <t>Tripartite Council of the Republic of Lithuania</t>
        </r>
      </text>
    </comment>
    <comment ref="D110" authorId="0" shapeId="0" xr:uid="{4C593904-431A-437F-A5C9-84AEA4FBDC12}">
      <text>
        <r>
          <rPr>
            <b/>
            <sz val="10"/>
            <color rgb="FF000000"/>
            <rFont val="Palatino Linotype"/>
            <family val="1"/>
          </rPr>
          <t>Economic and Social Council (Conseil économique et social)</t>
        </r>
      </text>
    </comment>
    <comment ref="D111" authorId="0" shapeId="0" xr:uid="{F67C4755-5EBC-4A30-AF65-D53B14BCD99F}">
      <text>
        <r>
          <rPr>
            <b/>
            <sz val="10"/>
            <color rgb="FF000000"/>
            <rFont val="Palatino Linotype"/>
            <family val="1"/>
          </rPr>
          <t>Conseil National du Travail (National Labour Council)</t>
        </r>
      </text>
    </comment>
    <comment ref="D112" authorId="0" shapeId="0" xr:uid="{F49F5C92-BBD9-485B-8D39-DBB36276C1E3}">
      <text>
        <r>
          <rPr>
            <b/>
            <sz val="10"/>
            <color rgb="FF000000"/>
            <rFont val="Palatino Linotype"/>
            <family val="1"/>
          </rPr>
          <t xml:space="preserve">Tripartite Labour Advisory Council </t>
        </r>
      </text>
    </comment>
    <comment ref="D113" authorId="0" shapeId="0" xr:uid="{BEFB9D42-BDF3-4D44-8378-706D01A93F7B}">
      <text>
        <r>
          <rPr>
            <b/>
            <sz val="10"/>
            <color rgb="FF000000"/>
            <rFont val="Palatino Linotype"/>
            <family val="1"/>
          </rPr>
          <t>National Labour Advisory Council</t>
        </r>
      </text>
    </comment>
    <comment ref="D114" authorId="0" shapeId="0" xr:uid="{6C827B82-0673-403A-A247-D0F5DB5ADFFD}">
      <text>
        <r>
          <rPr>
            <b/>
            <sz val="9"/>
            <color rgb="FF000000"/>
            <rFont val="Tahoma"/>
            <family val="2"/>
          </rPr>
          <t>Tripartite Labour Dialogue Forum</t>
        </r>
      </text>
    </comment>
    <comment ref="D115" authorId="0" shapeId="0" xr:uid="{BC5CD8DA-A2A9-45AC-82E0-587EBED29A4D}">
      <text>
        <r>
          <rPr>
            <b/>
            <sz val="10"/>
            <color rgb="FF000000"/>
            <rFont val="Palatino Linotype"/>
            <family val="1"/>
          </rPr>
          <t>Conseil économique, social et culturel (Economic Social and Cultural Council)</t>
        </r>
      </text>
    </comment>
    <comment ref="D116" authorId="0" shapeId="0" xr:uid="{6DAA5E70-2620-42B0-8F76-3ABCE0313B1E}">
      <text>
        <r>
          <rPr>
            <b/>
            <sz val="10"/>
            <color rgb="FF000000"/>
            <rFont val="Palatino Linotype"/>
            <family val="1"/>
          </rPr>
          <t xml:space="preserve">Economic and 
</t>
        </r>
        <r>
          <rPr>
            <b/>
            <sz val="10"/>
            <color rgb="FF000000"/>
            <rFont val="Palatino Linotype"/>
            <family val="1"/>
          </rPr>
          <t>Social Development</t>
        </r>
      </text>
    </comment>
    <comment ref="D118" authorId="0" shapeId="0" xr:uid="{F7445565-9E8F-4F3C-8009-E8698F5454E7}">
      <text>
        <r>
          <rPr>
            <b/>
            <sz val="10"/>
            <color rgb="FF000000"/>
            <rFont val="Palatino Linotype"/>
            <family val="1"/>
          </rPr>
          <t xml:space="preserve">Economic and Social Council (Conseil economique et social)
</t>
        </r>
        <r>
          <rPr>
            <b/>
            <sz val="10"/>
            <color rgb="FF000000"/>
            <rFont val="Palatino Linotype"/>
            <family val="1"/>
          </rPr>
          <t xml:space="preserve">
</t>
        </r>
        <r>
          <rPr>
            <b/>
            <sz val="10"/>
            <color rgb="FF000000"/>
            <rFont val="Palatino Linotype"/>
            <family val="1"/>
          </rPr>
          <t>Conseil national du dialogue social (National Council for Social Dialogue)</t>
        </r>
      </text>
    </comment>
    <comment ref="D119" authorId="0" shapeId="0" xr:uid="{42CB8612-7EFA-49A7-A32E-A1904C66049F}">
      <text>
        <r>
          <rPr>
            <b/>
            <sz val="10"/>
            <color rgb="FF000000"/>
            <rFont val="Palatino Linotype"/>
            <family val="1"/>
          </rPr>
          <t xml:space="preserve">National Tripartite Council </t>
        </r>
      </text>
    </comment>
    <comment ref="D121" authorId="0" shapeId="0" xr:uid="{6F162714-D704-4720-8576-B5493E1EC589}">
      <text>
        <r>
          <rPr>
            <b/>
            <sz val="10"/>
            <color rgb="FF000000"/>
            <rFont val="Palatino Linotype"/>
            <family val="1"/>
          </rPr>
          <t>National Tripartite Committee on Labour and Social Consensus</t>
        </r>
      </text>
    </comment>
    <comment ref="D122" authorId="0" shapeId="0" xr:uid="{0F7B4D57-AE0C-4F26-9AA4-9055FC5952E6}">
      <text>
        <r>
          <rPr>
            <b/>
            <sz val="10"/>
            <color rgb="FF000000"/>
            <rFont val="Palatino Linotype"/>
            <family val="1"/>
          </rPr>
          <t xml:space="preserve">Social Council </t>
        </r>
      </text>
    </comment>
    <comment ref="D123" authorId="0" shapeId="0" xr:uid="{44867D71-B6F7-4BBD-80E9-23B4626C05FA}">
      <text>
        <r>
          <rPr>
            <b/>
            <sz val="9"/>
            <color rgb="FF000000"/>
            <rFont val="Palatino Linotype"/>
            <family val="1"/>
          </rPr>
          <t>Social Economic and Environmental Council (Conseil economique, social et environnemental; CESE)</t>
        </r>
      </text>
    </comment>
    <comment ref="D124" authorId="0" shapeId="0" xr:uid="{31B1E303-D903-4A17-B8A6-9D4266485A10}">
      <text>
        <r>
          <rPr>
            <b/>
            <sz val="10"/>
            <color rgb="FF000000"/>
            <rFont val="Palatino Linotype"/>
            <family val="1"/>
          </rPr>
          <t xml:space="preserve">Labour Advisory Commission </t>
        </r>
      </text>
    </comment>
    <comment ref="D125" authorId="0" shapeId="0" xr:uid="{2B7C4104-1FEF-4E0A-8124-FF9642DB7537}">
      <text>
        <r>
          <rPr>
            <b/>
            <sz val="10"/>
            <color rgb="FF000000"/>
            <rFont val="Palatino Linotype"/>
            <family val="1"/>
          </rPr>
          <t>National Tripartite Dialogue Forum</t>
        </r>
      </text>
    </comment>
    <comment ref="D126" authorId="0" shapeId="0" xr:uid="{892E6B1F-71E7-436E-953D-92A7C1E41AA1}">
      <text>
        <r>
          <rPr>
            <b/>
            <sz val="10"/>
            <color rgb="FF000000"/>
            <rFont val="Palatino Linotype"/>
            <family val="1"/>
          </rPr>
          <t xml:space="preserve">Labour Advisory Council </t>
        </r>
      </text>
    </comment>
    <comment ref="D127" authorId="0" shapeId="0" xr:uid="{AA3D3580-684F-4B35-B828-74F8BE33EB05}">
      <text>
        <r>
          <rPr>
            <b/>
            <sz val="10"/>
            <color rgb="FF000000"/>
            <rFont val="Palatino Linotype"/>
            <family val="1"/>
          </rPr>
          <t>Central Labour Advisory Council</t>
        </r>
      </text>
    </comment>
    <comment ref="D128" authorId="0" shapeId="0" xr:uid="{0C86EF13-F577-4C6E-8428-4842CCB9F41A}">
      <text>
        <r>
          <rPr>
            <b/>
            <sz val="10"/>
            <color rgb="FF000000"/>
            <rFont val="Palatino Linotype"/>
            <family val="1"/>
          </rPr>
          <t>Economic and Social Council (Sociaal Economische Raad - SER)</t>
        </r>
      </text>
    </comment>
    <comment ref="D130" authorId="0" shapeId="0" xr:uid="{39A61FDE-5020-478F-89DD-4E4A802E3731}">
      <text>
        <r>
          <rPr>
            <b/>
            <sz val="10"/>
            <color rgb="FF000000"/>
            <rFont val="Palatino Linotype"/>
            <family val="1"/>
          </rPr>
          <t>Consejo Nacional de Planificación Económica y Social (National Council of Economic and Social Planning)</t>
        </r>
      </text>
    </comment>
    <comment ref="D131" authorId="0" shapeId="0" xr:uid="{101AD4FA-71A9-4F03-9C0D-630327B29BB2}">
      <text>
        <r>
          <rPr>
            <b/>
            <sz val="10"/>
            <color rgb="FF000000"/>
            <rFont val="Palatino Linotype"/>
            <family val="1"/>
          </rPr>
          <t>Economic Social and Culturel Council (Conseil économique, social et culturel)</t>
        </r>
      </text>
    </comment>
    <comment ref="D132" authorId="0" shapeId="0" xr:uid="{E6B2793C-A00F-41AB-8E2E-A0C2C40D8805}">
      <text>
        <r>
          <rPr>
            <b/>
            <sz val="10"/>
            <color rgb="FF000000"/>
            <rFont val="Palatino Linotype"/>
            <family val="1"/>
          </rPr>
          <t xml:space="preserve">National Labour Advisory Council 
</t>
        </r>
        <r>
          <rPr>
            <b/>
            <sz val="10"/>
            <color rgb="FF000000"/>
            <rFont val="Palatino Linotype"/>
            <family val="1"/>
          </rPr>
          <t xml:space="preserve">
</t>
        </r>
        <r>
          <rPr>
            <b/>
            <sz val="10"/>
            <color rgb="FF000000"/>
            <rFont val="Palatino Linotype"/>
            <family val="1"/>
          </rPr>
          <t xml:space="preserve">Economic and Social Council </t>
        </r>
      </text>
    </comment>
    <comment ref="D133" authorId="0" shapeId="0" xr:uid="{4A632B57-5A23-48D6-869D-D8596BD4EAB0}">
      <text>
        <r>
          <rPr>
            <b/>
            <sz val="10"/>
            <color rgb="FF000000"/>
            <rFont val="Palatino Linotype"/>
            <family val="1"/>
          </rPr>
          <t>National Economic and Social Council</t>
        </r>
      </text>
    </comment>
    <comment ref="D134" authorId="0" shapeId="0" xr:uid="{AC043BEB-4CDE-4C25-ACFF-6385DA22234A}">
      <text>
        <r>
          <rPr>
            <b/>
            <sz val="10"/>
            <color rgb="FF000000"/>
            <rFont val="Palatino Linotype"/>
            <family val="1"/>
          </rPr>
          <t xml:space="preserve">Council for Working Life and Pension Policy </t>
        </r>
      </text>
    </comment>
    <comment ref="D135" authorId="0" shapeId="0" xr:uid="{8DD56CAA-BAC0-4455-881F-1E15FA0A0A1A}">
      <text>
        <r>
          <rPr>
            <b/>
            <sz val="10"/>
            <color rgb="FF000000"/>
            <rFont val="Palatino Linotype"/>
            <family val="1"/>
          </rPr>
          <t xml:space="preserve">National Tripartite Labour Policies Committee </t>
        </r>
      </text>
    </comment>
    <comment ref="D136" authorId="0" shapeId="0" xr:uid="{BAE8E7B8-88BD-437C-A6E0-ECBC9374FD9D}">
      <text>
        <r>
          <rPr>
            <b/>
            <sz val="10"/>
            <color rgb="FF000000"/>
            <rFont val="Palatino Linotype"/>
            <family val="1"/>
          </rPr>
          <t>Tripartite Social Dialogue Commission</t>
        </r>
      </text>
    </comment>
    <comment ref="D137" authorId="0" shapeId="0" xr:uid="{CE14C2EE-1931-4FF1-9247-49390562F064}">
      <text>
        <r>
          <rPr>
            <b/>
            <sz val="9"/>
            <color rgb="FF000000"/>
            <rFont val="Tahoma"/>
            <family val="2"/>
          </rPr>
          <t>Federal Tripartite Consultative Committee</t>
        </r>
        <r>
          <rPr>
            <sz val="9"/>
            <color rgb="FF000000"/>
            <rFont val="Tahoma"/>
            <family val="2"/>
          </rPr>
          <t xml:space="preserve">
</t>
        </r>
      </text>
    </comment>
    <comment ref="D139" authorId="0" shapeId="0" xr:uid="{5584C88F-EEFC-4F13-A834-967932EB6D65}">
      <text>
        <r>
          <rPr>
            <b/>
            <sz val="10"/>
            <color rgb="FF000000"/>
            <rFont val="Palatino Linotype"/>
            <family val="1"/>
          </rPr>
          <t>Consejo Consultivo Nacional para el Desarrollo (National Advisory Council for Development)</t>
        </r>
      </text>
    </comment>
    <comment ref="D140" authorId="0" shapeId="0" xr:uid="{87DAB95F-1A65-4D08-84A1-5454429C6C79}">
      <text>
        <r>
          <rPr>
            <b/>
            <sz val="9"/>
            <color rgb="FF000000"/>
            <rFont val="Tahoma"/>
            <family val="2"/>
          </rPr>
          <t xml:space="preserve">National Tripartite Consultative Council
</t>
        </r>
        <r>
          <rPr>
            <b/>
            <sz val="9"/>
            <color rgb="FF000000"/>
            <rFont val="Tahoma"/>
            <family val="2"/>
          </rPr>
          <t xml:space="preserve">
</t>
        </r>
        <r>
          <rPr>
            <b/>
            <sz val="9"/>
            <color rgb="FF000000"/>
            <rFont val="Tahoma"/>
            <family val="2"/>
          </rPr>
          <t xml:space="preserve">National Minimum Wages Board </t>
        </r>
      </text>
    </comment>
    <comment ref="D141" authorId="0" shapeId="0" xr:uid="{BBE413BE-BF8C-4B37-B622-8F2D4BC3E5F9}">
      <text>
        <r>
          <rPr>
            <b/>
            <sz val="10"/>
            <color rgb="FF000000"/>
            <rFont val="Palatino Linotype"/>
            <family val="1"/>
          </rPr>
          <t>Consejo Consultivo Tripartito (Tripartite Advisory Council)</t>
        </r>
      </text>
    </comment>
    <comment ref="D142" authorId="0" shapeId="0" xr:uid="{0FA6ED08-00CC-4F7E-93F5-DC39BB3714D6}">
      <text>
        <r>
          <rPr>
            <b/>
            <sz val="10"/>
            <color rgb="FF000000"/>
            <rFont val="Palatino Linotype"/>
            <family val="1"/>
          </rPr>
          <t>Consejo Nacional de Trabajo y Promoción del Empleo (National Council for Labor and Employment Promotion)</t>
        </r>
      </text>
    </comment>
    <comment ref="D143" authorId="0" shapeId="0" xr:uid="{B58302D6-A600-4EF4-AE22-8A4164DFF313}">
      <text>
        <r>
          <rPr>
            <b/>
            <sz val="10"/>
            <color rgb="FF000000"/>
            <rFont val="Palatino Linotype"/>
            <family val="1"/>
          </rPr>
          <t>National Tripartite Industrial Peace Council</t>
        </r>
      </text>
    </comment>
    <comment ref="D144" authorId="0" shapeId="0" xr:uid="{CD59AC66-1020-486E-8C7D-60432DB214F0}">
      <text>
        <r>
          <rPr>
            <b/>
            <sz val="10"/>
            <color rgb="FF000000"/>
            <rFont val="Palatino Linotype"/>
            <family val="1"/>
          </rPr>
          <t>Social Dialogue Council</t>
        </r>
      </text>
    </comment>
    <comment ref="D145" authorId="0" shapeId="0" xr:uid="{18932E96-1D95-4478-A366-7D57B3E6E65B}">
      <text>
        <r>
          <rPr>
            <b/>
            <sz val="10"/>
            <color rgb="FF000000"/>
            <rFont val="Palatino Linotype"/>
            <family val="1"/>
          </rPr>
          <t>Economic and Social Council</t>
        </r>
      </text>
    </comment>
    <comment ref="D147" authorId="0" shapeId="0" xr:uid="{C04B5433-4491-4A5E-8AC3-5BC69E947686}">
      <text>
        <r>
          <rPr>
            <b/>
            <sz val="10"/>
            <color rgb="FF000000"/>
            <rFont val="Palatino Linotype"/>
            <family val="1"/>
          </rPr>
          <t>National Commission for Consultations and Collective Bargaining</t>
        </r>
      </text>
    </comment>
    <comment ref="D148" authorId="0" shapeId="0" xr:uid="{A36D6221-838A-47B4-9AEB-AB827E6F3AB2}">
      <text>
        <r>
          <rPr>
            <b/>
            <sz val="10"/>
            <color rgb="FF000000"/>
            <rFont val="Palatino Linotype"/>
            <family val="1"/>
          </rPr>
          <t>Economic, Social and Labor Council</t>
        </r>
      </text>
    </comment>
    <comment ref="D149" authorId="0" shapeId="0" xr:uid="{FED1C7F8-29E4-48DA-A7C9-94358AB4138F}">
      <text>
        <r>
          <rPr>
            <b/>
            <sz val="10"/>
            <color rgb="FF000000"/>
            <rFont val="Palatino Linotype"/>
            <family val="1"/>
          </rPr>
          <t xml:space="preserve">National Tripartite Council for Social Dialogue
</t>
        </r>
        <r>
          <rPr>
            <b/>
            <sz val="10"/>
            <color rgb="FF000000"/>
            <rFont val="Palatino Linotype"/>
            <family val="1"/>
          </rPr>
          <t xml:space="preserve">
</t>
        </r>
        <r>
          <rPr>
            <b/>
            <sz val="10"/>
            <color rgb="FF000000"/>
            <rFont val="Palatino Linotype"/>
            <family val="1"/>
          </rPr>
          <t xml:space="preserve">Economic and Social Council </t>
        </r>
      </text>
    </comment>
    <comment ref="D150" authorId="0" shapeId="0" xr:uid="{1BC9E656-9DE2-42C9-A541-D99AFDE28054}">
      <text>
        <r>
          <rPr>
            <b/>
            <sz val="10"/>
            <color rgb="FF000000"/>
            <rFont val="Palatino Linotype"/>
            <family val="1"/>
          </rPr>
          <t>Russian Tripartite Commission for the Regulation of Social and Labour Relations</t>
        </r>
      </text>
    </comment>
    <comment ref="D151" authorId="0" shapeId="0" xr:uid="{D0CF9FA3-66C8-4939-BB05-D4494D1D1E15}">
      <text>
        <r>
          <rPr>
            <b/>
            <sz val="10"/>
            <color rgb="FF000000"/>
            <rFont val="Palatino Linotype"/>
            <family val="1"/>
          </rPr>
          <t xml:space="preserve">National Labour Council
</t>
        </r>
        <r>
          <rPr>
            <b/>
            <sz val="10"/>
            <color rgb="FF000000"/>
            <rFont val="Palatino Linotype"/>
            <family val="1"/>
          </rPr>
          <t xml:space="preserve">
</t>
        </r>
        <r>
          <rPr>
            <b/>
            <sz val="10"/>
            <color rgb="FF000000"/>
            <rFont val="Palatino Linotype"/>
            <family val="1"/>
          </rPr>
          <t xml:space="preserve">Economic and Social Development Council </t>
        </r>
      </text>
    </comment>
    <comment ref="D152" authorId="0" shapeId="0" xr:uid="{00AB7ED7-366D-4AE7-B260-170674A82FF3}">
      <text>
        <r>
          <rPr>
            <b/>
            <sz val="10"/>
            <color rgb="FF000000"/>
            <rFont val="Palatino Linotype"/>
            <family val="1"/>
          </rPr>
          <t>National Tripartite Committee</t>
        </r>
      </text>
    </comment>
    <comment ref="D154" authorId="0" shapeId="0" xr:uid="{18B8D55A-8DCC-4AC8-85AD-80F0F17CC97A}">
      <text>
        <r>
          <rPr>
            <b/>
            <sz val="10"/>
            <color rgb="FF000000"/>
            <rFont val="Palatino Linotype"/>
            <family val="1"/>
          </rPr>
          <t xml:space="preserve">National Tripartite Committee
</t>
        </r>
        <r>
          <rPr>
            <b/>
            <sz val="10"/>
            <color rgb="FF000000"/>
            <rFont val="Palatino Linotype"/>
            <family val="1"/>
          </rPr>
          <t xml:space="preserve">
</t>
        </r>
        <r>
          <rPr>
            <b/>
            <sz val="10"/>
            <color rgb="FF000000"/>
            <rFont val="Palatino Linotype"/>
            <family val="1"/>
          </rPr>
          <t xml:space="preserve">Economic and Social Council </t>
        </r>
      </text>
    </comment>
    <comment ref="D155" authorId="0" shapeId="0" xr:uid="{B93CFA10-D35B-4863-832D-67ED65F78878}">
      <text>
        <r>
          <rPr>
            <b/>
            <sz val="10"/>
            <color rgb="FF000000"/>
            <rFont val="Palatino Linotype"/>
            <family val="1"/>
          </rPr>
          <t>Samoa National Tripartite Forum</t>
        </r>
      </text>
    </comment>
    <comment ref="D156" authorId="0" shapeId="0" xr:uid="{FCC5CA85-83F7-447A-B9DC-2603573AB5FB}">
      <text>
        <r>
          <rPr>
            <b/>
            <sz val="9"/>
            <color indexed="81"/>
            <rFont val="Tahoma"/>
            <family val="2"/>
          </rPr>
          <t>Tripartite Commission</t>
        </r>
      </text>
    </comment>
    <comment ref="D157" authorId="0" shapeId="0" xr:uid="{1ACBD06D-40E0-4B1A-AFE4-759123ABE5F9}">
      <text>
        <r>
          <rPr>
            <b/>
            <sz val="10"/>
            <color rgb="FF000000"/>
            <rFont val="Palatino Linotype"/>
            <family val="1"/>
          </rPr>
          <t xml:space="preserve">National Council for Social Dialogue </t>
        </r>
      </text>
    </comment>
    <comment ref="D159" authorId="0" shapeId="0" xr:uid="{796DAB33-2929-48E8-9052-286732D1155C}">
      <text>
        <r>
          <rPr>
            <b/>
            <sz val="10"/>
            <color rgb="FF000000"/>
            <rFont val="Palatino Linotype"/>
            <family val="1"/>
          </rPr>
          <t xml:space="preserve">Haut Conseil du dialogue social 
</t>
        </r>
        <r>
          <rPr>
            <b/>
            <sz val="10"/>
            <color rgb="FF000000"/>
            <rFont val="Palatino Linotype"/>
            <family val="1"/>
          </rPr>
          <t xml:space="preserve">
</t>
        </r>
        <r>
          <rPr>
            <b/>
            <sz val="10"/>
            <color rgb="FF000000"/>
            <rFont val="Palatino Linotype"/>
            <family val="1"/>
          </rPr>
          <t>Econimic Social and Environmental (Conseil economique, social et environnemental)</t>
        </r>
      </text>
    </comment>
    <comment ref="D160" authorId="0" shapeId="0" xr:uid="{CA8CA289-6BEA-4CA5-B551-40590D622C36}">
      <text>
        <r>
          <rPr>
            <b/>
            <sz val="10"/>
            <color rgb="FF000000"/>
            <rFont val="Palatino Linotype"/>
            <family val="1"/>
          </rPr>
          <t xml:space="preserve">Economic and Social Council
</t>
        </r>
      </text>
    </comment>
    <comment ref="D161" authorId="0" shapeId="0" xr:uid="{EF94A895-6BCE-4761-B6AC-B5AFAD0C674B}">
      <text>
        <r>
          <rPr>
            <b/>
            <sz val="10"/>
            <color rgb="FF000000"/>
            <rFont val="Palatino Linotype"/>
            <family val="1"/>
          </rPr>
          <t>Commission Nationale Consultative de l'Emploi (National Consultative Committee on Employment)</t>
        </r>
      </text>
    </comment>
    <comment ref="D162" authorId="0" shapeId="0" xr:uid="{619B505C-2D94-48A4-BFA0-244FE12C5057}">
      <text>
        <r>
          <rPr>
            <b/>
            <sz val="10"/>
            <color rgb="FF000000"/>
            <rFont val="Palatino Linotype"/>
            <family val="1"/>
          </rPr>
          <t>Joint Consultative Committee</t>
        </r>
      </text>
    </comment>
    <comment ref="D163" authorId="0" shapeId="0" xr:uid="{6D0558C2-037E-44D9-B297-F076CE00B353}">
      <text>
        <r>
          <rPr>
            <b/>
            <sz val="9"/>
            <color rgb="FF000000"/>
            <rFont val="Tahoma"/>
            <family val="2"/>
          </rPr>
          <t>National Wages Council</t>
        </r>
        <r>
          <rPr>
            <sz val="9"/>
            <color rgb="FF000000"/>
            <rFont val="Tahoma"/>
            <family val="2"/>
          </rPr>
          <t xml:space="preserve">
</t>
        </r>
      </text>
    </comment>
    <comment ref="D164" authorId="0" shapeId="0" xr:uid="{03A6614E-078B-4AF3-B2FD-54564BA36B65}">
      <text>
        <r>
          <rPr>
            <b/>
            <sz val="10"/>
            <color rgb="FF000000"/>
            <rFont val="Palatino Linotype"/>
            <family val="1"/>
          </rPr>
          <t xml:space="preserve">Economic and Social Council
</t>
        </r>
      </text>
    </comment>
    <comment ref="D165" authorId="0" shapeId="0" xr:uid="{EC1E873C-8588-49DD-A406-5ED70E7C4D6C}">
      <text>
        <r>
          <rPr>
            <b/>
            <sz val="10"/>
            <color rgb="FF000000"/>
            <rFont val="Palatino Linotype"/>
            <family val="1"/>
          </rPr>
          <t xml:space="preserve">Economic and Social Council
</t>
        </r>
      </text>
    </comment>
    <comment ref="D166" authorId="0" shapeId="0" xr:uid="{B676CDD3-626F-401F-A5FC-ED6F8507B517}">
      <text>
        <r>
          <rPr>
            <b/>
            <sz val="10"/>
            <color rgb="FF000000"/>
            <rFont val="Palatino Linotype"/>
            <family val="1"/>
          </rPr>
          <t>Tripartite Labour Advisory Board</t>
        </r>
      </text>
    </comment>
    <comment ref="D168" authorId="0" shapeId="0" xr:uid="{EDFB18EE-5728-4CBA-8A3E-EA94D3888291}">
      <text>
        <r>
          <rPr>
            <b/>
            <sz val="10"/>
            <color rgb="FF000000"/>
            <rFont val="Palatino Linotype"/>
            <family val="1"/>
          </rPr>
          <t>National Economic Development and Labour Council</t>
        </r>
      </text>
    </comment>
    <comment ref="D169" authorId="0" shapeId="0" xr:uid="{32B662F6-C6F4-4169-8A34-E939CC8FD711}">
      <text>
        <r>
          <rPr>
            <b/>
            <sz val="10"/>
            <color rgb="FF000000"/>
            <rFont val="Palatino Linotype"/>
            <family val="1"/>
          </rPr>
          <t>Labour Advisory Council</t>
        </r>
      </text>
    </comment>
    <comment ref="D170" authorId="0" shapeId="0" xr:uid="{48D8A6DC-1F5E-43F4-B022-CC1C8F09285C}">
      <text>
        <r>
          <rPr>
            <b/>
            <sz val="10"/>
            <color rgb="FF000000"/>
            <rFont val="Palatino Linotype"/>
            <family val="1"/>
          </rPr>
          <t>Economic and Social Council</t>
        </r>
        <r>
          <rPr>
            <b/>
            <sz val="9"/>
            <color rgb="FF000000"/>
            <rFont val="Tahoma"/>
            <family val="2"/>
          </rPr>
          <t xml:space="preserve">
</t>
        </r>
      </text>
    </comment>
    <comment ref="D171" authorId="0" shapeId="0" xr:uid="{343073BF-9625-4106-8336-2125D69ED166}">
      <text>
        <r>
          <rPr>
            <b/>
            <sz val="10"/>
            <color rgb="FF000000"/>
            <rFont val="Palatino Linotype"/>
            <family val="1"/>
          </rPr>
          <t>National Labour Advisory Council</t>
        </r>
      </text>
    </comment>
    <comment ref="D172" authorId="0" shapeId="0" xr:uid="{A406148D-7283-4B3F-8855-F1F12D857656}">
      <text>
        <r>
          <rPr>
            <b/>
            <sz val="9"/>
            <color indexed="81"/>
            <rFont val="Tahoma"/>
            <family val="2"/>
          </rPr>
          <t>The Higher Wage Council</t>
        </r>
      </text>
    </comment>
    <comment ref="D173" authorId="0" shapeId="0" xr:uid="{E5B9AFA6-E414-44B0-B044-4B7E5C846017}">
      <text>
        <r>
          <rPr>
            <b/>
            <sz val="10"/>
            <color rgb="FF000000"/>
            <rFont val="Palatino Linotype"/>
            <family val="1"/>
          </rPr>
          <t xml:space="preserve">Labour Advisory Board 
</t>
        </r>
        <r>
          <rPr>
            <b/>
            <sz val="10"/>
            <color rgb="FF000000"/>
            <rFont val="Palatino Linotype"/>
            <family val="1"/>
          </rPr>
          <t xml:space="preserve">
</t>
        </r>
        <r>
          <rPr>
            <b/>
            <sz val="10"/>
            <color rgb="FF000000"/>
            <rFont val="Palatino Linotype"/>
            <family val="1"/>
          </rPr>
          <t xml:space="preserve">Economic and Social Council </t>
        </r>
      </text>
    </comment>
    <comment ref="D175" authorId="0" shapeId="0" xr:uid="{1932E88A-8CB7-4165-9AFB-271009F440DC}">
      <text>
        <r>
          <rPr>
            <b/>
            <sz val="10"/>
            <color rgb="FF000000"/>
            <rFont val="Palatino Linotype"/>
            <family val="1"/>
          </rPr>
          <t>Commission fédérale du travail (Federal Labour Commission)</t>
        </r>
      </text>
    </comment>
    <comment ref="D177" authorId="0" shapeId="0" xr:uid="{A3F9C72C-1CAA-470A-BA2C-FA49C5FBDD85}">
      <text>
        <r>
          <rPr>
            <b/>
            <sz val="10"/>
            <color rgb="FF000000"/>
            <rFont val="Palatino Linotype"/>
            <family val="1"/>
          </rPr>
          <t xml:space="preserve">Tripartite Commission for the Regulation of Social and Labour Relations </t>
        </r>
      </text>
    </comment>
    <comment ref="D178" authorId="0" shapeId="0" xr:uid="{5D81C734-50A6-49BC-A89E-668E77A1CD32}">
      <text>
        <r>
          <rPr>
            <b/>
            <sz val="10"/>
            <color rgb="FF000000"/>
            <rFont val="Palatino Linotype"/>
            <family val="1"/>
          </rPr>
          <t xml:space="preserve">Labour, Economic and Social Council 
</t>
        </r>
      </text>
    </comment>
    <comment ref="D179" authorId="0" shapeId="0" xr:uid="{65F86DB3-7AE1-4D33-87A0-213574714138}">
      <text>
        <r>
          <rPr>
            <b/>
            <sz val="10"/>
            <color rgb="FF000000"/>
            <rFont val="Palatino Linotype"/>
            <family val="1"/>
          </rPr>
          <t xml:space="preserve">Labour Development Advisory Council </t>
        </r>
      </text>
    </comment>
    <comment ref="D180" authorId="0" shapeId="0" xr:uid="{BCAF0F8C-D1D5-4BAC-9461-D73861ACED73}">
      <text>
        <r>
          <rPr>
            <b/>
            <sz val="9"/>
            <color indexed="81"/>
            <rFont val="Tahoma"/>
            <charset val="1"/>
          </rPr>
          <t>National Labour Council</t>
        </r>
      </text>
    </comment>
    <comment ref="D181" authorId="0" shapeId="0" xr:uid="{3076C33E-1495-499A-B6B0-2A1B412C1704}">
      <text>
        <r>
          <rPr>
            <b/>
            <sz val="10"/>
            <color rgb="FF000000"/>
            <rFont val="Palatino Linotype"/>
            <family val="1"/>
          </rPr>
          <t>Conseil national du dialogue social (National Council for Social Dialogue)</t>
        </r>
      </text>
    </comment>
    <comment ref="D182" authorId="0" shapeId="0" xr:uid="{27354A9D-197D-43F6-8F86-9671910E2F01}">
      <text>
        <r>
          <rPr>
            <b/>
            <sz val="9"/>
            <color rgb="FF000000"/>
            <rFont val="Tahoma"/>
            <family val="2"/>
          </rPr>
          <t>Tripartite Labour Advisory Committee</t>
        </r>
      </text>
    </comment>
    <comment ref="D183" authorId="0" shapeId="0" xr:uid="{40F02987-7B6A-47CA-9ED5-6ADE9D6A02BA}">
      <text>
        <r>
          <rPr>
            <b/>
            <sz val="10"/>
            <color rgb="FF000000"/>
            <rFont val="Palatino Linotype"/>
            <family val="1"/>
          </rPr>
          <t>National Tripartite Advisory Council</t>
        </r>
      </text>
    </comment>
    <comment ref="D184" authorId="0" shapeId="0" xr:uid="{BB9D2E90-730A-4402-A9AE-0D81F8AF49B1}">
      <text>
        <r>
          <rPr>
            <b/>
            <sz val="10"/>
            <color rgb="FF000000"/>
            <rFont val="Palatino Linotype"/>
            <family val="1"/>
          </rPr>
          <t>Social Dialogue National Council (Conseil national du dialogue social)</t>
        </r>
      </text>
    </comment>
    <comment ref="D185" authorId="0" shapeId="0" xr:uid="{08DD6703-139E-4029-AF3E-DF22C9DF7AD6}">
      <text>
        <r>
          <rPr>
            <b/>
            <sz val="10"/>
            <color rgb="FF000000"/>
            <rFont val="Palatino Linotype"/>
            <family val="1"/>
          </rPr>
          <t>Economic and Social Council</t>
        </r>
      </text>
    </comment>
    <comment ref="D186" authorId="0" shapeId="0" xr:uid="{8332283D-9B69-415A-9CC9-760DC890B0DD}">
      <text>
        <r>
          <rPr>
            <b/>
            <sz val="10"/>
            <color rgb="FF000000"/>
            <rFont val="Palatino Linotype"/>
            <family val="1"/>
          </rPr>
          <t>Tripartite Commission for the Regulation of Social and Labour Issues</t>
        </r>
      </text>
    </comment>
    <comment ref="D187" authorId="0" shapeId="0" xr:uid="{5E606FA7-76F0-4FA7-8E6F-A2446112ED3F}">
      <text>
        <r>
          <rPr>
            <b/>
            <sz val="10"/>
            <color rgb="FF000000"/>
            <rFont val="Palatino Linotype"/>
            <family val="1"/>
          </rPr>
          <t>Labour and Employment Relations Advisory Committee</t>
        </r>
      </text>
    </comment>
    <comment ref="D188" authorId="0" shapeId="0" xr:uid="{AF4D923D-76A9-4564-A859-3F4DED719FF0}">
      <text>
        <r>
          <rPr>
            <b/>
            <sz val="10"/>
            <color rgb="FF000000"/>
            <rFont val="Palatino Linotype"/>
            <family val="1"/>
          </rPr>
          <t>Labour Advisory Board</t>
        </r>
      </text>
    </comment>
    <comment ref="D190" authorId="0" shapeId="0" xr:uid="{97EF7C49-CE99-4133-89AD-2A9899197A2C}">
      <text>
        <r>
          <rPr>
            <b/>
            <sz val="10"/>
            <color rgb="FF000000"/>
            <rFont val="Palatino Linotype"/>
            <family val="1"/>
          </rPr>
          <t xml:space="preserve">National Tripartite Social and Economic Council </t>
        </r>
      </text>
    </comment>
    <comment ref="D192" authorId="0" shapeId="0" xr:uid="{2805A69C-697D-4571-AEC7-B3CDF9C2F010}">
      <text>
        <r>
          <rPr>
            <b/>
            <sz val="10"/>
            <color rgb="FF000000"/>
            <rFont val="Palatino Linotype"/>
            <family val="1"/>
          </rPr>
          <t xml:space="preserve">Consejo Superior Tripartito (Higher Tripartite Council)
</t>
        </r>
        <r>
          <rPr>
            <b/>
            <sz val="10"/>
            <color rgb="FF000000"/>
            <rFont val="Palatino Linotype"/>
            <family val="1"/>
          </rPr>
          <t xml:space="preserve">
</t>
        </r>
        <r>
          <rPr>
            <b/>
            <sz val="10"/>
            <color rgb="FF000000"/>
            <rFont val="Palatino Linotype"/>
            <family val="1"/>
          </rPr>
          <t xml:space="preserve">Consejo Económico Nacional (National Economic Council)
</t>
        </r>
        <r>
          <rPr>
            <b/>
            <sz val="10"/>
            <color rgb="FF000000"/>
            <rFont val="Palatino Linotype"/>
            <family val="1"/>
          </rPr>
          <t xml:space="preserve">
</t>
        </r>
        <r>
          <rPr>
            <b/>
            <sz val="10"/>
            <color rgb="FF000000"/>
            <rFont val="Palatino Linotype"/>
            <family val="1"/>
          </rPr>
          <t>Comisión Asesora Tripartita (Tripartite Advisory Commission)</t>
        </r>
      </text>
    </comment>
    <comment ref="D194" authorId="0" shapeId="0" xr:uid="{42D777E6-2ACC-40DB-BB02-EADE9108037B}">
      <text>
        <r>
          <rPr>
            <b/>
            <sz val="10"/>
            <color rgb="FF000000"/>
            <rFont val="Palatino Linotype"/>
            <family val="1"/>
          </rPr>
          <t>Republican Tripartite Commission on Social and Labour Issues</t>
        </r>
      </text>
    </comment>
    <comment ref="D195" authorId="0" shapeId="0" xr:uid="{CB91C957-C3A5-41F5-BB46-AFB862E8E454}">
      <text>
        <r>
          <rPr>
            <b/>
            <sz val="10"/>
            <color rgb="FF000000"/>
            <rFont val="Palatino Linotype"/>
            <family val="1"/>
          </rPr>
          <t xml:space="preserve">Tripartite Labour Advisory Council </t>
        </r>
      </text>
    </comment>
    <comment ref="D196" authorId="0" shapeId="0" xr:uid="{5BA0A2F8-DE42-4875-B8C9-B4E8FD8843E4}">
      <text>
        <r>
          <rPr>
            <b/>
            <sz val="10"/>
            <color rgb="FF000000"/>
            <rFont val="Palatino Linotype"/>
            <family val="1"/>
          </rPr>
          <t xml:space="preserve">Consejo de 
</t>
        </r>
        <r>
          <rPr>
            <b/>
            <sz val="10"/>
            <color rgb="FF000000"/>
            <rFont val="Palatino Linotype"/>
            <family val="1"/>
          </rPr>
          <t xml:space="preserve">economia nacional (Council of National Economy) </t>
        </r>
      </text>
    </comment>
    <comment ref="D197" authorId="0" shapeId="0" xr:uid="{6BDE8E9F-8385-4727-8B7A-2F79BC0CCCDE}">
      <text>
        <r>
          <rPr>
            <b/>
            <sz val="10"/>
            <color rgb="FF000000"/>
            <rFont val="Palatino Linotype"/>
            <family val="1"/>
          </rPr>
          <t xml:space="preserve">National Industrial Relations Committee </t>
        </r>
      </text>
    </comment>
    <comment ref="D199" authorId="0" shapeId="0" xr:uid="{C278A19A-CD74-418A-9E8A-D8D28F3111D0}">
      <text>
        <r>
          <rPr>
            <b/>
            <sz val="10"/>
            <color rgb="FF000000"/>
            <rFont val="Palatino Linotype"/>
            <family val="1"/>
          </rPr>
          <t>Tripartite Consultative Labour Council</t>
        </r>
      </text>
    </comment>
    <comment ref="D200" authorId="0" shapeId="0" xr:uid="{99BAA545-96EB-4499-8940-5E908A4499EF}">
      <text>
        <r>
          <rPr>
            <b/>
            <sz val="10"/>
            <color rgb="FF000000"/>
            <rFont val="Palatino Linotype"/>
            <family val="1"/>
          </rPr>
          <t xml:space="preserve">Tripartite Negotiation Forum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Zemlyanskiy, Igor</author>
    <author>Bingol, Neval</author>
  </authors>
  <commentList>
    <comment ref="D14" authorId="0" shapeId="0" xr:uid="{79E2E9F8-1A20-4125-89CD-B1AD15D6473F}">
      <text>
        <r>
          <rPr>
            <b/>
            <sz val="9"/>
            <color rgb="FF000000"/>
            <rFont val="Palatino Linotype"/>
            <family val="1"/>
          </rPr>
          <t>Economic Social and Environmental Council</t>
        </r>
      </text>
    </comment>
    <comment ref="D15" authorId="0" shapeId="0" xr:uid="{BE66A291-B2DC-4966-88C4-93B723C894CA}">
      <text>
        <r>
          <rPr>
            <b/>
            <sz val="9"/>
            <color rgb="FF000000"/>
            <rFont val="Palatino Linotype"/>
            <family val="1"/>
          </rPr>
          <t>ILO National Comission of Angola</t>
        </r>
      </text>
    </comment>
    <comment ref="D16" authorId="0" shapeId="0" xr:uid="{D5AD0E5F-4B4C-42F7-9AC2-8634C365CE63}">
      <text>
        <r>
          <rPr>
            <b/>
            <sz val="9"/>
            <color rgb="FF000000"/>
            <rFont val="Palatino Linotype"/>
            <family val="1"/>
          </rPr>
          <t>National Commission for Consultation, Dialogue and Collective Bargaining</t>
        </r>
      </text>
    </comment>
    <comment ref="D17" authorId="0" shapeId="0" xr:uid="{40092DCE-1969-4660-BE8A-65C4A2AE5124}">
      <text>
        <r>
          <rPr>
            <b/>
            <sz val="9"/>
            <color rgb="FF000000"/>
            <rFont val="Palatino Linotype"/>
            <family val="1"/>
          </rPr>
          <t>Labour Advisory Board</t>
        </r>
      </text>
    </comment>
    <comment ref="D18" authorId="0" shapeId="0" xr:uid="{A3D7DA03-DAA0-4699-ADA6-334775BE8E4A}">
      <text>
        <r>
          <rPr>
            <b/>
            <sz val="9"/>
            <color rgb="FF000000"/>
            <rFont val="Tahoma"/>
            <family val="2"/>
          </rPr>
          <t>The Labor Advisory Commission</t>
        </r>
      </text>
    </comment>
    <comment ref="D19" authorId="0" shapeId="0" xr:uid="{89513A3A-0599-4398-A777-8C62B8FA44CD}">
      <text>
        <r>
          <rPr>
            <b/>
            <sz val="9"/>
            <color rgb="FF000000"/>
            <rFont val="Palatino Linotype"/>
            <family val="1"/>
          </rPr>
          <t>National Social Dialogue Commission</t>
        </r>
        <r>
          <rPr>
            <b/>
            <sz val="9"/>
            <color rgb="FF000000"/>
            <rFont val="Tahoma"/>
            <family val="2"/>
          </rPr>
          <t xml:space="preserve"> 
</t>
        </r>
        <r>
          <rPr>
            <b/>
            <sz val="9"/>
            <color rgb="FF000000"/>
            <rFont val="Tahoma"/>
            <family val="2"/>
          </rPr>
          <t xml:space="preserve">
</t>
        </r>
        <r>
          <rPr>
            <b/>
            <sz val="9"/>
            <color rgb="FF000000"/>
            <rFont val="Tahoma"/>
            <family val="2"/>
          </rPr>
          <t>Economic and Social Council</t>
        </r>
      </text>
    </comment>
    <comment ref="D20" authorId="0" shapeId="0" xr:uid="{871C1D98-DC76-42E9-AC17-A43E9BA937A7}">
      <text>
        <r>
          <rPr>
            <b/>
            <sz val="9"/>
            <color rgb="FF000000"/>
            <rFont val="Palatino Linotype"/>
            <family val="1"/>
          </rPr>
          <t>Social Consultation Council</t>
        </r>
      </text>
    </comment>
    <comment ref="D21" authorId="0" shapeId="0" xr:uid="{1B301ABC-99ED-49D4-A811-0A7016BA75E4}">
      <text>
        <r>
          <rPr>
            <b/>
            <sz val="9"/>
            <color rgb="FF000000"/>
            <rFont val="Tahoma"/>
            <family val="2"/>
          </rPr>
          <t>Committee for Concerted Action and Monitoring of Social Dialogue</t>
        </r>
      </text>
    </comment>
    <comment ref="D22" authorId="0" shapeId="0" xr:uid="{7FB1BECE-04A9-4818-BAF7-DB48380A9443}">
      <text>
        <r>
          <rPr>
            <b/>
            <sz val="9"/>
            <color rgb="FF000000"/>
            <rFont val="Tahoma"/>
            <family val="2"/>
          </rPr>
          <t>Economic and Social Council</t>
        </r>
      </text>
    </comment>
    <comment ref="D23" authorId="0" shapeId="0" xr:uid="{C6B009FE-0ACA-4833-B1F6-FB9747003DA3}">
      <text>
        <r>
          <rPr>
            <b/>
            <sz val="9"/>
            <color rgb="FF000000"/>
            <rFont val="Tahoma"/>
            <family val="2"/>
          </rPr>
          <t>Economic, Social and Cultural Council</t>
        </r>
      </text>
    </comment>
    <comment ref="D24" authorId="0" shapeId="0" xr:uid="{8A5B120A-76B9-4283-950E-6E463EF500BD}">
      <text>
        <r>
          <rPr>
            <b/>
            <sz val="9"/>
            <color rgb="FF000000"/>
            <rFont val="Palatino Linotype"/>
            <family val="1"/>
          </rPr>
          <t>Conseil consultatif du travail et de l’emploi (Consultative Council for Labour and Employment)</t>
        </r>
      </text>
    </comment>
    <comment ref="D25" authorId="0" shapeId="0" xr:uid="{DC78F9F7-CEB2-4594-AF29-9F373594540A}">
      <text>
        <r>
          <rPr>
            <b/>
            <sz val="9"/>
            <color rgb="FF000000"/>
            <rFont val="Tahoma"/>
            <family val="2"/>
          </rPr>
          <t>National Social Dialogue Committee</t>
        </r>
      </text>
    </comment>
    <comment ref="D26" authorId="0" shapeId="0" xr:uid="{CD980798-875E-4DC0-BE29-5EB395374178}">
      <text>
        <r>
          <rPr>
            <b/>
            <sz val="9"/>
            <color rgb="FF000000"/>
            <rFont val="Palatino Linotype"/>
            <family val="1"/>
          </rPr>
          <t xml:space="preserve">National Council for Social Dialogue
</t>
        </r>
      </text>
    </comment>
    <comment ref="D27" authorId="1" shapeId="0" xr:uid="{4B134D11-CDA5-409A-9585-14F960D5084A}">
      <text>
        <r>
          <rPr>
            <b/>
            <sz val="9"/>
            <color rgb="FF000000"/>
            <rFont val="Tahoma"/>
            <family val="2"/>
          </rPr>
          <t xml:space="preserve">National Council for Labor, Employment, and Social Security </t>
        </r>
      </text>
    </comment>
    <comment ref="D28" authorId="0" shapeId="0" xr:uid="{2205978A-AA86-4DA1-8956-F4970CBC58F2}">
      <text>
        <r>
          <rPr>
            <b/>
            <sz val="9"/>
            <color rgb="FF000000"/>
            <rFont val="Palatino Linotype"/>
            <family val="1"/>
          </rPr>
          <t xml:space="preserve">National Labor Council
</t>
        </r>
        <r>
          <rPr>
            <b/>
            <sz val="9"/>
            <color rgb="FF000000"/>
            <rFont val="Palatino Linotype"/>
            <family val="1"/>
          </rPr>
          <t>HCDS, High Council for Social Dialogue is currently being set up to replace the Permanent Council for Social Dialogue</t>
        </r>
      </text>
    </comment>
    <comment ref="D29" authorId="0" shapeId="0" xr:uid="{972B079D-AA1C-4B15-84B5-AC4EBD297B9E}">
      <text>
        <r>
          <rPr>
            <b/>
            <sz val="9"/>
            <color indexed="81"/>
            <rFont val="Palatino Linotype"/>
            <family val="1"/>
          </rPr>
          <t>High Council for Societal Dialogue on the World of Labour</t>
        </r>
        <r>
          <rPr>
            <b/>
            <sz val="9"/>
            <color indexed="81"/>
            <rFont val="Tahoma"/>
            <family val="2"/>
          </rPr>
          <t xml:space="preserve"> </t>
        </r>
      </text>
    </comment>
    <comment ref="D31" authorId="1" shapeId="0" xr:uid="{CA0AB6FD-94A4-4B0E-AE4B-511E80A23663}">
      <text>
        <r>
          <rPr>
            <b/>
            <sz val="9"/>
            <color rgb="FF000000"/>
            <rFont val="Tahoma"/>
            <family val="2"/>
          </rPr>
          <t>Labour Advisory Board</t>
        </r>
      </text>
    </comment>
    <comment ref="D32" authorId="0" shapeId="0" xr:uid="{89123EDA-87A2-454C-AE78-F427C91E22EE}">
      <text>
        <r>
          <rPr>
            <b/>
            <sz val="9"/>
            <color indexed="81"/>
            <rFont val="Palatino Linotype"/>
            <family val="1"/>
          </rPr>
          <t>Labour Advisory Board</t>
        </r>
      </text>
    </comment>
    <comment ref="D33" authorId="0" shapeId="0" xr:uid="{DA855651-E232-4CBA-A89C-34AAB0B48302}">
      <text>
        <r>
          <rPr>
            <b/>
            <sz val="9"/>
            <color indexed="81"/>
            <rFont val="Tahoma"/>
            <family val="2"/>
          </rPr>
          <t>National Labour Advisory Board</t>
        </r>
      </text>
    </comment>
    <comment ref="D34" authorId="0" shapeId="0" xr:uid="{72C9D251-64D1-4058-8CCC-5AC2841651C5}">
      <text>
        <r>
          <rPr>
            <b/>
            <sz val="9"/>
            <color indexed="81"/>
            <rFont val="Palatino Linotype"/>
            <family val="1"/>
          </rPr>
          <t>Conseil Economique, Social, Environnemental et culturel (Economic, Social  Environmental Culteral Council)</t>
        </r>
        <r>
          <rPr>
            <sz val="9"/>
            <color indexed="81"/>
            <rFont val="Tahoma"/>
            <family val="2"/>
          </rPr>
          <t xml:space="preserve">
</t>
        </r>
      </text>
    </comment>
    <comment ref="D35" authorId="0" shapeId="0" xr:uid="{596F8400-047E-4ACC-B84B-C2CA88D0D345}">
      <text>
        <r>
          <rPr>
            <b/>
            <sz val="9"/>
            <color indexed="81"/>
            <rFont val="Tahoma"/>
            <family val="2"/>
          </rPr>
          <t xml:space="preserve">Labour Advisory Board
</t>
        </r>
      </text>
    </comment>
    <comment ref="D36" authorId="0" shapeId="0" xr:uid="{8C46FE05-5BC8-4AB7-883C-3B193A7EFB8E}">
      <text>
        <r>
          <rPr>
            <b/>
            <sz val="9"/>
            <color indexed="81"/>
            <rFont val="Palatino Linotype"/>
            <family val="1"/>
          </rPr>
          <t>National Tripartite Committee</t>
        </r>
      </text>
    </comment>
    <comment ref="D37" authorId="0" shapeId="0" xr:uid="{927380F5-E5EA-4F79-9BD8-4DD375B73FB1}">
      <text>
        <r>
          <rPr>
            <b/>
            <sz val="9"/>
            <color indexed="81"/>
            <rFont val="Palatino Linotype"/>
            <family val="1"/>
          </rPr>
          <t>National Council for Social Dialogue</t>
        </r>
      </text>
    </comment>
    <comment ref="D38" authorId="0" shapeId="0" xr:uid="{14CA1D05-AD1C-4AA1-B9EC-E862306E8004}">
      <text>
        <r>
          <rPr>
            <b/>
            <sz val="9"/>
            <color indexed="81"/>
            <rFont val="Palatino Linotype"/>
            <family val="1"/>
          </rPr>
          <t>Permanent Council for Social Consultation</t>
        </r>
      </text>
    </comment>
    <comment ref="D39" authorId="0" shapeId="0" xr:uid="{448BC94C-432F-433D-B22B-3A0855FFAB4F}">
      <text>
        <r>
          <rPr>
            <b/>
            <sz val="9"/>
            <color indexed="81"/>
            <rFont val="Palatino Linotype"/>
            <family val="1"/>
          </rPr>
          <t>National Labour Board</t>
        </r>
      </text>
    </comment>
    <comment ref="D40" authorId="0" shapeId="0" xr:uid="{5267BC8A-88E7-4A91-A6C8-D9D73F5CB1B3}">
      <text>
        <r>
          <rPr>
            <b/>
            <sz val="9"/>
            <color indexed="81"/>
            <rFont val="Palatino Linotype"/>
            <family val="1"/>
          </rPr>
          <t>National Advisory Committee on Labour</t>
        </r>
      </text>
    </comment>
    <comment ref="D41" authorId="0" shapeId="0" xr:uid="{24611EAB-32E8-48F8-A88C-3FA06C4B7AAA}">
      <text>
        <r>
          <rPr>
            <b/>
            <sz val="9"/>
            <color indexed="81"/>
            <rFont val="Palatino Linotype"/>
            <family val="1"/>
          </rPr>
          <t xml:space="preserve">National Tripartite Council
</t>
        </r>
      </text>
    </comment>
    <comment ref="D43" authorId="0" shapeId="0" xr:uid="{DB8B51A5-3307-48E8-9216-D74856116184}">
      <text>
        <r>
          <rPr>
            <b/>
            <sz val="9"/>
            <color indexed="81"/>
            <rFont val="Palatino Linotype"/>
            <family val="1"/>
          </rPr>
          <t>Conseil National du Travail (National Labour Council)</t>
        </r>
        <r>
          <rPr>
            <sz val="9"/>
            <color indexed="81"/>
            <rFont val="Tahoma"/>
            <family val="2"/>
          </rPr>
          <t xml:space="preserve">
</t>
        </r>
      </text>
    </comment>
    <comment ref="D44" authorId="0" shapeId="0" xr:uid="{07F7D435-A8E6-4EE4-99E5-CBBEB52B3D82}">
      <text>
        <r>
          <rPr>
            <b/>
            <sz val="9"/>
            <color indexed="81"/>
            <rFont val="Palatino Linotype"/>
            <family val="1"/>
          </rPr>
          <t xml:space="preserve">Tripartite Labour Advisory Council </t>
        </r>
      </text>
    </comment>
    <comment ref="D45" authorId="0" shapeId="0" xr:uid="{D6312FEC-C0A0-4B44-A753-3DEE0A965725}">
      <text>
        <r>
          <rPr>
            <b/>
            <sz val="9"/>
            <color indexed="81"/>
            <rFont val="Palatino Linotype"/>
            <family val="1"/>
          </rPr>
          <t>High Labor Council
CNDS (National Council for Social Dialogue) is not operational and no information was received on it.</t>
        </r>
      </text>
    </comment>
    <comment ref="D46" authorId="0" shapeId="0" xr:uid="{B5AC4EC4-D28A-4AD1-85E8-554052FEAC2C}">
      <text>
        <r>
          <rPr>
            <b/>
            <sz val="9"/>
            <color indexed="81"/>
            <rFont val="Palatino Linotype"/>
            <family val="1"/>
          </rPr>
          <t>National Council for Social Dialogue
(Conseil national du dialogue social)</t>
        </r>
      </text>
    </comment>
    <comment ref="D47" authorId="0" shapeId="0" xr:uid="{C99F459D-C53F-4BB0-81EF-651D98B4467C}">
      <text>
        <r>
          <rPr>
            <b/>
            <sz val="9"/>
            <color indexed="81"/>
            <rFont val="Palatino Linotype"/>
            <family val="1"/>
          </rPr>
          <t xml:space="preserve">National Tripartite Council </t>
        </r>
      </text>
    </comment>
    <comment ref="D48" authorId="0" shapeId="0" xr:uid="{30ACB272-9EE1-444C-9A6C-92533AA4FBA7}">
      <text>
        <r>
          <rPr>
            <b/>
            <sz val="9"/>
            <color indexed="81"/>
            <rFont val="Tahoma"/>
            <family val="2"/>
          </rPr>
          <t>Social Economic and Environmental Council (Conseil economique, social et environnemental; CESE)</t>
        </r>
      </text>
    </comment>
    <comment ref="D49" authorId="0" shapeId="0" xr:uid="{406B6D33-A875-4DE3-9284-1FBEE00C15EB}">
      <text>
        <r>
          <rPr>
            <b/>
            <sz val="9"/>
            <color indexed="81"/>
            <rFont val="Palatino Linotype"/>
            <family val="1"/>
          </rPr>
          <t xml:space="preserve">Labour Advisory Commission </t>
        </r>
      </text>
    </comment>
    <comment ref="D50" authorId="0" shapeId="0" xr:uid="{062214D1-A4B5-4BFA-83E8-FD6D374F948B}">
      <text>
        <r>
          <rPr>
            <b/>
            <sz val="9"/>
            <color indexed="81"/>
            <rFont val="Palatino Linotype"/>
            <family val="1"/>
          </rPr>
          <t xml:space="preserve">Labour Advisory Council </t>
        </r>
      </text>
    </comment>
    <comment ref="D51" authorId="0" shapeId="0" xr:uid="{D330148E-B9D5-4141-A859-B1A76FA45A7A}">
      <text>
        <r>
          <rPr>
            <b/>
            <sz val="9"/>
            <color indexed="81"/>
            <rFont val="Tahoma"/>
            <family val="2"/>
          </rPr>
          <t>National Commission for Social Dialogue</t>
        </r>
      </text>
    </comment>
    <comment ref="D52" authorId="0" shapeId="0" xr:uid="{451D3A86-5488-41CB-A063-0902B8BC7B56}">
      <text>
        <r>
          <rPr>
            <b/>
            <sz val="9"/>
            <color indexed="81"/>
            <rFont val="Palatino Linotype"/>
            <family val="1"/>
          </rPr>
          <t xml:space="preserve">National Labour Advisory Council </t>
        </r>
      </text>
    </comment>
    <comment ref="D53" authorId="0" shapeId="0" xr:uid="{F8790607-D488-4010-A861-8DAF891502FE}">
      <text>
        <r>
          <rPr>
            <b/>
            <sz val="9"/>
            <color indexed="81"/>
            <rFont val="Palatino Linotype"/>
            <family val="1"/>
          </rPr>
          <t xml:space="preserve">National Labour Council
Economic and Social Development Council </t>
        </r>
      </text>
    </comment>
    <comment ref="D54" authorId="0" shapeId="0" xr:uid="{B2EF796D-47E9-46D0-8F20-AAFF5D9FBE5E}">
      <text>
        <r>
          <rPr>
            <b/>
            <sz val="9"/>
            <color indexed="81"/>
            <rFont val="Palatino Linotype"/>
            <family val="1"/>
          </rPr>
          <t xml:space="preserve">National Council for Social Dialogue </t>
        </r>
      </text>
    </comment>
    <comment ref="D55" authorId="0" shapeId="0" xr:uid="{6B361113-F159-4E0A-AEC2-027EAF604CCA}">
      <text>
        <r>
          <rPr>
            <b/>
            <sz val="9"/>
            <color indexed="81"/>
            <rFont val="Palatino Linotype"/>
            <family val="1"/>
          </rPr>
          <t xml:space="preserve">High Council for Social Dialogue 
(Haut Conseil du dialogue social) </t>
        </r>
      </text>
    </comment>
    <comment ref="D56" authorId="0" shapeId="0" xr:uid="{8C9DABD3-68E0-45CA-AC8A-9E9CCF9ED16B}">
      <text>
        <r>
          <rPr>
            <b/>
            <sz val="9"/>
            <color indexed="81"/>
            <rFont val="Palatino Linotype"/>
            <family val="1"/>
          </rPr>
          <t>Commission Nationale Consultative de l'Emploi (- National Consultative Committee on Employment)</t>
        </r>
      </text>
    </comment>
    <comment ref="D57" authorId="0" shapeId="0" xr:uid="{88FB2965-7885-402F-BB6C-14FF9AD5F951}">
      <text>
        <r>
          <rPr>
            <b/>
            <sz val="9"/>
            <color indexed="81"/>
            <rFont val="Palatino Linotype"/>
            <family val="1"/>
          </rPr>
          <t xml:space="preserve">Joint Consultative Committee 
</t>
        </r>
      </text>
    </comment>
    <comment ref="D59" authorId="0" shapeId="0" xr:uid="{329B0B14-EF79-444D-815F-AA1B4DB9C6A2}">
      <text>
        <r>
          <rPr>
            <b/>
            <sz val="9"/>
            <color indexed="81"/>
            <rFont val="Palatino Linotype"/>
            <family val="1"/>
          </rPr>
          <t xml:space="preserve">National Economic Development and Labour Council
</t>
        </r>
      </text>
    </comment>
    <comment ref="D60" authorId="0" shapeId="0" xr:uid="{BD639B44-9ED2-4181-9984-18A31CED5F47}">
      <text>
        <r>
          <rPr>
            <b/>
            <sz val="9"/>
            <color indexed="81"/>
            <rFont val="Palatino Linotype"/>
            <family val="1"/>
          </rPr>
          <t>Labor Advisory Council</t>
        </r>
      </text>
    </comment>
    <comment ref="D61" authorId="1" shapeId="0" xr:uid="{FBB8FEF3-C2A0-4102-BC9A-0B39BB47F08E}">
      <text>
        <r>
          <rPr>
            <b/>
            <sz val="9"/>
            <color indexed="81"/>
            <rFont val="Tahoma"/>
            <family val="2"/>
          </rPr>
          <t>The Higher Wage Council</t>
        </r>
      </text>
    </comment>
    <comment ref="D62" authorId="0" shapeId="0" xr:uid="{730ECA31-B9FF-4736-8C2D-222803CAF9D2}">
      <text>
        <r>
          <rPr>
            <b/>
            <sz val="9"/>
            <color indexed="81"/>
            <rFont val="Palatino Linotype"/>
            <family val="1"/>
          </rPr>
          <t xml:space="preserve">Labour, Economic and Social Council </t>
        </r>
        <r>
          <rPr>
            <sz val="9"/>
            <color indexed="81"/>
            <rFont val="Tahoma"/>
            <family val="2"/>
          </rPr>
          <t xml:space="preserve">
</t>
        </r>
      </text>
    </comment>
    <comment ref="D63" authorId="0" shapeId="0" xr:uid="{338B60F5-6339-493D-AEFA-511F71A82926}">
      <text>
        <r>
          <rPr>
            <b/>
            <sz val="9"/>
            <color indexed="81"/>
            <rFont val="Tahoma"/>
            <family val="2"/>
          </rPr>
          <t xml:space="preserve">Conseil national du dialogue social 
(National Council for Social Dialogue)
 </t>
        </r>
      </text>
    </comment>
    <comment ref="D64" authorId="0" shapeId="0" xr:uid="{5C25D521-41FD-474B-B34D-DB44BE9C0F1D}">
      <text>
        <r>
          <rPr>
            <b/>
            <sz val="9"/>
            <color indexed="81"/>
            <rFont val="Palatino Linotype"/>
            <family val="1"/>
          </rPr>
          <t>Social Dialogue National Council (Conseil national du dialogue social)</t>
        </r>
      </text>
    </comment>
    <comment ref="D65" authorId="0" shapeId="0" xr:uid="{98DC5657-7955-4D59-BC1B-D2336A9559CC}">
      <text>
        <r>
          <rPr>
            <b/>
            <sz val="9"/>
            <color indexed="81"/>
            <rFont val="Tahoma"/>
            <family val="2"/>
          </rPr>
          <t>Labour Advisory Board</t>
        </r>
      </text>
    </comment>
    <comment ref="D66" authorId="0" shapeId="0" xr:uid="{4051A3E4-3BA6-465B-8FE2-54207CCB84BA}">
      <text>
        <r>
          <rPr>
            <b/>
            <sz val="9"/>
            <color indexed="81"/>
            <rFont val="Palatino Linotype"/>
            <family val="1"/>
          </rPr>
          <t>Tripartite Consultative Labour Council</t>
        </r>
      </text>
    </comment>
    <comment ref="D67" authorId="0" shapeId="0" xr:uid="{AED9A28B-3A54-43CB-BD4B-F7A826831837}">
      <text>
        <r>
          <rPr>
            <b/>
            <sz val="9"/>
            <color indexed="81"/>
            <rFont val="Palatino Linotype"/>
            <family val="1"/>
          </rPr>
          <t xml:space="preserve">Tripartite Negotiation Forum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Zemlyanskiy, Igor</author>
  </authors>
  <commentList>
    <comment ref="C14" authorId="0" shapeId="0" xr:uid="{5A1B2B15-923C-427C-8320-E8FA8CDFC833}">
      <text>
        <r>
          <rPr>
            <b/>
            <sz val="9"/>
            <color rgb="FF000000"/>
            <rFont val="Palatino Linotype"/>
            <family val="1"/>
          </rPr>
          <t xml:space="preserve">National Labour Board 
</t>
        </r>
        <r>
          <rPr>
            <b/>
            <sz val="9"/>
            <color rgb="FF000000"/>
            <rFont val="Palatino Linotype"/>
            <family val="1"/>
          </rPr>
          <t xml:space="preserve">
</t>
        </r>
        <r>
          <rPr>
            <b/>
            <sz val="9"/>
            <color rgb="FF000000"/>
            <rFont val="Palatino Linotype"/>
            <family val="1"/>
          </rPr>
          <t>National Economic and Social Council</t>
        </r>
      </text>
    </comment>
    <comment ref="C15" authorId="0" shapeId="0" xr:uid="{2E1DA9A1-28DE-4528-B98D-CCB273D00268}">
      <text>
        <r>
          <rPr>
            <b/>
            <sz val="9"/>
            <color rgb="FF000000"/>
            <rFont val="Tahoma"/>
            <family val="2"/>
          </rPr>
          <t xml:space="preserve">Economic and Social Council 
</t>
        </r>
        <r>
          <rPr>
            <b/>
            <sz val="9"/>
            <color rgb="FF000000"/>
            <rFont val="Tahoma"/>
            <family val="2"/>
          </rPr>
          <t xml:space="preserve">
</t>
        </r>
        <r>
          <rPr>
            <b/>
            <sz val="9"/>
            <color rgb="FF000000"/>
            <rFont val="Tahoma"/>
            <family val="2"/>
          </rPr>
          <t>National Council for Employment, Productivity and Minimum Wages</t>
        </r>
        <r>
          <rPr>
            <b/>
            <sz val="9"/>
            <color rgb="FF000000"/>
            <rFont val="Palatino Linotype"/>
            <family val="1"/>
          </rPr>
          <t xml:space="preserve"> </t>
        </r>
      </text>
    </comment>
    <comment ref="C16" authorId="0" shapeId="0" xr:uid="{5439BD6B-9756-45DC-A63F-52461299B3E6}">
      <text>
        <r>
          <rPr>
            <b/>
            <sz val="10"/>
            <color rgb="FF000000"/>
            <rFont val="Palatino Linotype"/>
            <family val="1"/>
          </rPr>
          <t xml:space="preserve">National Tripartite Council </t>
        </r>
      </text>
    </comment>
    <comment ref="C17" authorId="0" shapeId="0" xr:uid="{55C011AD-70F5-4121-A0DF-7144109718CB}">
      <text>
        <r>
          <rPr>
            <b/>
            <sz val="9"/>
            <color rgb="FF000000"/>
            <rFont val="Tahoma"/>
            <family val="2"/>
          </rPr>
          <t xml:space="preserve">Social Partnership </t>
        </r>
      </text>
    </comment>
    <comment ref="C18" authorId="0" shapeId="0" xr:uid="{B8246902-DFE6-4E12-8C9A-3816361421E4}">
      <text>
        <r>
          <rPr>
            <b/>
            <sz val="10"/>
            <color rgb="FF000000"/>
            <rFont val="Palatino Linotype"/>
            <family val="1"/>
          </rPr>
          <t xml:space="preserve">Labour Advisory Board
</t>
        </r>
        <r>
          <rPr>
            <b/>
            <sz val="10"/>
            <color rgb="FF000000"/>
            <rFont val="Palatino Linotype"/>
            <family val="1"/>
          </rPr>
          <t xml:space="preserve">
</t>
        </r>
        <r>
          <rPr>
            <b/>
            <sz val="10"/>
            <color rgb="FF000000"/>
            <rFont val="Palatino Linotype"/>
            <family val="1"/>
          </rPr>
          <t>Tripartite body</t>
        </r>
      </text>
    </comment>
    <comment ref="C20" authorId="0" shapeId="0" xr:uid="{94AA023D-D184-4A0A-8CEA-9C7C68E07EB0}">
      <text>
        <r>
          <rPr>
            <b/>
            <sz val="9"/>
            <color rgb="FF000000"/>
            <rFont val="Tahoma"/>
            <family val="2"/>
          </rPr>
          <t xml:space="preserve">Conselho de Desenvolvimento Econômico Social Sustentável (Council for Sustainable Social Economic Development)
</t>
        </r>
        <r>
          <rPr>
            <b/>
            <sz val="9"/>
            <color rgb="FF000000"/>
            <rFont val="Tahoma"/>
            <family val="2"/>
          </rPr>
          <t xml:space="preserve">
</t>
        </r>
        <r>
          <rPr>
            <b/>
            <sz val="9"/>
            <color rgb="FF000000"/>
            <rFont val="Tahoma"/>
            <family val="2"/>
          </rPr>
          <t>National Labour Council</t>
        </r>
      </text>
    </comment>
    <comment ref="C22" authorId="0" shapeId="0" xr:uid="{57F54A39-FDE2-4CFE-9D26-91DC561E7D1F}">
      <text>
        <r>
          <rPr>
            <b/>
            <sz val="10"/>
            <color rgb="FF000000"/>
            <rFont val="Palatino Linotype"/>
            <family val="1"/>
          </rPr>
          <t>Consejo Superior Laboral (Higher Labour Council)</t>
        </r>
      </text>
    </comment>
    <comment ref="C23" authorId="0" shapeId="0" xr:uid="{A89A9C6A-151A-4931-B6B2-95A791A62E81}">
      <text>
        <r>
          <rPr>
            <b/>
            <sz val="10"/>
            <color rgb="FF000000"/>
            <rFont val="Palatino Linotype"/>
            <family val="1"/>
          </rPr>
          <t>Comision Permanente de Concertacion de Politicas Salariales y Laborales (Standing Committee for Dialogue on Wages and Labour Policies)</t>
        </r>
      </text>
    </comment>
    <comment ref="C24" authorId="0" shapeId="0" xr:uid="{D3BA5AF7-EF9C-45EB-8009-91CB6F81FDF0}">
      <text>
        <r>
          <rPr>
            <b/>
            <sz val="10"/>
            <color rgb="FF000000"/>
            <rFont val="Palatino Linotype"/>
            <family val="1"/>
          </rPr>
          <t xml:space="preserve">Consejo Consultivo Económico y Social (Consultative Economic and Social Council)
</t>
        </r>
        <r>
          <rPr>
            <b/>
            <sz val="10"/>
            <color rgb="FF000000"/>
            <rFont val="Palatino Linotype"/>
            <family val="1"/>
          </rPr>
          <t xml:space="preserve">
</t>
        </r>
        <r>
          <rPr>
            <b/>
            <sz val="10"/>
            <color rgb="FF000000"/>
            <rFont val="Palatino Linotype"/>
            <family val="1"/>
          </rPr>
          <t>Consejo Superior de Trabajo (Higher Labour Council)</t>
        </r>
      </text>
    </comment>
    <comment ref="C26" authorId="0" shapeId="0" xr:uid="{6D584EA7-053E-4EAF-B1C6-41F2FDC178AF}">
      <text>
        <r>
          <rPr>
            <b/>
            <sz val="10"/>
            <color rgb="FF000000"/>
            <rFont val="Palatino Linotype"/>
            <family val="1"/>
          </rPr>
          <t>Industrial Relations Advisory Committee</t>
        </r>
      </text>
    </comment>
    <comment ref="C27" authorId="0" shapeId="0" xr:uid="{F93C9712-7B65-44C1-9BD4-0704309936C2}">
      <text>
        <r>
          <rPr>
            <b/>
            <sz val="10"/>
            <color rgb="FF000000"/>
            <rFont val="Palatino Linotype"/>
            <family val="1"/>
          </rPr>
          <t xml:space="preserve">Economic and Social Council (Consejo económico y social)
</t>
        </r>
        <r>
          <rPr>
            <b/>
            <sz val="10"/>
            <color rgb="FF000000"/>
            <rFont val="Palatino Linotype"/>
            <family val="1"/>
          </rPr>
          <t xml:space="preserve">
</t>
        </r>
        <r>
          <rPr>
            <b/>
            <sz val="10"/>
            <color rgb="FF000000"/>
            <rFont val="Palatino Linotype"/>
            <family val="1"/>
          </rPr>
          <t>Labour Advisory Council (Consejo Consultativo de Trabajo)</t>
        </r>
      </text>
    </comment>
    <comment ref="C28" authorId="0" shapeId="0" xr:uid="{8E496705-24F8-483F-8091-7257F7084ABC}">
      <text>
        <r>
          <rPr>
            <b/>
            <sz val="9"/>
            <color rgb="FF000000"/>
            <rFont val="Palatino Linotype"/>
            <family val="1"/>
          </rPr>
          <t>Consejo Nacional de Trabajo y Salarios (National Council for Labour and Wages)</t>
        </r>
      </text>
    </comment>
    <comment ref="C29" authorId="0" shapeId="0" xr:uid="{F1C16290-0E9C-4ECD-8CC6-32CE300182A6}">
      <text>
        <r>
          <rPr>
            <b/>
            <sz val="9"/>
            <color rgb="FF000000"/>
            <rFont val="Palatino Linotype"/>
            <family val="1"/>
          </rPr>
          <t>Consejo Superior del Trabajo (Higher  Labour Council)</t>
        </r>
      </text>
    </comment>
    <comment ref="C30" authorId="0" shapeId="0" xr:uid="{9221B676-AB9D-4BCD-B5E1-ED533505CA48}">
      <text>
        <r>
          <rPr>
            <b/>
            <sz val="10"/>
            <color rgb="FF000000"/>
            <rFont val="Palatino Linotype"/>
            <family val="1"/>
          </rPr>
          <t>Labour Advisory Board</t>
        </r>
      </text>
    </comment>
    <comment ref="C31" authorId="0" shapeId="0" xr:uid="{BA9AC19D-3867-46B2-98D7-8FC8FB22D79F}">
      <text>
        <r>
          <rPr>
            <b/>
            <sz val="10"/>
            <color rgb="FF000000"/>
            <rFont val="Palatino Linotype"/>
            <family val="1"/>
          </rPr>
          <t xml:space="preserve">Economic and Social Council (Consejo económico y social) </t>
        </r>
      </text>
    </comment>
    <comment ref="C32" authorId="0" shapeId="0" xr:uid="{0E3F83C9-44A0-4A03-9DBC-96A3522BFFD2}">
      <text>
        <r>
          <rPr>
            <b/>
            <sz val="10"/>
            <color rgb="FF000000"/>
            <rFont val="Palatino Linotype"/>
            <family val="1"/>
          </rPr>
          <t>National Tripartite Committee</t>
        </r>
      </text>
    </comment>
    <comment ref="C33" authorId="0" shapeId="0" xr:uid="{618CA126-CD1E-4183-82CE-F53B8992F8E7}">
      <text>
        <r>
          <rPr>
            <b/>
            <sz val="10"/>
            <color rgb="FF000000"/>
            <rFont val="Palatino Linotype"/>
            <family val="1"/>
          </rPr>
          <t>Economic and Social Development Council (Conseil de développement économique et social)</t>
        </r>
      </text>
    </comment>
    <comment ref="C34" authorId="0" shapeId="0" xr:uid="{E5D12F10-AAFF-48A9-A7C3-8E53448039F3}">
      <text>
        <r>
          <rPr>
            <b/>
            <sz val="9"/>
            <color rgb="FF000000"/>
            <rFont val="Palatino Linotype"/>
            <family val="1"/>
          </rPr>
          <t>Economic and Social Council (Consejo Económico y Social)</t>
        </r>
      </text>
    </comment>
    <comment ref="C35" authorId="0" shapeId="0" xr:uid="{40786FD7-2C4A-4301-B88F-E3EEC93DCEBB}">
      <text>
        <r>
          <rPr>
            <b/>
            <sz val="10"/>
            <color rgb="FF000000"/>
            <rFont val="Palatino Linotype"/>
            <family val="1"/>
          </rPr>
          <t xml:space="preserve">Labour Advisory Council </t>
        </r>
      </text>
    </comment>
    <comment ref="C37" authorId="0" shapeId="0" xr:uid="{2616DA7F-0384-4CA2-B7A2-488EA4FCA1D6}">
      <text>
        <r>
          <rPr>
            <b/>
            <sz val="10"/>
            <color rgb="FF000000"/>
            <rFont val="Palatino Linotype"/>
            <family val="1"/>
          </rPr>
          <t>Consejo Nacional de Planificación Económica y Social (National Council of Economic and Social Planning)</t>
        </r>
      </text>
    </comment>
    <comment ref="C38" authorId="0" shapeId="0" xr:uid="{2CDA4163-F0D4-44FB-9894-E64B7356F43F}">
      <text>
        <r>
          <rPr>
            <b/>
            <sz val="10"/>
            <color rgb="FF000000"/>
            <rFont val="Palatino Linotype"/>
            <family val="1"/>
          </rPr>
          <t>Consejo Consultivo Nacional para el Desarrollo (National Advisory Council for Development )</t>
        </r>
      </text>
    </comment>
    <comment ref="C39" authorId="0" shapeId="0" xr:uid="{3A31B92D-E3C7-4811-9733-7E3621B40771}">
      <text>
        <r>
          <rPr>
            <b/>
            <sz val="10"/>
            <color rgb="FF000000"/>
            <rFont val="Palatino Linotype"/>
            <family val="1"/>
          </rPr>
          <t>Consejo Consultivo Tripartito (Tripartite Advisory Council)</t>
        </r>
      </text>
    </comment>
    <comment ref="C40" authorId="0" shapeId="0" xr:uid="{916C77B3-D5C7-4191-B38B-A705DEC61772}">
      <text>
        <r>
          <rPr>
            <b/>
            <sz val="10"/>
            <color rgb="FF000000"/>
            <rFont val="Palatino Linotype"/>
            <family val="1"/>
          </rPr>
          <t>Consejo Nacional de Trabajo y Promoción del Empleo (National Council for Labor and Employment Promotion )</t>
        </r>
        <r>
          <rPr>
            <sz val="9"/>
            <color rgb="FF000000"/>
            <rFont val="Tahoma"/>
            <family val="2"/>
          </rPr>
          <t xml:space="preserve">
</t>
        </r>
      </text>
    </comment>
    <comment ref="C41" authorId="0" shapeId="0" xr:uid="{3369E5F2-8452-4D09-BE26-091BA281759F}">
      <text>
        <r>
          <rPr>
            <b/>
            <sz val="10"/>
            <color rgb="FF000000"/>
            <rFont val="Palatino Linotype"/>
            <family val="1"/>
          </rPr>
          <t>National Tripartite Committee</t>
        </r>
      </text>
    </comment>
    <comment ref="C43" authorId="0" shapeId="0" xr:uid="{9739CB5E-0558-40E2-BF54-C32463B5388B}">
      <text>
        <r>
          <rPr>
            <b/>
            <sz val="10"/>
            <color rgb="FF000000"/>
            <rFont val="Palatino Linotype"/>
            <family val="1"/>
          </rPr>
          <t xml:space="preserve">National Tripartite Committee
</t>
        </r>
        <r>
          <rPr>
            <b/>
            <sz val="10"/>
            <color rgb="FF000000"/>
            <rFont val="Palatino Linotype"/>
            <family val="1"/>
          </rPr>
          <t xml:space="preserve">
</t>
        </r>
        <r>
          <rPr>
            <b/>
            <sz val="10"/>
            <color rgb="FF000000"/>
            <rFont val="Palatino Linotype"/>
            <family val="1"/>
          </rPr>
          <t xml:space="preserve">Economic and Social Council </t>
        </r>
      </text>
    </comment>
    <comment ref="C44" authorId="0" shapeId="0" xr:uid="{80504624-5182-4C6F-8903-9FF7FA922593}">
      <text>
        <r>
          <rPr>
            <b/>
            <sz val="10"/>
            <color rgb="FF000000"/>
            <rFont val="Palatino Linotype"/>
            <family val="1"/>
          </rPr>
          <t xml:space="preserve">Labour Advisory Board 
</t>
        </r>
        <r>
          <rPr>
            <b/>
            <sz val="10"/>
            <color rgb="FF000000"/>
            <rFont val="Palatino Linotype"/>
            <family val="1"/>
          </rPr>
          <t xml:space="preserve">
</t>
        </r>
        <r>
          <rPr>
            <b/>
            <sz val="10"/>
            <color rgb="FF000000"/>
            <rFont val="Palatino Linotype"/>
            <family val="1"/>
          </rPr>
          <t xml:space="preserve">Economic and Social Council </t>
        </r>
      </text>
    </comment>
    <comment ref="C45" authorId="0" shapeId="0" xr:uid="{D9B5D925-E383-4BFC-A0B7-BE565081DE2B}">
      <text>
        <r>
          <rPr>
            <b/>
            <sz val="10"/>
            <color rgb="FF000000"/>
            <rFont val="Palatino Linotype"/>
            <family val="1"/>
          </rPr>
          <t>National Tripartite Advisory Council</t>
        </r>
      </text>
    </comment>
    <comment ref="C47" authorId="0" shapeId="0" xr:uid="{AC2984E8-5CFA-43DD-99F8-CEB6DFCDFADF}">
      <text>
        <r>
          <rPr>
            <b/>
            <sz val="10"/>
            <color rgb="FF000000"/>
            <rFont val="Palatino Linotype"/>
            <family val="1"/>
          </rPr>
          <t xml:space="preserve">Consejo Superior Tripartito (Higher Tripartite Council)
</t>
        </r>
        <r>
          <rPr>
            <b/>
            <sz val="10"/>
            <color rgb="FF000000"/>
            <rFont val="Palatino Linotype"/>
            <family val="1"/>
          </rPr>
          <t xml:space="preserve">
</t>
        </r>
        <r>
          <rPr>
            <b/>
            <sz val="10"/>
            <color rgb="FF000000"/>
            <rFont val="Palatino Linotype"/>
            <family val="1"/>
          </rPr>
          <t xml:space="preserve">Consejo Económico Nacional (National Economic Council)
</t>
        </r>
        <r>
          <rPr>
            <b/>
            <sz val="10"/>
            <color rgb="FF000000"/>
            <rFont val="Palatino Linotype"/>
            <family val="1"/>
          </rPr>
          <t xml:space="preserve">
</t>
        </r>
        <r>
          <rPr>
            <b/>
            <sz val="10"/>
            <color rgb="FF000000"/>
            <rFont val="Palatino Linotype"/>
            <family val="1"/>
          </rPr>
          <t>Comisión Asesora Tripartita (Tripartite Advisory Commission)</t>
        </r>
      </text>
    </comment>
    <comment ref="C48" authorId="0" shapeId="0" xr:uid="{D3F0A9D3-7AFF-42FA-A607-7DF8B9381B4A}">
      <text>
        <r>
          <rPr>
            <b/>
            <sz val="10"/>
            <color rgb="FF000000"/>
            <rFont val="Palatino Linotype"/>
            <family val="1"/>
          </rPr>
          <t xml:space="preserve">Consejo de 
</t>
        </r>
        <r>
          <rPr>
            <b/>
            <sz val="10"/>
            <color rgb="FF000000"/>
            <rFont val="Palatino Linotype"/>
            <family val="1"/>
          </rPr>
          <t xml:space="preserve">economia nacional (Council of National Economy) </t>
        </r>
        <r>
          <rPr>
            <b/>
            <sz val="9"/>
            <color rgb="FF000000"/>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Zemlyanskiy, Igor</author>
  </authors>
  <commentList>
    <comment ref="C14" authorId="0" shapeId="0" xr:uid="{41B37821-78AC-47DF-968F-4A1F9521E433}">
      <text>
        <r>
          <rPr>
            <b/>
            <sz val="10"/>
            <color rgb="FF000000"/>
            <rFont val="Palatino Linotype"/>
            <family val="1"/>
          </rPr>
          <t>Council of Labour and Social Affairs</t>
        </r>
      </text>
    </comment>
    <comment ref="C15" authorId="0" shapeId="0" xr:uid="{90658A26-7E1B-449A-86F2-A40B7431C9CE}">
      <text>
        <r>
          <rPr>
            <b/>
            <sz val="10"/>
            <color rgb="FF000000"/>
            <rFont val="Palatino Linotype"/>
            <family val="1"/>
          </rPr>
          <t xml:space="preserve">Economic and Social Council </t>
        </r>
      </text>
    </comment>
    <comment ref="C16" authorId="0" shapeId="0" xr:uid="{02E11E02-4084-4788-8B21-226B7BEDCA13}">
      <text>
        <r>
          <rPr>
            <b/>
            <sz val="10"/>
            <color rgb="FF000000"/>
            <rFont val="Palatino Linotype"/>
            <family val="1"/>
          </rPr>
          <t xml:space="preserve">Advisory Committee for Labour Affairs </t>
        </r>
      </text>
    </comment>
    <comment ref="C17" authorId="0" shapeId="0" xr:uid="{71CDA59C-0E9B-43CE-9346-4D0A7279065B}">
      <text>
        <r>
          <rPr>
            <b/>
            <sz val="10"/>
            <color rgb="FF000000"/>
            <rFont val="Palatino Linotype"/>
            <family val="1"/>
          </rPr>
          <t xml:space="preserve">Economic and Social Council </t>
        </r>
      </text>
    </comment>
    <comment ref="C18" authorId="0" shapeId="0" xr:uid="{4F38C565-5054-47F4-A8D3-04A0BB74B0F6}">
      <text>
        <r>
          <rPr>
            <b/>
            <sz val="10"/>
            <color rgb="FF000000"/>
            <rFont val="Palatino Linotype"/>
            <family val="1"/>
          </rPr>
          <t xml:space="preserve">National Tripartite Labour Policies Committee </t>
        </r>
      </text>
    </comment>
    <comment ref="C19" authorId="0" shapeId="0" xr:uid="{627BC01C-62C5-4B89-8977-9DE2A924AE52}">
      <text>
        <r>
          <rPr>
            <b/>
            <sz val="10"/>
            <color rgb="FF000000"/>
            <rFont val="Palatino Linotype"/>
            <family val="1"/>
          </rPr>
          <t>Tripartite Social Dialogue Commission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Zemlyanskiy, Igor</author>
  </authors>
  <commentList>
    <comment ref="C15" authorId="0" shapeId="0" xr:uid="{BF8FBAE5-559D-4E89-BB35-5B8AA1CA49D6}">
      <text>
        <r>
          <rPr>
            <b/>
            <sz val="10"/>
            <color rgb="FF000000"/>
            <rFont val="Palatino Linotype"/>
            <family val="1"/>
          </rPr>
          <t xml:space="preserve">Labour High Council </t>
        </r>
      </text>
    </comment>
    <comment ref="C16" authorId="0" shapeId="0" xr:uid="{08FD3323-7CBB-46F0-ACEE-8F343A2E635E}">
      <text>
        <r>
          <rPr>
            <b/>
            <sz val="10"/>
            <color rgb="FF000000"/>
            <rFont val="Palatino Linotype"/>
            <family val="1"/>
          </rPr>
          <t>National Workplace Relations Consultative Council</t>
        </r>
        <r>
          <rPr>
            <b/>
            <sz val="9"/>
            <color rgb="FF000000"/>
            <rFont val="Tahoma"/>
            <family val="2"/>
          </rPr>
          <t xml:space="preserve"> </t>
        </r>
      </text>
    </comment>
    <comment ref="C17" authorId="0" shapeId="0" xr:uid="{92A79CE9-96DF-49A4-B225-0732142E407F}">
      <text>
        <r>
          <rPr>
            <b/>
            <sz val="10"/>
            <color rgb="FF000000"/>
            <rFont val="Palatino Linotype"/>
            <family val="1"/>
          </rPr>
          <t>Nnational Tripartite Consultative Council</t>
        </r>
        <r>
          <rPr>
            <b/>
            <sz val="9"/>
            <color rgb="FF000000"/>
            <rFont val="Tahoma"/>
            <family val="2"/>
          </rPr>
          <t xml:space="preserve"> </t>
        </r>
      </text>
    </comment>
    <comment ref="C19" authorId="0" shapeId="0" xr:uid="{1418DB8A-67BD-4800-AC94-5DBC97447BCB}">
      <text>
        <r>
          <rPr>
            <b/>
            <sz val="10"/>
            <color rgb="FF000000"/>
            <rFont val="Palatino Linotype"/>
            <family val="1"/>
          </rPr>
          <t>Labour Advisory Committee</t>
        </r>
        <r>
          <rPr>
            <sz val="9"/>
            <color rgb="FF000000"/>
            <rFont val="Tahoma"/>
            <family val="2"/>
          </rPr>
          <t xml:space="preserve">
</t>
        </r>
      </text>
    </comment>
    <comment ref="C20" authorId="0" shapeId="0" xr:uid="{19A1A580-E72D-4BCE-9B8C-72446D16077B}">
      <text>
        <r>
          <rPr>
            <b/>
            <sz val="10"/>
            <color rgb="FF000000"/>
            <rFont val="Palatino Linotype"/>
            <family val="1"/>
          </rPr>
          <t xml:space="preserve">China Economic and Social Council 
</t>
        </r>
        <r>
          <rPr>
            <b/>
            <sz val="10"/>
            <color rgb="FF000000"/>
            <rFont val="Palatino Linotype"/>
            <family val="1"/>
          </rPr>
          <t xml:space="preserve">
</t>
        </r>
        <r>
          <rPr>
            <b/>
            <sz val="10"/>
            <color rgb="FF000000"/>
            <rFont val="Palatino Linotype"/>
            <family val="1"/>
          </rPr>
          <t xml:space="preserve">National Tripartite Consultative Committee </t>
        </r>
      </text>
    </comment>
    <comment ref="C21" authorId="0" shapeId="0" xr:uid="{96E6AF31-8C0C-4B3C-B8A0-5E94543A832B}">
      <text>
        <r>
          <rPr>
            <b/>
            <sz val="10"/>
            <color rgb="FF000000"/>
            <rFont val="Palatino Linotype"/>
            <family val="1"/>
          </rPr>
          <t xml:space="preserve">National Tripartite Labour 
</t>
        </r>
        <r>
          <rPr>
            <b/>
            <sz val="10"/>
            <color rgb="FF000000"/>
            <rFont val="Palatino Linotype"/>
            <family val="1"/>
          </rPr>
          <t>Advisory Council</t>
        </r>
        <r>
          <rPr>
            <b/>
            <sz val="9"/>
            <color rgb="FF000000"/>
            <rFont val="Tahoma"/>
            <family val="2"/>
          </rPr>
          <t xml:space="preserve">
</t>
        </r>
      </text>
    </comment>
    <comment ref="C22" authorId="0" shapeId="0" xr:uid="{68133AFD-EAC6-49A5-A50A-A67FB55B1D74}">
      <text>
        <r>
          <rPr>
            <b/>
            <sz val="10"/>
            <color rgb="FF000000"/>
            <rFont val="Palatino Linotype"/>
            <family val="1"/>
          </rPr>
          <t xml:space="preserve">Employment Relations Advisory Board 
</t>
        </r>
        <r>
          <rPr>
            <b/>
            <sz val="10"/>
            <color rgb="FF000000"/>
            <rFont val="Palatino Linotype"/>
            <family val="1"/>
          </rPr>
          <t xml:space="preserve">
</t>
        </r>
        <r>
          <rPr>
            <b/>
            <sz val="10"/>
            <color rgb="FF000000"/>
            <rFont val="Palatino Linotype"/>
            <family val="1"/>
          </rPr>
          <t>National Economic Development Council</t>
        </r>
        <r>
          <rPr>
            <b/>
            <sz val="9"/>
            <color rgb="FF000000"/>
            <rFont val="Tahoma"/>
            <family val="2"/>
          </rPr>
          <t xml:space="preserve"> </t>
        </r>
      </text>
    </comment>
    <comment ref="C23" authorId="0" shapeId="0" xr:uid="{E8375B3D-B291-4E11-B161-FC853C1A0888}">
      <text>
        <r>
          <rPr>
            <b/>
            <sz val="10"/>
            <color rgb="FF000000"/>
            <rFont val="Palatino Linotype"/>
            <family val="1"/>
          </rPr>
          <t xml:space="preserve">Indian Labour Conference </t>
        </r>
      </text>
    </comment>
    <comment ref="C24" authorId="0" shapeId="0" xr:uid="{4EF29400-AA9D-4E11-AF06-D92E08E26937}">
      <text>
        <r>
          <rPr>
            <b/>
            <sz val="10"/>
            <color rgb="FF000000"/>
            <rFont val="Palatino Linotype"/>
            <family val="1"/>
          </rPr>
          <t>National Tripartite Cooperation Institution</t>
        </r>
      </text>
    </comment>
    <comment ref="C25" authorId="0" shapeId="0" xr:uid="{0087C332-ADB8-42AC-A2A4-94D02C955B90}">
      <text>
        <r>
          <rPr>
            <b/>
            <sz val="10"/>
            <color rgb="FF000000"/>
            <rFont val="Palatino Linotype"/>
            <family val="1"/>
          </rPr>
          <t>Supreme Labour Conference</t>
        </r>
      </text>
    </comment>
    <comment ref="C26" authorId="0" shapeId="0" xr:uid="{21AF12C8-31CF-4D93-9910-B3A180893458}">
      <text>
        <r>
          <rPr>
            <b/>
            <sz val="10"/>
            <color rgb="FF000000"/>
            <rFont val="Palatino Linotype"/>
            <family val="1"/>
          </rPr>
          <t xml:space="preserve">Labour Policy Council 
</t>
        </r>
        <r>
          <rPr>
            <b/>
            <sz val="10"/>
            <color rgb="FF000000"/>
            <rFont val="Palatino Linotype"/>
            <family val="1"/>
          </rPr>
          <t xml:space="preserve">
</t>
        </r>
        <r>
          <rPr>
            <b/>
            <sz val="10"/>
            <color rgb="FF000000"/>
            <rFont val="Palatino Linotype"/>
            <family val="1"/>
          </rPr>
          <t xml:space="preserve">Labour Relations Commission
</t>
        </r>
      </text>
    </comment>
    <comment ref="C27" authorId="0" shapeId="0" xr:uid="{271BB6ED-783A-453B-AF82-8907DDFF83B7}">
      <text>
        <r>
          <rPr>
            <b/>
            <sz val="10"/>
            <color rgb="FF000000"/>
            <rFont val="Palatino Linotype"/>
            <family val="1"/>
          </rPr>
          <t>Decent Work Advisory Board</t>
        </r>
      </text>
    </comment>
    <comment ref="C28" authorId="0" shapeId="0" xr:uid="{27201B2B-BD60-4FC0-A49C-136AE8ECF412}">
      <text>
        <r>
          <rPr>
            <b/>
            <sz val="10"/>
            <color rgb="FF000000"/>
            <rFont val="Palatino Linotype"/>
            <family val="1"/>
          </rPr>
          <t xml:space="preserve">National Tripartite Committee 
</t>
        </r>
        <r>
          <rPr>
            <b/>
            <sz val="10"/>
            <color rgb="FF000000"/>
            <rFont val="Palatino Linotype"/>
            <family val="1"/>
          </rPr>
          <t xml:space="preserve">
</t>
        </r>
      </text>
    </comment>
    <comment ref="C29" authorId="0" shapeId="0" xr:uid="{3C06C537-5A98-4726-87CF-51E9965CE41C}">
      <text>
        <r>
          <rPr>
            <b/>
            <sz val="10"/>
            <color rgb="FF000000"/>
            <rFont val="Palatino Linotype"/>
            <family val="1"/>
          </rPr>
          <t xml:space="preserve">National Labour Advisory Council </t>
        </r>
      </text>
    </comment>
    <comment ref="C30" authorId="0" shapeId="0" xr:uid="{2C49233D-F46E-4058-B977-43FACF6ADCBE}">
      <text>
        <r>
          <rPr>
            <b/>
            <sz val="10"/>
            <color rgb="FF000000"/>
            <rFont val="Palatino Linotype"/>
            <family val="1"/>
          </rPr>
          <t>Tripartite Labour Dialogue Forum</t>
        </r>
      </text>
    </comment>
    <comment ref="C32" authorId="0" shapeId="0" xr:uid="{D05E29BA-3E7A-4FD7-AB8E-23A851581668}">
      <text>
        <r>
          <rPr>
            <b/>
            <sz val="10"/>
            <color rgb="FF000000"/>
            <rFont val="Palatino Linotype"/>
            <family val="1"/>
          </rPr>
          <t>National Tripartite Committee on Labour and Social Consensus</t>
        </r>
      </text>
    </comment>
    <comment ref="C33" authorId="0" shapeId="0" xr:uid="{AC708AD9-260D-4FA6-A74D-389669A1F57D}">
      <text>
        <r>
          <rPr>
            <b/>
            <sz val="10"/>
            <color rgb="FF000000"/>
            <rFont val="Palatino Linotype"/>
            <family val="1"/>
          </rPr>
          <t>National Tripartite Dialogue Forum</t>
        </r>
      </text>
    </comment>
    <comment ref="C34" authorId="0" shapeId="0" xr:uid="{98FA92C3-82F2-471D-B7D4-D406170457EC}">
      <text>
        <r>
          <rPr>
            <b/>
            <sz val="10"/>
            <color rgb="FF000000"/>
            <rFont val="Palatino Linotype"/>
            <family val="1"/>
          </rPr>
          <t>Central Labour Advisory Council</t>
        </r>
      </text>
    </comment>
    <comment ref="C36" authorId="0" shapeId="0" xr:uid="{81083E31-D381-4147-8470-433BA37787C9}">
      <text>
        <r>
          <rPr>
            <b/>
            <sz val="10"/>
            <color rgb="FF000000"/>
            <rFont val="Palatino Linotype"/>
            <family val="1"/>
          </rPr>
          <t>Federal Tripartite Consultative Committee</t>
        </r>
      </text>
    </comment>
    <comment ref="C38" authorId="0" shapeId="0" xr:uid="{287CD80C-8FAD-4914-A4D4-E4AFF8876901}">
      <text>
        <r>
          <rPr>
            <b/>
            <sz val="10"/>
            <color rgb="FF000000"/>
            <rFont val="Palatino Linotype"/>
            <family val="1"/>
          </rPr>
          <t xml:space="preserve">National Tripartite Consultative Council
</t>
        </r>
        <r>
          <rPr>
            <b/>
            <sz val="10"/>
            <color rgb="FF000000"/>
            <rFont val="Palatino Linotype"/>
            <family val="1"/>
          </rPr>
          <t xml:space="preserve">
</t>
        </r>
        <r>
          <rPr>
            <b/>
            <sz val="10"/>
            <color rgb="FF000000"/>
            <rFont val="Palatino Linotype"/>
            <family val="1"/>
          </rPr>
          <t>National Minimum Wagw Board</t>
        </r>
      </text>
    </comment>
    <comment ref="C39" authorId="0" shapeId="0" xr:uid="{138BB64E-7366-488D-8D08-92CF566D636C}">
      <text>
        <r>
          <rPr>
            <b/>
            <sz val="10"/>
            <color rgb="FF000000"/>
            <rFont val="Palatino Linotype"/>
            <family val="1"/>
          </rPr>
          <t xml:space="preserve">National Tripartite Industrial Peace Council </t>
        </r>
      </text>
    </comment>
    <comment ref="C40" authorId="0" shapeId="0" xr:uid="{F11E32DF-84FC-4758-A353-E79318269DEC}">
      <text>
        <r>
          <rPr>
            <b/>
            <sz val="10"/>
            <color rgb="FF000000"/>
            <rFont val="Palatino Linotype"/>
            <family val="1"/>
          </rPr>
          <t xml:space="preserve">Economic, Social and Labor Council </t>
        </r>
      </text>
    </comment>
    <comment ref="C41" authorId="0" shapeId="0" xr:uid="{69EB1245-5E5B-47BE-9E22-92E5A59D1784}">
      <text>
        <r>
          <rPr>
            <b/>
            <sz val="10"/>
            <color rgb="FF000000"/>
            <rFont val="Palatino Linotype"/>
            <family val="1"/>
          </rPr>
          <t>Samoa National Tripartite Forum</t>
        </r>
        <r>
          <rPr>
            <b/>
            <sz val="9"/>
            <color rgb="FF000000"/>
            <rFont val="Tahoma"/>
            <family val="2"/>
          </rPr>
          <t xml:space="preserve"> </t>
        </r>
      </text>
    </comment>
    <comment ref="C42" authorId="0" shapeId="0" xr:uid="{0A52AC58-508C-4CB8-AFAE-3E99FCF97CCE}">
      <text>
        <r>
          <rPr>
            <b/>
            <sz val="12"/>
            <color rgb="FF000000"/>
            <rFont val="Palatino Linotype"/>
            <family val="1"/>
          </rPr>
          <t>National Wages Council</t>
        </r>
      </text>
    </comment>
    <comment ref="C43" authorId="0" shapeId="0" xr:uid="{91562FB7-0546-4A1C-AEFB-0180722750DA}">
      <text>
        <r>
          <rPr>
            <b/>
            <sz val="10"/>
            <color rgb="FF000000"/>
            <rFont val="Palatino Linotype"/>
            <family val="1"/>
          </rPr>
          <t xml:space="preserve">Tripartite Labour Advisory Board </t>
        </r>
      </text>
    </comment>
    <comment ref="C44" authorId="0" shapeId="0" xr:uid="{FBD8717A-CE41-4728-AA25-E20A3A8DE902}">
      <text>
        <r>
          <rPr>
            <b/>
            <sz val="10"/>
            <color rgb="FF000000"/>
            <rFont val="Palatino Linotype"/>
            <family val="1"/>
          </rPr>
          <t xml:space="preserve">National Labour Advisory Council  </t>
        </r>
      </text>
    </comment>
    <comment ref="C45" authorId="0" shapeId="0" xr:uid="{A8AA4FD4-E6C1-4F24-8EBC-6F54C1157FFF}">
      <text>
        <r>
          <rPr>
            <b/>
            <sz val="10"/>
            <color rgb="FF000000"/>
            <rFont val="Palatino Linotype"/>
            <family val="1"/>
          </rPr>
          <t xml:space="preserve">Labour Development Advisory Council </t>
        </r>
      </text>
    </comment>
    <comment ref="C46" authorId="0" shapeId="0" xr:uid="{DDC1B4F6-846E-42AB-95EB-00BA6800108E}">
      <text>
        <r>
          <rPr>
            <b/>
            <sz val="12"/>
            <color rgb="FF000000"/>
            <rFont val="Palatino Linotype"/>
            <family val="1"/>
          </rPr>
          <t>National Labour Council</t>
        </r>
      </text>
    </comment>
    <comment ref="C47" authorId="0" shapeId="0" xr:uid="{47EAE893-334E-4ABE-A751-7C5D59FE6D98}">
      <text>
        <r>
          <rPr>
            <b/>
            <sz val="10"/>
            <color rgb="FF000000"/>
            <rFont val="Palatino Linotype"/>
            <family val="1"/>
          </rPr>
          <t>Tripartite Labour Advisory Committee</t>
        </r>
      </text>
    </comment>
    <comment ref="C48" authorId="0" shapeId="0" xr:uid="{C724EC9D-1C25-4F28-952D-2C878C902559}">
      <text>
        <r>
          <rPr>
            <b/>
            <sz val="10"/>
            <color rgb="FF000000"/>
            <rFont val="Palatino Linotype"/>
            <family val="1"/>
          </rPr>
          <t>Labour and Employment Relations Advisory Committee</t>
        </r>
      </text>
    </comment>
    <comment ref="C49" authorId="0" shapeId="0" xr:uid="{09DEDCF2-977D-4E7F-8132-1E0CB7E7D880}">
      <text>
        <r>
          <rPr>
            <b/>
            <sz val="10"/>
            <color rgb="FF000000"/>
            <rFont val="Palatino Linotype"/>
            <family val="1"/>
          </rPr>
          <t xml:space="preserve">Tripartite Labour Advisory Council </t>
        </r>
      </text>
    </comment>
    <comment ref="C50" authorId="0" shapeId="0" xr:uid="{92CB068A-8022-4943-8712-8329EA408EFC}">
      <text>
        <r>
          <rPr>
            <b/>
            <sz val="10"/>
            <color rgb="FF000000"/>
            <rFont val="Palatino Linotype"/>
            <family val="1"/>
          </rPr>
          <t>National Industrial Relations Committee</t>
        </r>
        <r>
          <rPr>
            <b/>
            <sz val="9"/>
            <color rgb="FF000000"/>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Zemlyanskiy, Igor</author>
  </authors>
  <commentList>
    <comment ref="C14" authorId="0" shapeId="0" xr:uid="{9B9C308F-72F9-405A-A8AE-304F18437CFA}">
      <text>
        <r>
          <rPr>
            <b/>
            <sz val="11"/>
            <color rgb="FF000000"/>
            <rFont val="Palatino Linotype"/>
            <family val="1"/>
          </rPr>
          <t xml:space="preserve">National Labour Council </t>
        </r>
      </text>
    </comment>
    <comment ref="C15" authorId="0" shapeId="0" xr:uid="{A26B0D39-0AF3-4516-B31B-7041CABCE9E3}">
      <text>
        <r>
          <rPr>
            <b/>
            <sz val="11"/>
            <color rgb="FF000000"/>
            <rFont val="Palatino Linotype"/>
            <family val="1"/>
          </rPr>
          <t>Republican Tripartite Commission</t>
        </r>
      </text>
    </comment>
    <comment ref="C16" authorId="0" shapeId="0" xr:uid="{6476000F-05E0-4D44-AC90-22FD3E6235AD}">
      <text>
        <r>
          <rPr>
            <b/>
            <sz val="11"/>
            <color rgb="FF000000"/>
            <rFont val="Palatino Linotype"/>
            <family val="1"/>
          </rPr>
          <t>Social Partnership</t>
        </r>
      </text>
    </comment>
    <comment ref="C17" authorId="0" shapeId="0" xr:uid="{3F41E8D0-F76A-4BA7-94C7-1EDAA0B8942A}">
      <text>
        <r>
          <rPr>
            <b/>
            <sz val="11"/>
            <color rgb="FF000000"/>
            <rFont val="Palatino Linotype"/>
            <family val="1"/>
          </rPr>
          <t xml:space="preserve">Tripartite Commission for Social and Economic Affairs </t>
        </r>
      </text>
    </comment>
    <comment ref="C18" authorId="0" shapeId="0" xr:uid="{E38B06A5-C04B-4590-89DE-19B21E2CB821}">
      <text>
        <r>
          <rPr>
            <b/>
            <sz val="11"/>
            <color rgb="FF000000"/>
            <rFont val="Palatino Linotype"/>
            <family val="1"/>
          </rPr>
          <t>National Council for Labour and Social Issues</t>
        </r>
      </text>
    </comment>
    <comment ref="C19" authorId="0" shapeId="0" xr:uid="{FB5CCB85-6779-4914-84E8-77D2AAC2938D}">
      <text>
        <r>
          <rPr>
            <b/>
            <sz val="11"/>
            <color rgb="FF000000"/>
            <rFont val="Palatino Linotype"/>
            <family val="1"/>
          </rPr>
          <t xml:space="preserve">National Labour Council </t>
        </r>
      </text>
    </comment>
    <comment ref="C20" authorId="0" shapeId="0" xr:uid="{09376B71-EFF8-43B6-9BE3-3DF335B7A2DB}">
      <text>
        <r>
          <rPr>
            <b/>
            <sz val="11"/>
            <color rgb="FF000000"/>
            <rFont val="Palatino Linotype"/>
            <family val="1"/>
          </rPr>
          <t>Economic and Social Council</t>
        </r>
      </text>
    </comment>
    <comment ref="C21" authorId="0" shapeId="0" xr:uid="{D8657660-BCDC-40DA-B85D-8CF7A043D255}">
      <text>
        <r>
          <rPr>
            <b/>
            <sz val="11"/>
            <color rgb="FF000000"/>
            <rFont val="Palatino Linotype"/>
            <family val="1"/>
          </rPr>
          <t xml:space="preserve">National Council for Tripartite Cooperation
</t>
        </r>
        <r>
          <rPr>
            <b/>
            <sz val="11"/>
            <color rgb="FF000000"/>
            <rFont val="Palatino Linotype"/>
            <family val="1"/>
          </rPr>
          <t xml:space="preserve">
</t>
        </r>
        <r>
          <rPr>
            <b/>
            <sz val="11"/>
            <color rgb="FF000000"/>
            <rFont val="Palatino Linotype"/>
            <family val="1"/>
          </rPr>
          <t xml:space="preserve">Economic and Social Council  </t>
        </r>
        <r>
          <rPr>
            <sz val="9"/>
            <color rgb="FF000000"/>
            <rFont val="Tahoma"/>
            <family val="2"/>
          </rPr>
          <t xml:space="preserve">
</t>
        </r>
      </text>
    </comment>
    <comment ref="C22" authorId="0" shapeId="0" xr:uid="{D6C63A07-3253-4178-9254-76D2423BF01D}">
      <text>
        <r>
          <rPr>
            <b/>
            <sz val="11"/>
            <color rgb="FF000000"/>
            <rFont val="Palatino Linotype"/>
            <family val="1"/>
          </rPr>
          <t>Economic and Social Council</t>
        </r>
      </text>
    </comment>
    <comment ref="C23" authorId="0" shapeId="0" xr:uid="{7C01DAB0-6479-4585-B39B-7A52FDFC8376}">
      <text>
        <r>
          <rPr>
            <b/>
            <sz val="11"/>
            <color rgb="FF000000"/>
            <rFont val="Palatino Linotype"/>
            <family val="1"/>
          </rPr>
          <t xml:space="preserve">Labour Advisory Board </t>
        </r>
        <r>
          <rPr>
            <sz val="11"/>
            <color rgb="FF000000"/>
            <rFont val="Palatino Linotype"/>
            <family val="1"/>
          </rPr>
          <t xml:space="preserve">
</t>
        </r>
      </text>
    </comment>
    <comment ref="C24" authorId="0" shapeId="0" xr:uid="{C6D2F7AC-75B2-4DB6-8161-6D30CA6219FF}">
      <text>
        <r>
          <rPr>
            <b/>
            <sz val="11"/>
            <color rgb="FF000000"/>
            <rFont val="Palatino Linotype"/>
            <family val="1"/>
          </rPr>
          <t xml:space="preserve">Council of Economic and Social Agreement </t>
        </r>
      </text>
    </comment>
    <comment ref="C25" authorId="0" shapeId="0" xr:uid="{EFF5AAA2-8130-4C27-85B1-4FBE473907BD}">
      <text>
        <r>
          <rPr>
            <b/>
            <sz val="11"/>
            <color rgb="FF000000"/>
            <rFont val="Palatino Linotype"/>
            <family val="1"/>
          </rPr>
          <t xml:space="preserve">Danish Economic Council </t>
        </r>
      </text>
    </comment>
    <comment ref="C26" authorId="0" shapeId="0" xr:uid="{503EA657-D72F-4194-92C5-7B78F72411D2}">
      <text>
        <r>
          <rPr>
            <b/>
            <sz val="11"/>
            <color rgb="FF000000"/>
            <rFont val="Palatino Linotype"/>
            <family val="1"/>
          </rPr>
          <t>ILO Tripartite Council</t>
        </r>
        <r>
          <rPr>
            <sz val="9"/>
            <color rgb="FF000000"/>
            <rFont val="Tahoma"/>
            <family val="2"/>
          </rPr>
          <t xml:space="preserve">
</t>
        </r>
      </text>
    </comment>
    <comment ref="C27" authorId="0" shapeId="0" xr:uid="{674E24A7-C967-4F09-975D-6550C4DDEB93}">
      <text>
        <r>
          <rPr>
            <b/>
            <sz val="11"/>
            <color rgb="FF000000"/>
            <rFont val="Palatino Linotype"/>
            <family val="1"/>
          </rPr>
          <t xml:space="preserve">Economic Council </t>
        </r>
      </text>
    </comment>
    <comment ref="C28" authorId="0" shapeId="0" xr:uid="{368DC1DC-7EF0-4E62-873D-57B5009C3FA8}">
      <text>
        <r>
          <rPr>
            <b/>
            <sz val="11"/>
            <color rgb="FF000000"/>
            <rFont val="Palatino Linotype"/>
            <family val="1"/>
          </rPr>
          <t xml:space="preserve">Economic, Social and Environmental Council (Conseil économique, social et environnemental - CESE) </t>
        </r>
        <r>
          <rPr>
            <sz val="9"/>
            <color rgb="FF000000"/>
            <rFont val="Tahoma"/>
            <family val="2"/>
          </rPr>
          <t xml:space="preserve">
</t>
        </r>
      </text>
    </comment>
    <comment ref="C29" authorId="0" shapeId="0" xr:uid="{BB54E49A-465F-4320-81CF-4EB7EC785DF2}">
      <text>
        <r>
          <rPr>
            <b/>
            <sz val="11"/>
            <color rgb="FF000000"/>
            <rFont val="Palatino Linotype"/>
            <family val="1"/>
          </rPr>
          <t xml:space="preserve">Tripartite Social Partnership Commission </t>
        </r>
      </text>
    </comment>
    <comment ref="C31" authorId="0" shapeId="0" xr:uid="{499F2389-2F59-4C5A-8808-C5E637F4BC7D}">
      <text>
        <r>
          <rPr>
            <b/>
            <sz val="11"/>
            <color rgb="FF000000"/>
            <rFont val="Palatino Linotype"/>
            <family val="1"/>
          </rPr>
          <t xml:space="preserve">Economic and Social Council 
</t>
        </r>
        <r>
          <rPr>
            <b/>
            <sz val="11"/>
            <color rgb="FF000000"/>
            <rFont val="Palatino Linotype"/>
            <family val="1"/>
          </rPr>
          <t xml:space="preserve">
</t>
        </r>
        <r>
          <rPr>
            <b/>
            <sz val="11"/>
            <color rgb="FF000000"/>
            <rFont val="Palatino Linotype"/>
            <family val="1"/>
          </rPr>
          <t>Higher Labour Council</t>
        </r>
      </text>
    </comment>
    <comment ref="C32" authorId="0" shapeId="0" xr:uid="{97A01B37-3FC0-4833-85FC-7321C9C4A0EE}">
      <text>
        <r>
          <rPr>
            <b/>
            <sz val="11"/>
            <color rgb="FF000000"/>
            <rFont val="Palatino Linotype"/>
            <family val="1"/>
          </rPr>
          <t>Economic and Social Council</t>
        </r>
      </text>
    </comment>
    <comment ref="C33" authorId="0" shapeId="0" xr:uid="{7485A4B6-4D6E-45D9-9DEC-9725A23C6CA5}">
      <text>
        <r>
          <rPr>
            <b/>
            <sz val="9"/>
            <color rgb="FF000000"/>
            <rFont val="Tahoma"/>
            <family val="2"/>
          </rPr>
          <t>Macroeconomic Council</t>
        </r>
      </text>
    </comment>
    <comment ref="C34" authorId="0" shapeId="0" xr:uid="{EB651404-F0AE-40CF-A6C8-FF58F5BCB547}">
      <text>
        <r>
          <rPr>
            <b/>
            <sz val="9"/>
            <color rgb="FF000000"/>
            <rFont val="Tahoma"/>
            <family val="34"/>
          </rPr>
          <t xml:space="preserve">National Economic and Social Council 
</t>
        </r>
        <r>
          <rPr>
            <b/>
            <sz val="9"/>
            <color rgb="FF000000"/>
            <rFont val="Tahoma"/>
            <family val="34"/>
          </rPr>
          <t xml:space="preserve">
</t>
        </r>
        <r>
          <rPr>
            <b/>
            <sz val="9"/>
            <color rgb="FF000000"/>
            <rFont val="Tahoma"/>
            <family val="34"/>
          </rPr>
          <t xml:space="preserve">Labour, Employment and Economic Forum </t>
        </r>
      </text>
    </comment>
    <comment ref="C36" authorId="0" shapeId="0" xr:uid="{65B552F7-64AB-45EA-B3E0-1FD6076F74E9}">
      <text>
        <r>
          <rPr>
            <b/>
            <sz val="11"/>
            <color rgb="FF000000"/>
            <rFont val="Palatino Linotype"/>
            <family val="1"/>
          </rPr>
          <t xml:space="preserve">National Economic and Labour Council </t>
        </r>
        <r>
          <rPr>
            <sz val="9"/>
            <color rgb="FF000000"/>
            <rFont val="Tahoma"/>
            <family val="2"/>
          </rPr>
          <t xml:space="preserve">
</t>
        </r>
        <r>
          <rPr>
            <sz val="9"/>
            <color rgb="FF000000"/>
            <rFont val="Tahoma"/>
            <family val="2"/>
          </rPr>
          <t xml:space="preserve">
</t>
        </r>
      </text>
    </comment>
    <comment ref="C37" authorId="0" shapeId="0" xr:uid="{C26C94B9-7C51-4BCD-9BD7-C3CECF06536A}">
      <text>
        <r>
          <rPr>
            <b/>
            <sz val="11"/>
            <color rgb="FF000000"/>
            <rFont val="Palatino Linotype"/>
            <family val="1"/>
          </rPr>
          <t xml:space="preserve">Republican Tripartite Commission on Social Partnership and Regulation of Social and Labour Relations </t>
        </r>
      </text>
    </comment>
    <comment ref="C38" authorId="0" shapeId="0" xr:uid="{9F44968A-7D0D-4A3A-806F-18E0E9075463}">
      <text>
        <r>
          <rPr>
            <b/>
            <sz val="11"/>
            <color rgb="FF000000"/>
            <rFont val="Palatino Linotype"/>
            <family val="1"/>
          </rPr>
          <t>Republican Tripartite Commission</t>
        </r>
      </text>
    </comment>
    <comment ref="C39" authorId="0" shapeId="0" xr:uid="{5B2B2080-43C1-442E-9F27-9C396B9BCAC7}">
      <text>
        <r>
          <rPr>
            <b/>
            <sz val="11"/>
            <color rgb="FF000000"/>
            <rFont val="Palatino Linotype"/>
            <family val="1"/>
          </rPr>
          <t xml:space="preserve">National Tripartite Cooperation Council </t>
        </r>
        <r>
          <rPr>
            <b/>
            <sz val="9"/>
            <color rgb="FF000000"/>
            <rFont val="Tahoma"/>
            <family val="2"/>
          </rPr>
          <t xml:space="preserve">
</t>
        </r>
      </text>
    </comment>
    <comment ref="C40" authorId="0" shapeId="0" xr:uid="{13D63773-8993-420D-BDA3-17ACEB914043}">
      <text>
        <r>
          <rPr>
            <b/>
            <sz val="11"/>
            <color rgb="FF000000"/>
            <rFont val="Palatino Linotype"/>
            <family val="1"/>
          </rPr>
          <t>Tripartite Council of the Republic of Lithuania</t>
        </r>
      </text>
    </comment>
    <comment ref="C41" authorId="0" shapeId="0" xr:uid="{8B58E834-7FE8-4267-90C9-BF5FF494A415}">
      <text>
        <r>
          <rPr>
            <b/>
            <sz val="11"/>
            <color rgb="FF000000"/>
            <rFont val="Palatino Linotype"/>
            <family val="1"/>
          </rPr>
          <t>Economic and Social Council (Conseil économique et social )</t>
        </r>
      </text>
    </comment>
    <comment ref="C42" authorId="0" shapeId="0" xr:uid="{7D3A68FF-48DE-48D4-8A86-397231C2ED24}">
      <text>
        <r>
          <rPr>
            <b/>
            <sz val="11"/>
            <color rgb="FF000000"/>
            <rFont val="Palatino Linotype"/>
            <family val="1"/>
          </rPr>
          <t xml:space="preserve">Malta Council for Economic and 
</t>
        </r>
        <r>
          <rPr>
            <b/>
            <sz val="11"/>
            <color rgb="FF000000"/>
            <rFont val="Palatino Linotype"/>
            <family val="1"/>
          </rPr>
          <t>Social Development</t>
        </r>
        <r>
          <rPr>
            <sz val="9"/>
            <color rgb="FF000000"/>
            <rFont val="Tahoma"/>
            <family val="2"/>
          </rPr>
          <t xml:space="preserve">
</t>
        </r>
        <r>
          <rPr>
            <sz val="9"/>
            <color rgb="FF000000"/>
            <rFont val="Tahoma"/>
            <family val="2"/>
          </rPr>
          <t xml:space="preserve">
</t>
        </r>
      </text>
    </comment>
    <comment ref="C43" authorId="0" shapeId="0" xr:uid="{01555557-7A94-42F4-B452-D2B65982F95D}">
      <text>
        <r>
          <rPr>
            <b/>
            <sz val="10"/>
            <color rgb="FF000000"/>
            <rFont val="Palatino Linotype"/>
            <family val="1"/>
          </rPr>
          <t xml:space="preserve">Social Council </t>
        </r>
      </text>
    </comment>
    <comment ref="C44" authorId="0" shapeId="0" xr:uid="{B20858E7-A866-4281-975A-056E67AF7AEA}">
      <text>
        <r>
          <rPr>
            <b/>
            <sz val="11"/>
            <color rgb="FF000000"/>
            <rFont val="Palatino Linotype"/>
            <family val="1"/>
          </rPr>
          <t>Economic and Social Council (Sociaal Economische Raad - SER)</t>
        </r>
      </text>
    </comment>
    <comment ref="C45" authorId="0" shapeId="0" xr:uid="{23AABC39-98D7-4A5B-9EFB-44AC040C3EF9}">
      <text>
        <r>
          <rPr>
            <b/>
            <sz val="11"/>
            <color rgb="FF000000"/>
            <rFont val="Palatino Linotype"/>
            <family val="1"/>
          </rPr>
          <t xml:space="preserve">National Economic and Social Council </t>
        </r>
        <r>
          <rPr>
            <sz val="9"/>
            <color rgb="FF000000"/>
            <rFont val="Tahoma"/>
            <family val="2"/>
          </rPr>
          <t xml:space="preserve">
</t>
        </r>
      </text>
    </comment>
    <comment ref="C46" authorId="0" shapeId="0" xr:uid="{4443EE85-724A-402D-80F8-A9E05FC57976}">
      <text>
        <r>
          <rPr>
            <b/>
            <sz val="11"/>
            <color rgb="FF000000"/>
            <rFont val="Palatino Linotype"/>
            <family val="1"/>
          </rPr>
          <t xml:space="preserve">Council for Working Life and Pension Policy </t>
        </r>
        <r>
          <rPr>
            <sz val="9"/>
            <color rgb="FF000000"/>
            <rFont val="Tahoma"/>
            <family val="2"/>
          </rPr>
          <t xml:space="preserve">
</t>
        </r>
      </text>
    </comment>
    <comment ref="C47" authorId="0" shapeId="0" xr:uid="{F24D4563-29E8-467C-8017-D0E8F932CD5F}">
      <text>
        <r>
          <rPr>
            <b/>
            <sz val="11"/>
            <color rgb="FF000000"/>
            <rFont val="Palatino Linotype"/>
            <family val="1"/>
          </rPr>
          <t>Social Dialogue Council</t>
        </r>
        <r>
          <rPr>
            <sz val="9"/>
            <color rgb="FF000000"/>
            <rFont val="Tahoma"/>
            <family val="2"/>
          </rPr>
          <t xml:space="preserve">
</t>
        </r>
      </text>
    </comment>
    <comment ref="C48" authorId="0" shapeId="0" xr:uid="{4BFB487D-AFC8-4C4B-B6FB-60B964BAF5E5}">
      <text>
        <r>
          <rPr>
            <b/>
            <sz val="11"/>
            <color rgb="FF000000"/>
            <rFont val="Palatino Linotype"/>
            <family val="1"/>
          </rPr>
          <t>Economic and Social Council</t>
        </r>
      </text>
    </comment>
    <comment ref="C49" authorId="0" shapeId="0" xr:uid="{9A3DC869-F795-4A6A-976B-34D7B54F7225}">
      <text>
        <r>
          <rPr>
            <b/>
            <sz val="11"/>
            <color rgb="FF000000"/>
            <rFont val="Palatino Linotype"/>
            <family val="1"/>
          </rPr>
          <t xml:space="preserve">National Commission for Consultations and Collective Bargaining  </t>
        </r>
        <r>
          <rPr>
            <sz val="9"/>
            <color rgb="FF000000"/>
            <rFont val="Tahoma"/>
            <family val="2"/>
          </rPr>
          <t xml:space="preserve">
</t>
        </r>
      </text>
    </comment>
    <comment ref="C50" authorId="0" shapeId="0" xr:uid="{0E7628C0-AAF0-4AA6-8ED0-96B61ECB7C56}">
      <text>
        <r>
          <rPr>
            <b/>
            <sz val="11"/>
            <color rgb="FF000000"/>
            <rFont val="Palatino Linotype"/>
            <family val="1"/>
          </rPr>
          <t xml:space="preserve">National Tripartite Council for Social Dialogue
</t>
        </r>
        <r>
          <rPr>
            <b/>
            <sz val="11"/>
            <color rgb="FF000000"/>
            <rFont val="Palatino Linotype"/>
            <family val="1"/>
          </rPr>
          <t xml:space="preserve">
</t>
        </r>
        <r>
          <rPr>
            <b/>
            <sz val="11"/>
            <color rgb="FF000000"/>
            <rFont val="Palatino Linotype"/>
            <family val="1"/>
          </rPr>
          <t xml:space="preserve">Economic and Social Council 
</t>
        </r>
      </text>
    </comment>
    <comment ref="C51" authorId="0" shapeId="0" xr:uid="{D76B9A97-67F0-40EF-9004-D5CADD0535DF}">
      <text>
        <r>
          <rPr>
            <b/>
            <sz val="11"/>
            <color rgb="FF000000"/>
            <rFont val="Palatino Linotype"/>
            <family val="1"/>
          </rPr>
          <t>Russian Tripartite Commission for the Regulation of Social and Labour Relations</t>
        </r>
      </text>
    </comment>
    <comment ref="C52" authorId="0" shapeId="0" xr:uid="{647820C3-A294-4FF3-BA49-639E5D57E524}">
      <text>
        <r>
          <rPr>
            <b/>
            <sz val="9"/>
            <color rgb="FF000000"/>
            <rFont val="Tahoma"/>
            <family val="2"/>
          </rPr>
          <t xml:space="preserve">Tripartite Commission </t>
        </r>
      </text>
    </comment>
    <comment ref="C53" authorId="0" shapeId="0" xr:uid="{A8DD5840-5772-45C2-8BB2-96EE7AD28D21}">
      <text>
        <r>
          <rPr>
            <b/>
            <sz val="11"/>
            <color rgb="FF000000"/>
            <rFont val="Palatino Linotype"/>
            <family val="1"/>
          </rPr>
          <t xml:space="preserve">Economic and Social Council
</t>
        </r>
      </text>
    </comment>
    <comment ref="C54" authorId="0" shapeId="0" xr:uid="{DE758181-1BD4-40B8-892E-8B106D863F0F}">
      <text>
        <r>
          <rPr>
            <b/>
            <sz val="11"/>
            <color rgb="FF000000"/>
            <rFont val="Palatino Linotype"/>
            <family val="1"/>
          </rPr>
          <t>Economic and Social Council</t>
        </r>
      </text>
    </comment>
    <comment ref="C55" authorId="0" shapeId="0" xr:uid="{ED0D0FBB-8D65-48D2-9B67-5F8823826EA8}">
      <text>
        <r>
          <rPr>
            <b/>
            <sz val="11"/>
            <color rgb="FF000000"/>
            <rFont val="Palatino Linotype"/>
            <family val="1"/>
          </rPr>
          <t>Economic and Social Council</t>
        </r>
        <r>
          <rPr>
            <sz val="9"/>
            <color rgb="FF000000"/>
            <rFont val="Tahoma"/>
            <family val="2"/>
          </rPr>
          <t xml:space="preserve">
</t>
        </r>
      </text>
    </comment>
    <comment ref="C56" authorId="0" shapeId="0" xr:uid="{B234753E-717A-40E7-BA70-9739B4BCD476}">
      <text>
        <r>
          <rPr>
            <b/>
            <sz val="11"/>
            <color rgb="FF000000"/>
            <rFont val="Palatino Linotype"/>
            <family val="1"/>
          </rPr>
          <t>Economic and Social Council</t>
        </r>
        <r>
          <rPr>
            <sz val="9"/>
            <color rgb="FF000000"/>
            <rFont val="Tahoma"/>
            <family val="2"/>
          </rPr>
          <t xml:space="preserve">
</t>
        </r>
      </text>
    </comment>
    <comment ref="C58" authorId="0" shapeId="0" xr:uid="{0CA834C8-5C6A-471D-ACE3-2B3F7DFDC5AD}">
      <text>
        <r>
          <rPr>
            <b/>
            <sz val="11"/>
            <color rgb="FF000000"/>
            <rFont val="Palatino Linotype"/>
            <family val="1"/>
          </rPr>
          <t>Commission fédérale du travail (Federal Labour Commission)</t>
        </r>
        <r>
          <rPr>
            <sz val="9"/>
            <color rgb="FF000000"/>
            <rFont val="Tahoma"/>
            <family val="2"/>
          </rPr>
          <t xml:space="preserve">
</t>
        </r>
      </text>
    </comment>
    <comment ref="C59" authorId="0" shapeId="0" xr:uid="{22B36EAE-0884-46BF-9C7B-105F65D9AC51}">
      <text>
        <r>
          <rPr>
            <b/>
            <sz val="11"/>
            <color rgb="FF000000"/>
            <rFont val="Palatino Linotype"/>
            <family val="1"/>
          </rPr>
          <t xml:space="preserve">Tripartite Commission for the Regulation of Social and Labour Relations </t>
        </r>
      </text>
    </comment>
    <comment ref="C60" authorId="0" shapeId="0" xr:uid="{4E3E7FFA-E410-489A-967B-3F778CAD97BC}">
      <text>
        <r>
          <rPr>
            <b/>
            <sz val="11"/>
            <color rgb="FF000000"/>
            <rFont val="Palatino Linotype"/>
            <family val="1"/>
          </rPr>
          <t>Economic and Social Council</t>
        </r>
        <r>
          <rPr>
            <sz val="9"/>
            <color rgb="FF000000"/>
            <rFont val="Tahoma"/>
            <family val="2"/>
          </rPr>
          <t xml:space="preserve">
</t>
        </r>
      </text>
    </comment>
    <comment ref="C61" authorId="0" shapeId="0" xr:uid="{4BA18D43-FB90-4B9D-B4F1-740C925F5E32}">
      <text>
        <r>
          <rPr>
            <b/>
            <sz val="11"/>
            <color rgb="FF000000"/>
            <rFont val="Palatino Linotype"/>
            <family val="1"/>
          </rPr>
          <t>Tripartite Commission for the Regulation of Social and Labour Issues</t>
        </r>
      </text>
    </comment>
    <comment ref="C62" authorId="0" shapeId="0" xr:uid="{2EF68E79-2503-4A3D-B655-2651E5CC2161}">
      <text>
        <r>
          <rPr>
            <b/>
            <sz val="11"/>
            <color rgb="FF000000"/>
            <rFont val="Palatino Linotype"/>
            <family val="1"/>
          </rPr>
          <t xml:space="preserve">National Tripartite Social and Economic Council </t>
        </r>
        <r>
          <rPr>
            <sz val="9"/>
            <color rgb="FF000000"/>
            <rFont val="Tahoma"/>
            <family val="2"/>
          </rPr>
          <t xml:space="preserve">
</t>
        </r>
      </text>
    </comment>
    <comment ref="C64" authorId="0" shapeId="0" xr:uid="{9FC126BA-8737-40CB-964C-9D04916E7C29}">
      <text>
        <r>
          <rPr>
            <b/>
            <sz val="11"/>
            <color rgb="FF000000"/>
            <rFont val="Palatino Linotype"/>
            <family val="1"/>
          </rPr>
          <t>Republican Tripartite Commission on Social and Labour Issues</t>
        </r>
      </text>
    </comment>
  </commentList>
</comments>
</file>

<file path=xl/sharedStrings.xml><?xml version="1.0" encoding="utf-8"?>
<sst xmlns="http://schemas.openxmlformats.org/spreadsheetml/2006/main" count="4934" uniqueCount="609">
  <si>
    <t>Global Country Information</t>
  </si>
  <si>
    <t>Global Statistics</t>
  </si>
  <si>
    <t>Global Statistics in Diagrams</t>
  </si>
  <si>
    <t>Tripartie Social Dialogue in MAPS</t>
  </si>
  <si>
    <t>Africa Country Information</t>
  </si>
  <si>
    <t>Statistics on Africa</t>
  </si>
  <si>
    <t>Africa in Diagrams</t>
  </si>
  <si>
    <t>Americas Country Information</t>
  </si>
  <si>
    <t>Statistics on Americas</t>
  </si>
  <si>
    <t>Americas in Diagrams</t>
  </si>
  <si>
    <t>Arab states Country Information</t>
  </si>
  <si>
    <t>Statistics on Arab States</t>
  </si>
  <si>
    <t>Arab States in Diagrams</t>
  </si>
  <si>
    <t>Asia &amp; Pacific Country Information</t>
  </si>
  <si>
    <t>Statistics on Asia &amp; Pacific</t>
  </si>
  <si>
    <t>Methodology and explainatory note (READ ME)</t>
  </si>
  <si>
    <t>A&amp;P in Diagrams</t>
  </si>
  <si>
    <t>Europe &amp; C.Asia Country Information</t>
  </si>
  <si>
    <t>Statistics on Europe &amp; C.Asia</t>
  </si>
  <si>
    <t>Europe &amp; C.Asia in Diagrams</t>
  </si>
  <si>
    <t>Main SD Conventions</t>
  </si>
  <si>
    <t>Statistics on main SD Conventions</t>
  </si>
  <si>
    <t>Main SD Conventions in DIAGRAMS</t>
  </si>
  <si>
    <t>Region</t>
  </si>
  <si>
    <t>Country</t>
  </si>
  <si>
    <t>NSDI</t>
  </si>
  <si>
    <t>Other NSDIs specialise in one topic</t>
  </si>
  <si>
    <t>Type</t>
  </si>
  <si>
    <t>Main body created  in</t>
  </si>
  <si>
    <t xml:space="preserve">Composition </t>
  </si>
  <si>
    <t xml:space="preserve">Secretariat </t>
  </si>
  <si>
    <t>Chairperson</t>
  </si>
  <si>
    <t xml:space="preserve">Meetings in 2022-2023  </t>
  </si>
  <si>
    <t xml:space="preserve">Including Convention 144 </t>
  </si>
  <si>
    <t>Operational (according to our own findings or responses)</t>
  </si>
  <si>
    <t>ASIA</t>
  </si>
  <si>
    <t xml:space="preserve">Afghanistan </t>
  </si>
  <si>
    <t>EUR</t>
  </si>
  <si>
    <t>Albania </t>
  </si>
  <si>
    <t>AFR</t>
  </si>
  <si>
    <t>Algeria</t>
  </si>
  <si>
    <t>Angola</t>
  </si>
  <si>
    <t>AMER</t>
  </si>
  <si>
    <t>Antig. and Barbuda</t>
  </si>
  <si>
    <t>Argentina</t>
  </si>
  <si>
    <t>Armenia </t>
  </si>
  <si>
    <t xml:space="preserve">Australia </t>
  </si>
  <si>
    <t>Austria </t>
  </si>
  <si>
    <t>Azerbaijan </t>
  </si>
  <si>
    <t>Bahamas</t>
  </si>
  <si>
    <t>ARAB</t>
  </si>
  <si>
    <t xml:space="preserve">Bahrain  </t>
  </si>
  <si>
    <t xml:space="preserve">Bangladesh </t>
  </si>
  <si>
    <t>Barbados</t>
  </si>
  <si>
    <t>Belarus </t>
  </si>
  <si>
    <t>Belgium </t>
  </si>
  <si>
    <t>Belize</t>
  </si>
  <si>
    <t>Benin</t>
  </si>
  <si>
    <t xml:space="preserve">Bolivia </t>
  </si>
  <si>
    <t>Bosnia and Herzegovina </t>
  </si>
  <si>
    <t>Botswana</t>
  </si>
  <si>
    <t>Brazil</t>
  </si>
  <si>
    <t xml:space="preserve">Brunei Darussalam </t>
  </si>
  <si>
    <t>Bulgaria </t>
  </si>
  <si>
    <t>Burkina Faso</t>
  </si>
  <si>
    <t>Burundi</t>
  </si>
  <si>
    <t>Cabo Verde</t>
  </si>
  <si>
    <t xml:space="preserve">Cambodia </t>
  </si>
  <si>
    <t>Cameroon</t>
  </si>
  <si>
    <t>Canada</t>
  </si>
  <si>
    <t>CAR</t>
  </si>
  <si>
    <t>Chad</t>
  </si>
  <si>
    <t>Chile</t>
  </si>
  <si>
    <t xml:space="preserve">China </t>
  </si>
  <si>
    <t>Colombia</t>
  </si>
  <si>
    <t>Comoros</t>
  </si>
  <si>
    <t>Congo</t>
  </si>
  <si>
    <t xml:space="preserve">Cook Islands </t>
  </si>
  <si>
    <t>Costa Rica</t>
  </si>
  <si>
    <t>Côte d'Ivoire</t>
  </si>
  <si>
    <t>Croatia </t>
  </si>
  <si>
    <t>Cuba</t>
  </si>
  <si>
    <t>Cyprus </t>
  </si>
  <si>
    <t>Czechia </t>
  </si>
  <si>
    <t>Denmark</t>
  </si>
  <si>
    <t>Djibouti</t>
  </si>
  <si>
    <t>Dominica</t>
  </si>
  <si>
    <t>Dominican Republic</t>
  </si>
  <si>
    <t>DR Congo</t>
  </si>
  <si>
    <t>Ecuador</t>
  </si>
  <si>
    <t>Egypt</t>
  </si>
  <si>
    <t>El Salvador</t>
  </si>
  <si>
    <t>Equatorial Guinea</t>
  </si>
  <si>
    <t>Eritrea</t>
  </si>
  <si>
    <t>Estonia </t>
  </si>
  <si>
    <t>Eswatini</t>
  </si>
  <si>
    <t>Ethiopia</t>
  </si>
  <si>
    <t xml:space="preserve">Fiji </t>
  </si>
  <si>
    <t>Finland </t>
  </si>
  <si>
    <t>France </t>
  </si>
  <si>
    <t>Gabon</t>
  </si>
  <si>
    <t>Gambia</t>
  </si>
  <si>
    <t>Georgia </t>
  </si>
  <si>
    <t>Germany</t>
  </si>
  <si>
    <t>Ghana</t>
  </si>
  <si>
    <t>Greece </t>
  </si>
  <si>
    <t>Grenada</t>
  </si>
  <si>
    <t>Guatemala</t>
  </si>
  <si>
    <t>Guinea</t>
  </si>
  <si>
    <t>Guinea-Bissau</t>
  </si>
  <si>
    <t>Guyana</t>
  </si>
  <si>
    <t>Haiti</t>
  </si>
  <si>
    <t>Honduras</t>
  </si>
  <si>
    <t>Hungary </t>
  </si>
  <si>
    <t>Iceland </t>
  </si>
  <si>
    <t xml:space="preserve">India </t>
  </si>
  <si>
    <t xml:space="preserve">Indonesia </t>
  </si>
  <si>
    <t xml:space="preserve">IR Iran </t>
  </si>
  <si>
    <t>Iraq </t>
  </si>
  <si>
    <t>Ireland </t>
  </si>
  <si>
    <t>Israel </t>
  </si>
  <si>
    <t>Italy </t>
  </si>
  <si>
    <t>Jamaica</t>
  </si>
  <si>
    <t xml:space="preserve">Japan </t>
  </si>
  <si>
    <t xml:space="preserve">Jordan  </t>
  </si>
  <si>
    <t>Kazakhstan </t>
  </si>
  <si>
    <t>Kenya</t>
  </si>
  <si>
    <t xml:space="preserve">Kiribati </t>
  </si>
  <si>
    <t xml:space="preserve">Kuwait  </t>
  </si>
  <si>
    <t>Kyrgyzstan </t>
  </si>
  <si>
    <t>Lao PDR</t>
  </si>
  <si>
    <t>Latvia </t>
  </si>
  <si>
    <t xml:space="preserve">Lebanon  </t>
  </si>
  <si>
    <t>Lesotho</t>
  </si>
  <si>
    <t>Liberia</t>
  </si>
  <si>
    <t>Libya</t>
  </si>
  <si>
    <t>Lithuania</t>
  </si>
  <si>
    <t>Luxembourg </t>
  </si>
  <si>
    <t>Madagascar</t>
  </si>
  <si>
    <t>Malawi</t>
  </si>
  <si>
    <t xml:space="preserve">Malaysia </t>
  </si>
  <si>
    <t xml:space="preserve">Maldives </t>
  </si>
  <si>
    <t>Mali</t>
  </si>
  <si>
    <t>Malta </t>
  </si>
  <si>
    <t xml:space="preserve">Marshall Islands </t>
  </si>
  <si>
    <t>Mauritania</t>
  </si>
  <si>
    <t>Mauritius</t>
  </si>
  <si>
    <t>Mexico</t>
  </si>
  <si>
    <t xml:space="preserve">Mongolia </t>
  </si>
  <si>
    <t>Montenegro </t>
  </si>
  <si>
    <t>Morocco</t>
  </si>
  <si>
    <t>Mozambique</t>
  </si>
  <si>
    <t xml:space="preserve">Myanmar </t>
  </si>
  <si>
    <t>Namibia</t>
  </si>
  <si>
    <t xml:space="preserve">Nepal </t>
  </si>
  <si>
    <t>Netherlands </t>
  </si>
  <si>
    <t xml:space="preserve">New Zealand </t>
  </si>
  <si>
    <t>Nicaragua</t>
  </si>
  <si>
    <t>Niger</t>
  </si>
  <si>
    <t>Nigeria</t>
  </si>
  <si>
    <t>North Macedonia </t>
  </si>
  <si>
    <t>Norway </t>
  </si>
  <si>
    <t>Occupied Palistine Territory</t>
  </si>
  <si>
    <t>Oman </t>
  </si>
  <si>
    <t xml:space="preserve">Pakistan </t>
  </si>
  <si>
    <t xml:space="preserve">Palau </t>
  </si>
  <si>
    <t>Panama</t>
  </si>
  <si>
    <t xml:space="preserve">Papua New Guinea </t>
  </si>
  <si>
    <t>Paraguay</t>
  </si>
  <si>
    <t>Peru</t>
  </si>
  <si>
    <t xml:space="preserve">Philippines </t>
  </si>
  <si>
    <t>Poland</t>
  </si>
  <si>
    <t>Portugal </t>
  </si>
  <si>
    <t>Qatar </t>
  </si>
  <si>
    <t>Rep. of Moldova </t>
  </si>
  <si>
    <t xml:space="preserve">Republic of Korea </t>
  </si>
  <si>
    <t>Romania </t>
  </si>
  <si>
    <t>Russia </t>
  </si>
  <si>
    <t>Rwanda</t>
  </si>
  <si>
    <t>S. Kitts and Nevis</t>
  </si>
  <si>
    <t>S. Lucia</t>
  </si>
  <si>
    <t>S. Vin. and the Grenad.</t>
  </si>
  <si>
    <t xml:space="preserve">Samoa </t>
  </si>
  <si>
    <t>San Marino </t>
  </si>
  <si>
    <t>Sao Tome &amp; Principe</t>
  </si>
  <si>
    <t xml:space="preserve">Saudi Arabia  </t>
  </si>
  <si>
    <t>Senegal</t>
  </si>
  <si>
    <t>Serbia </t>
  </si>
  <si>
    <t>Seychelles</t>
  </si>
  <si>
    <t>Sierra Leone</t>
  </si>
  <si>
    <t xml:space="preserve">Singapore </t>
  </si>
  <si>
    <t>Slovakia </t>
  </si>
  <si>
    <t>Slovenia </t>
  </si>
  <si>
    <t xml:space="preserve">Solomon Islands </t>
  </si>
  <si>
    <t>Somalia</t>
  </si>
  <si>
    <t>South Africa</t>
  </si>
  <si>
    <t>South Sudan</t>
  </si>
  <si>
    <t>Spain </t>
  </si>
  <si>
    <t xml:space="preserve">Sri Lanka </t>
  </si>
  <si>
    <t>Sudan</t>
  </si>
  <si>
    <t>Suriname</t>
  </si>
  <si>
    <t>Sweden </t>
  </si>
  <si>
    <t>Switzerland </t>
  </si>
  <si>
    <t>Syrian Arab Republic  </t>
  </si>
  <si>
    <t>Tajikistan</t>
  </si>
  <si>
    <t>Tanzania</t>
  </si>
  <si>
    <t xml:space="preserve">Thailand </t>
  </si>
  <si>
    <t xml:space="preserve">Timor-Leste </t>
  </si>
  <si>
    <t>Togo</t>
  </si>
  <si>
    <t xml:space="preserve">Tonga </t>
  </si>
  <si>
    <t>Trin. and Tobago</t>
  </si>
  <si>
    <t>Tunisia</t>
  </si>
  <si>
    <t>Türkiye </t>
  </si>
  <si>
    <t>Turkmenistan </t>
  </si>
  <si>
    <t xml:space="preserve">Tuvalu </t>
  </si>
  <si>
    <t>Uganda</t>
  </si>
  <si>
    <t>UK </t>
  </si>
  <si>
    <t>Ukraine </t>
  </si>
  <si>
    <t>United Arab Emirates </t>
  </si>
  <si>
    <t>Uruguay</t>
  </si>
  <si>
    <t>US</t>
  </si>
  <si>
    <t>Uzbekistan </t>
  </si>
  <si>
    <t xml:space="preserve">Vanuatu </t>
  </si>
  <si>
    <t xml:space="preserve">Venezuela </t>
  </si>
  <si>
    <t xml:space="preserve">Viet Nam </t>
  </si>
  <si>
    <t>Yemen </t>
  </si>
  <si>
    <t>Zambia</t>
  </si>
  <si>
    <t>Zimbabwe</t>
  </si>
  <si>
    <t>PREVIOUS PAGE</t>
  </si>
  <si>
    <t>HOME PAGE</t>
  </si>
  <si>
    <t>NEXT PAGE</t>
  </si>
  <si>
    <t xml:space="preserve">GLOBAL STATISTICS </t>
  </si>
  <si>
    <t>Countries</t>
  </si>
  <si>
    <t xml:space="preserve">NSDI </t>
  </si>
  <si>
    <t>Other NSDIs specialised in one topic</t>
  </si>
  <si>
    <t>Main body created in</t>
  </si>
  <si>
    <t xml:space="preserve">yes </t>
  </si>
  <si>
    <t xml:space="preserve">trip+ </t>
  </si>
  <si>
    <t xml:space="preserve">Before 2000 </t>
  </si>
  <si>
    <t xml:space="preserve">Between 5 and 30 </t>
  </si>
  <si>
    <t xml:space="preserve">President/ PM </t>
  </si>
  <si>
    <t xml:space="preserve">Meetings in 2022-2023 </t>
  </si>
  <si>
    <t xml:space="preserve">Yes </t>
  </si>
  <si>
    <t>N/A</t>
  </si>
  <si>
    <t xml:space="preserve">no </t>
  </si>
  <si>
    <t xml:space="preserve">trip </t>
  </si>
  <si>
    <t xml:space="preserve">After 2000 </t>
  </si>
  <si>
    <t xml:space="preserve">Between 31 and 60 </t>
  </si>
  <si>
    <t xml:space="preserve">Minister/Director/Other government official </t>
  </si>
  <si>
    <t xml:space="preserve">No meetings in 2022-2023 </t>
  </si>
  <si>
    <t xml:space="preserve">No </t>
  </si>
  <si>
    <t xml:space="preserve">NI </t>
  </si>
  <si>
    <t xml:space="preserve">N/A </t>
  </si>
  <si>
    <t xml:space="preserve">bipar + </t>
  </si>
  <si>
    <t xml:space="preserve">More than 61 </t>
  </si>
  <si>
    <t>Independent</t>
  </si>
  <si>
    <t xml:space="preserve">bipar </t>
  </si>
  <si>
    <t xml:space="preserve">Irregular </t>
  </si>
  <si>
    <t xml:space="preserve">On rotational basis </t>
  </si>
  <si>
    <t>yes-G</t>
  </si>
  <si>
    <t xml:space="preserve">Joint Presidency </t>
  </si>
  <si>
    <t xml:space="preserve">Chair elected </t>
  </si>
  <si>
    <t>PREVIUOS PAGE</t>
  </si>
  <si>
    <t>Composition (number of members and participation of G,E,W)</t>
  </si>
  <si>
    <t>Meetings  in 2022-2023</t>
  </si>
  <si>
    <t>ESEC</t>
  </si>
  <si>
    <t>NI</t>
  </si>
  <si>
    <t>trip+</t>
  </si>
  <si>
    <t>no</t>
  </si>
  <si>
    <t xml:space="preserve">ILO NC </t>
  </si>
  <si>
    <t>trip</t>
  </si>
  <si>
    <t>(7G+3E+3W)</t>
  </si>
  <si>
    <t>Department Director</t>
  </si>
  <si>
    <t>yes</t>
  </si>
  <si>
    <t>NCCDCB</t>
  </si>
  <si>
    <t>yes (1)</t>
  </si>
  <si>
    <t xml:space="preserve">6G + 4E+ 6W </t>
  </si>
  <si>
    <t xml:space="preserve">Minister of Development </t>
  </si>
  <si>
    <t>LAC</t>
  </si>
  <si>
    <t>yes (3)</t>
  </si>
  <si>
    <t>(3G+4E+4W+ 3 Indep. Persons)</t>
  </si>
  <si>
    <t>yes (5)</t>
  </si>
  <si>
    <t>bipar</t>
  </si>
  <si>
    <t>12E + 12W</t>
  </si>
  <si>
    <t>NSDC
ESC</t>
  </si>
  <si>
    <t>(Chair +7G +7E+ 7W)</t>
  </si>
  <si>
    <t>Rotational basis</t>
  </si>
  <si>
    <t>CCS</t>
  </si>
  <si>
    <t>yes (4)</t>
  </si>
  <si>
    <t>4G + 4E + 4W</t>
  </si>
  <si>
    <t>Prime Minister</t>
  </si>
  <si>
    <t>CCSDS</t>
  </si>
  <si>
    <t>yes (2)</t>
  </si>
  <si>
    <t>7G + 10E + 12W + 4 civil society reps + 4 teachers' union reps.</t>
  </si>
  <si>
    <t>Minister of Labor and Social Security</t>
  </si>
  <si>
    <t>ESC</t>
  </si>
  <si>
    <t>Elected by peers</t>
  </si>
  <si>
    <t xml:space="preserve">ESCC </t>
  </si>
  <si>
    <t>CCTE</t>
  </si>
  <si>
    <t>(6G+3E+3W)</t>
  </si>
  <si>
    <t>Minister</t>
  </si>
  <si>
    <t>CNDS</t>
  </si>
  <si>
    <t>24G + 12E + 12W</t>
  </si>
  <si>
    <t>18G + 18E + 18W, civil society can participate but has no voting power</t>
  </si>
  <si>
    <t>CONTESS</t>
  </si>
  <si>
    <t>NLC</t>
  </si>
  <si>
    <t>12G + 12E + 12W</t>
  </si>
  <si>
    <t>Minister of Employment and Labor</t>
  </si>
  <si>
    <t>HCSDWL</t>
  </si>
  <si>
    <t>(4G+E6+W6)</t>
  </si>
  <si>
    <t>-</t>
  </si>
  <si>
    <t>LAB</t>
  </si>
  <si>
    <t xml:space="preserve">Chair + 7G + 2E + 2W + 1 disability rep.  </t>
  </si>
  <si>
    <t>(4G+4E+4W)</t>
  </si>
  <si>
    <t>Commissioner</t>
  </si>
  <si>
    <t>NLAB</t>
  </si>
  <si>
    <t>yes (many)</t>
  </si>
  <si>
    <t>(5G+5E+5W)</t>
  </si>
  <si>
    <t xml:space="preserve">15G + 25E + 25 W+ 16 reps of different associations and groups + 18 reps of local authorities;
</t>
  </si>
  <si>
    <t xml:space="preserve">Chair + 7G + 5E + 5W + 1 civil society rep </t>
  </si>
  <si>
    <t>NTC</t>
  </si>
  <si>
    <t>(Chair +5G +5E+5W)</t>
  </si>
  <si>
    <t xml:space="preserve">CNDS </t>
  </si>
  <si>
    <t>16G + 16E + 16W</t>
  </si>
  <si>
    <t>CPCS</t>
  </si>
  <si>
    <t>Chair + 8G + 8E + 8W + 1 exec. Secretary</t>
  </si>
  <si>
    <t xml:space="preserve">Minister of Labor   </t>
  </si>
  <si>
    <t>NLB</t>
  </si>
  <si>
    <t>(Chair +4G +3E +3W +3 independent members)</t>
  </si>
  <si>
    <t>NACOLA</t>
  </si>
  <si>
    <t>(Chair +2G +12E +12W)</t>
  </si>
  <si>
    <t>Deputy Minister</t>
  </si>
  <si>
    <t>3G + 3E + 3W</t>
  </si>
  <si>
    <t>CNL</t>
  </si>
  <si>
    <t>(16G + E16 + 16W)</t>
  </si>
  <si>
    <t>TLAC</t>
  </si>
  <si>
    <t>Other government official</t>
  </si>
  <si>
    <t>HLC</t>
  </si>
  <si>
    <t>1 Secretary + 6G + 6E + 6W + representatives of relevant ministries with advisory status</t>
  </si>
  <si>
    <t xml:space="preserve">Minister of Labor </t>
  </si>
  <si>
    <t xml:space="preserve">
CNDS</t>
  </si>
  <si>
    <t>7G + 7E + 7W</t>
  </si>
  <si>
    <t>(7G+7E+7W)</t>
  </si>
  <si>
    <t xml:space="preserve">ESEC </t>
  </si>
  <si>
    <t xml:space="preserve">17 G+ 24 W + 24 professional organisations and associations+ 16 civ. society + 24 Experts    </t>
  </si>
  <si>
    <t>(Chair + 8G +8E+8W+others)</t>
  </si>
  <si>
    <t xml:space="preserve">LAC </t>
  </si>
  <si>
    <t xml:space="preserve">(Chair +4G + 4E + W4) </t>
  </si>
  <si>
    <t>5G + 5E + 5W + 5 civil society reps.</t>
  </si>
  <si>
    <t xml:space="preserve">Government Official </t>
  </si>
  <si>
    <t>NLAC</t>
  </si>
  <si>
    <t>40G + 8E + 16W</t>
  </si>
  <si>
    <t>Minister of Labor and Employment</t>
  </si>
  <si>
    <t>NLC
ESDC</t>
  </si>
  <si>
    <t>(Chair +5G+ 5E+ 5W+ 5CS)</t>
  </si>
  <si>
    <t>CNCS</t>
  </si>
  <si>
    <t xml:space="preserve">Prime Minister </t>
  </si>
  <si>
    <t>HCDS</t>
  </si>
  <si>
    <t xml:space="preserve">10G + 10E + 10W </t>
  </si>
  <si>
    <t>NCCE</t>
  </si>
  <si>
    <t>JCC</t>
  </si>
  <si>
    <t>yes (6)</t>
  </si>
  <si>
    <t>Chair + 5G + 10E +10W</t>
  </si>
  <si>
    <t>Commissioner of Labor</t>
  </si>
  <si>
    <t>NEDLAC</t>
  </si>
  <si>
    <t>yes (8)</t>
  </si>
  <si>
    <t xml:space="preserve">(18 members from each party) </t>
  </si>
  <si>
    <t>Chair + 2G +2E +2W</t>
  </si>
  <si>
    <t xml:space="preserve">Independent </t>
  </si>
  <si>
    <t>HWC</t>
  </si>
  <si>
    <t>6G + 3E + 3W + 3 experts and academics</t>
  </si>
  <si>
    <t xml:space="preserve">LESCO </t>
  </si>
  <si>
    <t>(Chair+4G + E4 + W4 + 4 independent experts)</t>
  </si>
  <si>
    <t>10G + 10E + 14W</t>
  </si>
  <si>
    <t xml:space="preserve">SDNC </t>
  </si>
  <si>
    <t>(35G + 30E + 35W)</t>
  </si>
  <si>
    <t>(Chair + G7 + E2 + W2 + 1 rep. of persons with disabilities)</t>
  </si>
  <si>
    <t>TCLC</t>
  </si>
  <si>
    <t>(7G+E7+W7)</t>
  </si>
  <si>
    <t>TNF</t>
  </si>
  <si>
    <t>STATISTICS ON AFRICA</t>
  </si>
  <si>
    <t>Minister/Director/ Other government official</t>
  </si>
  <si>
    <t xml:space="preserve">Other NSDIs specialised in one topic </t>
  </si>
  <si>
    <t>NLB 
NESC</t>
  </si>
  <si>
    <t>ESC
NCEPMW</t>
  </si>
  <si>
    <t>SP</t>
  </si>
  <si>
    <t>Irregular</t>
  </si>
  <si>
    <t>Depends on meeting</t>
  </si>
  <si>
    <t>LAB 
TB</t>
  </si>
  <si>
    <t>(3G+3E+3W)</t>
  </si>
  <si>
    <t>CDESS
NLC</t>
  </si>
  <si>
    <t>CSL</t>
  </si>
  <si>
    <t>(3G+3W+3E)</t>
  </si>
  <si>
    <t>CPCPSL</t>
  </si>
  <si>
    <t>CCES
CST</t>
  </si>
  <si>
    <t xml:space="preserve">4G + 9W + 9E + 2 agricult. sec. + 9 indigenous peoples, elderly, youth, LGBTQI, people with disabilities + 6 solidarity economy + 5 civ. Society + 2 local territories + 5 academia + 3 women’s organizations </t>
  </si>
  <si>
    <t>IRAC</t>
  </si>
  <si>
    <t>ESC 
LAC</t>
  </si>
  <si>
    <t>bipar+</t>
  </si>
  <si>
    <t>CNTS</t>
  </si>
  <si>
    <t>CST</t>
  </si>
  <si>
    <t>(8G+8E+8W)</t>
  </si>
  <si>
    <t>(chair + 8E+ 8W+ 8C)</t>
  </si>
  <si>
    <t>(6G+6E+6W)</t>
  </si>
  <si>
    <t>ESDC</t>
  </si>
  <si>
    <t>CNPES</t>
  </si>
  <si>
    <t>2 association of professionals + 2 bankers + 2 Chamber of Commerce + 2 Chamber of Television + 2 Chamber of Mines + 2 Chamber of Small and Medium Sized Industries and Craftsmanship + 2Chamber of Radios + 2 Council of youth + 4 Council of universities (public and private) + 10 Private businessmen + 4 Journalists+ 4 Communal movements+ 2 Agricultural Organizations + 2 Cultural Organisations + 4 Women Organizations + Non Governmental Organizations (NGO)+ 10 Political parties + 10 Outstanding personalities of the civil society + 8 Civil society from the Atlantic coast + 16 W</t>
  </si>
  <si>
    <t>CCND</t>
  </si>
  <si>
    <t>3E+ 3W + other (including G)</t>
  </si>
  <si>
    <t>CCT</t>
  </si>
  <si>
    <t>CNTPE</t>
  </si>
  <si>
    <t>(1G+ 10E+ 10W)</t>
  </si>
  <si>
    <t>NTC 
ESC</t>
  </si>
  <si>
    <t>LAB 
ESC</t>
  </si>
  <si>
    <t>NTAC</t>
  </si>
  <si>
    <t>(7G+6E+6W)</t>
  </si>
  <si>
    <t>CST
CEN 
CAT</t>
  </si>
  <si>
    <t>CEN</t>
  </si>
  <si>
    <t>STATISTICS ON AMERICAS</t>
  </si>
  <si>
    <t xml:space="preserve">Meetings  </t>
  </si>
  <si>
    <t xml:space="preserve">CLSA </t>
  </si>
  <si>
    <t>(21G +2E+ 1W+ 3Experts)</t>
  </si>
  <si>
    <t xml:space="preserve">9 experts (including G) + 
9 E + 9 W + 9 civ. society +9 Academia and Youth </t>
  </si>
  <si>
    <t xml:space="preserve">ACLA </t>
  </si>
  <si>
    <t>(6G+2E+2W)</t>
  </si>
  <si>
    <t>NTLPC</t>
  </si>
  <si>
    <t>(8G+7E+7W)</t>
  </si>
  <si>
    <t>TSDC</t>
  </si>
  <si>
    <t>yes (15)</t>
  </si>
  <si>
    <t>STATISTICS ON ARAB STATES</t>
  </si>
  <si>
    <t>Other NSDIs, specialised in one topic</t>
  </si>
  <si>
    <t xml:space="preserve">Meetings in 2023-2024  </t>
  </si>
  <si>
    <t>LHC</t>
  </si>
  <si>
    <t>NWRCC</t>
  </si>
  <si>
    <t>(Chair+ 7E+ 7W)</t>
  </si>
  <si>
    <t>NTCC</t>
  </si>
  <si>
    <t>(20G+ 20E+ 20W)</t>
  </si>
  <si>
    <t xml:space="preserve">LAC 
</t>
  </si>
  <si>
    <t>CESC
NTCC</t>
  </si>
  <si>
    <t>214, comprising experts, scholars, and executives from economic and social sectors</t>
  </si>
  <si>
    <t>NTLAC</t>
  </si>
  <si>
    <t>ERAB
NEDC</t>
  </si>
  <si>
    <t>ILC</t>
  </si>
  <si>
    <t>The ILC maintains parity between employer and worker groups by allocating an equal number of seats to each</t>
  </si>
  <si>
    <t>LKS Tripnas</t>
  </si>
  <si>
    <t>(15G+ 15E+ 15W)</t>
  </si>
  <si>
    <t>SLC</t>
  </si>
  <si>
    <t>DWAB</t>
  </si>
  <si>
    <t>(8G+5E+5W)</t>
  </si>
  <si>
    <t>(16G+ 16E+ 16W)</t>
  </si>
  <si>
    <t>TLDF</t>
  </si>
  <si>
    <t>NTCLSC</t>
  </si>
  <si>
    <t>NTDF</t>
  </si>
  <si>
    <t>(Chair+ 9G+ 9E  +9W)</t>
  </si>
  <si>
    <t>CLAC</t>
  </si>
  <si>
    <t>(11G+5E+5W)</t>
  </si>
  <si>
    <t>FTCC</t>
  </si>
  <si>
    <t>(6G+1E+1W)</t>
  </si>
  <si>
    <t>(4 Ministers + 6E+6W)</t>
  </si>
  <si>
    <t>NTIPC</t>
  </si>
  <si>
    <t>ESLC</t>
  </si>
  <si>
    <t>(Chair + 2G +5E+5W+4publ. interests)</t>
  </si>
  <si>
    <t>SNTF</t>
  </si>
  <si>
    <t>TC</t>
  </si>
  <si>
    <t>TLAB</t>
  </si>
  <si>
    <t>NLDAC</t>
  </si>
  <si>
    <t>(10G+5E+5W)</t>
  </si>
  <si>
    <t>(4G+2E+2W)</t>
  </si>
  <si>
    <t>LERAC</t>
  </si>
  <si>
    <t>(1G+1E+1W)</t>
  </si>
  <si>
    <t>NIRC</t>
  </si>
  <si>
    <t>(Chair +2G +3E +3W)</t>
  </si>
  <si>
    <t>STATISTICS ON ASIA &amp; PACIFIC</t>
  </si>
  <si>
    <t xml:space="preserve">No meetings in 2023-2024 </t>
  </si>
  <si>
    <t>(7G+ 10E+ 10W)</t>
  </si>
  <si>
    <t>RTC</t>
  </si>
  <si>
    <t>Chancellor</t>
  </si>
  <si>
    <t>TCSEA</t>
  </si>
  <si>
    <t>(5G+ 5E+ 5W)</t>
  </si>
  <si>
    <t>NCLSI</t>
  </si>
  <si>
    <t>(13E+13W)</t>
  </si>
  <si>
    <t>NCTC
ESC</t>
  </si>
  <si>
    <t>(12G+ 12E+ 12W)</t>
  </si>
  <si>
    <t>Deputy Prime Minister</t>
  </si>
  <si>
    <t>(6G+4E+4W)</t>
  </si>
  <si>
    <t>yes (14)</t>
  </si>
  <si>
    <t>CESA</t>
  </si>
  <si>
    <t>DEC</t>
  </si>
  <si>
    <t>(4G+6E+6W+4Chairs+ academics, Central Bank and economic institutions</t>
  </si>
  <si>
    <t>Joint Presidency</t>
  </si>
  <si>
    <t>ILO TC</t>
  </si>
  <si>
    <t>EC</t>
  </si>
  <si>
    <t>11G (Ministers) + 2 E + 3 W + 5 various economis groups</t>
  </si>
  <si>
    <t>(52E+52W+71 various groups)</t>
  </si>
  <si>
    <t>TSPC</t>
  </si>
  <si>
    <t>ESC 
HLC</t>
  </si>
  <si>
    <t>(20E+ 20W+ 20 Various professions)</t>
  </si>
  <si>
    <t>MC</t>
  </si>
  <si>
    <t>NESC 
LEEF</t>
  </si>
  <si>
    <t>Chair (official from the Prime Minister Office) + deputy chair (official from the Prime Minister Office) + 4G + 3E +3W + 3 agricult.&amp;farming  +  3 civil society + 3 environment reps+ 8 indepen. Experts from academia</t>
  </si>
  <si>
    <t>NELC</t>
  </si>
  <si>
    <t>10 experts (including government reps)+  6 non-profit organ-s and assoc-ns of social promotion + 22 W + 9 Self-employed workers+ 17 E</t>
  </si>
  <si>
    <t>RTCSPRSLR</t>
  </si>
  <si>
    <t>(11G+11E+ 11W)</t>
  </si>
  <si>
    <t>TCRL</t>
  </si>
  <si>
    <t>(18E+ 18W+ 3 Indep. members)</t>
  </si>
  <si>
    <t>MCESD</t>
  </si>
  <si>
    <t>Chair + Deputy Chair (principal Permanent Secretary of the Civil Service) + 5G + 4E + 4W  +  Chair the Gozo Regional Committee + Chair of the Civil Society Committee + Secretary</t>
  </si>
  <si>
    <t>SC</t>
  </si>
  <si>
    <t>(11 Crown members+ 11E + 11W)</t>
  </si>
  <si>
    <t>NESC</t>
  </si>
  <si>
    <t>CWLPP</t>
  </si>
  <si>
    <t>SDC</t>
  </si>
  <si>
    <t>(8G+8E+8W + 60 other groups)</t>
  </si>
  <si>
    <t>NCCCB</t>
  </si>
  <si>
    <t>(10G+ 10E+ 10W)</t>
  </si>
  <si>
    <t>NTCSD 
ESC</t>
  </si>
  <si>
    <t>RTCRSLR</t>
  </si>
  <si>
    <t>(30G+ 30E+ 30W)</t>
  </si>
  <si>
    <t>6G+3E+3W</t>
  </si>
  <si>
    <t>20E+20W + 20 various groups</t>
  </si>
  <si>
    <t>CFT</t>
  </si>
  <si>
    <t xml:space="preserve">(2G + 2Reps of cantons + 2 Academia +7 E + 
7 W + 1 Women`s organisations) </t>
  </si>
  <si>
    <t>TCRSLR</t>
  </si>
  <si>
    <t>(11G+ 11E+ 11W)</t>
  </si>
  <si>
    <t>(7G+ 7E+ 7W)</t>
  </si>
  <si>
    <t>NTSEC</t>
  </si>
  <si>
    <t>RTCSLI</t>
  </si>
  <si>
    <t>(7G+8E+7W)</t>
  </si>
  <si>
    <t>STATISTICS ON EUROPE &amp; CENTRAL ASIA</t>
  </si>
  <si>
    <t>CONVENTION 87</t>
  </si>
  <si>
    <t xml:space="preserve">Year of ratification </t>
  </si>
  <si>
    <t>CONVENTION 98</t>
  </si>
  <si>
    <t>CONVENTION 144</t>
  </si>
  <si>
    <t>CONVENTION 135</t>
  </si>
  <si>
    <t>Year of Ratification</t>
  </si>
  <si>
    <t>CONVENTION 151</t>
  </si>
  <si>
    <t>CONVENTION 154</t>
  </si>
  <si>
    <t>X</t>
  </si>
  <si>
    <t>Ratified</t>
  </si>
  <si>
    <t>Information on ratifications of the main SD conventions by region and globally</t>
  </si>
  <si>
    <t>AFRICA</t>
  </si>
  <si>
    <t>AMERICAS</t>
  </si>
  <si>
    <t>ARAB STATES</t>
  </si>
  <si>
    <t>ASIA &amp; PACIFIC</t>
  </si>
  <si>
    <t>EUROPE &amp; CENTRAL ASIA</t>
  </si>
  <si>
    <t>GLOBALLY</t>
  </si>
  <si>
    <t>Legend (pages 1, 5, 8, 11, 14, 17):</t>
  </si>
  <si>
    <t>Information has been included using the methodology, described above.</t>
  </si>
  <si>
    <t>No informaton has been received up to this moment (NI)</t>
  </si>
  <si>
    <t>No national social dialogue institution exist (-)</t>
  </si>
  <si>
    <t>Explanatory note
Each of the 11 columns on pages 1, 5, 8, 11, 14, 17 has a filter through which you can sort out necessary information using one of the criteria described below.</t>
  </si>
  <si>
    <t>Region (this column is available only on page 1)</t>
  </si>
  <si>
    <t>Using this filter you can make a comparison of criteria between 5 regions - Africa (AFR), Americas (AMER), Arab states (ARAB), Asia and the Pacific (ASIA) and Europe and Central Asia (EUR).</t>
  </si>
  <si>
    <t>Country (this column is available on pages 1, 5, 8, 11, 14, 17)</t>
  </si>
  <si>
    <t>Using this column, you can sort out your countries of interest.</t>
  </si>
  <si>
    <t>NSDI (this column is available on pages 1, 5, 8, 11, 14, 17)</t>
  </si>
  <si>
    <t>Other NSDIs specialised in one topic (this column is available on pages 1, 5, 8, 11, 14, 17)</t>
  </si>
  <si>
    <t>Indicates the number of other NSDIs in the country, which are specialized on one particular topic (e.g. minimum wage board, OSH council, skills council, social security council etc.).</t>
  </si>
  <si>
    <t>Type (this column is available on pages 1, 5, 8, 11, 14, 17)</t>
  </si>
  <si>
    <t>Indicates the type of the main NSDI i.e., tripartite (trip), tripartite plus (trip +), bipartite (bipar) and bipartite plus (bipar +).</t>
  </si>
  <si>
    <t>Year of (re-) creation (this column is available on pages 1, 5, 8, 11, 14, 17)</t>
  </si>
  <si>
    <t>Indicates the year of creation or revitalization of the NSDI.</t>
  </si>
  <si>
    <t>Composition (this column is available on pages 1, 5, 8, 11, 14, 17)</t>
  </si>
  <si>
    <t xml:space="preserve">Indicates the number of members and gives their breakdown by group within the NSDI (e.g., G - government, E - employers, W - workers). Sometimes the NSDI includes other categories than government, employers and workers. In this case the additional information is given directly in the cell. </t>
  </si>
  <si>
    <t>Secretariat (this column is available on pages 1, 5, 8, 11, 14, 17)</t>
  </si>
  <si>
    <t>Indicates the existence/non-existence of the secretariat. "yes-G", means that the functions of the secretariat are performed by a state institution (a special unit within a ministry, responsible for labour issues, President`s office etc.).</t>
  </si>
  <si>
    <t>Chairperson (this column is available on pages 1, 5, 8, 11, 14, 17)</t>
  </si>
  <si>
    <t>Indicates who is chairing the sessions of the NSDI (e.g., a government official, on the rotational basis or the chair is elected by peers).</t>
  </si>
  <si>
    <t>Meetings in 2022-2023 (this column is available on pages 1, 5, 8, 11, 14, 17)</t>
  </si>
  <si>
    <t>Including Convention 144 (this column is available on pages 1, 5, 8, 11, 14, 17)</t>
  </si>
  <si>
    <t>Indicates the inclusion of the C144 issues in the mandate of the main institution. This criterion should be taken with caution as a separate institution specialized on C144 matters may exist at the country level.</t>
  </si>
  <si>
    <t>Operational  (this column is available on pages 1, 5, 8, 11, 14, 17)</t>
  </si>
  <si>
    <t xml:space="preserve">Indicates if the main NSDI is opperational according to the responses recieved and/or our own findings. </t>
  </si>
  <si>
    <t>(6G + 6E + 6W)</t>
  </si>
  <si>
    <t>(5G+ 5E+5W)</t>
  </si>
  <si>
    <t xml:space="preserve">NB! Special cases </t>
  </si>
  <si>
    <t>Although some countries do not have national social dialogue institutions, social dialogue in these contexts demonstrates efficiency at regional, sectoral, or enterprise levels. This reflects the ILO’s approach that there is no one-size-fits-all model. These countries include Canada, Germany, Mexico, and Sweden. The existing arrangements in these countries (e.g. such as wage councils and skills councils) will be partially taken into account in future editions of the database.</t>
  </si>
  <si>
    <t xml:space="preserve">NTC
</t>
  </si>
  <si>
    <t>NTCC
NMWB</t>
  </si>
  <si>
    <t>LPC
CLRC</t>
  </si>
  <si>
    <t>NWC</t>
  </si>
  <si>
    <t>(3G+2E+2W)</t>
  </si>
  <si>
    <t>DATABASE CONTENT</t>
  </si>
  <si>
    <t>NSDI DATABASE</t>
  </si>
  <si>
    <t>National Social Dialogue Institutions</t>
  </si>
  <si>
    <r>
      <rPr>
        <b/>
        <sz val="18"/>
        <color theme="1"/>
        <rFont val="Calibri"/>
        <family val="2"/>
        <scheme val="minor"/>
      </rPr>
      <t>Disclaimer:</t>
    </r>
    <r>
      <rPr>
        <sz val="18"/>
        <color theme="1"/>
        <rFont val="Calibri"/>
        <family val="2"/>
        <scheme val="minor"/>
      </rPr>
      <t xml:space="preserve"> 
This database relies to a significant extent on publicly available information, obtained through desk research done by ILO officials. It, however, doesn`t exclude the possibility of a mistake or inaccuracy and the data presented should be taken with caution as it may not represent the most recent changes, having occurred in legislation and/or practice of a given NSDI. 
You could help us make this database better. If you have any comments or updates to the database, please send us a request, indicating contact details, place of work and source of your information to following e-mail address: </t>
    </r>
    <r>
      <rPr>
        <sz val="18"/>
        <color rgb="FF0070C0"/>
        <rFont val="Calibri"/>
        <family val="2"/>
        <scheme val="minor"/>
      </rPr>
      <t>NSDI@ilo.org.</t>
    </r>
    <r>
      <rPr>
        <sz val="18"/>
        <color theme="1"/>
        <rFont val="Calibri"/>
        <family val="2"/>
        <scheme val="minor"/>
      </rPr>
      <t xml:space="preserve"> We will get in contact with you if appropriate. Your comments may be added after pertinent verification.  </t>
    </r>
  </si>
  <si>
    <t>Global country information</t>
  </si>
  <si>
    <t>Africa country information</t>
  </si>
  <si>
    <t>Global statistics in DIAGRAMS</t>
  </si>
  <si>
    <r>
      <rPr>
        <b/>
        <sz val="18"/>
        <color theme="1"/>
        <rFont val="Calibri"/>
        <family val="2"/>
        <scheme val="minor"/>
      </rPr>
      <t xml:space="preserve">What this database can do? </t>
    </r>
    <r>
      <rPr>
        <sz val="18"/>
        <color theme="1"/>
        <rFont val="Calibri"/>
        <family val="2"/>
        <scheme val="minor"/>
      </rPr>
      <t xml:space="preserve">
a) it can make comparison of countries within a region or across the globe using up to 10 criteria (type of institution, date of creation, composition etc.). 
b) it can calculate statistics on each of the criterion regionally or globally.
c) it can produce diagrams reflecting each of the criterion regionally or globally. 
d) it can generate diagrams in the form of world maps, demonstrating how the applied criteria appear worldwide (for example countries with different types of institutions). 
e) it provides comparative data on main social dialogue conventions (87,98,144,135, 151,154).</t>
    </r>
  </si>
  <si>
    <t>Africa in DIAGRAMS</t>
  </si>
  <si>
    <t>America country information</t>
  </si>
  <si>
    <r>
      <rPr>
        <b/>
        <sz val="12"/>
        <color rgb="FF000000"/>
        <rFont val="Calibri"/>
        <family val="2"/>
        <scheme val="minor"/>
      </rPr>
      <t>75</t>
    </r>
    <r>
      <rPr>
        <sz val="12"/>
        <color rgb="FF000000"/>
        <rFont val="Calibri"/>
        <family val="2"/>
        <scheme val="minor"/>
      </rPr>
      <t xml:space="preserve"> soc., environ., econ. Sectors + </t>
    </r>
    <r>
      <rPr>
        <b/>
        <sz val="12"/>
        <color rgb="FF000000"/>
        <rFont val="Calibri"/>
        <family val="2"/>
        <scheme val="minor"/>
      </rPr>
      <t>60</t>
    </r>
    <r>
      <rPr>
        <sz val="12"/>
        <color rgb="FF000000"/>
        <rFont val="Calibri"/>
        <family val="2"/>
        <scheme val="minor"/>
      </rPr>
      <t xml:space="preserve"> civ. Society + </t>
    </r>
    <r>
      <rPr>
        <b/>
        <sz val="12"/>
        <color rgb="FF000000"/>
        <rFont val="Calibri"/>
        <family val="2"/>
        <scheme val="minor"/>
      </rPr>
      <t>20</t>
    </r>
    <r>
      <rPr>
        <sz val="12"/>
        <color rgb="FF000000"/>
        <rFont val="Calibri"/>
        <family val="2"/>
        <scheme val="minor"/>
      </rPr>
      <t xml:space="preserve"> experts + </t>
    </r>
    <r>
      <rPr>
        <b/>
        <sz val="12"/>
        <color rgb="FF000000"/>
        <rFont val="Calibri"/>
        <family val="2"/>
        <scheme val="minor"/>
      </rPr>
      <t>45</t>
    </r>
    <r>
      <rPr>
        <sz val="12"/>
        <color rgb="FF000000"/>
        <rFont val="Calibri"/>
        <family val="2"/>
        <scheme val="minor"/>
      </rPr>
      <t xml:space="preserve"> admin-ns and state instit. </t>
    </r>
  </si>
  <si>
    <t xml:space="preserve"> Social Dialogue in MAPS</t>
  </si>
  <si>
    <t>Americas in DIAGRAMS</t>
  </si>
  <si>
    <t>Arab states in DIAGRAMS</t>
  </si>
  <si>
    <t>Arab states country information</t>
  </si>
  <si>
    <t>Asia and Pacific country information</t>
  </si>
  <si>
    <t>Asia and Pacific in DIAGRAMS</t>
  </si>
  <si>
    <t>Europe and Central Asial country information</t>
  </si>
  <si>
    <t>Europe and Central Asia in DIAGRAMS</t>
  </si>
  <si>
    <t>Main Social Dialogue Conventions</t>
  </si>
  <si>
    <t>Main Social Dialogue Conventions in Diagrams</t>
  </si>
  <si>
    <r>
      <rPr>
        <b/>
        <sz val="14"/>
        <color theme="1"/>
        <rFont val="Calibri Light"/>
        <family val="2"/>
        <scheme val="major"/>
      </rPr>
      <t xml:space="preserve">Methodology: </t>
    </r>
    <r>
      <rPr>
        <sz val="14"/>
        <color theme="1"/>
        <rFont val="Calibri Light"/>
        <family val="2"/>
        <scheme val="major"/>
      </rPr>
      <t xml:space="preserve"> The information included in the given research is based on the following resources:
a)	Desk research, quantitative, undertaken by the LABGOV Team(available websites of NSDIs and ministries of labour, information from other open sources, information, accumulated by the LABGOV Unit).
b)	Responses to a questionnaire, disseminated by the LABGOV Team among ILO Decent Work Teams and Country Offices.
c)  Contributions, sent by interested stakeholders to the e-mail address NSDI@ilo.org </t>
    </r>
  </si>
  <si>
    <r>
      <t>Indicates the abbreviation of the main social dialogue institution (s) at the national level. Full name can be obtained by hovering the cursor over the abbreviation. If there is more than one main NSDI, in this case the information is presented for the first one in the list. For the information on the other institutions, please address the LABGOV TEAM of the ILO (</t>
    </r>
    <r>
      <rPr>
        <b/>
        <u/>
        <sz val="12"/>
        <color rgb="FF0070C0"/>
        <rFont val="Calibri Light"/>
        <family val="2"/>
        <scheme val="major"/>
      </rPr>
      <t>NSDI@ilo.org</t>
    </r>
    <r>
      <rPr>
        <b/>
        <sz val="12"/>
        <color rgb="FF000000"/>
        <rFont val="Calibri Light"/>
        <family val="2"/>
        <scheme val="major"/>
      </rPr>
      <t>).</t>
    </r>
  </si>
  <si>
    <t>Indicates available information on meetings, actually held recently</t>
  </si>
  <si>
    <t>CESEC</t>
  </si>
  <si>
    <t xml:space="preserve">8G + 47 E, W, civ. society and economic operators + 20 prefectures + 9 districts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</si>
</sst>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8">
    <font>
      <sz val="11"/>
      <color theme="1"/>
      <name val="Calibri"/>
      <family val="2"/>
      <scheme val="minor"/>
    </font>
    <font>
      <b/>
      <sz val="12"/>
      <color rgb="FF000000"/>
      <name val="Palatino Linotype"/>
      <family val="1"/>
    </font>
    <font>
      <u/>
      <sz val="11"/>
      <color theme="10"/>
      <name val="Calibri"/>
      <family val="2"/>
      <scheme val="minor"/>
    </font>
    <font>
      <sz val="18"/>
      <color theme="1"/>
      <name val="Calibri"/>
      <family val="2"/>
      <scheme val="minor"/>
    </font>
    <font>
      <sz val="10"/>
      <color theme="1"/>
      <name val="Calibri"/>
      <family val="2"/>
      <scheme val="minor"/>
    </font>
    <font>
      <b/>
      <sz val="11"/>
      <color theme="1"/>
      <name val="Calibri"/>
      <family val="2"/>
      <charset val="204"/>
      <scheme val="minor"/>
    </font>
    <font>
      <sz val="14"/>
      <color theme="1"/>
      <name val="Palatino Linotype"/>
      <family val="1"/>
    </font>
    <font>
      <b/>
      <u/>
      <sz val="18"/>
      <color theme="10"/>
      <name val="Palatino Linotype"/>
      <family val="1"/>
    </font>
    <font>
      <sz val="8"/>
      <name val="Calibri"/>
      <family val="2"/>
      <scheme val="minor"/>
    </font>
    <font>
      <b/>
      <sz val="9"/>
      <color indexed="81"/>
      <name val="Palatino Linotype"/>
      <family val="1"/>
    </font>
    <font>
      <b/>
      <sz val="9"/>
      <color indexed="81"/>
      <name val="Tahoma"/>
      <family val="2"/>
    </font>
    <font>
      <sz val="9"/>
      <color indexed="81"/>
      <name val="Tahoma"/>
      <family val="2"/>
    </font>
    <font>
      <sz val="18"/>
      <color rgb="FF003DA0"/>
      <name val="Calibri"/>
      <family val="2"/>
      <scheme val="minor"/>
    </font>
    <font>
      <b/>
      <sz val="18"/>
      <color theme="0"/>
      <name val="Calibri"/>
      <family val="2"/>
      <scheme val="minor"/>
    </font>
    <font>
      <b/>
      <sz val="28"/>
      <color rgb="FF003DA0"/>
      <name val="Noto Sans"/>
      <family val="2"/>
    </font>
    <font>
      <sz val="11"/>
      <color theme="1"/>
      <name val="Noto Sans"/>
      <family val="2"/>
    </font>
    <font>
      <sz val="24"/>
      <color rgb="FF003DA0"/>
      <name val="Noto Sans"/>
      <family val="2"/>
    </font>
    <font>
      <sz val="14"/>
      <color theme="1"/>
      <name val="Noto Sans"/>
      <family val="2"/>
    </font>
    <font>
      <b/>
      <sz val="18"/>
      <color theme="1"/>
      <name val="Calibri"/>
      <family val="2"/>
      <scheme val="minor"/>
    </font>
    <font>
      <sz val="18"/>
      <color rgb="FF0070C0"/>
      <name val="Calibri"/>
      <family val="2"/>
      <scheme val="minor"/>
    </font>
    <font>
      <sz val="11"/>
      <color rgb="FF9C0006"/>
      <name val="Calibri"/>
      <family val="2"/>
      <scheme val="minor"/>
    </font>
    <font>
      <sz val="11"/>
      <color rgb="FFFF0000"/>
      <name val="Calibri"/>
      <family val="2"/>
      <scheme val="minor"/>
    </font>
    <font>
      <b/>
      <sz val="16"/>
      <color theme="0"/>
      <name val="Calibri"/>
      <family val="2"/>
      <scheme val="minor"/>
    </font>
    <font>
      <sz val="11"/>
      <color rgb="FF0033A0"/>
      <name val="Calibri"/>
      <family val="2"/>
      <scheme val="minor"/>
    </font>
    <font>
      <sz val="12"/>
      <color rgb="FF000000"/>
      <name val="Calibri"/>
      <family val="2"/>
      <scheme val="minor"/>
    </font>
    <font>
      <sz val="12"/>
      <color rgb="FF9C0006"/>
      <name val="Calibri"/>
      <family val="2"/>
      <scheme val="minor"/>
    </font>
    <font>
      <u/>
      <sz val="18"/>
      <color theme="0"/>
      <name val="Calibri"/>
      <family val="2"/>
      <scheme val="minor"/>
    </font>
    <font>
      <b/>
      <sz val="11"/>
      <color rgb="FF0033A0"/>
      <name val="Calibri"/>
      <family val="2"/>
      <scheme val="minor"/>
    </font>
    <font>
      <b/>
      <sz val="12"/>
      <color rgb="FF000000"/>
      <name val="Calibri "/>
    </font>
    <font>
      <sz val="11"/>
      <color theme="1"/>
      <name val="Calibri "/>
    </font>
    <font>
      <sz val="12"/>
      <color rgb="FF000000"/>
      <name val="Calibri "/>
    </font>
    <font>
      <b/>
      <sz val="11"/>
      <color theme="1"/>
      <name val="Calibri "/>
    </font>
    <font>
      <b/>
      <sz val="12"/>
      <color rgb="FF9C0006"/>
      <name val="Calibri"/>
      <family val="2"/>
      <scheme val="minor"/>
    </font>
    <font>
      <sz val="12"/>
      <color theme="1"/>
      <name val="Calibri "/>
    </font>
    <font>
      <b/>
      <sz val="12"/>
      <color theme="1"/>
      <name val="Calibri "/>
    </font>
    <font>
      <b/>
      <sz val="12"/>
      <color rgb="FF000000"/>
      <name val="Calibri"/>
      <family val="2"/>
      <scheme val="minor"/>
    </font>
    <font>
      <sz val="12"/>
      <color theme="1"/>
      <name val="Calibri"/>
      <family val="2"/>
      <scheme val="minor"/>
    </font>
    <font>
      <sz val="12"/>
      <color rgb="FFC00000"/>
      <name val="Calibri"/>
      <family val="2"/>
      <scheme val="minor"/>
    </font>
    <font>
      <sz val="12"/>
      <name val="Calibri"/>
      <family val="2"/>
      <scheme val="minor"/>
    </font>
    <font>
      <sz val="11"/>
      <color theme="1"/>
      <name val="Calibri"/>
      <family val="2"/>
      <scheme val="minor"/>
    </font>
    <font>
      <b/>
      <u/>
      <sz val="18"/>
      <color theme="10"/>
      <name val="Calibri"/>
      <family val="2"/>
      <scheme val="minor"/>
    </font>
    <font>
      <b/>
      <u/>
      <sz val="18"/>
      <color theme="10"/>
      <name val="Calibri "/>
    </font>
    <font>
      <b/>
      <sz val="12"/>
      <color theme="0"/>
      <name val="Calibri "/>
    </font>
    <font>
      <sz val="14"/>
      <color theme="1"/>
      <name val="Calibri Light"/>
      <family val="2"/>
      <scheme val="major"/>
    </font>
    <font>
      <b/>
      <sz val="14"/>
      <color theme="1"/>
      <name val="Calibri Light"/>
      <family val="2"/>
      <scheme val="major"/>
    </font>
    <font>
      <sz val="11"/>
      <color theme="1"/>
      <name val="Calibri Light"/>
      <family val="2"/>
      <scheme val="major"/>
    </font>
    <font>
      <b/>
      <sz val="12"/>
      <color rgb="FF000000"/>
      <name val="Calibri Light"/>
      <family val="2"/>
      <scheme val="major"/>
    </font>
    <font>
      <b/>
      <u/>
      <sz val="12"/>
      <color rgb="FF0070C0"/>
      <name val="Calibri Light"/>
      <family val="2"/>
      <scheme val="major"/>
    </font>
    <font>
      <b/>
      <u/>
      <sz val="18"/>
      <color theme="10"/>
      <name val="Calibri Light"/>
      <family val="2"/>
      <scheme val="major"/>
    </font>
    <font>
      <b/>
      <sz val="12"/>
      <color rgb="FFC00000"/>
      <name val="Calibri Light"/>
      <family val="2"/>
      <scheme val="major"/>
    </font>
    <font>
      <b/>
      <sz val="9"/>
      <color rgb="FF000000"/>
      <name val="Palatino Linotype"/>
      <family val="1"/>
    </font>
    <font>
      <b/>
      <sz val="9"/>
      <color rgb="FF000000"/>
      <name val="Tahoma"/>
      <family val="2"/>
    </font>
    <font>
      <b/>
      <sz val="10"/>
      <color rgb="FF000000"/>
      <name val="Palatino Linotype"/>
      <family val="1"/>
    </font>
    <font>
      <sz val="9"/>
      <color rgb="FF000000"/>
      <name val="Tahoma"/>
      <family val="2"/>
    </font>
    <font>
      <b/>
      <sz val="11"/>
      <color rgb="FF000000"/>
      <name val="Palatino Linotype"/>
      <family val="1"/>
    </font>
    <font>
      <sz val="11"/>
      <color rgb="FF000000"/>
      <name val="Palatino Linotype"/>
      <family val="1"/>
    </font>
    <font>
      <b/>
      <sz val="9"/>
      <color rgb="FF000000"/>
      <name val="Tahoma"/>
      <family val="34"/>
    </font>
    <font>
      <b/>
      <sz val="9"/>
      <color indexed="81"/>
      <name val="Tahoma"/>
      <charset val="1"/>
    </font>
  </fonts>
  <fills count="15">
    <fill>
      <patternFill patternType="none"/>
    </fill>
    <fill>
      <patternFill patternType="gray125"/>
    </fill>
    <fill>
      <patternFill patternType="solid">
        <fgColor rgb="FFFBE4D5"/>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rgb="FFFCD4DF"/>
        <bgColor indexed="64"/>
      </patternFill>
    </fill>
    <fill>
      <patternFill patternType="solid">
        <fgColor rgb="FF003DA0"/>
        <bgColor indexed="64"/>
      </patternFill>
    </fill>
    <fill>
      <patternFill patternType="solid">
        <fgColor theme="0"/>
        <bgColor indexed="64"/>
      </patternFill>
    </fill>
    <fill>
      <patternFill patternType="solid">
        <fgColor rgb="FFFFC7CE"/>
      </patternFill>
    </fill>
    <fill>
      <patternFill patternType="solid">
        <fgColor rgb="FFF2F2F2"/>
        <bgColor indexed="64"/>
      </patternFill>
    </fill>
    <fill>
      <patternFill patternType="solid">
        <fgColor rgb="FFFF3300"/>
        <bgColor indexed="64"/>
      </patternFill>
    </fill>
    <fill>
      <patternFill patternType="solid">
        <fgColor rgb="FFF1F1F1"/>
        <bgColor indexed="64"/>
      </patternFill>
    </fill>
    <fill>
      <patternFill patternType="solid">
        <fgColor rgb="FF0033A0"/>
        <bgColor indexed="64"/>
      </patternFill>
    </fill>
    <fill>
      <patternFill patternType="solid">
        <fgColor theme="2"/>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thick">
        <color theme="4" tint="0.39997558519241921"/>
      </left>
      <right style="thick">
        <color theme="4" tint="0.39997558519241921"/>
      </right>
      <top style="thick">
        <color theme="4" tint="0.39997558519241921"/>
      </top>
      <bottom style="thick">
        <color theme="4" tint="0.39997558519241921"/>
      </bottom>
      <diagonal/>
    </border>
    <border>
      <left/>
      <right/>
      <top/>
      <bottom style="thick">
        <color theme="0"/>
      </bottom>
      <diagonal/>
    </border>
    <border>
      <left/>
      <right/>
      <top style="thick">
        <color theme="0"/>
      </top>
      <bottom/>
      <diagonal/>
    </border>
    <border>
      <left style="thick">
        <color theme="0"/>
      </left>
      <right/>
      <top style="thick">
        <color theme="0"/>
      </top>
      <bottom/>
      <diagonal/>
    </border>
    <border>
      <left/>
      <right style="thick">
        <color theme="0"/>
      </right>
      <top style="thick">
        <color theme="0"/>
      </top>
      <bottom/>
      <diagonal/>
    </border>
    <border>
      <left style="thick">
        <color theme="0"/>
      </left>
      <right/>
      <top/>
      <bottom/>
      <diagonal/>
    </border>
    <border>
      <left/>
      <right style="thick">
        <color theme="0"/>
      </right>
      <top/>
      <bottom/>
      <diagonal/>
    </border>
    <border>
      <left style="thick">
        <color theme="0"/>
      </left>
      <right/>
      <top/>
      <bottom style="thick">
        <color theme="0"/>
      </bottom>
      <diagonal/>
    </border>
    <border>
      <left/>
      <right style="thick">
        <color theme="0"/>
      </right>
      <top/>
      <bottom style="thick">
        <color theme="0"/>
      </bottom>
      <diagonal/>
    </border>
    <border>
      <left/>
      <right/>
      <top/>
      <bottom style="thin">
        <color theme="0"/>
      </bottom>
      <diagonal/>
    </border>
    <border>
      <left/>
      <right style="thin">
        <color theme="0"/>
      </right>
      <top/>
      <bottom/>
      <diagonal/>
    </border>
    <border>
      <left/>
      <right style="thin">
        <color theme="0"/>
      </right>
      <top style="thin">
        <color theme="0"/>
      </top>
      <bottom style="thin">
        <color theme="0"/>
      </bottom>
      <diagonal/>
    </border>
    <border>
      <left/>
      <right/>
      <top style="thin">
        <color theme="0"/>
      </top>
      <bottom style="thin">
        <color theme="0"/>
      </bottom>
      <diagonal/>
    </border>
    <border>
      <left style="thin">
        <color theme="0"/>
      </left>
      <right/>
      <top style="thin">
        <color indexed="64"/>
      </top>
      <bottom style="thin">
        <color theme="0"/>
      </bottom>
      <diagonal/>
    </border>
    <border>
      <left/>
      <right style="thin">
        <color theme="0"/>
      </right>
      <top style="thin">
        <color indexed="64"/>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top style="thin">
        <color theme="0"/>
      </top>
      <bottom/>
      <diagonal/>
    </border>
    <border>
      <left/>
      <right/>
      <top style="thin">
        <color theme="0"/>
      </top>
      <bottom/>
      <diagonal/>
    </border>
    <border>
      <left/>
      <right style="thin">
        <color rgb="FFC00000"/>
      </right>
      <top/>
      <bottom/>
      <diagonal/>
    </border>
    <border>
      <left style="thin">
        <color rgb="FFC00000"/>
      </left>
      <right/>
      <top/>
      <bottom/>
      <diagonal/>
    </border>
    <border>
      <left style="thin">
        <color rgb="FFC00000"/>
      </left>
      <right/>
      <top/>
      <bottom style="thin">
        <color rgb="FFC00000"/>
      </bottom>
      <diagonal/>
    </border>
    <border>
      <left/>
      <right style="thin">
        <color rgb="FFC00000"/>
      </right>
      <top/>
      <bottom style="thin">
        <color rgb="FFC00000"/>
      </bottom>
      <diagonal/>
    </border>
    <border>
      <left/>
      <right/>
      <top/>
      <bottom style="thin">
        <color rgb="FFC00000"/>
      </bottom>
      <diagonal/>
    </border>
    <border>
      <left/>
      <right style="thin">
        <color rgb="FFC00000"/>
      </right>
      <top/>
      <bottom style="thin">
        <color theme="0"/>
      </bottom>
      <diagonal/>
    </border>
    <border>
      <left style="thin">
        <color rgb="FFC00000"/>
      </left>
      <right/>
      <top style="thin">
        <color theme="0"/>
      </top>
      <bottom style="thin">
        <color theme="0"/>
      </bottom>
      <diagonal/>
    </border>
    <border>
      <left/>
      <right style="thin">
        <color rgb="FFC00000"/>
      </right>
      <top style="thin">
        <color theme="0"/>
      </top>
      <bottom style="thin">
        <color theme="0"/>
      </bottom>
      <diagonal/>
    </border>
    <border>
      <left style="thin">
        <color rgb="FFC00000"/>
      </left>
      <right/>
      <top/>
      <bottom style="thin">
        <color theme="0"/>
      </bottom>
      <diagonal/>
    </border>
    <border>
      <left/>
      <right style="thin">
        <color rgb="FFC00000"/>
      </right>
      <top style="thin">
        <color theme="0"/>
      </top>
      <bottom/>
      <diagonal/>
    </border>
    <border>
      <left style="thin">
        <color rgb="FFC00000"/>
      </left>
      <right/>
      <top style="thin">
        <color theme="0"/>
      </top>
      <bottom/>
      <diagonal/>
    </border>
    <border>
      <left style="thick">
        <color theme="4" tint="0.39997558519241921"/>
      </left>
      <right/>
      <top style="thick">
        <color theme="4" tint="0.39997558519241921"/>
      </top>
      <bottom style="thick">
        <color theme="4" tint="0.39997558519241921"/>
      </bottom>
      <diagonal/>
    </border>
    <border>
      <left/>
      <right style="thick">
        <color theme="4" tint="0.39997558519241921"/>
      </right>
      <top style="thick">
        <color theme="4" tint="0.39997558519241921"/>
      </top>
      <bottom style="thick">
        <color theme="4" tint="0.39997558519241921"/>
      </bottom>
      <diagonal/>
    </border>
    <border>
      <left/>
      <right style="thin">
        <color rgb="FFC00000"/>
      </right>
      <top style="thin">
        <color theme="0"/>
      </top>
      <bottom style="thin">
        <color rgb="FFC00000"/>
      </bottom>
      <diagonal/>
    </border>
    <border>
      <left/>
      <right/>
      <top style="thin">
        <color theme="0"/>
      </top>
      <bottom style="thin">
        <color rgb="FFC00000"/>
      </bottom>
      <diagonal/>
    </border>
    <border>
      <left/>
      <right style="thin">
        <color theme="0"/>
      </right>
      <top style="thin">
        <color theme="0"/>
      </top>
      <bottom/>
      <diagonal/>
    </border>
    <border>
      <left style="thin">
        <color theme="0"/>
      </left>
      <right/>
      <top style="thin">
        <color indexed="64"/>
      </top>
      <bottom/>
      <diagonal/>
    </border>
    <border>
      <left/>
      <right style="thin">
        <color theme="0"/>
      </right>
      <top style="thin">
        <color indexed="64"/>
      </top>
      <bottom/>
      <diagonal/>
    </border>
    <border>
      <left style="thin">
        <color theme="0"/>
      </left>
      <right style="thin">
        <color rgb="FFC00000"/>
      </right>
      <top style="thin">
        <color theme="0"/>
      </top>
      <bottom style="thin">
        <color theme="0"/>
      </bottom>
      <diagonal/>
    </border>
    <border>
      <left style="medium">
        <color indexed="64"/>
      </left>
      <right style="medium">
        <color indexed="64"/>
      </right>
      <top style="medium">
        <color indexed="64"/>
      </top>
      <bottom/>
      <diagonal/>
    </border>
    <border>
      <left style="thin">
        <color theme="0"/>
      </left>
      <right style="thin">
        <color rgb="FFC00000"/>
      </right>
      <top style="thin">
        <color theme="0"/>
      </top>
      <bottom style="thin">
        <color rgb="FFC00000"/>
      </bottom>
      <diagonal/>
    </border>
    <border>
      <left style="thin">
        <color rgb="FFC00000"/>
      </left>
      <right style="thin">
        <color rgb="FFC00000"/>
      </right>
      <top style="thin">
        <color theme="0"/>
      </top>
      <bottom style="thin">
        <color rgb="FFC00000"/>
      </bottom>
      <diagonal/>
    </border>
    <border>
      <left style="thin">
        <color theme="0"/>
      </left>
      <right style="thin">
        <color rgb="FFC00000"/>
      </right>
      <top/>
      <bottom style="thin">
        <color theme="0"/>
      </bottom>
      <diagonal/>
    </border>
    <border>
      <left style="thin">
        <color rgb="FFC00000"/>
      </left>
      <right style="thin">
        <color rgb="FFC00000"/>
      </right>
      <top style="thin">
        <color theme="0"/>
      </top>
      <bottom style="thin">
        <color theme="0"/>
      </bottom>
      <diagonal/>
    </border>
    <border>
      <left style="thin">
        <color rgb="FFC00000"/>
      </left>
      <right/>
      <top style="thin">
        <color theme="0"/>
      </top>
      <bottom style="thin">
        <color rgb="FFC00000"/>
      </bottom>
      <diagonal/>
    </border>
  </borders>
  <cellStyleXfs count="3">
    <xf numFmtId="0" fontId="0" fillId="0" borderId="0"/>
    <xf numFmtId="0" fontId="2" fillId="0" borderId="0" applyNumberFormat="0" applyFill="0" applyBorder="0" applyAlignment="0" applyProtection="0"/>
    <xf numFmtId="0" fontId="20" fillId="9" borderId="0" applyNumberFormat="0" applyBorder="0" applyAlignment="0" applyProtection="0"/>
  </cellStyleXfs>
  <cellXfs count="208">
    <xf numFmtId="0" fontId="0" fillId="0" borderId="0" xfId="0"/>
    <xf numFmtId="0" fontId="2" fillId="0" borderId="0" xfId="1" applyAlignment="1">
      <alignment vertical="center"/>
    </xf>
    <xf numFmtId="0" fontId="4" fillId="0" borderId="0" xfId="0" applyFont="1" applyAlignment="1">
      <alignment vertical="center"/>
    </xf>
    <xf numFmtId="0" fontId="5" fillId="0" borderId="0" xfId="0" applyFont="1"/>
    <xf numFmtId="0" fontId="6" fillId="0" borderId="0" xfId="0" applyFont="1"/>
    <xf numFmtId="0" fontId="7" fillId="0" borderId="0" xfId="1" applyFont="1"/>
    <xf numFmtId="0" fontId="0" fillId="0" borderId="0" xfId="0" applyAlignment="1">
      <alignment horizontal="center" vertical="center"/>
    </xf>
    <xf numFmtId="0" fontId="1" fillId="0" borderId="0" xfId="0" applyFont="1" applyAlignment="1">
      <alignment vertical="center" wrapText="1"/>
    </xf>
    <xf numFmtId="0" fontId="7" fillId="0" borderId="0" xfId="1" applyFont="1" applyAlignment="1"/>
    <xf numFmtId="0" fontId="12" fillId="8" borderId="11" xfId="0" applyFont="1" applyFill="1" applyBorder="1" applyAlignment="1">
      <alignment horizontal="left" vertical="center" wrapText="1"/>
    </xf>
    <xf numFmtId="0" fontId="13" fillId="7" borderId="11" xfId="0" applyFont="1" applyFill="1" applyBorder="1" applyAlignment="1">
      <alignment horizontal="center" vertical="center"/>
    </xf>
    <xf numFmtId="0" fontId="14" fillId="0" borderId="0" xfId="0" applyFont="1"/>
    <xf numFmtId="0" fontId="15" fillId="0" borderId="0" xfId="0" applyFont="1"/>
    <xf numFmtId="0" fontId="16" fillId="0" borderId="0" xfId="0" applyFont="1"/>
    <xf numFmtId="0" fontId="17" fillId="0" borderId="0" xfId="0" applyFont="1"/>
    <xf numFmtId="0" fontId="0" fillId="0" borderId="17" xfId="0" applyBorder="1"/>
    <xf numFmtId="0" fontId="0" fillId="0" borderId="12" xfId="0" applyBorder="1"/>
    <xf numFmtId="0" fontId="0" fillId="0" borderId="19" xfId="0" applyBorder="1"/>
    <xf numFmtId="0" fontId="3" fillId="8" borderId="16" xfId="0" applyFont="1" applyFill="1" applyBorder="1" applyAlignment="1">
      <alignment vertical="center" wrapText="1"/>
    </xf>
    <xf numFmtId="0" fontId="3" fillId="8" borderId="0" xfId="0" applyFont="1" applyFill="1" applyAlignment="1">
      <alignment vertical="center" wrapText="1"/>
    </xf>
    <xf numFmtId="0" fontId="3" fillId="8" borderId="17" xfId="0" applyFont="1" applyFill="1" applyBorder="1" applyAlignment="1">
      <alignment vertical="center" wrapText="1"/>
    </xf>
    <xf numFmtId="0" fontId="3" fillId="8" borderId="18" xfId="0" applyFont="1" applyFill="1" applyBorder="1" applyAlignment="1">
      <alignment vertical="center" wrapText="1"/>
    </xf>
    <xf numFmtId="0" fontId="3" fillId="8" borderId="12" xfId="0" applyFont="1" applyFill="1" applyBorder="1" applyAlignment="1">
      <alignment vertical="center" wrapText="1"/>
    </xf>
    <xf numFmtId="0" fontId="3" fillId="8" borderId="19" xfId="0" applyFont="1" applyFill="1" applyBorder="1" applyAlignment="1">
      <alignment vertical="center" wrapText="1"/>
    </xf>
    <xf numFmtId="0" fontId="3" fillId="8" borderId="0" xfId="0" applyFont="1" applyFill="1" applyAlignment="1">
      <alignment vertical="top" wrapText="1"/>
    </xf>
    <xf numFmtId="0" fontId="0" fillId="0" borderId="20" xfId="0" applyBorder="1"/>
    <xf numFmtId="0" fontId="0" fillId="0" borderId="21" xfId="0" applyBorder="1"/>
    <xf numFmtId="0" fontId="22" fillId="7" borderId="26" xfId="0" applyFont="1" applyFill="1" applyBorder="1" applyAlignment="1">
      <alignment horizontal="left" vertical="top" wrapText="1"/>
    </xf>
    <xf numFmtId="0" fontId="23" fillId="10" borderId="26" xfId="0" applyFont="1" applyFill="1" applyBorder="1" applyAlignment="1">
      <alignment horizontal="left" vertical="center"/>
    </xf>
    <xf numFmtId="0" fontId="24" fillId="0" borderId="26" xfId="0" applyFont="1" applyBorder="1" applyAlignment="1">
      <alignment horizontal="center" vertical="center" wrapText="1"/>
    </xf>
    <xf numFmtId="0" fontId="24" fillId="0" borderId="26" xfId="0" applyFont="1" applyBorder="1" applyAlignment="1">
      <alignment horizontal="left" vertical="center" wrapText="1"/>
    </xf>
    <xf numFmtId="0" fontId="0" fillId="10" borderId="26" xfId="0" applyFill="1" applyBorder="1" applyAlignment="1">
      <alignment horizontal="left" vertical="center" wrapText="1"/>
    </xf>
    <xf numFmtId="0" fontId="21" fillId="10" borderId="26" xfId="0" applyFont="1" applyFill="1" applyBorder="1" applyAlignment="1">
      <alignment horizontal="left" vertical="center" wrapText="1"/>
    </xf>
    <xf numFmtId="0" fontId="22" fillId="7" borderId="23" xfId="0" applyFont="1" applyFill="1" applyBorder="1" applyAlignment="1">
      <alignment vertical="top" wrapText="1"/>
    </xf>
    <xf numFmtId="0" fontId="22" fillId="7" borderId="22" xfId="0" applyFont="1" applyFill="1" applyBorder="1" applyAlignment="1">
      <alignment vertical="top" wrapText="1"/>
    </xf>
    <xf numFmtId="0" fontId="22" fillId="7" borderId="24" xfId="0" applyFont="1" applyFill="1" applyBorder="1" applyAlignment="1">
      <alignment vertical="top" wrapText="1"/>
    </xf>
    <xf numFmtId="0" fontId="22" fillId="7" borderId="25" xfId="0" applyFont="1" applyFill="1" applyBorder="1" applyAlignment="1">
      <alignment vertical="top" wrapText="1"/>
    </xf>
    <xf numFmtId="0" fontId="22" fillId="7" borderId="27" xfId="0" applyFont="1" applyFill="1" applyBorder="1" applyAlignment="1">
      <alignment vertical="top" wrapText="1"/>
    </xf>
    <xf numFmtId="0" fontId="30" fillId="10" borderId="0" xfId="0" applyFont="1" applyFill="1" applyAlignment="1">
      <alignment vertical="center" wrapText="1"/>
    </xf>
    <xf numFmtId="1" fontId="30" fillId="8" borderId="0" xfId="0" applyNumberFormat="1" applyFont="1" applyFill="1" applyAlignment="1">
      <alignment horizontal="center" vertical="center" wrapText="1"/>
    </xf>
    <xf numFmtId="0" fontId="29" fillId="8" borderId="0" xfId="0" applyFont="1" applyFill="1" applyAlignment="1">
      <alignment horizontal="center" vertical="top" wrapText="1"/>
    </xf>
    <xf numFmtId="0" fontId="29" fillId="8" borderId="0" xfId="0" applyFont="1" applyFill="1" applyAlignment="1">
      <alignment vertical="top" wrapText="1"/>
    </xf>
    <xf numFmtId="0" fontId="30" fillId="8" borderId="0" xfId="0" applyFont="1" applyFill="1" applyAlignment="1">
      <alignment vertical="center" wrapText="1"/>
    </xf>
    <xf numFmtId="0" fontId="30" fillId="8" borderId="0" xfId="0" applyFont="1" applyFill="1" applyAlignment="1">
      <alignment horizontal="center" vertical="center" wrapText="1"/>
    </xf>
    <xf numFmtId="0" fontId="29" fillId="10" borderId="0" xfId="0" applyFont="1" applyFill="1" applyAlignment="1">
      <alignment vertical="top" wrapText="1"/>
    </xf>
    <xf numFmtId="0" fontId="29" fillId="10" borderId="30" xfId="0" applyFont="1" applyFill="1" applyBorder="1" applyAlignment="1">
      <alignment vertical="top" wrapText="1"/>
    </xf>
    <xf numFmtId="1" fontId="30" fillId="10" borderId="30" xfId="0" applyNumberFormat="1" applyFont="1" applyFill="1" applyBorder="1" applyAlignment="1">
      <alignment horizontal="center" vertical="center" wrapText="1"/>
    </xf>
    <xf numFmtId="0" fontId="27" fillId="10" borderId="30" xfId="0" applyFont="1" applyFill="1" applyBorder="1" applyAlignment="1">
      <alignment horizontal="center" vertical="center"/>
    </xf>
    <xf numFmtId="1" fontId="30" fillId="10" borderId="33" xfId="0" applyNumberFormat="1" applyFont="1" applyFill="1" applyBorder="1" applyAlignment="1">
      <alignment horizontal="center" vertical="center" wrapText="1"/>
    </xf>
    <xf numFmtId="0" fontId="29" fillId="10" borderId="34" xfId="0" applyFont="1" applyFill="1" applyBorder="1" applyAlignment="1">
      <alignment vertical="top" wrapText="1"/>
    </xf>
    <xf numFmtId="0" fontId="29" fillId="10" borderId="33" xfId="0" applyFont="1" applyFill="1" applyBorder="1" applyAlignment="1">
      <alignment vertical="top" wrapText="1"/>
    </xf>
    <xf numFmtId="0" fontId="30" fillId="10" borderId="20" xfId="0" applyFont="1" applyFill="1" applyBorder="1" applyAlignment="1">
      <alignment vertical="center" wrapText="1"/>
    </xf>
    <xf numFmtId="0" fontId="30" fillId="10" borderId="36" xfId="0" applyFont="1" applyFill="1" applyBorder="1" applyAlignment="1">
      <alignment vertical="center" wrapText="1"/>
    </xf>
    <xf numFmtId="0" fontId="30" fillId="10" borderId="23" xfId="0" applyFont="1" applyFill="1" applyBorder="1" applyAlignment="1">
      <alignment vertical="center" wrapText="1"/>
    </xf>
    <xf numFmtId="0" fontId="30" fillId="10" borderId="38" xfId="0" applyFont="1" applyFill="1" applyBorder="1" applyAlignment="1">
      <alignment vertical="center" wrapText="1"/>
    </xf>
    <xf numFmtId="0" fontId="28" fillId="10" borderId="37" xfId="0" applyFont="1" applyFill="1" applyBorder="1" applyAlignment="1">
      <alignment horizontal="center" vertical="center" wrapText="1"/>
    </xf>
    <xf numFmtId="0" fontId="28" fillId="10" borderId="30" xfId="0" applyFont="1" applyFill="1" applyBorder="1" applyAlignment="1">
      <alignment horizontal="center" vertical="center" wrapText="1"/>
    </xf>
    <xf numFmtId="0" fontId="31" fillId="10" borderId="30" xfId="0" applyFont="1" applyFill="1" applyBorder="1" applyAlignment="1">
      <alignment vertical="top" wrapText="1"/>
    </xf>
    <xf numFmtId="0" fontId="28" fillId="10" borderId="35" xfId="0" applyFont="1" applyFill="1" applyBorder="1" applyAlignment="1">
      <alignment horizontal="center" vertical="center" wrapText="1"/>
    </xf>
    <xf numFmtId="0" fontId="25" fillId="9" borderId="0" xfId="2" applyFont="1" applyBorder="1" applyAlignment="1">
      <alignment vertical="center" wrapText="1"/>
    </xf>
    <xf numFmtId="0" fontId="32" fillId="9" borderId="30" xfId="2" applyFont="1" applyBorder="1" applyAlignment="1">
      <alignment horizontal="center" vertical="center" wrapText="1"/>
    </xf>
    <xf numFmtId="0" fontId="25" fillId="9" borderId="36" xfId="2" applyFont="1" applyBorder="1" applyAlignment="1">
      <alignment vertical="center" wrapText="1"/>
    </xf>
    <xf numFmtId="0" fontId="25" fillId="9" borderId="23" xfId="2" applyFont="1" applyBorder="1" applyAlignment="1">
      <alignment vertical="center" wrapText="1"/>
    </xf>
    <xf numFmtId="0" fontId="33" fillId="10" borderId="0" xfId="0" applyFont="1" applyFill="1" applyAlignment="1">
      <alignment vertical="top" wrapText="1"/>
    </xf>
    <xf numFmtId="0" fontId="33" fillId="10" borderId="30" xfId="0" applyFont="1" applyFill="1" applyBorder="1" applyAlignment="1">
      <alignment vertical="top" wrapText="1"/>
    </xf>
    <xf numFmtId="0" fontId="33" fillId="10" borderId="34" xfId="0" applyFont="1" applyFill="1" applyBorder="1" applyAlignment="1">
      <alignment vertical="top" wrapText="1"/>
    </xf>
    <xf numFmtId="0" fontId="33" fillId="10" borderId="33" xfId="0" applyFont="1" applyFill="1" applyBorder="1" applyAlignment="1">
      <alignment vertical="top" wrapText="1"/>
    </xf>
    <xf numFmtId="0" fontId="25" fillId="9" borderId="34" xfId="2" applyFont="1" applyBorder="1" applyAlignment="1">
      <alignment vertical="center" wrapText="1"/>
    </xf>
    <xf numFmtId="0" fontId="32" fillId="9" borderId="37" xfId="2" applyFont="1" applyBorder="1" applyAlignment="1">
      <alignment horizontal="center" vertical="center" wrapText="1"/>
    </xf>
    <xf numFmtId="0" fontId="32" fillId="9" borderId="33" xfId="2" applyFont="1" applyBorder="1" applyAlignment="1">
      <alignment horizontal="center" vertical="center" wrapText="1"/>
    </xf>
    <xf numFmtId="0" fontId="27" fillId="10" borderId="30" xfId="0" applyFont="1" applyFill="1" applyBorder="1" applyAlignment="1">
      <alignment horizontal="center" vertical="center" wrapText="1"/>
    </xf>
    <xf numFmtId="0" fontId="0" fillId="0" borderId="30" xfId="0" applyBorder="1"/>
    <xf numFmtId="0" fontId="30" fillId="10" borderId="44" xfId="0" applyFont="1" applyFill="1" applyBorder="1" applyAlignment="1">
      <alignment vertical="center" wrapText="1"/>
    </xf>
    <xf numFmtId="0" fontId="28" fillId="10" borderId="43" xfId="0" applyFont="1" applyFill="1" applyBorder="1" applyAlignment="1">
      <alignment horizontal="center" vertical="center" wrapText="1"/>
    </xf>
    <xf numFmtId="0" fontId="25" fillId="9" borderId="20" xfId="2" applyFont="1" applyBorder="1" applyAlignment="1">
      <alignment vertical="center" wrapText="1"/>
    </xf>
    <xf numFmtId="0" fontId="25" fillId="9" borderId="37" xfId="2" applyFont="1" applyBorder="1" applyAlignment="1">
      <alignment horizontal="center" vertical="center" wrapText="1"/>
    </xf>
    <xf numFmtId="0" fontId="25" fillId="9" borderId="43" xfId="2" applyFont="1" applyBorder="1" applyAlignment="1">
      <alignment horizontal="center" vertical="center" wrapText="1"/>
    </xf>
    <xf numFmtId="0" fontId="34" fillId="10" borderId="30" xfId="0" applyFont="1" applyFill="1" applyBorder="1" applyAlignment="1">
      <alignment vertical="top" wrapText="1"/>
    </xf>
    <xf numFmtId="0" fontId="25" fillId="9" borderId="0" xfId="2" applyFont="1" applyAlignment="1">
      <alignment vertical="top" wrapText="1"/>
    </xf>
    <xf numFmtId="0" fontId="25" fillId="9" borderId="30" xfId="2" applyFont="1" applyBorder="1" applyAlignment="1">
      <alignment vertical="top" wrapText="1"/>
    </xf>
    <xf numFmtId="0" fontId="25" fillId="9" borderId="38" xfId="2" applyFont="1" applyBorder="1" applyAlignment="1">
      <alignment vertical="center" wrapText="1"/>
    </xf>
    <xf numFmtId="0" fontId="25" fillId="9" borderId="35" xfId="2" applyFont="1" applyBorder="1" applyAlignment="1">
      <alignment horizontal="center" vertical="center" wrapText="1"/>
    </xf>
    <xf numFmtId="0" fontId="33" fillId="10" borderId="43" xfId="0" applyFont="1" applyFill="1" applyBorder="1" applyAlignment="1">
      <alignment vertical="top" wrapText="1"/>
    </xf>
    <xf numFmtId="0" fontId="25" fillId="9" borderId="44" xfId="2" applyFont="1" applyBorder="1" applyAlignment="1">
      <alignment vertical="center" wrapText="1"/>
    </xf>
    <xf numFmtId="0" fontId="36" fillId="10" borderId="27" xfId="0" applyFont="1" applyFill="1" applyBorder="1" applyAlignment="1">
      <alignment horizontal="left" vertical="center" wrapText="1"/>
    </xf>
    <xf numFmtId="0" fontId="37" fillId="10" borderId="27" xfId="0" applyFont="1" applyFill="1" applyBorder="1" applyAlignment="1">
      <alignment horizontal="left" vertical="center" wrapText="1"/>
    </xf>
    <xf numFmtId="0" fontId="38" fillId="10" borderId="27" xfId="0" applyFont="1" applyFill="1" applyBorder="1" applyAlignment="1">
      <alignment horizontal="left" vertical="center" wrapText="1"/>
    </xf>
    <xf numFmtId="0" fontId="22" fillId="7" borderId="29" xfId="0" applyFont="1" applyFill="1" applyBorder="1" applyAlignment="1">
      <alignment vertical="top" wrapText="1"/>
    </xf>
    <xf numFmtId="0" fontId="22" fillId="7" borderId="45" xfId="0" applyFont="1" applyFill="1" applyBorder="1" applyAlignment="1">
      <alignment vertical="top" wrapText="1"/>
    </xf>
    <xf numFmtId="0" fontId="22" fillId="7" borderId="46" xfId="0" applyFont="1" applyFill="1" applyBorder="1" applyAlignment="1">
      <alignment vertical="top" wrapText="1"/>
    </xf>
    <xf numFmtId="0" fontId="22" fillId="7" borderId="47" xfId="0" applyFont="1" applyFill="1" applyBorder="1" applyAlignment="1">
      <alignment vertical="top" wrapText="1"/>
    </xf>
    <xf numFmtId="0" fontId="22" fillId="7" borderId="28" xfId="0" applyFont="1" applyFill="1" applyBorder="1" applyAlignment="1">
      <alignment vertical="top" wrapText="1"/>
    </xf>
    <xf numFmtId="0" fontId="22" fillId="7" borderId="26" xfId="0" applyFont="1" applyFill="1" applyBorder="1" applyAlignment="1">
      <alignment vertical="top" wrapText="1"/>
    </xf>
    <xf numFmtId="0" fontId="36" fillId="10" borderId="26" xfId="0" applyFont="1" applyFill="1" applyBorder="1" applyAlignment="1">
      <alignment horizontal="left" vertical="center" wrapText="1"/>
    </xf>
    <xf numFmtId="0" fontId="37" fillId="10" borderId="26" xfId="0" applyFont="1" applyFill="1" applyBorder="1" applyAlignment="1">
      <alignment horizontal="left" vertical="center" wrapText="1"/>
    </xf>
    <xf numFmtId="0" fontId="30" fillId="0" borderId="26" xfId="0" applyFont="1" applyBorder="1" applyAlignment="1">
      <alignment horizontal="center" vertical="center" wrapText="1"/>
    </xf>
    <xf numFmtId="0" fontId="38" fillId="10" borderId="26" xfId="0" applyFont="1" applyFill="1" applyBorder="1" applyAlignment="1">
      <alignment horizontal="left" vertical="center" wrapText="1"/>
    </xf>
    <xf numFmtId="0" fontId="40" fillId="0" borderId="0" xfId="1" applyFont="1"/>
    <xf numFmtId="0" fontId="39" fillId="0" borderId="0" xfId="0" applyFont="1"/>
    <xf numFmtId="0" fontId="41" fillId="0" borderId="0" xfId="1" applyFont="1" applyAlignment="1">
      <alignment horizontal="center" vertical="center"/>
    </xf>
    <xf numFmtId="0" fontId="41" fillId="0" borderId="0" xfId="1" applyFont="1"/>
    <xf numFmtId="0" fontId="29" fillId="0" borderId="0" xfId="0" applyFont="1"/>
    <xf numFmtId="0" fontId="29" fillId="0" borderId="0" xfId="0" applyFont="1" applyAlignment="1">
      <alignment horizontal="center" vertical="center"/>
    </xf>
    <xf numFmtId="0" fontId="0" fillId="0" borderId="3" xfId="0" applyBorder="1"/>
    <xf numFmtId="0" fontId="42" fillId="13" borderId="2" xfId="0" applyFont="1" applyFill="1" applyBorder="1" applyAlignment="1">
      <alignment vertical="top" wrapText="1"/>
    </xf>
    <xf numFmtId="0" fontId="29" fillId="5" borderId="0" xfId="0" applyFont="1" applyFill="1" applyAlignment="1">
      <alignment horizontal="left" vertical="center"/>
    </xf>
    <xf numFmtId="0" fontId="29" fillId="10" borderId="48" xfId="0" applyFont="1" applyFill="1" applyBorder="1" applyAlignment="1">
      <alignment horizontal="left" vertical="center" wrapText="1"/>
    </xf>
    <xf numFmtId="0" fontId="42" fillId="13" borderId="49" xfId="0" applyFont="1" applyFill="1" applyBorder="1" applyAlignment="1">
      <alignment vertical="top" textRotation="45" wrapText="1"/>
    </xf>
    <xf numFmtId="0" fontId="42" fillId="13" borderId="6" xfId="0" applyFont="1" applyFill="1" applyBorder="1" applyAlignment="1">
      <alignment vertical="top" textRotation="45" wrapText="1"/>
    </xf>
    <xf numFmtId="0" fontId="42" fillId="13" borderId="4" xfId="0" applyFont="1" applyFill="1" applyBorder="1" applyAlignment="1">
      <alignment vertical="top" textRotation="45" wrapText="1"/>
    </xf>
    <xf numFmtId="0" fontId="31" fillId="14" borderId="50" xfId="0" applyFont="1" applyFill="1" applyBorder="1" applyAlignment="1">
      <alignment horizontal="center" vertical="center"/>
    </xf>
    <xf numFmtId="0" fontId="31" fillId="14" borderId="22" xfId="0" applyFont="1" applyFill="1" applyBorder="1" applyAlignment="1">
      <alignment horizontal="center" vertical="center"/>
    </xf>
    <xf numFmtId="0" fontId="29" fillId="14" borderId="22" xfId="0" applyFont="1" applyFill="1" applyBorder="1" applyAlignment="1">
      <alignment horizontal="center" vertical="center"/>
    </xf>
    <xf numFmtId="0" fontId="29" fillId="10" borderId="52" xfId="0" applyFont="1" applyFill="1" applyBorder="1" applyAlignment="1">
      <alignment horizontal="left" vertical="center" wrapText="1"/>
    </xf>
    <xf numFmtId="0" fontId="42" fillId="13" borderId="49" xfId="0" applyFont="1" applyFill="1" applyBorder="1" applyAlignment="1">
      <alignment vertical="top" wrapText="1"/>
    </xf>
    <xf numFmtId="0" fontId="31" fillId="10" borderId="22" xfId="0" applyFont="1" applyFill="1" applyBorder="1" applyAlignment="1">
      <alignment horizontal="center" vertical="center"/>
    </xf>
    <xf numFmtId="0" fontId="29" fillId="10" borderId="22" xfId="0" applyFont="1" applyFill="1" applyBorder="1" applyAlignment="1">
      <alignment horizontal="center" vertical="center"/>
    </xf>
    <xf numFmtId="0" fontId="31" fillId="14" borderId="48" xfId="0" applyFont="1" applyFill="1" applyBorder="1" applyAlignment="1">
      <alignment horizontal="center" vertical="center"/>
    </xf>
    <xf numFmtId="0" fontId="29" fillId="14" borderId="48" xfId="0" applyFont="1" applyFill="1" applyBorder="1" applyAlignment="1">
      <alignment horizontal="center" vertical="center"/>
    </xf>
    <xf numFmtId="0" fontId="31" fillId="10" borderId="48" xfId="0" applyFont="1" applyFill="1" applyBorder="1" applyAlignment="1">
      <alignment horizontal="center" vertical="center"/>
    </xf>
    <xf numFmtId="0" fontId="29" fillId="10" borderId="48" xfId="0" applyFont="1" applyFill="1" applyBorder="1" applyAlignment="1">
      <alignment horizontal="center" vertical="center"/>
    </xf>
    <xf numFmtId="0" fontId="29" fillId="5" borderId="34" xfId="0" applyFont="1" applyFill="1" applyBorder="1" applyAlignment="1">
      <alignment horizontal="left" vertical="center"/>
    </xf>
    <xf numFmtId="0" fontId="29" fillId="10" borderId="50" xfId="0" applyFont="1" applyFill="1" applyBorder="1" applyAlignment="1">
      <alignment horizontal="left" vertical="center" wrapText="1"/>
    </xf>
    <xf numFmtId="0" fontId="29" fillId="14" borderId="34" xfId="0" applyFont="1" applyFill="1" applyBorder="1" applyAlignment="1">
      <alignment horizontal="center" vertical="center"/>
    </xf>
    <xf numFmtId="0" fontId="29" fillId="10" borderId="34" xfId="0" applyFont="1" applyFill="1" applyBorder="1" applyAlignment="1">
      <alignment horizontal="center" vertical="center"/>
    </xf>
    <xf numFmtId="0" fontId="31" fillId="14" borderId="34" xfId="0" applyFont="1" applyFill="1" applyBorder="1" applyAlignment="1">
      <alignment horizontal="center" vertical="center"/>
    </xf>
    <xf numFmtId="0" fontId="31" fillId="10" borderId="34" xfId="0" applyFont="1" applyFill="1" applyBorder="1" applyAlignment="1">
      <alignment horizontal="center" vertical="center"/>
    </xf>
    <xf numFmtId="0" fontId="29" fillId="14" borderId="50" xfId="0" applyFont="1" applyFill="1" applyBorder="1" applyAlignment="1">
      <alignment horizontal="center" vertical="center"/>
    </xf>
    <xf numFmtId="0" fontId="29" fillId="10" borderId="50" xfId="0" applyFont="1" applyFill="1" applyBorder="1" applyAlignment="1">
      <alignment horizontal="center" vertical="center"/>
    </xf>
    <xf numFmtId="0" fontId="31" fillId="10" borderId="50" xfId="0" applyFont="1" applyFill="1" applyBorder="1" applyAlignment="1">
      <alignment horizontal="center" vertical="center"/>
    </xf>
    <xf numFmtId="0" fontId="40" fillId="0" borderId="0" xfId="1" applyFont="1" applyAlignment="1"/>
    <xf numFmtId="0" fontId="29" fillId="10" borderId="53" xfId="0" applyFont="1" applyFill="1" applyBorder="1" applyAlignment="1">
      <alignment horizontal="left" vertical="center" wrapText="1"/>
    </xf>
    <xf numFmtId="0" fontId="29" fillId="14" borderId="23" xfId="0" applyFont="1" applyFill="1" applyBorder="1" applyAlignment="1">
      <alignment horizontal="center" vertical="center"/>
    </xf>
    <xf numFmtId="0" fontId="29" fillId="10" borderId="36" xfId="0" applyFont="1" applyFill="1" applyBorder="1" applyAlignment="1">
      <alignment horizontal="center" vertical="center"/>
    </xf>
    <xf numFmtId="0" fontId="29" fillId="14" borderId="36" xfId="0" applyFont="1" applyFill="1" applyBorder="1" applyAlignment="1">
      <alignment horizontal="center" vertical="center"/>
    </xf>
    <xf numFmtId="0" fontId="29" fillId="10" borderId="53" xfId="0" applyFont="1" applyFill="1" applyBorder="1" applyAlignment="1">
      <alignment horizontal="center" vertical="center"/>
    </xf>
    <xf numFmtId="0" fontId="29" fillId="10" borderId="51" xfId="0" applyFont="1" applyFill="1" applyBorder="1" applyAlignment="1">
      <alignment horizontal="left" vertical="center" wrapText="1"/>
    </xf>
    <xf numFmtId="0" fontId="31" fillId="14" borderId="44" xfId="0" applyFont="1" applyFill="1" applyBorder="1" applyAlignment="1">
      <alignment horizontal="center" vertical="center"/>
    </xf>
    <xf numFmtId="0" fontId="45" fillId="0" borderId="0" xfId="0" applyFont="1"/>
    <xf numFmtId="0" fontId="46" fillId="2" borderId="1" xfId="0" applyFont="1" applyFill="1" applyBorder="1" applyAlignment="1">
      <alignment vertical="center" wrapText="1"/>
    </xf>
    <xf numFmtId="0" fontId="48" fillId="0" borderId="0" xfId="1" applyFont="1" applyAlignment="1"/>
    <xf numFmtId="0" fontId="24" fillId="0" borderId="26" xfId="0" applyFont="1" applyBorder="1" applyAlignment="1">
      <alignment horizontal="center" vertical="center"/>
    </xf>
    <xf numFmtId="0" fontId="24" fillId="0" borderId="26" xfId="0" applyFont="1" applyBorder="1" applyAlignment="1">
      <alignment horizontal="center" vertical="top" wrapText="1"/>
    </xf>
    <xf numFmtId="0" fontId="31" fillId="10" borderId="54" xfId="0" applyFont="1" applyFill="1" applyBorder="1" applyAlignment="1">
      <alignment horizontal="center" vertical="center"/>
    </xf>
    <xf numFmtId="0" fontId="31" fillId="14" borderId="54" xfId="0" applyFont="1" applyFill="1" applyBorder="1" applyAlignment="1">
      <alignment horizontal="center" vertical="center"/>
    </xf>
    <xf numFmtId="0" fontId="31" fillId="10" borderId="51" xfId="0" applyFont="1" applyFill="1" applyBorder="1" applyAlignment="1">
      <alignment horizontal="center" vertical="center"/>
    </xf>
    <xf numFmtId="0" fontId="26" fillId="11" borderId="0" xfId="1" applyFont="1" applyFill="1" applyBorder="1" applyAlignment="1">
      <alignment horizontal="center" vertical="center" wrapText="1"/>
    </xf>
    <xf numFmtId="0" fontId="13" fillId="7" borderId="41" xfId="0" applyFont="1" applyFill="1" applyBorder="1" applyAlignment="1">
      <alignment horizontal="center" vertical="center"/>
    </xf>
    <xf numFmtId="0" fontId="13" fillId="7" borderId="42" xfId="0" applyFont="1" applyFill="1" applyBorder="1" applyAlignment="1">
      <alignment horizontal="center" vertical="center"/>
    </xf>
    <xf numFmtId="0" fontId="3" fillId="4" borderId="14" xfId="0" applyFont="1" applyFill="1" applyBorder="1" applyAlignment="1">
      <alignment horizontal="left" vertical="top" wrapText="1"/>
    </xf>
    <xf numFmtId="0" fontId="3" fillId="4" borderId="13" xfId="0" applyFont="1" applyFill="1" applyBorder="1" applyAlignment="1">
      <alignment horizontal="left" vertical="top" wrapText="1"/>
    </xf>
    <xf numFmtId="0" fontId="3" fillId="4" borderId="15" xfId="0" applyFont="1" applyFill="1" applyBorder="1" applyAlignment="1">
      <alignment horizontal="left" vertical="top" wrapText="1"/>
    </xf>
    <xf numFmtId="0" fontId="3" fillId="4" borderId="16" xfId="0" applyFont="1" applyFill="1" applyBorder="1" applyAlignment="1">
      <alignment horizontal="left" vertical="top" wrapText="1"/>
    </xf>
    <xf numFmtId="0" fontId="3" fillId="4" borderId="0" xfId="0" applyFont="1" applyFill="1" applyAlignment="1">
      <alignment horizontal="left" vertical="top" wrapText="1"/>
    </xf>
    <xf numFmtId="0" fontId="3" fillId="4" borderId="17" xfId="0" applyFont="1" applyFill="1" applyBorder="1" applyAlignment="1">
      <alignment horizontal="left" vertical="top" wrapText="1"/>
    </xf>
    <xf numFmtId="0" fontId="3" fillId="10" borderId="0" xfId="0" applyFont="1" applyFill="1" applyAlignment="1">
      <alignment horizontal="left" vertical="top" wrapText="1"/>
    </xf>
    <xf numFmtId="0" fontId="22" fillId="7" borderId="27" xfId="0" applyFont="1" applyFill="1" applyBorder="1" applyAlignment="1">
      <alignment horizontal="center" vertical="top" wrapText="1"/>
    </xf>
    <xf numFmtId="0" fontId="22" fillId="7" borderId="22" xfId="0" applyFont="1" applyFill="1" applyBorder="1" applyAlignment="1">
      <alignment horizontal="center" vertical="top" wrapText="1"/>
    </xf>
    <xf numFmtId="0" fontId="40" fillId="0" borderId="0" xfId="1" applyFont="1" applyAlignment="1">
      <alignment horizontal="center"/>
    </xf>
    <xf numFmtId="1" fontId="28" fillId="10" borderId="30" xfId="0" applyNumberFormat="1" applyFont="1" applyFill="1" applyBorder="1" applyAlignment="1">
      <alignment horizontal="center" vertical="center" wrapText="1"/>
    </xf>
    <xf numFmtId="1" fontId="28" fillId="10" borderId="35" xfId="0" applyNumberFormat="1" applyFont="1" applyFill="1" applyBorder="1" applyAlignment="1">
      <alignment horizontal="center" vertical="center" wrapText="1"/>
    </xf>
    <xf numFmtId="0" fontId="33" fillId="10" borderId="0" xfId="0" applyFont="1" applyFill="1" applyAlignment="1">
      <alignment horizontal="center" vertical="top" wrapText="1"/>
    </xf>
    <xf numFmtId="0" fontId="33" fillId="10" borderId="30" xfId="0" applyFont="1" applyFill="1" applyBorder="1" applyAlignment="1">
      <alignment horizontal="center" vertical="top" wrapText="1"/>
    </xf>
    <xf numFmtId="0" fontId="33" fillId="10" borderId="34" xfId="0" applyFont="1" applyFill="1" applyBorder="1" applyAlignment="1">
      <alignment horizontal="center" vertical="top" wrapText="1"/>
    </xf>
    <xf numFmtId="0" fontId="33" fillId="10" borderId="33" xfId="0" applyFont="1" applyFill="1" applyBorder="1" applyAlignment="1">
      <alignment horizontal="center" vertical="top" wrapText="1"/>
    </xf>
    <xf numFmtId="0" fontId="33" fillId="10" borderId="40" xfId="0" applyFont="1" applyFill="1" applyBorder="1" applyAlignment="1">
      <alignment horizontal="center" vertical="top" wrapText="1"/>
    </xf>
    <xf numFmtId="0" fontId="33" fillId="10" borderId="39" xfId="0" applyFont="1" applyFill="1" applyBorder="1" applyAlignment="1">
      <alignment horizontal="center" vertical="top" wrapText="1"/>
    </xf>
    <xf numFmtId="0" fontId="33" fillId="10" borderId="31" xfId="0" applyFont="1" applyFill="1" applyBorder="1" applyAlignment="1">
      <alignment horizontal="center" vertical="top" wrapText="1"/>
    </xf>
    <xf numFmtId="0" fontId="33" fillId="10" borderId="32" xfId="0" applyFont="1" applyFill="1" applyBorder="1" applyAlignment="1">
      <alignment horizontal="center" vertical="top" wrapText="1"/>
    </xf>
    <xf numFmtId="0" fontId="22" fillId="7" borderId="28" xfId="0" applyFont="1" applyFill="1" applyBorder="1" applyAlignment="1">
      <alignment horizontal="center" vertical="top" wrapText="1"/>
    </xf>
    <xf numFmtId="0" fontId="22" fillId="7" borderId="29" xfId="0" applyFont="1" applyFill="1" applyBorder="1" applyAlignment="1">
      <alignment horizontal="center" vertical="top" wrapText="1"/>
    </xf>
    <xf numFmtId="0" fontId="27" fillId="10" borderId="23" xfId="0" applyFont="1" applyFill="1" applyBorder="1" applyAlignment="1">
      <alignment horizontal="center" vertical="center"/>
    </xf>
    <xf numFmtId="0" fontId="27" fillId="10" borderId="37" xfId="0" applyFont="1" applyFill="1" applyBorder="1" applyAlignment="1">
      <alignment horizontal="center" vertical="center"/>
    </xf>
    <xf numFmtId="0" fontId="27" fillId="10" borderId="20" xfId="0" applyFont="1" applyFill="1" applyBorder="1" applyAlignment="1">
      <alignment horizontal="center" vertical="center"/>
    </xf>
    <xf numFmtId="0" fontId="27" fillId="10" borderId="35" xfId="0" applyFont="1" applyFill="1" applyBorder="1" applyAlignment="1">
      <alignment horizontal="center" vertical="center"/>
    </xf>
    <xf numFmtId="0" fontId="27" fillId="10" borderId="38" xfId="0" applyFont="1" applyFill="1" applyBorder="1" applyAlignment="1">
      <alignment horizontal="center" vertical="center" wrapText="1"/>
    </xf>
    <xf numFmtId="0" fontId="27" fillId="10" borderId="35" xfId="0" applyFont="1" applyFill="1" applyBorder="1" applyAlignment="1">
      <alignment horizontal="center" vertical="center" wrapText="1"/>
    </xf>
    <xf numFmtId="0" fontId="27" fillId="10" borderId="20" xfId="0" applyFont="1" applyFill="1" applyBorder="1" applyAlignment="1">
      <alignment horizontal="center" vertical="center" wrapText="1"/>
    </xf>
    <xf numFmtId="0" fontId="27" fillId="10" borderId="38" xfId="0" applyFont="1" applyFill="1" applyBorder="1" applyAlignment="1">
      <alignment horizontal="center" vertical="center"/>
    </xf>
    <xf numFmtId="0" fontId="0" fillId="0" borderId="0" xfId="0" applyAlignment="1">
      <alignment horizontal="center"/>
    </xf>
    <xf numFmtId="0" fontId="7" fillId="0" borderId="0" xfId="1" applyFont="1" applyAlignment="1">
      <alignment horizontal="center"/>
    </xf>
    <xf numFmtId="0" fontId="41" fillId="0" borderId="0" xfId="1" applyFont="1" applyAlignment="1">
      <alignment horizontal="center"/>
    </xf>
    <xf numFmtId="0" fontId="22" fillId="7" borderId="23" xfId="0" applyFont="1" applyFill="1" applyBorder="1" applyAlignment="1">
      <alignment horizontal="center" vertical="top" wrapText="1"/>
    </xf>
    <xf numFmtId="0" fontId="46" fillId="3" borderId="1" xfId="0" applyFont="1" applyFill="1" applyBorder="1" applyAlignment="1">
      <alignment horizontal="center" vertical="center" wrapText="1"/>
    </xf>
    <xf numFmtId="0" fontId="46" fillId="3" borderId="1" xfId="0" applyFont="1" applyFill="1" applyBorder="1" applyAlignment="1">
      <alignment horizontal="center" vertical="top" wrapText="1"/>
    </xf>
    <xf numFmtId="0" fontId="46" fillId="2" borderId="1" xfId="0" applyFont="1" applyFill="1" applyBorder="1" applyAlignment="1">
      <alignment horizontal="center" vertical="top" wrapText="1"/>
    </xf>
    <xf numFmtId="0" fontId="43" fillId="4" borderId="6" xfId="0" applyFont="1" applyFill="1" applyBorder="1" applyAlignment="1">
      <alignment horizontal="left" vertical="top" wrapText="1"/>
    </xf>
    <xf numFmtId="0" fontId="43" fillId="4" borderId="7" xfId="0" applyFont="1" applyFill="1" applyBorder="1" applyAlignment="1">
      <alignment horizontal="left" vertical="top" wrapText="1"/>
    </xf>
    <xf numFmtId="0" fontId="43" fillId="4" borderId="4" xfId="0" applyFont="1" applyFill="1" applyBorder="1" applyAlignment="1">
      <alignment horizontal="left" vertical="top" wrapText="1"/>
    </xf>
    <xf numFmtId="0" fontId="43" fillId="4" borderId="8" xfId="0" applyFont="1" applyFill="1" applyBorder="1" applyAlignment="1">
      <alignment horizontal="left" vertical="top" wrapText="1"/>
    </xf>
    <xf numFmtId="0" fontId="43" fillId="4" borderId="0" xfId="0" applyFont="1" applyFill="1" applyAlignment="1">
      <alignment horizontal="left" vertical="top" wrapText="1"/>
    </xf>
    <xf numFmtId="0" fontId="43" fillId="4" borderId="9" xfId="0" applyFont="1" applyFill="1" applyBorder="1" applyAlignment="1">
      <alignment horizontal="left" vertical="top" wrapText="1"/>
    </xf>
    <xf numFmtId="0" fontId="43" fillId="4" borderId="10" xfId="0" applyFont="1" applyFill="1" applyBorder="1" applyAlignment="1">
      <alignment horizontal="left" vertical="top" wrapText="1"/>
    </xf>
    <xf numFmtId="0" fontId="43" fillId="4" borderId="3" xfId="0" applyFont="1" applyFill="1" applyBorder="1" applyAlignment="1">
      <alignment horizontal="left" vertical="top" wrapText="1"/>
    </xf>
    <xf numFmtId="0" fontId="43" fillId="4" borderId="5" xfId="0" applyFont="1" applyFill="1" applyBorder="1" applyAlignment="1">
      <alignment horizontal="left" vertical="top" wrapText="1"/>
    </xf>
    <xf numFmtId="0" fontId="46" fillId="12" borderId="0" xfId="0" applyFont="1" applyFill="1" applyAlignment="1">
      <alignment horizontal="center" vertical="center" wrapText="1"/>
    </xf>
    <xf numFmtId="0" fontId="46" fillId="0" borderId="0" xfId="0" applyFont="1" applyAlignment="1">
      <alignment horizontal="center" vertical="center" wrapText="1"/>
    </xf>
    <xf numFmtId="0" fontId="49" fillId="6" borderId="0" xfId="0" applyFont="1" applyFill="1" applyAlignment="1">
      <alignment horizontal="center" vertical="center" wrapText="1"/>
    </xf>
    <xf numFmtId="0" fontId="49" fillId="8" borderId="0" xfId="0" applyFont="1" applyFill="1" applyAlignment="1">
      <alignment horizontal="center" vertical="center" wrapText="1"/>
    </xf>
    <xf numFmtId="0" fontId="6" fillId="12" borderId="6" xfId="0" applyFont="1" applyFill="1" applyBorder="1" applyAlignment="1">
      <alignment horizontal="center" vertical="center" wrapText="1"/>
    </xf>
    <xf numFmtId="0" fontId="6" fillId="12" borderId="7" xfId="0" applyFont="1" applyFill="1" applyBorder="1" applyAlignment="1">
      <alignment horizontal="center" vertical="center" wrapText="1"/>
    </xf>
    <xf numFmtId="0" fontId="6" fillId="12" borderId="4" xfId="0" applyFont="1" applyFill="1" applyBorder="1" applyAlignment="1">
      <alignment horizontal="center" vertical="center" wrapText="1"/>
    </xf>
    <xf numFmtId="0" fontId="6" fillId="12" borderId="8" xfId="0" applyFont="1" applyFill="1" applyBorder="1" applyAlignment="1">
      <alignment horizontal="center" vertical="center" wrapText="1"/>
    </xf>
    <xf numFmtId="0" fontId="6" fillId="12" borderId="0" xfId="0" applyFont="1" applyFill="1" applyAlignment="1">
      <alignment horizontal="center" vertical="center" wrapText="1"/>
    </xf>
    <xf numFmtId="0" fontId="6" fillId="12" borderId="9" xfId="0" applyFont="1" applyFill="1" applyBorder="1" applyAlignment="1">
      <alignment horizontal="center" vertical="center" wrapText="1"/>
    </xf>
    <xf numFmtId="0" fontId="6" fillId="12" borderId="10" xfId="0" applyFont="1" applyFill="1" applyBorder="1" applyAlignment="1">
      <alignment horizontal="center" vertical="center" wrapText="1"/>
    </xf>
    <xf numFmtId="0" fontId="6" fillId="12" borderId="3" xfId="0" applyFont="1" applyFill="1" applyBorder="1" applyAlignment="1">
      <alignment horizontal="center" vertical="center" wrapText="1"/>
    </xf>
    <xf numFmtId="0" fontId="6" fillId="12" borderId="5" xfId="0" applyFont="1" applyFill="1" applyBorder="1" applyAlignment="1">
      <alignment horizontal="center" vertical="center" wrapText="1"/>
    </xf>
  </cellXfs>
  <cellStyles count="3">
    <cellStyle name="Bad" xfId="2" builtinId="27"/>
    <cellStyle name="Hyperlink" xfId="1" builtinId="8"/>
    <cellStyle name="Normal" xfId="0" builtinId="0"/>
  </cellStyles>
  <dxfs count="26">
    <dxf>
      <font>
        <color rgb="FF006100"/>
      </font>
      <fill>
        <patternFill>
          <bgColor rgb="FFC6EFCE"/>
        </patternFill>
      </fill>
    </dxf>
    <dxf>
      <font>
        <color rgb="FF006100"/>
      </font>
      <fill>
        <patternFill>
          <bgColor rgb="FFC6EFCE"/>
        </patternFill>
      </fill>
    </dxf>
    <dxf>
      <font>
        <color rgb="FF9C0006"/>
      </font>
      <fill>
        <patternFill>
          <bgColor rgb="FFFFC7CE"/>
        </patternFill>
      </fill>
    </dxf>
    <dxf>
      <fill>
        <patternFill>
          <bgColor rgb="FFF2F2F2"/>
        </patternFill>
      </fill>
    </dxf>
    <dxf>
      <font>
        <color rgb="FFC00000"/>
      </font>
      <fill>
        <patternFill>
          <bgColor rgb="FFE5ECF6"/>
        </patternFill>
      </fill>
    </dxf>
    <dxf>
      <font>
        <color rgb="FF006100"/>
      </font>
      <fill>
        <patternFill>
          <bgColor rgb="FFC6EFCE"/>
        </patternFill>
      </fill>
    </dxf>
    <dxf>
      <font>
        <color rgb="FF9C0006"/>
      </font>
      <fill>
        <patternFill>
          <bgColor rgb="FFFFC7CE"/>
        </patternFill>
      </fill>
    </dxf>
    <dxf>
      <fill>
        <patternFill>
          <bgColor rgb="FFF1F1F1"/>
        </patternFill>
      </fill>
    </dxf>
    <dxf>
      <font>
        <color rgb="FFC00000"/>
      </font>
      <fill>
        <patternFill>
          <bgColor rgb="FFF1F1F1"/>
        </patternFill>
      </fill>
    </dxf>
    <dxf>
      <font>
        <color rgb="FF006100"/>
      </font>
      <fill>
        <patternFill>
          <bgColor rgb="FFC6EFCE"/>
        </patternFill>
      </fill>
    </dxf>
    <dxf>
      <font>
        <color rgb="FF9C0006"/>
      </font>
      <fill>
        <patternFill>
          <bgColor rgb="FFFFC7CE"/>
        </patternFill>
      </fill>
    </dxf>
    <dxf>
      <fill>
        <patternFill>
          <bgColor rgb="FFF1F1F1"/>
        </patternFill>
      </fill>
    </dxf>
    <dxf>
      <font>
        <color rgb="FFC00000"/>
      </font>
      <fill>
        <patternFill>
          <bgColor rgb="FFF1F1F1"/>
        </patternFill>
      </fill>
    </dxf>
    <dxf>
      <font>
        <color rgb="FF006100"/>
      </font>
      <fill>
        <patternFill>
          <bgColor rgb="FFC6EFCE"/>
        </patternFill>
      </fill>
    </dxf>
    <dxf>
      <font>
        <color rgb="FF9C0006"/>
      </font>
      <fill>
        <patternFill>
          <bgColor rgb="FFFFC7CE"/>
        </patternFill>
      </fill>
    </dxf>
    <dxf>
      <fill>
        <patternFill>
          <bgColor rgb="FFF2F2F2"/>
        </patternFill>
      </fill>
    </dxf>
    <dxf>
      <font>
        <color rgb="FFC00000"/>
      </font>
      <fill>
        <patternFill>
          <bgColor rgb="FFF2F2F2"/>
        </patternFill>
      </fill>
    </dxf>
    <dxf>
      <font>
        <color rgb="FF006100"/>
      </font>
      <fill>
        <patternFill>
          <bgColor rgb="FFC6EFCE"/>
        </patternFill>
      </fill>
    </dxf>
    <dxf>
      <font>
        <color rgb="FF9C0006"/>
      </font>
      <fill>
        <patternFill>
          <bgColor rgb="FFFFC7CE"/>
        </patternFill>
      </fill>
    </dxf>
    <dxf>
      <fill>
        <patternFill>
          <bgColor rgb="FFF2F2F2"/>
        </patternFill>
      </fill>
    </dxf>
    <dxf>
      <fill>
        <patternFill>
          <bgColor rgb="FFF2F2F2"/>
        </patternFill>
      </fill>
    </dxf>
    <dxf>
      <font>
        <color rgb="FF006100"/>
      </font>
      <fill>
        <patternFill>
          <bgColor rgb="FFC6EFCE"/>
        </patternFill>
      </fill>
    </dxf>
    <dxf>
      <font>
        <color rgb="FF9C0006"/>
      </font>
      <fill>
        <patternFill>
          <bgColor rgb="FFFFC7CE"/>
        </patternFill>
      </fill>
    </dxf>
    <dxf>
      <fill>
        <patternFill>
          <bgColor rgb="FFF2F2F2"/>
        </patternFill>
      </fill>
    </dxf>
    <dxf>
      <font>
        <color rgb="FFFF0000"/>
      </font>
      <fill>
        <patternFill>
          <bgColor rgb="FFF2F2F2"/>
        </patternFill>
      </fill>
    </dxf>
    <dxf>
      <font>
        <color rgb="FF006100"/>
      </font>
      <fill>
        <patternFill>
          <bgColor rgb="FFC6EFCE"/>
        </patternFill>
      </fill>
    </dxf>
  </dxfs>
  <tableStyles count="0" defaultTableStyle="TableStyleMedium2" defaultPivotStyle="PivotStyleLight16"/>
  <colors>
    <mruColors>
      <color rgb="FFF1F1F1"/>
      <color rgb="FFF2F2F2"/>
      <color rgb="FF003DA0"/>
      <color rgb="FF0033A0"/>
      <color rgb="FFE5ECF6"/>
      <color rgb="FFFF3300"/>
      <color rgb="FF0000FF"/>
      <color rgb="FFEF4C03"/>
      <color rgb="FFFCD4D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1.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2.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3.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4.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5.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6.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7.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18.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19.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1.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2.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3.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4.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5.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6.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7.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28.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29.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1.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2.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3.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4.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5.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6.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7.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38.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39.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1.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2.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3.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4.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5.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6.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7.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48.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49.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1.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2.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3.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4.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5.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6.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57.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58.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59.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61.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62.xml.rels><?xml version="1.0" encoding="UTF-8" standalone="yes"?>
<Relationships xmlns="http://schemas.openxmlformats.org/package/2006/relationships"><Relationship Id="rId2" Type="http://schemas.microsoft.com/office/2011/relationships/chartColorStyle" Target="colors64.xml"/><Relationship Id="rId1" Type="http://schemas.microsoft.com/office/2011/relationships/chartStyle" Target="style64.xml"/></Relationships>
</file>

<file path=xl/charts/_rels/chart63.xml.rels><?xml version="1.0" encoding="UTF-8" standalone="yes"?>
<Relationships xmlns="http://schemas.openxmlformats.org/package/2006/relationships"><Relationship Id="rId2" Type="http://schemas.microsoft.com/office/2011/relationships/chartColorStyle" Target="colors65.xml"/><Relationship Id="rId1" Type="http://schemas.microsoft.com/office/2011/relationships/chartStyle" Target="style65.xml"/></Relationships>
</file>

<file path=xl/charts/_rels/chart64.xml.rels><?xml version="1.0" encoding="UTF-8" standalone="yes"?>
<Relationships xmlns="http://schemas.openxmlformats.org/package/2006/relationships"><Relationship Id="rId2" Type="http://schemas.microsoft.com/office/2011/relationships/chartColorStyle" Target="colors66.xml"/><Relationship Id="rId1" Type="http://schemas.microsoft.com/office/2011/relationships/chartStyle" Target="style66.xml"/></Relationships>
</file>

<file path=xl/charts/_rels/chart65.xml.rels><?xml version="1.0" encoding="UTF-8" standalone="yes"?>
<Relationships xmlns="http://schemas.openxmlformats.org/package/2006/relationships"><Relationship Id="rId2" Type="http://schemas.microsoft.com/office/2011/relationships/chartColorStyle" Target="colors67.xml"/><Relationship Id="rId1" Type="http://schemas.microsoft.com/office/2011/relationships/chartStyle" Target="style67.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Ex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Ex2.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GB"/>
              <a:t>Countries</a:t>
            </a:r>
            <a:r>
              <a:rPr lang="en-GB" baseline="0"/>
              <a:t> with NSDIs </a:t>
            </a:r>
            <a:endParaRPr lang="en-GB"/>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GB"/>
        </a:p>
      </c:txPr>
    </c:title>
    <c:autoTitleDeleted val="0"/>
    <c:plotArea>
      <c:layout/>
      <c:pieChart>
        <c:varyColors val="1"/>
        <c:ser>
          <c:idx val="0"/>
          <c:order val="0"/>
          <c:dPt>
            <c:idx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7E9A-4625-86E3-D27A4DBD0A1F}"/>
              </c:ext>
            </c:extLst>
          </c:dPt>
          <c:dPt>
            <c:idx val="1"/>
            <c:bubble3D val="0"/>
            <c:explosion val="22"/>
            <c:spPr>
              <a:solidFill>
                <a:srgbClr val="FFFF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7E9A-4625-86E3-D27A4DBD0A1F}"/>
              </c:ext>
            </c:extLst>
          </c:dPt>
          <c:dLbls>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'Global Statistics'!$C$9:$C$11</c15:sqref>
                  </c15:fullRef>
                </c:ext>
              </c:extLst>
              <c:f>'Global Statistics'!$C$9:$C$10</c:f>
              <c:strCache>
                <c:ptCount val="2"/>
                <c:pt idx="0">
                  <c:v>yes </c:v>
                </c:pt>
                <c:pt idx="1">
                  <c:v>N/A</c:v>
                </c:pt>
              </c:strCache>
            </c:strRef>
          </c:cat>
          <c:val>
            <c:numRef>
              <c:extLst>
                <c:ext xmlns:c15="http://schemas.microsoft.com/office/drawing/2012/chart" uri="{02D57815-91ED-43cb-92C2-25804820EDAC}">
                  <c15:fullRef>
                    <c15:sqref>'Global Statistics'!$D$9:$D$11</c15:sqref>
                  </c15:fullRef>
                </c:ext>
              </c:extLst>
              <c:f>'Global Statistics'!$D$9:$D$10</c:f>
              <c:numCache>
                <c:formatCode>General</c:formatCode>
                <c:ptCount val="2"/>
                <c:pt idx="0">
                  <c:v>165</c:v>
                </c:pt>
                <c:pt idx="1">
                  <c:v>23</c:v>
                </c:pt>
              </c:numCache>
            </c:numRef>
          </c:val>
          <c:extLst>
            <c:ext xmlns:c15="http://schemas.microsoft.com/office/drawing/2012/chart" uri="{02D57815-91ED-43cb-92C2-25804820EDAC}">
              <c15:categoryFilterExceptions>
                <c15:categoryFilterException>
                  <c15:sqref>'Global Statistics'!$D$11</c15:sqref>
                  <c15:spPr xmlns:c15="http://schemas.microsoft.com/office/drawing/2012/chart">
                    <a:solidFill>
                      <a:srgbClr val="FF0000"/>
                    </a:solidFill>
                    <a:ln>
                      <a:noFill/>
                    </a:ln>
                    <a:effectLst>
                      <a:outerShdw blurRad="254000" sx="102000" sy="102000" algn="ctr" rotWithShape="0">
                        <a:prstClr val="black">
                          <a:alpha val="20000"/>
                        </a:prstClr>
                      </a:outerShdw>
                    </a:effectLst>
                  </c15:spPr>
                  <c15:explosion val="21"/>
                  <c15:bubble3D val="0"/>
                </c15:categoryFilterException>
              </c15:categoryFilterExceptions>
            </c:ext>
            <c:ext xmlns:c16="http://schemas.microsoft.com/office/drawing/2014/chart" uri="{C3380CC4-5D6E-409C-BE32-E72D297353CC}">
              <c16:uniqueId val="{00000006-7E9A-4625-86E3-D27A4DBD0A1F}"/>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GB"/>
              <a:t>Countries in Africa with NSDIs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pieChart>
        <c:varyColors val="1"/>
        <c:ser>
          <c:idx val="0"/>
          <c:order val="0"/>
          <c:explosion val="10"/>
          <c:dPt>
            <c:idx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F5DD-4728-A883-CE5EBD3308B9}"/>
              </c:ext>
            </c:extLst>
          </c:dPt>
          <c:dPt>
            <c:idx val="1"/>
            <c:bubble3D val="0"/>
            <c:spPr>
              <a:solidFill>
                <a:srgbClr val="FFFF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F5DD-4728-A883-CE5EBD3308B9}"/>
              </c:ext>
            </c:extLst>
          </c:dPt>
          <c:dLbls>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'Statistics on Africa'!$C$13:$C$14</c:f>
              <c:strCache>
                <c:ptCount val="2"/>
                <c:pt idx="0">
                  <c:v>yes </c:v>
                </c:pt>
                <c:pt idx="1">
                  <c:v>N/A</c:v>
                </c:pt>
              </c:strCache>
            </c:strRef>
          </c:cat>
          <c:val>
            <c:numRef>
              <c:f>'Statistics on Africa'!$D$13:$D$14</c:f>
              <c:numCache>
                <c:formatCode>General</c:formatCode>
                <c:ptCount val="2"/>
                <c:pt idx="0">
                  <c:v>51</c:v>
                </c:pt>
                <c:pt idx="1">
                  <c:v>3</c:v>
                </c:pt>
              </c:numCache>
            </c:numRef>
          </c:val>
          <c:extLst>
            <c:ext xmlns:c16="http://schemas.microsoft.com/office/drawing/2014/chart" uri="{C3380CC4-5D6E-409C-BE32-E72D297353CC}">
              <c16:uniqueId val="{00000004-F5DD-4728-A883-CE5EBD3308B9}"/>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GB"/>
              <a:t>Other NSDIs in Africa specialised in one topic</a:t>
            </a:r>
          </a:p>
        </c:rich>
      </c:tx>
      <c:layout>
        <c:manualLayout>
          <c:xMode val="edge"/>
          <c:yMode val="edge"/>
          <c:x val="0.11258333333333334"/>
          <c:y val="3.2407407407407406E-2"/>
        </c:manualLayout>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4E92-41E9-8278-E034F48F08A2}"/>
              </c:ext>
            </c:extLst>
          </c:dPt>
          <c:dPt>
            <c:idx val="1"/>
            <c:bubble3D val="0"/>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4E92-41E9-8278-E034F48F08A2}"/>
              </c:ext>
            </c:extLst>
          </c:dPt>
          <c:dPt>
            <c:idx val="2"/>
            <c:bubble3D val="0"/>
            <c:explosion val="17"/>
            <c:spPr>
              <a:solidFill>
                <a:srgbClr val="FFFF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4E92-41E9-8278-E034F48F08A2}"/>
              </c:ext>
            </c:extLst>
          </c:dPt>
          <c:dPt>
            <c:idx val="3"/>
            <c:bubble3D val="0"/>
            <c:spPr>
              <a:solidFill>
                <a:srgbClr val="FF00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7-4E92-41E9-8278-E034F48F08A2}"/>
              </c:ext>
            </c:extLst>
          </c:dPt>
          <c:dLbls>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'Statistics on Africa'!$E$13:$E$16</c:f>
              <c:strCache>
                <c:ptCount val="4"/>
                <c:pt idx="0">
                  <c:v>yes </c:v>
                </c:pt>
                <c:pt idx="1">
                  <c:v>no </c:v>
                </c:pt>
                <c:pt idx="2">
                  <c:v>N/A </c:v>
                </c:pt>
                <c:pt idx="3">
                  <c:v>NI </c:v>
                </c:pt>
              </c:strCache>
            </c:strRef>
          </c:cat>
          <c:val>
            <c:numRef>
              <c:f>'Statistics on Africa'!$F$13:$F$16</c:f>
              <c:numCache>
                <c:formatCode>General</c:formatCode>
                <c:ptCount val="4"/>
                <c:pt idx="0">
                  <c:v>32</c:v>
                </c:pt>
                <c:pt idx="1">
                  <c:v>18</c:v>
                </c:pt>
                <c:pt idx="2">
                  <c:v>3</c:v>
                </c:pt>
                <c:pt idx="3">
                  <c:v>1</c:v>
                </c:pt>
              </c:numCache>
            </c:numRef>
          </c:val>
          <c:extLst>
            <c:ext xmlns:c16="http://schemas.microsoft.com/office/drawing/2014/chart" uri="{C3380CC4-5D6E-409C-BE32-E72D297353CC}">
              <c16:uniqueId val="{00000008-4E92-41E9-8278-E034F48F08A2}"/>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GB"/>
              <a:t>Type of NSDIs in Africa</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F113-430B-B6E6-9BB294E103C2}"/>
              </c:ext>
            </c:extLst>
          </c:dPt>
          <c:dPt>
            <c:idx val="1"/>
            <c:bubble3D val="0"/>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F113-430B-B6E6-9BB294E103C2}"/>
              </c:ext>
            </c:extLst>
          </c:dPt>
          <c:dPt>
            <c:idx val="2"/>
            <c:bubble3D val="0"/>
            <c:spPr>
              <a:solidFill>
                <a:schemeClr val="accent3"/>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F113-430B-B6E6-9BB294E103C2}"/>
              </c:ext>
            </c:extLst>
          </c:dPt>
          <c:dPt>
            <c:idx val="3"/>
            <c:bubble3D val="0"/>
            <c:spPr>
              <a:solidFill>
                <a:schemeClr val="accent4"/>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7-F113-430B-B6E6-9BB294E103C2}"/>
              </c:ext>
            </c:extLst>
          </c:dPt>
          <c:dPt>
            <c:idx val="4"/>
            <c:bubble3D val="0"/>
            <c:explosion val="20"/>
            <c:spPr>
              <a:solidFill>
                <a:srgbClr val="FFFF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9-F113-430B-B6E6-9BB294E103C2}"/>
              </c:ext>
            </c:extLst>
          </c:dPt>
          <c:dPt>
            <c:idx val="5"/>
            <c:bubble3D val="0"/>
            <c:spPr>
              <a:solidFill>
                <a:srgbClr val="FF00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B-F113-430B-B6E6-9BB294E103C2}"/>
              </c:ext>
            </c:extLst>
          </c:dPt>
          <c:dLbls>
            <c:dLbl>
              <c:idx val="2"/>
              <c:delete val="1"/>
              <c:extLst>
                <c:ext xmlns:c15="http://schemas.microsoft.com/office/drawing/2012/chart" uri="{CE6537A1-D6FC-4f65-9D91-7224C49458BB}"/>
                <c:ext xmlns:c16="http://schemas.microsoft.com/office/drawing/2014/chart" uri="{C3380CC4-5D6E-409C-BE32-E72D297353CC}">
                  <c16:uniqueId val="{00000005-F113-430B-B6E6-9BB294E103C2}"/>
                </c:ext>
              </c:extLst>
            </c:dLbl>
            <c:dLbl>
              <c:idx val="3"/>
              <c:delete val="1"/>
              <c:extLst>
                <c:ext xmlns:c15="http://schemas.microsoft.com/office/drawing/2012/chart" uri="{CE6537A1-D6FC-4f65-9D91-7224C49458BB}"/>
                <c:ext xmlns:c16="http://schemas.microsoft.com/office/drawing/2014/chart" uri="{C3380CC4-5D6E-409C-BE32-E72D297353CC}">
                  <c16:uniqueId val="{00000007-F113-430B-B6E6-9BB294E103C2}"/>
                </c:ext>
              </c:extLst>
            </c:dLbl>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'Statistics on Africa'!$G$13:$G$18</c:f>
              <c:strCache>
                <c:ptCount val="6"/>
                <c:pt idx="0">
                  <c:v>trip+ </c:v>
                </c:pt>
                <c:pt idx="1">
                  <c:v>trip </c:v>
                </c:pt>
                <c:pt idx="2">
                  <c:v>bipar + </c:v>
                </c:pt>
                <c:pt idx="3">
                  <c:v>bipar </c:v>
                </c:pt>
                <c:pt idx="4">
                  <c:v>N/A </c:v>
                </c:pt>
                <c:pt idx="5">
                  <c:v>NI </c:v>
                </c:pt>
              </c:strCache>
            </c:strRef>
          </c:cat>
          <c:val>
            <c:numRef>
              <c:f>'Statistics on Africa'!$H$13:$H$18</c:f>
              <c:numCache>
                <c:formatCode>General</c:formatCode>
                <c:ptCount val="6"/>
                <c:pt idx="0">
                  <c:v>11</c:v>
                </c:pt>
                <c:pt idx="1">
                  <c:v>38</c:v>
                </c:pt>
                <c:pt idx="2">
                  <c:v>0</c:v>
                </c:pt>
                <c:pt idx="3">
                  <c:v>1</c:v>
                </c:pt>
                <c:pt idx="4">
                  <c:v>3</c:v>
                </c:pt>
                <c:pt idx="5">
                  <c:v>1</c:v>
                </c:pt>
              </c:numCache>
            </c:numRef>
          </c:val>
          <c:extLst>
            <c:ext xmlns:c16="http://schemas.microsoft.com/office/drawing/2014/chart" uri="{C3380CC4-5D6E-409C-BE32-E72D297353CC}">
              <c16:uniqueId val="{0000000C-F113-430B-B6E6-9BB294E103C2}"/>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r"/>
      <c:legendEntry>
        <c:idx val="2"/>
        <c:delete val="1"/>
      </c:legendEntry>
      <c:legendEntry>
        <c:idx val="3"/>
        <c:delete val="1"/>
      </c:legendEntry>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GB"/>
              <a:t>Main body created in</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a:outerShdw blurRad="254000" sx="102000" sy="102000" algn="ctr" rotWithShape="0">
                <a:prstClr val="black">
                  <a:alpha val="20000"/>
                </a:prstClr>
              </a:outerShdw>
            </a:effectLst>
          </c:spPr>
          <c:invertIfNegative val="0"/>
          <c:dPt>
            <c:idx val="0"/>
            <c:invertIfNegative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E4D2-4FF1-B90E-62CDC8B8DA5E}"/>
              </c:ext>
            </c:extLst>
          </c:dPt>
          <c:dPt>
            <c:idx val="1"/>
            <c:invertIfNegative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E4D2-4FF1-B90E-62CDC8B8DA5E}"/>
              </c:ext>
            </c:extLst>
          </c:dPt>
          <c:dPt>
            <c:idx val="2"/>
            <c:invertIfNegative val="0"/>
            <c:bubble3D val="0"/>
            <c:spPr>
              <a:solidFill>
                <a:srgbClr val="FFFF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E4D2-4FF1-B90E-62CDC8B8DA5E}"/>
              </c:ext>
            </c:extLst>
          </c:dPt>
          <c:dPt>
            <c:idx val="3"/>
            <c:invertIfNegative val="0"/>
            <c:bubble3D val="0"/>
            <c:spPr>
              <a:solidFill>
                <a:srgbClr val="FF00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7-E4D2-4FF1-B90E-62CDC8B8DA5E}"/>
              </c:ext>
            </c:extLst>
          </c:dPt>
          <c:dLbls>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'Statistics on Africa'!$I$13:$I$16</c:f>
              <c:strCache>
                <c:ptCount val="4"/>
                <c:pt idx="0">
                  <c:v>Before 2000 </c:v>
                </c:pt>
                <c:pt idx="1">
                  <c:v>After 2000 </c:v>
                </c:pt>
                <c:pt idx="2">
                  <c:v>N/A </c:v>
                </c:pt>
                <c:pt idx="3">
                  <c:v>NI </c:v>
                </c:pt>
              </c:strCache>
            </c:strRef>
          </c:cat>
          <c:val>
            <c:numRef>
              <c:f>'Statistics on Africa'!$J$13:$J$16</c:f>
              <c:numCache>
                <c:formatCode>General</c:formatCode>
                <c:ptCount val="4"/>
                <c:pt idx="0">
                  <c:v>15</c:v>
                </c:pt>
                <c:pt idx="1">
                  <c:v>33</c:v>
                </c:pt>
                <c:pt idx="2">
                  <c:v>3</c:v>
                </c:pt>
                <c:pt idx="3">
                  <c:v>2</c:v>
                </c:pt>
              </c:numCache>
            </c:numRef>
          </c:val>
          <c:extLst>
            <c:ext xmlns:c16="http://schemas.microsoft.com/office/drawing/2014/chart" uri="{C3380CC4-5D6E-409C-BE32-E72D297353CC}">
              <c16:uniqueId val="{00000008-E4D2-4FF1-B90E-62CDC8B8DA5E}"/>
            </c:ext>
          </c:extLst>
        </c:ser>
        <c:dLbls>
          <c:showLegendKey val="0"/>
          <c:showVal val="0"/>
          <c:showCatName val="0"/>
          <c:showSerName val="0"/>
          <c:showPercent val="0"/>
          <c:showBubbleSize val="0"/>
        </c:dLbls>
        <c:gapWidth val="100"/>
        <c:axId val="634431480"/>
        <c:axId val="634431840"/>
      </c:barChart>
      <c:catAx>
        <c:axId val="634431480"/>
        <c:scaling>
          <c:orientation val="minMax"/>
        </c:scaling>
        <c:delete val="0"/>
        <c:axPos val="b"/>
        <c:numFmt formatCode="General" sourceLinked="1"/>
        <c:majorTickMark val="out"/>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634431840"/>
        <c:crosses val="autoZero"/>
        <c:auto val="1"/>
        <c:lblAlgn val="ctr"/>
        <c:lblOffset val="100"/>
        <c:noMultiLvlLbl val="0"/>
      </c:catAx>
      <c:valAx>
        <c:axId val="634431840"/>
        <c:scaling>
          <c:orientation val="minMax"/>
        </c:scaling>
        <c:delete val="0"/>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crossAx val="634431480"/>
        <c:crosses val="autoZero"/>
        <c:crossBetween val="between"/>
      </c:valAx>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GB"/>
              <a:t>Composition</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6473-4AA6-8AD4-CD5517931EF8}"/>
              </c:ext>
            </c:extLst>
          </c:dPt>
          <c:dPt>
            <c:idx val="1"/>
            <c:bubble3D val="0"/>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6473-4AA6-8AD4-CD5517931EF8}"/>
              </c:ext>
            </c:extLst>
          </c:dPt>
          <c:dPt>
            <c:idx val="2"/>
            <c:bubble3D val="0"/>
            <c:spPr>
              <a:solidFill>
                <a:schemeClr val="accent3"/>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6473-4AA6-8AD4-CD5517931EF8}"/>
              </c:ext>
            </c:extLst>
          </c:dPt>
          <c:dPt>
            <c:idx val="3"/>
            <c:bubble3D val="0"/>
            <c:spPr>
              <a:solidFill>
                <a:schemeClr val="accent4"/>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7-6473-4AA6-8AD4-CD5517931EF8}"/>
              </c:ext>
            </c:extLst>
          </c:dPt>
          <c:dPt>
            <c:idx val="4"/>
            <c:bubble3D val="0"/>
            <c:explosion val="22"/>
            <c:spPr>
              <a:solidFill>
                <a:srgbClr val="FFFF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9-6473-4AA6-8AD4-CD5517931EF8}"/>
              </c:ext>
            </c:extLst>
          </c:dPt>
          <c:dPt>
            <c:idx val="5"/>
            <c:bubble3D val="0"/>
            <c:spPr>
              <a:solidFill>
                <a:srgbClr val="FF00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B-6473-4AA6-8AD4-CD5517931EF8}"/>
              </c:ext>
            </c:extLst>
          </c:dPt>
          <c:dLbls>
            <c:dLbl>
              <c:idx val="3"/>
              <c:delete val="1"/>
              <c:extLst>
                <c:ext xmlns:c15="http://schemas.microsoft.com/office/drawing/2012/chart" uri="{CE6537A1-D6FC-4f65-9D91-7224C49458BB}"/>
                <c:ext xmlns:c16="http://schemas.microsoft.com/office/drawing/2014/chart" uri="{C3380CC4-5D6E-409C-BE32-E72D297353CC}">
                  <c16:uniqueId val="{00000007-6473-4AA6-8AD4-CD5517931EF8}"/>
                </c:ext>
              </c:extLst>
            </c:dLbl>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'Statistics on Africa'!$K$13:$K$18</c:f>
              <c:strCache>
                <c:ptCount val="6"/>
                <c:pt idx="0">
                  <c:v>Between 5 and 30 </c:v>
                </c:pt>
                <c:pt idx="1">
                  <c:v>Between 31 and 60 </c:v>
                </c:pt>
                <c:pt idx="2">
                  <c:v>More than 61 </c:v>
                </c:pt>
                <c:pt idx="3">
                  <c:v>Irregular </c:v>
                </c:pt>
                <c:pt idx="4">
                  <c:v>N/A </c:v>
                </c:pt>
                <c:pt idx="5">
                  <c:v>NI </c:v>
                </c:pt>
              </c:strCache>
            </c:strRef>
          </c:cat>
          <c:val>
            <c:numRef>
              <c:f>'Statistics on Africa'!$L$13:$L$18</c:f>
              <c:numCache>
                <c:formatCode>General</c:formatCode>
                <c:ptCount val="6"/>
                <c:pt idx="0">
                  <c:v>34</c:v>
                </c:pt>
                <c:pt idx="1">
                  <c:v>9</c:v>
                </c:pt>
                <c:pt idx="2">
                  <c:v>7</c:v>
                </c:pt>
                <c:pt idx="3">
                  <c:v>0</c:v>
                </c:pt>
                <c:pt idx="4">
                  <c:v>3</c:v>
                </c:pt>
                <c:pt idx="5">
                  <c:v>0</c:v>
                </c:pt>
              </c:numCache>
            </c:numRef>
          </c:val>
          <c:extLst>
            <c:ext xmlns:c16="http://schemas.microsoft.com/office/drawing/2014/chart" uri="{C3380CC4-5D6E-409C-BE32-E72D297353CC}">
              <c16:uniqueId val="{0000000C-6473-4AA6-8AD4-CD5517931EF8}"/>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r"/>
      <c:legendEntry>
        <c:idx val="3"/>
        <c:delete val="1"/>
      </c:legendEntry>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GB"/>
              <a:t>Secretariat</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7D95-41C6-858B-18216F185A00}"/>
              </c:ext>
            </c:extLst>
          </c:dPt>
          <c:dPt>
            <c:idx val="1"/>
            <c:bubble3D val="0"/>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7D95-41C6-858B-18216F185A00}"/>
              </c:ext>
            </c:extLst>
          </c:dPt>
          <c:dPt>
            <c:idx val="2"/>
            <c:bubble3D val="0"/>
            <c:explosion val="19"/>
            <c:spPr>
              <a:solidFill>
                <a:srgbClr val="FFFF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7D95-41C6-858B-18216F185A00}"/>
              </c:ext>
            </c:extLst>
          </c:dPt>
          <c:dPt>
            <c:idx val="3"/>
            <c:bubble3D val="0"/>
            <c:spPr>
              <a:solidFill>
                <a:srgbClr val="FF00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7-7D95-41C6-858B-18216F185A00}"/>
              </c:ext>
            </c:extLst>
          </c:dPt>
          <c:dLbls>
            <c:dLbl>
              <c:idx val="1"/>
              <c:delete val="1"/>
              <c:extLst>
                <c:ext xmlns:c15="http://schemas.microsoft.com/office/drawing/2012/chart" uri="{CE6537A1-D6FC-4f65-9D91-7224C49458BB}"/>
                <c:ext xmlns:c16="http://schemas.microsoft.com/office/drawing/2014/chart" uri="{C3380CC4-5D6E-409C-BE32-E72D297353CC}">
                  <c16:uniqueId val="{00000003-7D95-41C6-858B-18216F185A00}"/>
                </c:ext>
              </c:extLst>
            </c:dLbl>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'Statistics on Africa'!$M$13:$M$16</c:f>
              <c:strCache>
                <c:ptCount val="4"/>
                <c:pt idx="0">
                  <c:v>yes </c:v>
                </c:pt>
                <c:pt idx="1">
                  <c:v>no </c:v>
                </c:pt>
                <c:pt idx="2">
                  <c:v>N/A </c:v>
                </c:pt>
                <c:pt idx="3">
                  <c:v>NI </c:v>
                </c:pt>
              </c:strCache>
            </c:strRef>
          </c:cat>
          <c:val>
            <c:numRef>
              <c:f>'Statistics on Africa'!$N$13:$N$16</c:f>
              <c:numCache>
                <c:formatCode>General</c:formatCode>
                <c:ptCount val="4"/>
                <c:pt idx="0">
                  <c:v>43</c:v>
                </c:pt>
                <c:pt idx="1">
                  <c:v>2</c:v>
                </c:pt>
                <c:pt idx="2">
                  <c:v>3</c:v>
                </c:pt>
                <c:pt idx="3">
                  <c:v>6</c:v>
                </c:pt>
              </c:numCache>
            </c:numRef>
          </c:val>
          <c:extLst>
            <c:ext xmlns:c16="http://schemas.microsoft.com/office/drawing/2014/chart" uri="{C3380CC4-5D6E-409C-BE32-E72D297353CC}">
              <c16:uniqueId val="{00000008-7D95-41C6-858B-18216F185A00}"/>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r"/>
      <c:legendEntry>
        <c:idx val="1"/>
        <c:delete val="1"/>
      </c:legendEntry>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GB"/>
              <a:t>Meetings in 2022-2023 (NSDIs in Africa)</a:t>
            </a:r>
          </a:p>
        </c:rich>
      </c:tx>
      <c:layout>
        <c:manualLayout>
          <c:xMode val="edge"/>
          <c:yMode val="edge"/>
          <c:x val="0.13028455818022747"/>
          <c:y val="2.7777777777777776E-2"/>
        </c:manualLayout>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a:outerShdw blurRad="254000" sx="102000" sy="102000" algn="ctr" rotWithShape="0">
                <a:prstClr val="black">
                  <a:alpha val="20000"/>
                </a:prstClr>
              </a:outerShdw>
            </a:effectLst>
          </c:spPr>
          <c:invertIfNegative val="0"/>
          <c:dPt>
            <c:idx val="2"/>
            <c:invertIfNegative val="0"/>
            <c:bubble3D val="0"/>
            <c:spPr>
              <a:solidFill>
                <a:srgbClr val="FFFF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3C55-4292-A188-6AC37DAF1171}"/>
              </c:ext>
            </c:extLst>
          </c:dPt>
          <c:dPt>
            <c:idx val="3"/>
            <c:invertIfNegative val="0"/>
            <c:bubble3D val="0"/>
            <c:spPr>
              <a:solidFill>
                <a:srgbClr val="FF00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3C55-4292-A188-6AC37DAF1171}"/>
              </c:ext>
            </c:extLst>
          </c:dPt>
          <c:dLbls>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'Statistics on Africa'!$Q$13:$Q$16</c:f>
              <c:strCache>
                <c:ptCount val="4"/>
                <c:pt idx="0">
                  <c:v>Meetings in 2022-2023 </c:v>
                </c:pt>
                <c:pt idx="1">
                  <c:v>No meetings in 2022-2023 </c:v>
                </c:pt>
                <c:pt idx="2">
                  <c:v>N/A </c:v>
                </c:pt>
                <c:pt idx="3">
                  <c:v>NI </c:v>
                </c:pt>
              </c:strCache>
            </c:strRef>
          </c:cat>
          <c:val>
            <c:numRef>
              <c:f>'Statistics on Africa'!$R$13:$R$16</c:f>
              <c:numCache>
                <c:formatCode>General</c:formatCode>
                <c:ptCount val="4"/>
                <c:pt idx="0">
                  <c:v>33</c:v>
                </c:pt>
                <c:pt idx="1">
                  <c:v>11</c:v>
                </c:pt>
                <c:pt idx="2">
                  <c:v>3</c:v>
                </c:pt>
                <c:pt idx="3">
                  <c:v>7</c:v>
                </c:pt>
              </c:numCache>
            </c:numRef>
          </c:val>
          <c:extLst>
            <c:ext xmlns:c16="http://schemas.microsoft.com/office/drawing/2014/chart" uri="{C3380CC4-5D6E-409C-BE32-E72D297353CC}">
              <c16:uniqueId val="{00000002-3C55-4292-A188-6AC37DAF1171}"/>
            </c:ext>
          </c:extLst>
        </c:ser>
        <c:dLbls>
          <c:dLblPos val="outEnd"/>
          <c:showLegendKey val="0"/>
          <c:showVal val="1"/>
          <c:showCatName val="0"/>
          <c:showSerName val="0"/>
          <c:showPercent val="0"/>
          <c:showBubbleSize val="0"/>
        </c:dLbls>
        <c:gapWidth val="150"/>
        <c:axId val="782274440"/>
        <c:axId val="782276240"/>
      </c:barChart>
      <c:catAx>
        <c:axId val="782274440"/>
        <c:scaling>
          <c:orientation val="minMax"/>
        </c:scaling>
        <c:delete val="0"/>
        <c:axPos val="b"/>
        <c:numFmt formatCode="General" sourceLinked="1"/>
        <c:majorTickMark val="out"/>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782276240"/>
        <c:crosses val="autoZero"/>
        <c:auto val="1"/>
        <c:lblAlgn val="ctr"/>
        <c:lblOffset val="100"/>
        <c:noMultiLvlLbl val="0"/>
      </c:catAx>
      <c:valAx>
        <c:axId val="782276240"/>
        <c:scaling>
          <c:orientation val="minMax"/>
        </c:scaling>
        <c:delete val="0"/>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crossAx val="782274440"/>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GB"/>
              <a:t>Including Convention 144</a:t>
            </a:r>
          </a:p>
        </c:rich>
      </c:tx>
      <c:layout>
        <c:manualLayout>
          <c:xMode val="edge"/>
          <c:yMode val="edge"/>
          <c:x val="0.22217666757172594"/>
          <c:y val="3.2407407407407406E-2"/>
        </c:manualLayout>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a:outerShdw blurRad="254000" sx="102000" sy="102000" algn="ctr" rotWithShape="0">
                <a:prstClr val="black">
                  <a:alpha val="20000"/>
                </a:prstClr>
              </a:outerShdw>
            </a:effectLst>
          </c:spPr>
          <c:invertIfNegative val="0"/>
          <c:dPt>
            <c:idx val="2"/>
            <c:invertIfNegative val="0"/>
            <c:bubble3D val="0"/>
            <c:spPr>
              <a:solidFill>
                <a:srgbClr val="FFFF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71D7-46C0-807C-E45B31A8838D}"/>
              </c:ext>
            </c:extLst>
          </c:dPt>
          <c:dPt>
            <c:idx val="3"/>
            <c:invertIfNegative val="0"/>
            <c:bubble3D val="0"/>
            <c:spPr>
              <a:solidFill>
                <a:srgbClr val="FF00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71D7-46C0-807C-E45B31A8838D}"/>
              </c:ext>
            </c:extLst>
          </c:dPt>
          <c:dLbls>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'Statistics on Africa'!$S$13:$S$16</c:f>
              <c:strCache>
                <c:ptCount val="4"/>
                <c:pt idx="0">
                  <c:v>yes </c:v>
                </c:pt>
                <c:pt idx="1">
                  <c:v>no </c:v>
                </c:pt>
                <c:pt idx="2">
                  <c:v>N/A </c:v>
                </c:pt>
                <c:pt idx="3">
                  <c:v>NI </c:v>
                </c:pt>
              </c:strCache>
            </c:strRef>
          </c:cat>
          <c:val>
            <c:numRef>
              <c:f>'Statistics on Africa'!$T$13:$T$16</c:f>
              <c:numCache>
                <c:formatCode>General</c:formatCode>
                <c:ptCount val="4"/>
                <c:pt idx="0">
                  <c:v>39</c:v>
                </c:pt>
                <c:pt idx="1">
                  <c:v>9</c:v>
                </c:pt>
                <c:pt idx="2">
                  <c:v>3</c:v>
                </c:pt>
                <c:pt idx="3">
                  <c:v>3</c:v>
                </c:pt>
              </c:numCache>
            </c:numRef>
          </c:val>
          <c:extLst>
            <c:ext xmlns:c16="http://schemas.microsoft.com/office/drawing/2014/chart" uri="{C3380CC4-5D6E-409C-BE32-E72D297353CC}">
              <c16:uniqueId val="{00000004-71D7-46C0-807C-E45B31A8838D}"/>
            </c:ext>
          </c:extLst>
        </c:ser>
        <c:dLbls>
          <c:dLblPos val="outEnd"/>
          <c:showLegendKey val="0"/>
          <c:showVal val="1"/>
          <c:showCatName val="0"/>
          <c:showSerName val="0"/>
          <c:showPercent val="0"/>
          <c:showBubbleSize val="0"/>
        </c:dLbls>
        <c:gapWidth val="150"/>
        <c:axId val="703571056"/>
        <c:axId val="703567096"/>
      </c:barChart>
      <c:catAx>
        <c:axId val="703571056"/>
        <c:scaling>
          <c:orientation val="minMax"/>
        </c:scaling>
        <c:delete val="0"/>
        <c:axPos val="b"/>
        <c:numFmt formatCode="General" sourceLinked="1"/>
        <c:majorTickMark val="out"/>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703567096"/>
        <c:crosses val="autoZero"/>
        <c:auto val="1"/>
        <c:lblAlgn val="ctr"/>
        <c:lblOffset val="100"/>
        <c:noMultiLvlLbl val="0"/>
      </c:catAx>
      <c:valAx>
        <c:axId val="703567096"/>
        <c:scaling>
          <c:orientation val="minMax"/>
        </c:scaling>
        <c:delete val="0"/>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crossAx val="703571056"/>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GB"/>
              <a:t>Chairperson</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a:outerShdw blurRad="254000" sx="102000" sy="102000" algn="ctr" rotWithShape="0">
                <a:prstClr val="black">
                  <a:alpha val="20000"/>
                </a:prstClr>
              </a:outerShdw>
            </a:effectLst>
          </c:spPr>
          <c:invertIfNegative val="0"/>
          <c:dPt>
            <c:idx val="5"/>
            <c:invertIfNegative val="0"/>
            <c:bubble3D val="0"/>
            <c:spPr>
              <a:solidFill>
                <a:srgbClr val="FFFF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6C75-4995-BDC8-D2323849351C}"/>
              </c:ext>
            </c:extLst>
          </c:dPt>
          <c:dPt>
            <c:idx val="6"/>
            <c:invertIfNegative val="0"/>
            <c:bubble3D val="0"/>
            <c:spPr>
              <a:solidFill>
                <a:srgbClr val="FF00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6C75-4995-BDC8-D2323849351C}"/>
              </c:ext>
            </c:extLst>
          </c:dPt>
          <c:dLbls>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extLst>
                <c:ext xmlns:c15="http://schemas.microsoft.com/office/drawing/2012/chart" uri="{02D57815-91ED-43cb-92C2-25804820EDAC}">
                  <c15:fullRef>
                    <c15:sqref>'Statistics on Africa'!$O$13:$O$20</c15:sqref>
                  </c15:fullRef>
                </c:ext>
              </c:extLst>
              <c:f>('Statistics on Africa'!$O$13:$O$16,'Statistics on Africa'!$O$18:$O$20)</c:f>
              <c:strCache>
                <c:ptCount val="7"/>
                <c:pt idx="0">
                  <c:v>President/ PM </c:v>
                </c:pt>
                <c:pt idx="1">
                  <c:v>Minister/Director/ Other government official</c:v>
                </c:pt>
                <c:pt idx="2">
                  <c:v>Independent</c:v>
                </c:pt>
                <c:pt idx="3">
                  <c:v>On rotational basis </c:v>
                </c:pt>
                <c:pt idx="4">
                  <c:v>Chair elected </c:v>
                </c:pt>
                <c:pt idx="5">
                  <c:v>N/A </c:v>
                </c:pt>
                <c:pt idx="6">
                  <c:v>NI </c:v>
                </c:pt>
              </c:strCache>
            </c:strRef>
          </c:cat>
          <c:val>
            <c:numRef>
              <c:extLst>
                <c:ext xmlns:c15="http://schemas.microsoft.com/office/drawing/2012/chart" uri="{02D57815-91ED-43cb-92C2-25804820EDAC}">
                  <c15:fullRef>
                    <c15:sqref>'Statistics on Africa'!$P$13:$P$20</c15:sqref>
                  </c15:fullRef>
                </c:ext>
              </c:extLst>
              <c:f>('Statistics on Africa'!$P$13:$P$16,'Statistics on Africa'!$P$18:$P$20)</c:f>
              <c:numCache>
                <c:formatCode>General</c:formatCode>
                <c:ptCount val="7"/>
                <c:pt idx="0">
                  <c:v>3</c:v>
                </c:pt>
                <c:pt idx="1">
                  <c:v>16</c:v>
                </c:pt>
                <c:pt idx="2">
                  <c:v>9</c:v>
                </c:pt>
                <c:pt idx="3">
                  <c:v>3</c:v>
                </c:pt>
                <c:pt idx="4">
                  <c:v>4</c:v>
                </c:pt>
                <c:pt idx="5">
                  <c:v>3</c:v>
                </c:pt>
                <c:pt idx="6">
                  <c:v>3</c:v>
                </c:pt>
              </c:numCache>
            </c:numRef>
          </c:val>
          <c:extLst>
            <c:ext xmlns:c16="http://schemas.microsoft.com/office/drawing/2014/chart" uri="{C3380CC4-5D6E-409C-BE32-E72D297353CC}">
              <c16:uniqueId val="{00000004-6C75-4995-BDC8-D2323849351C}"/>
            </c:ext>
          </c:extLst>
        </c:ser>
        <c:dLbls>
          <c:dLblPos val="outEnd"/>
          <c:showLegendKey val="0"/>
          <c:showVal val="1"/>
          <c:showCatName val="0"/>
          <c:showSerName val="0"/>
          <c:showPercent val="0"/>
          <c:showBubbleSize val="0"/>
        </c:dLbls>
        <c:gapWidth val="150"/>
        <c:axId val="1081978584"/>
        <c:axId val="1081980024"/>
      </c:barChart>
      <c:catAx>
        <c:axId val="1081978584"/>
        <c:scaling>
          <c:orientation val="minMax"/>
        </c:scaling>
        <c:delete val="0"/>
        <c:axPos val="b"/>
        <c:numFmt formatCode="General" sourceLinked="1"/>
        <c:majorTickMark val="out"/>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1081980024"/>
        <c:crosses val="autoZero"/>
        <c:auto val="1"/>
        <c:lblAlgn val="ctr"/>
        <c:lblOffset val="100"/>
        <c:noMultiLvlLbl val="0"/>
      </c:catAx>
      <c:valAx>
        <c:axId val="1081980024"/>
        <c:scaling>
          <c:orientation val="minMax"/>
        </c:scaling>
        <c:delete val="0"/>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crossAx val="1081978584"/>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GB"/>
              <a:t>Operational institutions in Africa</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a:outerShdw blurRad="254000" sx="102000" sy="102000" algn="ctr" rotWithShape="0">
                <a:prstClr val="black">
                  <a:alpha val="20000"/>
                </a:prstClr>
              </a:outerShdw>
            </a:effectLst>
          </c:spPr>
          <c:invertIfNegative val="0"/>
          <c:dPt>
            <c:idx val="2"/>
            <c:invertIfNegative val="0"/>
            <c:bubble3D val="0"/>
            <c:spPr>
              <a:solidFill>
                <a:srgbClr val="FFFF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ED39-4DB5-AE4A-CC1452A8D6C9}"/>
              </c:ext>
            </c:extLst>
          </c:dPt>
          <c:dPt>
            <c:idx val="3"/>
            <c:invertIfNegative val="0"/>
            <c:bubble3D val="0"/>
            <c:spPr>
              <a:solidFill>
                <a:srgbClr val="FF00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ED39-4DB5-AE4A-CC1452A8D6C9}"/>
              </c:ext>
            </c:extLst>
          </c:dPt>
          <c:dLbls>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'Statistics on Africa'!$U$13:$U$16</c:f>
              <c:strCache>
                <c:ptCount val="4"/>
                <c:pt idx="0">
                  <c:v>Yes </c:v>
                </c:pt>
                <c:pt idx="1">
                  <c:v>No </c:v>
                </c:pt>
                <c:pt idx="2">
                  <c:v>N/A </c:v>
                </c:pt>
                <c:pt idx="3">
                  <c:v>NI </c:v>
                </c:pt>
              </c:strCache>
            </c:strRef>
          </c:cat>
          <c:val>
            <c:numRef>
              <c:f>'Statistics on Africa'!$V$13:$V$16</c:f>
              <c:numCache>
                <c:formatCode>General</c:formatCode>
                <c:ptCount val="4"/>
                <c:pt idx="0">
                  <c:v>36</c:v>
                </c:pt>
                <c:pt idx="1">
                  <c:v>13</c:v>
                </c:pt>
                <c:pt idx="2">
                  <c:v>3</c:v>
                </c:pt>
                <c:pt idx="3">
                  <c:v>2</c:v>
                </c:pt>
              </c:numCache>
            </c:numRef>
          </c:val>
          <c:extLst>
            <c:ext xmlns:c16="http://schemas.microsoft.com/office/drawing/2014/chart" uri="{C3380CC4-5D6E-409C-BE32-E72D297353CC}">
              <c16:uniqueId val="{00000004-ED39-4DB5-AE4A-CC1452A8D6C9}"/>
            </c:ext>
          </c:extLst>
        </c:ser>
        <c:dLbls>
          <c:dLblPos val="outEnd"/>
          <c:showLegendKey val="0"/>
          <c:showVal val="1"/>
          <c:showCatName val="0"/>
          <c:showSerName val="0"/>
          <c:showPercent val="0"/>
          <c:showBubbleSize val="0"/>
        </c:dLbls>
        <c:gapWidth val="150"/>
        <c:axId val="1081987584"/>
        <c:axId val="1081984704"/>
      </c:barChart>
      <c:catAx>
        <c:axId val="1081987584"/>
        <c:scaling>
          <c:orientation val="minMax"/>
        </c:scaling>
        <c:delete val="0"/>
        <c:axPos val="b"/>
        <c:numFmt formatCode="General" sourceLinked="1"/>
        <c:majorTickMark val="out"/>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1081984704"/>
        <c:crosses val="autoZero"/>
        <c:auto val="1"/>
        <c:lblAlgn val="ctr"/>
        <c:lblOffset val="100"/>
        <c:noMultiLvlLbl val="0"/>
      </c:catAx>
      <c:valAx>
        <c:axId val="1081984704"/>
        <c:scaling>
          <c:orientation val="minMax"/>
        </c:scaling>
        <c:delete val="0"/>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crossAx val="1081987584"/>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GB"/>
              <a:t>Other NSDIs specialised in one topic</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2050-4D35-B795-DD50BE3C7AB7}"/>
              </c:ext>
            </c:extLst>
          </c:dPt>
          <c:dPt>
            <c:idx val="1"/>
            <c:bubble3D val="0"/>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2050-4D35-B795-DD50BE3C7AB7}"/>
              </c:ext>
            </c:extLst>
          </c:dPt>
          <c:dPt>
            <c:idx val="2"/>
            <c:bubble3D val="0"/>
            <c:explosion val="29"/>
            <c:spPr>
              <a:solidFill>
                <a:srgbClr val="FFFF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2050-4D35-B795-DD50BE3C7AB7}"/>
              </c:ext>
            </c:extLst>
          </c:dPt>
          <c:dPt>
            <c:idx val="3"/>
            <c:bubble3D val="0"/>
            <c:spPr>
              <a:solidFill>
                <a:srgbClr val="FF00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7-2050-4D35-B795-DD50BE3C7AB7}"/>
              </c:ext>
            </c:extLst>
          </c:dPt>
          <c:dLbls>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'Global Statistics'!$E$9:$E$12</c:f>
              <c:strCache>
                <c:ptCount val="4"/>
                <c:pt idx="0">
                  <c:v>yes </c:v>
                </c:pt>
                <c:pt idx="1">
                  <c:v>no </c:v>
                </c:pt>
                <c:pt idx="2">
                  <c:v>N/A </c:v>
                </c:pt>
                <c:pt idx="3">
                  <c:v>NI </c:v>
                </c:pt>
              </c:strCache>
            </c:strRef>
          </c:cat>
          <c:val>
            <c:numRef>
              <c:f>'Global Statistics'!$F$9:$F$12</c:f>
              <c:numCache>
                <c:formatCode>General</c:formatCode>
                <c:ptCount val="4"/>
                <c:pt idx="0">
                  <c:v>101</c:v>
                </c:pt>
                <c:pt idx="1">
                  <c:v>67</c:v>
                </c:pt>
                <c:pt idx="2">
                  <c:v>19</c:v>
                </c:pt>
                <c:pt idx="3">
                  <c:v>1</c:v>
                </c:pt>
              </c:numCache>
            </c:numRef>
          </c:val>
          <c:extLst>
            <c:ext xmlns:c16="http://schemas.microsoft.com/office/drawing/2014/chart" uri="{C3380CC4-5D6E-409C-BE32-E72D297353CC}">
              <c16:uniqueId val="{00000008-2050-4D35-B795-DD50BE3C7AB7}"/>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GB"/>
              <a:t>Countries in Americas with NSDIs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6BE2-48E6-96AD-0EE310B6DBE7}"/>
              </c:ext>
            </c:extLst>
          </c:dPt>
          <c:dPt>
            <c:idx val="1"/>
            <c:bubble3D val="0"/>
            <c:explosion val="14"/>
            <c:spPr>
              <a:solidFill>
                <a:srgbClr val="FFFF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6BE2-48E6-96AD-0EE310B6DBE7}"/>
              </c:ext>
            </c:extLst>
          </c:dPt>
          <c:dPt>
            <c:idx val="2"/>
            <c:bubble3D val="0"/>
            <c:spPr>
              <a:solidFill>
                <a:schemeClr val="accent3"/>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6BE2-48E6-96AD-0EE310B6DBE7}"/>
              </c:ext>
            </c:extLst>
          </c:dPt>
          <c:dLbls>
            <c:dLbl>
              <c:idx val="2"/>
              <c:delete val="1"/>
              <c:extLst>
                <c:ext xmlns:c15="http://schemas.microsoft.com/office/drawing/2012/chart" uri="{CE6537A1-D6FC-4f65-9D91-7224C49458BB}"/>
                <c:ext xmlns:c16="http://schemas.microsoft.com/office/drawing/2014/chart" uri="{C3380CC4-5D6E-409C-BE32-E72D297353CC}">
                  <c16:uniqueId val="{00000005-6BE2-48E6-96AD-0EE310B6DBE7}"/>
                </c:ext>
              </c:extLst>
            </c:dLbl>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'Statistics on Americas'!$C$12:$C$14</c:f>
              <c:strCache>
                <c:ptCount val="3"/>
                <c:pt idx="0">
                  <c:v>yes </c:v>
                </c:pt>
                <c:pt idx="1">
                  <c:v>N/A</c:v>
                </c:pt>
                <c:pt idx="2">
                  <c:v>NI </c:v>
                </c:pt>
              </c:strCache>
            </c:strRef>
          </c:cat>
          <c:val>
            <c:numRef>
              <c:f>'Statistics on Americas'!$D$12:$D$14</c:f>
              <c:numCache>
                <c:formatCode>General</c:formatCode>
                <c:ptCount val="3"/>
                <c:pt idx="0">
                  <c:v>29</c:v>
                </c:pt>
                <c:pt idx="1">
                  <c:v>6</c:v>
                </c:pt>
                <c:pt idx="2">
                  <c:v>0</c:v>
                </c:pt>
              </c:numCache>
            </c:numRef>
          </c:val>
          <c:extLst>
            <c:ext xmlns:c16="http://schemas.microsoft.com/office/drawing/2014/chart" uri="{C3380CC4-5D6E-409C-BE32-E72D297353CC}">
              <c16:uniqueId val="{00000006-6BE2-48E6-96AD-0EE310B6DBE7}"/>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r"/>
      <c:legendEntry>
        <c:idx val="2"/>
        <c:delete val="1"/>
      </c:legendEntry>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GB"/>
              <a:t>Other NSDI in Americas specialised in one topic </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E889-4641-BA05-862B4F2D036A}"/>
              </c:ext>
            </c:extLst>
          </c:dPt>
          <c:dPt>
            <c:idx val="1"/>
            <c:bubble3D val="0"/>
            <c:spPr>
              <a:solidFill>
                <a:srgbClr val="FF00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E889-4641-BA05-862B4F2D036A}"/>
              </c:ext>
            </c:extLst>
          </c:dPt>
          <c:dPt>
            <c:idx val="2"/>
            <c:bubble3D val="0"/>
            <c:explosion val="18"/>
            <c:spPr>
              <a:solidFill>
                <a:srgbClr val="FFFF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E889-4641-BA05-862B4F2D036A}"/>
              </c:ext>
            </c:extLst>
          </c:dPt>
          <c:dPt>
            <c:idx val="3"/>
            <c:bubble3D val="0"/>
            <c:spPr>
              <a:solidFill>
                <a:schemeClr val="accent4"/>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7-E889-4641-BA05-862B4F2D036A}"/>
              </c:ext>
            </c:extLst>
          </c:dPt>
          <c:dLbls>
            <c:dLbl>
              <c:idx val="3"/>
              <c:delete val="1"/>
              <c:extLst>
                <c:ext xmlns:c15="http://schemas.microsoft.com/office/drawing/2012/chart" uri="{CE6537A1-D6FC-4f65-9D91-7224C49458BB}"/>
                <c:ext xmlns:c16="http://schemas.microsoft.com/office/drawing/2014/chart" uri="{C3380CC4-5D6E-409C-BE32-E72D297353CC}">
                  <c16:uniqueId val="{00000007-E889-4641-BA05-862B4F2D036A}"/>
                </c:ext>
              </c:extLst>
            </c:dLbl>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'Statistics on Americas'!$E$12:$E$15</c:f>
              <c:strCache>
                <c:ptCount val="4"/>
                <c:pt idx="0">
                  <c:v>yes </c:v>
                </c:pt>
                <c:pt idx="1">
                  <c:v>no </c:v>
                </c:pt>
                <c:pt idx="2">
                  <c:v>N/A </c:v>
                </c:pt>
                <c:pt idx="3">
                  <c:v>NI </c:v>
                </c:pt>
              </c:strCache>
            </c:strRef>
          </c:cat>
          <c:val>
            <c:numRef>
              <c:f>'Statistics on Americas'!$F$12:$F$15</c:f>
              <c:numCache>
                <c:formatCode>General</c:formatCode>
                <c:ptCount val="4"/>
                <c:pt idx="0">
                  <c:v>22</c:v>
                </c:pt>
                <c:pt idx="1">
                  <c:v>10</c:v>
                </c:pt>
                <c:pt idx="2">
                  <c:v>3</c:v>
                </c:pt>
                <c:pt idx="3">
                  <c:v>0</c:v>
                </c:pt>
              </c:numCache>
            </c:numRef>
          </c:val>
          <c:extLst>
            <c:ext xmlns:c16="http://schemas.microsoft.com/office/drawing/2014/chart" uri="{C3380CC4-5D6E-409C-BE32-E72D297353CC}">
              <c16:uniqueId val="{00000008-E889-4641-BA05-862B4F2D036A}"/>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r"/>
      <c:legendEntry>
        <c:idx val="3"/>
        <c:delete val="1"/>
      </c:legendEntry>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GB"/>
              <a:t>Type of NSDIs in Americas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0839-4ADA-92EE-D87E044A6F18}"/>
              </c:ext>
            </c:extLst>
          </c:dPt>
          <c:dPt>
            <c:idx val="1"/>
            <c:bubble3D val="0"/>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0839-4ADA-92EE-D87E044A6F18}"/>
              </c:ext>
            </c:extLst>
          </c:dPt>
          <c:dPt>
            <c:idx val="2"/>
            <c:bubble3D val="0"/>
            <c:spPr>
              <a:solidFill>
                <a:schemeClr val="accent3"/>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0839-4ADA-92EE-D87E044A6F18}"/>
              </c:ext>
            </c:extLst>
          </c:dPt>
          <c:dPt>
            <c:idx val="3"/>
            <c:bubble3D val="0"/>
            <c:spPr>
              <a:solidFill>
                <a:schemeClr val="accent4"/>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7-0839-4ADA-92EE-D87E044A6F18}"/>
              </c:ext>
            </c:extLst>
          </c:dPt>
          <c:dPt>
            <c:idx val="4"/>
            <c:bubble3D val="0"/>
            <c:explosion val="18"/>
            <c:spPr>
              <a:solidFill>
                <a:srgbClr val="FFFF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9-0839-4ADA-92EE-D87E044A6F18}"/>
              </c:ext>
            </c:extLst>
          </c:dPt>
          <c:dPt>
            <c:idx val="5"/>
            <c:bubble3D val="0"/>
            <c:spPr>
              <a:solidFill>
                <a:srgbClr val="FF00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B-0839-4ADA-92EE-D87E044A6F18}"/>
              </c:ext>
            </c:extLst>
          </c:dPt>
          <c:dLbls>
            <c:dLbl>
              <c:idx val="3"/>
              <c:delete val="1"/>
              <c:extLst>
                <c:ext xmlns:c15="http://schemas.microsoft.com/office/drawing/2012/chart" uri="{CE6537A1-D6FC-4f65-9D91-7224C49458BB}"/>
                <c:ext xmlns:c16="http://schemas.microsoft.com/office/drawing/2014/chart" uri="{C3380CC4-5D6E-409C-BE32-E72D297353CC}">
                  <c16:uniqueId val="{00000007-0839-4ADA-92EE-D87E044A6F18}"/>
                </c:ext>
              </c:extLst>
            </c:dLbl>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'Statistics on Americas'!$G$12:$G$17</c:f>
              <c:strCache>
                <c:ptCount val="6"/>
                <c:pt idx="0">
                  <c:v>trip+ </c:v>
                </c:pt>
                <c:pt idx="1">
                  <c:v>trip </c:v>
                </c:pt>
                <c:pt idx="2">
                  <c:v>bipar + </c:v>
                </c:pt>
                <c:pt idx="3">
                  <c:v>bipar </c:v>
                </c:pt>
                <c:pt idx="4">
                  <c:v>N/A </c:v>
                </c:pt>
                <c:pt idx="5">
                  <c:v>NI </c:v>
                </c:pt>
              </c:strCache>
            </c:strRef>
          </c:cat>
          <c:val>
            <c:numRef>
              <c:f>'Statistics on Americas'!$H$12:$H$17</c:f>
              <c:numCache>
                <c:formatCode>General</c:formatCode>
                <c:ptCount val="6"/>
                <c:pt idx="0">
                  <c:v>4</c:v>
                </c:pt>
                <c:pt idx="1">
                  <c:v>20</c:v>
                </c:pt>
                <c:pt idx="2">
                  <c:v>3</c:v>
                </c:pt>
                <c:pt idx="3">
                  <c:v>0</c:v>
                </c:pt>
                <c:pt idx="4">
                  <c:v>6</c:v>
                </c:pt>
                <c:pt idx="5">
                  <c:v>2</c:v>
                </c:pt>
              </c:numCache>
            </c:numRef>
          </c:val>
          <c:extLst>
            <c:ext xmlns:c16="http://schemas.microsoft.com/office/drawing/2014/chart" uri="{C3380CC4-5D6E-409C-BE32-E72D297353CC}">
              <c16:uniqueId val="{0000000C-0839-4ADA-92EE-D87E044A6F18}"/>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r"/>
      <c:legendEntry>
        <c:idx val="3"/>
        <c:delete val="1"/>
      </c:legendEntry>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GB"/>
              <a:t>Main body created in </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a:outerShdw blurRad="254000" sx="102000" sy="102000" algn="ctr" rotWithShape="0">
                <a:prstClr val="black">
                  <a:alpha val="20000"/>
                </a:prstClr>
              </a:outerShdw>
            </a:effectLst>
          </c:spPr>
          <c:invertIfNegative val="0"/>
          <c:dPt>
            <c:idx val="2"/>
            <c:invertIfNegative val="0"/>
            <c:bubble3D val="0"/>
            <c:spPr>
              <a:solidFill>
                <a:srgbClr val="FFFF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A7DF-486E-8B47-5F6CE9C03B5D}"/>
              </c:ext>
            </c:extLst>
          </c:dPt>
          <c:dPt>
            <c:idx val="3"/>
            <c:invertIfNegative val="0"/>
            <c:bubble3D val="0"/>
            <c:spPr>
              <a:solidFill>
                <a:srgbClr val="FF00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A7DF-486E-8B47-5F6CE9C03B5D}"/>
              </c:ext>
            </c:extLst>
          </c:dPt>
          <c:dLbls>
            <c:delete val="1"/>
          </c:dLbls>
          <c:cat>
            <c:strRef>
              <c:f>'Statistics on Americas'!$I$12:$I$15</c:f>
              <c:strCache>
                <c:ptCount val="4"/>
                <c:pt idx="0">
                  <c:v>Before 2000 </c:v>
                </c:pt>
                <c:pt idx="1">
                  <c:v>After 2000 </c:v>
                </c:pt>
                <c:pt idx="2">
                  <c:v>N/A </c:v>
                </c:pt>
                <c:pt idx="3">
                  <c:v>NI </c:v>
                </c:pt>
              </c:strCache>
            </c:strRef>
          </c:cat>
          <c:val>
            <c:numRef>
              <c:f>'Statistics on Americas'!$J$12:$J$15</c:f>
              <c:numCache>
                <c:formatCode>General</c:formatCode>
                <c:ptCount val="4"/>
                <c:pt idx="0">
                  <c:v>9</c:v>
                </c:pt>
                <c:pt idx="1">
                  <c:v>17</c:v>
                </c:pt>
                <c:pt idx="2">
                  <c:v>6</c:v>
                </c:pt>
                <c:pt idx="3">
                  <c:v>3</c:v>
                </c:pt>
              </c:numCache>
            </c:numRef>
          </c:val>
          <c:extLst>
            <c:ext xmlns:c16="http://schemas.microsoft.com/office/drawing/2014/chart" uri="{C3380CC4-5D6E-409C-BE32-E72D297353CC}">
              <c16:uniqueId val="{00000004-A7DF-486E-8B47-5F6CE9C03B5D}"/>
            </c:ext>
          </c:extLst>
        </c:ser>
        <c:dLbls>
          <c:dLblPos val="outEnd"/>
          <c:showLegendKey val="0"/>
          <c:showVal val="1"/>
          <c:showCatName val="0"/>
          <c:showSerName val="0"/>
          <c:showPercent val="0"/>
          <c:showBubbleSize val="0"/>
        </c:dLbls>
        <c:gapWidth val="150"/>
        <c:axId val="921954464"/>
        <c:axId val="921955904"/>
      </c:barChart>
      <c:catAx>
        <c:axId val="921954464"/>
        <c:scaling>
          <c:orientation val="minMax"/>
        </c:scaling>
        <c:delete val="0"/>
        <c:axPos val="b"/>
        <c:numFmt formatCode="General" sourceLinked="1"/>
        <c:majorTickMark val="out"/>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921955904"/>
        <c:crosses val="autoZero"/>
        <c:auto val="1"/>
        <c:lblAlgn val="ctr"/>
        <c:lblOffset val="100"/>
        <c:noMultiLvlLbl val="0"/>
      </c:catAx>
      <c:valAx>
        <c:axId val="921955904"/>
        <c:scaling>
          <c:orientation val="minMax"/>
        </c:scaling>
        <c:delete val="0"/>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crossAx val="921954464"/>
        <c:crosses val="autoZero"/>
        <c:crossBetween val="between"/>
      </c:valAx>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GB"/>
              <a:t>Composition</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a:outerShdw blurRad="254000" sx="102000" sy="102000" algn="ctr" rotWithShape="0">
                <a:prstClr val="black">
                  <a:alpha val="20000"/>
                </a:prstClr>
              </a:outerShdw>
            </a:effectLst>
          </c:spPr>
          <c:invertIfNegative val="0"/>
          <c:dPt>
            <c:idx val="4"/>
            <c:invertIfNegative val="0"/>
            <c:bubble3D val="0"/>
            <c:spPr>
              <a:solidFill>
                <a:srgbClr val="FFFF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85E6-437C-96A5-DBF6E11D5023}"/>
              </c:ext>
            </c:extLst>
          </c:dPt>
          <c:dPt>
            <c:idx val="5"/>
            <c:invertIfNegative val="0"/>
            <c:bubble3D val="0"/>
            <c:spPr>
              <a:solidFill>
                <a:srgbClr val="FF00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85E6-437C-96A5-DBF6E11D5023}"/>
              </c:ext>
            </c:extLst>
          </c:dPt>
          <c:dLbls>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'Statistics on Americas'!$K$12:$K$17</c:f>
              <c:strCache>
                <c:ptCount val="6"/>
                <c:pt idx="0">
                  <c:v>Between 5 and 30 </c:v>
                </c:pt>
                <c:pt idx="1">
                  <c:v>Between 31 and 60 </c:v>
                </c:pt>
                <c:pt idx="2">
                  <c:v>More than 61 </c:v>
                </c:pt>
                <c:pt idx="3">
                  <c:v>Irregular </c:v>
                </c:pt>
                <c:pt idx="4">
                  <c:v>N/A </c:v>
                </c:pt>
                <c:pt idx="5">
                  <c:v>NI </c:v>
                </c:pt>
              </c:strCache>
            </c:strRef>
          </c:cat>
          <c:val>
            <c:numRef>
              <c:f>'Statistics on Americas'!$L$12:$L$17</c:f>
              <c:numCache>
                <c:formatCode>General</c:formatCode>
                <c:ptCount val="6"/>
                <c:pt idx="0">
                  <c:v>19</c:v>
                </c:pt>
                <c:pt idx="1">
                  <c:v>4</c:v>
                </c:pt>
                <c:pt idx="2">
                  <c:v>1</c:v>
                </c:pt>
                <c:pt idx="3">
                  <c:v>2</c:v>
                </c:pt>
                <c:pt idx="4">
                  <c:v>6</c:v>
                </c:pt>
                <c:pt idx="5">
                  <c:v>3</c:v>
                </c:pt>
              </c:numCache>
            </c:numRef>
          </c:val>
          <c:extLst>
            <c:ext xmlns:c16="http://schemas.microsoft.com/office/drawing/2014/chart" uri="{C3380CC4-5D6E-409C-BE32-E72D297353CC}">
              <c16:uniqueId val="{00000004-85E6-437C-96A5-DBF6E11D5023}"/>
            </c:ext>
          </c:extLst>
        </c:ser>
        <c:dLbls>
          <c:dLblPos val="outEnd"/>
          <c:showLegendKey val="0"/>
          <c:showVal val="1"/>
          <c:showCatName val="0"/>
          <c:showSerName val="0"/>
          <c:showPercent val="0"/>
          <c:showBubbleSize val="0"/>
        </c:dLbls>
        <c:gapWidth val="150"/>
        <c:axId val="681688688"/>
        <c:axId val="681689048"/>
      </c:barChart>
      <c:catAx>
        <c:axId val="681688688"/>
        <c:scaling>
          <c:orientation val="minMax"/>
        </c:scaling>
        <c:delete val="0"/>
        <c:axPos val="b"/>
        <c:numFmt formatCode="General" sourceLinked="1"/>
        <c:majorTickMark val="out"/>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681689048"/>
        <c:crosses val="autoZero"/>
        <c:auto val="1"/>
        <c:lblAlgn val="ctr"/>
        <c:lblOffset val="100"/>
        <c:noMultiLvlLbl val="0"/>
      </c:catAx>
      <c:valAx>
        <c:axId val="681689048"/>
        <c:scaling>
          <c:orientation val="minMax"/>
        </c:scaling>
        <c:delete val="0"/>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crossAx val="681688688"/>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GB"/>
              <a:t>Secretariat</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BEF3-4757-8F25-5B45267AF956}"/>
              </c:ext>
            </c:extLst>
          </c:dPt>
          <c:dPt>
            <c:idx val="1"/>
            <c:bubble3D val="0"/>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BEF3-4757-8F25-5B45267AF956}"/>
              </c:ext>
            </c:extLst>
          </c:dPt>
          <c:dPt>
            <c:idx val="2"/>
            <c:bubble3D val="0"/>
            <c:explosion val="20"/>
            <c:spPr>
              <a:solidFill>
                <a:srgbClr val="FFFF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BEF3-4757-8F25-5B45267AF956}"/>
              </c:ext>
            </c:extLst>
          </c:dPt>
          <c:dPt>
            <c:idx val="3"/>
            <c:bubble3D val="0"/>
            <c:spPr>
              <a:solidFill>
                <a:srgbClr val="FF00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7-BEF3-4757-8F25-5B45267AF956}"/>
              </c:ext>
            </c:extLst>
          </c:dPt>
          <c:dLbls>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'Statistics on Americas'!$M$12:$M$15</c:f>
              <c:strCache>
                <c:ptCount val="4"/>
                <c:pt idx="0">
                  <c:v>yes </c:v>
                </c:pt>
                <c:pt idx="1">
                  <c:v>no </c:v>
                </c:pt>
                <c:pt idx="2">
                  <c:v>N/A </c:v>
                </c:pt>
                <c:pt idx="3">
                  <c:v>NI </c:v>
                </c:pt>
              </c:strCache>
            </c:strRef>
          </c:cat>
          <c:val>
            <c:numRef>
              <c:f>'Statistics on Americas'!$N$12:$N$15</c:f>
              <c:numCache>
                <c:formatCode>General</c:formatCode>
                <c:ptCount val="4"/>
                <c:pt idx="0">
                  <c:v>15</c:v>
                </c:pt>
                <c:pt idx="1">
                  <c:v>0</c:v>
                </c:pt>
                <c:pt idx="2">
                  <c:v>6</c:v>
                </c:pt>
                <c:pt idx="3">
                  <c:v>14</c:v>
                </c:pt>
              </c:numCache>
            </c:numRef>
          </c:val>
          <c:extLst>
            <c:ext xmlns:c16="http://schemas.microsoft.com/office/drawing/2014/chart" uri="{C3380CC4-5D6E-409C-BE32-E72D297353CC}">
              <c16:uniqueId val="{00000008-BEF3-4757-8F25-5B45267AF956}"/>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GB"/>
              <a:t>Chairperson</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a:outerShdw blurRad="254000" sx="102000" sy="102000" algn="ctr" rotWithShape="0">
                <a:prstClr val="black">
                  <a:alpha val="20000"/>
                </a:prstClr>
              </a:outerShdw>
            </a:effectLst>
          </c:spPr>
          <c:invertIfNegative val="0"/>
          <c:dPt>
            <c:idx val="5"/>
            <c:invertIfNegative val="0"/>
            <c:bubble3D val="0"/>
            <c:explosion val="15"/>
            <c:spPr>
              <a:solidFill>
                <a:srgbClr val="FFFF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38C9-4AAB-BF78-19B993F4AC72}"/>
              </c:ext>
            </c:extLst>
          </c:dPt>
          <c:dPt>
            <c:idx val="6"/>
            <c:invertIfNegative val="0"/>
            <c:bubble3D val="0"/>
            <c:spPr>
              <a:solidFill>
                <a:srgbClr val="FF00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38C9-4AAB-BF78-19B993F4AC72}"/>
              </c:ext>
            </c:extLst>
          </c:dPt>
          <c:dLbls>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extLst>
                <c:ext xmlns:c15="http://schemas.microsoft.com/office/drawing/2012/chart" uri="{02D57815-91ED-43cb-92C2-25804820EDAC}">
                  <c15:fullRef>
                    <c15:sqref>'Statistics on Americas'!$O$12:$O$19</c15:sqref>
                  </c15:fullRef>
                </c:ext>
              </c:extLst>
              <c:f>('Statistics on Americas'!$O$12:$O$15,'Statistics on Americas'!$O$17:$O$19)</c:f>
              <c:strCache>
                <c:ptCount val="7"/>
                <c:pt idx="0">
                  <c:v>President/ PM </c:v>
                </c:pt>
                <c:pt idx="1">
                  <c:v>Minister/Director/Other government official </c:v>
                </c:pt>
                <c:pt idx="2">
                  <c:v>Independent</c:v>
                </c:pt>
                <c:pt idx="3">
                  <c:v>On rotational basis </c:v>
                </c:pt>
                <c:pt idx="4">
                  <c:v>Chair elected </c:v>
                </c:pt>
                <c:pt idx="5">
                  <c:v>N/A </c:v>
                </c:pt>
                <c:pt idx="6">
                  <c:v>NI </c:v>
                </c:pt>
              </c:strCache>
            </c:strRef>
          </c:cat>
          <c:val>
            <c:numRef>
              <c:extLst>
                <c:ext xmlns:c15="http://schemas.microsoft.com/office/drawing/2012/chart" uri="{02D57815-91ED-43cb-92C2-25804820EDAC}">
                  <c15:fullRef>
                    <c15:sqref>'Statistics on Americas'!$P$12:$P$19</c15:sqref>
                  </c15:fullRef>
                </c:ext>
              </c:extLst>
              <c:f>('Statistics on Americas'!$P$12:$P$15,'Statistics on Americas'!$P$17:$P$19)</c:f>
              <c:numCache>
                <c:formatCode>General</c:formatCode>
                <c:ptCount val="7"/>
                <c:pt idx="0">
                  <c:v>1</c:v>
                </c:pt>
                <c:pt idx="1">
                  <c:v>9</c:v>
                </c:pt>
                <c:pt idx="2">
                  <c:v>2</c:v>
                </c:pt>
                <c:pt idx="3">
                  <c:v>1</c:v>
                </c:pt>
                <c:pt idx="4">
                  <c:v>2</c:v>
                </c:pt>
                <c:pt idx="5">
                  <c:v>6</c:v>
                </c:pt>
                <c:pt idx="6">
                  <c:v>14</c:v>
                </c:pt>
              </c:numCache>
            </c:numRef>
          </c:val>
          <c:extLst>
            <c:ext xmlns:c15="http://schemas.microsoft.com/office/drawing/2012/chart" uri="{02D57815-91ED-43cb-92C2-25804820EDAC}">
              <c15:categoryFilterExceptions>
                <c15:categoryFilterException>
                  <c15:sqref>'Statistics on Americas'!$P$16</c15:sqref>
                  <c15:dLbl>
                    <c:idx val="3"/>
                    <c:delete val="1"/>
                    <c:extLst>
                      <c:ext uri="{CE6537A1-D6FC-4f65-9D91-7224C49458BB}"/>
                      <c:ext xmlns:c16="http://schemas.microsoft.com/office/drawing/2014/chart" uri="{C3380CC4-5D6E-409C-BE32-E72D297353CC}">
                        <c16:uniqueId val="{00000004-D6A9-4A3E-9265-4DAE830555A6}"/>
                      </c:ext>
                    </c:extLst>
                  </c15:dLbl>
                </c15:categoryFilterException>
              </c15:categoryFilterExceptions>
            </c:ext>
            <c:ext xmlns:c16="http://schemas.microsoft.com/office/drawing/2014/chart" uri="{C3380CC4-5D6E-409C-BE32-E72D297353CC}">
              <c16:uniqueId val="{00000004-38C9-4AAB-BF78-19B993F4AC72}"/>
            </c:ext>
          </c:extLst>
        </c:ser>
        <c:dLbls>
          <c:showLegendKey val="0"/>
          <c:showVal val="0"/>
          <c:showCatName val="0"/>
          <c:showSerName val="0"/>
          <c:showPercent val="0"/>
          <c:showBubbleSize val="0"/>
        </c:dLbls>
        <c:gapWidth val="150"/>
        <c:axId val="921953744"/>
        <c:axId val="921954104"/>
      </c:barChart>
      <c:catAx>
        <c:axId val="921953744"/>
        <c:scaling>
          <c:orientation val="minMax"/>
        </c:scaling>
        <c:delete val="0"/>
        <c:axPos val="b"/>
        <c:numFmt formatCode="General" sourceLinked="1"/>
        <c:majorTickMark val="out"/>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921954104"/>
        <c:crosses val="autoZero"/>
        <c:auto val="1"/>
        <c:lblAlgn val="ctr"/>
        <c:lblOffset val="100"/>
        <c:noMultiLvlLbl val="0"/>
      </c:catAx>
      <c:valAx>
        <c:axId val="921954104"/>
        <c:scaling>
          <c:orientation val="minMax"/>
        </c:scaling>
        <c:delete val="0"/>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crossAx val="921953744"/>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GB"/>
              <a:t>Meetings in 2022-2023</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a:outerShdw blurRad="254000" sx="102000" sy="102000" algn="ctr" rotWithShape="0">
                <a:prstClr val="black">
                  <a:alpha val="20000"/>
                </a:prstClr>
              </a:outerShdw>
            </a:effectLst>
          </c:spPr>
          <c:invertIfNegative val="0"/>
          <c:dPt>
            <c:idx val="2"/>
            <c:invertIfNegative val="0"/>
            <c:bubble3D val="0"/>
            <c:explosion val="29"/>
            <c:spPr>
              <a:solidFill>
                <a:srgbClr val="FFFF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7C36-4C31-94B8-29A36084A923}"/>
              </c:ext>
            </c:extLst>
          </c:dPt>
          <c:dPt>
            <c:idx val="3"/>
            <c:invertIfNegative val="0"/>
            <c:bubble3D val="0"/>
            <c:spPr>
              <a:solidFill>
                <a:srgbClr val="FF00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7C36-4C31-94B8-29A36084A923}"/>
              </c:ext>
            </c:extLst>
          </c:dPt>
          <c:dLbls>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'Statistics on Americas'!$Q$12:$Q$15</c:f>
              <c:strCache>
                <c:ptCount val="4"/>
                <c:pt idx="0">
                  <c:v>Meetings in 2022-2023 </c:v>
                </c:pt>
                <c:pt idx="1">
                  <c:v>No meetings in 2022-2023 </c:v>
                </c:pt>
                <c:pt idx="2">
                  <c:v>N/A </c:v>
                </c:pt>
                <c:pt idx="3">
                  <c:v>NI </c:v>
                </c:pt>
              </c:strCache>
            </c:strRef>
          </c:cat>
          <c:val>
            <c:numRef>
              <c:f>'Statistics on Americas'!$R$12:$R$15</c:f>
              <c:numCache>
                <c:formatCode>General</c:formatCode>
                <c:ptCount val="4"/>
                <c:pt idx="0">
                  <c:v>9</c:v>
                </c:pt>
                <c:pt idx="1">
                  <c:v>3</c:v>
                </c:pt>
                <c:pt idx="2">
                  <c:v>6</c:v>
                </c:pt>
                <c:pt idx="3">
                  <c:v>17</c:v>
                </c:pt>
              </c:numCache>
            </c:numRef>
          </c:val>
          <c:extLst>
            <c:ext xmlns:c16="http://schemas.microsoft.com/office/drawing/2014/chart" uri="{C3380CC4-5D6E-409C-BE32-E72D297353CC}">
              <c16:uniqueId val="{00000004-7C36-4C31-94B8-29A36084A923}"/>
            </c:ext>
          </c:extLst>
        </c:ser>
        <c:dLbls>
          <c:showLegendKey val="0"/>
          <c:showVal val="0"/>
          <c:showCatName val="0"/>
          <c:showSerName val="0"/>
          <c:showPercent val="0"/>
          <c:showBubbleSize val="0"/>
        </c:dLbls>
        <c:gapWidth val="150"/>
        <c:axId val="980558976"/>
        <c:axId val="980559696"/>
      </c:barChart>
      <c:catAx>
        <c:axId val="980558976"/>
        <c:scaling>
          <c:orientation val="minMax"/>
        </c:scaling>
        <c:delete val="0"/>
        <c:axPos val="b"/>
        <c:numFmt formatCode="General" sourceLinked="1"/>
        <c:majorTickMark val="out"/>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980559696"/>
        <c:crosses val="autoZero"/>
        <c:auto val="1"/>
        <c:lblAlgn val="ctr"/>
        <c:lblOffset val="100"/>
        <c:noMultiLvlLbl val="0"/>
      </c:catAx>
      <c:valAx>
        <c:axId val="980559696"/>
        <c:scaling>
          <c:orientation val="minMax"/>
        </c:scaling>
        <c:delete val="0"/>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crossAx val="980558976"/>
        <c:crosses val="autoZero"/>
        <c:crossBetween val="between"/>
      </c:valAx>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GB"/>
              <a:t>Convention 144</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a:outerShdw blurRad="254000" sx="102000" sy="102000" algn="ctr" rotWithShape="0">
                <a:prstClr val="black">
                  <a:alpha val="20000"/>
                </a:prstClr>
              </a:outerShdw>
            </a:effectLst>
          </c:spPr>
          <c:invertIfNegative val="0"/>
          <c:dPt>
            <c:idx val="2"/>
            <c:invertIfNegative val="0"/>
            <c:bubble3D val="0"/>
            <c:spPr>
              <a:solidFill>
                <a:srgbClr val="FFFF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1DB8-4897-B510-003D9B6C8CB3}"/>
              </c:ext>
            </c:extLst>
          </c:dPt>
          <c:dPt>
            <c:idx val="3"/>
            <c:invertIfNegative val="0"/>
            <c:bubble3D val="0"/>
            <c:spPr>
              <a:solidFill>
                <a:srgbClr val="FF00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1DB8-4897-B510-003D9B6C8CB3}"/>
              </c:ext>
            </c:extLst>
          </c:dPt>
          <c:dLbls>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'Statistics on Americas'!$S$12:$S$15</c:f>
              <c:strCache>
                <c:ptCount val="4"/>
                <c:pt idx="0">
                  <c:v>yes </c:v>
                </c:pt>
                <c:pt idx="1">
                  <c:v>no </c:v>
                </c:pt>
                <c:pt idx="2">
                  <c:v>N/A </c:v>
                </c:pt>
                <c:pt idx="3">
                  <c:v>NI </c:v>
                </c:pt>
              </c:strCache>
            </c:strRef>
          </c:cat>
          <c:val>
            <c:numRef>
              <c:f>'Statistics on Americas'!$T$12:$T$15</c:f>
              <c:numCache>
                <c:formatCode>General</c:formatCode>
                <c:ptCount val="4"/>
                <c:pt idx="0">
                  <c:v>7</c:v>
                </c:pt>
                <c:pt idx="1">
                  <c:v>12</c:v>
                </c:pt>
                <c:pt idx="2">
                  <c:v>6</c:v>
                </c:pt>
                <c:pt idx="3">
                  <c:v>10</c:v>
                </c:pt>
              </c:numCache>
            </c:numRef>
          </c:val>
          <c:extLst>
            <c:ext xmlns:c16="http://schemas.microsoft.com/office/drawing/2014/chart" uri="{C3380CC4-5D6E-409C-BE32-E72D297353CC}">
              <c16:uniqueId val="{00000004-1DB8-4897-B510-003D9B6C8CB3}"/>
            </c:ext>
          </c:extLst>
        </c:ser>
        <c:dLbls>
          <c:showLegendKey val="0"/>
          <c:showVal val="0"/>
          <c:showCatName val="0"/>
          <c:showSerName val="0"/>
          <c:showPercent val="0"/>
          <c:showBubbleSize val="0"/>
        </c:dLbls>
        <c:gapWidth val="150"/>
        <c:axId val="786317376"/>
        <c:axId val="786317736"/>
      </c:barChart>
      <c:catAx>
        <c:axId val="786317376"/>
        <c:scaling>
          <c:orientation val="minMax"/>
        </c:scaling>
        <c:delete val="0"/>
        <c:axPos val="b"/>
        <c:numFmt formatCode="General" sourceLinked="1"/>
        <c:majorTickMark val="out"/>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786317736"/>
        <c:crosses val="autoZero"/>
        <c:auto val="1"/>
        <c:lblAlgn val="ctr"/>
        <c:lblOffset val="100"/>
        <c:noMultiLvlLbl val="0"/>
      </c:catAx>
      <c:valAx>
        <c:axId val="786317736"/>
        <c:scaling>
          <c:orientation val="minMax"/>
        </c:scaling>
        <c:delete val="0"/>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crossAx val="786317376"/>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GB"/>
              <a:t>Operational instutitions in Americas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a:outerShdw blurRad="254000" sx="102000" sy="102000" algn="ctr" rotWithShape="0">
                <a:prstClr val="black">
                  <a:alpha val="20000"/>
                </a:prstClr>
              </a:outerShdw>
            </a:effectLst>
          </c:spPr>
          <c:invertIfNegative val="0"/>
          <c:dPt>
            <c:idx val="2"/>
            <c:invertIfNegative val="0"/>
            <c:bubble3D val="0"/>
            <c:spPr>
              <a:solidFill>
                <a:srgbClr val="FFFF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E350-4B4F-8439-9B3775D5DBDA}"/>
              </c:ext>
            </c:extLst>
          </c:dPt>
          <c:dPt>
            <c:idx val="3"/>
            <c:invertIfNegative val="0"/>
            <c:bubble3D val="0"/>
            <c:spPr>
              <a:solidFill>
                <a:srgbClr val="FF00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E350-4B4F-8439-9B3775D5DBDA}"/>
              </c:ext>
            </c:extLst>
          </c:dPt>
          <c:dLbls>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'Statistics on Americas'!$U$12:$U$15</c:f>
              <c:strCache>
                <c:ptCount val="4"/>
                <c:pt idx="0">
                  <c:v>Yes </c:v>
                </c:pt>
                <c:pt idx="1">
                  <c:v>No </c:v>
                </c:pt>
                <c:pt idx="2">
                  <c:v>N/A </c:v>
                </c:pt>
                <c:pt idx="3">
                  <c:v>NI </c:v>
                </c:pt>
              </c:strCache>
            </c:strRef>
          </c:cat>
          <c:val>
            <c:numRef>
              <c:f>'Statistics on Americas'!$V$12:$V$15</c:f>
              <c:numCache>
                <c:formatCode>General</c:formatCode>
                <c:ptCount val="4"/>
                <c:pt idx="0">
                  <c:v>10</c:v>
                </c:pt>
                <c:pt idx="1">
                  <c:v>2</c:v>
                </c:pt>
                <c:pt idx="2">
                  <c:v>6</c:v>
                </c:pt>
                <c:pt idx="3">
                  <c:v>17</c:v>
                </c:pt>
              </c:numCache>
            </c:numRef>
          </c:val>
          <c:extLst>
            <c:ext xmlns:c16="http://schemas.microsoft.com/office/drawing/2014/chart" uri="{C3380CC4-5D6E-409C-BE32-E72D297353CC}">
              <c16:uniqueId val="{00000004-E350-4B4F-8439-9B3775D5DBDA}"/>
            </c:ext>
          </c:extLst>
        </c:ser>
        <c:dLbls>
          <c:showLegendKey val="0"/>
          <c:showVal val="0"/>
          <c:showCatName val="0"/>
          <c:showSerName val="0"/>
          <c:showPercent val="0"/>
          <c:showBubbleSize val="0"/>
        </c:dLbls>
        <c:gapWidth val="150"/>
        <c:axId val="232832632"/>
        <c:axId val="232832992"/>
      </c:barChart>
      <c:catAx>
        <c:axId val="232832632"/>
        <c:scaling>
          <c:orientation val="minMax"/>
        </c:scaling>
        <c:delete val="0"/>
        <c:axPos val="b"/>
        <c:numFmt formatCode="General" sourceLinked="1"/>
        <c:majorTickMark val="out"/>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32832992"/>
        <c:crosses val="autoZero"/>
        <c:auto val="1"/>
        <c:lblAlgn val="ctr"/>
        <c:lblOffset val="100"/>
        <c:noMultiLvlLbl val="0"/>
      </c:catAx>
      <c:valAx>
        <c:axId val="232832992"/>
        <c:scaling>
          <c:orientation val="minMax"/>
        </c:scaling>
        <c:delete val="0"/>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crossAx val="232832632"/>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GB"/>
              <a:t>Type of NSDIs globally</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58A6-4C63-B278-EB2F40483CFB}"/>
              </c:ext>
            </c:extLst>
          </c:dPt>
          <c:dPt>
            <c:idx val="1"/>
            <c:bubble3D val="0"/>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58A6-4C63-B278-EB2F40483CFB}"/>
              </c:ext>
            </c:extLst>
          </c:dPt>
          <c:dPt>
            <c:idx val="2"/>
            <c:bubble3D val="0"/>
            <c:spPr>
              <a:solidFill>
                <a:schemeClr val="accent3"/>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58A6-4C63-B278-EB2F40483CFB}"/>
              </c:ext>
            </c:extLst>
          </c:dPt>
          <c:dPt>
            <c:idx val="3"/>
            <c:bubble3D val="0"/>
            <c:spPr>
              <a:solidFill>
                <a:schemeClr val="accent4"/>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7-58A6-4C63-B278-EB2F40483CFB}"/>
              </c:ext>
            </c:extLst>
          </c:dPt>
          <c:dPt>
            <c:idx val="4"/>
            <c:bubble3D val="0"/>
            <c:explosion val="28"/>
            <c:spPr>
              <a:solidFill>
                <a:srgbClr val="FFFF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9-58A6-4C63-B278-EB2F40483CFB}"/>
              </c:ext>
            </c:extLst>
          </c:dPt>
          <c:dPt>
            <c:idx val="5"/>
            <c:bubble3D val="0"/>
            <c:spPr>
              <a:solidFill>
                <a:srgbClr val="FF00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B-58A6-4C63-B278-EB2F40483CFB}"/>
              </c:ext>
            </c:extLst>
          </c:dPt>
          <c:dLbls>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'Global Statistics'!$G$9:$G$14</c:f>
              <c:strCache>
                <c:ptCount val="6"/>
                <c:pt idx="0">
                  <c:v>trip+ </c:v>
                </c:pt>
                <c:pt idx="1">
                  <c:v>trip </c:v>
                </c:pt>
                <c:pt idx="2">
                  <c:v>bipar + </c:v>
                </c:pt>
                <c:pt idx="3">
                  <c:v>bipar </c:v>
                </c:pt>
                <c:pt idx="4">
                  <c:v>N/A </c:v>
                </c:pt>
                <c:pt idx="5">
                  <c:v>NI </c:v>
                </c:pt>
              </c:strCache>
            </c:strRef>
          </c:cat>
          <c:val>
            <c:numRef>
              <c:f>'Global Statistics'!$H$9:$H$14</c:f>
              <c:numCache>
                <c:formatCode>General</c:formatCode>
                <c:ptCount val="6"/>
                <c:pt idx="0">
                  <c:v>31</c:v>
                </c:pt>
                <c:pt idx="1">
                  <c:v>119</c:v>
                </c:pt>
                <c:pt idx="2">
                  <c:v>7</c:v>
                </c:pt>
                <c:pt idx="3">
                  <c:v>3</c:v>
                </c:pt>
                <c:pt idx="4">
                  <c:v>23</c:v>
                </c:pt>
                <c:pt idx="5">
                  <c:v>5</c:v>
                </c:pt>
              </c:numCache>
            </c:numRef>
          </c:val>
          <c:extLst>
            <c:ext xmlns:c16="http://schemas.microsoft.com/office/drawing/2014/chart" uri="{C3380CC4-5D6E-409C-BE32-E72D297353CC}">
              <c16:uniqueId val="{0000000C-58A6-4C63-B278-EB2F40483CFB}"/>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GB"/>
              <a:t>Countries with NSDIs in Arab region</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BCF3-4C04-B10D-57DC658FBA32}"/>
              </c:ext>
            </c:extLst>
          </c:dPt>
          <c:dPt>
            <c:idx val="1"/>
            <c:bubble3D val="0"/>
            <c:explosion val="9"/>
            <c:spPr>
              <a:solidFill>
                <a:srgbClr val="FFFF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BCF3-4C04-B10D-57DC658FBA32}"/>
              </c:ext>
            </c:extLst>
          </c:dPt>
          <c:dPt>
            <c:idx val="2"/>
            <c:bubble3D val="0"/>
            <c:spPr>
              <a:solidFill>
                <a:schemeClr val="accent3"/>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BCF3-4C04-B10D-57DC658FBA32}"/>
              </c:ext>
            </c:extLst>
          </c:dPt>
          <c:dLbls>
            <c:dLbl>
              <c:idx val="2"/>
              <c:delete val="1"/>
              <c:extLst>
                <c:ext xmlns:c15="http://schemas.microsoft.com/office/drawing/2012/chart" uri="{CE6537A1-D6FC-4f65-9D91-7224C49458BB}"/>
                <c:ext xmlns:c16="http://schemas.microsoft.com/office/drawing/2014/chart" uri="{C3380CC4-5D6E-409C-BE32-E72D297353CC}">
                  <c16:uniqueId val="{00000005-BCF3-4C04-B10D-57DC658FBA32}"/>
                </c:ext>
              </c:extLst>
            </c:dLbl>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'Statistics on ARAB States'!$C$11:$C$13</c:f>
              <c:strCache>
                <c:ptCount val="3"/>
                <c:pt idx="0">
                  <c:v>yes </c:v>
                </c:pt>
                <c:pt idx="1">
                  <c:v>N/A</c:v>
                </c:pt>
                <c:pt idx="2">
                  <c:v>NI </c:v>
                </c:pt>
              </c:strCache>
            </c:strRef>
          </c:cat>
          <c:val>
            <c:numRef>
              <c:f>'Statistics on ARAB States'!$D$11:$D$13</c:f>
              <c:numCache>
                <c:formatCode>General</c:formatCode>
                <c:ptCount val="3"/>
                <c:pt idx="0">
                  <c:v>6</c:v>
                </c:pt>
                <c:pt idx="1">
                  <c:v>6</c:v>
                </c:pt>
                <c:pt idx="2">
                  <c:v>0</c:v>
                </c:pt>
              </c:numCache>
            </c:numRef>
          </c:val>
          <c:extLst>
            <c:ext xmlns:c16="http://schemas.microsoft.com/office/drawing/2014/chart" uri="{C3380CC4-5D6E-409C-BE32-E72D297353CC}">
              <c16:uniqueId val="{00000006-BCF3-4C04-B10D-57DC658FBA32}"/>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r"/>
      <c:legendEntry>
        <c:idx val="2"/>
        <c:delete val="1"/>
      </c:legendEntry>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GB"/>
              <a:t>Other NSDIs specialised in one topic</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3386-4BB1-B687-9CA1490AAF37}"/>
              </c:ext>
            </c:extLst>
          </c:dPt>
          <c:dPt>
            <c:idx val="1"/>
            <c:bubble3D val="0"/>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3386-4BB1-B687-9CA1490AAF37}"/>
              </c:ext>
            </c:extLst>
          </c:dPt>
          <c:dPt>
            <c:idx val="2"/>
            <c:bubble3D val="0"/>
            <c:explosion val="9"/>
            <c:spPr>
              <a:solidFill>
                <a:srgbClr val="FFFF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3386-4BB1-B687-9CA1490AAF37}"/>
              </c:ext>
            </c:extLst>
          </c:dPt>
          <c:dPt>
            <c:idx val="3"/>
            <c:bubble3D val="0"/>
            <c:spPr>
              <a:solidFill>
                <a:schemeClr val="accent4"/>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7-3386-4BB1-B687-9CA1490AAF37}"/>
              </c:ext>
            </c:extLst>
          </c:dPt>
          <c:dLbls>
            <c:dLbl>
              <c:idx val="3"/>
              <c:delete val="1"/>
              <c:extLst>
                <c:ext xmlns:c15="http://schemas.microsoft.com/office/drawing/2012/chart" uri="{CE6537A1-D6FC-4f65-9D91-7224C49458BB}"/>
                <c:ext xmlns:c16="http://schemas.microsoft.com/office/drawing/2014/chart" uri="{C3380CC4-5D6E-409C-BE32-E72D297353CC}">
                  <c16:uniqueId val="{00000007-3386-4BB1-B687-9CA1490AAF37}"/>
                </c:ext>
              </c:extLst>
            </c:dLbl>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'Statistics on ARAB States'!$E$11:$E$14</c:f>
              <c:strCache>
                <c:ptCount val="4"/>
                <c:pt idx="0">
                  <c:v>yes </c:v>
                </c:pt>
                <c:pt idx="1">
                  <c:v>no </c:v>
                </c:pt>
                <c:pt idx="2">
                  <c:v>N/A </c:v>
                </c:pt>
                <c:pt idx="3">
                  <c:v>NI </c:v>
                </c:pt>
              </c:strCache>
            </c:strRef>
          </c:cat>
          <c:val>
            <c:numRef>
              <c:f>'Statistics on ARAB States'!$F$11:$F$14</c:f>
              <c:numCache>
                <c:formatCode>General</c:formatCode>
                <c:ptCount val="4"/>
                <c:pt idx="0">
                  <c:v>4</c:v>
                </c:pt>
                <c:pt idx="1">
                  <c:v>2</c:v>
                </c:pt>
                <c:pt idx="2">
                  <c:v>6</c:v>
                </c:pt>
                <c:pt idx="3">
                  <c:v>0</c:v>
                </c:pt>
              </c:numCache>
            </c:numRef>
          </c:val>
          <c:extLst>
            <c:ext xmlns:c16="http://schemas.microsoft.com/office/drawing/2014/chart" uri="{C3380CC4-5D6E-409C-BE32-E72D297353CC}">
              <c16:uniqueId val="{00000008-3386-4BB1-B687-9CA1490AAF37}"/>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r"/>
      <c:legendEntry>
        <c:idx val="3"/>
        <c:delete val="1"/>
      </c:legendEntry>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GB"/>
              <a:t>Type of institutions in Arab region</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E814-4392-A2D0-E29B28F87746}"/>
              </c:ext>
            </c:extLst>
          </c:dPt>
          <c:dPt>
            <c:idx val="1"/>
            <c:bubble3D val="0"/>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E814-4392-A2D0-E29B28F87746}"/>
              </c:ext>
            </c:extLst>
          </c:dPt>
          <c:dPt>
            <c:idx val="2"/>
            <c:bubble3D val="0"/>
            <c:spPr>
              <a:solidFill>
                <a:schemeClr val="accent3"/>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E814-4392-A2D0-E29B28F87746}"/>
              </c:ext>
            </c:extLst>
          </c:dPt>
          <c:dPt>
            <c:idx val="3"/>
            <c:bubble3D val="0"/>
            <c:spPr>
              <a:solidFill>
                <a:schemeClr val="accent4"/>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7-E814-4392-A2D0-E29B28F87746}"/>
              </c:ext>
            </c:extLst>
          </c:dPt>
          <c:dPt>
            <c:idx val="4"/>
            <c:bubble3D val="0"/>
            <c:explosion val="11"/>
            <c:spPr>
              <a:solidFill>
                <a:srgbClr val="FFFF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9-E814-4392-A2D0-E29B28F87746}"/>
              </c:ext>
            </c:extLst>
          </c:dPt>
          <c:dPt>
            <c:idx val="5"/>
            <c:bubble3D val="0"/>
            <c:spPr>
              <a:solidFill>
                <a:schemeClr val="accent6"/>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B-E814-4392-A2D0-E29B28F87746}"/>
              </c:ext>
            </c:extLst>
          </c:dPt>
          <c:dLbls>
            <c:dLbl>
              <c:idx val="2"/>
              <c:delete val="1"/>
              <c:extLst>
                <c:ext xmlns:c15="http://schemas.microsoft.com/office/drawing/2012/chart" uri="{CE6537A1-D6FC-4f65-9D91-7224C49458BB}"/>
                <c:ext xmlns:c16="http://schemas.microsoft.com/office/drawing/2014/chart" uri="{C3380CC4-5D6E-409C-BE32-E72D297353CC}">
                  <c16:uniqueId val="{00000005-E814-4392-A2D0-E29B28F87746}"/>
                </c:ext>
              </c:extLst>
            </c:dLbl>
            <c:dLbl>
              <c:idx val="3"/>
              <c:delete val="1"/>
              <c:extLst>
                <c:ext xmlns:c15="http://schemas.microsoft.com/office/drawing/2012/chart" uri="{CE6537A1-D6FC-4f65-9D91-7224C49458BB}"/>
                <c:ext xmlns:c16="http://schemas.microsoft.com/office/drawing/2014/chart" uri="{C3380CC4-5D6E-409C-BE32-E72D297353CC}">
                  <c16:uniqueId val="{00000007-E814-4392-A2D0-E29B28F87746}"/>
                </c:ext>
              </c:extLst>
            </c:dLbl>
            <c:dLbl>
              <c:idx val="5"/>
              <c:delete val="1"/>
              <c:extLst>
                <c:ext xmlns:c15="http://schemas.microsoft.com/office/drawing/2012/chart" uri="{CE6537A1-D6FC-4f65-9D91-7224C49458BB}"/>
                <c:ext xmlns:c16="http://schemas.microsoft.com/office/drawing/2014/chart" uri="{C3380CC4-5D6E-409C-BE32-E72D297353CC}">
                  <c16:uniqueId val="{0000000B-E814-4392-A2D0-E29B28F87746}"/>
                </c:ext>
              </c:extLst>
            </c:dLbl>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'Statistics on ARAB States'!$G$11:$G$16</c:f>
              <c:strCache>
                <c:ptCount val="6"/>
                <c:pt idx="0">
                  <c:v>trip+ </c:v>
                </c:pt>
                <c:pt idx="1">
                  <c:v>trip </c:v>
                </c:pt>
                <c:pt idx="2">
                  <c:v>bipar + </c:v>
                </c:pt>
                <c:pt idx="3">
                  <c:v>bipar </c:v>
                </c:pt>
                <c:pt idx="4">
                  <c:v>N/A </c:v>
                </c:pt>
                <c:pt idx="5">
                  <c:v>NI </c:v>
                </c:pt>
              </c:strCache>
            </c:strRef>
          </c:cat>
          <c:val>
            <c:numRef>
              <c:f>'Statistics on ARAB States'!$H$11:$H$16</c:f>
              <c:numCache>
                <c:formatCode>General</c:formatCode>
                <c:ptCount val="6"/>
                <c:pt idx="0">
                  <c:v>2</c:v>
                </c:pt>
                <c:pt idx="1">
                  <c:v>4</c:v>
                </c:pt>
                <c:pt idx="2">
                  <c:v>0</c:v>
                </c:pt>
                <c:pt idx="3">
                  <c:v>0</c:v>
                </c:pt>
                <c:pt idx="4">
                  <c:v>6</c:v>
                </c:pt>
                <c:pt idx="5">
                  <c:v>0</c:v>
                </c:pt>
              </c:numCache>
            </c:numRef>
          </c:val>
          <c:extLst>
            <c:ext xmlns:c16="http://schemas.microsoft.com/office/drawing/2014/chart" uri="{C3380CC4-5D6E-409C-BE32-E72D297353CC}">
              <c16:uniqueId val="{0000000C-E814-4392-A2D0-E29B28F87746}"/>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r"/>
      <c:legendEntry>
        <c:idx val="2"/>
        <c:delete val="1"/>
      </c:legendEntry>
      <c:legendEntry>
        <c:idx val="3"/>
        <c:delete val="1"/>
      </c:legendEntry>
      <c:legendEntry>
        <c:idx val="5"/>
        <c:delete val="1"/>
      </c:legendEntry>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GB"/>
              <a:t>Main body created</a:t>
            </a:r>
            <a:r>
              <a:rPr lang="en-GB" baseline="0"/>
              <a:t> in</a:t>
            </a:r>
            <a:endParaRPr lang="en-GB"/>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GB"/>
        </a:p>
      </c:txPr>
    </c:title>
    <c:autoTitleDeleted val="0"/>
    <c:plotArea>
      <c:layout/>
      <c:barChart>
        <c:barDir val="col"/>
        <c:grouping val="clustered"/>
        <c:varyColors val="0"/>
        <c:ser>
          <c:idx val="0"/>
          <c:order val="0"/>
          <c:spPr>
            <a:solidFill>
              <a:schemeClr val="accent1"/>
            </a:solidFill>
            <a:ln>
              <a:noFill/>
            </a:ln>
            <a:effectLst>
              <a:outerShdw blurRad="254000" sx="102000" sy="102000" algn="ctr" rotWithShape="0">
                <a:prstClr val="black">
                  <a:alpha val="20000"/>
                </a:prstClr>
              </a:outerShdw>
            </a:effectLst>
          </c:spPr>
          <c:invertIfNegative val="0"/>
          <c:dPt>
            <c:idx val="2"/>
            <c:invertIfNegative val="0"/>
            <c:bubble3D val="0"/>
            <c:spPr>
              <a:solidFill>
                <a:srgbClr val="FFFF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10BD-49C0-9C6E-1208230E8E53}"/>
              </c:ext>
            </c:extLst>
          </c:dPt>
          <c:dPt>
            <c:idx val="3"/>
            <c:invertIfNegative val="0"/>
            <c:bubble3D val="0"/>
            <c:spPr>
              <a:solidFill>
                <a:srgbClr val="FF00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10BD-49C0-9C6E-1208230E8E53}"/>
              </c:ext>
            </c:extLst>
          </c:dPt>
          <c:dLbls>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'Statistics on ARAB States'!$I$11:$I$14</c:f>
              <c:strCache>
                <c:ptCount val="4"/>
                <c:pt idx="0">
                  <c:v>Before 2000 </c:v>
                </c:pt>
                <c:pt idx="1">
                  <c:v>After 2000 </c:v>
                </c:pt>
                <c:pt idx="2">
                  <c:v>N/A </c:v>
                </c:pt>
                <c:pt idx="3">
                  <c:v>NI </c:v>
                </c:pt>
              </c:strCache>
            </c:strRef>
          </c:cat>
          <c:val>
            <c:numRef>
              <c:f>'Statistics on ARAB States'!$J$11:$J$14</c:f>
              <c:numCache>
                <c:formatCode>General</c:formatCode>
                <c:ptCount val="4"/>
                <c:pt idx="0">
                  <c:v>1</c:v>
                </c:pt>
                <c:pt idx="1">
                  <c:v>4</c:v>
                </c:pt>
                <c:pt idx="2">
                  <c:v>6</c:v>
                </c:pt>
                <c:pt idx="3">
                  <c:v>1</c:v>
                </c:pt>
              </c:numCache>
            </c:numRef>
          </c:val>
          <c:extLst>
            <c:ext xmlns:c16="http://schemas.microsoft.com/office/drawing/2014/chart" uri="{C3380CC4-5D6E-409C-BE32-E72D297353CC}">
              <c16:uniqueId val="{00000004-10BD-49C0-9C6E-1208230E8E53}"/>
            </c:ext>
          </c:extLst>
        </c:ser>
        <c:dLbls>
          <c:dLblPos val="outEnd"/>
          <c:showLegendKey val="0"/>
          <c:showVal val="1"/>
          <c:showCatName val="0"/>
          <c:showSerName val="0"/>
          <c:showPercent val="0"/>
          <c:showBubbleSize val="0"/>
        </c:dLbls>
        <c:gapWidth val="150"/>
        <c:axId val="832527576"/>
        <c:axId val="832525056"/>
      </c:barChart>
      <c:catAx>
        <c:axId val="832527576"/>
        <c:scaling>
          <c:orientation val="minMax"/>
        </c:scaling>
        <c:delete val="0"/>
        <c:axPos val="b"/>
        <c:numFmt formatCode="General" sourceLinked="1"/>
        <c:majorTickMark val="out"/>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832525056"/>
        <c:crosses val="autoZero"/>
        <c:auto val="1"/>
        <c:lblAlgn val="ctr"/>
        <c:lblOffset val="100"/>
        <c:noMultiLvlLbl val="0"/>
      </c:catAx>
      <c:valAx>
        <c:axId val="832525056"/>
        <c:scaling>
          <c:orientation val="minMax"/>
        </c:scaling>
        <c:delete val="0"/>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crossAx val="832527576"/>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GB"/>
              <a:t>Composition</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a:outerShdw blurRad="254000" sx="102000" sy="102000" algn="ctr" rotWithShape="0">
                <a:prstClr val="black">
                  <a:alpha val="20000"/>
                </a:prstClr>
              </a:outerShdw>
            </a:effectLst>
          </c:spPr>
          <c:invertIfNegative val="0"/>
          <c:dPt>
            <c:idx val="3"/>
            <c:invertIfNegative val="0"/>
            <c:bubble3D val="0"/>
            <c:spPr>
              <a:solidFill>
                <a:srgbClr val="FFFF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A3C9-4DE4-BB7D-B04DCC9C22A7}"/>
              </c:ext>
            </c:extLst>
          </c:dPt>
          <c:dLbls>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extLst>
                <c:ext xmlns:c15="http://schemas.microsoft.com/office/drawing/2012/chart" uri="{02D57815-91ED-43cb-92C2-25804820EDAC}">
                  <c15:fullRef>
                    <c15:sqref>'Statistics on ARAB States'!$K$11:$K$16</c15:sqref>
                  </c15:fullRef>
                </c:ext>
              </c:extLst>
              <c:f>('Statistics on ARAB States'!$K$11:$K$13,'Statistics on ARAB States'!$K$15)</c:f>
              <c:strCache>
                <c:ptCount val="4"/>
                <c:pt idx="0">
                  <c:v>Between 5 and 30 </c:v>
                </c:pt>
                <c:pt idx="1">
                  <c:v>Between 31 and 60 </c:v>
                </c:pt>
                <c:pt idx="2">
                  <c:v>More than 61 </c:v>
                </c:pt>
                <c:pt idx="3">
                  <c:v>N/A </c:v>
                </c:pt>
              </c:strCache>
            </c:strRef>
          </c:cat>
          <c:val>
            <c:numRef>
              <c:extLst>
                <c:ext xmlns:c15="http://schemas.microsoft.com/office/drawing/2012/chart" uri="{02D57815-91ED-43cb-92C2-25804820EDAC}">
                  <c15:fullRef>
                    <c15:sqref>'Statistics on ARAB States'!$L$11:$L$16</c15:sqref>
                  </c15:fullRef>
                </c:ext>
              </c:extLst>
              <c:f>('Statistics on ARAB States'!$L$11:$L$13,'Statistics on ARAB States'!$L$15)</c:f>
              <c:numCache>
                <c:formatCode>General</c:formatCode>
                <c:ptCount val="4"/>
                <c:pt idx="0">
                  <c:v>4</c:v>
                </c:pt>
                <c:pt idx="1">
                  <c:v>1</c:v>
                </c:pt>
                <c:pt idx="2">
                  <c:v>1</c:v>
                </c:pt>
                <c:pt idx="3">
                  <c:v>6</c:v>
                </c:pt>
              </c:numCache>
            </c:numRef>
          </c:val>
          <c:extLst>
            <c:ext xmlns:c16="http://schemas.microsoft.com/office/drawing/2014/chart" uri="{C3380CC4-5D6E-409C-BE32-E72D297353CC}">
              <c16:uniqueId val="{00000002-A3C9-4DE4-BB7D-B04DCC9C22A7}"/>
            </c:ext>
          </c:extLst>
        </c:ser>
        <c:dLbls>
          <c:showLegendKey val="0"/>
          <c:showVal val="0"/>
          <c:showCatName val="0"/>
          <c:showSerName val="0"/>
          <c:showPercent val="0"/>
          <c:showBubbleSize val="0"/>
        </c:dLbls>
        <c:gapWidth val="150"/>
        <c:axId val="846356792"/>
        <c:axId val="846347792"/>
      </c:barChart>
      <c:catAx>
        <c:axId val="846356792"/>
        <c:scaling>
          <c:orientation val="minMax"/>
        </c:scaling>
        <c:delete val="0"/>
        <c:axPos val="b"/>
        <c:numFmt formatCode="General" sourceLinked="1"/>
        <c:majorTickMark val="out"/>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846347792"/>
        <c:crosses val="autoZero"/>
        <c:auto val="1"/>
        <c:lblAlgn val="ctr"/>
        <c:lblOffset val="100"/>
        <c:noMultiLvlLbl val="0"/>
      </c:catAx>
      <c:valAx>
        <c:axId val="846347792"/>
        <c:scaling>
          <c:orientation val="minMax"/>
        </c:scaling>
        <c:delete val="0"/>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crossAx val="846356792"/>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GB"/>
              <a:t>Secretariat</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869B-4CB8-9F9A-C76A64275216}"/>
              </c:ext>
            </c:extLst>
          </c:dPt>
          <c:dPt>
            <c:idx val="1"/>
            <c:bubble3D val="0"/>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869B-4CB8-9F9A-C76A64275216}"/>
              </c:ext>
            </c:extLst>
          </c:dPt>
          <c:dPt>
            <c:idx val="2"/>
            <c:bubble3D val="0"/>
            <c:explosion val="11"/>
            <c:spPr>
              <a:solidFill>
                <a:srgbClr val="FFFF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869B-4CB8-9F9A-C76A64275216}"/>
              </c:ext>
            </c:extLst>
          </c:dPt>
          <c:dLbls>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'Statistics on ARAB States'!$M$11:$M$15</c15:sqref>
                  </c15:fullRef>
                </c:ext>
              </c:extLst>
              <c:f>'Statistics on ARAB States'!$M$11:$M$13</c:f>
              <c:strCache>
                <c:ptCount val="3"/>
                <c:pt idx="0">
                  <c:v>yes </c:v>
                </c:pt>
                <c:pt idx="1">
                  <c:v>no </c:v>
                </c:pt>
                <c:pt idx="2">
                  <c:v>N/A </c:v>
                </c:pt>
              </c:strCache>
            </c:strRef>
          </c:cat>
          <c:val>
            <c:numRef>
              <c:extLst>
                <c:ext xmlns:c15="http://schemas.microsoft.com/office/drawing/2012/chart" uri="{02D57815-91ED-43cb-92C2-25804820EDAC}">
                  <c15:fullRef>
                    <c15:sqref>'Statistics on ARAB States'!$N$11:$N$15</c15:sqref>
                  </c15:fullRef>
                </c:ext>
              </c:extLst>
              <c:f>'Statistics on ARAB States'!$N$11:$N$13</c:f>
              <c:numCache>
                <c:formatCode>General</c:formatCode>
                <c:ptCount val="3"/>
                <c:pt idx="0">
                  <c:v>4</c:v>
                </c:pt>
                <c:pt idx="1">
                  <c:v>2</c:v>
                </c:pt>
                <c:pt idx="2">
                  <c:v>6</c:v>
                </c:pt>
              </c:numCache>
            </c:numRef>
          </c:val>
          <c:extLst>
            <c:ext xmlns:c15="http://schemas.microsoft.com/office/drawing/2012/chart" uri="{02D57815-91ED-43cb-92C2-25804820EDAC}">
              <c15:categoryFilterExceptions>
                <c15:categoryFilterException>
                  <c15:sqref>'Statistics on ARAB States'!$N$15</c15:sqref>
                  <c15:spPr xmlns:c15="http://schemas.microsoft.com/office/drawing/2012/chart">
                    <a:solidFill>
                      <a:schemeClr val="accent5"/>
                    </a:solidFill>
                    <a:ln>
                      <a:noFill/>
                    </a:ln>
                    <a:effectLst>
                      <a:outerShdw blurRad="254000" sx="102000" sy="102000" algn="ctr" rotWithShape="0">
                        <a:prstClr val="black">
                          <a:alpha val="20000"/>
                        </a:prstClr>
                      </a:outerShdw>
                    </a:effectLst>
                  </c15:spPr>
                  <c15:bubble3D val="0"/>
                </c15:categoryFilterException>
              </c15:categoryFilterExceptions>
            </c:ext>
            <c:ext xmlns:c16="http://schemas.microsoft.com/office/drawing/2014/chart" uri="{C3380CC4-5D6E-409C-BE32-E72D297353CC}">
              <c16:uniqueId val="{00000008-869B-4CB8-9F9A-C76A64275216}"/>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GB"/>
              <a:t>Chairperson</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a:outerShdw blurRad="254000" sx="102000" sy="102000" algn="ctr" rotWithShape="0">
                <a:prstClr val="black">
                  <a:alpha val="20000"/>
                </a:prstClr>
              </a:outerShdw>
            </a:effectLst>
          </c:spPr>
          <c:invertIfNegative val="0"/>
          <c:dPt>
            <c:idx val="2"/>
            <c:invertIfNegative val="0"/>
            <c:bubble3D val="0"/>
            <c:spPr>
              <a:solidFill>
                <a:srgbClr val="FFFF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7EA4-4994-BD22-D4BCB9622F4E}"/>
              </c:ext>
            </c:extLst>
          </c:dPt>
          <c:dLbls>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extLst>
                <c:ext xmlns:c15="http://schemas.microsoft.com/office/drawing/2012/chart" uri="{02D57815-91ED-43cb-92C2-25804820EDAC}">
                  <c15:fullRef>
                    <c15:sqref>'Statistics on ARAB States'!$O$11:$O$18</c15:sqref>
                  </c15:fullRef>
                </c:ext>
              </c:extLst>
              <c:f>('Statistics on ARAB States'!$O$12,'Statistics on ARAB States'!$O$16:$O$17)</c:f>
              <c:strCache>
                <c:ptCount val="3"/>
                <c:pt idx="0">
                  <c:v>Minister/Director/Other government official </c:v>
                </c:pt>
                <c:pt idx="1">
                  <c:v>Chair elected </c:v>
                </c:pt>
                <c:pt idx="2">
                  <c:v>N/A </c:v>
                </c:pt>
              </c:strCache>
            </c:strRef>
          </c:cat>
          <c:val>
            <c:numRef>
              <c:extLst>
                <c:ext xmlns:c15="http://schemas.microsoft.com/office/drawing/2012/chart" uri="{02D57815-91ED-43cb-92C2-25804820EDAC}">
                  <c15:fullRef>
                    <c15:sqref>'Statistics on ARAB States'!$P$11:$P$18</c15:sqref>
                  </c15:fullRef>
                </c:ext>
              </c:extLst>
              <c:f>('Statistics on ARAB States'!$P$12,'Statistics on ARAB States'!$P$16:$P$17)</c:f>
              <c:numCache>
                <c:formatCode>General</c:formatCode>
                <c:ptCount val="3"/>
                <c:pt idx="0">
                  <c:v>4</c:v>
                </c:pt>
                <c:pt idx="1">
                  <c:v>1</c:v>
                </c:pt>
                <c:pt idx="2">
                  <c:v>6</c:v>
                </c:pt>
              </c:numCache>
            </c:numRef>
          </c:val>
          <c:extLst>
            <c:ext xmlns:c16="http://schemas.microsoft.com/office/drawing/2014/chart" uri="{C3380CC4-5D6E-409C-BE32-E72D297353CC}">
              <c16:uniqueId val="{00000002-7EA4-4994-BD22-D4BCB9622F4E}"/>
            </c:ext>
          </c:extLst>
        </c:ser>
        <c:dLbls>
          <c:dLblPos val="outEnd"/>
          <c:showLegendKey val="0"/>
          <c:showVal val="1"/>
          <c:showCatName val="0"/>
          <c:showSerName val="0"/>
          <c:showPercent val="0"/>
          <c:showBubbleSize val="0"/>
        </c:dLbls>
        <c:gapWidth val="150"/>
        <c:axId val="846327632"/>
        <c:axId val="846338792"/>
      </c:barChart>
      <c:catAx>
        <c:axId val="846327632"/>
        <c:scaling>
          <c:orientation val="minMax"/>
        </c:scaling>
        <c:delete val="0"/>
        <c:axPos val="b"/>
        <c:numFmt formatCode="General" sourceLinked="1"/>
        <c:majorTickMark val="out"/>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846338792"/>
        <c:crosses val="autoZero"/>
        <c:auto val="1"/>
        <c:lblAlgn val="ctr"/>
        <c:lblOffset val="100"/>
        <c:noMultiLvlLbl val="0"/>
      </c:catAx>
      <c:valAx>
        <c:axId val="846338792"/>
        <c:scaling>
          <c:orientation val="minMax"/>
        </c:scaling>
        <c:delete val="0"/>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crossAx val="846327632"/>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GB"/>
              <a:t>Meetings  in 2022-2023</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a:outerShdw blurRad="254000" sx="102000" sy="102000" algn="ctr" rotWithShape="0">
                <a:prstClr val="black">
                  <a:alpha val="20000"/>
                </a:prstClr>
              </a:outerShdw>
            </a:effectLst>
          </c:spPr>
          <c:invertIfNegative val="0"/>
          <c:dPt>
            <c:idx val="2"/>
            <c:invertIfNegative val="0"/>
            <c:bubble3D val="0"/>
            <c:spPr>
              <a:solidFill>
                <a:srgbClr val="FFFF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344B-4034-A101-91A95B9A5EF1}"/>
              </c:ext>
            </c:extLst>
          </c:dPt>
          <c:dPt>
            <c:idx val="3"/>
            <c:invertIfNegative val="0"/>
            <c:bubble3D val="0"/>
            <c:spPr>
              <a:solidFill>
                <a:srgbClr val="FF00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344B-4034-A101-91A95B9A5EF1}"/>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'Statistics on ARAB States'!$Q$11:$Q$14</c:f>
              <c:strCache>
                <c:ptCount val="4"/>
                <c:pt idx="0">
                  <c:v>Meetings in 2022-2023 </c:v>
                </c:pt>
                <c:pt idx="1">
                  <c:v>No meetings in 2022-2023 </c:v>
                </c:pt>
                <c:pt idx="2">
                  <c:v>N/A </c:v>
                </c:pt>
                <c:pt idx="3">
                  <c:v>NI </c:v>
                </c:pt>
              </c:strCache>
            </c:strRef>
          </c:cat>
          <c:val>
            <c:numRef>
              <c:f>'Statistics on ARAB States'!$R$11:$R$14</c:f>
              <c:numCache>
                <c:formatCode>General</c:formatCode>
                <c:ptCount val="4"/>
                <c:pt idx="0">
                  <c:v>3</c:v>
                </c:pt>
                <c:pt idx="1">
                  <c:v>0</c:v>
                </c:pt>
                <c:pt idx="2">
                  <c:v>6</c:v>
                </c:pt>
                <c:pt idx="3">
                  <c:v>3</c:v>
                </c:pt>
              </c:numCache>
            </c:numRef>
          </c:val>
          <c:extLst>
            <c:ext xmlns:c16="http://schemas.microsoft.com/office/drawing/2014/chart" uri="{C3380CC4-5D6E-409C-BE32-E72D297353CC}">
              <c16:uniqueId val="{00000002-344B-4034-A101-91A95B9A5EF1}"/>
            </c:ext>
          </c:extLst>
        </c:ser>
        <c:dLbls>
          <c:showLegendKey val="0"/>
          <c:showVal val="0"/>
          <c:showCatName val="0"/>
          <c:showSerName val="0"/>
          <c:showPercent val="0"/>
          <c:showBubbleSize val="0"/>
        </c:dLbls>
        <c:gapWidth val="150"/>
        <c:axId val="831255376"/>
        <c:axId val="831256816"/>
      </c:barChart>
      <c:catAx>
        <c:axId val="831255376"/>
        <c:scaling>
          <c:orientation val="minMax"/>
        </c:scaling>
        <c:delete val="0"/>
        <c:axPos val="b"/>
        <c:numFmt formatCode="General" sourceLinked="1"/>
        <c:majorTickMark val="out"/>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831256816"/>
        <c:crosses val="autoZero"/>
        <c:auto val="1"/>
        <c:lblAlgn val="ctr"/>
        <c:lblOffset val="100"/>
        <c:noMultiLvlLbl val="0"/>
      </c:catAx>
      <c:valAx>
        <c:axId val="831256816"/>
        <c:scaling>
          <c:orientation val="minMax"/>
        </c:scaling>
        <c:delete val="0"/>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crossAx val="831255376"/>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GB"/>
              <a:t>Convention 144</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a:outerShdw blurRad="254000" sx="102000" sy="102000" algn="ctr" rotWithShape="0">
                <a:prstClr val="black">
                  <a:alpha val="20000"/>
                </a:prstClr>
              </a:outerShdw>
            </a:effectLst>
          </c:spPr>
          <c:invertIfNegative val="0"/>
          <c:dPt>
            <c:idx val="2"/>
            <c:invertIfNegative val="0"/>
            <c:bubble3D val="0"/>
            <c:spPr>
              <a:solidFill>
                <a:srgbClr val="FFFF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0575-44E0-82FE-F1E2EAD81305}"/>
              </c:ext>
            </c:extLst>
          </c:dPt>
          <c:dPt>
            <c:idx val="3"/>
            <c:invertIfNegative val="0"/>
            <c:bubble3D val="0"/>
            <c:spPr>
              <a:solidFill>
                <a:srgbClr val="FF00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0575-44E0-82FE-F1E2EAD81305}"/>
              </c:ext>
            </c:extLst>
          </c:dPt>
          <c:dLbls>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'Statistics on ARAB States'!$S$11:$S$14</c:f>
              <c:strCache>
                <c:ptCount val="4"/>
                <c:pt idx="0">
                  <c:v>yes </c:v>
                </c:pt>
                <c:pt idx="1">
                  <c:v>no </c:v>
                </c:pt>
                <c:pt idx="2">
                  <c:v>N/A </c:v>
                </c:pt>
                <c:pt idx="3">
                  <c:v>NI </c:v>
                </c:pt>
              </c:strCache>
            </c:strRef>
          </c:cat>
          <c:val>
            <c:numRef>
              <c:f>'Statistics on ARAB States'!$T$11:$T$14</c:f>
              <c:numCache>
                <c:formatCode>General</c:formatCode>
                <c:ptCount val="4"/>
                <c:pt idx="0">
                  <c:v>3</c:v>
                </c:pt>
                <c:pt idx="1">
                  <c:v>1</c:v>
                </c:pt>
                <c:pt idx="2">
                  <c:v>6</c:v>
                </c:pt>
                <c:pt idx="3">
                  <c:v>2</c:v>
                </c:pt>
              </c:numCache>
            </c:numRef>
          </c:val>
          <c:extLst>
            <c:ext xmlns:c16="http://schemas.microsoft.com/office/drawing/2014/chart" uri="{C3380CC4-5D6E-409C-BE32-E72D297353CC}">
              <c16:uniqueId val="{00000004-0575-44E0-82FE-F1E2EAD81305}"/>
            </c:ext>
          </c:extLst>
        </c:ser>
        <c:dLbls>
          <c:showLegendKey val="0"/>
          <c:showVal val="0"/>
          <c:showCatName val="0"/>
          <c:showSerName val="0"/>
          <c:showPercent val="0"/>
          <c:showBubbleSize val="0"/>
        </c:dLbls>
        <c:gapWidth val="150"/>
        <c:axId val="853811408"/>
        <c:axId val="853811768"/>
      </c:barChart>
      <c:catAx>
        <c:axId val="853811408"/>
        <c:scaling>
          <c:orientation val="minMax"/>
        </c:scaling>
        <c:delete val="0"/>
        <c:axPos val="b"/>
        <c:numFmt formatCode="General" sourceLinked="1"/>
        <c:majorTickMark val="out"/>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853811768"/>
        <c:crosses val="autoZero"/>
        <c:auto val="1"/>
        <c:lblAlgn val="ctr"/>
        <c:lblOffset val="100"/>
        <c:noMultiLvlLbl val="0"/>
      </c:catAx>
      <c:valAx>
        <c:axId val="853811768"/>
        <c:scaling>
          <c:orientation val="minMax"/>
        </c:scaling>
        <c:delete val="0"/>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crossAx val="853811408"/>
        <c:crosses val="autoZero"/>
        <c:crossBetween val="between"/>
      </c:valAx>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GB"/>
              <a:t>Operational institutions in Arab region</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a:outerShdw blurRad="254000" sx="102000" sy="102000" algn="ctr" rotWithShape="0">
                <a:prstClr val="black">
                  <a:alpha val="20000"/>
                </a:prstClr>
              </a:outerShdw>
            </a:effectLst>
          </c:spPr>
          <c:invertIfNegative val="0"/>
          <c:dPt>
            <c:idx val="2"/>
            <c:invertIfNegative val="0"/>
            <c:bubble3D val="0"/>
            <c:spPr>
              <a:solidFill>
                <a:srgbClr val="FFFF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178A-481D-910C-294EBEDAEE84}"/>
              </c:ext>
            </c:extLst>
          </c:dPt>
          <c:dPt>
            <c:idx val="3"/>
            <c:invertIfNegative val="0"/>
            <c:bubble3D val="0"/>
            <c:spPr>
              <a:solidFill>
                <a:srgbClr val="FF00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178A-481D-910C-294EBEDAEE84}"/>
              </c:ext>
            </c:extLst>
          </c:dPt>
          <c:dLbls>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'Statistics on ARAB States'!$U$11:$U$14</c:f>
              <c:strCache>
                <c:ptCount val="4"/>
                <c:pt idx="0">
                  <c:v>Yes </c:v>
                </c:pt>
                <c:pt idx="1">
                  <c:v>No </c:v>
                </c:pt>
                <c:pt idx="2">
                  <c:v>N/A </c:v>
                </c:pt>
                <c:pt idx="3">
                  <c:v>NI </c:v>
                </c:pt>
              </c:strCache>
            </c:strRef>
          </c:cat>
          <c:val>
            <c:numRef>
              <c:f>'Statistics on ARAB States'!$V$11:$V$14</c:f>
              <c:numCache>
                <c:formatCode>General</c:formatCode>
                <c:ptCount val="4"/>
                <c:pt idx="0">
                  <c:v>5</c:v>
                </c:pt>
                <c:pt idx="1">
                  <c:v>0</c:v>
                </c:pt>
                <c:pt idx="2">
                  <c:v>6</c:v>
                </c:pt>
                <c:pt idx="3">
                  <c:v>1</c:v>
                </c:pt>
              </c:numCache>
            </c:numRef>
          </c:val>
          <c:extLst>
            <c:ext xmlns:c16="http://schemas.microsoft.com/office/drawing/2014/chart" uri="{C3380CC4-5D6E-409C-BE32-E72D297353CC}">
              <c16:uniqueId val="{00000002-178A-481D-910C-294EBEDAEE84}"/>
            </c:ext>
          </c:extLst>
        </c:ser>
        <c:dLbls>
          <c:dLblPos val="outEnd"/>
          <c:showLegendKey val="0"/>
          <c:showVal val="1"/>
          <c:showCatName val="0"/>
          <c:showSerName val="0"/>
          <c:showPercent val="0"/>
          <c:showBubbleSize val="0"/>
        </c:dLbls>
        <c:gapWidth val="150"/>
        <c:axId val="853829048"/>
        <c:axId val="853824008"/>
      </c:barChart>
      <c:catAx>
        <c:axId val="853829048"/>
        <c:scaling>
          <c:orientation val="minMax"/>
        </c:scaling>
        <c:delete val="0"/>
        <c:axPos val="b"/>
        <c:numFmt formatCode="General" sourceLinked="1"/>
        <c:majorTickMark val="out"/>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853824008"/>
        <c:crosses val="autoZero"/>
        <c:auto val="1"/>
        <c:lblAlgn val="ctr"/>
        <c:lblOffset val="100"/>
        <c:noMultiLvlLbl val="0"/>
      </c:catAx>
      <c:valAx>
        <c:axId val="853824008"/>
        <c:scaling>
          <c:orientation val="minMax"/>
        </c:scaling>
        <c:delete val="0"/>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crossAx val="853829048"/>
        <c:crosses val="autoZero"/>
        <c:crossBetween val="between"/>
      </c:valAx>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GB"/>
              <a:t>Main body created in</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a:outerShdw blurRad="254000" sx="102000" sy="102000" algn="ctr" rotWithShape="0">
                <a:prstClr val="black">
                  <a:alpha val="20000"/>
                </a:prstClr>
              </a:outerShdw>
            </a:effectLst>
          </c:spPr>
          <c:invertIfNegative val="0"/>
          <c:dPt>
            <c:idx val="0"/>
            <c:invertIfNegative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B657-4918-A01D-C48C198114C2}"/>
              </c:ext>
            </c:extLst>
          </c:dPt>
          <c:dPt>
            <c:idx val="1"/>
            <c:invertIfNegative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B657-4918-A01D-C48C198114C2}"/>
              </c:ext>
            </c:extLst>
          </c:dPt>
          <c:dPt>
            <c:idx val="2"/>
            <c:invertIfNegative val="0"/>
            <c:bubble3D val="0"/>
            <c:explosion val="21"/>
            <c:spPr>
              <a:solidFill>
                <a:srgbClr val="FFFF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B657-4918-A01D-C48C198114C2}"/>
              </c:ext>
            </c:extLst>
          </c:dPt>
          <c:dPt>
            <c:idx val="3"/>
            <c:invertIfNegative val="0"/>
            <c:bubble3D val="0"/>
            <c:spPr>
              <a:solidFill>
                <a:srgbClr val="FF00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7-B657-4918-A01D-C48C198114C2}"/>
              </c:ext>
            </c:extLst>
          </c:dPt>
          <c:dLbls>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'Global Statistics'!$I$9:$I$12</c:f>
              <c:strCache>
                <c:ptCount val="4"/>
                <c:pt idx="0">
                  <c:v>Before 2000 </c:v>
                </c:pt>
                <c:pt idx="1">
                  <c:v>After 2000 </c:v>
                </c:pt>
                <c:pt idx="2">
                  <c:v>N/A </c:v>
                </c:pt>
                <c:pt idx="3">
                  <c:v>NI </c:v>
                </c:pt>
              </c:strCache>
            </c:strRef>
          </c:cat>
          <c:val>
            <c:numRef>
              <c:f>'Global Statistics'!$J$9:$J$12</c:f>
              <c:numCache>
                <c:formatCode>General</c:formatCode>
                <c:ptCount val="4"/>
                <c:pt idx="0">
                  <c:v>65</c:v>
                </c:pt>
                <c:pt idx="1">
                  <c:v>89</c:v>
                </c:pt>
                <c:pt idx="2">
                  <c:v>23</c:v>
                </c:pt>
                <c:pt idx="3">
                  <c:v>10</c:v>
                </c:pt>
              </c:numCache>
            </c:numRef>
          </c:val>
          <c:extLst>
            <c:ext xmlns:c16="http://schemas.microsoft.com/office/drawing/2014/chart" uri="{C3380CC4-5D6E-409C-BE32-E72D297353CC}">
              <c16:uniqueId val="{00000008-B657-4918-A01D-C48C198114C2}"/>
            </c:ext>
          </c:extLst>
        </c:ser>
        <c:dLbls>
          <c:showLegendKey val="0"/>
          <c:showVal val="0"/>
          <c:showCatName val="0"/>
          <c:showSerName val="0"/>
          <c:showPercent val="0"/>
          <c:showBubbleSize val="0"/>
        </c:dLbls>
        <c:gapWidth val="100"/>
        <c:axId val="995014856"/>
        <c:axId val="995015216"/>
      </c:barChart>
      <c:catAx>
        <c:axId val="995014856"/>
        <c:scaling>
          <c:orientation val="minMax"/>
        </c:scaling>
        <c:delete val="0"/>
        <c:axPos val="b"/>
        <c:numFmt formatCode="General" sourceLinked="1"/>
        <c:majorTickMark val="out"/>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995015216"/>
        <c:crosses val="autoZero"/>
        <c:auto val="1"/>
        <c:lblAlgn val="ctr"/>
        <c:lblOffset val="100"/>
        <c:noMultiLvlLbl val="0"/>
      </c:catAx>
      <c:valAx>
        <c:axId val="995015216"/>
        <c:scaling>
          <c:orientation val="minMax"/>
        </c:scaling>
        <c:delete val="0"/>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crossAx val="995014856"/>
        <c:crosses val="autoZero"/>
        <c:crossBetween val="between"/>
      </c:valAx>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GB"/>
              <a:t>Countries in Asia</a:t>
            </a:r>
            <a:r>
              <a:rPr lang="en-GB" baseline="0"/>
              <a:t> and Pacific with NSDIs </a:t>
            </a:r>
            <a:endParaRPr lang="en-GB"/>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GB"/>
        </a:p>
      </c:txPr>
    </c:title>
    <c:autoTitleDeleted val="0"/>
    <c:plotArea>
      <c:layout/>
      <c:pieChart>
        <c:varyColors val="1"/>
        <c:ser>
          <c:idx val="0"/>
          <c:order val="0"/>
          <c:dPt>
            <c:idx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B87B-49CA-A891-E3E2DF0182C0}"/>
              </c:ext>
            </c:extLst>
          </c:dPt>
          <c:dPt>
            <c:idx val="1"/>
            <c:bubble3D val="0"/>
            <c:explosion val="18"/>
            <c:spPr>
              <a:solidFill>
                <a:srgbClr val="FFFF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B87B-49CA-A891-E3E2DF0182C0}"/>
              </c:ext>
            </c:extLst>
          </c:dPt>
          <c:dLbls>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'Statistics on Asia &amp; Pacific'!$C$11:$C$13</c15:sqref>
                  </c15:fullRef>
                </c:ext>
              </c:extLst>
              <c:f>'Statistics on Asia &amp; Pacific'!$C$11:$C$12</c:f>
              <c:strCache>
                <c:ptCount val="2"/>
                <c:pt idx="0">
                  <c:v>yes </c:v>
                </c:pt>
                <c:pt idx="1">
                  <c:v>N/A</c:v>
                </c:pt>
              </c:strCache>
            </c:strRef>
          </c:cat>
          <c:val>
            <c:numRef>
              <c:extLst>
                <c:ext xmlns:c15="http://schemas.microsoft.com/office/drawing/2012/chart" uri="{02D57815-91ED-43cb-92C2-25804820EDAC}">
                  <c15:fullRef>
                    <c15:sqref>'Statistics on Asia &amp; Pacific'!$D$11:$D$13</c15:sqref>
                  </c15:fullRef>
                </c:ext>
              </c:extLst>
              <c:f>'Statistics on Asia &amp; Pacific'!$D$11:$D$12</c:f>
              <c:numCache>
                <c:formatCode>General</c:formatCode>
                <c:ptCount val="2"/>
                <c:pt idx="0">
                  <c:v>32</c:v>
                </c:pt>
                <c:pt idx="1">
                  <c:v>4</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04-B87B-49CA-A891-E3E2DF0182C0}"/>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GB"/>
              <a:t>Other NSDIs specialised in one topic</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pieChart>
        <c:varyColors val="1"/>
        <c:ser>
          <c:idx val="0"/>
          <c:order val="0"/>
          <c:explosion val="1"/>
          <c:dPt>
            <c:idx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0170-4E7B-B4C6-2D783D3F585C}"/>
              </c:ext>
            </c:extLst>
          </c:dPt>
          <c:dPt>
            <c:idx val="1"/>
            <c:bubble3D val="0"/>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0170-4E7B-B4C6-2D783D3F585C}"/>
              </c:ext>
            </c:extLst>
          </c:dPt>
          <c:dPt>
            <c:idx val="2"/>
            <c:bubble3D val="0"/>
            <c:explosion val="19"/>
            <c:spPr>
              <a:solidFill>
                <a:srgbClr val="FFFF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0170-4E7B-B4C6-2D783D3F585C}"/>
              </c:ext>
            </c:extLst>
          </c:dPt>
          <c:dPt>
            <c:idx val="3"/>
            <c:bubble3D val="0"/>
            <c:spPr>
              <a:solidFill>
                <a:srgbClr val="FF00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7-0170-4E7B-B4C6-2D783D3F585C}"/>
              </c:ext>
            </c:extLst>
          </c:dPt>
          <c:dLbls>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'Statistics on Asia &amp; Pacific'!$E$11:$E$14</c:f>
              <c:strCache>
                <c:ptCount val="4"/>
                <c:pt idx="0">
                  <c:v>yes </c:v>
                </c:pt>
                <c:pt idx="1">
                  <c:v>no </c:v>
                </c:pt>
                <c:pt idx="2">
                  <c:v>N/A </c:v>
                </c:pt>
                <c:pt idx="3">
                  <c:v>NI </c:v>
                </c:pt>
              </c:strCache>
            </c:strRef>
          </c:cat>
          <c:val>
            <c:numRef>
              <c:f>'Statistics on Asia &amp; Pacific'!$F$11:$F$14</c:f>
              <c:numCache>
                <c:formatCode>General</c:formatCode>
                <c:ptCount val="4"/>
                <c:pt idx="0">
                  <c:v>20</c:v>
                </c:pt>
                <c:pt idx="1">
                  <c:v>12</c:v>
                </c:pt>
                <c:pt idx="2">
                  <c:v>4</c:v>
                </c:pt>
                <c:pt idx="3">
                  <c:v>0</c:v>
                </c:pt>
              </c:numCache>
            </c:numRef>
          </c:val>
          <c:extLst>
            <c:ext xmlns:c16="http://schemas.microsoft.com/office/drawing/2014/chart" uri="{C3380CC4-5D6E-409C-BE32-E72D297353CC}">
              <c16:uniqueId val="{00000008-0170-4E7B-B4C6-2D783D3F585C}"/>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GB"/>
              <a:t>Type of institutions in A&amp;P</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0E5A-4BC1-B00C-AE5A07389B99}"/>
              </c:ext>
            </c:extLst>
          </c:dPt>
          <c:dPt>
            <c:idx val="1"/>
            <c:bubble3D val="0"/>
            <c:spPr>
              <a:solidFill>
                <a:srgbClr val="FF00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0E5A-4BC1-B00C-AE5A07389B99}"/>
              </c:ext>
            </c:extLst>
          </c:dPt>
          <c:dPt>
            <c:idx val="2"/>
            <c:bubble3D val="0"/>
            <c:explosion val="17"/>
            <c:spPr>
              <a:solidFill>
                <a:srgbClr val="FFFF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0E5A-4BC1-B00C-AE5A07389B99}"/>
              </c:ext>
            </c:extLst>
          </c:dPt>
          <c:dPt>
            <c:idx val="3"/>
            <c:bubble3D val="0"/>
            <c:spPr>
              <a:solidFill>
                <a:schemeClr val="accent4"/>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7-0E5A-4BC1-B00C-AE5A07389B99}"/>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'Statistics on Asia &amp; Pacific'!$G$11:$G$16</c15:sqref>
                  </c15:fullRef>
                </c:ext>
              </c:extLst>
              <c:f>('Statistics on Asia &amp; Pacific'!$G$11:$G$12,'Statistics on Asia &amp; Pacific'!$G$15:$G$16)</c:f>
              <c:strCache>
                <c:ptCount val="4"/>
                <c:pt idx="0">
                  <c:v>trip+ </c:v>
                </c:pt>
                <c:pt idx="1">
                  <c:v>trip </c:v>
                </c:pt>
                <c:pt idx="2">
                  <c:v>N/A </c:v>
                </c:pt>
                <c:pt idx="3">
                  <c:v>NI </c:v>
                </c:pt>
              </c:strCache>
            </c:strRef>
          </c:cat>
          <c:val>
            <c:numRef>
              <c:extLst>
                <c:ext xmlns:c15="http://schemas.microsoft.com/office/drawing/2012/chart" uri="{02D57815-91ED-43cb-92C2-25804820EDAC}">
                  <c15:fullRef>
                    <c15:sqref>'Statistics on Asia &amp; Pacific'!$H$11:$H$16</c15:sqref>
                  </c15:fullRef>
                </c:ext>
              </c:extLst>
              <c:f>('Statistics on Asia &amp; Pacific'!$H$11:$H$12,'Statistics on Asia &amp; Pacific'!$H$15:$H$16)</c:f>
              <c:numCache>
                <c:formatCode>General</c:formatCode>
                <c:ptCount val="4"/>
                <c:pt idx="0">
                  <c:v>3</c:v>
                </c:pt>
                <c:pt idx="1">
                  <c:v>27</c:v>
                </c:pt>
                <c:pt idx="2">
                  <c:v>4</c:v>
                </c:pt>
                <c:pt idx="3">
                  <c:v>2</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08-0E5A-4BC1-B00C-AE5A07389B99}"/>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GB"/>
              <a:t>Main body created in</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a:outerShdw blurRad="254000" sx="102000" sy="102000" algn="ctr" rotWithShape="0">
                <a:prstClr val="black">
                  <a:alpha val="20000"/>
                </a:prstClr>
              </a:outerShdw>
            </a:effectLst>
          </c:spPr>
          <c:invertIfNegative val="0"/>
          <c:dPt>
            <c:idx val="2"/>
            <c:invertIfNegative val="0"/>
            <c:bubble3D val="0"/>
            <c:spPr>
              <a:solidFill>
                <a:srgbClr val="FFFF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2698-41DF-BC6B-D92ED305D91C}"/>
              </c:ext>
            </c:extLst>
          </c:dPt>
          <c:dPt>
            <c:idx val="3"/>
            <c:invertIfNegative val="0"/>
            <c:bubble3D val="0"/>
            <c:spPr>
              <a:solidFill>
                <a:srgbClr val="FF00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2698-41DF-BC6B-D92ED305D91C}"/>
              </c:ext>
            </c:extLst>
          </c:dPt>
          <c:dLbls>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'Statistics on Asia &amp; Pacific'!$I$11:$I$14</c:f>
              <c:strCache>
                <c:ptCount val="4"/>
                <c:pt idx="0">
                  <c:v>Before 2000 </c:v>
                </c:pt>
                <c:pt idx="1">
                  <c:v>After 2000 </c:v>
                </c:pt>
                <c:pt idx="2">
                  <c:v>N/A </c:v>
                </c:pt>
                <c:pt idx="3">
                  <c:v>NI </c:v>
                </c:pt>
              </c:strCache>
            </c:strRef>
          </c:cat>
          <c:val>
            <c:numRef>
              <c:f>'Statistics on Asia &amp; Pacific'!$J$11:$J$14</c:f>
              <c:numCache>
                <c:formatCode>General</c:formatCode>
                <c:ptCount val="4"/>
                <c:pt idx="0">
                  <c:v>14</c:v>
                </c:pt>
                <c:pt idx="1">
                  <c:v>17</c:v>
                </c:pt>
                <c:pt idx="2">
                  <c:v>4</c:v>
                </c:pt>
                <c:pt idx="3">
                  <c:v>1</c:v>
                </c:pt>
              </c:numCache>
            </c:numRef>
          </c:val>
          <c:extLst>
            <c:ext xmlns:c16="http://schemas.microsoft.com/office/drawing/2014/chart" uri="{C3380CC4-5D6E-409C-BE32-E72D297353CC}">
              <c16:uniqueId val="{00000004-2698-41DF-BC6B-D92ED305D91C}"/>
            </c:ext>
          </c:extLst>
        </c:ser>
        <c:dLbls>
          <c:dLblPos val="outEnd"/>
          <c:showLegendKey val="0"/>
          <c:showVal val="1"/>
          <c:showCatName val="0"/>
          <c:showSerName val="0"/>
          <c:showPercent val="0"/>
          <c:showBubbleSize val="0"/>
        </c:dLbls>
        <c:gapWidth val="150"/>
        <c:axId val="853821488"/>
        <c:axId val="853806728"/>
      </c:barChart>
      <c:catAx>
        <c:axId val="853821488"/>
        <c:scaling>
          <c:orientation val="minMax"/>
        </c:scaling>
        <c:delete val="0"/>
        <c:axPos val="b"/>
        <c:numFmt formatCode="General" sourceLinked="1"/>
        <c:majorTickMark val="out"/>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853806728"/>
        <c:crosses val="autoZero"/>
        <c:auto val="1"/>
        <c:lblAlgn val="ctr"/>
        <c:lblOffset val="100"/>
        <c:noMultiLvlLbl val="0"/>
      </c:catAx>
      <c:valAx>
        <c:axId val="853806728"/>
        <c:scaling>
          <c:orientation val="minMax"/>
        </c:scaling>
        <c:delete val="0"/>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crossAx val="853821488"/>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GB"/>
              <a:t>Composition</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a:outerShdw blurRad="254000" sx="102000" sy="102000" algn="ctr" rotWithShape="0">
                <a:prstClr val="black">
                  <a:alpha val="20000"/>
                </a:prstClr>
              </a:outerShdw>
            </a:effectLst>
          </c:spPr>
          <c:invertIfNegative val="0"/>
          <c:dPt>
            <c:idx val="4"/>
            <c:invertIfNegative val="0"/>
            <c:bubble3D val="0"/>
            <c:spPr>
              <a:solidFill>
                <a:srgbClr val="FFFF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86D9-4B24-8D05-1F3AE6FE81D0}"/>
              </c:ext>
            </c:extLst>
          </c:dPt>
          <c:dPt>
            <c:idx val="5"/>
            <c:invertIfNegative val="0"/>
            <c:bubble3D val="0"/>
            <c:spPr>
              <a:solidFill>
                <a:srgbClr val="FF00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86D9-4B24-8D05-1F3AE6FE81D0}"/>
              </c:ext>
            </c:extLst>
          </c:dPt>
          <c:dLbls>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'Statistics on Asia &amp; Pacific'!$K$11:$K$16</c:f>
              <c:strCache>
                <c:ptCount val="6"/>
                <c:pt idx="0">
                  <c:v>Between 5 and 30 </c:v>
                </c:pt>
                <c:pt idx="1">
                  <c:v>Between 31 and 60 </c:v>
                </c:pt>
                <c:pt idx="2">
                  <c:v>More than 61 </c:v>
                </c:pt>
                <c:pt idx="3">
                  <c:v>Irregular </c:v>
                </c:pt>
                <c:pt idx="4">
                  <c:v>N/A </c:v>
                </c:pt>
                <c:pt idx="5">
                  <c:v>NI </c:v>
                </c:pt>
              </c:strCache>
            </c:strRef>
          </c:cat>
          <c:val>
            <c:numRef>
              <c:f>'Statistics on Asia &amp; Pacific'!$L$11:$L$16</c:f>
              <c:numCache>
                <c:formatCode>General</c:formatCode>
                <c:ptCount val="6"/>
                <c:pt idx="0">
                  <c:v>17</c:v>
                </c:pt>
                <c:pt idx="1">
                  <c:v>3</c:v>
                </c:pt>
                <c:pt idx="2">
                  <c:v>1</c:v>
                </c:pt>
                <c:pt idx="3">
                  <c:v>3</c:v>
                </c:pt>
                <c:pt idx="4">
                  <c:v>4</c:v>
                </c:pt>
                <c:pt idx="5">
                  <c:v>8</c:v>
                </c:pt>
              </c:numCache>
            </c:numRef>
          </c:val>
          <c:extLst>
            <c:ext xmlns:c16="http://schemas.microsoft.com/office/drawing/2014/chart" uri="{C3380CC4-5D6E-409C-BE32-E72D297353CC}">
              <c16:uniqueId val="{00000004-86D9-4B24-8D05-1F3AE6FE81D0}"/>
            </c:ext>
          </c:extLst>
        </c:ser>
        <c:dLbls>
          <c:dLblPos val="outEnd"/>
          <c:showLegendKey val="0"/>
          <c:showVal val="1"/>
          <c:showCatName val="0"/>
          <c:showSerName val="0"/>
          <c:showPercent val="0"/>
          <c:showBubbleSize val="0"/>
        </c:dLbls>
        <c:gapWidth val="150"/>
        <c:axId val="846332312"/>
        <c:axId val="846325112"/>
      </c:barChart>
      <c:catAx>
        <c:axId val="846332312"/>
        <c:scaling>
          <c:orientation val="minMax"/>
        </c:scaling>
        <c:delete val="0"/>
        <c:axPos val="b"/>
        <c:numFmt formatCode="General" sourceLinked="1"/>
        <c:majorTickMark val="out"/>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846325112"/>
        <c:crosses val="autoZero"/>
        <c:auto val="1"/>
        <c:lblAlgn val="ctr"/>
        <c:lblOffset val="100"/>
        <c:noMultiLvlLbl val="0"/>
      </c:catAx>
      <c:valAx>
        <c:axId val="846325112"/>
        <c:scaling>
          <c:orientation val="minMax"/>
        </c:scaling>
        <c:delete val="0"/>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crossAx val="846332312"/>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GB"/>
              <a:t>Secretariat</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FBF1-49E2-AAF4-01914B30989C}"/>
              </c:ext>
            </c:extLst>
          </c:dPt>
          <c:dPt>
            <c:idx val="1"/>
            <c:bubble3D val="0"/>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FBF1-49E2-AAF4-01914B30989C}"/>
              </c:ext>
            </c:extLst>
          </c:dPt>
          <c:dPt>
            <c:idx val="2"/>
            <c:bubble3D val="0"/>
            <c:explosion val="17"/>
            <c:spPr>
              <a:solidFill>
                <a:srgbClr val="FFFF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FBF1-49E2-AAF4-01914B30989C}"/>
              </c:ext>
            </c:extLst>
          </c:dPt>
          <c:dPt>
            <c:idx val="3"/>
            <c:bubble3D val="0"/>
            <c:spPr>
              <a:solidFill>
                <a:srgbClr val="FF00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7-FBF1-49E2-AAF4-01914B30989C}"/>
              </c:ext>
            </c:extLst>
          </c:dPt>
          <c:dLbls>
            <c:dLbl>
              <c:idx val="1"/>
              <c:delete val="1"/>
              <c:extLst>
                <c:ext xmlns:c15="http://schemas.microsoft.com/office/drawing/2012/chart" uri="{CE6537A1-D6FC-4f65-9D91-7224C49458BB}"/>
                <c:ext xmlns:c16="http://schemas.microsoft.com/office/drawing/2014/chart" uri="{C3380CC4-5D6E-409C-BE32-E72D297353CC}">
                  <c16:uniqueId val="{00000003-FBF1-49E2-AAF4-01914B30989C}"/>
                </c:ext>
              </c:extLst>
            </c:dLbl>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'Statistics on Asia &amp; Pacific'!$M$11:$M$14</c:f>
              <c:strCache>
                <c:ptCount val="4"/>
                <c:pt idx="0">
                  <c:v>yes </c:v>
                </c:pt>
                <c:pt idx="1">
                  <c:v>no </c:v>
                </c:pt>
                <c:pt idx="2">
                  <c:v>N/A </c:v>
                </c:pt>
                <c:pt idx="3">
                  <c:v>NI </c:v>
                </c:pt>
              </c:strCache>
            </c:strRef>
          </c:cat>
          <c:val>
            <c:numRef>
              <c:f>'Statistics on Asia &amp; Pacific'!$N$11:$N$14</c:f>
              <c:numCache>
                <c:formatCode>General</c:formatCode>
                <c:ptCount val="4"/>
                <c:pt idx="0">
                  <c:v>29</c:v>
                </c:pt>
                <c:pt idx="1">
                  <c:v>0</c:v>
                </c:pt>
                <c:pt idx="2">
                  <c:v>4</c:v>
                </c:pt>
                <c:pt idx="3">
                  <c:v>3</c:v>
                </c:pt>
              </c:numCache>
            </c:numRef>
          </c:val>
          <c:extLst>
            <c:ext xmlns:c16="http://schemas.microsoft.com/office/drawing/2014/chart" uri="{C3380CC4-5D6E-409C-BE32-E72D297353CC}">
              <c16:uniqueId val="{00000008-FBF1-49E2-AAF4-01914B30989C}"/>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r"/>
      <c:legendEntry>
        <c:idx val="1"/>
        <c:delete val="1"/>
      </c:legendEntry>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GB"/>
              <a:t>Chairperson</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a:outerShdw blurRad="254000" sx="102000" sy="102000" algn="ctr" rotWithShape="0">
                <a:prstClr val="black">
                  <a:alpha val="20000"/>
                </a:prstClr>
              </a:outerShdw>
            </a:effectLst>
          </c:spPr>
          <c:invertIfNegative val="0"/>
          <c:dPt>
            <c:idx val="2"/>
            <c:invertIfNegative val="0"/>
            <c:bubble3D val="0"/>
            <c:spPr>
              <a:solidFill>
                <a:srgbClr val="FFFF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6C16-4997-859B-7F9774D75AD9}"/>
              </c:ext>
            </c:extLst>
          </c:dPt>
          <c:dPt>
            <c:idx val="3"/>
            <c:invertIfNegative val="0"/>
            <c:bubble3D val="0"/>
            <c:spPr>
              <a:solidFill>
                <a:srgbClr val="FF00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6C16-4997-859B-7F9774D75AD9}"/>
              </c:ext>
            </c:extLst>
          </c:dPt>
          <c:dLbls>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extLst>
                <c:ext xmlns:c15="http://schemas.microsoft.com/office/drawing/2012/chart" uri="{02D57815-91ED-43cb-92C2-25804820EDAC}">
                  <c15:fullRef>
                    <c15:sqref>'Statistics on Asia &amp; Pacific'!$O$11:$O$18</c15:sqref>
                  </c15:fullRef>
                </c:ext>
              </c:extLst>
              <c:f>('Statistics on Asia &amp; Pacific'!$O$12:$O$13,'Statistics on Asia &amp; Pacific'!$O$17:$O$18)</c:f>
              <c:strCache>
                <c:ptCount val="4"/>
                <c:pt idx="0">
                  <c:v>Minister/Director/Other government official </c:v>
                </c:pt>
                <c:pt idx="1">
                  <c:v>Independent</c:v>
                </c:pt>
                <c:pt idx="2">
                  <c:v>N/A </c:v>
                </c:pt>
                <c:pt idx="3">
                  <c:v>NI </c:v>
                </c:pt>
              </c:strCache>
            </c:strRef>
          </c:cat>
          <c:val>
            <c:numRef>
              <c:extLst>
                <c:ext xmlns:c15="http://schemas.microsoft.com/office/drawing/2012/chart" uri="{02D57815-91ED-43cb-92C2-25804820EDAC}">
                  <c15:fullRef>
                    <c15:sqref>'Statistics on Asia &amp; Pacific'!$P$11:$P$18</c15:sqref>
                  </c15:fullRef>
                </c:ext>
              </c:extLst>
              <c:f>('Statistics on Asia &amp; Pacific'!$P$12:$P$13,'Statistics on Asia &amp; Pacific'!$P$17:$P$18)</c:f>
              <c:numCache>
                <c:formatCode>General</c:formatCode>
                <c:ptCount val="4"/>
                <c:pt idx="0">
                  <c:v>25</c:v>
                </c:pt>
                <c:pt idx="1">
                  <c:v>2</c:v>
                </c:pt>
                <c:pt idx="2">
                  <c:v>4</c:v>
                </c:pt>
                <c:pt idx="3">
                  <c:v>3</c:v>
                </c:pt>
              </c:numCache>
            </c:numRef>
          </c:val>
          <c:extLst>
            <c:ext xmlns:c16="http://schemas.microsoft.com/office/drawing/2014/chart" uri="{C3380CC4-5D6E-409C-BE32-E72D297353CC}">
              <c16:uniqueId val="{00000004-6C16-4997-859B-7F9774D75AD9}"/>
            </c:ext>
          </c:extLst>
        </c:ser>
        <c:dLbls>
          <c:showLegendKey val="0"/>
          <c:showVal val="0"/>
          <c:showCatName val="0"/>
          <c:showSerName val="0"/>
          <c:showPercent val="0"/>
          <c:showBubbleSize val="0"/>
        </c:dLbls>
        <c:gapWidth val="150"/>
        <c:axId val="832527936"/>
        <c:axId val="832528656"/>
      </c:barChart>
      <c:catAx>
        <c:axId val="832527936"/>
        <c:scaling>
          <c:orientation val="minMax"/>
        </c:scaling>
        <c:delete val="0"/>
        <c:axPos val="b"/>
        <c:numFmt formatCode="General" sourceLinked="1"/>
        <c:majorTickMark val="out"/>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832528656"/>
        <c:crosses val="autoZero"/>
        <c:auto val="1"/>
        <c:lblAlgn val="ctr"/>
        <c:lblOffset val="100"/>
        <c:noMultiLvlLbl val="0"/>
      </c:catAx>
      <c:valAx>
        <c:axId val="832528656"/>
        <c:scaling>
          <c:orientation val="minMax"/>
        </c:scaling>
        <c:delete val="0"/>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crossAx val="832527936"/>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GB"/>
              <a:t>Meetings  in 2022-2023</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a:outerShdw blurRad="254000" sx="102000" sy="102000" algn="ctr" rotWithShape="0">
                <a:prstClr val="black">
                  <a:alpha val="20000"/>
                </a:prstClr>
              </a:outerShdw>
            </a:effectLst>
          </c:spPr>
          <c:invertIfNegative val="0"/>
          <c:dPt>
            <c:idx val="2"/>
            <c:invertIfNegative val="0"/>
            <c:bubble3D val="0"/>
            <c:spPr>
              <a:solidFill>
                <a:srgbClr val="FFFF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4698-49DC-AF0A-6C74CC303851}"/>
              </c:ext>
            </c:extLst>
          </c:dPt>
          <c:dPt>
            <c:idx val="3"/>
            <c:invertIfNegative val="0"/>
            <c:bubble3D val="0"/>
            <c:spPr>
              <a:solidFill>
                <a:srgbClr val="FF00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4698-49DC-AF0A-6C74CC303851}"/>
              </c:ext>
            </c:extLst>
          </c:dPt>
          <c:dLbls>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'Statistics on Asia &amp; Pacific'!$Q$11:$Q$14</c:f>
              <c:strCache>
                <c:ptCount val="4"/>
                <c:pt idx="0">
                  <c:v>Meetings in 2022-2023 </c:v>
                </c:pt>
                <c:pt idx="1">
                  <c:v>No meetings in 2023-2024 </c:v>
                </c:pt>
                <c:pt idx="2">
                  <c:v>N/A </c:v>
                </c:pt>
                <c:pt idx="3">
                  <c:v>NI </c:v>
                </c:pt>
              </c:strCache>
            </c:strRef>
          </c:cat>
          <c:val>
            <c:numRef>
              <c:f>'Statistics on Asia &amp; Pacific'!$R$11:$R$14</c:f>
              <c:numCache>
                <c:formatCode>General</c:formatCode>
                <c:ptCount val="4"/>
                <c:pt idx="0">
                  <c:v>19</c:v>
                </c:pt>
                <c:pt idx="1">
                  <c:v>2</c:v>
                </c:pt>
                <c:pt idx="2">
                  <c:v>4</c:v>
                </c:pt>
                <c:pt idx="3">
                  <c:v>11</c:v>
                </c:pt>
              </c:numCache>
            </c:numRef>
          </c:val>
          <c:extLst>
            <c:ext xmlns:c16="http://schemas.microsoft.com/office/drawing/2014/chart" uri="{C3380CC4-5D6E-409C-BE32-E72D297353CC}">
              <c16:uniqueId val="{00000004-4698-49DC-AF0A-6C74CC303851}"/>
            </c:ext>
          </c:extLst>
        </c:ser>
        <c:dLbls>
          <c:dLblPos val="outEnd"/>
          <c:showLegendKey val="0"/>
          <c:showVal val="1"/>
          <c:showCatName val="0"/>
          <c:showSerName val="0"/>
          <c:showPercent val="0"/>
          <c:showBubbleSize val="0"/>
        </c:dLbls>
        <c:gapWidth val="150"/>
        <c:axId val="866724464"/>
        <c:axId val="866723024"/>
      </c:barChart>
      <c:catAx>
        <c:axId val="866724464"/>
        <c:scaling>
          <c:orientation val="minMax"/>
        </c:scaling>
        <c:delete val="0"/>
        <c:axPos val="b"/>
        <c:numFmt formatCode="General" sourceLinked="1"/>
        <c:majorTickMark val="out"/>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866723024"/>
        <c:crosses val="autoZero"/>
        <c:auto val="1"/>
        <c:lblAlgn val="ctr"/>
        <c:lblOffset val="100"/>
        <c:noMultiLvlLbl val="0"/>
      </c:catAx>
      <c:valAx>
        <c:axId val="866723024"/>
        <c:scaling>
          <c:orientation val="minMax"/>
        </c:scaling>
        <c:delete val="0"/>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crossAx val="866724464"/>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GB"/>
              <a:t>Convention 144</a:t>
            </a:r>
          </a:p>
        </c:rich>
      </c:tx>
      <c:layout>
        <c:manualLayout>
          <c:xMode val="edge"/>
          <c:yMode val="edge"/>
          <c:x val="0.28912489063867014"/>
          <c:y val="4.6296296296296294E-2"/>
        </c:manualLayout>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a:outerShdw blurRad="254000" sx="102000" sy="102000" algn="ctr" rotWithShape="0">
                <a:prstClr val="black">
                  <a:alpha val="20000"/>
                </a:prstClr>
              </a:outerShdw>
            </a:effectLst>
          </c:spPr>
          <c:invertIfNegative val="0"/>
          <c:dPt>
            <c:idx val="2"/>
            <c:invertIfNegative val="0"/>
            <c:bubble3D val="0"/>
            <c:spPr>
              <a:solidFill>
                <a:srgbClr val="FFFF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0B08-4AD9-805D-7EBF1DDEF4BB}"/>
              </c:ext>
            </c:extLst>
          </c:dPt>
          <c:dPt>
            <c:idx val="3"/>
            <c:invertIfNegative val="0"/>
            <c:bubble3D val="0"/>
            <c:spPr>
              <a:solidFill>
                <a:srgbClr val="FF00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0B08-4AD9-805D-7EBF1DDEF4BB}"/>
              </c:ext>
            </c:extLst>
          </c:dPt>
          <c:dLbls>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'Statistics on Asia &amp; Pacific'!$S$11:$S$14</c:f>
              <c:strCache>
                <c:ptCount val="4"/>
                <c:pt idx="0">
                  <c:v>yes </c:v>
                </c:pt>
                <c:pt idx="1">
                  <c:v>no </c:v>
                </c:pt>
                <c:pt idx="2">
                  <c:v>N/A </c:v>
                </c:pt>
                <c:pt idx="3">
                  <c:v>NI </c:v>
                </c:pt>
              </c:strCache>
            </c:strRef>
          </c:cat>
          <c:val>
            <c:numRef>
              <c:f>'Statistics on Asia &amp; Pacific'!$T$11:$T$14</c:f>
              <c:numCache>
                <c:formatCode>General</c:formatCode>
                <c:ptCount val="4"/>
                <c:pt idx="0">
                  <c:v>18</c:v>
                </c:pt>
                <c:pt idx="1">
                  <c:v>6</c:v>
                </c:pt>
                <c:pt idx="2">
                  <c:v>4</c:v>
                </c:pt>
                <c:pt idx="3">
                  <c:v>8</c:v>
                </c:pt>
              </c:numCache>
            </c:numRef>
          </c:val>
          <c:extLst>
            <c:ext xmlns:c16="http://schemas.microsoft.com/office/drawing/2014/chart" uri="{C3380CC4-5D6E-409C-BE32-E72D297353CC}">
              <c16:uniqueId val="{00000004-0B08-4AD9-805D-7EBF1DDEF4BB}"/>
            </c:ext>
          </c:extLst>
        </c:ser>
        <c:dLbls>
          <c:dLblPos val="outEnd"/>
          <c:showLegendKey val="0"/>
          <c:showVal val="1"/>
          <c:showCatName val="0"/>
          <c:showSerName val="0"/>
          <c:showPercent val="0"/>
          <c:showBubbleSize val="0"/>
        </c:dLbls>
        <c:gapWidth val="150"/>
        <c:axId val="866719784"/>
        <c:axId val="866721584"/>
      </c:barChart>
      <c:catAx>
        <c:axId val="866719784"/>
        <c:scaling>
          <c:orientation val="minMax"/>
        </c:scaling>
        <c:delete val="0"/>
        <c:axPos val="b"/>
        <c:numFmt formatCode="General" sourceLinked="1"/>
        <c:majorTickMark val="out"/>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866721584"/>
        <c:crosses val="autoZero"/>
        <c:auto val="1"/>
        <c:lblAlgn val="ctr"/>
        <c:lblOffset val="100"/>
        <c:noMultiLvlLbl val="0"/>
      </c:catAx>
      <c:valAx>
        <c:axId val="866721584"/>
        <c:scaling>
          <c:orientation val="minMax"/>
        </c:scaling>
        <c:delete val="0"/>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crossAx val="866719784"/>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GB"/>
              <a:t>Operational Instiutions in A&amp;P</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a:outerShdw blurRad="254000" sx="102000" sy="102000" algn="ctr" rotWithShape="0">
                <a:prstClr val="black">
                  <a:alpha val="20000"/>
                </a:prstClr>
              </a:outerShdw>
            </a:effectLst>
          </c:spPr>
          <c:invertIfNegative val="0"/>
          <c:dPt>
            <c:idx val="2"/>
            <c:invertIfNegative val="0"/>
            <c:bubble3D val="0"/>
            <c:spPr>
              <a:solidFill>
                <a:srgbClr val="FFFF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EEB1-4627-8B80-2FD712D56E0D}"/>
              </c:ext>
            </c:extLst>
          </c:dPt>
          <c:dPt>
            <c:idx val="3"/>
            <c:invertIfNegative val="0"/>
            <c:bubble3D val="0"/>
            <c:spPr>
              <a:solidFill>
                <a:srgbClr val="FF00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EEB1-4627-8B80-2FD712D56E0D}"/>
              </c:ext>
            </c:extLst>
          </c:dPt>
          <c:dLbls>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'Statistics on Asia &amp; Pacific'!$U$11:$U$14</c:f>
              <c:strCache>
                <c:ptCount val="4"/>
                <c:pt idx="0">
                  <c:v>Yes </c:v>
                </c:pt>
                <c:pt idx="1">
                  <c:v>No </c:v>
                </c:pt>
                <c:pt idx="2">
                  <c:v>N/A </c:v>
                </c:pt>
                <c:pt idx="3">
                  <c:v>NI </c:v>
                </c:pt>
              </c:strCache>
            </c:strRef>
          </c:cat>
          <c:val>
            <c:numRef>
              <c:f>'Statistics on Asia &amp; Pacific'!$V$11:$V$14</c:f>
              <c:numCache>
                <c:formatCode>General</c:formatCode>
                <c:ptCount val="4"/>
                <c:pt idx="0">
                  <c:v>20</c:v>
                </c:pt>
                <c:pt idx="1">
                  <c:v>2</c:v>
                </c:pt>
                <c:pt idx="2">
                  <c:v>4</c:v>
                </c:pt>
                <c:pt idx="3">
                  <c:v>10</c:v>
                </c:pt>
              </c:numCache>
            </c:numRef>
          </c:val>
          <c:extLst>
            <c:ext xmlns:c16="http://schemas.microsoft.com/office/drawing/2014/chart" uri="{C3380CC4-5D6E-409C-BE32-E72D297353CC}">
              <c16:uniqueId val="{00000004-EEB1-4627-8B80-2FD712D56E0D}"/>
            </c:ext>
          </c:extLst>
        </c:ser>
        <c:dLbls>
          <c:dLblPos val="outEnd"/>
          <c:showLegendKey val="0"/>
          <c:showVal val="1"/>
          <c:showCatName val="0"/>
          <c:showSerName val="0"/>
          <c:showPercent val="0"/>
          <c:showBubbleSize val="0"/>
        </c:dLbls>
        <c:gapWidth val="150"/>
        <c:axId val="853829408"/>
        <c:axId val="853805648"/>
      </c:barChart>
      <c:catAx>
        <c:axId val="853829408"/>
        <c:scaling>
          <c:orientation val="minMax"/>
        </c:scaling>
        <c:delete val="0"/>
        <c:axPos val="b"/>
        <c:numFmt formatCode="General" sourceLinked="1"/>
        <c:majorTickMark val="out"/>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853805648"/>
        <c:crosses val="autoZero"/>
        <c:auto val="1"/>
        <c:lblAlgn val="ctr"/>
        <c:lblOffset val="100"/>
        <c:noMultiLvlLbl val="0"/>
      </c:catAx>
      <c:valAx>
        <c:axId val="853805648"/>
        <c:scaling>
          <c:orientation val="minMax"/>
        </c:scaling>
        <c:delete val="0"/>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crossAx val="853829408"/>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GB"/>
              <a:t>Composition </a:t>
            </a:r>
          </a:p>
        </c:rich>
      </c:tx>
      <c:layout>
        <c:manualLayout>
          <c:xMode val="edge"/>
          <c:yMode val="edge"/>
          <c:x val="0.38356933508311464"/>
          <c:y val="2.7777777777777776E-2"/>
        </c:manualLayout>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a:outerShdw blurRad="254000" sx="102000" sy="102000" algn="ctr" rotWithShape="0">
                <a:prstClr val="black">
                  <a:alpha val="20000"/>
                </a:prstClr>
              </a:outerShdw>
            </a:effectLst>
          </c:spPr>
          <c:invertIfNegative val="0"/>
          <c:dPt>
            <c:idx val="4"/>
            <c:invertIfNegative val="0"/>
            <c:bubble3D val="0"/>
            <c:spPr>
              <a:solidFill>
                <a:srgbClr val="FFFF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482F-4100-92E6-D5DA5594EDB2}"/>
              </c:ext>
            </c:extLst>
          </c:dPt>
          <c:dPt>
            <c:idx val="5"/>
            <c:invertIfNegative val="0"/>
            <c:bubble3D val="0"/>
            <c:spPr>
              <a:solidFill>
                <a:srgbClr val="FF00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482F-4100-92E6-D5DA5594EDB2}"/>
              </c:ext>
            </c:extLst>
          </c:dPt>
          <c:dLbls>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'Global Statistics'!$K$9:$K$14</c:f>
              <c:strCache>
                <c:ptCount val="6"/>
                <c:pt idx="0">
                  <c:v>Between 5 and 30 </c:v>
                </c:pt>
                <c:pt idx="1">
                  <c:v>Between 31 and 60 </c:v>
                </c:pt>
                <c:pt idx="2">
                  <c:v>More than 61 </c:v>
                </c:pt>
                <c:pt idx="3">
                  <c:v>Irregular </c:v>
                </c:pt>
                <c:pt idx="4">
                  <c:v>N/A </c:v>
                </c:pt>
                <c:pt idx="5">
                  <c:v>NI </c:v>
                </c:pt>
              </c:strCache>
            </c:strRef>
          </c:cat>
          <c:val>
            <c:numRef>
              <c:f>'Global Statistics'!$L$9:$L$14</c:f>
              <c:numCache>
                <c:formatCode>General</c:formatCode>
                <c:ptCount val="6"/>
                <c:pt idx="0">
                  <c:v>98</c:v>
                </c:pt>
                <c:pt idx="1">
                  <c:v>24</c:v>
                </c:pt>
                <c:pt idx="2">
                  <c:v>15</c:v>
                </c:pt>
                <c:pt idx="3">
                  <c:v>8</c:v>
                </c:pt>
                <c:pt idx="4">
                  <c:v>23</c:v>
                </c:pt>
                <c:pt idx="5">
                  <c:v>19</c:v>
                </c:pt>
              </c:numCache>
            </c:numRef>
          </c:val>
          <c:extLst>
            <c:ext xmlns:c16="http://schemas.microsoft.com/office/drawing/2014/chart" uri="{C3380CC4-5D6E-409C-BE32-E72D297353CC}">
              <c16:uniqueId val="{00000004-482F-4100-92E6-D5DA5594EDB2}"/>
            </c:ext>
          </c:extLst>
        </c:ser>
        <c:dLbls>
          <c:dLblPos val="outEnd"/>
          <c:showLegendKey val="0"/>
          <c:showVal val="1"/>
          <c:showCatName val="0"/>
          <c:showSerName val="0"/>
          <c:showPercent val="0"/>
          <c:showBubbleSize val="0"/>
        </c:dLbls>
        <c:gapWidth val="150"/>
        <c:axId val="1028491576"/>
        <c:axId val="1028491936"/>
      </c:barChart>
      <c:catAx>
        <c:axId val="1028491576"/>
        <c:scaling>
          <c:orientation val="minMax"/>
        </c:scaling>
        <c:delete val="0"/>
        <c:axPos val="b"/>
        <c:numFmt formatCode="General" sourceLinked="1"/>
        <c:majorTickMark val="out"/>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1028491936"/>
        <c:crosses val="autoZero"/>
        <c:auto val="1"/>
        <c:lblAlgn val="ctr"/>
        <c:lblOffset val="100"/>
        <c:noMultiLvlLbl val="0"/>
      </c:catAx>
      <c:valAx>
        <c:axId val="1028491936"/>
        <c:scaling>
          <c:orientation val="minMax"/>
        </c:scaling>
        <c:delete val="0"/>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crossAx val="1028491576"/>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GB"/>
              <a:t>Countries</a:t>
            </a:r>
            <a:r>
              <a:rPr lang="en-GB" baseline="0"/>
              <a:t> in Europe and Central Asia with NSDIs</a:t>
            </a:r>
            <a:endParaRPr lang="en-GB"/>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GB"/>
        </a:p>
      </c:txPr>
    </c:title>
    <c:autoTitleDeleted val="0"/>
    <c:plotArea>
      <c:layout/>
      <c:pieChart>
        <c:varyColors val="1"/>
        <c:ser>
          <c:idx val="0"/>
          <c:order val="0"/>
          <c:dPt>
            <c:idx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F3C5-40C1-BD64-0F045AA9A8BA}"/>
              </c:ext>
            </c:extLst>
          </c:dPt>
          <c:dPt>
            <c:idx val="1"/>
            <c:bubble3D val="0"/>
            <c:explosion val="32"/>
            <c:spPr>
              <a:solidFill>
                <a:srgbClr val="FFFF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F3C5-40C1-BD64-0F045AA9A8BA}"/>
              </c:ext>
            </c:extLst>
          </c:dPt>
          <c:dLbls>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'Statistics on Europe &amp; C.Asia'!$C$11:$C$13</c15:sqref>
                  </c15:fullRef>
                </c:ext>
              </c:extLst>
              <c:f>'Statistics on Europe &amp; C.Asia'!$C$11:$C$12</c:f>
              <c:strCache>
                <c:ptCount val="2"/>
                <c:pt idx="0">
                  <c:v>yes </c:v>
                </c:pt>
                <c:pt idx="1">
                  <c:v>N/A</c:v>
                </c:pt>
              </c:strCache>
            </c:strRef>
          </c:cat>
          <c:val>
            <c:numRef>
              <c:extLst>
                <c:ext xmlns:c15="http://schemas.microsoft.com/office/drawing/2012/chart" uri="{02D57815-91ED-43cb-92C2-25804820EDAC}">
                  <c15:fullRef>
                    <c15:sqref>'Statistics on Europe &amp; C.Asia'!$D$11:$D$13</c15:sqref>
                  </c15:fullRef>
                </c:ext>
              </c:extLst>
              <c:f>'Statistics on Europe &amp; C.Asia'!$D$11:$D$12</c:f>
              <c:numCache>
                <c:formatCode>General</c:formatCode>
                <c:ptCount val="2"/>
                <c:pt idx="0">
                  <c:v>47</c:v>
                </c:pt>
                <c:pt idx="1">
                  <c:v>4</c:v>
                </c:pt>
              </c:numCache>
            </c:numRef>
          </c:val>
          <c:extLst>
            <c:ext xmlns:c15="http://schemas.microsoft.com/office/drawing/2012/chart" uri="{02D57815-91ED-43cb-92C2-25804820EDAC}">
              <c15:categoryFilterExceptions>
                <c15:categoryFilterException>
                  <c15:sqref>'Statistics on Europe &amp; C.Asia'!$D$13</c15:sqref>
                  <c15:spPr xmlns:c15="http://schemas.microsoft.com/office/drawing/2012/chart">
                    <a:solidFill>
                      <a:srgbClr val="FF0000"/>
                    </a:solidFill>
                    <a:ln>
                      <a:noFill/>
                    </a:ln>
                    <a:effectLst>
                      <a:outerShdw blurRad="254000" sx="102000" sy="102000" algn="ctr" rotWithShape="0">
                        <a:prstClr val="black">
                          <a:alpha val="20000"/>
                        </a:prstClr>
                      </a:outerShdw>
                    </a:effectLst>
                  </c15:spPr>
                  <c15:bubble3D val="0"/>
                </c15:categoryFilterException>
              </c15:categoryFilterExceptions>
            </c:ext>
            <c:ext xmlns:c16="http://schemas.microsoft.com/office/drawing/2014/chart" uri="{C3380CC4-5D6E-409C-BE32-E72D297353CC}">
              <c16:uniqueId val="{00000006-F3C5-40C1-BD64-0F045AA9A8BA}"/>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GB"/>
              <a:t>Other NSDIs specialised in one topic</a:t>
            </a:r>
          </a:p>
        </c:rich>
      </c:tx>
      <c:layout>
        <c:manualLayout>
          <c:xMode val="edge"/>
          <c:yMode val="edge"/>
          <c:x val="0.11822900262467194"/>
          <c:y val="4.1666666666666664E-2"/>
        </c:manualLayout>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E5C0-4077-8D75-AE555AE7B490}"/>
              </c:ext>
            </c:extLst>
          </c:dPt>
          <c:dPt>
            <c:idx val="1"/>
            <c:bubble3D val="0"/>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E5C0-4077-8D75-AE555AE7B490}"/>
              </c:ext>
            </c:extLst>
          </c:dPt>
          <c:dPt>
            <c:idx val="2"/>
            <c:bubble3D val="0"/>
            <c:explosion val="22"/>
            <c:spPr>
              <a:solidFill>
                <a:srgbClr val="FFFF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E5C0-4077-8D75-AE555AE7B490}"/>
              </c:ext>
            </c:extLst>
          </c:dPt>
          <c:dPt>
            <c:idx val="3"/>
            <c:bubble3D val="0"/>
            <c:spPr>
              <a:solidFill>
                <a:srgbClr val="FF00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7-E5C0-4077-8D75-AE555AE7B490}"/>
              </c:ext>
            </c:extLst>
          </c:dPt>
          <c:dLbls>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'Statistics on Europe &amp; C.Asia'!$E$11:$E$14</c:f>
              <c:strCache>
                <c:ptCount val="4"/>
                <c:pt idx="0">
                  <c:v>yes </c:v>
                </c:pt>
                <c:pt idx="1">
                  <c:v>no </c:v>
                </c:pt>
                <c:pt idx="2">
                  <c:v>N/A </c:v>
                </c:pt>
                <c:pt idx="3">
                  <c:v>NI </c:v>
                </c:pt>
              </c:strCache>
            </c:strRef>
          </c:cat>
          <c:val>
            <c:numRef>
              <c:f>'Statistics on Europe &amp; C.Asia'!$F$11:$F$14</c:f>
              <c:numCache>
                <c:formatCode>General</c:formatCode>
                <c:ptCount val="4"/>
                <c:pt idx="0">
                  <c:v>23</c:v>
                </c:pt>
                <c:pt idx="1">
                  <c:v>25</c:v>
                </c:pt>
                <c:pt idx="2">
                  <c:v>3</c:v>
                </c:pt>
                <c:pt idx="3">
                  <c:v>0</c:v>
                </c:pt>
              </c:numCache>
            </c:numRef>
          </c:val>
          <c:extLst>
            <c:ext xmlns:c16="http://schemas.microsoft.com/office/drawing/2014/chart" uri="{C3380CC4-5D6E-409C-BE32-E72D297353CC}">
              <c16:uniqueId val="{00000008-E5C0-4077-8D75-AE555AE7B490}"/>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GB"/>
              <a:t>Type of institutions in Europe </a:t>
            </a:r>
            <a:br>
              <a:rPr lang="en-GB"/>
            </a:br>
            <a:r>
              <a:rPr lang="en-GB"/>
              <a:t>&amp; C.Asia</a:t>
            </a:r>
          </a:p>
        </c:rich>
      </c:tx>
      <c:layout>
        <c:manualLayout>
          <c:xMode val="edge"/>
          <c:yMode val="edge"/>
          <c:x val="0.1789860017497813"/>
          <c:y val="7.8703703703703706E-2"/>
        </c:manualLayout>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62DB-41AF-B2F9-B102AF475937}"/>
              </c:ext>
            </c:extLst>
          </c:dPt>
          <c:dPt>
            <c:idx val="1"/>
            <c:bubble3D val="0"/>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62DB-41AF-B2F9-B102AF475937}"/>
              </c:ext>
            </c:extLst>
          </c:dPt>
          <c:dPt>
            <c:idx val="2"/>
            <c:bubble3D val="0"/>
            <c:spPr>
              <a:solidFill>
                <a:schemeClr val="accent3"/>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62DB-41AF-B2F9-B102AF475937}"/>
              </c:ext>
            </c:extLst>
          </c:dPt>
          <c:dPt>
            <c:idx val="3"/>
            <c:bubble3D val="0"/>
            <c:spPr>
              <a:solidFill>
                <a:schemeClr val="accent4"/>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7-62DB-41AF-B2F9-B102AF475937}"/>
              </c:ext>
            </c:extLst>
          </c:dPt>
          <c:dPt>
            <c:idx val="4"/>
            <c:bubble3D val="0"/>
            <c:explosion val="22"/>
            <c:spPr>
              <a:solidFill>
                <a:srgbClr val="FFFF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9-62DB-41AF-B2F9-B102AF475937}"/>
              </c:ext>
            </c:extLst>
          </c:dPt>
          <c:dPt>
            <c:idx val="5"/>
            <c:bubble3D val="0"/>
            <c:spPr>
              <a:solidFill>
                <a:srgbClr val="FF00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B-62DB-41AF-B2F9-B102AF475937}"/>
              </c:ext>
            </c:extLst>
          </c:dPt>
          <c:dLbls>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'Statistics on Europe &amp; C.Asia'!$G$11:$G$16</c:f>
              <c:strCache>
                <c:ptCount val="6"/>
                <c:pt idx="0">
                  <c:v>trip+ </c:v>
                </c:pt>
                <c:pt idx="1">
                  <c:v>trip </c:v>
                </c:pt>
                <c:pt idx="2">
                  <c:v>bipar + </c:v>
                </c:pt>
                <c:pt idx="3">
                  <c:v>bipar </c:v>
                </c:pt>
                <c:pt idx="4">
                  <c:v>N/A </c:v>
                </c:pt>
                <c:pt idx="5">
                  <c:v>NI </c:v>
                </c:pt>
              </c:strCache>
            </c:strRef>
          </c:cat>
          <c:val>
            <c:numRef>
              <c:f>'Statistics on Europe &amp; C.Asia'!$H$11:$H$16</c:f>
              <c:numCache>
                <c:formatCode>General</c:formatCode>
                <c:ptCount val="6"/>
                <c:pt idx="0">
                  <c:v>11</c:v>
                </c:pt>
                <c:pt idx="1">
                  <c:v>30</c:v>
                </c:pt>
                <c:pt idx="2">
                  <c:v>4</c:v>
                </c:pt>
                <c:pt idx="3">
                  <c:v>2</c:v>
                </c:pt>
                <c:pt idx="4">
                  <c:v>4</c:v>
                </c:pt>
                <c:pt idx="5">
                  <c:v>0</c:v>
                </c:pt>
              </c:numCache>
            </c:numRef>
          </c:val>
          <c:extLst>
            <c:ext xmlns:c16="http://schemas.microsoft.com/office/drawing/2014/chart" uri="{C3380CC4-5D6E-409C-BE32-E72D297353CC}">
              <c16:uniqueId val="{0000000C-62DB-41AF-B2F9-B102AF475937}"/>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GB"/>
              <a:t>Main body created in</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a:outerShdw blurRad="254000" sx="102000" sy="102000" algn="ctr" rotWithShape="0">
                <a:prstClr val="black">
                  <a:alpha val="20000"/>
                </a:prstClr>
              </a:outerShdw>
            </a:effectLst>
          </c:spPr>
          <c:invertIfNegative val="0"/>
          <c:dPt>
            <c:idx val="2"/>
            <c:invertIfNegative val="0"/>
            <c:bubble3D val="0"/>
            <c:spPr>
              <a:solidFill>
                <a:srgbClr val="FFFF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A089-4570-8214-823107A573F8}"/>
              </c:ext>
            </c:extLst>
          </c:dPt>
          <c:dPt>
            <c:idx val="3"/>
            <c:invertIfNegative val="0"/>
            <c:bubble3D val="0"/>
            <c:spPr>
              <a:solidFill>
                <a:srgbClr val="FF00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A089-4570-8214-823107A573F8}"/>
              </c:ext>
            </c:extLst>
          </c:dPt>
          <c:dLbls>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'Statistics on Europe &amp; C.Asia'!$I$11:$I$14</c:f>
              <c:strCache>
                <c:ptCount val="4"/>
                <c:pt idx="0">
                  <c:v>Before 2000 </c:v>
                </c:pt>
                <c:pt idx="1">
                  <c:v>After 2000 </c:v>
                </c:pt>
                <c:pt idx="2">
                  <c:v>N/A </c:v>
                </c:pt>
                <c:pt idx="3">
                  <c:v>NI </c:v>
                </c:pt>
              </c:strCache>
            </c:strRef>
          </c:cat>
          <c:val>
            <c:numRef>
              <c:f>'Statistics on Europe &amp; C.Asia'!$J$11:$J$14</c:f>
              <c:numCache>
                <c:formatCode>General</c:formatCode>
                <c:ptCount val="4"/>
                <c:pt idx="0">
                  <c:v>26</c:v>
                </c:pt>
                <c:pt idx="1">
                  <c:v>18</c:v>
                </c:pt>
                <c:pt idx="2">
                  <c:v>4</c:v>
                </c:pt>
                <c:pt idx="3">
                  <c:v>3</c:v>
                </c:pt>
              </c:numCache>
            </c:numRef>
          </c:val>
          <c:extLst>
            <c:ext xmlns:c16="http://schemas.microsoft.com/office/drawing/2014/chart" uri="{C3380CC4-5D6E-409C-BE32-E72D297353CC}">
              <c16:uniqueId val="{00000004-A089-4570-8214-823107A573F8}"/>
            </c:ext>
          </c:extLst>
        </c:ser>
        <c:dLbls>
          <c:dLblPos val="outEnd"/>
          <c:showLegendKey val="0"/>
          <c:showVal val="1"/>
          <c:showCatName val="0"/>
          <c:showSerName val="0"/>
          <c:showPercent val="0"/>
          <c:showBubbleSize val="0"/>
        </c:dLbls>
        <c:gapWidth val="150"/>
        <c:axId val="727828792"/>
        <c:axId val="727826272"/>
      </c:barChart>
      <c:catAx>
        <c:axId val="727828792"/>
        <c:scaling>
          <c:orientation val="minMax"/>
        </c:scaling>
        <c:delete val="0"/>
        <c:axPos val="b"/>
        <c:numFmt formatCode="General" sourceLinked="1"/>
        <c:majorTickMark val="out"/>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727826272"/>
        <c:crosses val="autoZero"/>
        <c:auto val="1"/>
        <c:lblAlgn val="ctr"/>
        <c:lblOffset val="100"/>
        <c:noMultiLvlLbl val="0"/>
      </c:catAx>
      <c:valAx>
        <c:axId val="727826272"/>
        <c:scaling>
          <c:orientation val="minMax"/>
        </c:scaling>
        <c:delete val="0"/>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crossAx val="727828792"/>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GB"/>
              <a:t>Composition </a:t>
            </a:r>
          </a:p>
        </c:rich>
      </c:tx>
      <c:layout>
        <c:manualLayout>
          <c:xMode val="edge"/>
          <c:yMode val="edge"/>
          <c:x val="0.38356933508311464"/>
          <c:y val="1.3888888888888888E-2"/>
        </c:manualLayout>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manualLayout>
          <c:layoutTarget val="inner"/>
          <c:xMode val="edge"/>
          <c:yMode val="edge"/>
          <c:x val="6.1025371828521434E-2"/>
          <c:y val="0.19432888597258677"/>
          <c:w val="0.90286351706036749"/>
          <c:h val="0.64741542723826184"/>
        </c:manualLayout>
      </c:layout>
      <c:barChart>
        <c:barDir val="col"/>
        <c:grouping val="clustered"/>
        <c:varyColors val="0"/>
        <c:ser>
          <c:idx val="0"/>
          <c:order val="0"/>
          <c:spPr>
            <a:solidFill>
              <a:schemeClr val="accent1"/>
            </a:solidFill>
            <a:ln>
              <a:noFill/>
            </a:ln>
            <a:effectLst>
              <a:outerShdw blurRad="254000" sx="102000" sy="102000" algn="ctr" rotWithShape="0">
                <a:prstClr val="black">
                  <a:alpha val="20000"/>
                </a:prstClr>
              </a:outerShdw>
            </a:effectLst>
          </c:spPr>
          <c:invertIfNegative val="0"/>
          <c:dPt>
            <c:idx val="4"/>
            <c:invertIfNegative val="0"/>
            <c:bubble3D val="0"/>
            <c:spPr>
              <a:solidFill>
                <a:srgbClr val="FFFF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DC0D-4482-AEBD-0DC62584F5CA}"/>
              </c:ext>
            </c:extLst>
          </c:dPt>
          <c:dPt>
            <c:idx val="5"/>
            <c:invertIfNegative val="0"/>
            <c:bubble3D val="0"/>
            <c:spPr>
              <a:solidFill>
                <a:srgbClr val="FF00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DC0D-4482-AEBD-0DC62584F5CA}"/>
              </c:ext>
            </c:extLst>
          </c:dPt>
          <c:dLbls>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'Statistics on Europe &amp; C.Asia'!$K$11:$K$16</c:f>
              <c:strCache>
                <c:ptCount val="6"/>
                <c:pt idx="0">
                  <c:v>Between 5 and 30 </c:v>
                </c:pt>
                <c:pt idx="1">
                  <c:v>Between 31 and 60 </c:v>
                </c:pt>
                <c:pt idx="2">
                  <c:v>More than 61 </c:v>
                </c:pt>
                <c:pt idx="3">
                  <c:v>Irregular </c:v>
                </c:pt>
                <c:pt idx="4">
                  <c:v>N/A </c:v>
                </c:pt>
                <c:pt idx="5">
                  <c:v>NI </c:v>
                </c:pt>
              </c:strCache>
            </c:strRef>
          </c:cat>
          <c:val>
            <c:numRef>
              <c:f>'Statistics on Europe &amp; C.Asia'!$L$11:$L$16</c:f>
              <c:numCache>
                <c:formatCode>General</c:formatCode>
                <c:ptCount val="6"/>
                <c:pt idx="0">
                  <c:v>24</c:v>
                </c:pt>
                <c:pt idx="1">
                  <c:v>7</c:v>
                </c:pt>
                <c:pt idx="2">
                  <c:v>5</c:v>
                </c:pt>
                <c:pt idx="3">
                  <c:v>3</c:v>
                </c:pt>
                <c:pt idx="4">
                  <c:v>4</c:v>
                </c:pt>
                <c:pt idx="5">
                  <c:v>8</c:v>
                </c:pt>
              </c:numCache>
            </c:numRef>
          </c:val>
          <c:extLst>
            <c:ext xmlns:c16="http://schemas.microsoft.com/office/drawing/2014/chart" uri="{C3380CC4-5D6E-409C-BE32-E72D297353CC}">
              <c16:uniqueId val="{00000004-DC0D-4482-AEBD-0DC62584F5CA}"/>
            </c:ext>
          </c:extLst>
        </c:ser>
        <c:dLbls>
          <c:dLblPos val="outEnd"/>
          <c:showLegendKey val="0"/>
          <c:showVal val="1"/>
          <c:showCatName val="0"/>
          <c:showSerName val="0"/>
          <c:showPercent val="0"/>
          <c:showBubbleSize val="0"/>
        </c:dLbls>
        <c:gapWidth val="150"/>
        <c:axId val="754218688"/>
        <c:axId val="754217968"/>
      </c:barChart>
      <c:catAx>
        <c:axId val="754218688"/>
        <c:scaling>
          <c:orientation val="minMax"/>
        </c:scaling>
        <c:delete val="0"/>
        <c:axPos val="b"/>
        <c:numFmt formatCode="General" sourceLinked="1"/>
        <c:majorTickMark val="out"/>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754217968"/>
        <c:crosses val="autoZero"/>
        <c:auto val="1"/>
        <c:lblAlgn val="ctr"/>
        <c:lblOffset val="100"/>
        <c:noMultiLvlLbl val="0"/>
      </c:catAx>
      <c:valAx>
        <c:axId val="754217968"/>
        <c:scaling>
          <c:orientation val="minMax"/>
        </c:scaling>
        <c:delete val="0"/>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crossAx val="754218688"/>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GB"/>
              <a:t>Secretariat</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3810-49A8-A89D-14425380FFB7}"/>
              </c:ext>
            </c:extLst>
          </c:dPt>
          <c:dPt>
            <c:idx val="1"/>
            <c:bubble3D val="0"/>
            <c:explosion val="28"/>
            <c:spPr>
              <a:solidFill>
                <a:srgbClr val="FFFF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3810-49A8-A89D-14425380FFB7}"/>
              </c:ext>
            </c:extLst>
          </c:dPt>
          <c:dPt>
            <c:idx val="2"/>
            <c:bubble3D val="0"/>
            <c:spPr>
              <a:solidFill>
                <a:srgbClr val="FF00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3810-49A8-A89D-14425380FFB7}"/>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'Statistics on Europe &amp; C.Asia'!$M$11:$M$14</c15:sqref>
                  </c15:fullRef>
                </c:ext>
              </c:extLst>
              <c:f>('Statistics on Europe &amp; C.Asia'!$M$11,'Statistics on Europe &amp; C.Asia'!$M$13:$M$14)</c:f>
              <c:strCache>
                <c:ptCount val="3"/>
                <c:pt idx="0">
                  <c:v>yes </c:v>
                </c:pt>
                <c:pt idx="1">
                  <c:v>N/A </c:v>
                </c:pt>
                <c:pt idx="2">
                  <c:v>NI </c:v>
                </c:pt>
              </c:strCache>
            </c:strRef>
          </c:cat>
          <c:val>
            <c:numRef>
              <c:extLst>
                <c:ext xmlns:c15="http://schemas.microsoft.com/office/drawing/2012/chart" uri="{02D57815-91ED-43cb-92C2-25804820EDAC}">
                  <c15:fullRef>
                    <c15:sqref>'Statistics on Europe &amp; C.Asia'!$N$11:$N$14</c15:sqref>
                  </c15:fullRef>
                </c:ext>
              </c:extLst>
              <c:f>('Statistics on Europe &amp; C.Asia'!$N$11,'Statistics on Europe &amp; C.Asia'!$N$13:$N$14)</c:f>
              <c:numCache>
                <c:formatCode>General</c:formatCode>
                <c:ptCount val="3"/>
                <c:pt idx="0">
                  <c:v>35</c:v>
                </c:pt>
                <c:pt idx="1">
                  <c:v>4</c:v>
                </c:pt>
                <c:pt idx="2">
                  <c:v>12</c:v>
                </c:pt>
              </c:numCache>
            </c:numRef>
          </c:val>
          <c:extLst>
            <c:ext xmlns:c15="http://schemas.microsoft.com/office/drawing/2012/chart" uri="{02D57815-91ED-43cb-92C2-25804820EDAC}">
              <c15:categoryFilterExceptions>
                <c15:categoryFilterException>
                  <c15:sqref>'Statistics on Europe &amp; C.Asia'!$N$12</c15:sqref>
                  <c15:explosion val="28"/>
                </c15:categoryFilterException>
              </c15:categoryFilterExceptions>
            </c:ext>
            <c:ext xmlns:c16="http://schemas.microsoft.com/office/drawing/2014/chart" uri="{C3380CC4-5D6E-409C-BE32-E72D297353CC}">
              <c16:uniqueId val="{00000006-3810-49A8-A89D-14425380FFB7}"/>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GB"/>
              <a:t>Chairperson</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a:outerShdw blurRad="254000" sx="102000" sy="102000" algn="ctr" rotWithShape="0">
                <a:prstClr val="black">
                  <a:alpha val="20000"/>
                </a:prstClr>
              </a:outerShdw>
            </a:effectLst>
          </c:spPr>
          <c:invertIfNegative val="0"/>
          <c:dPt>
            <c:idx val="6"/>
            <c:invertIfNegative val="0"/>
            <c:bubble3D val="0"/>
            <c:spPr>
              <a:solidFill>
                <a:srgbClr val="FFFF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8903-4433-A49E-25B8AD8FD078}"/>
              </c:ext>
            </c:extLst>
          </c:dPt>
          <c:dPt>
            <c:idx val="7"/>
            <c:invertIfNegative val="0"/>
            <c:bubble3D val="0"/>
            <c:spPr>
              <a:solidFill>
                <a:srgbClr val="FF00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8903-4433-A49E-25B8AD8FD078}"/>
              </c:ext>
            </c:extLst>
          </c:dPt>
          <c:dLbls>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'Statistics on Europe &amp; C.Asia'!$O$11:$O$18</c:f>
              <c:strCache>
                <c:ptCount val="8"/>
                <c:pt idx="0">
                  <c:v>President/ PM </c:v>
                </c:pt>
                <c:pt idx="1">
                  <c:v>Minister/Director/Other government official </c:v>
                </c:pt>
                <c:pt idx="2">
                  <c:v>Independent </c:v>
                </c:pt>
                <c:pt idx="3">
                  <c:v>On rotational basis </c:v>
                </c:pt>
                <c:pt idx="4">
                  <c:v>Joint Presidency </c:v>
                </c:pt>
                <c:pt idx="5">
                  <c:v>Chair elected </c:v>
                </c:pt>
                <c:pt idx="6">
                  <c:v>N/A </c:v>
                </c:pt>
                <c:pt idx="7">
                  <c:v>NI </c:v>
                </c:pt>
              </c:strCache>
            </c:strRef>
          </c:cat>
          <c:val>
            <c:numRef>
              <c:f>'Statistics on Europe &amp; C.Asia'!$P$11:$P$18</c:f>
              <c:numCache>
                <c:formatCode>General</c:formatCode>
                <c:ptCount val="8"/>
                <c:pt idx="0">
                  <c:v>12</c:v>
                </c:pt>
                <c:pt idx="1">
                  <c:v>8</c:v>
                </c:pt>
                <c:pt idx="2">
                  <c:v>4</c:v>
                </c:pt>
                <c:pt idx="3">
                  <c:v>5</c:v>
                </c:pt>
                <c:pt idx="4">
                  <c:v>1</c:v>
                </c:pt>
                <c:pt idx="5">
                  <c:v>7</c:v>
                </c:pt>
                <c:pt idx="6">
                  <c:v>4</c:v>
                </c:pt>
                <c:pt idx="7">
                  <c:v>10</c:v>
                </c:pt>
              </c:numCache>
            </c:numRef>
          </c:val>
          <c:extLst>
            <c:ext xmlns:c16="http://schemas.microsoft.com/office/drawing/2014/chart" uri="{C3380CC4-5D6E-409C-BE32-E72D297353CC}">
              <c16:uniqueId val="{00000004-8903-4433-A49E-25B8AD8FD078}"/>
            </c:ext>
          </c:extLst>
        </c:ser>
        <c:dLbls>
          <c:showLegendKey val="0"/>
          <c:showVal val="0"/>
          <c:showCatName val="0"/>
          <c:showSerName val="0"/>
          <c:showPercent val="0"/>
          <c:showBubbleSize val="0"/>
        </c:dLbls>
        <c:gapWidth val="150"/>
        <c:axId val="781834744"/>
        <c:axId val="781834384"/>
      </c:barChart>
      <c:catAx>
        <c:axId val="781834744"/>
        <c:scaling>
          <c:orientation val="minMax"/>
        </c:scaling>
        <c:delete val="0"/>
        <c:axPos val="b"/>
        <c:numFmt formatCode="General" sourceLinked="1"/>
        <c:majorTickMark val="out"/>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781834384"/>
        <c:crosses val="autoZero"/>
        <c:auto val="1"/>
        <c:lblAlgn val="ctr"/>
        <c:lblOffset val="100"/>
        <c:noMultiLvlLbl val="0"/>
      </c:catAx>
      <c:valAx>
        <c:axId val="781834384"/>
        <c:scaling>
          <c:orientation val="minMax"/>
        </c:scaling>
        <c:delete val="0"/>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crossAx val="781834744"/>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GB"/>
              <a:t>Meetings  in 2022-2023</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a:outerShdw blurRad="254000" sx="102000" sy="102000" algn="ctr" rotWithShape="0">
                <a:prstClr val="black">
                  <a:alpha val="20000"/>
                </a:prstClr>
              </a:outerShdw>
            </a:effectLst>
          </c:spPr>
          <c:invertIfNegative val="0"/>
          <c:dPt>
            <c:idx val="1"/>
            <c:invertIfNegative val="0"/>
            <c:bubble3D val="0"/>
            <c:spPr>
              <a:solidFill>
                <a:srgbClr val="FFFF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8A70-42DD-B632-F6194EB0354A}"/>
              </c:ext>
            </c:extLst>
          </c:dPt>
          <c:dPt>
            <c:idx val="2"/>
            <c:invertIfNegative val="0"/>
            <c:bubble3D val="0"/>
            <c:spPr>
              <a:solidFill>
                <a:srgbClr val="FF00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8A70-42DD-B632-F6194EB0354A}"/>
              </c:ext>
            </c:extLst>
          </c:dPt>
          <c:dLbls>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extLst>
                <c:ext xmlns:c15="http://schemas.microsoft.com/office/drawing/2012/chart" uri="{02D57815-91ED-43cb-92C2-25804820EDAC}">
                  <c15:fullRef>
                    <c15:sqref>'Statistics on Europe &amp; C.Asia'!$Q$11:$Q$14</c15:sqref>
                  </c15:fullRef>
                </c:ext>
              </c:extLst>
              <c:f>('Statistics on Europe &amp; C.Asia'!$Q$11,'Statistics on Europe &amp; C.Asia'!$Q$13:$Q$14)</c:f>
              <c:strCache>
                <c:ptCount val="3"/>
                <c:pt idx="0">
                  <c:v>Meetings in 2022-2023 </c:v>
                </c:pt>
                <c:pt idx="1">
                  <c:v>N/A </c:v>
                </c:pt>
                <c:pt idx="2">
                  <c:v>NI </c:v>
                </c:pt>
              </c:strCache>
            </c:strRef>
          </c:cat>
          <c:val>
            <c:numRef>
              <c:extLst>
                <c:ext xmlns:c15="http://schemas.microsoft.com/office/drawing/2012/chart" uri="{02D57815-91ED-43cb-92C2-25804820EDAC}">
                  <c15:fullRef>
                    <c15:sqref>'Statistics on Europe &amp; C.Asia'!$R$11:$R$14</c15:sqref>
                  </c15:fullRef>
                </c:ext>
              </c:extLst>
              <c:f>('Statistics on Europe &amp; C.Asia'!$R$11,'Statistics on Europe &amp; C.Asia'!$R$13:$R$14)</c:f>
              <c:numCache>
                <c:formatCode>General</c:formatCode>
                <c:ptCount val="3"/>
                <c:pt idx="0">
                  <c:v>29</c:v>
                </c:pt>
                <c:pt idx="1">
                  <c:v>4</c:v>
                </c:pt>
                <c:pt idx="2">
                  <c:v>18</c:v>
                </c:pt>
              </c:numCache>
            </c:numRef>
          </c:val>
          <c:extLst>
            <c:ext xmlns:c16="http://schemas.microsoft.com/office/drawing/2014/chart" uri="{C3380CC4-5D6E-409C-BE32-E72D297353CC}">
              <c16:uniqueId val="{00000004-8A70-42DD-B632-F6194EB0354A}"/>
            </c:ext>
          </c:extLst>
        </c:ser>
        <c:dLbls>
          <c:dLblPos val="outEnd"/>
          <c:showLegendKey val="0"/>
          <c:showVal val="1"/>
          <c:showCatName val="0"/>
          <c:showSerName val="0"/>
          <c:showPercent val="0"/>
          <c:showBubbleSize val="0"/>
        </c:dLbls>
        <c:gapWidth val="150"/>
        <c:axId val="730386968"/>
        <c:axId val="730385888"/>
      </c:barChart>
      <c:catAx>
        <c:axId val="730386968"/>
        <c:scaling>
          <c:orientation val="minMax"/>
        </c:scaling>
        <c:delete val="0"/>
        <c:axPos val="b"/>
        <c:numFmt formatCode="General" sourceLinked="1"/>
        <c:majorTickMark val="out"/>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730385888"/>
        <c:crosses val="autoZero"/>
        <c:auto val="1"/>
        <c:lblAlgn val="ctr"/>
        <c:lblOffset val="100"/>
        <c:noMultiLvlLbl val="0"/>
      </c:catAx>
      <c:valAx>
        <c:axId val="730385888"/>
        <c:scaling>
          <c:orientation val="minMax"/>
        </c:scaling>
        <c:delete val="0"/>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crossAx val="730386968"/>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GB"/>
              <a:t>Convention 144 </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a:outerShdw blurRad="254000" sx="102000" sy="102000" algn="ctr" rotWithShape="0">
                <a:prstClr val="black">
                  <a:alpha val="20000"/>
                </a:prstClr>
              </a:outerShdw>
            </a:effectLst>
          </c:spPr>
          <c:invertIfNegative val="0"/>
          <c:dPt>
            <c:idx val="2"/>
            <c:invertIfNegative val="0"/>
            <c:bubble3D val="0"/>
            <c:spPr>
              <a:solidFill>
                <a:srgbClr val="FFFF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8572-412A-8B09-3E35FBCD671D}"/>
              </c:ext>
            </c:extLst>
          </c:dPt>
          <c:dPt>
            <c:idx val="3"/>
            <c:invertIfNegative val="0"/>
            <c:bubble3D val="0"/>
            <c:spPr>
              <a:solidFill>
                <a:srgbClr val="FF00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8572-412A-8B09-3E35FBCD671D}"/>
              </c:ext>
            </c:extLst>
          </c:dPt>
          <c:dLbls>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'Statistics on Europe &amp; C.Asia'!$S$11:$S$14</c:f>
              <c:strCache>
                <c:ptCount val="4"/>
                <c:pt idx="0">
                  <c:v>yes </c:v>
                </c:pt>
                <c:pt idx="1">
                  <c:v>no </c:v>
                </c:pt>
                <c:pt idx="2">
                  <c:v>N/A </c:v>
                </c:pt>
                <c:pt idx="3">
                  <c:v>NI </c:v>
                </c:pt>
              </c:strCache>
            </c:strRef>
          </c:cat>
          <c:val>
            <c:numRef>
              <c:f>'Statistics on Europe &amp; C.Asia'!$T$11:$T$14</c:f>
              <c:numCache>
                <c:formatCode>General</c:formatCode>
                <c:ptCount val="4"/>
                <c:pt idx="0">
                  <c:v>30</c:v>
                </c:pt>
                <c:pt idx="1">
                  <c:v>6</c:v>
                </c:pt>
                <c:pt idx="2">
                  <c:v>4</c:v>
                </c:pt>
                <c:pt idx="3">
                  <c:v>11</c:v>
                </c:pt>
              </c:numCache>
            </c:numRef>
          </c:val>
          <c:extLst>
            <c:ext xmlns:c16="http://schemas.microsoft.com/office/drawing/2014/chart" uri="{C3380CC4-5D6E-409C-BE32-E72D297353CC}">
              <c16:uniqueId val="{00000004-8572-412A-8B09-3E35FBCD671D}"/>
            </c:ext>
          </c:extLst>
        </c:ser>
        <c:dLbls>
          <c:dLblPos val="outEnd"/>
          <c:showLegendKey val="0"/>
          <c:showVal val="1"/>
          <c:showCatName val="0"/>
          <c:showSerName val="0"/>
          <c:showPercent val="0"/>
          <c:showBubbleSize val="0"/>
        </c:dLbls>
        <c:gapWidth val="150"/>
        <c:axId val="1015695504"/>
        <c:axId val="1015694784"/>
      </c:barChart>
      <c:catAx>
        <c:axId val="1015695504"/>
        <c:scaling>
          <c:orientation val="minMax"/>
        </c:scaling>
        <c:delete val="0"/>
        <c:axPos val="b"/>
        <c:numFmt formatCode="General" sourceLinked="1"/>
        <c:majorTickMark val="out"/>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1015694784"/>
        <c:crosses val="autoZero"/>
        <c:auto val="1"/>
        <c:lblAlgn val="ctr"/>
        <c:lblOffset val="100"/>
        <c:noMultiLvlLbl val="0"/>
      </c:catAx>
      <c:valAx>
        <c:axId val="1015694784"/>
        <c:scaling>
          <c:orientation val="minMax"/>
        </c:scaling>
        <c:delete val="0"/>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crossAx val="1015695504"/>
        <c:crosses val="autoZero"/>
        <c:crossBetween val="between"/>
      </c:valAx>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GB"/>
              <a:t>Operational institutions in Europe and Central</a:t>
            </a:r>
            <a:r>
              <a:rPr lang="en-GB" baseline="0"/>
              <a:t> Asia</a:t>
            </a:r>
            <a:r>
              <a:rPr lang="en-GB"/>
              <a:t> </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a:outerShdw blurRad="254000" sx="102000" sy="102000" algn="ctr" rotWithShape="0">
                <a:prstClr val="black">
                  <a:alpha val="20000"/>
                </a:prstClr>
              </a:outerShdw>
            </a:effectLst>
          </c:spPr>
          <c:invertIfNegative val="0"/>
          <c:dPt>
            <c:idx val="2"/>
            <c:invertIfNegative val="0"/>
            <c:bubble3D val="0"/>
            <c:spPr>
              <a:solidFill>
                <a:srgbClr val="FFFF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341B-4B33-92F1-A0A7B1906CA5}"/>
              </c:ext>
            </c:extLst>
          </c:dPt>
          <c:dPt>
            <c:idx val="3"/>
            <c:invertIfNegative val="0"/>
            <c:bubble3D val="0"/>
            <c:spPr>
              <a:solidFill>
                <a:srgbClr val="FF00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341B-4B33-92F1-A0A7B1906CA5}"/>
              </c:ext>
            </c:extLst>
          </c:dPt>
          <c:dLbls>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'Statistics on Europe &amp; C.Asia'!$U$11:$U$14</c:f>
              <c:strCache>
                <c:ptCount val="4"/>
                <c:pt idx="0">
                  <c:v>Yes </c:v>
                </c:pt>
                <c:pt idx="1">
                  <c:v>No </c:v>
                </c:pt>
                <c:pt idx="2">
                  <c:v>N/A </c:v>
                </c:pt>
                <c:pt idx="3">
                  <c:v>NI </c:v>
                </c:pt>
              </c:strCache>
            </c:strRef>
          </c:cat>
          <c:val>
            <c:numRef>
              <c:f>'Statistics on Europe &amp; C.Asia'!$V$11:$V$14</c:f>
              <c:numCache>
                <c:formatCode>General</c:formatCode>
                <c:ptCount val="4"/>
                <c:pt idx="0">
                  <c:v>30</c:v>
                </c:pt>
                <c:pt idx="1">
                  <c:v>0</c:v>
                </c:pt>
                <c:pt idx="2">
                  <c:v>4</c:v>
                </c:pt>
                <c:pt idx="3">
                  <c:v>17</c:v>
                </c:pt>
              </c:numCache>
            </c:numRef>
          </c:val>
          <c:extLst>
            <c:ext xmlns:c16="http://schemas.microsoft.com/office/drawing/2014/chart" uri="{C3380CC4-5D6E-409C-BE32-E72D297353CC}">
              <c16:uniqueId val="{00000004-341B-4B33-92F1-A0A7B1906CA5}"/>
            </c:ext>
          </c:extLst>
        </c:ser>
        <c:dLbls>
          <c:dLblPos val="outEnd"/>
          <c:showLegendKey val="0"/>
          <c:showVal val="1"/>
          <c:showCatName val="0"/>
          <c:showSerName val="0"/>
          <c:showPercent val="0"/>
          <c:showBubbleSize val="0"/>
        </c:dLbls>
        <c:gapWidth val="150"/>
        <c:axId val="738796272"/>
        <c:axId val="738794832"/>
      </c:barChart>
      <c:catAx>
        <c:axId val="738796272"/>
        <c:scaling>
          <c:orientation val="minMax"/>
        </c:scaling>
        <c:delete val="0"/>
        <c:axPos val="b"/>
        <c:numFmt formatCode="General" sourceLinked="1"/>
        <c:majorTickMark val="out"/>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738794832"/>
        <c:crosses val="autoZero"/>
        <c:auto val="1"/>
        <c:lblAlgn val="ctr"/>
        <c:lblOffset val="100"/>
        <c:noMultiLvlLbl val="0"/>
      </c:catAx>
      <c:valAx>
        <c:axId val="738794832"/>
        <c:scaling>
          <c:orientation val="minMax"/>
        </c:scaling>
        <c:delete val="0"/>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crossAx val="738796272"/>
        <c:crosses val="autoZero"/>
        <c:crossBetween val="between"/>
      </c:valAx>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GB"/>
              <a:t>Secretariat</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43DD-4CEC-A9BB-D499771BBC75}"/>
              </c:ext>
            </c:extLst>
          </c:dPt>
          <c:dPt>
            <c:idx val="1"/>
            <c:bubble3D val="0"/>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43DD-4CEC-A9BB-D499771BBC75}"/>
              </c:ext>
            </c:extLst>
          </c:dPt>
          <c:dPt>
            <c:idx val="2"/>
            <c:bubble3D val="0"/>
            <c:explosion val="12"/>
            <c:spPr>
              <a:solidFill>
                <a:srgbClr val="FFFF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43DD-4CEC-A9BB-D499771BBC75}"/>
              </c:ext>
            </c:extLst>
          </c:dPt>
          <c:dPt>
            <c:idx val="3"/>
            <c:bubble3D val="0"/>
            <c:spPr>
              <a:solidFill>
                <a:srgbClr val="FF00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7-43DD-4CEC-A9BB-D499771BBC75}"/>
              </c:ext>
            </c:extLst>
          </c:dPt>
          <c:dLbls>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'Global Statistics'!$M$9:$M$12</c:f>
              <c:strCache>
                <c:ptCount val="4"/>
                <c:pt idx="0">
                  <c:v>yes </c:v>
                </c:pt>
                <c:pt idx="1">
                  <c:v>no </c:v>
                </c:pt>
                <c:pt idx="2">
                  <c:v>N/A </c:v>
                </c:pt>
                <c:pt idx="3">
                  <c:v>NI </c:v>
                </c:pt>
              </c:strCache>
            </c:strRef>
          </c:cat>
          <c:val>
            <c:numRef>
              <c:f>'Global Statistics'!$N$9:$N$12</c:f>
              <c:numCache>
                <c:formatCode>General</c:formatCode>
                <c:ptCount val="4"/>
                <c:pt idx="0">
                  <c:v>126</c:v>
                </c:pt>
                <c:pt idx="1">
                  <c:v>4</c:v>
                </c:pt>
                <c:pt idx="2">
                  <c:v>23</c:v>
                </c:pt>
                <c:pt idx="3">
                  <c:v>35</c:v>
                </c:pt>
              </c:numCache>
            </c:numRef>
          </c:val>
          <c:extLst>
            <c:ext xmlns:c16="http://schemas.microsoft.com/office/drawing/2014/chart" uri="{C3380CC4-5D6E-409C-BE32-E72D297353CC}">
              <c16:uniqueId val="{00000008-43DD-4CEC-A9BB-D499771BBC75}"/>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col"/>
        <c:grouping val="clustered"/>
        <c:varyColors val="0"/>
        <c:ser>
          <c:idx val="0"/>
          <c:order val="0"/>
          <c:tx>
            <c:strRef>
              <c:f>'Statistics_Main SD Conventions'!$B$11</c:f>
              <c:strCache>
                <c:ptCount val="1"/>
                <c:pt idx="0">
                  <c:v>AFRICA</c:v>
                </c:pt>
              </c:strCache>
            </c:strRef>
          </c:tx>
          <c:spPr>
            <a:solidFill>
              <a:schemeClr val="accent1">
                <a:alpha val="85000"/>
              </a:schemeClr>
            </a:solidFill>
            <a:ln w="9525" cap="flat" cmpd="sng" algn="ctr">
              <a:solidFill>
                <a:schemeClr val="lt1">
                  <a:alpha val="50000"/>
                </a:schemeClr>
              </a:solidFill>
              <a:round/>
            </a:ln>
            <a:effectLst/>
          </c:spPr>
          <c:invertIfNegative val="0"/>
          <c:dLbls>
            <c:spPr>
              <a:solidFill>
                <a:schemeClr val="accent1"/>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'Statistics_Main SD Conventions'!$C$10:$H$10</c:f>
              <c:strCache>
                <c:ptCount val="6"/>
                <c:pt idx="0">
                  <c:v>CONVENTION 87</c:v>
                </c:pt>
                <c:pt idx="1">
                  <c:v>CONVENTION 98</c:v>
                </c:pt>
                <c:pt idx="2">
                  <c:v>CONVENTION 144</c:v>
                </c:pt>
                <c:pt idx="3">
                  <c:v>CONVENTION 135</c:v>
                </c:pt>
                <c:pt idx="4">
                  <c:v>CONVENTION 151</c:v>
                </c:pt>
                <c:pt idx="5">
                  <c:v>CONVENTION 154</c:v>
                </c:pt>
              </c:strCache>
            </c:strRef>
          </c:cat>
          <c:val>
            <c:numRef>
              <c:f>'Statistics_Main SD Conventions'!$C$11:$H$11</c:f>
              <c:numCache>
                <c:formatCode>General</c:formatCode>
                <c:ptCount val="6"/>
                <c:pt idx="0">
                  <c:v>51</c:v>
                </c:pt>
                <c:pt idx="1">
                  <c:v>54</c:v>
                </c:pt>
                <c:pt idx="2">
                  <c:v>48</c:v>
                </c:pt>
                <c:pt idx="3">
                  <c:v>23</c:v>
                </c:pt>
                <c:pt idx="4">
                  <c:v>15</c:v>
                </c:pt>
                <c:pt idx="5">
                  <c:v>13</c:v>
                </c:pt>
              </c:numCache>
            </c:numRef>
          </c:val>
          <c:extLst>
            <c:ext xmlns:c16="http://schemas.microsoft.com/office/drawing/2014/chart" uri="{C3380CC4-5D6E-409C-BE32-E72D297353CC}">
              <c16:uniqueId val="{00000000-207C-4AC3-B33F-24D9E100F7FF}"/>
            </c:ext>
          </c:extLst>
        </c:ser>
        <c:dLbls>
          <c:showLegendKey val="0"/>
          <c:showVal val="1"/>
          <c:showCatName val="0"/>
          <c:showSerName val="0"/>
          <c:showPercent val="0"/>
          <c:showBubbleSize val="0"/>
        </c:dLbls>
        <c:gapWidth val="150"/>
        <c:axId val="672783376"/>
        <c:axId val="672783736"/>
        <c:extLst>
          <c:ext xmlns:c15="http://schemas.microsoft.com/office/drawing/2012/chart" uri="{02D57815-91ED-43cb-92C2-25804820EDAC}">
            <c15:filteredBarSeries>
              <c15:ser>
                <c:idx val="1"/>
                <c:order val="1"/>
                <c:tx>
                  <c:strRef>
                    <c:extLst>
                      <c:ext uri="{02D57815-91ED-43cb-92C2-25804820EDAC}">
                        <c15:formulaRef>
                          <c15:sqref>'Statistics_Main SD Conventions'!$B$12</c15:sqref>
                        </c15:formulaRef>
                      </c:ext>
                    </c:extLst>
                    <c:strCache>
                      <c:ptCount val="1"/>
                      <c:pt idx="0">
                        <c:v>AMERICAS</c:v>
                      </c:pt>
                    </c:strCache>
                  </c:strRef>
                </c:tx>
                <c:spPr>
                  <a:solidFill>
                    <a:schemeClr val="accent2">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showLegendKey val="0"/>
                  <c:showVal val="1"/>
                  <c:showCatName val="0"/>
                  <c:showSerName val="0"/>
                  <c:showPercent val="0"/>
                  <c:showBubbleSize val="0"/>
                  <c:showLeaderLines val="0"/>
                  <c:extLst>
                    <c:ext uri="{CE6537A1-D6FC-4f65-9D91-7224C49458BB}">
                      <c15:showLeaderLines val="1"/>
                      <c15:leaderLines>
                        <c:spPr>
                          <a:ln w="9525">
                            <a:solidFill>
                              <a:schemeClr val="dk1">
                                <a:lumMod val="50000"/>
                                <a:lumOff val="50000"/>
                              </a:schemeClr>
                            </a:solidFill>
                          </a:ln>
                          <a:effectLst/>
                        </c:spPr>
                      </c15:leaderLines>
                    </c:ext>
                  </c:extLst>
                </c:dLbls>
                <c:cat>
                  <c:strRef>
                    <c:extLst>
                      <c:ext uri="{02D57815-91ED-43cb-92C2-25804820EDAC}">
                        <c15:formulaRef>
                          <c15:sqref>'Statistics_Main SD Conventions'!$C$10:$H$10</c15:sqref>
                        </c15:formulaRef>
                      </c:ext>
                    </c:extLst>
                    <c:strCache>
                      <c:ptCount val="6"/>
                      <c:pt idx="0">
                        <c:v>CONVENTION 87</c:v>
                      </c:pt>
                      <c:pt idx="1">
                        <c:v>CONVENTION 98</c:v>
                      </c:pt>
                      <c:pt idx="2">
                        <c:v>CONVENTION 144</c:v>
                      </c:pt>
                      <c:pt idx="3">
                        <c:v>CONVENTION 135</c:v>
                      </c:pt>
                      <c:pt idx="4">
                        <c:v>CONVENTION 151</c:v>
                      </c:pt>
                      <c:pt idx="5">
                        <c:v>CONVENTION 154</c:v>
                      </c:pt>
                    </c:strCache>
                  </c:strRef>
                </c:cat>
                <c:val>
                  <c:numRef>
                    <c:extLst>
                      <c:ext uri="{02D57815-91ED-43cb-92C2-25804820EDAC}">
                        <c15:formulaRef>
                          <c15:sqref>'Statistics_Main SD Conventions'!$C$12:$H$12</c15:sqref>
                        </c15:formulaRef>
                      </c:ext>
                    </c:extLst>
                    <c:numCache>
                      <c:formatCode>General</c:formatCode>
                      <c:ptCount val="6"/>
                      <c:pt idx="0">
                        <c:v>33</c:v>
                      </c:pt>
                      <c:pt idx="1">
                        <c:v>34</c:v>
                      </c:pt>
                      <c:pt idx="2">
                        <c:v>30</c:v>
                      </c:pt>
                      <c:pt idx="3">
                        <c:v>15</c:v>
                      </c:pt>
                      <c:pt idx="4">
                        <c:v>12</c:v>
                      </c:pt>
                      <c:pt idx="5">
                        <c:v>10</c:v>
                      </c:pt>
                    </c:numCache>
                  </c:numRef>
                </c:val>
                <c:extLst>
                  <c:ext xmlns:c16="http://schemas.microsoft.com/office/drawing/2014/chart" uri="{C3380CC4-5D6E-409C-BE32-E72D297353CC}">
                    <c16:uniqueId val="{00000001-207C-4AC3-B33F-24D9E100F7FF}"/>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'Statistics_Main SD Conventions'!$B$13</c15:sqref>
                        </c15:formulaRef>
                      </c:ext>
                    </c:extLst>
                    <c:strCache>
                      <c:ptCount val="1"/>
                      <c:pt idx="0">
                        <c:v>ARAB STATES</c:v>
                      </c:pt>
                    </c:strCache>
                  </c:strRef>
                </c:tx>
                <c:spPr>
                  <a:solidFill>
                    <a:schemeClr val="accent3">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extLst xmlns:c15="http://schemas.microsoft.com/office/drawing/2012/chart">
                      <c:ext xmlns:c15="http://schemas.microsoft.com/office/drawing/2012/chart" uri="{02D57815-91ED-43cb-92C2-25804820EDAC}">
                        <c15:formulaRef>
                          <c15:sqref>'Statistics_Main SD Conventions'!$C$10:$H$10</c15:sqref>
                        </c15:formulaRef>
                      </c:ext>
                    </c:extLst>
                    <c:strCache>
                      <c:ptCount val="6"/>
                      <c:pt idx="0">
                        <c:v>CONVENTION 87</c:v>
                      </c:pt>
                      <c:pt idx="1">
                        <c:v>CONVENTION 98</c:v>
                      </c:pt>
                      <c:pt idx="2">
                        <c:v>CONVENTION 144</c:v>
                      </c:pt>
                      <c:pt idx="3">
                        <c:v>CONVENTION 135</c:v>
                      </c:pt>
                      <c:pt idx="4">
                        <c:v>CONVENTION 151</c:v>
                      </c:pt>
                      <c:pt idx="5">
                        <c:v>CONVENTION 154</c:v>
                      </c:pt>
                    </c:strCache>
                  </c:strRef>
                </c:cat>
                <c:val>
                  <c:numRef>
                    <c:extLst xmlns:c15="http://schemas.microsoft.com/office/drawing/2012/chart">
                      <c:ext xmlns:c15="http://schemas.microsoft.com/office/drawing/2012/chart" uri="{02D57815-91ED-43cb-92C2-25804820EDAC}">
                        <c15:formulaRef>
                          <c15:sqref>'Statistics_Main SD Conventions'!$C$13:$H$13</c15:sqref>
                        </c15:formulaRef>
                      </c:ext>
                    </c:extLst>
                    <c:numCache>
                      <c:formatCode>General</c:formatCode>
                      <c:ptCount val="6"/>
                      <c:pt idx="0">
                        <c:v>4</c:v>
                      </c:pt>
                      <c:pt idx="1">
                        <c:v>6</c:v>
                      </c:pt>
                      <c:pt idx="2">
                        <c:v>5</c:v>
                      </c:pt>
                      <c:pt idx="3">
                        <c:v>4</c:v>
                      </c:pt>
                      <c:pt idx="4">
                        <c:v>0</c:v>
                      </c:pt>
                      <c:pt idx="5">
                        <c:v>0</c:v>
                      </c:pt>
                    </c:numCache>
                  </c:numRef>
                </c:val>
                <c:extLst xmlns:c15="http://schemas.microsoft.com/office/drawing/2012/chart">
                  <c:ext xmlns:c16="http://schemas.microsoft.com/office/drawing/2014/chart" uri="{C3380CC4-5D6E-409C-BE32-E72D297353CC}">
                    <c16:uniqueId val="{00000002-207C-4AC3-B33F-24D9E100F7FF}"/>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'Statistics_Main SD Conventions'!$B$14</c15:sqref>
                        </c15:formulaRef>
                      </c:ext>
                    </c:extLst>
                    <c:strCache>
                      <c:ptCount val="1"/>
                      <c:pt idx="0">
                        <c:v>ASIA &amp; PACIFIC</c:v>
                      </c:pt>
                    </c:strCache>
                  </c:strRef>
                </c:tx>
                <c:spPr>
                  <a:solidFill>
                    <a:schemeClr val="accent4">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extLst xmlns:c15="http://schemas.microsoft.com/office/drawing/2012/chart">
                      <c:ext xmlns:c15="http://schemas.microsoft.com/office/drawing/2012/chart" uri="{02D57815-91ED-43cb-92C2-25804820EDAC}">
                        <c15:formulaRef>
                          <c15:sqref>'Statistics_Main SD Conventions'!$C$10:$H$10</c15:sqref>
                        </c15:formulaRef>
                      </c:ext>
                    </c:extLst>
                    <c:strCache>
                      <c:ptCount val="6"/>
                      <c:pt idx="0">
                        <c:v>CONVENTION 87</c:v>
                      </c:pt>
                      <c:pt idx="1">
                        <c:v>CONVENTION 98</c:v>
                      </c:pt>
                      <c:pt idx="2">
                        <c:v>CONVENTION 144</c:v>
                      </c:pt>
                      <c:pt idx="3">
                        <c:v>CONVENTION 135</c:v>
                      </c:pt>
                      <c:pt idx="4">
                        <c:v>CONVENTION 151</c:v>
                      </c:pt>
                      <c:pt idx="5">
                        <c:v>CONVENTION 154</c:v>
                      </c:pt>
                    </c:strCache>
                  </c:strRef>
                </c:cat>
                <c:val>
                  <c:numRef>
                    <c:extLst xmlns:c15="http://schemas.microsoft.com/office/drawing/2012/chart">
                      <c:ext xmlns:c15="http://schemas.microsoft.com/office/drawing/2012/chart" uri="{02D57815-91ED-43cb-92C2-25804820EDAC}">
                        <c15:formulaRef>
                          <c15:sqref>'Statistics_Main SD Conventions'!$C$14:$H$14</c15:sqref>
                        </c15:formulaRef>
                      </c:ext>
                    </c:extLst>
                    <c:numCache>
                      <c:formatCode>General</c:formatCode>
                      <c:ptCount val="6"/>
                      <c:pt idx="0">
                        <c:v>19</c:v>
                      </c:pt>
                      <c:pt idx="1">
                        <c:v>23</c:v>
                      </c:pt>
                      <c:pt idx="2">
                        <c:v>24</c:v>
                      </c:pt>
                      <c:pt idx="3">
                        <c:v>4</c:v>
                      </c:pt>
                      <c:pt idx="4">
                        <c:v>1</c:v>
                      </c:pt>
                      <c:pt idx="5">
                        <c:v>0</c:v>
                      </c:pt>
                    </c:numCache>
                  </c:numRef>
                </c:val>
                <c:extLst xmlns:c15="http://schemas.microsoft.com/office/drawing/2012/chart">
                  <c:ext xmlns:c16="http://schemas.microsoft.com/office/drawing/2014/chart" uri="{C3380CC4-5D6E-409C-BE32-E72D297353CC}">
                    <c16:uniqueId val="{00000003-207C-4AC3-B33F-24D9E100F7FF}"/>
                  </c:ext>
                </c:extLst>
              </c15:ser>
            </c15:filteredBarSeries>
            <c15:filteredBarSeries>
              <c15:ser>
                <c:idx val="4"/>
                <c:order val="4"/>
                <c:tx>
                  <c:strRef>
                    <c:extLst xmlns:c15="http://schemas.microsoft.com/office/drawing/2012/chart">
                      <c:ext xmlns:c15="http://schemas.microsoft.com/office/drawing/2012/chart" uri="{02D57815-91ED-43cb-92C2-25804820EDAC}">
                        <c15:formulaRef>
                          <c15:sqref>'Statistics_Main SD Conventions'!$B$15</c15:sqref>
                        </c15:formulaRef>
                      </c:ext>
                    </c:extLst>
                    <c:strCache>
                      <c:ptCount val="1"/>
                      <c:pt idx="0">
                        <c:v>EUROPE &amp; CENTRAL ASIA</c:v>
                      </c:pt>
                    </c:strCache>
                  </c:strRef>
                </c:tx>
                <c:spPr>
                  <a:solidFill>
                    <a:schemeClr val="accent5">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extLst xmlns:c15="http://schemas.microsoft.com/office/drawing/2012/chart">
                      <c:ext xmlns:c15="http://schemas.microsoft.com/office/drawing/2012/chart" uri="{02D57815-91ED-43cb-92C2-25804820EDAC}">
                        <c15:formulaRef>
                          <c15:sqref>'Statistics_Main SD Conventions'!$C$10:$H$10</c15:sqref>
                        </c15:formulaRef>
                      </c:ext>
                    </c:extLst>
                    <c:strCache>
                      <c:ptCount val="6"/>
                      <c:pt idx="0">
                        <c:v>CONVENTION 87</c:v>
                      </c:pt>
                      <c:pt idx="1">
                        <c:v>CONVENTION 98</c:v>
                      </c:pt>
                      <c:pt idx="2">
                        <c:v>CONVENTION 144</c:v>
                      </c:pt>
                      <c:pt idx="3">
                        <c:v>CONVENTION 135</c:v>
                      </c:pt>
                      <c:pt idx="4">
                        <c:v>CONVENTION 151</c:v>
                      </c:pt>
                      <c:pt idx="5">
                        <c:v>CONVENTION 154</c:v>
                      </c:pt>
                    </c:strCache>
                  </c:strRef>
                </c:cat>
                <c:val>
                  <c:numRef>
                    <c:extLst xmlns:c15="http://schemas.microsoft.com/office/drawing/2012/chart">
                      <c:ext xmlns:c15="http://schemas.microsoft.com/office/drawing/2012/chart" uri="{02D57815-91ED-43cb-92C2-25804820EDAC}">
                        <c15:formulaRef>
                          <c15:sqref>'Statistics_Main SD Conventions'!$C$15:$H$15</c15:sqref>
                        </c15:formulaRef>
                      </c:ext>
                    </c:extLst>
                    <c:numCache>
                      <c:formatCode>General</c:formatCode>
                      <c:ptCount val="6"/>
                      <c:pt idx="0">
                        <c:v>51</c:v>
                      </c:pt>
                      <c:pt idx="1">
                        <c:v>51</c:v>
                      </c:pt>
                      <c:pt idx="2">
                        <c:v>51</c:v>
                      </c:pt>
                      <c:pt idx="3">
                        <c:v>39</c:v>
                      </c:pt>
                      <c:pt idx="4">
                        <c:v>31</c:v>
                      </c:pt>
                      <c:pt idx="5">
                        <c:v>28</c:v>
                      </c:pt>
                    </c:numCache>
                  </c:numRef>
                </c:val>
                <c:extLst xmlns:c15="http://schemas.microsoft.com/office/drawing/2012/chart">
                  <c:ext xmlns:c16="http://schemas.microsoft.com/office/drawing/2014/chart" uri="{C3380CC4-5D6E-409C-BE32-E72D297353CC}">
                    <c16:uniqueId val="{00000004-207C-4AC3-B33F-24D9E100F7FF}"/>
                  </c:ext>
                </c:extLst>
              </c15:ser>
            </c15:filteredBarSeries>
            <c15:filteredBarSeries>
              <c15:ser>
                <c:idx val="5"/>
                <c:order val="5"/>
                <c:tx>
                  <c:strRef>
                    <c:extLst xmlns:c15="http://schemas.microsoft.com/office/drawing/2012/chart">
                      <c:ext xmlns:c15="http://schemas.microsoft.com/office/drawing/2012/chart" uri="{02D57815-91ED-43cb-92C2-25804820EDAC}">
                        <c15:formulaRef>
                          <c15:sqref>'Statistics_Main SD Conventions'!$B$16</c15:sqref>
                        </c15:formulaRef>
                      </c:ext>
                    </c:extLst>
                    <c:strCache>
                      <c:ptCount val="1"/>
                      <c:pt idx="0">
                        <c:v>GLOBALLY</c:v>
                      </c:pt>
                    </c:strCache>
                  </c:strRef>
                </c:tx>
                <c:spPr>
                  <a:solidFill>
                    <a:schemeClr val="accent6">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extLst xmlns:c15="http://schemas.microsoft.com/office/drawing/2012/chart">
                      <c:ext xmlns:c15="http://schemas.microsoft.com/office/drawing/2012/chart" uri="{02D57815-91ED-43cb-92C2-25804820EDAC}">
                        <c15:formulaRef>
                          <c15:sqref>'Statistics_Main SD Conventions'!$C$10:$H$10</c15:sqref>
                        </c15:formulaRef>
                      </c:ext>
                    </c:extLst>
                    <c:strCache>
                      <c:ptCount val="6"/>
                      <c:pt idx="0">
                        <c:v>CONVENTION 87</c:v>
                      </c:pt>
                      <c:pt idx="1">
                        <c:v>CONVENTION 98</c:v>
                      </c:pt>
                      <c:pt idx="2">
                        <c:v>CONVENTION 144</c:v>
                      </c:pt>
                      <c:pt idx="3">
                        <c:v>CONVENTION 135</c:v>
                      </c:pt>
                      <c:pt idx="4">
                        <c:v>CONVENTION 151</c:v>
                      </c:pt>
                      <c:pt idx="5">
                        <c:v>CONVENTION 154</c:v>
                      </c:pt>
                    </c:strCache>
                  </c:strRef>
                </c:cat>
                <c:val>
                  <c:numRef>
                    <c:extLst xmlns:c15="http://schemas.microsoft.com/office/drawing/2012/chart">
                      <c:ext xmlns:c15="http://schemas.microsoft.com/office/drawing/2012/chart" uri="{02D57815-91ED-43cb-92C2-25804820EDAC}">
                        <c15:formulaRef>
                          <c15:sqref>'Statistics_Main SD Conventions'!$C$16:$H$16</c15:sqref>
                        </c15:formulaRef>
                      </c:ext>
                    </c:extLst>
                    <c:numCache>
                      <c:formatCode>General</c:formatCode>
                      <c:ptCount val="6"/>
                      <c:pt idx="0">
                        <c:v>158</c:v>
                      </c:pt>
                      <c:pt idx="1">
                        <c:v>168</c:v>
                      </c:pt>
                      <c:pt idx="2">
                        <c:v>158</c:v>
                      </c:pt>
                      <c:pt idx="3">
                        <c:v>85</c:v>
                      </c:pt>
                      <c:pt idx="4">
                        <c:v>59</c:v>
                      </c:pt>
                      <c:pt idx="5">
                        <c:v>51</c:v>
                      </c:pt>
                    </c:numCache>
                  </c:numRef>
                </c:val>
                <c:extLst xmlns:c15="http://schemas.microsoft.com/office/drawing/2012/chart">
                  <c:ext xmlns:c16="http://schemas.microsoft.com/office/drawing/2014/chart" uri="{C3380CC4-5D6E-409C-BE32-E72D297353CC}">
                    <c16:uniqueId val="{00000005-207C-4AC3-B33F-24D9E100F7FF}"/>
                  </c:ext>
                </c:extLst>
              </c15:ser>
            </c15:filteredBarSeries>
          </c:ext>
        </c:extLst>
      </c:barChart>
      <c:catAx>
        <c:axId val="672783376"/>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672783736"/>
        <c:crosses val="autoZero"/>
        <c:auto val="1"/>
        <c:lblAlgn val="ctr"/>
        <c:lblOffset val="100"/>
        <c:noMultiLvlLbl val="0"/>
      </c:catAx>
      <c:valAx>
        <c:axId val="672783736"/>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672783376"/>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col"/>
        <c:grouping val="clustered"/>
        <c:varyColors val="0"/>
        <c:ser>
          <c:idx val="1"/>
          <c:order val="1"/>
          <c:tx>
            <c:strRef>
              <c:f>'Statistics_Main SD Conventions'!$B$12</c:f>
              <c:strCache>
                <c:ptCount val="1"/>
                <c:pt idx="0">
                  <c:v>AMERICAS</c:v>
                </c:pt>
              </c:strCache>
              <c:extLst xmlns:c15="http://schemas.microsoft.com/office/drawing/2012/chart"/>
            </c:strRef>
          </c:tx>
          <c:spPr>
            <a:solidFill>
              <a:schemeClr val="accent2">
                <a:alpha val="85000"/>
              </a:schemeClr>
            </a:solidFill>
            <a:ln w="9525" cap="flat" cmpd="sng" algn="ctr">
              <a:solidFill>
                <a:schemeClr val="lt1">
                  <a:alpha val="50000"/>
                </a:schemeClr>
              </a:solidFill>
              <a:round/>
            </a:ln>
            <a:effectLst/>
          </c:spPr>
          <c:invertIfNegative val="0"/>
          <c:dLbls>
            <c:spPr>
              <a:solidFill>
                <a:schemeClr val="accent2"/>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'Statistics_Main SD Conventions'!$C$10:$H$10</c:f>
              <c:strCache>
                <c:ptCount val="6"/>
                <c:pt idx="0">
                  <c:v>CONVENTION 87</c:v>
                </c:pt>
                <c:pt idx="1">
                  <c:v>CONVENTION 98</c:v>
                </c:pt>
                <c:pt idx="2">
                  <c:v>CONVENTION 144</c:v>
                </c:pt>
                <c:pt idx="3">
                  <c:v>CONVENTION 135</c:v>
                </c:pt>
                <c:pt idx="4">
                  <c:v>CONVENTION 151</c:v>
                </c:pt>
                <c:pt idx="5">
                  <c:v>CONVENTION 154</c:v>
                </c:pt>
              </c:strCache>
              <c:extLst xmlns:c15="http://schemas.microsoft.com/office/drawing/2012/chart"/>
            </c:strRef>
          </c:cat>
          <c:val>
            <c:numRef>
              <c:f>'Statistics_Main SD Conventions'!$C$12:$H$12</c:f>
              <c:numCache>
                <c:formatCode>General</c:formatCode>
                <c:ptCount val="6"/>
                <c:pt idx="0">
                  <c:v>33</c:v>
                </c:pt>
                <c:pt idx="1">
                  <c:v>34</c:v>
                </c:pt>
                <c:pt idx="2">
                  <c:v>30</c:v>
                </c:pt>
                <c:pt idx="3">
                  <c:v>15</c:v>
                </c:pt>
                <c:pt idx="4">
                  <c:v>12</c:v>
                </c:pt>
                <c:pt idx="5">
                  <c:v>10</c:v>
                </c:pt>
              </c:numCache>
              <c:extLst xmlns:c15="http://schemas.microsoft.com/office/drawing/2012/chart"/>
            </c:numRef>
          </c:val>
          <c:extLst>
            <c:ext xmlns:c16="http://schemas.microsoft.com/office/drawing/2014/chart" uri="{C3380CC4-5D6E-409C-BE32-E72D297353CC}">
              <c16:uniqueId val="{00000001-62BC-470D-89CC-C5D54B31E366}"/>
            </c:ext>
          </c:extLst>
        </c:ser>
        <c:dLbls>
          <c:showLegendKey val="0"/>
          <c:showVal val="1"/>
          <c:showCatName val="0"/>
          <c:showSerName val="0"/>
          <c:showPercent val="0"/>
          <c:showBubbleSize val="0"/>
        </c:dLbls>
        <c:gapWidth val="150"/>
        <c:axId val="672783376"/>
        <c:axId val="672783736"/>
        <c:extLst>
          <c:ext xmlns:c15="http://schemas.microsoft.com/office/drawing/2012/chart" uri="{02D57815-91ED-43cb-92C2-25804820EDAC}">
            <c15:filteredBarSeries>
              <c15:ser>
                <c:idx val="0"/>
                <c:order val="0"/>
                <c:tx>
                  <c:strRef>
                    <c:extLst>
                      <c:ext uri="{02D57815-91ED-43cb-92C2-25804820EDAC}">
                        <c15:formulaRef>
                          <c15:sqref>'Statistics_Main SD Conventions'!$B$11</c15:sqref>
                        </c15:formulaRef>
                      </c:ext>
                    </c:extLst>
                    <c:strCache>
                      <c:ptCount val="1"/>
                      <c:pt idx="0">
                        <c:v>AFRICA</c:v>
                      </c:pt>
                    </c:strCache>
                  </c:strRef>
                </c:tx>
                <c:spPr>
                  <a:solidFill>
                    <a:schemeClr val="accent1">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showLegendKey val="0"/>
                  <c:showVal val="1"/>
                  <c:showCatName val="0"/>
                  <c:showSerName val="0"/>
                  <c:showPercent val="0"/>
                  <c:showBubbleSize val="0"/>
                  <c:showLeaderLines val="0"/>
                  <c:extLst>
                    <c:ext uri="{CE6537A1-D6FC-4f65-9D91-7224C49458BB}">
                      <c15:showLeaderLines val="1"/>
                      <c15:leaderLines>
                        <c:spPr>
                          <a:ln w="9525">
                            <a:solidFill>
                              <a:schemeClr val="dk1">
                                <a:lumMod val="50000"/>
                                <a:lumOff val="50000"/>
                              </a:schemeClr>
                            </a:solidFill>
                          </a:ln>
                          <a:effectLst/>
                        </c:spPr>
                      </c15:leaderLines>
                    </c:ext>
                  </c:extLst>
                </c:dLbls>
                <c:cat>
                  <c:strRef>
                    <c:extLst>
                      <c:ext uri="{02D57815-91ED-43cb-92C2-25804820EDAC}">
                        <c15:formulaRef>
                          <c15:sqref>'Statistics_Main SD Conventions'!$C$10:$H$10</c15:sqref>
                        </c15:formulaRef>
                      </c:ext>
                    </c:extLst>
                    <c:strCache>
                      <c:ptCount val="6"/>
                      <c:pt idx="0">
                        <c:v>CONVENTION 87</c:v>
                      </c:pt>
                      <c:pt idx="1">
                        <c:v>CONVENTION 98</c:v>
                      </c:pt>
                      <c:pt idx="2">
                        <c:v>CONVENTION 144</c:v>
                      </c:pt>
                      <c:pt idx="3">
                        <c:v>CONVENTION 135</c:v>
                      </c:pt>
                      <c:pt idx="4">
                        <c:v>CONVENTION 151</c:v>
                      </c:pt>
                      <c:pt idx="5">
                        <c:v>CONVENTION 154</c:v>
                      </c:pt>
                    </c:strCache>
                  </c:strRef>
                </c:cat>
                <c:val>
                  <c:numRef>
                    <c:extLst>
                      <c:ext uri="{02D57815-91ED-43cb-92C2-25804820EDAC}">
                        <c15:formulaRef>
                          <c15:sqref>'Statistics_Main SD Conventions'!$C$11:$H$11</c15:sqref>
                        </c15:formulaRef>
                      </c:ext>
                    </c:extLst>
                    <c:numCache>
                      <c:formatCode>General</c:formatCode>
                      <c:ptCount val="6"/>
                      <c:pt idx="0">
                        <c:v>51</c:v>
                      </c:pt>
                      <c:pt idx="1">
                        <c:v>54</c:v>
                      </c:pt>
                      <c:pt idx="2">
                        <c:v>48</c:v>
                      </c:pt>
                      <c:pt idx="3">
                        <c:v>23</c:v>
                      </c:pt>
                      <c:pt idx="4">
                        <c:v>15</c:v>
                      </c:pt>
                      <c:pt idx="5">
                        <c:v>13</c:v>
                      </c:pt>
                    </c:numCache>
                  </c:numRef>
                </c:val>
                <c:extLst>
                  <c:ext xmlns:c16="http://schemas.microsoft.com/office/drawing/2014/chart" uri="{C3380CC4-5D6E-409C-BE32-E72D297353CC}">
                    <c16:uniqueId val="{00000000-62BC-470D-89CC-C5D54B31E366}"/>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'Statistics_Main SD Conventions'!$B$13</c15:sqref>
                        </c15:formulaRef>
                      </c:ext>
                    </c:extLst>
                    <c:strCache>
                      <c:ptCount val="1"/>
                      <c:pt idx="0">
                        <c:v>ARAB STATES</c:v>
                      </c:pt>
                    </c:strCache>
                  </c:strRef>
                </c:tx>
                <c:spPr>
                  <a:solidFill>
                    <a:schemeClr val="accent3">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extLst xmlns:c15="http://schemas.microsoft.com/office/drawing/2012/chart">
                      <c:ext xmlns:c15="http://schemas.microsoft.com/office/drawing/2012/chart" uri="{02D57815-91ED-43cb-92C2-25804820EDAC}">
                        <c15:formulaRef>
                          <c15:sqref>'Statistics_Main SD Conventions'!$C$10:$H$10</c15:sqref>
                        </c15:formulaRef>
                      </c:ext>
                    </c:extLst>
                    <c:strCache>
                      <c:ptCount val="6"/>
                      <c:pt idx="0">
                        <c:v>CONVENTION 87</c:v>
                      </c:pt>
                      <c:pt idx="1">
                        <c:v>CONVENTION 98</c:v>
                      </c:pt>
                      <c:pt idx="2">
                        <c:v>CONVENTION 144</c:v>
                      </c:pt>
                      <c:pt idx="3">
                        <c:v>CONVENTION 135</c:v>
                      </c:pt>
                      <c:pt idx="4">
                        <c:v>CONVENTION 151</c:v>
                      </c:pt>
                      <c:pt idx="5">
                        <c:v>CONVENTION 154</c:v>
                      </c:pt>
                    </c:strCache>
                  </c:strRef>
                </c:cat>
                <c:val>
                  <c:numRef>
                    <c:extLst xmlns:c15="http://schemas.microsoft.com/office/drawing/2012/chart">
                      <c:ext xmlns:c15="http://schemas.microsoft.com/office/drawing/2012/chart" uri="{02D57815-91ED-43cb-92C2-25804820EDAC}">
                        <c15:formulaRef>
                          <c15:sqref>'Statistics_Main SD Conventions'!$C$13:$H$13</c15:sqref>
                        </c15:formulaRef>
                      </c:ext>
                    </c:extLst>
                    <c:numCache>
                      <c:formatCode>General</c:formatCode>
                      <c:ptCount val="6"/>
                      <c:pt idx="0">
                        <c:v>4</c:v>
                      </c:pt>
                      <c:pt idx="1">
                        <c:v>6</c:v>
                      </c:pt>
                      <c:pt idx="2">
                        <c:v>5</c:v>
                      </c:pt>
                      <c:pt idx="3">
                        <c:v>4</c:v>
                      </c:pt>
                      <c:pt idx="4">
                        <c:v>0</c:v>
                      </c:pt>
                      <c:pt idx="5">
                        <c:v>0</c:v>
                      </c:pt>
                    </c:numCache>
                  </c:numRef>
                </c:val>
                <c:extLst xmlns:c15="http://schemas.microsoft.com/office/drawing/2012/chart">
                  <c:ext xmlns:c16="http://schemas.microsoft.com/office/drawing/2014/chart" uri="{C3380CC4-5D6E-409C-BE32-E72D297353CC}">
                    <c16:uniqueId val="{00000002-62BC-470D-89CC-C5D54B31E366}"/>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'Statistics_Main SD Conventions'!$B$14</c15:sqref>
                        </c15:formulaRef>
                      </c:ext>
                    </c:extLst>
                    <c:strCache>
                      <c:ptCount val="1"/>
                      <c:pt idx="0">
                        <c:v>ASIA &amp; PACIFIC</c:v>
                      </c:pt>
                    </c:strCache>
                  </c:strRef>
                </c:tx>
                <c:spPr>
                  <a:solidFill>
                    <a:schemeClr val="accent4">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extLst xmlns:c15="http://schemas.microsoft.com/office/drawing/2012/chart">
                      <c:ext xmlns:c15="http://schemas.microsoft.com/office/drawing/2012/chart" uri="{02D57815-91ED-43cb-92C2-25804820EDAC}">
                        <c15:formulaRef>
                          <c15:sqref>'Statistics_Main SD Conventions'!$C$10:$H$10</c15:sqref>
                        </c15:formulaRef>
                      </c:ext>
                    </c:extLst>
                    <c:strCache>
                      <c:ptCount val="6"/>
                      <c:pt idx="0">
                        <c:v>CONVENTION 87</c:v>
                      </c:pt>
                      <c:pt idx="1">
                        <c:v>CONVENTION 98</c:v>
                      </c:pt>
                      <c:pt idx="2">
                        <c:v>CONVENTION 144</c:v>
                      </c:pt>
                      <c:pt idx="3">
                        <c:v>CONVENTION 135</c:v>
                      </c:pt>
                      <c:pt idx="4">
                        <c:v>CONVENTION 151</c:v>
                      </c:pt>
                      <c:pt idx="5">
                        <c:v>CONVENTION 154</c:v>
                      </c:pt>
                    </c:strCache>
                  </c:strRef>
                </c:cat>
                <c:val>
                  <c:numRef>
                    <c:extLst xmlns:c15="http://schemas.microsoft.com/office/drawing/2012/chart">
                      <c:ext xmlns:c15="http://schemas.microsoft.com/office/drawing/2012/chart" uri="{02D57815-91ED-43cb-92C2-25804820EDAC}">
                        <c15:formulaRef>
                          <c15:sqref>'Statistics_Main SD Conventions'!$C$14:$H$14</c15:sqref>
                        </c15:formulaRef>
                      </c:ext>
                    </c:extLst>
                    <c:numCache>
                      <c:formatCode>General</c:formatCode>
                      <c:ptCount val="6"/>
                      <c:pt idx="0">
                        <c:v>19</c:v>
                      </c:pt>
                      <c:pt idx="1">
                        <c:v>23</c:v>
                      </c:pt>
                      <c:pt idx="2">
                        <c:v>24</c:v>
                      </c:pt>
                      <c:pt idx="3">
                        <c:v>4</c:v>
                      </c:pt>
                      <c:pt idx="4">
                        <c:v>1</c:v>
                      </c:pt>
                      <c:pt idx="5">
                        <c:v>0</c:v>
                      </c:pt>
                    </c:numCache>
                  </c:numRef>
                </c:val>
                <c:extLst xmlns:c15="http://schemas.microsoft.com/office/drawing/2012/chart">
                  <c:ext xmlns:c16="http://schemas.microsoft.com/office/drawing/2014/chart" uri="{C3380CC4-5D6E-409C-BE32-E72D297353CC}">
                    <c16:uniqueId val="{00000003-62BC-470D-89CC-C5D54B31E366}"/>
                  </c:ext>
                </c:extLst>
              </c15:ser>
            </c15:filteredBarSeries>
            <c15:filteredBarSeries>
              <c15:ser>
                <c:idx val="4"/>
                <c:order val="4"/>
                <c:tx>
                  <c:strRef>
                    <c:extLst xmlns:c15="http://schemas.microsoft.com/office/drawing/2012/chart">
                      <c:ext xmlns:c15="http://schemas.microsoft.com/office/drawing/2012/chart" uri="{02D57815-91ED-43cb-92C2-25804820EDAC}">
                        <c15:formulaRef>
                          <c15:sqref>'Statistics_Main SD Conventions'!$B$15</c15:sqref>
                        </c15:formulaRef>
                      </c:ext>
                    </c:extLst>
                    <c:strCache>
                      <c:ptCount val="1"/>
                      <c:pt idx="0">
                        <c:v>EUROPE &amp; CENTRAL ASIA</c:v>
                      </c:pt>
                    </c:strCache>
                  </c:strRef>
                </c:tx>
                <c:spPr>
                  <a:solidFill>
                    <a:schemeClr val="accent5">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extLst xmlns:c15="http://schemas.microsoft.com/office/drawing/2012/chart">
                      <c:ext xmlns:c15="http://schemas.microsoft.com/office/drawing/2012/chart" uri="{02D57815-91ED-43cb-92C2-25804820EDAC}">
                        <c15:formulaRef>
                          <c15:sqref>'Statistics_Main SD Conventions'!$C$10:$H$10</c15:sqref>
                        </c15:formulaRef>
                      </c:ext>
                    </c:extLst>
                    <c:strCache>
                      <c:ptCount val="6"/>
                      <c:pt idx="0">
                        <c:v>CONVENTION 87</c:v>
                      </c:pt>
                      <c:pt idx="1">
                        <c:v>CONVENTION 98</c:v>
                      </c:pt>
                      <c:pt idx="2">
                        <c:v>CONVENTION 144</c:v>
                      </c:pt>
                      <c:pt idx="3">
                        <c:v>CONVENTION 135</c:v>
                      </c:pt>
                      <c:pt idx="4">
                        <c:v>CONVENTION 151</c:v>
                      </c:pt>
                      <c:pt idx="5">
                        <c:v>CONVENTION 154</c:v>
                      </c:pt>
                    </c:strCache>
                  </c:strRef>
                </c:cat>
                <c:val>
                  <c:numRef>
                    <c:extLst xmlns:c15="http://schemas.microsoft.com/office/drawing/2012/chart">
                      <c:ext xmlns:c15="http://schemas.microsoft.com/office/drawing/2012/chart" uri="{02D57815-91ED-43cb-92C2-25804820EDAC}">
                        <c15:formulaRef>
                          <c15:sqref>'Statistics_Main SD Conventions'!$C$15:$H$15</c15:sqref>
                        </c15:formulaRef>
                      </c:ext>
                    </c:extLst>
                    <c:numCache>
                      <c:formatCode>General</c:formatCode>
                      <c:ptCount val="6"/>
                      <c:pt idx="0">
                        <c:v>51</c:v>
                      </c:pt>
                      <c:pt idx="1">
                        <c:v>51</c:v>
                      </c:pt>
                      <c:pt idx="2">
                        <c:v>51</c:v>
                      </c:pt>
                      <c:pt idx="3">
                        <c:v>39</c:v>
                      </c:pt>
                      <c:pt idx="4">
                        <c:v>31</c:v>
                      </c:pt>
                      <c:pt idx="5">
                        <c:v>28</c:v>
                      </c:pt>
                    </c:numCache>
                  </c:numRef>
                </c:val>
                <c:extLst xmlns:c15="http://schemas.microsoft.com/office/drawing/2012/chart">
                  <c:ext xmlns:c16="http://schemas.microsoft.com/office/drawing/2014/chart" uri="{C3380CC4-5D6E-409C-BE32-E72D297353CC}">
                    <c16:uniqueId val="{00000004-62BC-470D-89CC-C5D54B31E366}"/>
                  </c:ext>
                </c:extLst>
              </c15:ser>
            </c15:filteredBarSeries>
            <c15:filteredBarSeries>
              <c15:ser>
                <c:idx val="5"/>
                <c:order val="5"/>
                <c:tx>
                  <c:strRef>
                    <c:extLst xmlns:c15="http://schemas.microsoft.com/office/drawing/2012/chart">
                      <c:ext xmlns:c15="http://schemas.microsoft.com/office/drawing/2012/chart" uri="{02D57815-91ED-43cb-92C2-25804820EDAC}">
                        <c15:formulaRef>
                          <c15:sqref>'Statistics_Main SD Conventions'!$B$16</c15:sqref>
                        </c15:formulaRef>
                      </c:ext>
                    </c:extLst>
                    <c:strCache>
                      <c:ptCount val="1"/>
                      <c:pt idx="0">
                        <c:v>GLOBALLY</c:v>
                      </c:pt>
                    </c:strCache>
                  </c:strRef>
                </c:tx>
                <c:spPr>
                  <a:solidFill>
                    <a:schemeClr val="accent6">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extLst xmlns:c15="http://schemas.microsoft.com/office/drawing/2012/chart">
                      <c:ext xmlns:c15="http://schemas.microsoft.com/office/drawing/2012/chart" uri="{02D57815-91ED-43cb-92C2-25804820EDAC}">
                        <c15:formulaRef>
                          <c15:sqref>'Statistics_Main SD Conventions'!$C$10:$H$10</c15:sqref>
                        </c15:formulaRef>
                      </c:ext>
                    </c:extLst>
                    <c:strCache>
                      <c:ptCount val="6"/>
                      <c:pt idx="0">
                        <c:v>CONVENTION 87</c:v>
                      </c:pt>
                      <c:pt idx="1">
                        <c:v>CONVENTION 98</c:v>
                      </c:pt>
                      <c:pt idx="2">
                        <c:v>CONVENTION 144</c:v>
                      </c:pt>
                      <c:pt idx="3">
                        <c:v>CONVENTION 135</c:v>
                      </c:pt>
                      <c:pt idx="4">
                        <c:v>CONVENTION 151</c:v>
                      </c:pt>
                      <c:pt idx="5">
                        <c:v>CONVENTION 154</c:v>
                      </c:pt>
                    </c:strCache>
                  </c:strRef>
                </c:cat>
                <c:val>
                  <c:numRef>
                    <c:extLst xmlns:c15="http://schemas.microsoft.com/office/drawing/2012/chart">
                      <c:ext xmlns:c15="http://schemas.microsoft.com/office/drawing/2012/chart" uri="{02D57815-91ED-43cb-92C2-25804820EDAC}">
                        <c15:formulaRef>
                          <c15:sqref>'Statistics_Main SD Conventions'!$C$16:$H$16</c15:sqref>
                        </c15:formulaRef>
                      </c:ext>
                    </c:extLst>
                    <c:numCache>
                      <c:formatCode>General</c:formatCode>
                      <c:ptCount val="6"/>
                      <c:pt idx="0">
                        <c:v>158</c:v>
                      </c:pt>
                      <c:pt idx="1">
                        <c:v>168</c:v>
                      </c:pt>
                      <c:pt idx="2">
                        <c:v>158</c:v>
                      </c:pt>
                      <c:pt idx="3">
                        <c:v>85</c:v>
                      </c:pt>
                      <c:pt idx="4">
                        <c:v>59</c:v>
                      </c:pt>
                      <c:pt idx="5">
                        <c:v>51</c:v>
                      </c:pt>
                    </c:numCache>
                  </c:numRef>
                </c:val>
                <c:extLst xmlns:c15="http://schemas.microsoft.com/office/drawing/2012/chart">
                  <c:ext xmlns:c16="http://schemas.microsoft.com/office/drawing/2014/chart" uri="{C3380CC4-5D6E-409C-BE32-E72D297353CC}">
                    <c16:uniqueId val="{00000005-62BC-470D-89CC-C5D54B31E366}"/>
                  </c:ext>
                </c:extLst>
              </c15:ser>
            </c15:filteredBarSeries>
          </c:ext>
        </c:extLst>
      </c:barChart>
      <c:catAx>
        <c:axId val="672783376"/>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672783736"/>
        <c:crosses val="autoZero"/>
        <c:auto val="1"/>
        <c:lblAlgn val="ctr"/>
        <c:lblOffset val="100"/>
        <c:noMultiLvlLbl val="0"/>
      </c:catAx>
      <c:valAx>
        <c:axId val="672783736"/>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672783376"/>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manualLayout>
          <c:layoutTarget val="inner"/>
          <c:xMode val="edge"/>
          <c:yMode val="edge"/>
          <c:x val="2.5000000000000001E-2"/>
          <c:y val="0.19432888597258677"/>
          <c:w val="0.93888888888888888"/>
          <c:h val="0.54151210265383498"/>
        </c:manualLayout>
      </c:layout>
      <c:barChart>
        <c:barDir val="col"/>
        <c:grouping val="clustered"/>
        <c:varyColors val="0"/>
        <c:ser>
          <c:idx val="2"/>
          <c:order val="2"/>
          <c:tx>
            <c:strRef>
              <c:f>'Statistics_Main SD Conventions'!$B$13</c:f>
              <c:strCache>
                <c:ptCount val="1"/>
                <c:pt idx="0">
                  <c:v>ARAB STATES</c:v>
                </c:pt>
              </c:strCache>
              <c:extLst xmlns:c15="http://schemas.microsoft.com/office/drawing/2012/chart"/>
            </c:strRef>
          </c:tx>
          <c:spPr>
            <a:solidFill>
              <a:schemeClr val="accent3">
                <a:alpha val="85000"/>
              </a:schemeClr>
            </a:solidFill>
            <a:ln w="9525" cap="flat" cmpd="sng" algn="ctr">
              <a:solidFill>
                <a:schemeClr val="accent2">
                  <a:lumMod val="75000"/>
                  <a:alpha val="85000"/>
                </a:schemeClr>
              </a:solidFill>
              <a:round/>
            </a:ln>
            <a:effectLst/>
          </c:spPr>
          <c:invertIfNegative val="0"/>
          <c:dLbls>
            <c:spPr>
              <a:solidFill>
                <a:schemeClr val="accent2">
                  <a:lumMod val="75000"/>
                </a:schemeClr>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'Statistics_Main SD Conventions'!$C$10:$H$10</c:f>
              <c:strCache>
                <c:ptCount val="6"/>
                <c:pt idx="0">
                  <c:v>CONVENTION 87</c:v>
                </c:pt>
                <c:pt idx="1">
                  <c:v>CONVENTION 98</c:v>
                </c:pt>
                <c:pt idx="2">
                  <c:v>CONVENTION 144</c:v>
                </c:pt>
                <c:pt idx="3">
                  <c:v>CONVENTION 135</c:v>
                </c:pt>
                <c:pt idx="4">
                  <c:v>CONVENTION 151</c:v>
                </c:pt>
                <c:pt idx="5">
                  <c:v>CONVENTION 154</c:v>
                </c:pt>
              </c:strCache>
              <c:extLst xmlns:c15="http://schemas.microsoft.com/office/drawing/2012/chart"/>
            </c:strRef>
          </c:cat>
          <c:val>
            <c:numRef>
              <c:f>'Statistics_Main SD Conventions'!$C$13:$H$13</c:f>
              <c:numCache>
                <c:formatCode>General</c:formatCode>
                <c:ptCount val="6"/>
                <c:pt idx="0">
                  <c:v>4</c:v>
                </c:pt>
                <c:pt idx="1">
                  <c:v>6</c:v>
                </c:pt>
                <c:pt idx="2">
                  <c:v>5</c:v>
                </c:pt>
                <c:pt idx="3">
                  <c:v>4</c:v>
                </c:pt>
                <c:pt idx="4">
                  <c:v>0</c:v>
                </c:pt>
                <c:pt idx="5">
                  <c:v>0</c:v>
                </c:pt>
              </c:numCache>
              <c:extLst xmlns:c15="http://schemas.microsoft.com/office/drawing/2012/chart"/>
            </c:numRef>
          </c:val>
          <c:extLst>
            <c:ext xmlns:c16="http://schemas.microsoft.com/office/drawing/2014/chart" uri="{C3380CC4-5D6E-409C-BE32-E72D297353CC}">
              <c16:uniqueId val="{00000002-09F6-480A-9291-64D0CBA90B69}"/>
            </c:ext>
          </c:extLst>
        </c:ser>
        <c:dLbls>
          <c:showLegendKey val="0"/>
          <c:showVal val="1"/>
          <c:showCatName val="0"/>
          <c:showSerName val="0"/>
          <c:showPercent val="0"/>
          <c:showBubbleSize val="0"/>
        </c:dLbls>
        <c:gapWidth val="150"/>
        <c:axId val="672783376"/>
        <c:axId val="672783736"/>
        <c:extLst>
          <c:ext xmlns:c15="http://schemas.microsoft.com/office/drawing/2012/chart" uri="{02D57815-91ED-43cb-92C2-25804820EDAC}">
            <c15:filteredBarSeries>
              <c15:ser>
                <c:idx val="0"/>
                <c:order val="0"/>
                <c:tx>
                  <c:strRef>
                    <c:extLst>
                      <c:ext uri="{02D57815-91ED-43cb-92C2-25804820EDAC}">
                        <c15:formulaRef>
                          <c15:sqref>'Statistics_Main SD Conventions'!$B$11</c15:sqref>
                        </c15:formulaRef>
                      </c:ext>
                    </c:extLst>
                    <c:strCache>
                      <c:ptCount val="1"/>
                      <c:pt idx="0">
                        <c:v>AFRICA</c:v>
                      </c:pt>
                    </c:strCache>
                  </c:strRef>
                </c:tx>
                <c:spPr>
                  <a:solidFill>
                    <a:schemeClr val="accent1">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showLegendKey val="0"/>
                  <c:showVal val="1"/>
                  <c:showCatName val="0"/>
                  <c:showSerName val="0"/>
                  <c:showPercent val="0"/>
                  <c:showBubbleSize val="0"/>
                  <c:showLeaderLines val="0"/>
                  <c:extLst>
                    <c:ext uri="{CE6537A1-D6FC-4f65-9D91-7224C49458BB}">
                      <c15:showLeaderLines val="1"/>
                      <c15:leaderLines>
                        <c:spPr>
                          <a:ln w="9525">
                            <a:solidFill>
                              <a:schemeClr val="dk1">
                                <a:lumMod val="50000"/>
                                <a:lumOff val="50000"/>
                              </a:schemeClr>
                            </a:solidFill>
                          </a:ln>
                          <a:effectLst/>
                        </c:spPr>
                      </c15:leaderLines>
                    </c:ext>
                  </c:extLst>
                </c:dLbls>
                <c:cat>
                  <c:strRef>
                    <c:extLst>
                      <c:ext uri="{02D57815-91ED-43cb-92C2-25804820EDAC}">
                        <c15:formulaRef>
                          <c15:sqref>'Statistics_Main SD Conventions'!$C$10:$H$10</c15:sqref>
                        </c15:formulaRef>
                      </c:ext>
                    </c:extLst>
                    <c:strCache>
                      <c:ptCount val="6"/>
                      <c:pt idx="0">
                        <c:v>CONVENTION 87</c:v>
                      </c:pt>
                      <c:pt idx="1">
                        <c:v>CONVENTION 98</c:v>
                      </c:pt>
                      <c:pt idx="2">
                        <c:v>CONVENTION 144</c:v>
                      </c:pt>
                      <c:pt idx="3">
                        <c:v>CONVENTION 135</c:v>
                      </c:pt>
                      <c:pt idx="4">
                        <c:v>CONVENTION 151</c:v>
                      </c:pt>
                      <c:pt idx="5">
                        <c:v>CONVENTION 154</c:v>
                      </c:pt>
                    </c:strCache>
                  </c:strRef>
                </c:cat>
                <c:val>
                  <c:numRef>
                    <c:extLst>
                      <c:ext uri="{02D57815-91ED-43cb-92C2-25804820EDAC}">
                        <c15:formulaRef>
                          <c15:sqref>'Statistics_Main SD Conventions'!$C$11:$H$11</c15:sqref>
                        </c15:formulaRef>
                      </c:ext>
                    </c:extLst>
                    <c:numCache>
                      <c:formatCode>General</c:formatCode>
                      <c:ptCount val="6"/>
                      <c:pt idx="0">
                        <c:v>51</c:v>
                      </c:pt>
                      <c:pt idx="1">
                        <c:v>54</c:v>
                      </c:pt>
                      <c:pt idx="2">
                        <c:v>48</c:v>
                      </c:pt>
                      <c:pt idx="3">
                        <c:v>23</c:v>
                      </c:pt>
                      <c:pt idx="4">
                        <c:v>15</c:v>
                      </c:pt>
                      <c:pt idx="5">
                        <c:v>13</c:v>
                      </c:pt>
                    </c:numCache>
                  </c:numRef>
                </c:val>
                <c:extLst>
                  <c:ext xmlns:c16="http://schemas.microsoft.com/office/drawing/2014/chart" uri="{C3380CC4-5D6E-409C-BE32-E72D297353CC}">
                    <c16:uniqueId val="{00000001-09F6-480A-9291-64D0CBA90B69}"/>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'Statistics_Main SD Conventions'!$B$12</c15:sqref>
                        </c15:formulaRef>
                      </c:ext>
                    </c:extLst>
                    <c:strCache>
                      <c:ptCount val="1"/>
                      <c:pt idx="0">
                        <c:v>AMERICAS</c:v>
                      </c:pt>
                    </c:strCache>
                  </c:strRef>
                </c:tx>
                <c:spPr>
                  <a:solidFill>
                    <a:schemeClr val="accent2">
                      <a:alpha val="85000"/>
                    </a:schemeClr>
                  </a:solidFill>
                  <a:ln w="9525" cap="flat" cmpd="sng" algn="ctr">
                    <a:solidFill>
                      <a:schemeClr val="lt1">
                        <a:alpha val="50000"/>
                      </a:schemeClr>
                    </a:solidFill>
                    <a:round/>
                  </a:ln>
                  <a:effectLst/>
                </c:spPr>
                <c:invertIfNegative val="0"/>
                <c:dLbls>
                  <c:spPr>
                    <a:solidFill>
                      <a:schemeClr val="accent2"/>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extLst xmlns:c15="http://schemas.microsoft.com/office/drawing/2012/chart">
                      <c:ext xmlns:c15="http://schemas.microsoft.com/office/drawing/2012/chart" uri="{02D57815-91ED-43cb-92C2-25804820EDAC}">
                        <c15:formulaRef>
                          <c15:sqref>'Statistics_Main SD Conventions'!$C$10:$H$10</c15:sqref>
                        </c15:formulaRef>
                      </c:ext>
                    </c:extLst>
                    <c:strCache>
                      <c:ptCount val="6"/>
                      <c:pt idx="0">
                        <c:v>CONVENTION 87</c:v>
                      </c:pt>
                      <c:pt idx="1">
                        <c:v>CONVENTION 98</c:v>
                      </c:pt>
                      <c:pt idx="2">
                        <c:v>CONVENTION 144</c:v>
                      </c:pt>
                      <c:pt idx="3">
                        <c:v>CONVENTION 135</c:v>
                      </c:pt>
                      <c:pt idx="4">
                        <c:v>CONVENTION 151</c:v>
                      </c:pt>
                      <c:pt idx="5">
                        <c:v>CONVENTION 154</c:v>
                      </c:pt>
                    </c:strCache>
                  </c:strRef>
                </c:cat>
                <c:val>
                  <c:numRef>
                    <c:extLst xmlns:c15="http://schemas.microsoft.com/office/drawing/2012/chart">
                      <c:ext xmlns:c15="http://schemas.microsoft.com/office/drawing/2012/chart" uri="{02D57815-91ED-43cb-92C2-25804820EDAC}">
                        <c15:formulaRef>
                          <c15:sqref>'Statistics_Main SD Conventions'!$C$12:$H$12</c15:sqref>
                        </c15:formulaRef>
                      </c:ext>
                    </c:extLst>
                    <c:numCache>
                      <c:formatCode>General</c:formatCode>
                      <c:ptCount val="6"/>
                      <c:pt idx="0">
                        <c:v>33</c:v>
                      </c:pt>
                      <c:pt idx="1">
                        <c:v>34</c:v>
                      </c:pt>
                      <c:pt idx="2">
                        <c:v>30</c:v>
                      </c:pt>
                      <c:pt idx="3">
                        <c:v>15</c:v>
                      </c:pt>
                      <c:pt idx="4">
                        <c:v>12</c:v>
                      </c:pt>
                      <c:pt idx="5">
                        <c:v>10</c:v>
                      </c:pt>
                    </c:numCache>
                  </c:numRef>
                </c:val>
                <c:extLst xmlns:c15="http://schemas.microsoft.com/office/drawing/2012/chart">
                  <c:ext xmlns:c16="http://schemas.microsoft.com/office/drawing/2014/chart" uri="{C3380CC4-5D6E-409C-BE32-E72D297353CC}">
                    <c16:uniqueId val="{00000000-09F6-480A-9291-64D0CBA90B69}"/>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'Statistics_Main SD Conventions'!$B$14</c15:sqref>
                        </c15:formulaRef>
                      </c:ext>
                    </c:extLst>
                    <c:strCache>
                      <c:ptCount val="1"/>
                      <c:pt idx="0">
                        <c:v>ASIA &amp; PACIFIC</c:v>
                      </c:pt>
                    </c:strCache>
                  </c:strRef>
                </c:tx>
                <c:spPr>
                  <a:solidFill>
                    <a:schemeClr val="accent4">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extLst xmlns:c15="http://schemas.microsoft.com/office/drawing/2012/chart">
                      <c:ext xmlns:c15="http://schemas.microsoft.com/office/drawing/2012/chart" uri="{02D57815-91ED-43cb-92C2-25804820EDAC}">
                        <c15:formulaRef>
                          <c15:sqref>'Statistics_Main SD Conventions'!$C$10:$H$10</c15:sqref>
                        </c15:formulaRef>
                      </c:ext>
                    </c:extLst>
                    <c:strCache>
                      <c:ptCount val="6"/>
                      <c:pt idx="0">
                        <c:v>CONVENTION 87</c:v>
                      </c:pt>
                      <c:pt idx="1">
                        <c:v>CONVENTION 98</c:v>
                      </c:pt>
                      <c:pt idx="2">
                        <c:v>CONVENTION 144</c:v>
                      </c:pt>
                      <c:pt idx="3">
                        <c:v>CONVENTION 135</c:v>
                      </c:pt>
                      <c:pt idx="4">
                        <c:v>CONVENTION 151</c:v>
                      </c:pt>
                      <c:pt idx="5">
                        <c:v>CONVENTION 154</c:v>
                      </c:pt>
                    </c:strCache>
                  </c:strRef>
                </c:cat>
                <c:val>
                  <c:numRef>
                    <c:extLst xmlns:c15="http://schemas.microsoft.com/office/drawing/2012/chart">
                      <c:ext xmlns:c15="http://schemas.microsoft.com/office/drawing/2012/chart" uri="{02D57815-91ED-43cb-92C2-25804820EDAC}">
                        <c15:formulaRef>
                          <c15:sqref>'Statistics_Main SD Conventions'!$C$14:$H$14</c15:sqref>
                        </c15:formulaRef>
                      </c:ext>
                    </c:extLst>
                    <c:numCache>
                      <c:formatCode>General</c:formatCode>
                      <c:ptCount val="6"/>
                      <c:pt idx="0">
                        <c:v>19</c:v>
                      </c:pt>
                      <c:pt idx="1">
                        <c:v>23</c:v>
                      </c:pt>
                      <c:pt idx="2">
                        <c:v>24</c:v>
                      </c:pt>
                      <c:pt idx="3">
                        <c:v>4</c:v>
                      </c:pt>
                      <c:pt idx="4">
                        <c:v>1</c:v>
                      </c:pt>
                      <c:pt idx="5">
                        <c:v>0</c:v>
                      </c:pt>
                    </c:numCache>
                  </c:numRef>
                </c:val>
                <c:extLst xmlns:c15="http://schemas.microsoft.com/office/drawing/2012/chart">
                  <c:ext xmlns:c16="http://schemas.microsoft.com/office/drawing/2014/chart" uri="{C3380CC4-5D6E-409C-BE32-E72D297353CC}">
                    <c16:uniqueId val="{00000003-09F6-480A-9291-64D0CBA90B69}"/>
                  </c:ext>
                </c:extLst>
              </c15:ser>
            </c15:filteredBarSeries>
            <c15:filteredBarSeries>
              <c15:ser>
                <c:idx val="4"/>
                <c:order val="4"/>
                <c:tx>
                  <c:strRef>
                    <c:extLst xmlns:c15="http://schemas.microsoft.com/office/drawing/2012/chart">
                      <c:ext xmlns:c15="http://schemas.microsoft.com/office/drawing/2012/chart" uri="{02D57815-91ED-43cb-92C2-25804820EDAC}">
                        <c15:formulaRef>
                          <c15:sqref>'Statistics_Main SD Conventions'!$B$15</c15:sqref>
                        </c15:formulaRef>
                      </c:ext>
                    </c:extLst>
                    <c:strCache>
                      <c:ptCount val="1"/>
                      <c:pt idx="0">
                        <c:v>EUROPE &amp; CENTRAL ASIA</c:v>
                      </c:pt>
                    </c:strCache>
                  </c:strRef>
                </c:tx>
                <c:spPr>
                  <a:solidFill>
                    <a:schemeClr val="accent5">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extLst xmlns:c15="http://schemas.microsoft.com/office/drawing/2012/chart">
                      <c:ext xmlns:c15="http://schemas.microsoft.com/office/drawing/2012/chart" uri="{02D57815-91ED-43cb-92C2-25804820EDAC}">
                        <c15:formulaRef>
                          <c15:sqref>'Statistics_Main SD Conventions'!$C$10:$H$10</c15:sqref>
                        </c15:formulaRef>
                      </c:ext>
                    </c:extLst>
                    <c:strCache>
                      <c:ptCount val="6"/>
                      <c:pt idx="0">
                        <c:v>CONVENTION 87</c:v>
                      </c:pt>
                      <c:pt idx="1">
                        <c:v>CONVENTION 98</c:v>
                      </c:pt>
                      <c:pt idx="2">
                        <c:v>CONVENTION 144</c:v>
                      </c:pt>
                      <c:pt idx="3">
                        <c:v>CONVENTION 135</c:v>
                      </c:pt>
                      <c:pt idx="4">
                        <c:v>CONVENTION 151</c:v>
                      </c:pt>
                      <c:pt idx="5">
                        <c:v>CONVENTION 154</c:v>
                      </c:pt>
                    </c:strCache>
                  </c:strRef>
                </c:cat>
                <c:val>
                  <c:numRef>
                    <c:extLst xmlns:c15="http://schemas.microsoft.com/office/drawing/2012/chart">
                      <c:ext xmlns:c15="http://schemas.microsoft.com/office/drawing/2012/chart" uri="{02D57815-91ED-43cb-92C2-25804820EDAC}">
                        <c15:formulaRef>
                          <c15:sqref>'Statistics_Main SD Conventions'!$C$15:$H$15</c15:sqref>
                        </c15:formulaRef>
                      </c:ext>
                    </c:extLst>
                    <c:numCache>
                      <c:formatCode>General</c:formatCode>
                      <c:ptCount val="6"/>
                      <c:pt idx="0">
                        <c:v>51</c:v>
                      </c:pt>
                      <c:pt idx="1">
                        <c:v>51</c:v>
                      </c:pt>
                      <c:pt idx="2">
                        <c:v>51</c:v>
                      </c:pt>
                      <c:pt idx="3">
                        <c:v>39</c:v>
                      </c:pt>
                      <c:pt idx="4">
                        <c:v>31</c:v>
                      </c:pt>
                      <c:pt idx="5">
                        <c:v>28</c:v>
                      </c:pt>
                    </c:numCache>
                  </c:numRef>
                </c:val>
                <c:extLst xmlns:c15="http://schemas.microsoft.com/office/drawing/2012/chart">
                  <c:ext xmlns:c16="http://schemas.microsoft.com/office/drawing/2014/chart" uri="{C3380CC4-5D6E-409C-BE32-E72D297353CC}">
                    <c16:uniqueId val="{00000004-09F6-480A-9291-64D0CBA90B69}"/>
                  </c:ext>
                </c:extLst>
              </c15:ser>
            </c15:filteredBarSeries>
            <c15:filteredBarSeries>
              <c15:ser>
                <c:idx val="5"/>
                <c:order val="5"/>
                <c:tx>
                  <c:strRef>
                    <c:extLst xmlns:c15="http://schemas.microsoft.com/office/drawing/2012/chart">
                      <c:ext xmlns:c15="http://schemas.microsoft.com/office/drawing/2012/chart" uri="{02D57815-91ED-43cb-92C2-25804820EDAC}">
                        <c15:formulaRef>
                          <c15:sqref>'Statistics_Main SD Conventions'!$B$16</c15:sqref>
                        </c15:formulaRef>
                      </c:ext>
                    </c:extLst>
                    <c:strCache>
                      <c:ptCount val="1"/>
                      <c:pt idx="0">
                        <c:v>GLOBALLY</c:v>
                      </c:pt>
                    </c:strCache>
                  </c:strRef>
                </c:tx>
                <c:spPr>
                  <a:solidFill>
                    <a:schemeClr val="accent6">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extLst xmlns:c15="http://schemas.microsoft.com/office/drawing/2012/chart">
                      <c:ext xmlns:c15="http://schemas.microsoft.com/office/drawing/2012/chart" uri="{02D57815-91ED-43cb-92C2-25804820EDAC}">
                        <c15:formulaRef>
                          <c15:sqref>'Statistics_Main SD Conventions'!$C$10:$H$10</c15:sqref>
                        </c15:formulaRef>
                      </c:ext>
                    </c:extLst>
                    <c:strCache>
                      <c:ptCount val="6"/>
                      <c:pt idx="0">
                        <c:v>CONVENTION 87</c:v>
                      </c:pt>
                      <c:pt idx="1">
                        <c:v>CONVENTION 98</c:v>
                      </c:pt>
                      <c:pt idx="2">
                        <c:v>CONVENTION 144</c:v>
                      </c:pt>
                      <c:pt idx="3">
                        <c:v>CONVENTION 135</c:v>
                      </c:pt>
                      <c:pt idx="4">
                        <c:v>CONVENTION 151</c:v>
                      </c:pt>
                      <c:pt idx="5">
                        <c:v>CONVENTION 154</c:v>
                      </c:pt>
                    </c:strCache>
                  </c:strRef>
                </c:cat>
                <c:val>
                  <c:numRef>
                    <c:extLst xmlns:c15="http://schemas.microsoft.com/office/drawing/2012/chart">
                      <c:ext xmlns:c15="http://schemas.microsoft.com/office/drawing/2012/chart" uri="{02D57815-91ED-43cb-92C2-25804820EDAC}">
                        <c15:formulaRef>
                          <c15:sqref>'Statistics_Main SD Conventions'!$C$16:$H$16</c15:sqref>
                        </c15:formulaRef>
                      </c:ext>
                    </c:extLst>
                    <c:numCache>
                      <c:formatCode>General</c:formatCode>
                      <c:ptCount val="6"/>
                      <c:pt idx="0">
                        <c:v>158</c:v>
                      </c:pt>
                      <c:pt idx="1">
                        <c:v>168</c:v>
                      </c:pt>
                      <c:pt idx="2">
                        <c:v>158</c:v>
                      </c:pt>
                      <c:pt idx="3">
                        <c:v>85</c:v>
                      </c:pt>
                      <c:pt idx="4">
                        <c:v>59</c:v>
                      </c:pt>
                      <c:pt idx="5">
                        <c:v>51</c:v>
                      </c:pt>
                    </c:numCache>
                  </c:numRef>
                </c:val>
                <c:extLst xmlns:c15="http://schemas.microsoft.com/office/drawing/2012/chart">
                  <c:ext xmlns:c16="http://schemas.microsoft.com/office/drawing/2014/chart" uri="{C3380CC4-5D6E-409C-BE32-E72D297353CC}">
                    <c16:uniqueId val="{00000005-09F6-480A-9291-64D0CBA90B69}"/>
                  </c:ext>
                </c:extLst>
              </c15:ser>
            </c15:filteredBarSeries>
          </c:ext>
        </c:extLst>
      </c:barChart>
      <c:catAx>
        <c:axId val="672783376"/>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672783736"/>
        <c:crosses val="autoZero"/>
        <c:auto val="1"/>
        <c:lblAlgn val="ctr"/>
        <c:lblOffset val="100"/>
        <c:noMultiLvlLbl val="0"/>
      </c:catAx>
      <c:valAx>
        <c:axId val="672783736"/>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672783376"/>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manualLayout>
          <c:layoutTarget val="inner"/>
          <c:xMode val="edge"/>
          <c:yMode val="edge"/>
          <c:x val="2.5000000000000001E-2"/>
          <c:y val="0.19432888597258677"/>
          <c:w val="0.93888888888888888"/>
          <c:h val="0.54151210265383498"/>
        </c:manualLayout>
      </c:layout>
      <c:barChart>
        <c:barDir val="col"/>
        <c:grouping val="clustered"/>
        <c:varyColors val="0"/>
        <c:ser>
          <c:idx val="3"/>
          <c:order val="3"/>
          <c:tx>
            <c:strRef>
              <c:f>'Statistics_Main SD Conventions'!$B$14</c:f>
              <c:strCache>
                <c:ptCount val="1"/>
                <c:pt idx="0">
                  <c:v>ASIA &amp; PACIFIC</c:v>
                </c:pt>
              </c:strCache>
              <c:extLst xmlns:c15="http://schemas.microsoft.com/office/drawing/2012/chart"/>
            </c:strRef>
          </c:tx>
          <c:spPr>
            <a:solidFill>
              <a:schemeClr val="accent4">
                <a:alpha val="85000"/>
              </a:schemeClr>
            </a:solidFill>
            <a:ln w="9525" cap="flat" cmpd="sng" algn="ctr">
              <a:solidFill>
                <a:schemeClr val="lt1">
                  <a:alpha val="50000"/>
                </a:schemeClr>
              </a:solidFill>
              <a:round/>
            </a:ln>
            <a:effectLst/>
          </c:spPr>
          <c:invertIfNegative val="0"/>
          <c:dLbls>
            <c:spPr>
              <a:solidFill>
                <a:schemeClr val="accent4">
                  <a:lumMod val="60000"/>
                  <a:lumOff val="40000"/>
                </a:schemeClr>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'Statistics_Main SD Conventions'!$C$10:$H$10</c:f>
              <c:strCache>
                <c:ptCount val="6"/>
                <c:pt idx="0">
                  <c:v>CONVENTION 87</c:v>
                </c:pt>
                <c:pt idx="1">
                  <c:v>CONVENTION 98</c:v>
                </c:pt>
                <c:pt idx="2">
                  <c:v>CONVENTION 144</c:v>
                </c:pt>
                <c:pt idx="3">
                  <c:v>CONVENTION 135</c:v>
                </c:pt>
                <c:pt idx="4">
                  <c:v>CONVENTION 151</c:v>
                </c:pt>
                <c:pt idx="5">
                  <c:v>CONVENTION 154</c:v>
                </c:pt>
              </c:strCache>
              <c:extLst xmlns:c15="http://schemas.microsoft.com/office/drawing/2012/chart"/>
            </c:strRef>
          </c:cat>
          <c:val>
            <c:numRef>
              <c:f>'Statistics_Main SD Conventions'!$C$14:$H$14</c:f>
              <c:numCache>
                <c:formatCode>General</c:formatCode>
                <c:ptCount val="6"/>
                <c:pt idx="0">
                  <c:v>19</c:v>
                </c:pt>
                <c:pt idx="1">
                  <c:v>23</c:v>
                </c:pt>
                <c:pt idx="2">
                  <c:v>24</c:v>
                </c:pt>
                <c:pt idx="3">
                  <c:v>4</c:v>
                </c:pt>
                <c:pt idx="4">
                  <c:v>1</c:v>
                </c:pt>
                <c:pt idx="5">
                  <c:v>0</c:v>
                </c:pt>
              </c:numCache>
              <c:extLst xmlns:c15="http://schemas.microsoft.com/office/drawing/2012/chart"/>
            </c:numRef>
          </c:val>
          <c:extLst>
            <c:ext xmlns:c16="http://schemas.microsoft.com/office/drawing/2014/chart" uri="{C3380CC4-5D6E-409C-BE32-E72D297353CC}">
              <c16:uniqueId val="{00000003-92C7-422A-864D-4127CA98FDE7}"/>
            </c:ext>
          </c:extLst>
        </c:ser>
        <c:dLbls>
          <c:showLegendKey val="0"/>
          <c:showVal val="1"/>
          <c:showCatName val="0"/>
          <c:showSerName val="0"/>
          <c:showPercent val="0"/>
          <c:showBubbleSize val="0"/>
        </c:dLbls>
        <c:gapWidth val="150"/>
        <c:axId val="672783376"/>
        <c:axId val="672783736"/>
        <c:extLst>
          <c:ext xmlns:c15="http://schemas.microsoft.com/office/drawing/2012/chart" uri="{02D57815-91ED-43cb-92C2-25804820EDAC}">
            <c15:filteredBarSeries>
              <c15:ser>
                <c:idx val="0"/>
                <c:order val="0"/>
                <c:tx>
                  <c:strRef>
                    <c:extLst>
                      <c:ext uri="{02D57815-91ED-43cb-92C2-25804820EDAC}">
                        <c15:formulaRef>
                          <c15:sqref>'Statistics_Main SD Conventions'!$B$11</c15:sqref>
                        </c15:formulaRef>
                      </c:ext>
                    </c:extLst>
                    <c:strCache>
                      <c:ptCount val="1"/>
                      <c:pt idx="0">
                        <c:v>AFRICA</c:v>
                      </c:pt>
                    </c:strCache>
                  </c:strRef>
                </c:tx>
                <c:spPr>
                  <a:solidFill>
                    <a:schemeClr val="accent1">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showLegendKey val="0"/>
                  <c:showVal val="1"/>
                  <c:showCatName val="0"/>
                  <c:showSerName val="0"/>
                  <c:showPercent val="0"/>
                  <c:showBubbleSize val="0"/>
                  <c:showLeaderLines val="0"/>
                  <c:extLst>
                    <c:ext uri="{CE6537A1-D6FC-4f65-9D91-7224C49458BB}">
                      <c15:showLeaderLines val="1"/>
                      <c15:leaderLines>
                        <c:spPr>
                          <a:ln w="9525">
                            <a:solidFill>
                              <a:schemeClr val="dk1">
                                <a:lumMod val="50000"/>
                                <a:lumOff val="50000"/>
                              </a:schemeClr>
                            </a:solidFill>
                          </a:ln>
                          <a:effectLst/>
                        </c:spPr>
                      </c15:leaderLines>
                    </c:ext>
                  </c:extLst>
                </c:dLbls>
                <c:cat>
                  <c:strRef>
                    <c:extLst>
                      <c:ext uri="{02D57815-91ED-43cb-92C2-25804820EDAC}">
                        <c15:formulaRef>
                          <c15:sqref>'Statistics_Main SD Conventions'!$C$10:$H$10</c15:sqref>
                        </c15:formulaRef>
                      </c:ext>
                    </c:extLst>
                    <c:strCache>
                      <c:ptCount val="6"/>
                      <c:pt idx="0">
                        <c:v>CONVENTION 87</c:v>
                      </c:pt>
                      <c:pt idx="1">
                        <c:v>CONVENTION 98</c:v>
                      </c:pt>
                      <c:pt idx="2">
                        <c:v>CONVENTION 144</c:v>
                      </c:pt>
                      <c:pt idx="3">
                        <c:v>CONVENTION 135</c:v>
                      </c:pt>
                      <c:pt idx="4">
                        <c:v>CONVENTION 151</c:v>
                      </c:pt>
                      <c:pt idx="5">
                        <c:v>CONVENTION 154</c:v>
                      </c:pt>
                    </c:strCache>
                  </c:strRef>
                </c:cat>
                <c:val>
                  <c:numRef>
                    <c:extLst>
                      <c:ext uri="{02D57815-91ED-43cb-92C2-25804820EDAC}">
                        <c15:formulaRef>
                          <c15:sqref>'Statistics_Main SD Conventions'!$C$11:$H$11</c15:sqref>
                        </c15:formulaRef>
                      </c:ext>
                    </c:extLst>
                    <c:numCache>
                      <c:formatCode>General</c:formatCode>
                      <c:ptCount val="6"/>
                      <c:pt idx="0">
                        <c:v>51</c:v>
                      </c:pt>
                      <c:pt idx="1">
                        <c:v>54</c:v>
                      </c:pt>
                      <c:pt idx="2">
                        <c:v>48</c:v>
                      </c:pt>
                      <c:pt idx="3">
                        <c:v>23</c:v>
                      </c:pt>
                      <c:pt idx="4">
                        <c:v>15</c:v>
                      </c:pt>
                      <c:pt idx="5">
                        <c:v>13</c:v>
                      </c:pt>
                    </c:numCache>
                  </c:numRef>
                </c:val>
                <c:extLst>
                  <c:ext xmlns:c16="http://schemas.microsoft.com/office/drawing/2014/chart" uri="{C3380CC4-5D6E-409C-BE32-E72D297353CC}">
                    <c16:uniqueId val="{00000001-92C7-422A-864D-4127CA98FDE7}"/>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'Statistics_Main SD Conventions'!$B$12</c15:sqref>
                        </c15:formulaRef>
                      </c:ext>
                    </c:extLst>
                    <c:strCache>
                      <c:ptCount val="1"/>
                      <c:pt idx="0">
                        <c:v>AMERICAS</c:v>
                      </c:pt>
                    </c:strCache>
                  </c:strRef>
                </c:tx>
                <c:spPr>
                  <a:solidFill>
                    <a:schemeClr val="accent2">
                      <a:alpha val="85000"/>
                    </a:schemeClr>
                  </a:solidFill>
                  <a:ln w="9525" cap="flat" cmpd="sng" algn="ctr">
                    <a:solidFill>
                      <a:schemeClr val="lt1">
                        <a:alpha val="50000"/>
                      </a:schemeClr>
                    </a:solidFill>
                    <a:round/>
                  </a:ln>
                  <a:effectLst/>
                </c:spPr>
                <c:invertIfNegative val="0"/>
                <c:dLbls>
                  <c:spPr>
                    <a:solidFill>
                      <a:schemeClr val="accent2"/>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extLst xmlns:c15="http://schemas.microsoft.com/office/drawing/2012/chart">
                      <c:ext xmlns:c15="http://schemas.microsoft.com/office/drawing/2012/chart" uri="{02D57815-91ED-43cb-92C2-25804820EDAC}">
                        <c15:formulaRef>
                          <c15:sqref>'Statistics_Main SD Conventions'!$C$10:$H$10</c15:sqref>
                        </c15:formulaRef>
                      </c:ext>
                    </c:extLst>
                    <c:strCache>
                      <c:ptCount val="6"/>
                      <c:pt idx="0">
                        <c:v>CONVENTION 87</c:v>
                      </c:pt>
                      <c:pt idx="1">
                        <c:v>CONVENTION 98</c:v>
                      </c:pt>
                      <c:pt idx="2">
                        <c:v>CONVENTION 144</c:v>
                      </c:pt>
                      <c:pt idx="3">
                        <c:v>CONVENTION 135</c:v>
                      </c:pt>
                      <c:pt idx="4">
                        <c:v>CONVENTION 151</c:v>
                      </c:pt>
                      <c:pt idx="5">
                        <c:v>CONVENTION 154</c:v>
                      </c:pt>
                    </c:strCache>
                  </c:strRef>
                </c:cat>
                <c:val>
                  <c:numRef>
                    <c:extLst xmlns:c15="http://schemas.microsoft.com/office/drawing/2012/chart">
                      <c:ext xmlns:c15="http://schemas.microsoft.com/office/drawing/2012/chart" uri="{02D57815-91ED-43cb-92C2-25804820EDAC}">
                        <c15:formulaRef>
                          <c15:sqref>'Statistics_Main SD Conventions'!$C$12:$H$12</c15:sqref>
                        </c15:formulaRef>
                      </c:ext>
                    </c:extLst>
                    <c:numCache>
                      <c:formatCode>General</c:formatCode>
                      <c:ptCount val="6"/>
                      <c:pt idx="0">
                        <c:v>33</c:v>
                      </c:pt>
                      <c:pt idx="1">
                        <c:v>34</c:v>
                      </c:pt>
                      <c:pt idx="2">
                        <c:v>30</c:v>
                      </c:pt>
                      <c:pt idx="3">
                        <c:v>15</c:v>
                      </c:pt>
                      <c:pt idx="4">
                        <c:v>12</c:v>
                      </c:pt>
                      <c:pt idx="5">
                        <c:v>10</c:v>
                      </c:pt>
                    </c:numCache>
                  </c:numRef>
                </c:val>
                <c:extLst xmlns:c15="http://schemas.microsoft.com/office/drawing/2012/chart">
                  <c:ext xmlns:c16="http://schemas.microsoft.com/office/drawing/2014/chart" uri="{C3380CC4-5D6E-409C-BE32-E72D297353CC}">
                    <c16:uniqueId val="{00000002-92C7-422A-864D-4127CA98FDE7}"/>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'Statistics_Main SD Conventions'!$B$13</c15:sqref>
                        </c15:formulaRef>
                      </c:ext>
                    </c:extLst>
                    <c:strCache>
                      <c:ptCount val="1"/>
                      <c:pt idx="0">
                        <c:v>ARAB STATES</c:v>
                      </c:pt>
                    </c:strCache>
                  </c:strRef>
                </c:tx>
                <c:spPr>
                  <a:solidFill>
                    <a:schemeClr val="accent3">
                      <a:alpha val="85000"/>
                    </a:schemeClr>
                  </a:solidFill>
                  <a:ln w="9525" cap="flat" cmpd="sng" algn="ctr">
                    <a:solidFill>
                      <a:schemeClr val="accent2">
                        <a:lumMod val="75000"/>
                        <a:alpha val="85000"/>
                      </a:schemeClr>
                    </a:solidFill>
                    <a:round/>
                  </a:ln>
                  <a:effectLst/>
                </c:spPr>
                <c:invertIfNegative val="0"/>
                <c:dLbls>
                  <c:spPr>
                    <a:solidFill>
                      <a:schemeClr val="accent2">
                        <a:lumMod val="75000"/>
                      </a:schemeClr>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extLst xmlns:c15="http://schemas.microsoft.com/office/drawing/2012/chart">
                      <c:ext xmlns:c15="http://schemas.microsoft.com/office/drawing/2012/chart" uri="{02D57815-91ED-43cb-92C2-25804820EDAC}">
                        <c15:formulaRef>
                          <c15:sqref>'Statistics_Main SD Conventions'!$C$10:$H$10</c15:sqref>
                        </c15:formulaRef>
                      </c:ext>
                    </c:extLst>
                    <c:strCache>
                      <c:ptCount val="6"/>
                      <c:pt idx="0">
                        <c:v>CONVENTION 87</c:v>
                      </c:pt>
                      <c:pt idx="1">
                        <c:v>CONVENTION 98</c:v>
                      </c:pt>
                      <c:pt idx="2">
                        <c:v>CONVENTION 144</c:v>
                      </c:pt>
                      <c:pt idx="3">
                        <c:v>CONVENTION 135</c:v>
                      </c:pt>
                      <c:pt idx="4">
                        <c:v>CONVENTION 151</c:v>
                      </c:pt>
                      <c:pt idx="5">
                        <c:v>CONVENTION 154</c:v>
                      </c:pt>
                    </c:strCache>
                  </c:strRef>
                </c:cat>
                <c:val>
                  <c:numRef>
                    <c:extLst xmlns:c15="http://schemas.microsoft.com/office/drawing/2012/chart">
                      <c:ext xmlns:c15="http://schemas.microsoft.com/office/drawing/2012/chart" uri="{02D57815-91ED-43cb-92C2-25804820EDAC}">
                        <c15:formulaRef>
                          <c15:sqref>'Statistics_Main SD Conventions'!$C$13:$H$13</c15:sqref>
                        </c15:formulaRef>
                      </c:ext>
                    </c:extLst>
                    <c:numCache>
                      <c:formatCode>General</c:formatCode>
                      <c:ptCount val="6"/>
                      <c:pt idx="0">
                        <c:v>4</c:v>
                      </c:pt>
                      <c:pt idx="1">
                        <c:v>6</c:v>
                      </c:pt>
                      <c:pt idx="2">
                        <c:v>5</c:v>
                      </c:pt>
                      <c:pt idx="3">
                        <c:v>4</c:v>
                      </c:pt>
                      <c:pt idx="4">
                        <c:v>0</c:v>
                      </c:pt>
                      <c:pt idx="5">
                        <c:v>0</c:v>
                      </c:pt>
                    </c:numCache>
                  </c:numRef>
                </c:val>
                <c:extLst xmlns:c15="http://schemas.microsoft.com/office/drawing/2012/chart">
                  <c:ext xmlns:c16="http://schemas.microsoft.com/office/drawing/2014/chart" uri="{C3380CC4-5D6E-409C-BE32-E72D297353CC}">
                    <c16:uniqueId val="{00000000-92C7-422A-864D-4127CA98FDE7}"/>
                  </c:ext>
                </c:extLst>
              </c15:ser>
            </c15:filteredBarSeries>
            <c15:filteredBarSeries>
              <c15:ser>
                <c:idx val="4"/>
                <c:order val="4"/>
                <c:tx>
                  <c:strRef>
                    <c:extLst xmlns:c15="http://schemas.microsoft.com/office/drawing/2012/chart">
                      <c:ext xmlns:c15="http://schemas.microsoft.com/office/drawing/2012/chart" uri="{02D57815-91ED-43cb-92C2-25804820EDAC}">
                        <c15:formulaRef>
                          <c15:sqref>'Statistics_Main SD Conventions'!$B$15</c15:sqref>
                        </c15:formulaRef>
                      </c:ext>
                    </c:extLst>
                    <c:strCache>
                      <c:ptCount val="1"/>
                      <c:pt idx="0">
                        <c:v>EUROPE &amp; CENTRAL ASIA</c:v>
                      </c:pt>
                    </c:strCache>
                  </c:strRef>
                </c:tx>
                <c:spPr>
                  <a:solidFill>
                    <a:schemeClr val="accent5">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extLst xmlns:c15="http://schemas.microsoft.com/office/drawing/2012/chart">
                      <c:ext xmlns:c15="http://schemas.microsoft.com/office/drawing/2012/chart" uri="{02D57815-91ED-43cb-92C2-25804820EDAC}">
                        <c15:formulaRef>
                          <c15:sqref>'Statistics_Main SD Conventions'!$C$10:$H$10</c15:sqref>
                        </c15:formulaRef>
                      </c:ext>
                    </c:extLst>
                    <c:strCache>
                      <c:ptCount val="6"/>
                      <c:pt idx="0">
                        <c:v>CONVENTION 87</c:v>
                      </c:pt>
                      <c:pt idx="1">
                        <c:v>CONVENTION 98</c:v>
                      </c:pt>
                      <c:pt idx="2">
                        <c:v>CONVENTION 144</c:v>
                      </c:pt>
                      <c:pt idx="3">
                        <c:v>CONVENTION 135</c:v>
                      </c:pt>
                      <c:pt idx="4">
                        <c:v>CONVENTION 151</c:v>
                      </c:pt>
                      <c:pt idx="5">
                        <c:v>CONVENTION 154</c:v>
                      </c:pt>
                    </c:strCache>
                  </c:strRef>
                </c:cat>
                <c:val>
                  <c:numRef>
                    <c:extLst xmlns:c15="http://schemas.microsoft.com/office/drawing/2012/chart">
                      <c:ext xmlns:c15="http://schemas.microsoft.com/office/drawing/2012/chart" uri="{02D57815-91ED-43cb-92C2-25804820EDAC}">
                        <c15:formulaRef>
                          <c15:sqref>'Statistics_Main SD Conventions'!$C$15:$H$15</c15:sqref>
                        </c15:formulaRef>
                      </c:ext>
                    </c:extLst>
                    <c:numCache>
                      <c:formatCode>General</c:formatCode>
                      <c:ptCount val="6"/>
                      <c:pt idx="0">
                        <c:v>51</c:v>
                      </c:pt>
                      <c:pt idx="1">
                        <c:v>51</c:v>
                      </c:pt>
                      <c:pt idx="2">
                        <c:v>51</c:v>
                      </c:pt>
                      <c:pt idx="3">
                        <c:v>39</c:v>
                      </c:pt>
                      <c:pt idx="4">
                        <c:v>31</c:v>
                      </c:pt>
                      <c:pt idx="5">
                        <c:v>28</c:v>
                      </c:pt>
                    </c:numCache>
                  </c:numRef>
                </c:val>
                <c:extLst xmlns:c15="http://schemas.microsoft.com/office/drawing/2012/chart">
                  <c:ext xmlns:c16="http://schemas.microsoft.com/office/drawing/2014/chart" uri="{C3380CC4-5D6E-409C-BE32-E72D297353CC}">
                    <c16:uniqueId val="{00000004-92C7-422A-864D-4127CA98FDE7}"/>
                  </c:ext>
                </c:extLst>
              </c15:ser>
            </c15:filteredBarSeries>
            <c15:filteredBarSeries>
              <c15:ser>
                <c:idx val="5"/>
                <c:order val="5"/>
                <c:tx>
                  <c:strRef>
                    <c:extLst xmlns:c15="http://schemas.microsoft.com/office/drawing/2012/chart">
                      <c:ext xmlns:c15="http://schemas.microsoft.com/office/drawing/2012/chart" uri="{02D57815-91ED-43cb-92C2-25804820EDAC}">
                        <c15:formulaRef>
                          <c15:sqref>'Statistics_Main SD Conventions'!$B$16</c15:sqref>
                        </c15:formulaRef>
                      </c:ext>
                    </c:extLst>
                    <c:strCache>
                      <c:ptCount val="1"/>
                      <c:pt idx="0">
                        <c:v>GLOBALLY</c:v>
                      </c:pt>
                    </c:strCache>
                  </c:strRef>
                </c:tx>
                <c:spPr>
                  <a:solidFill>
                    <a:schemeClr val="accent6">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extLst xmlns:c15="http://schemas.microsoft.com/office/drawing/2012/chart">
                      <c:ext xmlns:c15="http://schemas.microsoft.com/office/drawing/2012/chart" uri="{02D57815-91ED-43cb-92C2-25804820EDAC}">
                        <c15:formulaRef>
                          <c15:sqref>'Statistics_Main SD Conventions'!$C$10:$H$10</c15:sqref>
                        </c15:formulaRef>
                      </c:ext>
                    </c:extLst>
                    <c:strCache>
                      <c:ptCount val="6"/>
                      <c:pt idx="0">
                        <c:v>CONVENTION 87</c:v>
                      </c:pt>
                      <c:pt idx="1">
                        <c:v>CONVENTION 98</c:v>
                      </c:pt>
                      <c:pt idx="2">
                        <c:v>CONVENTION 144</c:v>
                      </c:pt>
                      <c:pt idx="3">
                        <c:v>CONVENTION 135</c:v>
                      </c:pt>
                      <c:pt idx="4">
                        <c:v>CONVENTION 151</c:v>
                      </c:pt>
                      <c:pt idx="5">
                        <c:v>CONVENTION 154</c:v>
                      </c:pt>
                    </c:strCache>
                  </c:strRef>
                </c:cat>
                <c:val>
                  <c:numRef>
                    <c:extLst xmlns:c15="http://schemas.microsoft.com/office/drawing/2012/chart">
                      <c:ext xmlns:c15="http://schemas.microsoft.com/office/drawing/2012/chart" uri="{02D57815-91ED-43cb-92C2-25804820EDAC}">
                        <c15:formulaRef>
                          <c15:sqref>'Statistics_Main SD Conventions'!$C$16:$H$16</c15:sqref>
                        </c15:formulaRef>
                      </c:ext>
                    </c:extLst>
                    <c:numCache>
                      <c:formatCode>General</c:formatCode>
                      <c:ptCount val="6"/>
                      <c:pt idx="0">
                        <c:v>158</c:v>
                      </c:pt>
                      <c:pt idx="1">
                        <c:v>168</c:v>
                      </c:pt>
                      <c:pt idx="2">
                        <c:v>158</c:v>
                      </c:pt>
                      <c:pt idx="3">
                        <c:v>85</c:v>
                      </c:pt>
                      <c:pt idx="4">
                        <c:v>59</c:v>
                      </c:pt>
                      <c:pt idx="5">
                        <c:v>51</c:v>
                      </c:pt>
                    </c:numCache>
                  </c:numRef>
                </c:val>
                <c:extLst xmlns:c15="http://schemas.microsoft.com/office/drawing/2012/chart">
                  <c:ext xmlns:c16="http://schemas.microsoft.com/office/drawing/2014/chart" uri="{C3380CC4-5D6E-409C-BE32-E72D297353CC}">
                    <c16:uniqueId val="{00000005-92C7-422A-864D-4127CA98FDE7}"/>
                  </c:ext>
                </c:extLst>
              </c15:ser>
            </c15:filteredBarSeries>
          </c:ext>
        </c:extLst>
      </c:barChart>
      <c:catAx>
        <c:axId val="672783376"/>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672783736"/>
        <c:crosses val="autoZero"/>
        <c:auto val="1"/>
        <c:lblAlgn val="ctr"/>
        <c:lblOffset val="100"/>
        <c:noMultiLvlLbl val="0"/>
      </c:catAx>
      <c:valAx>
        <c:axId val="672783736"/>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672783376"/>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manualLayout>
          <c:layoutTarget val="inner"/>
          <c:xMode val="edge"/>
          <c:yMode val="edge"/>
          <c:x val="2.5000000000000001E-2"/>
          <c:y val="0.19432888597258677"/>
          <c:w val="0.93888888888888888"/>
          <c:h val="0.54151210265383498"/>
        </c:manualLayout>
      </c:layout>
      <c:barChart>
        <c:barDir val="col"/>
        <c:grouping val="clustered"/>
        <c:varyColors val="0"/>
        <c:ser>
          <c:idx val="4"/>
          <c:order val="4"/>
          <c:tx>
            <c:strRef>
              <c:f>'Statistics_Main SD Conventions'!$B$15</c:f>
              <c:strCache>
                <c:ptCount val="1"/>
                <c:pt idx="0">
                  <c:v>EUROPE &amp; CENTRAL ASIA</c:v>
                </c:pt>
              </c:strCache>
              <c:extLst xmlns:c15="http://schemas.microsoft.com/office/drawing/2012/chart"/>
            </c:strRef>
          </c:tx>
          <c:spPr>
            <a:solidFill>
              <a:schemeClr val="accent5">
                <a:alpha val="85000"/>
              </a:schemeClr>
            </a:solidFill>
            <a:ln w="9525" cap="flat" cmpd="sng" algn="ctr">
              <a:solidFill>
                <a:schemeClr val="lt1">
                  <a:alpha val="50000"/>
                </a:schemeClr>
              </a:solidFill>
              <a:round/>
            </a:ln>
            <a:effectLst/>
          </c:spPr>
          <c:invertIfNegative val="0"/>
          <c:dLbls>
            <c:spPr>
              <a:solidFill>
                <a:srgbClr val="0070C0"/>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'Statistics_Main SD Conventions'!$C$10:$H$10</c:f>
              <c:strCache>
                <c:ptCount val="6"/>
                <c:pt idx="0">
                  <c:v>CONVENTION 87</c:v>
                </c:pt>
                <c:pt idx="1">
                  <c:v>CONVENTION 98</c:v>
                </c:pt>
                <c:pt idx="2">
                  <c:v>CONVENTION 144</c:v>
                </c:pt>
                <c:pt idx="3">
                  <c:v>CONVENTION 135</c:v>
                </c:pt>
                <c:pt idx="4">
                  <c:v>CONVENTION 151</c:v>
                </c:pt>
                <c:pt idx="5">
                  <c:v>CONVENTION 154</c:v>
                </c:pt>
              </c:strCache>
              <c:extLst xmlns:c15="http://schemas.microsoft.com/office/drawing/2012/chart"/>
            </c:strRef>
          </c:cat>
          <c:val>
            <c:numRef>
              <c:f>'Statistics_Main SD Conventions'!$C$15:$H$15</c:f>
              <c:numCache>
                <c:formatCode>General</c:formatCode>
                <c:ptCount val="6"/>
                <c:pt idx="0">
                  <c:v>51</c:v>
                </c:pt>
                <c:pt idx="1">
                  <c:v>51</c:v>
                </c:pt>
                <c:pt idx="2">
                  <c:v>51</c:v>
                </c:pt>
                <c:pt idx="3">
                  <c:v>39</c:v>
                </c:pt>
                <c:pt idx="4">
                  <c:v>31</c:v>
                </c:pt>
                <c:pt idx="5">
                  <c:v>28</c:v>
                </c:pt>
              </c:numCache>
              <c:extLst xmlns:c15="http://schemas.microsoft.com/office/drawing/2012/chart"/>
            </c:numRef>
          </c:val>
          <c:extLst>
            <c:ext xmlns:c16="http://schemas.microsoft.com/office/drawing/2014/chart" uri="{C3380CC4-5D6E-409C-BE32-E72D297353CC}">
              <c16:uniqueId val="{00000004-CB19-48CC-A4DC-BCB4ABB53488}"/>
            </c:ext>
          </c:extLst>
        </c:ser>
        <c:dLbls>
          <c:showLegendKey val="0"/>
          <c:showVal val="1"/>
          <c:showCatName val="0"/>
          <c:showSerName val="0"/>
          <c:showPercent val="0"/>
          <c:showBubbleSize val="0"/>
        </c:dLbls>
        <c:gapWidth val="150"/>
        <c:axId val="672783376"/>
        <c:axId val="672783736"/>
        <c:extLst>
          <c:ext xmlns:c15="http://schemas.microsoft.com/office/drawing/2012/chart" uri="{02D57815-91ED-43cb-92C2-25804820EDAC}">
            <c15:filteredBarSeries>
              <c15:ser>
                <c:idx val="0"/>
                <c:order val="0"/>
                <c:tx>
                  <c:strRef>
                    <c:extLst>
                      <c:ext uri="{02D57815-91ED-43cb-92C2-25804820EDAC}">
                        <c15:formulaRef>
                          <c15:sqref>'Statistics_Main SD Conventions'!$B$11</c15:sqref>
                        </c15:formulaRef>
                      </c:ext>
                    </c:extLst>
                    <c:strCache>
                      <c:ptCount val="1"/>
                      <c:pt idx="0">
                        <c:v>AFRICA</c:v>
                      </c:pt>
                    </c:strCache>
                  </c:strRef>
                </c:tx>
                <c:spPr>
                  <a:solidFill>
                    <a:schemeClr val="accent1">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showLegendKey val="0"/>
                  <c:showVal val="1"/>
                  <c:showCatName val="0"/>
                  <c:showSerName val="0"/>
                  <c:showPercent val="0"/>
                  <c:showBubbleSize val="0"/>
                  <c:showLeaderLines val="0"/>
                  <c:extLst>
                    <c:ext uri="{CE6537A1-D6FC-4f65-9D91-7224C49458BB}">
                      <c15:showLeaderLines val="1"/>
                      <c15:leaderLines>
                        <c:spPr>
                          <a:ln w="9525">
                            <a:solidFill>
                              <a:schemeClr val="dk1">
                                <a:lumMod val="50000"/>
                                <a:lumOff val="50000"/>
                              </a:schemeClr>
                            </a:solidFill>
                          </a:ln>
                          <a:effectLst/>
                        </c:spPr>
                      </c15:leaderLines>
                    </c:ext>
                  </c:extLst>
                </c:dLbls>
                <c:cat>
                  <c:strRef>
                    <c:extLst>
                      <c:ext uri="{02D57815-91ED-43cb-92C2-25804820EDAC}">
                        <c15:formulaRef>
                          <c15:sqref>'Statistics_Main SD Conventions'!$C$10:$H$10</c15:sqref>
                        </c15:formulaRef>
                      </c:ext>
                    </c:extLst>
                    <c:strCache>
                      <c:ptCount val="6"/>
                      <c:pt idx="0">
                        <c:v>CONVENTION 87</c:v>
                      </c:pt>
                      <c:pt idx="1">
                        <c:v>CONVENTION 98</c:v>
                      </c:pt>
                      <c:pt idx="2">
                        <c:v>CONVENTION 144</c:v>
                      </c:pt>
                      <c:pt idx="3">
                        <c:v>CONVENTION 135</c:v>
                      </c:pt>
                      <c:pt idx="4">
                        <c:v>CONVENTION 151</c:v>
                      </c:pt>
                      <c:pt idx="5">
                        <c:v>CONVENTION 154</c:v>
                      </c:pt>
                    </c:strCache>
                  </c:strRef>
                </c:cat>
                <c:val>
                  <c:numRef>
                    <c:extLst>
                      <c:ext uri="{02D57815-91ED-43cb-92C2-25804820EDAC}">
                        <c15:formulaRef>
                          <c15:sqref>'Statistics_Main SD Conventions'!$C$11:$H$11</c15:sqref>
                        </c15:formulaRef>
                      </c:ext>
                    </c:extLst>
                    <c:numCache>
                      <c:formatCode>General</c:formatCode>
                      <c:ptCount val="6"/>
                      <c:pt idx="0">
                        <c:v>51</c:v>
                      </c:pt>
                      <c:pt idx="1">
                        <c:v>54</c:v>
                      </c:pt>
                      <c:pt idx="2">
                        <c:v>48</c:v>
                      </c:pt>
                      <c:pt idx="3">
                        <c:v>23</c:v>
                      </c:pt>
                      <c:pt idx="4">
                        <c:v>15</c:v>
                      </c:pt>
                      <c:pt idx="5">
                        <c:v>13</c:v>
                      </c:pt>
                    </c:numCache>
                  </c:numRef>
                </c:val>
                <c:extLst>
                  <c:ext xmlns:c16="http://schemas.microsoft.com/office/drawing/2014/chart" uri="{C3380CC4-5D6E-409C-BE32-E72D297353CC}">
                    <c16:uniqueId val="{00000001-CB19-48CC-A4DC-BCB4ABB53488}"/>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'Statistics_Main SD Conventions'!$B$12</c15:sqref>
                        </c15:formulaRef>
                      </c:ext>
                    </c:extLst>
                    <c:strCache>
                      <c:ptCount val="1"/>
                      <c:pt idx="0">
                        <c:v>AMERICAS</c:v>
                      </c:pt>
                    </c:strCache>
                  </c:strRef>
                </c:tx>
                <c:spPr>
                  <a:solidFill>
                    <a:schemeClr val="accent2">
                      <a:alpha val="85000"/>
                    </a:schemeClr>
                  </a:solidFill>
                  <a:ln w="9525" cap="flat" cmpd="sng" algn="ctr">
                    <a:solidFill>
                      <a:schemeClr val="lt1">
                        <a:alpha val="50000"/>
                      </a:schemeClr>
                    </a:solidFill>
                    <a:round/>
                  </a:ln>
                  <a:effectLst/>
                </c:spPr>
                <c:invertIfNegative val="0"/>
                <c:dLbls>
                  <c:spPr>
                    <a:solidFill>
                      <a:schemeClr val="accent2"/>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extLst xmlns:c15="http://schemas.microsoft.com/office/drawing/2012/chart">
                      <c:ext xmlns:c15="http://schemas.microsoft.com/office/drawing/2012/chart" uri="{02D57815-91ED-43cb-92C2-25804820EDAC}">
                        <c15:formulaRef>
                          <c15:sqref>'Statistics_Main SD Conventions'!$C$10:$H$10</c15:sqref>
                        </c15:formulaRef>
                      </c:ext>
                    </c:extLst>
                    <c:strCache>
                      <c:ptCount val="6"/>
                      <c:pt idx="0">
                        <c:v>CONVENTION 87</c:v>
                      </c:pt>
                      <c:pt idx="1">
                        <c:v>CONVENTION 98</c:v>
                      </c:pt>
                      <c:pt idx="2">
                        <c:v>CONVENTION 144</c:v>
                      </c:pt>
                      <c:pt idx="3">
                        <c:v>CONVENTION 135</c:v>
                      </c:pt>
                      <c:pt idx="4">
                        <c:v>CONVENTION 151</c:v>
                      </c:pt>
                      <c:pt idx="5">
                        <c:v>CONVENTION 154</c:v>
                      </c:pt>
                    </c:strCache>
                  </c:strRef>
                </c:cat>
                <c:val>
                  <c:numRef>
                    <c:extLst xmlns:c15="http://schemas.microsoft.com/office/drawing/2012/chart">
                      <c:ext xmlns:c15="http://schemas.microsoft.com/office/drawing/2012/chart" uri="{02D57815-91ED-43cb-92C2-25804820EDAC}">
                        <c15:formulaRef>
                          <c15:sqref>'Statistics_Main SD Conventions'!$C$12:$H$12</c15:sqref>
                        </c15:formulaRef>
                      </c:ext>
                    </c:extLst>
                    <c:numCache>
                      <c:formatCode>General</c:formatCode>
                      <c:ptCount val="6"/>
                      <c:pt idx="0">
                        <c:v>33</c:v>
                      </c:pt>
                      <c:pt idx="1">
                        <c:v>34</c:v>
                      </c:pt>
                      <c:pt idx="2">
                        <c:v>30</c:v>
                      </c:pt>
                      <c:pt idx="3">
                        <c:v>15</c:v>
                      </c:pt>
                      <c:pt idx="4">
                        <c:v>12</c:v>
                      </c:pt>
                      <c:pt idx="5">
                        <c:v>10</c:v>
                      </c:pt>
                    </c:numCache>
                  </c:numRef>
                </c:val>
                <c:extLst xmlns:c15="http://schemas.microsoft.com/office/drawing/2012/chart">
                  <c:ext xmlns:c16="http://schemas.microsoft.com/office/drawing/2014/chart" uri="{C3380CC4-5D6E-409C-BE32-E72D297353CC}">
                    <c16:uniqueId val="{00000002-CB19-48CC-A4DC-BCB4ABB53488}"/>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'Statistics_Main SD Conventions'!$B$13</c15:sqref>
                        </c15:formulaRef>
                      </c:ext>
                    </c:extLst>
                    <c:strCache>
                      <c:ptCount val="1"/>
                      <c:pt idx="0">
                        <c:v>ARAB STATES</c:v>
                      </c:pt>
                    </c:strCache>
                  </c:strRef>
                </c:tx>
                <c:spPr>
                  <a:solidFill>
                    <a:schemeClr val="accent3">
                      <a:alpha val="85000"/>
                    </a:schemeClr>
                  </a:solidFill>
                  <a:ln w="9525" cap="flat" cmpd="sng" algn="ctr">
                    <a:solidFill>
                      <a:schemeClr val="accent2">
                        <a:lumMod val="75000"/>
                        <a:alpha val="85000"/>
                      </a:schemeClr>
                    </a:solidFill>
                    <a:round/>
                  </a:ln>
                  <a:effectLst/>
                </c:spPr>
                <c:invertIfNegative val="0"/>
                <c:dLbls>
                  <c:spPr>
                    <a:solidFill>
                      <a:schemeClr val="accent2">
                        <a:lumMod val="75000"/>
                      </a:schemeClr>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extLst xmlns:c15="http://schemas.microsoft.com/office/drawing/2012/chart">
                      <c:ext xmlns:c15="http://schemas.microsoft.com/office/drawing/2012/chart" uri="{02D57815-91ED-43cb-92C2-25804820EDAC}">
                        <c15:formulaRef>
                          <c15:sqref>'Statistics_Main SD Conventions'!$C$10:$H$10</c15:sqref>
                        </c15:formulaRef>
                      </c:ext>
                    </c:extLst>
                    <c:strCache>
                      <c:ptCount val="6"/>
                      <c:pt idx="0">
                        <c:v>CONVENTION 87</c:v>
                      </c:pt>
                      <c:pt idx="1">
                        <c:v>CONVENTION 98</c:v>
                      </c:pt>
                      <c:pt idx="2">
                        <c:v>CONVENTION 144</c:v>
                      </c:pt>
                      <c:pt idx="3">
                        <c:v>CONVENTION 135</c:v>
                      </c:pt>
                      <c:pt idx="4">
                        <c:v>CONVENTION 151</c:v>
                      </c:pt>
                      <c:pt idx="5">
                        <c:v>CONVENTION 154</c:v>
                      </c:pt>
                    </c:strCache>
                  </c:strRef>
                </c:cat>
                <c:val>
                  <c:numRef>
                    <c:extLst xmlns:c15="http://schemas.microsoft.com/office/drawing/2012/chart">
                      <c:ext xmlns:c15="http://schemas.microsoft.com/office/drawing/2012/chart" uri="{02D57815-91ED-43cb-92C2-25804820EDAC}">
                        <c15:formulaRef>
                          <c15:sqref>'Statistics_Main SD Conventions'!$C$13:$H$13</c15:sqref>
                        </c15:formulaRef>
                      </c:ext>
                    </c:extLst>
                    <c:numCache>
                      <c:formatCode>General</c:formatCode>
                      <c:ptCount val="6"/>
                      <c:pt idx="0">
                        <c:v>4</c:v>
                      </c:pt>
                      <c:pt idx="1">
                        <c:v>6</c:v>
                      </c:pt>
                      <c:pt idx="2">
                        <c:v>5</c:v>
                      </c:pt>
                      <c:pt idx="3">
                        <c:v>4</c:v>
                      </c:pt>
                      <c:pt idx="4">
                        <c:v>0</c:v>
                      </c:pt>
                      <c:pt idx="5">
                        <c:v>0</c:v>
                      </c:pt>
                    </c:numCache>
                  </c:numRef>
                </c:val>
                <c:extLst xmlns:c15="http://schemas.microsoft.com/office/drawing/2012/chart">
                  <c:ext xmlns:c16="http://schemas.microsoft.com/office/drawing/2014/chart" uri="{C3380CC4-5D6E-409C-BE32-E72D297353CC}">
                    <c16:uniqueId val="{00000003-CB19-48CC-A4DC-BCB4ABB53488}"/>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'Statistics_Main SD Conventions'!$B$14</c15:sqref>
                        </c15:formulaRef>
                      </c:ext>
                    </c:extLst>
                    <c:strCache>
                      <c:ptCount val="1"/>
                      <c:pt idx="0">
                        <c:v>ASIA &amp; PACIFIC</c:v>
                      </c:pt>
                    </c:strCache>
                  </c:strRef>
                </c:tx>
                <c:spPr>
                  <a:solidFill>
                    <a:schemeClr val="accent4">
                      <a:alpha val="85000"/>
                    </a:schemeClr>
                  </a:solidFill>
                  <a:ln w="9525" cap="flat" cmpd="sng" algn="ctr">
                    <a:solidFill>
                      <a:schemeClr val="lt1">
                        <a:alpha val="50000"/>
                      </a:schemeClr>
                    </a:solidFill>
                    <a:round/>
                  </a:ln>
                  <a:effectLst/>
                </c:spPr>
                <c:invertIfNegative val="0"/>
                <c:dLbls>
                  <c:spPr>
                    <a:solidFill>
                      <a:schemeClr val="accent4">
                        <a:lumMod val="60000"/>
                        <a:lumOff val="40000"/>
                      </a:schemeClr>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extLst xmlns:c15="http://schemas.microsoft.com/office/drawing/2012/chart">
                      <c:ext xmlns:c15="http://schemas.microsoft.com/office/drawing/2012/chart" uri="{02D57815-91ED-43cb-92C2-25804820EDAC}">
                        <c15:formulaRef>
                          <c15:sqref>'Statistics_Main SD Conventions'!$C$10:$H$10</c15:sqref>
                        </c15:formulaRef>
                      </c:ext>
                    </c:extLst>
                    <c:strCache>
                      <c:ptCount val="6"/>
                      <c:pt idx="0">
                        <c:v>CONVENTION 87</c:v>
                      </c:pt>
                      <c:pt idx="1">
                        <c:v>CONVENTION 98</c:v>
                      </c:pt>
                      <c:pt idx="2">
                        <c:v>CONVENTION 144</c:v>
                      </c:pt>
                      <c:pt idx="3">
                        <c:v>CONVENTION 135</c:v>
                      </c:pt>
                      <c:pt idx="4">
                        <c:v>CONVENTION 151</c:v>
                      </c:pt>
                      <c:pt idx="5">
                        <c:v>CONVENTION 154</c:v>
                      </c:pt>
                    </c:strCache>
                  </c:strRef>
                </c:cat>
                <c:val>
                  <c:numRef>
                    <c:extLst xmlns:c15="http://schemas.microsoft.com/office/drawing/2012/chart">
                      <c:ext xmlns:c15="http://schemas.microsoft.com/office/drawing/2012/chart" uri="{02D57815-91ED-43cb-92C2-25804820EDAC}">
                        <c15:formulaRef>
                          <c15:sqref>'Statistics_Main SD Conventions'!$C$14:$H$14</c15:sqref>
                        </c15:formulaRef>
                      </c:ext>
                    </c:extLst>
                    <c:numCache>
                      <c:formatCode>General</c:formatCode>
                      <c:ptCount val="6"/>
                      <c:pt idx="0">
                        <c:v>19</c:v>
                      </c:pt>
                      <c:pt idx="1">
                        <c:v>23</c:v>
                      </c:pt>
                      <c:pt idx="2">
                        <c:v>24</c:v>
                      </c:pt>
                      <c:pt idx="3">
                        <c:v>4</c:v>
                      </c:pt>
                      <c:pt idx="4">
                        <c:v>1</c:v>
                      </c:pt>
                      <c:pt idx="5">
                        <c:v>0</c:v>
                      </c:pt>
                    </c:numCache>
                  </c:numRef>
                </c:val>
                <c:extLst xmlns:c15="http://schemas.microsoft.com/office/drawing/2012/chart">
                  <c:ext xmlns:c16="http://schemas.microsoft.com/office/drawing/2014/chart" uri="{C3380CC4-5D6E-409C-BE32-E72D297353CC}">
                    <c16:uniqueId val="{00000000-CB19-48CC-A4DC-BCB4ABB53488}"/>
                  </c:ext>
                </c:extLst>
              </c15:ser>
            </c15:filteredBarSeries>
            <c15:filteredBarSeries>
              <c15:ser>
                <c:idx val="5"/>
                <c:order val="5"/>
                <c:tx>
                  <c:strRef>
                    <c:extLst xmlns:c15="http://schemas.microsoft.com/office/drawing/2012/chart">
                      <c:ext xmlns:c15="http://schemas.microsoft.com/office/drawing/2012/chart" uri="{02D57815-91ED-43cb-92C2-25804820EDAC}">
                        <c15:formulaRef>
                          <c15:sqref>'Statistics_Main SD Conventions'!$B$16</c15:sqref>
                        </c15:formulaRef>
                      </c:ext>
                    </c:extLst>
                    <c:strCache>
                      <c:ptCount val="1"/>
                      <c:pt idx="0">
                        <c:v>GLOBALLY</c:v>
                      </c:pt>
                    </c:strCache>
                  </c:strRef>
                </c:tx>
                <c:spPr>
                  <a:solidFill>
                    <a:schemeClr val="accent6">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extLst xmlns:c15="http://schemas.microsoft.com/office/drawing/2012/chart">
                      <c:ext xmlns:c15="http://schemas.microsoft.com/office/drawing/2012/chart" uri="{02D57815-91ED-43cb-92C2-25804820EDAC}">
                        <c15:formulaRef>
                          <c15:sqref>'Statistics_Main SD Conventions'!$C$10:$H$10</c15:sqref>
                        </c15:formulaRef>
                      </c:ext>
                    </c:extLst>
                    <c:strCache>
                      <c:ptCount val="6"/>
                      <c:pt idx="0">
                        <c:v>CONVENTION 87</c:v>
                      </c:pt>
                      <c:pt idx="1">
                        <c:v>CONVENTION 98</c:v>
                      </c:pt>
                      <c:pt idx="2">
                        <c:v>CONVENTION 144</c:v>
                      </c:pt>
                      <c:pt idx="3">
                        <c:v>CONVENTION 135</c:v>
                      </c:pt>
                      <c:pt idx="4">
                        <c:v>CONVENTION 151</c:v>
                      </c:pt>
                      <c:pt idx="5">
                        <c:v>CONVENTION 154</c:v>
                      </c:pt>
                    </c:strCache>
                  </c:strRef>
                </c:cat>
                <c:val>
                  <c:numRef>
                    <c:extLst xmlns:c15="http://schemas.microsoft.com/office/drawing/2012/chart">
                      <c:ext xmlns:c15="http://schemas.microsoft.com/office/drawing/2012/chart" uri="{02D57815-91ED-43cb-92C2-25804820EDAC}">
                        <c15:formulaRef>
                          <c15:sqref>'Statistics_Main SD Conventions'!$C$16:$H$16</c15:sqref>
                        </c15:formulaRef>
                      </c:ext>
                    </c:extLst>
                    <c:numCache>
                      <c:formatCode>General</c:formatCode>
                      <c:ptCount val="6"/>
                      <c:pt idx="0">
                        <c:v>158</c:v>
                      </c:pt>
                      <c:pt idx="1">
                        <c:v>168</c:v>
                      </c:pt>
                      <c:pt idx="2">
                        <c:v>158</c:v>
                      </c:pt>
                      <c:pt idx="3">
                        <c:v>85</c:v>
                      </c:pt>
                      <c:pt idx="4">
                        <c:v>59</c:v>
                      </c:pt>
                      <c:pt idx="5">
                        <c:v>51</c:v>
                      </c:pt>
                    </c:numCache>
                  </c:numRef>
                </c:val>
                <c:extLst xmlns:c15="http://schemas.microsoft.com/office/drawing/2012/chart">
                  <c:ext xmlns:c16="http://schemas.microsoft.com/office/drawing/2014/chart" uri="{C3380CC4-5D6E-409C-BE32-E72D297353CC}">
                    <c16:uniqueId val="{00000005-CB19-48CC-A4DC-BCB4ABB53488}"/>
                  </c:ext>
                </c:extLst>
              </c15:ser>
            </c15:filteredBarSeries>
          </c:ext>
        </c:extLst>
      </c:barChart>
      <c:catAx>
        <c:axId val="672783376"/>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672783736"/>
        <c:crosses val="autoZero"/>
        <c:auto val="1"/>
        <c:lblAlgn val="ctr"/>
        <c:lblOffset val="100"/>
        <c:noMultiLvlLbl val="0"/>
      </c:catAx>
      <c:valAx>
        <c:axId val="672783736"/>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672783376"/>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col"/>
        <c:grouping val="clustered"/>
        <c:varyColors val="0"/>
        <c:ser>
          <c:idx val="5"/>
          <c:order val="5"/>
          <c:tx>
            <c:strRef>
              <c:f>'Statistics_Main SD Conventions'!$B$16</c:f>
              <c:strCache>
                <c:ptCount val="1"/>
                <c:pt idx="0">
                  <c:v>GLOBALLY</c:v>
                </c:pt>
              </c:strCache>
            </c:strRef>
          </c:tx>
          <c:spPr>
            <a:solidFill>
              <a:schemeClr val="accent6">
                <a:alpha val="85000"/>
              </a:schemeClr>
            </a:solidFill>
            <a:ln w="9525" cap="flat" cmpd="sng" algn="ctr">
              <a:solidFill>
                <a:schemeClr val="lt1">
                  <a:alpha val="50000"/>
                </a:schemeClr>
              </a:solidFill>
              <a:round/>
            </a:ln>
            <a:effectLst/>
          </c:spPr>
          <c:invertIfNegative val="0"/>
          <c:dLbls>
            <c:spPr>
              <a:solidFill>
                <a:schemeClr val="accent6">
                  <a:lumMod val="60000"/>
                  <a:lumOff val="40000"/>
                </a:schemeClr>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'Statistics_Main SD Conventions'!$C$10:$H$10</c:f>
              <c:strCache>
                <c:ptCount val="6"/>
                <c:pt idx="0">
                  <c:v>CONVENTION 87</c:v>
                </c:pt>
                <c:pt idx="1">
                  <c:v>CONVENTION 98</c:v>
                </c:pt>
                <c:pt idx="2">
                  <c:v>CONVENTION 144</c:v>
                </c:pt>
                <c:pt idx="3">
                  <c:v>CONVENTION 135</c:v>
                </c:pt>
                <c:pt idx="4">
                  <c:v>CONVENTION 151</c:v>
                </c:pt>
                <c:pt idx="5">
                  <c:v>CONVENTION 154</c:v>
                </c:pt>
              </c:strCache>
            </c:strRef>
          </c:cat>
          <c:val>
            <c:numRef>
              <c:f>'Statistics_Main SD Conventions'!$C$16:$H$16</c:f>
              <c:numCache>
                <c:formatCode>General</c:formatCode>
                <c:ptCount val="6"/>
                <c:pt idx="0">
                  <c:v>158</c:v>
                </c:pt>
                <c:pt idx="1">
                  <c:v>168</c:v>
                </c:pt>
                <c:pt idx="2">
                  <c:v>158</c:v>
                </c:pt>
                <c:pt idx="3">
                  <c:v>85</c:v>
                </c:pt>
                <c:pt idx="4">
                  <c:v>59</c:v>
                </c:pt>
                <c:pt idx="5">
                  <c:v>51</c:v>
                </c:pt>
              </c:numCache>
            </c:numRef>
          </c:val>
          <c:extLst>
            <c:ext xmlns:c16="http://schemas.microsoft.com/office/drawing/2014/chart" uri="{C3380CC4-5D6E-409C-BE32-E72D297353CC}">
              <c16:uniqueId val="{00000000-7030-4DEE-8482-9D5E81F170E4}"/>
            </c:ext>
          </c:extLst>
        </c:ser>
        <c:dLbls>
          <c:showLegendKey val="0"/>
          <c:showVal val="1"/>
          <c:showCatName val="0"/>
          <c:showSerName val="0"/>
          <c:showPercent val="0"/>
          <c:showBubbleSize val="0"/>
        </c:dLbls>
        <c:gapWidth val="150"/>
        <c:axId val="672783376"/>
        <c:axId val="672783736"/>
        <c:extLst>
          <c:ext xmlns:c15="http://schemas.microsoft.com/office/drawing/2012/chart" uri="{02D57815-91ED-43cb-92C2-25804820EDAC}">
            <c15:filteredBarSeries>
              <c15:ser>
                <c:idx val="0"/>
                <c:order val="0"/>
                <c:tx>
                  <c:strRef>
                    <c:extLst>
                      <c:ext uri="{02D57815-91ED-43cb-92C2-25804820EDAC}">
                        <c15:formulaRef>
                          <c15:sqref>'Statistics_Main SD Conventions'!$B$11</c15:sqref>
                        </c15:formulaRef>
                      </c:ext>
                    </c:extLst>
                    <c:strCache>
                      <c:ptCount val="1"/>
                      <c:pt idx="0">
                        <c:v>AFRICA</c:v>
                      </c:pt>
                    </c:strCache>
                  </c:strRef>
                </c:tx>
                <c:spPr>
                  <a:solidFill>
                    <a:schemeClr val="accent1">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showLegendKey val="0"/>
                  <c:showVal val="1"/>
                  <c:showCatName val="0"/>
                  <c:showSerName val="0"/>
                  <c:showPercent val="0"/>
                  <c:showBubbleSize val="0"/>
                  <c:showLeaderLines val="0"/>
                  <c:extLst>
                    <c:ext uri="{CE6537A1-D6FC-4f65-9D91-7224C49458BB}">
                      <c15:showLeaderLines val="1"/>
                      <c15:leaderLines>
                        <c:spPr>
                          <a:ln w="9525">
                            <a:solidFill>
                              <a:schemeClr val="dk1">
                                <a:lumMod val="50000"/>
                                <a:lumOff val="50000"/>
                              </a:schemeClr>
                            </a:solidFill>
                          </a:ln>
                          <a:effectLst/>
                        </c:spPr>
                      </c15:leaderLines>
                    </c:ext>
                  </c:extLst>
                </c:dLbls>
                <c:cat>
                  <c:strRef>
                    <c:extLst>
                      <c:ext uri="{02D57815-91ED-43cb-92C2-25804820EDAC}">
                        <c15:formulaRef>
                          <c15:sqref>'Statistics_Main SD Conventions'!$C$10:$H$10</c15:sqref>
                        </c15:formulaRef>
                      </c:ext>
                    </c:extLst>
                    <c:strCache>
                      <c:ptCount val="6"/>
                      <c:pt idx="0">
                        <c:v>CONVENTION 87</c:v>
                      </c:pt>
                      <c:pt idx="1">
                        <c:v>CONVENTION 98</c:v>
                      </c:pt>
                      <c:pt idx="2">
                        <c:v>CONVENTION 144</c:v>
                      </c:pt>
                      <c:pt idx="3">
                        <c:v>CONVENTION 135</c:v>
                      </c:pt>
                      <c:pt idx="4">
                        <c:v>CONVENTION 151</c:v>
                      </c:pt>
                      <c:pt idx="5">
                        <c:v>CONVENTION 154</c:v>
                      </c:pt>
                    </c:strCache>
                  </c:strRef>
                </c:cat>
                <c:val>
                  <c:numRef>
                    <c:extLst>
                      <c:ext uri="{02D57815-91ED-43cb-92C2-25804820EDAC}">
                        <c15:formulaRef>
                          <c15:sqref>'Statistics_Main SD Conventions'!$C$11:$H$11</c15:sqref>
                        </c15:formulaRef>
                      </c:ext>
                    </c:extLst>
                    <c:numCache>
                      <c:formatCode>General</c:formatCode>
                      <c:ptCount val="6"/>
                      <c:pt idx="0">
                        <c:v>51</c:v>
                      </c:pt>
                      <c:pt idx="1">
                        <c:v>54</c:v>
                      </c:pt>
                      <c:pt idx="2">
                        <c:v>48</c:v>
                      </c:pt>
                      <c:pt idx="3">
                        <c:v>23</c:v>
                      </c:pt>
                      <c:pt idx="4">
                        <c:v>15</c:v>
                      </c:pt>
                      <c:pt idx="5">
                        <c:v>13</c:v>
                      </c:pt>
                    </c:numCache>
                  </c:numRef>
                </c:val>
                <c:extLst>
                  <c:ext xmlns:c16="http://schemas.microsoft.com/office/drawing/2014/chart" uri="{C3380CC4-5D6E-409C-BE32-E72D297353CC}">
                    <c16:uniqueId val="{00000001-7030-4DEE-8482-9D5E81F170E4}"/>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'Statistics_Main SD Conventions'!$B$12</c15:sqref>
                        </c15:formulaRef>
                      </c:ext>
                    </c:extLst>
                    <c:strCache>
                      <c:ptCount val="1"/>
                      <c:pt idx="0">
                        <c:v>AMERICAS</c:v>
                      </c:pt>
                    </c:strCache>
                  </c:strRef>
                </c:tx>
                <c:spPr>
                  <a:solidFill>
                    <a:schemeClr val="accent2">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extLst xmlns:c15="http://schemas.microsoft.com/office/drawing/2012/chart">
                      <c:ext xmlns:c15="http://schemas.microsoft.com/office/drawing/2012/chart" uri="{02D57815-91ED-43cb-92C2-25804820EDAC}">
                        <c15:formulaRef>
                          <c15:sqref>'Statistics_Main SD Conventions'!$C$10:$H$10</c15:sqref>
                        </c15:formulaRef>
                      </c:ext>
                    </c:extLst>
                    <c:strCache>
                      <c:ptCount val="6"/>
                      <c:pt idx="0">
                        <c:v>CONVENTION 87</c:v>
                      </c:pt>
                      <c:pt idx="1">
                        <c:v>CONVENTION 98</c:v>
                      </c:pt>
                      <c:pt idx="2">
                        <c:v>CONVENTION 144</c:v>
                      </c:pt>
                      <c:pt idx="3">
                        <c:v>CONVENTION 135</c:v>
                      </c:pt>
                      <c:pt idx="4">
                        <c:v>CONVENTION 151</c:v>
                      </c:pt>
                      <c:pt idx="5">
                        <c:v>CONVENTION 154</c:v>
                      </c:pt>
                    </c:strCache>
                  </c:strRef>
                </c:cat>
                <c:val>
                  <c:numRef>
                    <c:extLst xmlns:c15="http://schemas.microsoft.com/office/drawing/2012/chart">
                      <c:ext xmlns:c15="http://schemas.microsoft.com/office/drawing/2012/chart" uri="{02D57815-91ED-43cb-92C2-25804820EDAC}">
                        <c15:formulaRef>
                          <c15:sqref>'Statistics_Main SD Conventions'!$C$12:$H$12</c15:sqref>
                        </c15:formulaRef>
                      </c:ext>
                    </c:extLst>
                    <c:numCache>
                      <c:formatCode>General</c:formatCode>
                      <c:ptCount val="6"/>
                      <c:pt idx="0">
                        <c:v>33</c:v>
                      </c:pt>
                      <c:pt idx="1">
                        <c:v>34</c:v>
                      </c:pt>
                      <c:pt idx="2">
                        <c:v>30</c:v>
                      </c:pt>
                      <c:pt idx="3">
                        <c:v>15</c:v>
                      </c:pt>
                      <c:pt idx="4">
                        <c:v>12</c:v>
                      </c:pt>
                      <c:pt idx="5">
                        <c:v>10</c:v>
                      </c:pt>
                    </c:numCache>
                  </c:numRef>
                </c:val>
                <c:extLst xmlns:c15="http://schemas.microsoft.com/office/drawing/2012/chart">
                  <c:ext xmlns:c16="http://schemas.microsoft.com/office/drawing/2014/chart" uri="{C3380CC4-5D6E-409C-BE32-E72D297353CC}">
                    <c16:uniqueId val="{00000002-7030-4DEE-8482-9D5E81F170E4}"/>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'Statistics_Main SD Conventions'!$B$13</c15:sqref>
                        </c15:formulaRef>
                      </c:ext>
                    </c:extLst>
                    <c:strCache>
                      <c:ptCount val="1"/>
                      <c:pt idx="0">
                        <c:v>ARAB STATES</c:v>
                      </c:pt>
                    </c:strCache>
                  </c:strRef>
                </c:tx>
                <c:spPr>
                  <a:solidFill>
                    <a:schemeClr val="accent3">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extLst xmlns:c15="http://schemas.microsoft.com/office/drawing/2012/chart">
                      <c:ext xmlns:c15="http://schemas.microsoft.com/office/drawing/2012/chart" uri="{02D57815-91ED-43cb-92C2-25804820EDAC}">
                        <c15:formulaRef>
                          <c15:sqref>'Statistics_Main SD Conventions'!$C$10:$H$10</c15:sqref>
                        </c15:formulaRef>
                      </c:ext>
                    </c:extLst>
                    <c:strCache>
                      <c:ptCount val="6"/>
                      <c:pt idx="0">
                        <c:v>CONVENTION 87</c:v>
                      </c:pt>
                      <c:pt idx="1">
                        <c:v>CONVENTION 98</c:v>
                      </c:pt>
                      <c:pt idx="2">
                        <c:v>CONVENTION 144</c:v>
                      </c:pt>
                      <c:pt idx="3">
                        <c:v>CONVENTION 135</c:v>
                      </c:pt>
                      <c:pt idx="4">
                        <c:v>CONVENTION 151</c:v>
                      </c:pt>
                      <c:pt idx="5">
                        <c:v>CONVENTION 154</c:v>
                      </c:pt>
                    </c:strCache>
                  </c:strRef>
                </c:cat>
                <c:val>
                  <c:numRef>
                    <c:extLst xmlns:c15="http://schemas.microsoft.com/office/drawing/2012/chart">
                      <c:ext xmlns:c15="http://schemas.microsoft.com/office/drawing/2012/chart" uri="{02D57815-91ED-43cb-92C2-25804820EDAC}">
                        <c15:formulaRef>
                          <c15:sqref>'Statistics_Main SD Conventions'!$C$13:$H$13</c15:sqref>
                        </c15:formulaRef>
                      </c:ext>
                    </c:extLst>
                    <c:numCache>
                      <c:formatCode>General</c:formatCode>
                      <c:ptCount val="6"/>
                      <c:pt idx="0">
                        <c:v>4</c:v>
                      </c:pt>
                      <c:pt idx="1">
                        <c:v>6</c:v>
                      </c:pt>
                      <c:pt idx="2">
                        <c:v>5</c:v>
                      </c:pt>
                      <c:pt idx="3">
                        <c:v>4</c:v>
                      </c:pt>
                      <c:pt idx="4">
                        <c:v>0</c:v>
                      </c:pt>
                      <c:pt idx="5">
                        <c:v>0</c:v>
                      </c:pt>
                    </c:numCache>
                  </c:numRef>
                </c:val>
                <c:extLst xmlns:c15="http://schemas.microsoft.com/office/drawing/2012/chart">
                  <c:ext xmlns:c16="http://schemas.microsoft.com/office/drawing/2014/chart" uri="{C3380CC4-5D6E-409C-BE32-E72D297353CC}">
                    <c16:uniqueId val="{00000003-7030-4DEE-8482-9D5E81F170E4}"/>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'Statistics_Main SD Conventions'!$B$14</c15:sqref>
                        </c15:formulaRef>
                      </c:ext>
                    </c:extLst>
                    <c:strCache>
                      <c:ptCount val="1"/>
                      <c:pt idx="0">
                        <c:v>ASIA &amp; PACIFIC</c:v>
                      </c:pt>
                    </c:strCache>
                  </c:strRef>
                </c:tx>
                <c:spPr>
                  <a:solidFill>
                    <a:schemeClr val="accent4">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extLst xmlns:c15="http://schemas.microsoft.com/office/drawing/2012/chart">
                      <c:ext xmlns:c15="http://schemas.microsoft.com/office/drawing/2012/chart" uri="{02D57815-91ED-43cb-92C2-25804820EDAC}">
                        <c15:formulaRef>
                          <c15:sqref>'Statistics_Main SD Conventions'!$C$10:$H$10</c15:sqref>
                        </c15:formulaRef>
                      </c:ext>
                    </c:extLst>
                    <c:strCache>
                      <c:ptCount val="6"/>
                      <c:pt idx="0">
                        <c:v>CONVENTION 87</c:v>
                      </c:pt>
                      <c:pt idx="1">
                        <c:v>CONVENTION 98</c:v>
                      </c:pt>
                      <c:pt idx="2">
                        <c:v>CONVENTION 144</c:v>
                      </c:pt>
                      <c:pt idx="3">
                        <c:v>CONVENTION 135</c:v>
                      </c:pt>
                      <c:pt idx="4">
                        <c:v>CONVENTION 151</c:v>
                      </c:pt>
                      <c:pt idx="5">
                        <c:v>CONVENTION 154</c:v>
                      </c:pt>
                    </c:strCache>
                  </c:strRef>
                </c:cat>
                <c:val>
                  <c:numRef>
                    <c:extLst xmlns:c15="http://schemas.microsoft.com/office/drawing/2012/chart">
                      <c:ext xmlns:c15="http://schemas.microsoft.com/office/drawing/2012/chart" uri="{02D57815-91ED-43cb-92C2-25804820EDAC}">
                        <c15:formulaRef>
                          <c15:sqref>'Statistics_Main SD Conventions'!$C$14:$H$14</c15:sqref>
                        </c15:formulaRef>
                      </c:ext>
                    </c:extLst>
                    <c:numCache>
                      <c:formatCode>General</c:formatCode>
                      <c:ptCount val="6"/>
                      <c:pt idx="0">
                        <c:v>19</c:v>
                      </c:pt>
                      <c:pt idx="1">
                        <c:v>23</c:v>
                      </c:pt>
                      <c:pt idx="2">
                        <c:v>24</c:v>
                      </c:pt>
                      <c:pt idx="3">
                        <c:v>4</c:v>
                      </c:pt>
                      <c:pt idx="4">
                        <c:v>1</c:v>
                      </c:pt>
                      <c:pt idx="5">
                        <c:v>0</c:v>
                      </c:pt>
                    </c:numCache>
                  </c:numRef>
                </c:val>
                <c:extLst xmlns:c15="http://schemas.microsoft.com/office/drawing/2012/chart">
                  <c:ext xmlns:c16="http://schemas.microsoft.com/office/drawing/2014/chart" uri="{C3380CC4-5D6E-409C-BE32-E72D297353CC}">
                    <c16:uniqueId val="{00000004-7030-4DEE-8482-9D5E81F170E4}"/>
                  </c:ext>
                </c:extLst>
              </c15:ser>
            </c15:filteredBarSeries>
            <c15:filteredBarSeries>
              <c15:ser>
                <c:idx val="4"/>
                <c:order val="4"/>
                <c:tx>
                  <c:strRef>
                    <c:extLst xmlns:c15="http://schemas.microsoft.com/office/drawing/2012/chart">
                      <c:ext xmlns:c15="http://schemas.microsoft.com/office/drawing/2012/chart" uri="{02D57815-91ED-43cb-92C2-25804820EDAC}">
                        <c15:formulaRef>
                          <c15:sqref>'Statistics_Main SD Conventions'!$B$15</c15:sqref>
                        </c15:formulaRef>
                      </c:ext>
                    </c:extLst>
                    <c:strCache>
                      <c:ptCount val="1"/>
                      <c:pt idx="0">
                        <c:v>EUROPE &amp; CENTRAL ASIA</c:v>
                      </c:pt>
                    </c:strCache>
                  </c:strRef>
                </c:tx>
                <c:spPr>
                  <a:solidFill>
                    <a:schemeClr val="accent5">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extLst xmlns:c15="http://schemas.microsoft.com/office/drawing/2012/chart">
                      <c:ext xmlns:c15="http://schemas.microsoft.com/office/drawing/2012/chart" uri="{02D57815-91ED-43cb-92C2-25804820EDAC}">
                        <c15:formulaRef>
                          <c15:sqref>'Statistics_Main SD Conventions'!$C$10:$H$10</c15:sqref>
                        </c15:formulaRef>
                      </c:ext>
                    </c:extLst>
                    <c:strCache>
                      <c:ptCount val="6"/>
                      <c:pt idx="0">
                        <c:v>CONVENTION 87</c:v>
                      </c:pt>
                      <c:pt idx="1">
                        <c:v>CONVENTION 98</c:v>
                      </c:pt>
                      <c:pt idx="2">
                        <c:v>CONVENTION 144</c:v>
                      </c:pt>
                      <c:pt idx="3">
                        <c:v>CONVENTION 135</c:v>
                      </c:pt>
                      <c:pt idx="4">
                        <c:v>CONVENTION 151</c:v>
                      </c:pt>
                      <c:pt idx="5">
                        <c:v>CONVENTION 154</c:v>
                      </c:pt>
                    </c:strCache>
                  </c:strRef>
                </c:cat>
                <c:val>
                  <c:numRef>
                    <c:extLst xmlns:c15="http://schemas.microsoft.com/office/drawing/2012/chart">
                      <c:ext xmlns:c15="http://schemas.microsoft.com/office/drawing/2012/chart" uri="{02D57815-91ED-43cb-92C2-25804820EDAC}">
                        <c15:formulaRef>
                          <c15:sqref>'Statistics_Main SD Conventions'!$C$15:$H$15</c15:sqref>
                        </c15:formulaRef>
                      </c:ext>
                    </c:extLst>
                    <c:numCache>
                      <c:formatCode>General</c:formatCode>
                      <c:ptCount val="6"/>
                      <c:pt idx="0">
                        <c:v>51</c:v>
                      </c:pt>
                      <c:pt idx="1">
                        <c:v>51</c:v>
                      </c:pt>
                      <c:pt idx="2">
                        <c:v>51</c:v>
                      </c:pt>
                      <c:pt idx="3">
                        <c:v>39</c:v>
                      </c:pt>
                      <c:pt idx="4">
                        <c:v>31</c:v>
                      </c:pt>
                      <c:pt idx="5">
                        <c:v>28</c:v>
                      </c:pt>
                    </c:numCache>
                  </c:numRef>
                </c:val>
                <c:extLst xmlns:c15="http://schemas.microsoft.com/office/drawing/2012/chart">
                  <c:ext xmlns:c16="http://schemas.microsoft.com/office/drawing/2014/chart" uri="{C3380CC4-5D6E-409C-BE32-E72D297353CC}">
                    <c16:uniqueId val="{00000005-7030-4DEE-8482-9D5E81F170E4}"/>
                  </c:ext>
                </c:extLst>
              </c15:ser>
            </c15:filteredBarSeries>
          </c:ext>
        </c:extLst>
      </c:barChart>
      <c:catAx>
        <c:axId val="672783376"/>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672783736"/>
        <c:crosses val="autoZero"/>
        <c:auto val="1"/>
        <c:lblAlgn val="ctr"/>
        <c:lblOffset val="100"/>
        <c:noMultiLvlLbl val="0"/>
      </c:catAx>
      <c:valAx>
        <c:axId val="672783736"/>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672783376"/>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GB"/>
              <a:t>Chairperson</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a:outerShdw blurRad="254000" sx="102000" sy="102000" algn="ctr" rotWithShape="0">
                <a:prstClr val="black">
                  <a:alpha val="20000"/>
                </a:prstClr>
              </a:outerShdw>
            </a:effectLst>
          </c:spPr>
          <c:invertIfNegative val="0"/>
          <c:dPt>
            <c:idx val="6"/>
            <c:invertIfNegative val="0"/>
            <c:bubble3D val="0"/>
            <c:spPr>
              <a:solidFill>
                <a:srgbClr val="FFFF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8C57-4EB8-8359-C420192CFE9A}"/>
              </c:ext>
            </c:extLst>
          </c:dPt>
          <c:dPt>
            <c:idx val="7"/>
            <c:invertIfNegative val="0"/>
            <c:bubble3D val="0"/>
            <c:spPr>
              <a:solidFill>
                <a:srgbClr val="FF00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8C57-4EB8-8359-C420192CFE9A}"/>
              </c:ext>
            </c:extLst>
          </c:dPt>
          <c:dLbls>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'Global Statistics'!$O$9:$O$16</c:f>
              <c:strCache>
                <c:ptCount val="8"/>
                <c:pt idx="0">
                  <c:v>President/ PM </c:v>
                </c:pt>
                <c:pt idx="1">
                  <c:v>Minister/Director/Other government official </c:v>
                </c:pt>
                <c:pt idx="2">
                  <c:v>Independent</c:v>
                </c:pt>
                <c:pt idx="3">
                  <c:v>On rotational basis </c:v>
                </c:pt>
                <c:pt idx="4">
                  <c:v>Joint Presidency </c:v>
                </c:pt>
                <c:pt idx="5">
                  <c:v>Chair elected </c:v>
                </c:pt>
                <c:pt idx="6">
                  <c:v>N/A </c:v>
                </c:pt>
                <c:pt idx="7">
                  <c:v>NI </c:v>
                </c:pt>
              </c:strCache>
            </c:strRef>
          </c:cat>
          <c:val>
            <c:numRef>
              <c:f>'Global Statistics'!$P$9:$P$16</c:f>
              <c:numCache>
                <c:formatCode>General</c:formatCode>
                <c:ptCount val="8"/>
                <c:pt idx="0">
                  <c:v>16</c:v>
                </c:pt>
                <c:pt idx="1">
                  <c:v>62</c:v>
                </c:pt>
                <c:pt idx="2">
                  <c:v>17</c:v>
                </c:pt>
                <c:pt idx="3">
                  <c:v>9</c:v>
                </c:pt>
                <c:pt idx="4">
                  <c:v>1</c:v>
                </c:pt>
                <c:pt idx="5">
                  <c:v>16</c:v>
                </c:pt>
                <c:pt idx="6">
                  <c:v>23</c:v>
                </c:pt>
                <c:pt idx="7">
                  <c:v>31</c:v>
                </c:pt>
              </c:numCache>
            </c:numRef>
          </c:val>
          <c:extLst>
            <c:ext xmlns:c16="http://schemas.microsoft.com/office/drawing/2014/chart" uri="{C3380CC4-5D6E-409C-BE32-E72D297353CC}">
              <c16:uniqueId val="{00000004-8C57-4EB8-8359-C420192CFE9A}"/>
            </c:ext>
          </c:extLst>
        </c:ser>
        <c:dLbls>
          <c:showLegendKey val="0"/>
          <c:showVal val="0"/>
          <c:showCatName val="0"/>
          <c:showSerName val="0"/>
          <c:showPercent val="0"/>
          <c:showBubbleSize val="0"/>
        </c:dLbls>
        <c:gapWidth val="150"/>
        <c:axId val="762839048"/>
        <c:axId val="801160952"/>
      </c:barChart>
      <c:catAx>
        <c:axId val="762839048"/>
        <c:scaling>
          <c:orientation val="minMax"/>
        </c:scaling>
        <c:delete val="0"/>
        <c:axPos val="b"/>
        <c:numFmt formatCode="General" sourceLinked="1"/>
        <c:majorTickMark val="out"/>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801160952"/>
        <c:crosses val="autoZero"/>
        <c:auto val="1"/>
        <c:lblAlgn val="ctr"/>
        <c:lblOffset val="100"/>
        <c:noMultiLvlLbl val="0"/>
      </c:catAx>
      <c:valAx>
        <c:axId val="801160952"/>
        <c:scaling>
          <c:orientation val="minMax"/>
        </c:scaling>
        <c:delete val="0"/>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crossAx val="762839048"/>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GB"/>
              <a:t>Meetings in 2022-2023  </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a:outerShdw blurRad="254000" sx="102000" sy="102000" algn="ctr" rotWithShape="0">
                <a:prstClr val="black">
                  <a:alpha val="20000"/>
                </a:prstClr>
              </a:outerShdw>
            </a:effectLst>
          </c:spPr>
          <c:invertIfNegative val="0"/>
          <c:dPt>
            <c:idx val="2"/>
            <c:invertIfNegative val="0"/>
            <c:bubble3D val="0"/>
            <c:spPr>
              <a:solidFill>
                <a:srgbClr val="FFFF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A095-4414-8E8F-B4311BCF3E50}"/>
              </c:ext>
            </c:extLst>
          </c:dPt>
          <c:dPt>
            <c:idx val="3"/>
            <c:invertIfNegative val="0"/>
            <c:bubble3D val="0"/>
            <c:spPr>
              <a:solidFill>
                <a:srgbClr val="FF00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A095-4414-8E8F-B4311BCF3E50}"/>
              </c:ext>
            </c:extLst>
          </c:dPt>
          <c:dLbls>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'Global Statistics'!$Q$9:$Q$12</c:f>
              <c:strCache>
                <c:ptCount val="4"/>
                <c:pt idx="0">
                  <c:v>Meetings in 2022-2023 </c:v>
                </c:pt>
                <c:pt idx="1">
                  <c:v>No meetings in 2022-2023 </c:v>
                </c:pt>
                <c:pt idx="2">
                  <c:v>N/A </c:v>
                </c:pt>
                <c:pt idx="3">
                  <c:v>NI </c:v>
                </c:pt>
              </c:strCache>
            </c:strRef>
          </c:cat>
          <c:val>
            <c:numRef>
              <c:f>'Global Statistics'!$R$9:$R$12</c:f>
              <c:numCache>
                <c:formatCode>General</c:formatCode>
                <c:ptCount val="4"/>
                <c:pt idx="0">
                  <c:v>93</c:v>
                </c:pt>
                <c:pt idx="1">
                  <c:v>16</c:v>
                </c:pt>
                <c:pt idx="2">
                  <c:v>23</c:v>
                </c:pt>
                <c:pt idx="3">
                  <c:v>56</c:v>
                </c:pt>
              </c:numCache>
            </c:numRef>
          </c:val>
          <c:extLst>
            <c:ext xmlns:c16="http://schemas.microsoft.com/office/drawing/2014/chart" uri="{C3380CC4-5D6E-409C-BE32-E72D297353CC}">
              <c16:uniqueId val="{00000004-A095-4414-8E8F-B4311BCF3E50}"/>
            </c:ext>
          </c:extLst>
        </c:ser>
        <c:dLbls>
          <c:dLblPos val="outEnd"/>
          <c:showLegendKey val="0"/>
          <c:showVal val="1"/>
          <c:showCatName val="0"/>
          <c:showSerName val="0"/>
          <c:showPercent val="0"/>
          <c:showBubbleSize val="0"/>
        </c:dLbls>
        <c:gapWidth val="150"/>
        <c:axId val="1090377040"/>
        <c:axId val="988064200"/>
      </c:barChart>
      <c:catAx>
        <c:axId val="1090377040"/>
        <c:scaling>
          <c:orientation val="minMax"/>
        </c:scaling>
        <c:delete val="0"/>
        <c:axPos val="b"/>
        <c:numFmt formatCode="General" sourceLinked="1"/>
        <c:majorTickMark val="out"/>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988064200"/>
        <c:crosses val="autoZero"/>
        <c:auto val="1"/>
        <c:lblAlgn val="ctr"/>
        <c:lblOffset val="100"/>
        <c:noMultiLvlLbl val="0"/>
      </c:catAx>
      <c:valAx>
        <c:axId val="988064200"/>
        <c:scaling>
          <c:orientation val="minMax"/>
        </c:scaling>
        <c:delete val="0"/>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crossAx val="1090377040"/>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GB"/>
              <a:t>Operational Institutions</a:t>
            </a:r>
            <a:r>
              <a:rPr lang="en-GB" baseline="0"/>
              <a:t> Globally</a:t>
            </a:r>
            <a:endParaRPr lang="en-GB"/>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GB"/>
        </a:p>
      </c:txPr>
    </c:title>
    <c:autoTitleDeleted val="0"/>
    <c:plotArea>
      <c:layout/>
      <c:barChart>
        <c:barDir val="col"/>
        <c:grouping val="clustered"/>
        <c:varyColors val="0"/>
        <c:ser>
          <c:idx val="0"/>
          <c:order val="0"/>
          <c:spPr>
            <a:solidFill>
              <a:schemeClr val="accent1"/>
            </a:solidFill>
            <a:ln>
              <a:noFill/>
            </a:ln>
            <a:effectLst>
              <a:outerShdw blurRad="254000" sx="102000" sy="102000" algn="ctr" rotWithShape="0">
                <a:prstClr val="black">
                  <a:alpha val="20000"/>
                </a:prstClr>
              </a:outerShdw>
            </a:effectLst>
          </c:spPr>
          <c:invertIfNegative val="0"/>
          <c:dPt>
            <c:idx val="2"/>
            <c:invertIfNegative val="0"/>
            <c:bubble3D val="0"/>
            <c:spPr>
              <a:solidFill>
                <a:srgbClr val="FFFF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162A-47EB-90AD-8EA17C518B1F}"/>
              </c:ext>
            </c:extLst>
          </c:dPt>
          <c:dPt>
            <c:idx val="3"/>
            <c:invertIfNegative val="0"/>
            <c:bubble3D val="0"/>
            <c:spPr>
              <a:solidFill>
                <a:srgbClr val="FF00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162A-47EB-90AD-8EA17C518B1F}"/>
              </c:ext>
            </c:extLst>
          </c:dPt>
          <c:dLbls>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'Global Statistics'!$U$9:$U$12</c:f>
              <c:strCache>
                <c:ptCount val="4"/>
                <c:pt idx="0">
                  <c:v>Yes </c:v>
                </c:pt>
                <c:pt idx="1">
                  <c:v>No </c:v>
                </c:pt>
                <c:pt idx="2">
                  <c:v>N/A </c:v>
                </c:pt>
                <c:pt idx="3">
                  <c:v>NI </c:v>
                </c:pt>
              </c:strCache>
            </c:strRef>
          </c:cat>
          <c:val>
            <c:numRef>
              <c:f>'Global Statistics'!$V$9:$V$12</c:f>
              <c:numCache>
                <c:formatCode>General</c:formatCode>
                <c:ptCount val="4"/>
                <c:pt idx="0">
                  <c:v>101</c:v>
                </c:pt>
                <c:pt idx="1">
                  <c:v>17</c:v>
                </c:pt>
                <c:pt idx="2">
                  <c:v>23</c:v>
                </c:pt>
                <c:pt idx="3">
                  <c:v>47</c:v>
                </c:pt>
              </c:numCache>
            </c:numRef>
          </c:val>
          <c:extLst>
            <c:ext xmlns:c16="http://schemas.microsoft.com/office/drawing/2014/chart" uri="{C3380CC4-5D6E-409C-BE32-E72D297353CC}">
              <c16:uniqueId val="{00000004-162A-47EB-90AD-8EA17C518B1F}"/>
            </c:ext>
          </c:extLst>
        </c:ser>
        <c:dLbls>
          <c:dLblPos val="outEnd"/>
          <c:showLegendKey val="0"/>
          <c:showVal val="1"/>
          <c:showCatName val="0"/>
          <c:showSerName val="0"/>
          <c:showPercent val="0"/>
          <c:showBubbleSize val="0"/>
        </c:dLbls>
        <c:gapWidth val="150"/>
        <c:axId val="1081965984"/>
        <c:axId val="1081960224"/>
      </c:barChart>
      <c:catAx>
        <c:axId val="1081965984"/>
        <c:scaling>
          <c:orientation val="minMax"/>
        </c:scaling>
        <c:delete val="0"/>
        <c:axPos val="b"/>
        <c:numFmt formatCode="General" sourceLinked="1"/>
        <c:majorTickMark val="out"/>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1081960224"/>
        <c:crosses val="autoZero"/>
        <c:auto val="1"/>
        <c:lblAlgn val="ctr"/>
        <c:lblOffset val="100"/>
        <c:noMultiLvlLbl val="0"/>
      </c:catAx>
      <c:valAx>
        <c:axId val="1081960224"/>
        <c:scaling>
          <c:orientation val="minMax"/>
        </c:scaling>
        <c:delete val="0"/>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crossAx val="1081965984"/>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olorStr">
        <cx:f>_xlchart.v5.3</cx:f>
        <cx:nf>_xlchart.v5.2</cx:nf>
      </cx:strDim>
      <cx:strDim type="cat">
        <cx:f>_xlchart.v5.1</cx:f>
        <cx:nf>_xlchart.v5.0</cx:nf>
      </cx:strDim>
    </cx:data>
  </cx:chartData>
  <cx:chart>
    <cx:title pos="t" align="ctr" overlay="0">
      <cx:tx>
        <cx:txData>
          <cx:v>Countries across the globe by type of institution</cx:v>
        </cx:txData>
      </cx:tx>
      <cx:txPr>
        <a:bodyPr spcFirstLastPara="1" vertOverflow="ellipsis" horzOverflow="overflow" wrap="square" lIns="0" tIns="0" rIns="0" bIns="0" anchor="ctr" anchorCtr="1"/>
        <a:lstStyle/>
        <a:p>
          <a:pPr algn="ctr" rtl="0">
            <a:defRPr/>
          </a:pPr>
          <a:r>
            <a:rPr lang="en-US" sz="2000" b="0" i="0" u="none" strike="noStrike" baseline="0">
              <a:solidFill>
                <a:sysClr val="windowText" lastClr="000000">
                  <a:lumMod val="65000"/>
                  <a:lumOff val="35000"/>
                </a:sysClr>
              </a:solidFill>
              <a:latin typeface="Calibri" panose="020F0502020204030204"/>
            </a:rPr>
            <a:t>Countries across the globe by type of institution</a:t>
          </a:r>
        </a:p>
      </cx:txPr>
    </cx:title>
    <cx:plotArea>
      <cx:plotAreaRegion>
        <cx:series layoutId="regionMap" uniqueId="{B545A6B5-D3C2-4BEC-927A-4D769A144BE0}">
          <cx:dataId val="0"/>
          <cx:layoutPr>
            <cx:geography cultureLanguage="en-US" cultureRegion="GB" attribution="Powered by Bing">
              <cx:geoCache provider="{E9337A44-BEBE-4D9F-B70C-5C5E7DAFC167}">
                <cx:binary>7H1Lc+PGluZfYdRiejOk8X7caXeESKlUsh6Wi6ry2BsHSoIplEhCBskqSb/mRvSqF72b5ayu/9h8
CSCBzIMkAZbTQywkL/p2ZqV08J3MkyfP899vn/5xO4+jbPC0mC9X/7h9+v7N/Xr9+I/vvlvd3seL
aDVaJLdZukp/X49u08V36e+/J7fxd3dZ9DVZzr6zDNP57vY+ytbx05v/+Hf8tlmcXqS30TpJlz9t
4uz5fbzazNerHXPKqcFtulmu2fIZftP3b46yWbxcJ8vozYD93/XzzfNj/P0b6V+9GXxHf1fj7w7m
IG29ucPaoe2MwtBzwsA0wvzHfzOYp8sZn/cw7/lW4Jqekf/Y/I9fRQv8gk405RRFd3dZvFoNyv8r
LZU+QZpJVumkQGGSMoKP3udf+J2M8n/8OxnAN5MRgREUoLYpyoeTPzbROs2SaD443STLWCM/zJFn
2qZvGa7EBtMYuaZv2K4TFFwwZS7sRZGaG4pfQbii+BeUO6c/HZ47k+hTOvgYZ3cxx+ivHxPTHRl2
YAW+6RanJJTYM7TskRtiKvDLU0L4M4ke43aa1IwR1xKOiFOUFZOPh2fF0e+z+2iZrNbRcqCPGbY9
8j2cA9f2VCLL80aWDXllmFYxjaNUiMtSYtVE8QnVBlEzQ/iiN1QsSHOUHUdvD8+Oq/jr4Nc4mkfL
u11fvucN4pgjF0IpsEOrkE2WdDYgzEaB7Tim6WFCZERHctSMkBaTYyHNUUZc/Xp4Rnx4+RQ/5Mfi
X//kmKj24H6cACNsy/Ztw/GrS0K4yj17FLpWAEYF/G8WB6Kmho+raFGzQVxLuCBOUSZ86AETjpaz
dK7x6h6a5ijwfReyyVbhb/oj1wtNy7HM6g4Rj0M7PWoW8HUEfj5MoT/68fD7/2x5l2hE3rJGtms5
oW8WuBu4fYWN74cj27O9wPXKeXIhtFKjxr1cRmAvRynqZ1eHR/1o/gmXcaRZ5DDILa+8iUNZLzJD
PC7wvDADp9jyRPKUFO0vdqqFBP1qnOJ/dHF4/G82X6L5ZtfH7ifvh1B0gtAMbRMbWtjvpu/hIjBN
y7SKG5koo+10qDc8X0cw58MU8ps+KKDzWYx3mj7MrWC0a8Nb+X4PrPIVYDBJJMn4dnrU2B/xhQT8
apyif9yDG/YUL7ElB0ClU+y5341RwKRJ6PILNJSNFbiAPfwLaD+lJkrQb6VHjX25jCBfjlLcT48O
L2gm6TxdfNK57Z0Rsw6ZXgjrjyBphtDtQyMITJvbJTzO7kK17EKJGvR6JcG9nqDQT3qg2Yzj+SzZ
LDgKf33Tu8bIc4zQ9QK/uELlLe+MPM+EdS4o7UIGMc91oEeNf7WQwF+NU/THJ4ff+Eewis5GA7xv
B+Mo+7S5a5X8f5+RcJIuUtiM9e2EoWmNLMOBHdCujUzCYXQcqAO2FTpevVPEu6cDQeqtUC0kW6Ea
p1vh/PLwW2Gy+dTKfNmGvMtMDvueAbus7ZQPDPLCGAa4mmyYBysrOpWDLdRsAT5fRVHPBynkkw+H
h/woW8S63xcGTH2hh/dFeeUT6Qfxh9PABGTBGCL9Sop2nUE18tVCAn41TvE/6sGWP3/OZs8vzNi6
64P307ly414QYuOXDMALTpA5vjPyLYa+W8ocvEREmdONJDUPxLWEDeIU5cT56eFPwi8xToLOd7aJ
F53jw3ZUOulCmQ2OD83YdC3XKi1/xNKa08M5o9JJ1BwolxHwy1GK+y99uP83q3UWzZNIo7dhaLnY
44HhBDZ/dkhHAJfCyAkN3Mrl7UAeHUecpv3xF5YSHggzlA9HfbgJ2DdrtjTBehr4hg/jtgy/MzJx
KoLAZk4I/Kjg3/0UUm/+HGK2UAU9G28Af3N4wTPJUrj29Zr4XFhP3cBx/NKdRkx87shzfRe2JiL6
S1L23/XVQgJ8NU6Bf9eDkICjlzj7FCWfI61i3zFGdgjbtRGW12tD7PuBb7mGq7Z31ETtzwVxLWGE
OEV5cdQDs9P0a7IGO5ibU+cd7HijAD5lG7K+kDSyLSSA19lAJI3HIwQgp0RVSKCKT3S/iaXFhB3S
HOXH5N3hhdI4uo8QRLXrq/dTSi1onVD7XSd0pLtg6BfWWdd2ShYRHtzcxzAMtFKjvhCkxYQH0hzl
wXh6eB5cxY+IVtLIAmx3XApGWDp2iOMngK/ZwcvNCuoQDfEw5OTsokbNgnIZAb8cpbBfXR8e9km0
+JTC16kReViBXMeGf8eDpiM8xUzDGQWm48DDTHY9J2J/vOuVBPJ6gqJ+3gOBc775GiXrf/1TI+pW
OLKg4YeuaxdmWFkLwgMM7me25ZmHAj+EBQVF+zOAryPw8+EG+D8ffstDvmZRAjVIJ/reyHRdPH/5
5SrrQbCRQ+Q7sBGVVnBiBipJ2h/+aiHBvxqnDBj3YPePN9kDYoQHb6NVuuuT97tzIXYM37UNP4Ce
L4idIfO5BYYNycP/WOH66UqGWtLLqyn80hc2eNCDSLtJmj4MzlZMBV1pPAdDyxyFuHdDk3uD5IMw
NF0f/8AxQ0dtjBDp4uzqroXKqwlT5EnKlMl5HyTTcjaP7uLVvUaWwDMQ+A40f/XFEBrQkzzLD8Ly
YgDDREVoHHGa+Hh3dohrCTPEKcqK8XEfWIHX8p1O75hp44owDLsMvcvtQKKYcsMR7KOGbRn1BS4z
op2iLaIKnsbiWxpM4BMNFox7wIJ4HmWblc4XsmuPHGDsGdwMLb+QLX/kIUbPdsOSScRKDdcyo+gb
DgJfSBnAxxv4/9IL/FmkgFb8X2MF8kSr/JzSHCxqx53cR3e7ttqe6hHMoPAEmDY8wPkPeZyF8B8j
/tS369BsUfq0EaOWPMUqsumLQbrjb3og9C+jbHUfzed/g2LkjYzABcKV9IdoEaS/6ZsjH/750Clv
YbzeRPgpZXy2+13c/A2ELc1/QFl02Ye3QzxPXuJdn7/nsfBHeJSxc1Hve4EvwyAY+UYI9z5/2JF3
M66EFnrUJ4OvI0zgwxT6cQ+s1hOW2VhsStW2Y7j/fcFKYwRuaIwaYLoWYgZ8p/RLGAiHEdiOOCbm
UDIqjxJVituo2cb0/CMaPM9HGyz/4fAqwFW8vi/8FHrVMODruB6DvzBGyY9E3FSWB7utX8bM0JBB
gapdG1LNA2kx4YQ0R/lx1YMA/XE6T75oNdYOkfRjIHYTMcs8ckM6CUOWXg2LrUVz40pS9mdAtZCA
X41T4Mc9iJo9/px8SjfrZNfn7nnxIBfLdFyWeqLSxxzkJDrQFjz+GCQSqAtB6gNQryQMqCcoB457
IIomf/6fdTy4+7ezL2mSaVQAYI4KQqb18uABXPDCTTB0kRMHuzkYVbCJCqPudKnZQdcTptBpyprJ
2eFvCZhCN8iX03c2huyZ7sFTZHBXNdRhgSnwdYQ2bpBGSEcHStRcqBYS+Ktxivu4B7hPnh9brBH7
iSRWaSNAjIDtlVqRbB1BVjsElmkbvNAGXpDiG6WdHDX2fB2Bng9T5Ce/9GDHpyvEEedh/O/i7CWe
pV/g0NBpKUGsvI36AVCRygtAVpFYqi6uDsd3qVNDSRlnlEpvVzNlvOX3ECZt+2eUaeOjPjBtvfoa
aa1NA9u66QUmXE7KhAeEgbiIMPBxkXMOlK6ntJ2UbXzhKxuc4BMN7Hvgc52gYI9GX98QWV3Qnmz8
VzwgSLgx83lY0Fltv46IFUXVcbxIbzMEIt4O3sePm09z/I/09wEeO4NWStV8af+NhF/tCygfJz2w
kH1YJuv4bnCOqlJ3qc4kMhaOYyNDRVB3hQsf/HYRRIg0ijKG1iCW+e50qdlH1xNm0WnKmtPx4cXb
hymXMSopv6cmAPsIajnh8imtYrImMAyZtThA3CePriK3UInXdB2t49UusnZygy9XM4PPUl4wHJqm
qIZt6m+tvzXOopdkvuvD9+PHEOW17PyHbXzxYMCjVShrvK4TORjtlKhZwNcR7PkwBX38/vCgT/FA
vx9MkVOp0VCIvBUECDqIHimffzL+eInANMwMVUQZ7kiMGnxpMeGANEfZMO3F3t8s42RwzDylK5Ry
WmiMZWCJLPBiGSG/JmSzrWki3c5CjTPXJOaSMV6o8c4XqpoTfB1hAh+m+I+venAMkjjLosFFnC41
mkkCluRt2FXqLg1sZqWF8A8sWBK52CtU3WlHctT4y6sJF+RJyotpH+y1m/ks0p1nZI08w7dZuI50
FSALzME7xEMMosyBcUkEH1WpB2r065UE+XqCoj4+7cEJGEFBXa9RyBNp9lfxl2SnCqJQFtrKbRbV
UnPMWp34qEGapTqLjEDEwe6FfCZe0YhYBliYke0Ghkc8lYiIbqVEvQ3qlWQb1BN0G0x6kG08wVu/
vb5C9xR7D48Qdu48/giRVYFh6OFgIroi4MlORBVrp2cb/MV3NMAvhhvQ98DUUmXC7XYXd8feec3x
k8HKRVQzYiiZa7zzhzaCUqBu2b5VZvfJN84QQSs2An0RMUeunMl9CyFbdnqxjG70YrSxz3twv+M7
Ece+62Ld751ne7BzhMxqxe1a0hVvGigs6yKNm1U5Eu1ZOR18qPv9Xi5r4s2MpA28+6Dbokwv4pSS
pUZbogPTEyonu6GpLCCBtALHg7MJPxzgUrHtRIt6o0+FtQR9cYqyYNqHW/Ulvr3XnMAdjpibw0AF
3uKRjd0t2DhQ2tpmUYveNr9TQRHnzh7bny8kLJjwcYr/pAdRWDcJqjYNL+IVvOG7Pnk/wTNEmBss
6qwMcmnnkN3g0DhhoA0QExUWPCLmDoGqXUSpT4O0mPBCmqP8uOnBFVDU1x+OExg7Nru+fT+GsPc0
6qWYrgmkhcOABBqkcaN2OOKn+F8r5FFnQtRMIMsJG8gsZcRpL1xMKCw0eJ/c4u7SpXYizgC2PQuy
p3QzEQUoQG0PFHtEKGEZqubyv13wZJJ2oUnNEHEt4YY4RVkx6YEltnDd63SHv4YmoD1Lvk/aDA4n
88E0mn9Bvk/G96LqRtxTGkHvtC30liAp3Sw8OkCBM+hHRBp1JEO99aXFZO9Lc3TzTz8e3vp0HC8X
UfagD3wXVy8C0Nl1UNzNst0hYPGZzElB3gQd6FCjXy0kyFfjFPXjHqROHqeLZKlV9uOihULKHD/k
Bvbw6vXQ2gPG7kpdFR9jXUjZgnz1ERT6aqKBfQ+eBPyDl1Uwhb7NjwLtqC3kGJYrK6RDHx5RA1XP
0Eyi4ALRSPcjajc/xA/bwhnxnzR41IcA5vftkS373QmvMThVC7X/v8EFHx5Y+YpYp3rlhPAdweqE
Yl2FoisfNtgBcfmjvCDPESDe1ZKiXadefcCqheRUVeP0KH04OvwFf3K70atdoUIFCrf4iCOAiUl8
6+V9QVjnirJNAg0y6ECJGvdqIcG9Gqe4n0wOj/tpnC2i5fOuXbafBHNN3C3I/kPojGrXs5gbNCNC
QZE6Q0O85zvQo0a/WkjQr8Yp+scnh0f/ZPb8uNaHvQVLt4EITTRCKJ/W0tZHXA3CZtHxkSfqE19a
KzVq5MtlBPdylKJ+cnp41E/jNJtptrayejhGwAIFJMgRcQ59CgXCA3UhkJKUXVtADXq1kMBejVPg
T/uw3bNknWntm4lXHCv/YVmyddtGAhJ+PGQZVa87UcqctBOihr1aSGCvxinsJz2wHJ2s1qnmCu0u
TNsuus4B4Qpg4ZKFYdtG3WTDR8pp8cN3eGHCKynigypbyhb8i09plOetfmED/x5s++uo6Pq363P3
u2QhyVmwnunzVC45XMWDAYnFq8DDo4S/C0Fq/OuV5ADUE5QD1z0wZJwgRwUdlBN9HBiyuxbSPkDY
pCTxodaDNaybL9R9SeZ0oEENek09Ab2eoKBPe+BUO1nfJ+nj7iLc+217KI9ocJbr7jLmCKSEWwcG
O7VS2YWSLdBX30ChryYo9Cc3h9dw3iafE52OTGTGBQ7azKAcuAQ8NjlyhmDCtoihiBHAt3936V6s
IkgXgxTltz3Inr5Ep5/bW41RE5Ad6JsbwDXGQ7EltIc+blUmc/gsrTfagSD1Nq8WEuyrcQr/ZQ9M
Bm+Tpe5i32iWC6eLD7WmFCSyV4D56/G0gsemUHqo6aCk6Fs2fv4pDbWm+oUU/7dnhxcyl+lyHS/j
WZZqtZpZqPLt4mq16uY+gmYJ07WFJy5qXapZUBO1PxfEtY2DwL+1GcN12QMV820WLW/1Wi8ReJur
N6yutMAARG65ARR/btRkAfOimlNQwsf2kP35FzRPQDncOAA9eFedosy3VvUGFRrwXsXWVyY+sygV
VG8wUA6Zw1u8plgZ+nZa1JJfXEv2vDhF4T/tgYfs9F5r3jmaCKCOHJQcfrvKlhzYk2G2ZDUuyycV
3fit5KgZUC4j2JejDdjfHV7sn2ZxrFfU2MzbDt9vECLeQRQ1KHvMAqHR6LLAnHhICkr4Weguavg6
inn+YU35ftoHUZPFevMuEIGLAHPD9gNeokeCfgh/vIfgURTwqTUhUcwDwzaCtux3vrCJvjr14vS4
B3t+g5zrBfIud222Pd+yKMgWuqGBNoYy8qgdjSRxtLyCFyX/obu+Cy1bsK+XUvTrmYbM6cF7toiU
1Ag+Gkyy6mswzcvgw8LgG2gqhmzXUszzPyrGg/KxPUTOBs5l7J4G7MVwA/MepAXcICOgaKp7k36K
2guN/H1lKk83z1pvenRMcUycL+6hJP3EhzBuew5K0PCC1bQ6WTs9245f8R2NTVAMNzbBL4cXfO/Q
UWWnIWdPoRfi1sHBchuBR1Yu9JAzUqpXRMVtpUONeLmMAF6OUrzf9UDQvUuXd5tMZ9csZO+jao/N
HtSyqAtgwM6rgfIwa2Kv7kLKFtSrj6DAVxMN7Hsg8KaPeQObXcJ9v92e9/FD2zjexZjUU0JBPhc9
ndDkuMzQoeaknKBd5KjhL5cR7MtRCvzJtAdCZrNEQv+zVisSKlCjhJgbcDOFfM/DisQaFiDDoM7B
FLXbdwVF+2NfLSToV+MU/3cfDo//2S06JujtmsgK3OKShdNABn5oBiMTBSjROFddRKykZX/kq4UE
+WqcIn/Wg51/hgqfOlNdLXaNWijyLEgU4UGdh77hnY2Mg8J6Sm7ZnJxvgJ59RUO3LX9ZA/YeSHqQ
hjouK63QDw3seFZChJcehqFOunBZHR0Tse9o21pamDjSxdOiIooPd39dCEvp7udf2jRrnB33QPK8
H5zBwNvqqvz73hb483/ovHhQzxVNoVxk1uJsCUcPgWCmj4PpbWlYzej4BsbnqyjP88HGufvp8Ox+
j0qhOouHwCbLWu96iKGWwLaNkYFKx2g5VBvSxeu9nQ61ZsXXEcD5MIX8/c+Hh/ws0363u6ii7rlm
6KGqcf5DHhYICchre/PieVStLUn6lt2ef0vzpim+USHiTnrAgFUWxXOtIsZAdJeFllvcfiEHfyGr
E/Zyxy/ttoiO5EiX90xOEB/b45Ip15HNf1YO081/1oM08mtYbDe7vnS/9xy6vdpeaDqIASh+yAUP
5F2UWA/RH5n/0QLyVjrU4qZcRgAvRyne130QNutorvcZhycyynK5BiuDx35MSc4zJ0Yu4flex7Qo
588YPXxoj51eLCO4l7+M4n7WA6vRTbR8iRDhu+tT99vqQxiHLAeuN4PHWch73XZHSGtCMw1BBonI
d6FIvenrlQT/eoKy4KYHwY4/oNe93kxZtFqHgw4/tSdC0CeHiLxjpYLxyi4tpmCQyIEOBKkZUC0k
+FfjFP4fehAL8EP02OEZIVf7QrFieWAwR5DwenMXf/8GNaM810H36apZlSx4WIIBC363oHjKqIMO
PtRd4uTkN/SacrSB9/XhtZpplA5u0kU8+B/R4vF/Da7hK7pNHuNdX76fAEKkr+2zujk8gp0U5mTG
a0wyL43SUTf98z9zCv/8r7xg5XX253+3Uqg+D9t/Ezkg2/8h5eC0B3fGD2l2F+nt187CV5FviZJT
RCP1UObIRDtkXmeeaKQFKbv2jpozfB3hAx+mqP/Qg4zx8+glerhH/Rogv+uD9zssDjOqomCO65Tp
NrLR1fMQUonsNDjXih8itGqidpGk5oG4lvBBnKK8OO/BlX0ZbZAGluxuPbwfI4YW5BZCB6AX1ZYH
4dZGn3aEdiC8ADUW8h+isHYiSc0IYSnhgzBD2XD54fBXyXm8fNaouZojB8HBHrpeSDc2YsxQb96G
uahOxhcv7lYq1KiXywji5ShF+/ykB2gnWfIJak6ryVVWjXbpSiiqhgca2/P1VSzseYSt4uFswCRk
+0Twn5fEfIPYqVZS6KuJBvpnPUD/OZs9v2gX/ya8mYhWQVGdggPy9es7CHbCK8Fwy61PxX9F1Dfw
QVhLOSFMNXhx2gNeVDulkAMqbX0/6f96EFZdC6pd4P1wfYzAWm3YQ76HeC+YoTKeNS/y64WoqRYQ
2xwoWe0iQy33i1VkxxeDdK9fHB1+r19Ea3S41alyuh5rTeE5gacsqowmbaipjBcyq7Qp3rMFJXxM
dea2Ac6+oPFE5r+uAXoPatZdxJ+iZar5iYW6yujBxmpnyuqNOwoQQs86GCifwyUt34B78RFN4Pl4
A/lxD7Z7vErX9xoTM4esJRGSMi1UbpdwtwKkZKLmCrJ2tuDeSsmW/c4/gcoYPt7AfXp43C8RyIoy
jbt22X43Kp5TBryMpoGYluJHQh/NIeBSR4c7XmWcaDYd6FGjXy0k6FfjFP3LHthAL5JPMdri6EMf
Nn7AjhplZREVEtAyRBEKJMoinIVbqOnV2k6QGv7qSwj81TiF/wKaxKHb04E4ne9Y1JdA22DHgdms
MBVY0tZncXTwD0CxLx009J5to2Yr8uwjmriz0Qbqv/QB9fX9Rq/vC6Vh8w6oAUvGZD94tQrvWbRB
9YmcuUg6ELEN8GppA/RqpgF8D+zHU3QrjR5TnV3jUTnFReQiDMgS4Ex3D1jzDg+lEtkP2eqdKFGj
Lywl6AszFP1pDx6vF5unePEp3WQznUo9Klai9kEAmVJet7IhwUNoG2IXYWrO2dBgRE3UrjtIzQlx
LWGFOEV5cfHh8CLoEg2xZtHqVqfiw+KkQ/ABgbqyou9A5YEvBXHVtYFZfF91I0bNA3Et4YE4RXlw
2YPzcIlIn6/Jrm23n+I5NFEJBDUOLMMrg9wgdIRLAGGeyA6DUApqxVRmQxs921hQrGvAXww3oP+5
D9t/Hj3rjaVGHBVsNagCwgUNvRAsMMdFV8yyTDW5ENhmYBTt2g7b4S9WKhhQTDRY0AMlCB98l3yJ
VxqN+vBj4VELPagU9TT0ys/PB/plorVW/gMWkQOQk8RHu1t6+Mc0tNB6osGDHlh7QJ1G+WN6I9Yl
HD1pSh1UFj8oE87K41iVR5e2bm+jZuv2xzc0tz4GG5D3ILwTH7nWatREVFsQBKgjh9r4+Y+s+SOB
AxZmy4SrhW/rIr4zJ4QP7bXT1xBSTbzZaAPwHuj8hSdZ72uLecxdhxWikIt/wLrA8mQsD26t4gcP
YFnCMPd9GzHbNnq9tgF/PdXgQQ/MDJfxU6Kz5hyes3CLsP6IeNQKGs4QRje4FUOP/UeQbyVhC+rl
Oop4OdxA+3/3QLlJl7N0rjVRDBo8GiMaKM1aajdUucFrl5ndcLES2Eta+OgegqZaSaGvJhrg9ylN
b9cX76nXv2bppcu2TtyNGyl9YZXO/tjEGhmBFGy0mrHQAEsZ2s96k5lojAjrPv+j5V3biZgtAkhY
2zgJ9Tc2zkIfgtUK14pGDf/Vt7JHx3nsvURrrb8h7l0L9y5af9YeW+H6RcVd24JfyxAqkYraTweC
1GegWkgOQDVOd//V0eGv4av46+DXGM/65Z3GEzB0WOAUosjh2K1UTIkHyHSECwYlp4nuKdDDpVP3
21haTLlQf2jzCXDVAzn0a7L4FH36qvUmQOgOCqGEKCsqaaDwufuOhyoSDnludaFBvfnrlQT3eoJu
/197YGK7QmZRFs02eBYWMkC12fZThJA6h77DaBHg1RVQhK0/DFyUw2RtWHl+BXkDdCJJzQRhKeGC
MEPZcHXWAymUzOJMIwt89P9EChGpFAC9CHYdpzQ7Qy6Z/E9CRCM16aqNim2o58Q3EM9HG2if9ATt
3Ubc/bY8C+FhJjXeE4bgXrSMkaMdpBuX4b6bnh3Is4Uq7Nl4A/0eOFQ+orL3ywb59hrvW1TYNWBb
g1JTBvP4krwfIk+FzbEw/eKHqP4VTfxAqMSgmgfCUsIFYYby4WMfTkGare8Hl9FtjJI1ekM4of14
KMOEOpi1D0u4Aixz5CO9zkZ/+kI5onJIpmx/nlzRX0A405in/LnsQWcZEPk1et718fsJKRfd0U3b
hvSvM4QEprD6pLAceayUnCScWslQnwtOfhP6/Kso4lc9SKErSNYZ9vCK+Syu2q7mxiF6Vd38+X+z
h+RZo9bPan4HSEkxAzythA0OF4yDKP3a8UV0/y6UqLd6vZJs9nqCbvebHtj7j17i7FOUfN6dVr6f
kMkLU6J6AJpAVxetwAMHiilCH1xUKlNK/m4kqbkgriV8EKcoJ4568PT98fZ285jEdwNUYElWaCcW
D27iDD6oNGu9AP6+AmY/on2rTmGIa58x3Qp4jUBc+8LeQC4fdGiPuUnlG4jRwUe662XFKrIRikG6
BX7sQYg173KnUSl+beUXZ897WGKvC0tI64nrnr/KTLG26cEFuiXYAvXATcQjoe8NMYJ0oUUtBuuV
ZO/XE3T/X/9y+Dd5XntK4+Z/rajVonhdo/D9AiYCXWa/YITCfejKWpXikLWvYYCEmyBgZanL54fL
/3ZhfGqnZ9t+L76jsduL4cZeP+rDXn/cRANmrC+6T2jc9kP0/kDpGgOd5goFi9Y1Q7VQ9N5ClWQb
JhLxnXcdyUTx2e43bvM3NHhC/0SDOz2wT13H2WbXx++nEKPcWYAEPjyrebCRHJQx9GEOh/x3EXZa
aMwk3LGNnC2nIv8Iin8+2MC8B7ao6/tknjw+QvHVGWmKUEdkrtpoeyYpmiYUUZTrQIAAvXRrKnZt
gC2Ii4sp8OJcA/93PZBIKXOA7vro/XY9CrlaJtQeh98GhAOsWYfjIEajFlKSLGolZwsPynUU/nK4
gXwPIk2vYarczCK9ZVzhj0CrVwR6ETM4HBGYQOMCbgand0BJzK6NsA354jMargj+fU1fxPXN4ff9
T9E6yrS+cVl7epRyDYT29OIb10TwO2SSwcyw7IfYoHJ69ke/XEa2fTlKd/1PPdCA3sePo0H6++Ay
nd+lXzpEWv99Vg6Qsvk0T24ZOedIOtTplkKtR6i76AXGLR5yGIJpofk16oYgLZEY3afpBr6ZnJz9
d4O0mOwJaY7ujPMeGCV5B0Vdz5LXDpD/aDPBv09hYNPsAEQ7a6i0Jq74QqmVLyLUcEGrEJQbqfoX
8V1evAVLivhg9ydItZBs+2qcbvn3PXA7vd+skFKm8xZCjxyksMEIz3ueyfCHsMI7uIR8IThNVL8K
gr4B/fxDGioA/3UN7D8cXgGYjgYXm9vdsRdM9f377h9Q8JG3Q1yzdst5F9PRLvT/XoLE5sy6pDBy
Xl/7T8eda5hNo0WqUw9hOceo9oHcbk/WQIamj67rLFAMkTF8yxUyOKeBD3WXwOUyIn/LUSoBfp4e
XgJ8jJboUKvT4oNm6qzZpG0Grmx3QBQSvFuWC/c0B7bAugMN6mdXtZDgXY1TxD/2QeainvplhLre
qc47z2HZZgxcHvUOlVp4eSEq1fFsy8GPjP20ooaP77PZ+Zc0Lj3x11ImTHvgb5xGm7tkcJRFyD34
1z81WqCh25nof4wWiQBaYAAMz66DYiusCkv+Q7y8IkHfwon6cxS8ECcb3OjBe3iKmEgYgXZ9934G
OJZQDNsbyhjAxilwYcgmXIs1KFaXletAiVoUVQuJKKrGG7j3IA9wiggYvao368bm2kjsYFb//EfC
H6lRqD3hIC1EXVyrIGjXPtiGPvuQ5s7Pv69pe3vfg4t3Gj/f3sfzebza9bn7bfshHj4ua4YX8IL0
suEZBbgcpISbuCj4Hy21nU7EbMO+/pDG5q+nGvt/cnjlhweo6byIX+Pv5ut8o7TZXapCYBpv39dC
Z90fWXNYnh80S/8AlhUTF4Avyx2kJOPWhUnG2yL2S1q4UNpDBa1WUtFTTTQETw+C26egLtZtdGRJ
HiG6BcC0lf/Y0tULzScAZ3L3DL+ZRasXJ+nbeMA+pnn9ll/ZvICnZ4cX/pP7ZAmaddl44OxAYQkb
3beVSR95nXTA79ASN61kqG/dchnZ9eUo3fKTPuia6TxdpMvB2Yr52nXGOSDGBJW7Q8ciaa7wwKPe
KLrYoni3csfLFO3aCmoeTOkvINxozFO+TMeHPwZTuD9Qh2XX1++nhKJwt+ez/3i/ANkMhFKYyAtH
BziYgdRcaaVnGzfKhQ0ulOMN9Hvg/Li5jxK9sSdMzqO0dEhuYAO9bVESxM47OotyvwsFasDrlQTx
eoJCftODYJ9p7lw++j3T2lVyiIL1iHOzLYPoPhYC3JCa6UBA8TNWvrk60qEGX/4KwgB5kjLh16Me
SJ0sGVxEywedZn60AGPVDtCNqtB/SHlpROD6CPvEKSBxb1NOC+fPHupnvZSyoJ6h+F/0QQHdoEfh
ru/dT+ZD6LioeoAifrKwRw4G6rD4HiwSamHfRsaWzV8so5AXoxTu6XEPtvtzS4L7fnCjhpMHM07u
485xlR3cNq5YnAOTAa+8Ytuo2YJ6sYyiXow2UO9BUsWvrLiWRs2GWY9Z3Q70B5BvVwQyuW4QIr6f
RBS2U6CGmq8jWPNhCvavffCooLrjEnU09AkVmJIdE6XMgGzxQ2z56JRk+Ch64Id1oSdRs5l2oEgN
f72SMKCeoCyYvu+BlPka38VacxbxgvKYPdniLyjiVcR5sIzADdCZUylocoJ27Ygt+JfrKPrlcAP7
kx5gz8TgMvcoDnhM5b/+qdWw/Cr0SVtxdUZ99Dl5QBaxTvUGNv3cpYuGSIVqaUqmNR9vK9P1UNO1
DCwn4aw3nUhSHwVxLTkO4hQ9Ejc/HP5I8GegTvv+6+O2pZ5EOtPYnQ3mfDgSUcaGJ28Rk/KI9UVF
L8LyvUULat20ELNlx+er6F7PBxu7/LQHuxyVfnW+YodIz0L9So8lEFWXqhTCgJQ5vGNd1HctQkkg
jES154YRxIe6P2XLZQ3c81/WAL4HprOj32f3CNzWLOnRg8rDnkf5vgJ8+WWFEDaUkEP3DPSEz3/w
3BWx70iTeuNLiwkfpDnKjaO3PTgGG7BC52MLjWBQqy9Ef2tZ6MCigGJntl/1zyBPrpt2QtTwVwsJ
9NU4hf2mB16VCZ646Z1O3BEpiCR12zJJQ07TYA5EFI5G2o686bvQoIa8Xkkwryco6Oc9sCDfbLKH
BTyeutuNw26Dzr4seLYsDyTvfObOQusqOE7KEEJMi8JHJIvP7CH/hY9qeHLlX015ctMD88PN5ks0
32hUNZlXEaYexDHLJk0Y1VBH1EQWNevjgx96/eaEfAv+7AMUyBfDDcw/Hl7mf5jBk7tT1djPrImi
0QhPQPxC2YGNFG+wWVY1vLnojFQonGT/t5OjlkJ8HZFBfJgi/6EHSueHc52WBRex40jURHG4UuGU
rTzoiQTEXVicuaIP66coeD4skzWqd52jceVduuBz3UUPXU8ZQX49ZcjpuAdHoaCRBZQPThZJFq3j
lU4WIawce95y/JC/CiQLBOMgQn/QYanmoIJDEnnfzCfyW9TcIv+I8uyoBya7D9kGlb+fd+Gwn/wa
QkLBFAoBZso395CZqi0D4Vfwy+Q/xELUgZQtsot/A+UCH6fAf+iBX+Y8eoke7vU+3ByUEmOvMtfZ
9nDzYctA0d3i6mB+SvGAdCNJzQNxLWGDOEU5cd6DyotlopROtek1/Wu3he5jEq8HiADRiDlLb8RT
Gf3ia3+vYDEyDRQnC1CcPTDIy43RAp8dPwrdb+xqIdnv1Tjd7B978FY+mn9qa2q3n7xHnW8mTSyP
wx5KlzKinpms90zeypYI/Q70qAVOtZCgX41T9I/6UOlHLAJViF7VftuPA68lrjYdsy2OMmax0PhY
Q6ljhJd42PylzgnZIggdJIJ5vu3h0VAa6shjrQM9WzY//xC6+fl4Y/P3wDpxtFmtM71htkMEFvpW
gNo56CZT/EgMQIUxxF4ZJkI+C+8NsVN0ImkLC+qvoUyoZxps+HD4V1r+zVoPAQJ/YI1DBSN59yNQ
yMTODwK7fDKrwN9NyA7o2UIV8Gy8AfvN4WFv9UjtJ/RfPWQdZT4rZTKO7lHndrVLxdsPfVgifAh2
FmgryZuhz7rQMM+ZU8bfEmWzIzXqfS8tJntfmqP7fzw9/P4HD7Io0RhuayHVC3nUlsOLpsoGOxdZ
1izxxUQBpPyH3L0d6FFzoVpIOFCNN9B/d3j0uyS27XcE0Gj4NdNuj8ry42g5m0d38epeoxiCe9hH
LzdUk1RpPyFrfo6aPwjKLabJ26sbSdtOQf05jYNQTzXOQg/i0MfoO5ZtNN4GMDw76GfiGVbtkxRe
AQiMRuy/ybqgF5KIeA460LOFB/xDKAP4eAP9Htg9G/mAup7BrxmQjSqP+4gn9KH/slsZ3+9+QFmx
EfxlKIGCkFDF02yIAoUh4ihQJ4gLxCIlbNxOyZbjwBfS48DHG8ehBwFc43QFi8SAtR5+F2cv8Sz9
ojUjGyYIm6mjuCaqO0CQTWCSC+Mc6gRBkRV9AfvTtY0p6u9r8Ej9zxosOzq8LnWJ2EJsKbwzdYku
6FKoWmag9V75apBfFSxtnplP4VWDcVXkUhdS1HypVxJO1BMU+8semK/H2WYZJxyEv247ZeYhD/k1
PGg9lNNrTNgwPAuxRsh44n+0lFKthKhx5x9AUOfDFPNxDzD/8MAebjH/fg2gI3wR2cDIhywbxMl2
Ixuxv2iUi5ij8uIg0HegR419tZCAX41T9D/0QNqMN/MZCiXqlDYWWhX7NnsUSMYL2FKdwPU8vKg5
r8u93oEENeI18QTyeoJiPj49vISfRI/x4GOc3Wnc9HAJQ8Cj0HsV0i6Bz9qEIagrhKwpA79MmQnd
aFKzQVxLGCFOUVZMehBe12wopOvSfW2TpC5Rtsej4Sp+1FmwEtUjkOcKlwEvHiTLp4BF6MHdhhpa
hSpLbKut1KgPR7mMnItylB6Jq+vDS6fjeJHeIrgO/Sp4kiVrXLGGoXvCVFMuN/76RY2gxxDh7jb+
K59wuIqF1wNkFjpboKA0LvPih//t4uL4K5SqmdX+Gwkf2xdQFk96YKKapOkDLxLFIdXBTnMUskxy
kyteMjuHJvqvIrge1bvU7tKuZKl5J68mfJInGzzpQbWQyUt8e69VDwtRKNAODdSoqDwUwuFiMWR2
YBoeWvnlP1QhaKdnCx/4QsoCPt5AvwdBem+Tzxqffcw4FbBaaQ71Wfs4AUxHswjabX9fDXWxiuBc
DFKQ3/YgWfkymkfPWhPYUBsBvW1huODliKhlA+kMHrMSGsr4jC4EqZGvVxL06wnKgctfDn+3n6zW
qdYIJXQXRpYsMqrcUorA2ioIGbz5UA0tRL0uHr7Hr5viBu9Ajxr/aiGBvxqn6J+cHB79t8lSbx06
z0anVfRh9dzSCd1AH1luIcomFBKeplF1oEeNfrWQoF+NU/TfnvUA/Sxa3mp8ccOqClsGSySU7Uvo
AuEGOBFcCWJmENGo+raVji2gl+so5uVwA/L3h4f8NE6zmVadxkTXKSNgRiRJzsANYcD2EZiB2hXd
gRA16NVCgno1TmE/7YGcOcuiP/ie++tqPZLEEQHgQlV0KeZowIHSFFvi79qoUANerCJoF4MU6rOf
Dr/D321QuyF71oe2449MNDZxAy4+ZOGCeHcWCQB/QmnbJsKlAz1q3KuFBPpqnKL/7sPh0T+7RSiC
zqbCzGkcOEgmIDJ9aLLUJ5eF+qpNER0oUeNeLSS4V+MU97MeBNudZZpxRzPnwHNN1jG7UFVkRWaI
V5OPqusQNmpNpgNBW+DnX0Lh5+MN+Psg31dZFGvs5GOz2loWYowgWPIf2W6DIHd00nRYmaLih4Q6
nrWSswX7ch2FvhxuIN+DBJuzdTTXKezhlLGQy2rAKp3/wCogvJ5QJqQwznDkidGglZotuBcfQWEv
Rhuo3xxezP8QPUYaI3vRRQCh1Qjuraqny6jbTNrgQWtB3xEV91Yy1HCXywjc5SiF+4ceOAB+SDOt
hYvhcEdJCeRvsCAHYXuDDyigiwBSXvKAyJV2OrYAXtJPES+HG5D3IEzrfPM1StZ8u/11nR01oVkd
eqjtyshdKJlQ3Jm3q3wuEVdXOzlq5Pk6gjwfpsif/3x42XIRpRpDdaEmImcDZaPRfI17rIQdnzco
gcESDdmJ3t5GhhrvYhVBuxikWF8cHR7rqzRDy/nL6Da+02uFRJKwB80crkLuSJQEDar9+aaHugTC
NSsK9j3oUvOh8QsISxrzlDuXPXBA8R7augIgXjuEd80bvojWWmOjUQkFO91zgi3HAdllaB+G9xbR
J9vpUG9/vo7sej5MN/tFD+J+LuJP0TLVqVQiegSxCvCnQrILIt920SrGRcEtS2046EDIFtD5F1DU
+XgD9vHhb4CLzVOMYoqbbKZP10GzI3hAAgsXr+r1iqpAIYpuoXBN+Xqlm74TSVt4IKylbBCmGpzo
gensp2gdZfqYkDv6UBolEBx9wilwEXOLukG2Ydd988QbuJUaNf7lMgJ9OUpR/6kHGlCnNjj7JcK8
duSJO/fjhHP+LvmisxswUiBRoRLxa6VwyUtVChvfh4cWjyxcAWVNOfitxI3fhSL13q9Xku1fT9AT
cNmDixfUrSOOwV9/6LLrNUBJPuSpFhyADUGAH/kVeI1Z6CdDbAutZGwFnVHfRJyNNuDugemsKhal
S6t/rYOV74xZvLsC2WWUre6j+Vx/lCX0mcDNyxyWIkd2leAZPPKZfcEpTTvE0LAPYdvOAP20xnGg
/6BxMt4dXhVFIto6XsazTGNAs2NBFXVhObbqgkyiNIJVzrBYAKxaFe1G0hauCJ9D+SFMNTjRA3fW
VYzY8ow5cjVa4uBRRBlvD4mppSVOtj27iN3x8GCoStyT+6EjTWpeSIsJM6Q5yo2rHri4flzo9LXA
9Mb2OnIqyueXKd3PCAiH9uSxK5zrBEVgYBsVauCLVQTxYpBC/WMPKpZdwx66melMcUF1e7yEkfrI
muQJkoc50DGBmBLuDyAW/y6kqDGvVxLc6wmK/XUPFCO52r4u7ei1uwDRi/bI9prmvXrP0yyGLq2N
Id4IVdetWv6Q9wGKp6AmO8rLObgfxIdZR2rUZ0JaTI6FNEdPxvn7wytG71PcAFqDNl0EVcH+6UAt
yn9k2YRiZx7iS+C8UVtIO9Cj5kK1kHCgGqfov++BJ3gaLVKN+3/I3muW7znIopNvBNNHoLJnGa5p
kydCKwlquMtlBOxylEL98/TwG33653+mg5t08ed/5fVRrrM//3t5mzzGXBD8desErEO2zxq78bcY
SYn3kJONSfgmi4NBQ8W/hcItzNn6rZRfW/8hZeG0B7f4NNrcJXlDUJ0CCxLJRN0ghOHCWidoUYgy
d9H/Ab6EshAXUVq7UrOFRdK3ULZIkw1WHPXgNMWZ1kbQABu9HJC8yNOxZb+ahfqLLnKHEWhRPKYp
L1rJ2cKFch3FvxymyL/vgxybp1+iB50HAI0efCAPJzExLqGyigtdCo4eNegdKNkCe7WSAl9NUOin
PYiZmD5qrTmKet9I2GU5ueV9IBsthggXRd84VAPf4stsJWcL+MVXUOSLUQr7SR92fGvP6/18aK8t
uLuGqky/JuuXwlinT01i9cnQVybf+rlckVVVlO1ABS2vKsQbEttFR5q27H3xg+gJEOfoOZj0wIZ9
kyzSbHgRr9YaldYhhD/KcrDk9ULIs44mghZkwtcP70LA2lTm/4DcvB2JUrNDWkzYIc1Rdtz0wHRa
9lgjbbl0mTJe25Olt6hKky7zlvQ7DEs7pqjntuTYdM16yekTaDADotyii/Ibyoq9wzBEV+/A9tB6
t7jo8c4QjU+dyVIfIrKcHCMySw/Shx7c7x9ePsUPmrtOI0YYzRd9dIerH2+CVEMqPZo75d3LCC86
0bKFEcJaygVhqsGCHhRE+Qjf6MsGaX4cjb9uDWG9CxCoAeW11G7le2WIxt9sDo39au1XPBWdSFIz
QlhK+CDMUDZ87IFv9JcYLYX0sQC9nFCrF7l+nAXyAwN5IajehJQ0Xmkczz+RA63UqNEvlxHky1GK
+i9aUP/u9mlLuepVTiPiN44RAXmyXCfrZ+FC2T27ZWmJkfKEFPCd3X3/xmQuhu/EXyFhe5F8eq4O
W/Xv42i1/v4NNC4TrSYQxeogrMPH/3wz+Aqt7/s3rF01zFFhiA5pmEL1rTeDJUuz+P4N8vaRdoX6
FEZgGTa0tjeDFXOxgBI843HEggCph8XsG07WdTp/nqXLCoby/x8sN4vrNFmuV9+/QfXOx+JfMSp9
C+4T00ZvPBtZjB5MA7jLHm+j92hUi39s/s/Vs71Y3WcvD+OnL4s/xuF69bQ5CZbD5No3Z9nUz7yn
Iuet4JjiD4Jw6Q96eCsgF5vZhdD7x7HZvPAH3dXSffC+3Dvj2dP883FmOsPjlTX89GWZ/fZW4IDi
LyEDVv5bNjoMOSxu1bfxcag0BJEl/i24jeafg/U6Gb88Plsz82T+6P12b0wfQ3toPy8m9h9flsvJ
vY/AcPNkFj4Zn1/uj4OF8ZDNzbeLzHv5Mk/Gyf36ITEnv5mfZ++evbUdTHzz6+rOXjlPk3QxfJm9
85ap4V/MPfvxyh/+Zk1+G36dJcer1H2YbtaBO3w7D57s9fFw483ti/Apmf9xdj8Pv84n9+bjJjxJ
hwszvX0ys+XTWzf96s9OPf/FA0cs4yn94x2arLuzt8vP5mp+vHh4+G19PHeC581ktQgWztVv/max
uk49L7FO1sPH54fLz4+zp9vNY7I6z5KXRz9afH5KncvgZeZfz9zkt8vHZz+5nT/NvySTpWsuvo5d
a/X4/HT8mx++ON7k4fNstXbHL+HDPP1x/tn47TJ9eXqww3HiP6yC8f16DSyPvd8y116Mv5rPaXDh
LvzMngxX9vzrsXk/9O6/jl+evD8ADLb37Wz2xZz/shzer+1J9nW4+PzH+dPzZv7H8ZPh2db/o+zM
liSFlTT9RDITAgEyG5sLAbFmZGRWblV1g9UqoQ0EiEVP356ne3r6nJk2m7mMzMjIQEju//+5S/QV
a3ebXEvpt2HndOvLCfNMJzE3XJB8onuNVZvFtIlJ6bLtaHqr1cDnrtSdqn0Y+vWrl2r1NyqQc6/l
2u9rzl1P6cK48njB78W66WmvBpJuk6mKroUc1pQrXeN8YJj2aOT5htw4871FqUwPU+9XljYaT2PM
LsoiORT3efa5nZ47ZH1h6gE2BgdR4bW1JeY2y/ZhrnpJi/hUzD5xuu5mlRb2HkMR8Jd2ct5+CMVU
nJp9kETUQ0Tr9MM41HsGK6/c92e4AMKSelBToK7SNptGX9FB9iZUHkvoUuUkobv/UqRhsk+2Q9m9
nSmaDlPSLbbesjh+eLHDJPLLtNvDMJIe1XAfc1enXWCUq26US513JtV1nHNlT4se97LakqIVh7Ww
46+ohik28xDUcox4SMV7GMHKUg6fhpeF7ws0RtzRhjtRLaS1jiMY674mTjnJfVEGXYeeFZ7nbp17
niFRsmPLaHdK1ynaGnuxCO5smd4LvUxwN1MFA+byLqS/14Suw2WdLO0fk9yU6YNZNm+u3b7IdOED
3lFR4SzK7UWl8zSdWu8/32q2VHECq4I85khjJfgm15w2cKxxS2qda41Pah+WnneiyIc/uDeZPtE+
7OI65YVYq4kk488pBGq4pt127uYhw5cBdUs7cEMJFvEyeoAxoZlGPY0JL1sWw3Jotxnl9tDTjebV
rBe7HGlaFqKeWzkkx2nCu+NzGNzGU7kPJ7JPecb3fNC2bju6Cy6JpIGHAbmeY+onfbBLwNU6KupO
YPdzfBCz2ywfupXhJkWzZk+aDWw6DcGurzoRRNxaWMjlkXoSkhexZTB9G2RMpt77vt3yUzpvwyar
NHPUq2+bQ8igamDJMt/y0rWK4y2i7rRPiqI6ZKSH75J3OK9SJdHw4JTC8oxIafxxXFv526VZHisZ
qSU8N9p3FWFSPO5iNGm99Ti+dIlZ5IHmA1q5L52/6riVG1/jSpdmsYEuNYGEYGuddGF7gVm5FvUu
qczeVkS2dePJbESnebYxCNbf4HE2g9XHcWCZit/2z+Mqv7QyiWXtULnt/Xfplp2QbwlygsG8XBWs
5knUdujcSDg8l4v0edPPsQzrb+Gdm3xZLVnb9tPPxdO2S0WV7gvK1t8bkZP1b/+1dPMfOenf0++v
ftjHTsj5X17+z1v3a+yn/u/8Pz5lzn++7R85/H+/ug9/3Ms8/vkz334M//rOf/pD+Pz/0Eufmuif
XvwfAul/CYX/q3r6b375/6aPCsjj/708+pfjMf8hPeAP/l0fwbbbzw4CAFIJCBtMUtAg/66P4AgF
EECwDw5OACwYPFMN0OJ/6CPYk4JBAJWfm4cAq0MT2n8KJKh/QHEJHuWbgYvPs4ym/z8CiRSfWuu/
Shb4RrA1JqPwQfB/gAvgf5YRu9Al2B/mqm7sy5feqfu0RXYCxfGmHJrOfmee7worPnZtX42h+JHa
oXzqLC4agxjInPInzvRz57tGbLbSQzY9LEOfcjRnt9hT9whPk7sWVkHQ31YFcbN4LILEnE79OU5b
lS3pwMW0Xc0IK14mnxm6UVQZzvrbKPobcoor2d8Ytd9zi3/1a3vK5vHvhNitmNILHoovkiyHkDXS
vEv2p9+uC3ufIz7R9iLWi1PdQ1K+aZ8+Tgrv3Gemwm7n7X5kg+M+pb/Y8BO+XbWIG861420SG9vZ
p5ltNSa6KRWoJf9uFnfe9daU4ZC2EFrpVBXZXqn4Es2NdCOfdQuqA/1SGr+B0DmvLD6WbOCbtyfE
XlcrOZzucFfjt+hoNRjMh93zaBcu5EVs/W3PqjHvjkX+M5P1Ht6FHY4wlmuQnHW3LX0k88XjWM0l
RNOJ/kECvbopkMoyxU32tKO2TtD0OoofJc140lbCvLS9rAxRp8Rvhz0hkIzap1XGhkpSlyO+yWw4
RSwybuGom1sR9RHR8Ve7icuULpIvG633bX0o8HqX+8i3XZ6Wrvupx8Omf/SDTrnGttqN4aCua0KO
nRied5ec2IKqFN2zWQ2VWO18Bv+nngX8WynSSqeXdHkaybtiHQ8URMz6ZOaLAgnkluWwB+y4kUye
ZegfFp2QSiNR0Xb8IkwHUvWpdbSRRVqbcXwS+fIyljpwT/fjlDrI6Apeod1+23rR8yLfn0VfXtMF
G150JXdlPOA5smrD2WFY8ZeJwiBHrb+m2z5XhPZVFpO/Cf6TJXNRk3657eodT/YoFlNNha3G5WNI
8+Q8D7pSVIOY05AKdvI2tRtf2pyvWFV2L/gez2xeOJ3dtcu8qpapv+f7Lc3DX1VsjxMztRtpXc79
sQ0dp/qbHcZ6CWs9lfbahYln7rrLl9GvtSdzHegPkJlvo2AnoVpugq0pXp4mNQwcROs0hwqeMtHk
E+hg+RtyyCFLzMdMwkvbuTMxC18grez7/Mj21z7uPOvo81QMVTKYs8nQaU3X297jX8zQb3JPfqnx
K4unCQ11O0fO7HjO+vdiLC6LA1Ph7iMtXkJqLN+Y5BbDNMyXU6nb53axf6WA9O/nvauyNUlgloc6
EvoY4jL/KMj4i439Rf7jZswHJ/HIO9AxG8osz6W/lLv6JlH7wUpYJIimfyeG/4ANW3hXLqwxCYSJ
tmtkVFeCTAMbPGsl7BOLssFb+bwF5A+WxqGKGrtDsm4vhRLfGNWxFl4Xd7SnhKNYnmWfxWoX+17v
JRKHTZr7VoDyS5bxbYd1NG4QG7A54bXnzn2LQ9NR+lW37uTbdoIg8tLNv5J2j3y2sc5d5Nsgfyal
f5TFzsm6hEqG2HFtir7qQJ9UGLT/3QS6fYE4Cv6i2B8SB8uaJPnvFZdN2ZvIC3IlpvAvvUQPHXjC
MwT07Oj3t+B0FTOyPHlRfG0TcLhLn73ogvAidl2TzdPCSzN6jtvpZZeG23wnz3Zydz9o0L6hcvlW
XkqzhkMuhnhqx8I2fYLyQ5SwNIuwqmbV3XdNpmtfsib07b1cesSRfij7bH+lFn+MZn/SSl1VQR8T
N1Vtdg1IxHpY4OnzEn2Ja5vxjuV/xpaoatOqrKddyRPbSdasplSXMbNbben2tASKvqUzWwzc+FJX
OyWBT3uY+TIqf8h9Xhc7rKYMtQ/tGsfHzvuN20VMfMjMQ0Fbf2rnfS0hprr5cfZZd+tsS7hm4Pu7
NOc4RcuZlJ/ab0jfikHYs2pxfi5nlr+gkYa6GDcJ8Rvf2r1tv87BTYc837r3cR7WA93l8AwTRMFZ
r6J7KGy3XQWY9FpMWX/KzdRXrhx8YwTy3EKArf2et5AVla58Em/FyA4+jnDzUAmWWR5FiioIa78o
XgNP1Ljz0GH9IsrWN2MYy0bIoT8ncTCc9L+HWbwkCJ1Sj/rDTr5MXZ8+tNksajIOoRkhYj2NRQfL
ZmG5exzTbD6kcl5+SsRmHk22J+e9SAUHPUIh3hL3WKxlrNe4+PuUxtDs+Sui23DeVAHxcQ9jtYm/
6Wf6E+R75jCuZUlqtqb2oocZ/GpZwyAP4BB9y/dN6/NcuKzJA/gguetv8ybxARzPzAsmP4wwfMfp
g9iGcM724qXTu7tlhdK/ZuwQByGtLq2OJe8tLSuvtqHeEwvRybMSRsYkx9X3+QHGHWRBTn5apTzP
RAITNvfmgPrpiWZoaagzbZUNaG7oYOeD9Z+flgbM22W0d7ChP1JwVEc6EMEnKU/Wl69rSu5wGtZa
pT31DwGDUCjeCeCtYxQ7uHu1xQr1+0+ihgBRYuuuJV3bCk/lfrKgu44T3OoK+du+HXEEsRT/irlL
aoZGXJl8/IjO/V5y8aypx40sLUQDYm7Jrt7SbjpPYr9JmzxHVBzS1J1mGl7JaOskg4zSxl9bob/3
HlQaGo4jDHvXmU8bdszLwLvt0GYP25bXSf+pmegFsMqR6bGS4C5Usta9bat1kpdoy473YziatoRE
5W/AcS5ss3fBQmXWu5/oyTn02A/DsU3zBi264y0ItylLGqRhaWTJ8AhjDwriBWWKXQbjim99Oy3X
uEQhKiZh/ku8JHeD0CfIWVXktsATGP6R4SrirD0XAOOPWpDtMLplq2fZo5TPa+a6ZvYR2zquzDRZ
nAbP02mhJ1EUrkJd36mKjgm7+CEtriCS858agYCUuO2vy5jrSooZH/shymc4lQUyoyS9OUyLRTWK
LT7mwrADsRlk52WmTQqmuJoiJCbHfLwCuENfEsnUMayRnoLUycMy9ur73kX/pQff00hgYhmfuti+
+LZ3KwfUVvISqzSrnN+WO/BrffYDBTtuNv8xZlvk2ZrmmuOlW6odIMhpwMP+quKe3EZGw2XKZvrX
JrKv+nmdnxlGP+jqelBzXs2P5QyoYQMwSrn1GD0qK/UhlK57xWHF5xQunS8SF88AWItaLYKeTVIM
J/CUHvDbMlaxJTNEPpnW+brRak1Wexk7Atmj8Ol+gPiRpqd0SE+bycVlYd1XMk1bdkhmTD8SQ7oq
LomspyKoJ5ZvWkD+n9IAMbqQXA1l+5YvgZ0z5CLc1NBzMbYgU3a3Vomd0NXpdedRsfQjVbb9atPJ
XNJ0XV1lbQSpCNDuR1xAGCOfiM/gNIUjoJpwAxOvvo7MlOctoZuAFGoZKEwzLL+jGbLTBl62Avb2
neYzhoCYorpAIbuRvvzSMXoE4DZzAbhyzMuDH0kdMLoAnXEVABB7hJFEPBXo1rr+sRy390xv9bqv
jwSgIkylZduuIN+nGsx5rNSOIg+6/Z5m68HA4Xg81e6hw8kDk5AB99KcceiB0Nm31MSDmgdIShuE
p/4V8uolncoGu2Wut3EzDRXqGwpJwnOUHLauGBqP+9isanoi8EiqygdXwW6+jjOIl1yp9mZIfxsS
eWbTD5iDfWX0OjQsF++93vhg2/vkEQEBiKdz30t5UaVmXJPF8hkpUVmRfcQVkyYsBAa/GCtNyp9s
yxfIA9LxfO+6i9qz4ZUQj3myxew1mi5UNC8Yz1dwfplKyKFXyQgEb3yLJrIvWuuZOxHLajb5xRas
Dl0hDm0LeNWPYecDkCleCt1yXLRDsw3oIorsQAb2ZU++9x2tUgCLdBmPLXYVZJSmsFOVOQcjozbM
GRl4QNtx23W1ahi9hQTgyFFwP8GtdeiY2Uk8AuX5HSaqeAkKu5YGjwfTwVSH56yhFVZVN8IVwgWD
B1j1FQPVqrelFzUudKgD6FDIE8he3SwucBrlo0BTuDgcnga5JsCGaXk0LJ15N8njgMaaTllbTyqX
kbdu2hqzWMAxZizcAbJDcdMLBX1FRHeiXZp+4BFCwiRzgL6JnvJDZjF9NLPLGzsZf5dptzRJYrra
tqK8gpWDRZC0xB6IMOrQY5OdSprKC+qMe9sQYkD9EvlkiFHVLNPiIzVhP+Z4HI9zO3SIb3FjH74U
8Slf8uVN5bt5KWggJ0yX+RDGdu6q0jD6QehsbnLx6gaglr04g2TlgRwSPkFnONiZ1Z8T3NmPFXDQ
qzDO/tgKM/9cQF9c5hjQBecymQ7BJ/MbW4pwD9qpC5Kl+Z4LvZlq0ctyzNy4AP5mlj2yNZ+/zpS0
L3pU4ksSOkhEy9SCziVtZ19DuqffY55JXZd5kTi+Ed/WKRu2U1C6rQhxxSsdPTmUTm+Pmg74GpMO
LFgBEzMvbPLSEo/qvhvRzWViP9ux8I+t7iipsnyAUK9MOuN6jj5/gKAfrzHLwLWVdHQfs4Y8CQh6
rxY8Zi+MUfl1Y8U41kA2pw8gzDM5ZHEj7wAQtvMoVNaUVvcNouocZ9SdN9EBaGfzSL5sCYI6hwNR
C+x41zA0CyTmcmIVKTv5blSWNT534omRRf4N2cISPolMa972McDUKmR7jNQvFWlJcvgk7R0voAxy
1UxATmC6vEzb0vKtd43zU9qo1T1ImLUd287Jpqp0ijzFyVTrDaBENuevFo1PkGcnvgIXr1rachWy
F2wlWBjd1qZdu1Oyoc/qEZI8dTH5zeyS83Rsa6/Trlo2Zf/soZsfF6POXWuXxoFBbwJNuGhR2Wim
v/YtMUdSyMPKskalELML3T0rOjEuyxVkl/7m+o2CNSdfR2sfB+odLHMsXstsNICIW0AObgygG8ha
DS4uV7OCrZR/I7ASeKIrB3z8EWR7ZsE0a5YETiZA9yOJlxK3bT2b9LI5r3m3Rvg7sz70xBwWXYyc
gQFLB1uDG/30j89loXP44bqc8jawel+e8/imaOS7AdoAPKnMdN0H+Yq7GeBA2vc1KNQzLvoTHQGS
hzURYPiS4UaGPzO5xx6UFt1WbpR9BOpRVInOaSU33FdoBZJR+IHnZc3YtfOHlHgDa6ib+YTFH5W4
g7LFnwHKaG/Ootu0rWNT+AlklW2zU0ImUNkE/BQUie7gpM4wlL8RbDLjaWhRA8WtgxbbD9hf/ARB
DmL8HC1c7e99cQ0evrYo7lUOuES1y1q5HpzA7D9NmVpKCAiaHvOI4esnAcIlQu+zmBrAxOBJ2XAN
YwxXrPPk4KU8Tm3OmrEUWx21XWptARLSFu7dKA5Z+ZCag1Dqm8+Tu9DDLyTZWncBcqZAeq8Masva
uj47QtYp+WicbsbehoOUAFH8PqSN7a0/eVhClSX99CxioiDklxBaoEqQTK+63x7aUIKq1P37KHzN
hvIHtAUu1excd0ywvi36xAJQiRltnOh4S0bMpbWVVOwmWpxWwc765JUX1dBOtJnSAXAL23+2Bj8E
1uaPELPXRrjpmnVL5MnYs8YxojiQ3spQ+YCBAzW5yNQPERVMwtz3H7Hf/ibrTA/x03ji0ahGlORR
z9mFCVYDzPhhug4/ZCJ/CBNyAM6S5B5czm7bmm53qLwUx7UfaiL3az+0TegCgaxE/0KVC5JMwW45
zANeFC9sHPr3dI1FkxngtyuaVxgGs0K1W40cy6Hks9noAwLi9AInci6V8Kus5ml+HHU85p14tg4k
fbqQ9x28duMje0yJgPFyNmJAMpMG4e+gWqNhtog33afmyFzIrzlpQbA7eZ5ifyhbmKWj3J4SY+mr
BbzYlSk6CBtjlRlZHPveFwfS7+qoXGE46PjyGUn9y6/iiUAJEr7JO+TEG5oELPnyBzMOuNZOIBQq
yI2t6M60yyrYxtdV2+BwQ1H/5FsGeJEywaFWeiQtFBFzN/tmz8orA8Xj3bZ/h2SVgLbvmgVQ0EPQ
CUBUglW94n18WrpkuIM0uCXzdIVTYtN6WbO0Llf1rBkqLlMr/iSL1M2Sx1857aAOlIjyZTMRlr3u
n1E6QpAct3AQZuyfc+01aI8+GN4nS3mYdCSXgQ70YTdM3HtEutOUsO7QrQGYzO76ymdpBYnryeTt
UHVD/p4GfVz3cq5JMQxPkHiOzmN2ghoQvc+0k9xBDC6ouie5fSmph3iV/l6G+I+sBHek3X0NU1RX
BqRN7ZR/o8WmTyKDiLrPB5yBiVCknoN/T/PvHZy7fRcbTu8ynEXb1wV5XqRpDP6BgMO9lD1dOewQ
85dkjCMH55W97GTXx3KOy6trp57Hcgt35VLUJL0+j23ENyrD3nSq/BZKqD+B9nr3gMQAs0PgDe7T
Mq1GcMOGavC7hCvdhgeFN12zFn4ZiNRXObS1w/eF0O2ioILMR13wslgasiAApb7BeZ81WsKCUDmU
72e0GxAqAGWDP2vWnnGCbtCnwJe050O5VaR7A9FLqmUkJz8i1VA6N9AQcYmAXT/gqR7TTU6S8swW
tJp8SLieluMIMVerZOBtVvqKgNtP7WmcAYoMOdQrvmo/O059T6+unwIUO0N2chmTQAxAdvVQvr1B
uqS8XHbIg2r4KxF0BvTaN12JJRRKojrkJEzg9CSiF6yhMtHSAh+m2f4iorhq7x62XKRnHfTXcRf4
uoR8vGi9nq0Vw0lhW/DQxkVzO5gaahaRr2FK/pTYzMeVhAfzOezIwipJJ39ZOjM3yb43C0lhLMef
LGlVz1G7tdAvsT6sJUzyri0uUKYZD7bMljodibjYZPoVTDG9qjb/Ix2tF5FdAhDkVTp0WAI0vGjB
1iooaPLhbsZJvWk7/fQl/aEHzyrNlvR1KNdXmAZPweZdDYX3P6B+yMPA5ksKpezrRtFVLMpWWAAC
ZvvaNS4doAi/tQ02GteJyrgMaD2LIXUViWAge5vetNqe4KnK91yIDxR2QA6ZPdIo1NErcrGic3z0
oAWMlQ9ErZfM5muFCHNg24GVAekMfFMphCraWKsueloZT9VNhkthT4V+dfo2D+MdbGpdkuLQ7kUO
uT83h8LPEBdt5QpUcD/2pLbgfoEZHsphvGVY3pcseQ4IeKYcdTOPEYG4YXc4AHPjcd22AzN/UMmp
hYnf4x5V/WZ11XfTKcXz0zarFzpbcaZhvSejv4zQ/VFlZH8MGspGHv9u8w4ifdfRo+9mUSl4w70I
YuU6n20VaQbrLN1rU3zHI/4LUvtUoNLVOwoHtJcvzKsHt3f3uQ2/XdalD+WUQS9Mb4eGCLredySu
4w4Obijixywo5uXQQ+J+tMg8MzFDRwuErcgu0HB0cnOm6simY76xy8omVsPwd1WyOj75/Xkp8X2A
nLfiN1/AwnSyUnY9Wui7qakRjR2nF7itHISSrdoFRNLUsqddfy5gBpE5gRVnR33P+ngNO6kLuJsC
ityVi5A1CijYEylu0JkCTSSYAAA2/VlQ9lFA2uQz1CCLEdeleMo/+XyCPgLt8gbv6r70KtZlCos/
qD7euwSW1Jr2ba1DQc/AVL4y3z/3C1zLtrGzC1CMggaUiAb4ruhoKfuWwkcGmNNrqqHmGX4vEvKz
x/VIDyZ/ZMweRC4PrCA33/oq9/JgwDVCBwo3yTdDkq2y+c9Vtt8F5LZ8WJvoGmjbet3HW+7QLdvC
BerBVYnRKSzFvevaa9+WHlKxUiABu8pCd2szAmt7yXtY+FlPylp6D/gtB6tsoFeBQWH31U8bfRmK
XVUoFclr2q9KQglRtNB4QnF/BbN8yVypwaq1thIB/N2e0bWGrZDPCvwHEOpsqomfEU8iOoseiZNP
yj/MQWhMoHjLHYmmNr2ExL3sKzQojVWubVKRbOfLoMrKfZqgIThz9lbVbAl33Y2gqPDOQAeaCbwP
etZhvCAjnkclgadnd4mMvozSHqHzZeYZm69wqoK8sAyth60UH3qQ933UZ2jqg9YlsxUN4LuCCwBJ
lZrMAuOzXS0wxDfV+78YA1LdC/CdKsI/QCt7gc62re76GSCXM9kRpdlwRWQ+qczU/RK/WEJ4CU7l
eZky9SxnCQU0huCaoBNtfiQMPQxyOlg936MnXO4KNE48zvuvufV3TL+4vj0Fu/wbdWe23TayrOlX
6RfAWpiHWwAEJ1HUZFvWDZZdtjHPM56+P7j22VukWGR79033OadO2SWJocyMjIyM+P8/HS1LucfV
dITTwpMbea1O+ZNZl7bcApJKfjRt6JHWb1ozIbIQurZRHHt5169Fy/Qiym1VUNHl1j0rVsgyajsv
RXfQ7mKpd4xi3+alG6ovetIcFcJ5EFb3kSy4Y8sNTBnKZdXUr5aSN6uuSVSn7RL5s9DqwEL0gLvM
MPi+4cwdo0O41Iv0lzCYnKT+rKaT52vJfagGXlBv495NxzvNCNdq8JfFNbybNKciGxCmhlaNbGvp
L7lcTtuRUVkrLYle9Xb0lPavUPVEpXxN4/qbPwkP4rBgCxQ36ENnDqkAJdmqbu/SRHbE6Fsepk7J
dRMYF6HWi/Vm1cYcdRRlUv1rlqWEiz5ySegdcsCdobH6hpi6FVDAl7IqOrr4VO4SVTIcvUvF7Wxy
1bb9Uhef4tQInuugqR7yjIJgOVc9j4kI1hooh+zISh19Fy1fXecdHi10xCGnbgZpRae+SOyK0gL9
x0g094npqwuWgKFO4XQoy67Z+Uo+rNteK1dFlquf80jm8jY2hPpYpp5o1WqyGsPyqMa59FUz2MFa
ObUUbtPgV6MawVZMCNGxKhZfOqntJ/LVcFzVsVk+jamvO3MaH9NAMm1Qghl7DczkbjTijI9vHhLS
gZeRpN4J8tRVpIZGnvZaWf7GyIrnuBY+Ga1Pom2lX/2pXJWFSNcrJYgWcvfYACvlsPpMw7xYF5Na
2P6Q+3bGNSGPBIfnLAOb2rS/ky2zchM//UuO9QeadZ/lXt3KYfhr0BKuGGVot3VKWZCbfKc/taa5
s3zquuWoHS2DWq7oK0cxYrc0lhWsSjpfpf9KlI/cpOioCSvAmqgMabQBDR+oVCWyW4ZwU9LFALw1
2ILSPk7DqNtmkT3UQ7uZLeU+SNVjpRlvgqw9KYOwA0N3N6f1OtaGmhrBkLCUs7AJkvghLXSDvDB4
Bhm7y5T2VeV0tad65gRXQ21TpoJHfXSwLTV8rkblIRPBzwpUpQtFcYaRfmNHm0ZKDgCsRKqE3Xct
+VVLneCIJPcOt1SQJJR4lWRsbG6iv9qQepY/cLQFCkBNqXTRhkydaSQ5TXvNDoXwXlW6x9+gXn/2
18qYvHVWEttlUP7s/PC7Ihak13q0q0c5Xyu5sPEDrbWHcNzkgrRW1Moz5mBn6bR9fK2gox3sY9/6
TGJ4r0hCTIYQPYyiRb453auiCSJUG+0oy+6Akt0FhWKy++qAGsESk6UMKGzo+sM02XlDhaSoGGji
J6/lbKzNsN9J6rg0FH27zC1XLMp0XWpcWfz2bSqzYwwslEJi+CyGuuBUlUlf0n/qlNkRU/ktV6et
2nbHNo+9gFoFYMJfsioABZStl6gAO9FUXisYq1qURVftqrWZm8rGmPLJa7MRyGwsW07IM7f2kKr3
I5limykPfdZs9TirgewG36SQ5oyoC29SN6mUGaVfsTRZTh7/7npTRDa7h3CUjr413gOAPAqD7+pN
+yoLzTHva08wpifD+m51XpSK97QLS8dok5WmKxEXGMtNB81pufskYr9J4+inRjtUKuxKYk+KfeDI
PamGdEhpUKsNJZZM3sYU10YpfZq6Z9PYTpG8MfPsccye5URw21ZfoABaQJtMqx0uqVzb/GQLfHtf
TUayCgdZA/mp0XfJo70xN+mqkvxjDDWNPh9Vq3kuaCNxs6WiTHIrAnn3yspYx4ZVO1XCzd1KQ0eM
U+A4mf5DmLM7oB/PWhethFnK7KLrFVukWtc2Cg2ZePLCkbp5z5nmSEH7mpbTLjXUH0Hd7nRLeqK1
5hqxeaDGseO6OtEPo6/J/dIu9Lpwgj4z1ko1uUZerKdSW3cWOOs5riU3bjt5nUsyBXahL3E5OpCk
YaldFf1dZ4o/1LizTVX5VJXZd9/I9pPV/wRa/UMQ/LXY+YGrAyNw5K7+qzXjR0FTqUV19ZMJwDXs
9W1UDiCtgjsrbmhDpc7YxXT0folC269U42eTmJ/qMblvpGmpeIGrrdPqrm3bYzjMopPVPQgGK3Os
gjjazcW+CClBFiMQlzJOX0lyt2JVf0u78HVofIU+hLEfB+nz1Fe/chq5tkwBj/K38CKytSUKUOt5
+jlrTWcnBVEykE2nM/VvlI8r0Ehqt4rC6oGzeCeb04Nphg4JxnpBZRjg9WnqD66ahRNDTGbbZEW1
Sb6L8+xIyc5wwiQsbGso74QM5FKYCAX4++lX1NG3qslU28Hs3FSkM5s2pRsIwV3dlIabUzGzG7md
aG1EmWN0VPCKSdiaVS/aOggZXHncRUFWgCOlcgs2RfJK3TpKkDfu/CQMHeYo+9ToqVPAc5jbFkBU
+NIJxnqBbDtGH4crJTHDfRROTF9JVyyQlQJ/lPY5jQenroLCaeuSejd7leNBWJdge9a13quOL0e/
tNh6ntSO4nQsU7fL1lbQv7V655rqXV7SgplqJjqMI9fo67e8Hu9U7gmhV6qTb6slkAxd+2y1kUuT
VKPK0fQrMLCRPeXhN6GOP2mjGu7z0QJFLafad0UQf+l5TUyVvg0D96ysLL/KUXwXTWNKNyJYGlLf
20b+Woig1+mcxq3mCOwF0ERgwvvXGYEKd0hJohQ5u/PHCiBDtFVN+YHl2gsWUDRaSg9xqrqliDfJ
9CRSMA8pOOwpPHbNwQrvx/ZzZMSq2+r6NpbLXTDXm6rqn8w0LbdiydbSJP9Fa3XAER0gmEkC1GgN
O10ZX7W40u/FUTZcOrjPMBps4MJ7aezv28h4qWSmUJE9I6w9lYqYPWS6sG4FspxA+eoXj7UA1q20
Zk9QfJFOJP2sLHwC9O9RkrPV0HqUwDW2wfgl0NO3ag6VdTvEz42Q/NUDOPSNnwppQ0OTd9AU+h/a
Tm7XwrAuk+2klaAV6Lom6WHZFnHhpeHsBPGnjr6e1T1F1AOGVaK6U829VqTJUcb2TEVEmYAaTtSM
2iySd7nWiTtzSO5CA0iYKa4+hZYjHbWlww4YLUgeq1APX6Iq9J9qkYECSRV38tRGP40knzdZpwg/
EyNNVmnY588z8MdfSmhywsitJyWcRNkQhfdRpg2TK6P1Qqt1ar8kgLTuQdFm69wUJxAFXbyfhNbc
TnOleGaYN3cTKdBdpiXhdz8Pa4507q2KX+tcnUbRy3yx3giGqdkDPdHXQQ+++RZYFi3+ZlT0kuS2
aOi1tDR6BENeAQcs7/pwrg9pHCb3hpKJW6npPzc50yj6VEHByuefjTLRaI7LnbKTUjOgoZn8qIPa
IeauwkDwZkl1x053w1w6Fk34ZTJ7QGz65yYCYSpFebVcoh6MXJZdISe+KTTXX6pYFx47i8Kn8q0g
sXDKyLCTToSCkzxUiWYHnb8RKEBsqCMJazrK2aqCybKJ+vahioynOjSjp0EvXdDI4KXkfNzVAKXd
MW1C20i7+0KXXqOo3RfyXzFsgKjnBkJnpqXb3NKPj5N1AndgpEfli9GrKR4G37L74U7SA8+g5xLo
D4XRb2iK2xWJnSH9FAZ6i6GwiTvBnZTqTYm/z5BK4ugz+9ahHmwBFprfoDxMXidQ7QsaAYRIA4TG
nOZviuHvWxHIqaYXuuPTYCdbNHaJEayolNwHcbnVZJq4UwBgUI6+1JYPpyZWKqJK4M5xs1JH0qY4
B44lPBQmNwYCnxy5qrwtsuyhMtTeM6NupaSi/5qAb/SUgsRaAOw4pKE7zsWXMF/3ZbQvoukxXopJ
Y5z7q0Ewm+3UWNxwR5GKc/+cdtad35uWHbRW7s4mfA55joNVEA/gscOEmhS42QdfFMzPVAZDT5kt
8v4yTBxrEL0+X/oA4NaSMgEKClfctQxzJSVLzlJHulOZHK3pqBt2mg5OrYWHIJm9fpS+zG29b1qw
ubm2jqYAsHJs/bBkQiTlFeGrIY2SA8chOMSQpGxTmPdCMaz7dFongj5zL05MO4pHSDqNPNj5PPpA
w/wfoUwHsAXnKlj9oerCO6P9GTUiwByVFEnVptnpxvQbRy5bZwD9Voyv+Vys4AvSy+ZIp1We2INV
lHZfkZhl0l9G/FddNqDQZeswGOT/HX/RgIzaGkl2WtatU4oNFdc0jQkkg7mKlDK8B0lnE5stOhEG
ldGugDwXvExtUKxM3tb+mdVl7orU29xAKne0/w91JH6mwx06nZoOIK61bFolaZPxW9Cm/XOOxVX2
xAnr4h/ZGP8PcixkDf7DP5MsPqOv8Ne3/H85kGL/h/m7MC1+/9i/qBaoBmrmQh+F7qkasg5j8t9U
C1Vd3lTkRUvdQHTw30wLqPcWtTOYq8aiXQRh9D9Mi+VLy9Pdv+XWaKKaf8K0+M2jeM9FJSVSeU8Q
2LVOfRdo2inPoi0FORhGRbKtZQt3j5H66LfffJ/sr6XstJnEtTE+i7odW5ujl5VPVnSUlWDlg5XX
lsJiVnpKoLNBKmpRLzkdnPKzNn0Kh0/ifE/u2LWVG68tWunxuAaKOJmPevGXadwH453hP2nSibrC
/xnd56XI+L9zBs//tz6oQCr/Zxe0629z9O+3bRfnW77/b9+DGMbDVohZmuhW6iKcHTTh/nY+gYc2
YAOLaH5bvPVmWMuX/ofowxMcloamjWksEkOKjmf+iwktQJI2NGnR0zLQNEMr3PgT/zul+WjIdiko
ORoS+0LhEWkLmvZ7trAiBHksB1zQKjA/CsW2tq3XXZerBbmlFrc36MkfzamI20qYgvEkScuOe2+u
FAy/o+cNxQ1uqvZjTCG9At3z4XQ+g5iu57/ercS/fPE903thcv9ndy3DUzVoVOxjiRDAJj+1J0Y5
PM+URLgSxPyphW31UkV6vL5hRTyzQ1CRRWNhdkMwIGAsbyW+H9cSQwQplB7326N33LieZ9ve/uB5
rusdHP5+cPn/ruvYG/7kHvbe1t7yPYcDf925Ll/buDu+ttrxR77b226P7oavHvjhLd/qOFs+zVvb
fCQfv3yLV/Dz2xfvuN3yaTYfZ6+WL3tbz3njW/gVbGf5L/yZv6xs29k4G+zyvXziw/rIx+9dl496
479sV/ZqxSe+ugd7u32xtyuHn1mtVs7KcZzl21b8PJ+3fJhzxx8OjITf6Gkxv944u8+r3fKtq93W
Xjn3jsufGfVmXTB4h9/OW23uHMfbHrzlF+V3W/OTT843PnXDt+7unzeb52WamKjlp93DIbMXs88O
//n6ksk3Vsw647dlcd1AOZIeD97xbeu9MKiV883Z7JznG5akU0I+x8upb5xvsbapU5ka36PnPr5+
Pwb20V59vXdE+4YdZfmN3/n6BzsEofc+2FRUV43FDkv0un16Yp0d5psl2ewP7t5x/lYn/EdRg+Xt
vasGOajfG/SltqJXzhS6by94C+t0fY2IczcsLIv4TjehkUvDp2j1eHjce/vFob3D7//l38c3j71x
xFcPbwfv7XCsbDbO4e2NtbTv1jjW9mm9Xa/Xq/X6zr7Hw3bOfoM7f727++2Od7Zzv2G92XlsC9d5
3Ds2+3O1e3T2e7xvt9ncGM6t0SzB8d1oVLHv/Zj5cl/dF/YNM3bLq7Wz+PrBB5Zf4Z2JmUiea5jY
e2/HYMW2ZLsflw3PtD3xP1t7zZ+WXR3YjHD3a1M6g/3L3Ww2vwb78fmWi2hLgL3mlGcBOGtNwN2L
Ux63L0fP+bXZRra39pZJP3jEOPf5sIRJFoaFWNnEQGf5q3v0XtyX7dPBfS2IbWv7df/d4wMYynFt
r18eeqbPJYo8bdf43WqHn5f26v5bbO+eWWrXlW33EYd4s+xPq3siiefaG3f1SBzaHZYAc31tl6T0
6jjJF99PfFII5HB4KgH7YL8Sc3ub3/vr2rOf/o7MDI8gunfcvccvsSLuXv8NFGk5Y65N9dkZNBsT
IPVlql8J7wdm4bDEtcOze3Sd/XZLtN68sVsI1kR8Ton1alURXj2POefo2SyngPvK4nhv7vZ4JGDj
N8enwLa/4EUea8IpsdqxC1+J2jv7dyzbrrfH7dPPbWD/fFo+9PvL8S2yX2b7e2BvCXbEoeMTf/35
E28k5m+c+2diLP9+3Dyvnje/HEL+5tl+4RQZbTuw12zVL3f391/ud5vVp+1u8+P5kZPCeeQ4cFar
Z9f+dsdBtHncu89sUXu1290Rs3cbpt5lVn9PMyP/xXRzuGKRs2Vz4Fw+7J3N6p6t/vsbPz/zn5eg
8OzuH19fcUTnx40Vub7feXTt1CdMoFOCwRHDKbnnH3x3fXA58tj6tuPu/j7knBt+gO7qVT+QxbOU
LukNA/ACMYBxMtYj+5+ttlhdTu/KZhfZ35eznnDJvtjafCPRwXtaTmUWmoXnT0/8wNa+JyHw+NPy
s9vt+p5/b56ZNHfnPP5ObJhWbzk12VH37Nzt73Rhs9uxIRdX9xYfPHpLOA3tDS7E9BOtPZd4vF+W
0d28Hsh03M3R5WeuL8ByOvxnQ+jL48m87ihxg5N1w+A6dzr//TxbgQhTzzZloXentqQZDvdtdd3K
6Sr/y4pC+sdj8ct7qmc7H45T6ZsICoH5j62VvxSQULVJ34JxrtwIxOD9dXsfR8VbWiIa7KKkmioX
hNNRpdJsaNZoUreoLdWLzGH0wB1IfxcU/vFwv2QFOUDDMNHZkCG4nVqROhMIkejXNJFD+Qsd2Qw2
8zi718fyce40cXnyHa2iRWzgPG2uq1QMW1pQ9pioIe0Ka6Q5n9QavODCmih6SiBTX67bPD0il/XS
JJHHbRHO4x4F6Od0ZFau0DnqYatDm5N3olABW2uS+CDSdrkxvAumuPlxz0GPaTmazyZRLjMR+HKC
qbSnAGXls1dGXek0cZburo/qwkwiGaFSSmAaKVqcBX+t1HNTyLPa7qMm3nZRrG90rm93aqFYx6Eu
jM11exf847094yy2TW0xF3qPvTqHhrrJJL8UVnFP3fe6nUtTuDxEjMQbw0OS4nS1aP5Aw4N5aVtp
FfZODDZnclsaWG9K0Fc3jF2aRA1tDQpFSINp5vL1d9mTVUEIa2K4BAvI2O2ArNxDz/EdJPaRfxpN
9UaAujg4ioNUnijuo0R2aq+nfWW2kVzZUtqpoKtieRW1MgilCHjWn88jgiKKwW6WuJOcHQqSoGkJ
4kXAamqQMK0MAK2JZxnKXlDf2GCnKd/vDaa/N3W2wfrZKOtGYlTaXBzDEFkmM5mqz4akqHeDmlSf
a7N7vT66S9743uSHiYyEcUgkJjIEJqjWvuaBwApubOeLVlC1M3Uu+ouc2+lyNVaJaJxA+wYmTfeQ
FCWAOTNX/n6i5U8iLwcW5UpV1SlOmmc7C/KNWoWLjlTRZECjR4jN6B7oN0oWl1xdRzCZohRvb1Ea
PR1LbRlRHVV6ZQu1peiOaQGlS/XM/5WBpHmxiFftjc11ydmZOsKhxSei1HxqMRbClBaCUgGjMfR1
2ndfNVX9LleysfpzZ+B1pOUNVUIutdVTQ7omhsGgETJCH9GsIQNJqqZSe2NDnd1+FzenqIOqtGLB
AeAgOYu4oUDLJtVoCVdKrdhNrgyONofxqizLYJ0PaLOUurb2/SRZK1o7CDZ00c6G5xzeiCIf3RKd
RVXnmUaNGjJJz+l4LRR3+h7eli3l0C0f80YNm22ooJF3YwWlZRudJlRY0sl1ZAX9Iek89RibwAyl
saB/GYXJDrRO71VQrl+Kvj4EukAnrymLVZ0UdOyw70DPBEhpOK3UWttuEqobqdDHSGNxuLIjEVBS
RZrqpyOHEaGaAjppdglBHy0c+tk6mMkhUEDGBXBEo7rXn5oOXNCN1f8451jmWQnVBIv1MT2CUzxm
ncRJMSqF6cAFR3IDFsONlb04vndWzlxs6mm3BxVBm2td73YB1LOh8gEXA+CerK8FPEz3T/cO42KB
mTjdQNn2LHabxpArZJQVeB0TrJQ1qiA8YDNct/Ix+GBF51113uWAEf1bwvLdOZsXsp80CAYu7AD9
qTCnCjBIEwPfSePvMENm77q9S/OIy+pkzRr75Dwi+ElBAV/jRNLjQS3dvjKFveyLgWOaWXOQ+8mC
fx2QBd4Y5y27Z/mE3gVjVRVqBccgr/fxUBTbEqmXA43oet8hw+SI8EhuhL9Lk7tkm6KCEhh63mfh
byzNrErrnMmNJO21FTrETWWrj9dDbomA03Oh/XJ9epdPPA0L1tKQgCmDlhzNjLPI3inBkGtNgM4M
yD5Xryp4sVkMAiMf/zztJJUmg9EVTRR1tGBPd3yiznMy6CqImAGKp5jMnTe22p8n05YG+Bf1WhEh
Wpo2p1byqSkK+BQlaItyWCsJikNJbDyKC74hrcUb3nkhlpxYW7zo3W4A8qU3o060EqPUlxwF0VFg
BnI9Tzc8Y8lPztaJt34NcfEOnn+XzvIX9nGUhuGMrGMvNtD4hGxd5Jm4W1RVVqWh9y/jIAgAqSkj
DX++Feia0q0iv+ZCrpwN0khGc05aTv9ZaK3ntNLkI7qEHfKkWrUtkJ0FzRr62o0RX/BMeHtclMmw
0fmVzw4I7iSI10qAyUFFdXa5UI5LCXJDJKI/dn0TXNjryxMUS3aNLB7H4+kqmmUzNWpQklCFRb/X
u6rbgh6G2Q1ufNP6BgSotALld93qhSWlxEHdgUSEBwt/dzne+U4dVjLgOqwqHaBGGwop5KuoaHZa
oXT3o4paSG5ajVNFfXTD9Ae3XQ5dRJShV8ocGb8rv+9MawDAy6oiogTgzyHX5IpHLab/+xHbf8yG
P6wgVqg+WMudjHTrPLbU/qjUw4zPzlELhLbpYOVwxU0RJjHyvx/Y+Edbl0ZEdCH9RPIdVfGzOJao
EZjXBYqYWPlY2lUnzG+9gMjWDVe5OCbUp1kyKgP6eRCLkJo1B7Er8cpkchEiVvciUm3bauyaG7Hl
kilUcxCF1JeD1jiLl+2AhgkYI0xVgI0pewgo8E5fw0KcbiSHlyaPXIgtgHqGJRlnwaXKzDAa5bK0
a1WMVrVArgsytlpd9/cLVpZjhqORyRMN4+wa2wRGaFURylKpNo9AuMGMVUVm/vkCkVAv9TxsmIgP
n+7lSQpKOW4Q0Bm0nuSSQLUqRsDEfhXMX68P6MICKVQpUbrkmOGsOYtQhpxVoQAXHi2rzvfapIW6
rvQxpGbrRi/m0tS9t7R8/d1+zYsJvagJCUVL7z+bRq6sctkvb/jbcjKeHDEWSQc3SuIfcZcW/6kR
qR2rDKW4AnpwId6h1FU9Z8pQbK1AU2e7gNu4vj5/knzJosQ7rTz+I2H1zMPnKo3TAeEzUHsWE1ih
SDTmaBj5Vi+D+EYzYpOPfbCaIs1a52Il/xImYddoeemFypA8Xf91Lk0yC6lrIByW96HOxg+zJutM
iB+A1/rZFUooxZQIfv65EUOjRrDAhvCbM5/Rq2GOmlIDBRjV0A+nIdaBColWqd/YB5dW07DQDlRk
i/hhLc77zmV8NclFZcI50bgenThclPIGwZO0HlqnMN2wdmnuTJASlmmosOrPU4RubPQRFlUJ8Enz
90k/VduSKOr++eTxqDigK16YJSaexSkjNWplQjzVjpusvkPBI1uNmhLdKMdeGAvTxiWKiLgUc85m
LskLIbGicMlTjfA+HSzVkSIt/NNSEfgfiFfUohTuNrzOc7o+5twLrbD4fhIp2SGbRtkt/dxcXZ+x
j5WOxQz4IM2gl8LNbRnsOzfIdMR6YZQXiML40R0MYcWT0CcpBg0JKLG/NwftqRREf1WFQGWpd0MB
Kcsb58uH/IpfQtIkHjXQqLbw/PXpLzFXYme1QUoioPeytEJBsMkf1BF50zt40IPijGjDRdu6t+Rb
ZdoL24DbAFgsNJE10qyzxRQQuBe7zCrsKYsVBMBEHeZdGd0pKjjXDjmIWwYvec+CkGJJFZBL56d2
h/YBQhtEETUMI3tolBptw/nWTlh+7dNYLbGkVMjwIA0iwtlOoOYcjLXBsuohmvapaRTbKZ+Nreoj
3HPdhT7OIKaAOCrcvQ1ZPL9QESuRodKYwQKNeUDYRQrrSwQ78slqFO1HOGQwrK6bXOL++ejYeUul
kfClLi/wvXfaMKmQhqsWmjiEG1e1Ku1zhXzf96rjHQNJyuXvlEHGfRkqxSar5ebvB47+MZf86K6S
QgFF5qZDJklUOzWfoc8R9ANIbTFFeDbVjR/ogL1pOQWqysozu1NvZZUfnWaxyKWVbhpV1kVQ/P2A
myGKI1mq0KAVZC6tVddt2Cr5jZVcnOJsWiH/8KCnhn9y9pw5jRy3oOAK3jeoY6GeHfQGo9dqnjLV
rUtfhQHQL0q2ZkjNyIC3feuMuOCzGtroXGFV+ne/EbvvB1nPJUQN2tu2kPqVpwUJtCbLl8KXoqmV
+MaBdCHw0SrhqmzoPNtL9DsbrCILiTq0Ihtfbx6Ii8mL5FuJ26NGJbkqwiDPiZJxVUZGC4kl2Ycm
bQtNU30KazUvb9y3Lsw8/VgwmjwgwnNI57cGOW0QiqjQGE6qkO3ad+33QSefz8UR4iZ0wENjfpYq
5MKvb6QLfkUXYrnWktCQdpz5lQghWKtKPFmb1BROVuAr89rqpai5Md2X1paLFxhUheukpC5ff3/M
5HnsgzxFJ7Lp/E89DApjNUkW5AtocMaNvPGSMXTauLBT5OGfs7SxVWU5FNoEpRoq67tSKrr7Ab0O
t9eL4eX6BF4IfvpiQqShaNDsU07HJfnQFIxFvtmIDf9H3ErTJ8Q7+3WSp+mGhmb45bq9C0OjRg/q
WKMiYAIVOLWHTHeUdVNBXC8M5IRDGph1HdBR52f+fMlMWs4ciQyNavGZb0R6VgZNi1SMNak1Ep1j
1/m0/XJlK8k5tcDrA7sQUwHwMzCinLgUHE8HFo+5ngYd2lgSeiwO2vUo5AgVjT/HNxv5RzvVvbiu
OGtu3Jwu2aXciEnlN5jkzFe6dkDtVDGwO6Cob49dpN7LE43GOo/CT0OhFndmHwo3krsLywhAgRSA
txco24ln26E3ejVrBViBuOnk+lARkc2sCscwGv1GaLngodAZAA5I1IyRjDib2FkZOqMfMkj9Ddpc
aYf6Kjrt5gZJSDSx8kC4UWi5NDSu1Uv7hHoxl8XThax476kaTZR2ikbVt7Iwo5ATaMUThKX0hocu
Hnh2XkG/4aUv5pCBnRcMVB1Z/GDyc1sMovRerSkfxaoWetc986IVzl3eoaMbyJsepwMSMwQq4MVC
8Y7TalX56D/A2h/+uBYm0XSkImFSxEUweLkKvwuQTUjrTZ9KrKTaiEiBqKfTRkWAFr0vzRSrGyHy
kldQoVruMSQVaIeemhPFWa+7iLgltO1z386PGQ9E2Tr5lA0rsbqxUJesUeNbIFSUibnXnVorc4RT
FZ4CsuupCnZ5VPMgVRIYW3Ecy/08zN2N0V1YMiIylWh4PtjUzqIkcvjlMEIKsIe+hNo1h6Lcu0GB
8NWNgV1wdkwshTFqtKpoLb/Iu1UbS1UK24h9PPa9kbkZ2AHXSAoTncnIr5+vO+KFWWQSaU3Sabcs
2tOnxvxRGlGrNdFptEItd/l1qr/yWl3IkgKFXCr/sJqvm7wQHTmxqZaSk9AdPj+258JEBQTdCaR9
In95iANeox9RqdWEleoj9TKOKI1ft3lpTkmqYZPL6lJnWqbh3ZyGbSyUmaCSY0InlukmrtJMCexE
5WGA/ztLy+jfWdJLYGGggnK77Nqo3xKq23SFbCvSBFFSspTXzV2aTGNpjC65CWfK2cCytjbTsEEP
pB3nFmUATXiYdR/NLK2pVsJoTTujivwv/4VRfQkrbAduS2dG68wapMhEZKsZmMQIKMinbNI/hfDd
PVGHwoxEvHrD5oXrGYGfrBp8KrAF9WxeG3MumlhBf5mbEhKxYb5Dyzf9Mvlh/Bfqbdkbb0igqCyI
9VYeeD3o+og/5tJLV4gQSkYN7+p884tqYYxKigJcZ4wosaHDi/QJL+MIftUdZlPwV41fNQehbG6c
fMv+Oz2OFndlp5BHU1A4P44QQ7Oilvqk7csAh2hpBAjhxvLj9eF9jALcOg3qkMDKqKOdn6+9kXdR
JCP9QEIdvgVz2IcuFPIi91R/LN7aTgu+Xbf4cUKXey4lNUPnDITSeLpNwpbXAkXey7OzFkkKu4py
7cHqZjTha9oqnqYgU2/kAY+z+KUf30ItXLL+O4uXNNVY8uxT671QiJGkkoaKZRmmiL2zMandI80B
rTmNkBLJ/Xlwy1Eskw3FYunn9dF/DEcKZwg8PdoSikyl9NS+TkeCNJkgIfNq5JZ/UDdUh7Ucmqb3
x5YokVIZopXzu8B+aom7g2zNKadk7ltG7uaziYa+ldDT9/SeZ0huhKOPu5QX+7hGkBeyppQVTs01
sYCKYotcjy6jsMIB4iZDnLhS4lOBa9FuCbKp+loORrmOJ0X9fH2wHzcL1imlmyTfhkRB7NR62+l6
0jVYBzkW76VS52mwGGnI/8aKSaOfbg8Q07NEgB1igtJGjpDStrVo3d/35ihs/wsjJo+1AtjWZesc
V9OA9RNApTGRw1w+AEr30VYRRcjh1+1c2PkUtyEnyzwdR3KtnE4Z/VMtG3J0mgM0XV2rgupoSUhF
gvcbd6bZCn+ckgI446le+mQwST8gwppAnopqWSJBiBUE7830XqPutcqCUX24PrRLvgjyEub1UrAE
l346tCyORO5bE2e+MTRbMa5UtLLUzJWnId2WTS3uKvrtj1odl1/hwZU3tsKFGEMax5RSdQIQf44N
1tKkB/pB8s3rZ4LMS3FW9cBTu7yHI45G/SLLPAdqa2pUvahRgIrw9cF/zAvIsKCw0uxZnvU9R0wV
wlzKGuUXpPoK8SuLEfHaq8xmdLowQB4xBGb4hELz/+bsvHbrRrpu+0QFMIdbcgdFK1hW8A0h2zJz
rGKoevp/7D7noi0bFvq7aKABW6ZIFqtWmGsO/3/YcLgw+oITjxlT+HcbuypLeSJjUAKzR5kKfsPz
JTLFsx3O9Qex67vPnS8vRtFjhyQA7OFEdr++4GwpOjBzutxZq/R3dtTIo90v1Qc76Pui3v+/DPBF
qoh89O9zNfDarQV+odxV9ChU3My41hqx760KM7JAWp/oJ3YXtStusb/dDiPdzrtsVv9xOf/2a7zb
3LzBWhXBbbkrpwk8mh9ORwLD9diHrburY7PvA9ASfM0U3hAz7v++nt6dWP9cHYEfihWbSioVnF+f
9dSfmDmAA7A+zecLfwz03sqBuvbl8lGb4U+v9d+XOn3X/46gjRtqv8WPcY4x3FYukCJnk/0Hr/Xd
xvfPDcWnwnBENEfic/rzf11F4MftF2WFLV05heuFhQo2S6Ue6unc1VVsfQ4Hlf3HaO50UZT0fI3M
mIOnj94Fsa72xsnv43wHGDa/9pE3YTdj2f9tT//nKtTzQNzbzOOE70PlmWERCAqEcPGmof7NNhTj
M+UCQThjXF8yAxTinPpB3vNuw/l/FyXUoH/BtUlGfn2efYZ1bqk94CP4IGY0gIe5NGlo5Iq7aL2F
W5wqrP7WYz6PdNv/vjp/WzL081n7qBUQ27PXvjuSp0WFsNw6L/VHlZ9ZUwaeAOHrB1d5t6ODpEc0
jPcHHVTSHue93GduSgZYesdOcwxrQDC50GmqcYv3ItjEXmpO67YbuoPrmPyD7fy3z49LRzSf0cM5
tFO8d1tdXPVWVletm9pWX9i3jj8s42OplCOASOFPqz7oRv3penwXnPnEcsjV332DhfEaJxNYr+ra
W5JmxaIb24cm9Wcz7f7+7v5wKWr3MSV8BE58h+9uDXIpntZIajBuXIp9NnZmBwgeSyGmaz54ge8i
gtMLRAVBi53/Qoj379ZoVQfY0M0rdyVxKS6ybjiKzLSpI8L8Xi30+LN1xtwSV8irFePbD17ib1vO
6fK0RgjqUO6wUn/9RBwRx8TAhZOySKOjMAoXtGCiMG1BLRu93rr7+5P9/atwibB4rCwe4sV/5n//
tcWBuK8zqPDAbpoaA/qmW/ZjWagPHurvd/XLVZx3314du7EA6ZKldPTDNI8CmFIbyjv4Z3fL4vof
7DN/uhzV2ZM4m0EK7u/Xh+h31E5L3GN3bGIWlp+DN+mySAu/cRvst3ADdbq9Vk3pHf7703SZBEQG
i4CSAtavFy4oNaLhd8DQRn3wUmBFPPbyP8qBeEm4nSCKpqJDB4gv/teLNL1uiiCyPBC4bvMSW323
o4sxfFCB+31hMACBZ+xpLCMkFn/3DCtsBfK1grjsnOjlflQCHiphH/3XB8ZVTjUiWqIUpt6XpmTv
rqBDRLUbPIfIjJHXQ2nJj9bD79tHwJZIisuIJh3X4PTn/1rklOozLNqiaicW3SdFAYK3XO3qbMto
1v/9hn474k6KJmIql+SFYaH3R9zUn6ZsyxKyDKNi3009tw++j4/2WPnbTkY9TDKKqB+s9z/dH0oI
l/4tsgBGX3+9vwliR5CPPMUKX09axkjZ8cALwdra6wdf8p8uxRfF+UK+Ql3k3bLw8TAsGf2ig2Nc
dTMUfYsDbGS/eAgM//PHdJreQ4NERf1U1nu3zi0zlnqYo3o3rKY/xrL5ObnBR9KD398X64F2BLr/
07H5fr+Vro1zEJOtLMBQf5l7Y3b4lhdXzL1iqVwMzXVnBJaKf18lv39cv1713T6RBeCOvSIrd669
mDNM+NSxl4tz9ver/B6L0NSkgsaxyQg6/c1fl4W/6bIeBUmJiObytq1n/EvDDRKiNziXdlFlLcyq
zD3zCpW9/v3Sf7pBDjEyW9gB1EDe3eBm5CDEtpEPBcG2C2anvqoVntb/w1Uoap+A95yX73u3fjUj
t8183FgdCN7u0NdoyOyP6rq/L3lyGjZC9+ScRS/O+fUx9qHVdrYqqp01m2w+9usgnQO2wnV7NraO
Uh9siadl/a9qLrfB5RhIwUCLLIps8tfLLXnnjaOBb5GZEVPeejR3nV82u2o61arieYk/WCZ/+ASo
+sUnNQoRx2/vqlCeJ5YQL8coJNpQyqZnFYo+OiNRUYcFXfnVEkrZ7v/+8v7wWNmPEd1w1YAz0/31
PhV0bcselwprwyg8+F1lzoHaUNLtSeY/Gpr/w0Ml+A9oyfHhkVW9e6hxZ+kwzsdqJxXmioyfEfph
A40aKC2DWBZntddjYf2f75A0jjIWBxw2YdG7WM4L11XKeW5P1sd2Sm0pe8Bu1D0D7LZ8//ul/vC9
0bjiM6dQTDv3vYJKzSFdgAJ/bHT0YbrYi4/Nb/zjf7kIlWjqHIyCvU+HLXvI0fMpaMvMaeyLE6G5
g1n6wQn627qgfMIxRt+Pms1J6PrruthI3mguVv2O2fLxrqHsvrPktB4hwwdPf7+h3zZI1rt/aogR
JTLO817d1k3ddBJXY2XY++5DhjIrOy+NZsh112eTFe84uVfcsb11GOuv1TrH7gdLhBbqb6+O/Amp
JAHySQnCMP2v90s6VzP0CadJ+1bNHLgwLrTN26WBNVOnQevJ1iRB2ZomTpiflBXgu6i14A/btO5g
d8elZYOiNK2ri9eyRovhncM6H8RjEXZUKJ4yXVddBY5nkeJH11YQ8eAbW5mokrJeurraW2sOIyEt
NDbZ4CoX2r3VUcXV5D4s2xDj8B0UxXr6+4UZ3ZcxLFr1E8PnYX0yjgncT1OLJ++PsfbUnDqzxhIe
lFY5VhjFq6q9mIeqBCtTBRXNMWgtz1vRKRrk3ZxPFbg2r+zgXGMJCw2JDls0XVvNyS0BUkATPVLe
cbzLgFlK60eMkXD8pSYhdKukZyzK7iBUxG24WxpRzR2/fL9lF8NUtQp80dytn20tAsYle1VBawSg
CeWh0iqevmyeO1U3U+8L9wyHfbh8O+6l91/GRkMO2LnjuoX+2TSa3Lh7tVSbUMDOmtgLz6ZCYjOt
gIKbRBLzbwWsqzJimBY6YdwmWg+ZteuLzNX3/Wzs7gd0rMApjwqnwKdRks4CNpn6QXxCL9tn2GXH
BrHzbOMxW/hQSndtgLLk2Z5zi6FWF6K3+TwEA5rWOMc6Yr9JCyTUDIikupMnH5p2J1wxx08+0Cj5
dZinpgCpa3nd/Fn2FUVXQEhVM2FjL044u8J11HYflJuqySJyM4/0KysL0HbSONNsngLwq/mXEhfb
UUBkydalOW9mAFx3YTEPIDAZm4m8u3UNeziAqsnXk28/3Txi7FIHW/80hUzsk3d1cLcejXbXDADE
4htxF0k3b757nNiYJbdCRLmEwz1V2P9Xi+XPn/ugsPw3xxgvh2vqyLGw4G0vIVbBkDQnW6Z6HvsJ
Y9y4x6Q3UXzIMcgw3aJZn4cgMked+133Evm1hVsveolCc7Y0c7h+Za9cHCtRs1eb23GOkEEeBTRG
PHudCkhbnta5cmdcwSPjZG9y6hx4v/DIJGMLQmvbeo48bSQz695mJliHlRj1y1DExr5YncEzX8DQ
zvlnF9fm7oHp1q3ZwTmCD8xYhAEvZ6ms2y04L1vXLZZODPxTjDePjUA9okCABlx8WsfwSusq8B5V
Fc0G9mHPDpQiu5OFtWOUyM7F2agbOq9JN3pav3Twxori0FoamwZAqJZBItJVopusS+Bq7RCDBbJA
o+8KJQrc6a0iogyYGJABxISzYJITc/Olnc0PvxB0sXZZIVEBJXavrd47IBHqIibmwM1qG+6E6dYX
FJZQn+Gach9XjpMLVKr4/CBLTnQPj/nVH6cN7EyYW8a6D4oB8wSmdnQWY7eukMjMCRusP39vKyAL
WFQ7eTzN6UkPIeHJ2M3oqU91b/nNdD4BeRnm47QxGizThaQgDHaDG2T+VedWQQs8A94trEjFbl2h
kbZjNcCWbScfLpQQQ52W8xoNzrnB4HxYv2SNr+f5vqvdEXiQ7OJwtb9MWU/uQ3QHCrk69SRFeL0p
A6I7QjQknf2QG7hOa6xney+lxhZoFwswdrdtBej+DJ7tVOLO3aoeoErsO2v8Ax4HPY+DqnTwUw3l
Gl7CDZXW17B0ZP+AebM1ovpDrITwkEHS/gd+vFaWOAvRAgSYclkurQDnwgdNgjw/WqqfmiMMn8C5
xFO8kynbl/UtVC0GR+WshxMfsTmufmZjErGOOZDrfM2vg8wpbmImDw5OE9c39NUG+j3QtKX/EJV+
W+8pN0F8SWh698VNMCwrw7uDO3ri2XGpfX/nnkr3WQUVDCZ/hhB95Nei5WAXNUA8dAiNe0RubTWX
UneZvwtWwvS0rmJnfHZnJxIW9sLtCD7Cr+Pm3qlLWBg2J3B2O3rlpq/Y74Zn49m6eMy7eMy+h6aM
2ruqFlF4p0bLxM9ogcb+IHtRhrvCHhYNsyrUKlm2DtHofhRt9tbH0p5uka2W7QFS8hZ/Y8n2rLnM
Ru5yNwVO1/2AulQFDBZOPId9b5bJfSu9heo0RumTw6pmjVjbne+2tKdEp1XwucOA31wUovIY7fe2
rKkfQWkrqzvzVhnI8GD5U77ZZxuJQralZo2q6ecS6dV6W2pvhL5XKNuD3COV8JxvzrRts8sEfbcF
ZseExiLB9Kg+z4E8xUUJl32FsY4qdSrccZNpoLuxewtnOGwANKJRMi1b5EC9XkevsoZH+B5tScTQ
s9DhEXOsBMCFe+36KFNsOLQdG2m0TccIa35m0Ol7jNel8FcX/EuBZVAEeASCsxPJ+aVFFzolzFCV
YI8ru7bTGh0IGku7FyckX18iKwLh4kWPW07j9DFbRfsj74YqolrZwHL158F+tAUVs9RlLbppOOZT
+11CdLxH4MWJHQM72u6Cbt3Ocr6v7KouXPBc7D7jc2TT+OWAXeoXiajnvtF99SMoIRWeDf3m3g3r
GtwxeJqrf46FlzyyJwictgwuunUs5s9EChEl6QIgOBw9zC2OGJpkag8i3ttSt48n/8xIC1kLct/2
sbdDXpYGODdNGrIktdECku+A40GKEA87An/Ewh08mJ9dkd1omBptY15Lwfl9Pihn9Pbg2VYk2EqB
F4POcwgibXsHz+ryI8kHriGDrgcLUVs2FrsBNLGVLojGdxPdi/m4cry9uGgxm3QEHyhTv154KaVu
cAZaULWqVE/rDOS9XEKAHEuEdgy3uDjHQWhbl12phdwucmwvdFLBwD2r20ltWNaskb2zBMdQYp8u
lc69U6P5sGeYYpPdB2Lnbs4GF3zOi3u2O+dJun23JI6O5RevCvMvfr5lPws6O3f2hP0JT0TAUCrK
nj6SFU4W30NfxVCsIkmwinHMEFwNWbvVd31vOgnuTMI12HpmdA6zq5ztS82k+bjzxhBISuVLjPOB
LU/HQMatt890BMi64mduTu+BSriue6DLWeY4KTFKH+48QyyCLlG3HCJV2C5J0M3Oa7z67WXu9mbb
oWwuuQdrU+6xFAYglmPK6mvPqynTcgW85TL57fPbdkiKfH/okP21MOFIdlqwaP/g4QK+/ySvow6A
cWXnj1NdVdmZl2erk4REKkgwqiju09huYGU3QVQcQqfC0yaWc6AgL0j4V1ZsAEb2RgLWBBrkY7Pu
29BM6VBb/t7M2LCvoWz9z22dV3a6BqJSwNDCQSZ1MW7btR/mA6PWuRsDmMjX0N71vM/h02gs56zP
ob+eA00GctBuAppqE842THYmg5ZEhYrNTJrSaw4w6MSNg7Sq/wZHV8M0Yc9MxmCb812Rj/yzbh3G
kIjjhYgvCEs/RynehZdxU4XekRg3EjNIqq5+q427rW8BxivPbTNwnlRFWbq7Ds7adFAmt7gXW3Yp
0ZKHI/eK3OMi2yb/0fE1gO0uYw4gLdwlvzdh3sEZRXl/CWae4HJZV4K8xQxgPADw5hvAJi/GdrHY
yls9Os5XCf32qmz61kuU5eaKzTCugDhkCxvjCojky+RY+qvoa1geYvFK+96ZFZYFPhKH9rmexoXa
WC1hqH7is4SriR6eky/ISkvcFsS1D2YWWLtYvQMlw/bnOO1x/ibgr/s63+V5ASOMV+UvgBaLVbJU
u/h+Ydyk2mdbqbIkp0ddnJWrGINDjVSnThbGmMC6KlhoFBqztkiKfrOfvVWcBFFMc1YHipByH7sL
atBsK7KjcRYLHyI/z4FSEk8PT0XlrskATb5MZT6zd9HZCOs2WRmRBBrMvOsttTcHyo5Ri30+hgoy
zCjIWfi+AhBYRwzOtwp+MDzIS2IVsraa11Jh7xfz71jV7Mud3DzG4RlgKZ5o67dvjm3yH8XQrz+w
fyleoco0V52PNu/gkqXfmmoGX5uJZttZLKjn2e0sebRqt3uYamGxZ7a2cQ/hFjQEBVYWC1ADUrvH
wN7s+txtWvlAn93PQbbJiezNqM69n5ix03smkIBNZlXAWQDhtk2R8eKPlTVeVBIMdiSoS+MGt3Tl
MacwDDPFBzT61omqNoXbl6qLo/pceTXhsFqscG+ahXMokWXnqv2AX115gtAXL1XO5HyCaM1qH6pZ
r3K3tCPELbbi/hoRBdikyjUBYzdzHCQeHJYiQUgR/7QmZ/tpKRH/lJ5PZrtU2ajT2Zp9mpaR5DxD
YNeU5CGts8980nN0LyfDyM1ux9d1XZl0yQsXwKKMjQsIJyQHUjFwN6PE9CXKwv5b22nhXrhMpx9t
K4jKlHL2NOLFQRX4wORKPaSVD5t8VxSj/bj02cLn0pv8a9AN66fAeNlrrDSkHRf4YizitT4ORDzI
J5XPVHHY0nQCpl2Nh9VrZbmP7S3KoCCX+nodG5BCjbdu30IsSaG2Cq2+g6PpW5xeOjfYZTCgjo01
LRaFm9y8Sss7oYiHqNvOllq639bVg+oaa92/DmweZh/OUXXtVI7105nb9dMCmY2lNMrgdQGw8lD4
uGQw0tjIiznICZF8milLotH4AMBDhKt341q2P7fREt9Ao1TgHY3Wn0GrYssie9MUsOpGj7Yp0M03
u5GTTlcd1/VeC68B37k186Vot2EiQdDjzzzwsq8aCvTdzBF+GzSFeimUH7XJwlP7DhV0utza0SbW
73jnCR4s8GeaWhAHNk1xGtv1JLIFy9MNLIKimD/FE2k4iIxakVXp4pQmRH55azvt1h0Gq/SpyNs4
Gh0WqRdQMGPph0c6l/ZLoGo/wJ9Eihtv8vncHcYuQwpV5PAAlja+ZC8Ew8lydGi8j1LoeL+6GyMc
9bb1F4aer3dYHRL7PRBd2p7KU+oYVjzrJFatCtIeDlYOqCZkkWWL591kY1Q8orxoHqB5Uwci8ZtB
RA3xaAFM69lD2iDa7usm99+WPm6uV1nK/GIrYNju44gg5jBtbaTSej51VKzMzs/tMWzUAZhx/MCZ
3kNG88vusmLCW51PfRN87RdXQC4Xxj/YUVE85QSswLDzKb4v4gzSKY+XGQNqLD6YEUDD+8jewvps
tL2uSnNv8H5Eo7shAuqy5tIzk3n01nlQ6eTLoMPySAsIvLyZY0srcj0sMK6es3zT2xW7hd8eINg7
+9aL1JqOSCYIZ4ec5C7j5nk6OtbPJN3ug1+7+ed6YtA3KdXoO0kuiAF2Tq2tnw1k1EvG/U5bONWr
4DAt5RCmTNGo21Bp4GO8QpsHYFZ4qoxl3eDr5m5pMRiA0UskgnGfE7bDdms869xfVm4zZggCL8h2
BQ3E9+x9p8OXfbGgiz15yOlhWo76Mm/makthBMdP0br0P6gENrfTDMWw8o173nObUJEtl/R3o0uE
Wwaaf3RwK9x60LxNxHVnzYoSmVr3mQXJNbG9DFYeMfxKHcTx5X2DuQfJvoMqgt0zHG8XstQVKNhU
2ZeDFv7XRUv/OgwA7TZl7T25IS20RHqN+lZLnKeSraH+CSy9D1q2vapxkmmW0SsdZoLkuYjzK+OP
25RoHuI1MA+rZLRqm6+GOSdIsezZ3ukshLLt4EwQJJq840UgzXqJysDj93YGRkIQbvRHb6iyOtHL
tJECMVZK8m/KfjxmrVivs+gEBgloxapkLJwwT2XRR/OeqAmIqidN9YxMP7t15mBdkpb8yKRtfora
Rm/pz7oAT8JkGYIQ2KTLwP5FNOnp1Vk0GGQTe+zdwnR3faeiJz93bX0e13n9MKiq/66QWF9jH9Fr
UMdlvCU9LhjP1kYhNXE4gRn+L0f7vlk6joCswDqTLTYI77bOCp9mdyCVQ0XsPRbLwtEBPZapn2Cq
t+ZCWZV72UiSZGJft593bmeL5zLqsaYjZ8hISCMPMydJ1HLVmk7JZPCacUn4xINvQqwA0Ytxxfyo
IiNOm7yubzqXfII6ED3lYzNm1dVkMEo4ZiK2zyNZh29563UX6NeJYpqFEMNW0fZAZTkcd8iQszXd
IhGBsPUHBPQNBTHsMpmbvy5pNn1fGxUHB6V65+AHCxF9pypTAgOb5Is1rvFtgLgPrX2HJUlSw7Ge
0hj/x0tamT0cv6kuP+fwr4d0UJ3TYMq6EHtFGEe5iXLz9vMci3BN23WA/qo8G0hjlINji3pV3kc4
8YZwFqETHtxotg+84wFwpWTUuXWkeEFcxLg7Q++OhBXvy6uG6bj1rKZL9BCKdYIIzP+W+4KwukjY
i8RZXFgb1Ox8CMPd5EdMqfs5m4xHsewisxtzI1UzxnuzFfUlRNkJROfkaxeqt5Y35RpwqnVhThuz
mafurAxpFO0NysNnPxvM6xhv1rjjHdZX86YcexevksXd1Fn7pEQ9fIvbxgOjS4TynSaDvq7C9QQX
d5fuk9q0aG4trBhUfg/eEDIlRGEFmSeby+nFdnVL2FHO3vzJy5w82IG9HfW32ggLvnqt+ApEpHgL
FqE6maF0a/d4EgAw4lxO8ffAL6duP07SrC9rNtufIxqHZ3qxAC22Zpmf+3aNv8OWgwoX2V33iHm6
9zT3oprS1RXti1Vy6iYWGfcXI6oY46Ug7g/2FLBK42Bem72QcxzttzkbyrOJWrcEdurZ5ipvYmIW
Q1r8OfAk5UV7c3AGcClgN7tyqKMtwa603wCpVUC0kSC1n+sN4wTs000nkm0qthflVYShTmh34b5t
+GUgsI9ceovGUO4so7drgueRXFY3ekxbKnrlnun8tqWmNoyvQi9BlH9vzKmkoK1xvIsqEUV7B7se
go111GtqSr+jMhXOykqFhrvHoTJMQ9rT0/7p6NDC+pf3AHnOB6r6dYQCZwO2nEc3pcZMWgP0eKbS
I4J+uJCeI4ACciBRHcJcjyrxNBQQ+Izxb+cKSuViibWDwr6SCuUG2V5abBNG8sWkhvXgOMQYKGBy
ZMDtALuUBs3W3VfT7Fj89aX/ZLsVcZuujNUCc4TKnQZdGdy1DaqBZNMzJFeQf+EnbOncMFFDMP9g
IH6bE4oh1rALeM3Drp1EQcFqiPPbRWOMk1Aoqa3jgmp33fkbDp3UoeNoYuk43nWTZfKepgrQeqX7
zj5t381ruXkz2zQebvx4STQNIM9eHhzjxTdDu6ntiFy/upVdbgMtwyPiTsUYOOLprXB974LVoV1l
FzORgCUdWxzmmJLRY1tUORqPKl/stO+70lzXXk2q5nMMtkmkZn/bD0Zg3ikaszaX5RTZZ9MwqCUZ
6P8/FKwqhbKmiQpqFV6fsxmXfFAlWhkIksi9SEQDPz/OuRuZHebEA63MrFIACjEez4DDZ9ur1zXK
OkL/tc+pqbo3fbgGPws39mb2rVzpVLKAQtj2jbEOtQGIuJsyZ3lYfdEKaNmllnhjeE1IE6YMW8j1
A4JvjTfWFiG6cM1KmRc9bP1pxUPNT+nTriPR/hpd0ySavmRI5GAocmjwkPDCo+pnKxoB5ToakepM
oh+F6aySxvaab6IoDUVJL64fMjr0w74NRaxTQX5wG28VkRPTReCjLUsa6sy6qc8z12GuV220ZRIf
Z4ZuFxK5TulMj6/lTZqeBGDzAE/71eB9jiebvNpm6PKelo9NCWO0ZwIh8KKJqiN6UjpUw+1cEvLu
8OSuz9u6IMZYcrGMu2Utlm9Opq2GeA8wcVW3jX3uqEw8TMZz79D+mjbxVRZTYbW6adq3dPuuTe9T
ACugmn/5p8mQxEs8vDnztN0IuOKPIuvHZh9PY/UGFI/jdFg2823VYrpxIfq+jT0WHiQHbnYz6C5g
C8p653FpPDx7F6pPZ6EDbzSb2fK4VdYYfVEz7+atm76GMNQFBO0Fx605KhpGkrFywa+t8vecc94N
HTR5T6pqhtTNff2MSFpAHM56DrK4gPLezLaornEspZ+Uq3H5POio0Oj9DeiDwQmnt8nCs4VoPXgT
GDlaKclo9Mlx1opK77TJL2JriawBaFswX087zVYU2V3H8anSVdnLJc0Rpm8RMociyUppB9ebb7yA
1kzb3G22Jt7lkt2Ns4kAa8OF8y4KFzarCSjh/Rh11Xgps9DZaDC1i7/Lw4YyJTbakXM2j6CTr3wc
Vvydsjv9kyd02qwINet0oJz6aK8FxdJ6JttKfI+yR441iX/GIQiFtW0zGuGOafu7+uQ0cIg7R1+x
7bkd6QfhfRJEov+ZidbzoLEWI6nw4vb31RbLFUY3TiOH2OswfXG20r6bCEGsNEDlcysJ/ye2g6ig
+cT4yMxk/GZNBNn5hgN81g5LUrPXMZ60lCFceSYC3yK/qryktWevTVkk+nmZK/GQ29UE/Bm+8GtX
Z1RrF2BydTJvy3AbYE/6feLkuaHSbN/i2ds7UFuNzCjZtTX4jVOHGCSrPT1lVP6sYwXu/La1bNle
ZoEy8LL5vIIDw4j0/ypxMj0++Q3vWymJ5d2ojEvUPFKUKRLb4ltXU5tliHIioRVTXdMmGuri1mEa
dt5Papn28Kpp8W9I+Xi+2iGomBoruKvtuh551DmxQo8a9JtV05jed5KtONXVxoqNeiv8qVxL33t6
XuTlEAUcOZqZGxsst7+9UgcPvVQiQj4GWN8W56WHPP50zOGJOQy9S/jX59TtsKFxspSyrnkG3Gq/
6LqJ7GQBWH/J0Hv/FoQrhWeMnjFcrWgBP81NuECOtVp6+H4ejuetFPzLMNVHQlovbHxQ9JH/k76H
T7cDFcGpWdwyc9V5kjQL43jrO7UTyuIdm9qS1rQPnStA39aXRnijsxcwC8t0LZvoVEfOaMaHBfXf
HV5y/X29uvrbhpLrhRuC0kKy0XT7kOmQIPXGRarjin/6BQUfa016ltBnoqWu2eVuJqy0j4xwj9pW
7ovld+UjKtXi60xt9gU7T7s40qduHyF6+2+T6YstIeixqPnTm/s29KN3vcXRuE57f4nt7wjHAZs7
WYUJADQKrz636mZ96sB3QcUuumzaKdQgLGQGO3/yPQILx1+ZPnEJMZcQD+XNuA9qUQx7OZXepcRt
gnbT1nlvmdtSCbD7KNsV0xqsh7A0qAnL2bcEGUMvZH6d+1XLPdMZEOnGetWHfp7dJm15dxed3Vv0
khnIfKuHVd0NnSGoFZnM/FRTrnb3fudvVTpYjWtdmqyZsgRjIv9FOBsdoS6PgGVXJLD3YS3sIY19
IfR5ORXOA3JYnAEsuyA2CHs8XHplU53JT3FAkmfZcNN07tCwua/dZzHRHuOUhviRGHsI7ywZLPlh
Far9Gg5ER2nZUaxOGpH7nGcOcGo1bv4PZi6oz3T13IfJpDqGL549nAzta1drx1zVk1eKxK0zqk1L
7oc3aHWHehdxDhta7dHIpiT8mfG6BXeIQw7ApTlmzRhWlw7bB5XnYlT2HlZl+VDVuabc46+i3Pfo
kjzKeQ5l5UEFJnX0jHrYrk39yFxX0CYtfhY5Pz6ZXdA5RiUckfQ4Zk6aN4mJrrej42NfBGub1XhY
xsFFUEdio6C/bp8hhg+PgzEMGW9VXPapqNn70qVwCiyHu34cDpSE8ltZnPw5mjWwH4VVzE/Me/D5
dXOGAEW3wyZ3hRdJL83FgBTDyyLnXFZ8f6/oBNggvbCj0eW4bLY1YRYfZ+dMQwINfGCqu0IciW+i
JIktg1HBBmpt99gofN84DcIM0DVJROLVOj50ixLVla/XLEiizdrKJF9wJkqbjoLqWaQD/23wx+Kp
Y0speAjhfN7bhES7CA2Ud2/qZr7S/8fZefXGjSxR+BcRYDPzleQEycqWZEkvhOTAnDN//f3offFQ
gxnowot9Wax7ulldXeGcU5pcRFdEZ8bVUMpmvtP7vI9cXc8A1RA5UK0Rohe1l/WKRAFmDjCeUNeL
137q2EilRsF9RtL1YyQngOIjFQgczFbpPyVWUE6wKWfTdCn80wag1Vt/K0vClG1GTT1x03KqO+iz
an0juqH4KaWSHn0bFUPfw77ufhp9qm9kJeyqG0r39LxaSJETTqky/th9Fv2a6K3+Tqm+PmulAXTC
L1H0cdUkIHprK0JzL+pL7bYF7gFCjB4sOkr9NNJy6LXEnRRkyBHdHOp3My5wgl1ItZyXpDVrN04i
RlTHg4npt1aZa04eNtqzDfToPUzF+CxXJuPLM8arv+eIRAsvDnvpnnhiBqFS8eNNK3vStK5+TsZC
th18tYjhQIE7ATmm1QQtU1BGSB4Z+UzuNjetEyEAQ6kBBXnKXKVZW47oRu1dF632pMpmd69JJKhO
Y/XNT0UOcuIRkqDS82lrXmRskJDO79RvESGp4aZR3xRgVtCtRuxTRZi2LwFZcPWzcsdbGH6Y2qC3
yEtPM9O6qyoyPE3SzcjzOUDhAss1uas+duBGihoBW0YzjP55CWDLWXwypBU+sObUjJW6yi3KnXTk
kvIZgan0VzL2dQEKf05v85TIczP1QUlbi/Zu5tlxr43bMaatXY1GVrmTmWjszIclupl9Hhh649b4
ViZy8k5CAI87yqT5URGTDGtFqoZHLZjiB2XqBUUjMdCF4/koShe8Bp3p1GqL2771q5tMU9SnOifT
v6fspGpuBfLqbYJZ9xoUU/a9MRJCbBDgMZiwyFefQ30qYOBPkXoj0eYO90UeVO9hXywIRHIQpp0j
49buOjlPJKfvbN4Laepi2kk0Ex8NA1BLHCJz6QxV3v7uIVy8GaSgAfGGyv1UCRKIJuhx2ZvCGKLW
rZo5eBKtAExU0tFZpmqEtCv0YuCcowz5aafrFHE/qsN4nzGcrKR0qcXvIOpIQqa2/zWCLM6csFms
uGm0qNjPZZK/FDSEMWg7HSNXojAgO/QOQtuh6EQpajaS8Dpsy9x0a02peYcH/qdtFWpdyHiPkOJ4
KktTutcyH+BQE4ztfdD4QCziBWjvaNoQTuDROumF3Dy9VXVK3Zx8LN2WdRvcQadBPNcXuXahiJYa
cL1AlLhwuo5AZFJ0lmdSVHumqFi+ysGg6BtTTqnL9nUkbsBM5oYLr4TCFfmaQVc6Fubk4mcBbxB6
5fdTx4gYT6pUPnjY0kr2uAKwPAIQey9SqJajp4aTvB8k2u/48GB8t0rdf9SJYjgnQ+o+hDrT5YcQ
HzFmRugTibo0hM/Cj3T/EknW4TavUIzZchVwbEDzeCsLnVnIdGD7KiByV2vqTVlp8FRMRX0lafgW
x2yDNvHaVKtmRzIm/xa+Rf/QK1b70WutVu8FmiHf8pRWPJFb4dOW1PR36ngD7s+sg32hwrCnFhsV
O3moQPaMmlR+Y6sN0AZTCUN3gnL1O8J+WAEN920jZ8afUgtTYyPVff6+uAeyNHoeaHkTSVyY/pgh
a0i/9LWyBgHfIVSDnBdKsijPUKO4SWvIBcBjDP9mNlMm+s0U4sAihHPRe7ZfBCUhkRZdznpOBbv0
walTwAD9sa2kKblJ7ILHM6uyQcF8avUy0ek5oXkjFyk5lJE8yO0Y/xyK2XwLwYMDyAxV+UczVyRF
eorqjjaGoG0CRYZjGHSyT1hu9OoPrDC+Aor/c/SbtHLVvCTaMyPic3O2FBQh81Tex0oJnmmcaXLi
sOMq3MQWIbvTS2SiTky7DrCRPSgXgHJCa4PSHbOZjFxS33PAcHgrlWc4znt5HzYVV4LCv33XKKV6
V1KBzj1/UIfXSuHVxPi04UPJGTfkxElsfOsbsF9ObhfR8zDRLqMmNejXcLAHLBxwZbjpAPbVaEOV
Gtm8mdDFMGohX/LharAaySg9JvYYAGRbAIiFzsShXV/1EQ7Xz19rSKQvg9oUN7kcjeo+Tkt5m0tj
q+1wrlXimm3RhhqoCUqCjAOinpD2l0lO/1MsnUQwdZZjwijt96OtZ/Qbssho8EAKxV4GpUB0QCuf
9navJtwnPoJfg2NqdYPGR29dJ0PERLNGpTx+DamM6kE+JobJbJkafC5lCaoVvBthu+lLM1W3TAqi
pB13av1SxMrwe8h5g1DkouPsxe1UfTdtIaVXAH2jbzHeInPNYcmq6DHzI4DLRIFjEnu9oEMqfYO1
SBvbnIf4XQu14Tc9PlatkyaxPepWqXVbaxkFYSYczuQD6N/Sdc0tvf4BD67Uv4V6ET0BOmhbAq6+
7IDMRBKYkREqS+LWJQisfUBJrbmCTttc9wDNO9ei3DXvmZBYRuEtvdZReQRhMX8QePXg4UdT85vn
NkiggmxqJLjMC4lW/jsq38PLGKhjt6MnbxWeTVYMxqKTUIckv6a4HZiz9GojiYZsl2XYN2GX2CFo
sNAiuC6K7w1tfIBVciR/SMAjcm+OEt3fAA6xgUaRmmae1oARotO9XACtmxArVHKrr1yLN8UgwjZB
mtHpsx/borLu504dZJqVM9uEoVztQNoO13PfzJTfZjyDR2OkewgATXf0h0RSUdO0kucIeQTV64qi
RvUHFCBBZpJN1IobHZdTi4Sk3wIYIoCMtW0LLkUKE1oMEmZD/xYZx6ScTX9fUVuOECkiwHULWaFl
SAsuN7bIjpVoMyGlZm2p3Ce8TapCa04DRo5mXD2TLud1r9C0UqXgO8Hj0G9CFFQvEZMRVFjkXJJI
jhvMdxhlVBWqOJt8J5lw7/QRKfhcoApOMg3gxATbNcfiXU+UBP5wjowmaqt9MnqZ2mu/wjnHB0oR
02gcSc2o0doxGGCnw1k/1GmVPgFMVMsNWf343AdhFl5IBN70NqJSvTcDBYWtUZRYZGvkraBrKMT1
QHDzXsW99R25YBvwEdOK/E1qz1A6Z1Vpb2orUt7CQjF1L45H+WLWg6K8re2ivh+mXJfBblgg2Isl
tM98NaldTe5AhRGRSzCvc6P5kYcpeW6MLChOHhCn71EZ1+5xB/SQ4JgByVXzVJIAv0ndHW5q7l01
TsA4ljGKRkP19x3QWrt3Crlor3GN9InBEfkvMDHS/YSy6ugBeKA9CMynep3gxzVeBeCtumRuivwn
GHNL3ckSNT6XMoHgKZENJkjiXCRrIwaV9BPh8fZXFijNQECdBM9o7Pb3U1j3vDClEbxX7TT9CUxg
dtuktpMPm0e63hhcLDoRVWxVSNDEJrjQiZDTxeJpdmuhxL2BxUDgR+qd/KRGn78XpRkNjkAa/pku
LjWaoWmn66IY7He0X0Dz0DHWK7oAcwxkWZWsX2mczR8RuRW7EimYti4ze82No1hvl3ae3rtyZKZv
EdquDO4RM3R7jUodXc9o4XQ0vQ1YNC/mDPCJLPPxA9p2l80wKa0jm8qgcw80KQRlFAf1xiptYNe8
LYxUsgJtDlwastUNk8fkyTNlQ77Sg5xhA5EY0mJH/Jj8qAq8MkEc0KNOKXH9AB6zn8BN4zt4rS04
w0jJpA2IcP+uxT+FLmG+IE2Liu67Alb8qaR386gb9BE0XserrEjVhzhVtfy+iocOqR076qe9YvXj
9yZsGmRQ51pFBqhMW383FWr80JVqQ+VpmCCtTPJMtZHYBdHUWbESa0OWJBmbSCtIF8emMmpPabk1
m6CNRvyjPdT5Ra6NSgcdd9Asm9qqjn/Q1Zb/HELn+VlGcym5aK0VKBrEYoo/rALgxA6JjN6/7slx
AHQxqf5hBDf3WyM14FOLRcwlD6i1+1oInGwCAQO8oZXTj6Ee/UefSP8XolBLmXUaBw1HQAy4gYqj
vsIHAemRQQ96raKRh7xuhb2r0iGhywpDKNuP4DsfyFVKBhvHSgN8XoccNIi5Em6TwkR0EkVJUxAm
FEk834cmQxxpmnfUpok2dVgB3+Ia+J0XMWLSonnQ8TwBrlGflamKPkYLZK+bpiZRLuy/unIr2fLv
8lgDZ0TkT5BL2zVMtoWaGd+lTAHI0yEactdIop3dyvK7wYH+BpqpNOXiMTGj6c3qDPHdoKElb4Q/
y5IX2jbNCWZDBZGb1BmhaSqp+b2wWuuB6Y3Fqyw1OoCloggUF39I+ZDpcPkVlDQph9dcq+/oyQP4
BI6bXdQQr/qNQPe9dfk98qMP5/lynocCjAgF1F9NEgWvCtU0ELXVmEV0YjExR1EzaQIp2C+4SwBu
gAOAwP/w8ynUPBBJM2140yp3IOz5P1WwdQXvHt03gmMg+U6nopO2CerWvGljXRpx1anQqf3F8Utd
JtGj7Sf2HW1DKi6D78/SUuAaC8cyJKgtY6QR7k94tneCBlINBZSl0xaQHRyIVf6HEVKq2DZ2FWve
BBbCBufVTpfabGRoXcjLCxPLVRpttD6kLJuC6FA3IrPM2yXv1HEq3XzRFE1Qu37XU9tDv0m5avpZ
ewoSvJiDwGXEBCLSkq1Vl4QziDfXfwYIf1dRlbWK19cy/fLIglXASWOQrt5WQer08yS9QEDkG48T
kuhWNItHdTSRaqnAXSqUxgjRnCEpFIg3SW7ft4k/6w7JekjQ4AvBhZAV6WmI1PnJj/pOAAhf6syI
wXXvWtyolTsP1GHcmQkU/qIrONFwo2Z0l01lIAGfJa12JtUU19DF6hvLDgAcmyIjsg80s2VYlF0O
I56e9rzSTLR65zEZ/C1AUS3Yp6Kx76U8REXDtunYf1P7gW4G7fDG83H7DRQL3voLJdZsyWlaZim3
eS2Ri7a03Tckq3kMDTEuintlEsACwIw1kGh8mX4XHLluU43hVHq1PArNtWYo0O4od917rw7SsBm6
WsRbO7QT7lRoG0RaAFBn4HNBEHuCkmD0awwozGy6WRK9mxUQ4AnMpgTIhV0p0SX6Y3Z2PfSRdadH
SVp5aj+n0LQKMHa3UH5oanfwFDiMSs1+iSQXzXYKZ3/0ppGS1TYICYw9wSnW3owTJ7aI6VJxsGkp
CapCiv8QVSaxRMXoCwmgZ08QMnFXf6f5yED1CN7HQ9FOKLwsYwCuGYjQvoCZ1WhCFo1xXen0nV11
nkqgxVYZo8Wo+QLkLZ7LkWik3AhfAHkZqaSCxBuAZXsp/KFfhV9OT0Uq4lsNVLq8AAapHVONNUlE
i/KP5fckf9R1qRVSPSTiinUaNq2Zym9EfEPrkqLkhKB9bd2KUq3Eztes+S2QBvkaimkvf4NMpv4a
dKEuxZkUeCazhIILCsPhTH9Uzm8hF6gCDL/ahbTZGXDgAgLiRpljLN+HDD1I3EKT+WC9LOuPXVPT
Vq46g/ZuIjf2xSQF7bAb+N7fZ17wca9RzbiIqZ7ct2pPDQmNs+4KQASvZAH65IbogOcilZuid+aG
IsbOiqqaApYCm+A7NcmUEKToFfBSeWLdG1kBGJbnJritUpDETs8p/wCh3t8uiR5QHDmFDyZJRXMH
T9L/mZRUkN1eHckwtNFKgYkwUuXVDicuc1CGkwk+K6VckcUI625Qw9N+phTbUIZVyvAx1PKWzFe2
q1d0hoyUIlue/gxEVYOC8BNKSrC50xJMel4+igIEAE4W/IWmo3nsRA1DyT1u8fRmT8bcE8erYEEG
SrU6KBzCRnDSWvqgRXAZXLpQxodu1eY9b1Cjbgs/oM+N6dYbuQ1qQvy6VEt38c7TVokp7mzisaWM
rVszwMjQym4XDOrkhWM1XhO55I2xD+hoT5tQE1aFtFwlXTc9r+Y+KQr1wqImojgWAvOk8MVYitsG
MuCv2pfnWwO2aOsMACu6fTtTf7uDe+ajbSqZBWcTanqxYYpXa17NrZGWz+QF0rNkUxilDVTK4PON
mCi3HUrxmuazJhMDkh79tIO4lxzSLzCKvoA0tSsrUOM/TKaG2rRc7FzHSaiUxsDZBhThAQBF0xPo
0p55GzbUpa1awuVxim5iFu1pxvWi+/CvuAHDA5D+RK5BRuSMKuSK3J2KSbcrgD80hDXlTeoK3+mS
qtuZyTDeSVKK2KvkB3y6tvPSpBO708uvCd/L8sxqhY5vIWNLF+yQaw2HtW6BrWQO1CvSoRQoc7eX
QQmqsDvLW3oUtjPrWvCtHlNgwacXX08VY8AcqyuyTNdRNRb9lMPVmRNm6LTucifxeXI3tfC5SBlj
ATcJWUUErIkqWgAzm/55REYFR3ST5KBNCGIoeFdG+3LmF6255+tftJJYAfDsV3XG5wgKDT9MC9OL
A1txCZWeK0JhHA+98Bo22iZtBx19L2va5TkVAGUIgIZPlBzAk9hnTmotAfD3ZzHEcFG9FeonZbFq
xEN3GilxngWUW+HOBQA7UqqRSVMYhXf6FNbaEMtqi8KHuaibgolZyaSUg5Yz5h0kCHBg60OLTBV4
HHQpwsJRHz8Y9KucEdE5ZoZI7glDX2xQ6CvpCwCSTZE09OGhAyp3BjATwlwBFreVxwvQc/auzOFu
F6rxtfEPy4hDA6SxsVgg64uVBVoFDETwL7T7EMKDckX5NyqfMo234IJKEK3t00f7eaOH663sazIk
iCllCfEwlwcy2mG6nlj3G3gMFax41XqVVVUPtp4G29Mrf7ZsVkZ8RkfU2GQe1fLL/pF8aia9EJGG
ZTMhSb4MwLby8JbFF7Va/p4nQwIxGxgZFHEOV2HpSLUrbrQ6iPZSX6BvViYuacoP303w1mfs5vO9
QH0b90H3mIYgX/NwOUuzfTuTsNS65TVrKQ27VBx/QK4R+9PH9/lOaOhsmEwjp92Dvu9yvP8cH1Su
uh4j3ga/UqoLIhi4WNCHIxeAJ6zkmnLumbHrR1dUEWKCAQ81Ya1eKMiwq6zjzpehNPz0Jwpddhsv
lcQ6TO5Qa7TO6IwcsxBGJ1gQISzkn9bq4gMTITQ6t3jjuiNfseeyKb3SbPr8/zBFRhChCS80ja+2
OssIMDkRBWc5V2YF1rm1wRyN1ZlVjp0fcuUC8BRTUMDEH36xwQSnm4Ss0oIQMKAW2vM+DpV6M1Jj
pYNPLey0iRwzRlu2QQ8QluHNVjfMKGo9mKzFRERv3w85wiDuGASmtOlSgpoznmQtUrTcNFs1ZU5R
QzViPaaksLuUGBjmcS2C7D2ioQc+NAG6MpdXVpMvI4mltn8+vcUj7ouHAREyga9k0rNyeKazb82q
DkjUQVMARqcw/V0zUW9Vs3hbpb5FFULVdpoK4PHMdo98TURg6TajyYRz0VaBSq9ERWhV3PTG76xX
BeJ1zFss+j3DyrptAD96c3qrR27DEpAxmkUVPElr19IMdgvGLqWXBTzU01G23HaSem4q+ZGvaCoo
uhkClSKkn1fbQq4miPPlzvlKIkZQ70kT79SmEfJW5DJo5CiWp1sB/jc849COrsxDAIWNYYHopR9+
Sh/c/9hmzEiIrY48GjKM7/kNd4MiSSM+8O2AXQeonP6ZhY9cE9aTiS4QuwbftvywfzxpDeXdhGHK
wSbleNnkcr9BCVa6t6mgnPFoR/aI/J/KABOuyjIu/HCpKpWVedAz2Plw/zypBlo26jXE24gG0n0J
TPklEfY5veIjG7QXbXjmB+lUUOTVN4UwjQZzzyWJBAI6cg0cCWqLvwtkWApfNlIbzIfNlA3G3iCC
ebjBGNI59SQ26CMI5NktOKah0s/pvX2+CsvEBZkhqzqKb8ZaElDuLaZ4VMyBkRAQuE2GBDxfGPdn
QrEjqyzaePzBeyKhv3KfHXyVLNdtmtEmGNFS5DpondD48rUmiubKKWgoKjLqZ4cnNsphPxK+A7IA
NJLd1ojrFF5RS+25+3VkOzhmgZq9zCOHJRwuREdJC3Lqp848oEwaZUrtAlg8ozj82Sv+HSmKXhYj
4gl/VrtRCFiGMafIyXaTS5xnNG2iBvxHOcL638CwLqfXr5ocYrwMawSiri+jVVZ+IwLWTf2AiFlV
S1K20Cq35TSO3ulVjmzMtPCLmszjZpDnHZ7egH5rUCcVqbhd0TJMQ/OKYTLN1jK70C3H4NxwnuPr
kQIwyJT4bq2K3ytyZ5rUdYAgSA39P8aJ0l31A5g2sRwX991Yqz9Pb/GIgbBFxpjxyqD5/yn1Rh8f
1goHOYV5BHO3oLtQtPPX7R1NHgpjurp4XXslNGw3Bhx3SAdOl8r+nTVCeGriZDozvfJzXEApSucp
MXkrocSv7q5vhMhNLfKZKqPtQGqjygJrZvgOZN/e2YMFBzcJRlp4TZvtTh/jkS9HuIVeoM6sQkEt
5dBS+kiOqoqBJU5haMELFCD9BWqe1mzTAtkOx0iAFG1PL/n5WWEwBUe5dHJ4PdePdjgouT0wRdvx
1Xze6aCy3lKJjuSVpJCe3/kweIVTVCH13NMLHzEZC1lPiwtocf/WWrPMvSSARW/Q6VGruol1LXOa
shy+HMeyPRvdSwXCFZLfq/erKEe4/BbALzu18h28Rh+RNyk3uQppmulnDPSY6fA0Uw1cThTQ3OH3
61RGYoFTJS+1xmiHthfYujSSUKX3zfgaPcLpWqdot1MJrh+/fpwmx8i0EQvz0RfT+icSMSNq14Gh
g/4HzHQn0HzaFGgqnslRjxmoqZATE0PqpKqrmBnNp1JFcR5kspGYTgNg4U0dUfUEf1vt4Yk0+/9j
V6TSCN2S9uCqD3c1I6dSQBHEOrWijDxY7qUBzAuRrDPWeHRjZPlL8MG/rVWujzIVsFAUGlBw8eEQ
MBmYhklT2GO6TzJdbh5mmD/nKmFHFl2GpJD3cJg84auHYVaAKZczPJuJiW30qKBwTeDgC3Rtgizz
Th/l50gO4yBD1clTeRXUlW/JhgSWLbI6UKJayEVuNI9V+gL3y6xGGOLToJzL6v7ORTmsBy8jU8is
LM6V6GH19cbMDgOD1oRjc+2yTdS38vUwoiBmR22+9y1aRyKqml0IMpIZgBLtKSeYTBqCGRp5Z0z3
iL+xET7BpasGvn0dXoYDyEymQxVga+pgwyBdIHwBSvGnT/n4nv9ZZvkM/9zD2GjTXvaZfuPP82g4
dbeIazEqUtPdTLXbWz0LpQt5oL9mpSjWlimtaITLLabyxPKZOVXH7Isv/t9gBTzD6rYWiMn5psaW
A7DjrgZa9bdaVwmQMDm47BtytNObP3bEFL95S3g5l6Fuh3vXjJnZFMgyOqauVuiuwSAyp2w4s6tj
hmwySFwgjq/yLZdd/3PCIIO1dOzIE5DQq179OKCPWCnBO4O3z4UCRzdEzrUolIPtlVcHiDoyAAFB
wFEzRNzzaxCBNGrCMwHH0VUgleB4qH3gvw83BK/JLxXGpjImOIisLTJFWueRacGAPv19jp0c43t4
Wim8U3xYhfE1wb0FqZWFpFbeSiDTPbPozfsSxvD3/2cphJ/tJbBmBvjhnrJmbFpb4iOVY1veWn4b
0uG0gPGCJhrip/9jMaZdUYIjxBbrLBw5mxB1aALengbMtutaBl+CEPf6Ns22p5c69q0I0XgAkWPm
hV/tCwyTZjQZpRtV1bN7pCysG8PqrTO+avlb1o4TkWRzKQ/xQqy1mPO0N6Zoxu7yBtyk04EVvcA5
Ds8hFapt2cH2Ob2tY5ZBsQ+IImglelir509tIY1nBq0z9LRyN56hx9UxQ8KI68MzH+vz3qiWaBgF
Dx+VjPXeBk3YaQOmemFT17vQr+4Lq74EKmfs5Trqz2zsyGoWusuMT2DmywI3O7TDoVMlpo3TXtcH
ybgMMlt6ZLQT1B3RzXdI9Pln4s3P9kFlXTA4hzhCgem6usuRbADYlwpI7fTYX0sxT9TclOHh9Oc6
ugpTDrnGlDLoeR7uSpJ6Y5xRZwLRhgKr1gf1DRDOczOVjpzdEgvRaCE5oOi8/Pd/HC3lethRFrj6
vJ/6OyH8BTIB6/dSywbjh1L56Z8vbwsTpMikoFZPh2e1LdVI6ygISQlQGCNYz5RfUW5+cUY1hQXy
AQ23hEPn8ViHlIqE2EQ+96R3hYqKboN2DNVlLXeBYkBQk/lmZ27z56+FX9cZv0lOSYi5bghWfQkD
p7fB86VVd2XOsX8td4M6fNm7Q6mQTSaXm3h3xVp5dysD7wMAJEEZoy02WZL9nheoWW3E58ZgfdqQ
oQoycFMmRVaYXr66VCj91lInQ0QU1RS9ZoVUbpI2/HJ9nlVITQknlmEJbOjQ/ACCgvY2kRuuoeFW
TpJbSOEM05Co131XAtuLGxsQHTx5Lj9Kl9XZPtmxfS5ug4wcD0LH8fAXpGQ6C+EX9FKdgpWJajW8
0iI9++r7z3OyzNjiYeZlxjUeLiMjD99pSxkPWpjl2erwOwdkvD99t5ZY++BJoeK5jAtZeuH28s/h
InWUN3XbGG8dHOGykO6NaJ/J5rYQisPEGwIcSF/Mazhjk5+qC8uqkI0o62qLYNDqG4IlRK13NN7G
7tIOraus3yiF76ZG7M3zy+kNrpeidizTfWBIDhVXGNAr5xGhKzEDDYUVbIzBDWonvtsNWf9NQm99
Ixvw1KjshZvTi64t5O+i9PjpaSqEGOvSXozqkD4UY+ig35Hcww9IN7M1Wd7pVdav83+rWMS8qroM
1lvdN5rQAXLAbC2E5jQAKpGWUiwqSi688nOAiSOLLcNC4KHR8WZExsrr10XBmDJ9QSOGPmsNpfXA
g8aLObb+Fw2ffR0stTJ83fB9c65YCm7iAIkh83eIq3w1ZFtWofLDbAzqaniSlV/sOhGCvEedESej
7wa6xjTbZnN7+ht9tgS6s7Ag8FNUm6iPHN4vGAdzrBuQE/2oLMlimxCFxfSrnpfOz8Eqq1tMQoIm
wEjyiCCo76Cb9Son4vX0Tj4bAOUIpFkZzrF0m8zVVxlTqVWCGSk1hhYZv8SInkMKQXfRlTDPjUr6
a7r/uiUCDBajREC3hP7SekLdgEaCNvV0seiioyJDzChB1jabq1rKqhvAt8W2Nbpuj/ir4o5RrFyg
kpue8Y2fvh05MjNPBOgta+FwrnacVSisZ6H5YkcwACpkFt3RSM5FU0cXAeHBmdKxMeT1Isi+ICMc
vCZTldkbtVL1y5xZdfbuS19vQcRoJEK0UFiI+ScrX9Gl6WiHxjg4DMMLQS6X1hO6KVBItTg8k+Ot
dvTfUkS5jGqlh804w0OTV30zSnKCW8fIIH83bNDrUkl8zUn8XYXWz9/NMAJzjUSYiwIZqTyEaRMq
KLDBiL5S5flcw24N3/tvGboLy/A90lV9dW7o5vT0zyRg9L1e7+Oxmq5Qketu9C7QdyEJM8yuUYeI
CX9rSBiiAlG6Cy50dFtcPum5i766hH9/jkErYLmCBMSf6pFWriChh1REMY2p02hJ+m1EzmAbwW07
M5D7Ly7snzv4dy1gcgqGQ/Oe2PjwO2pahvTzxHcM4/qxg9yDdJa6m/1kj2TxXi/qty4a3jrB+BzN
/57r3ctIB3oi6qva5AJd+nN1isVXrn4QD7nFg24vs3LXaCEoFrByLSTyZVHb6u8M/dfkMm/oct6h
nZkn2ySaM+UBTbjo5xyhRn0GrXTk8JcxtjJQJQATiO8dHohfz0qH/GfvAA1Dw9coCg/8cOlVYZx6
p6/rkTt0sNTyU/7JsSoxKeG0mF3YGtJFgkFcEYx2X7+prGJzR0GyLW/h4So1tFY/T7lD3RyEW8Ue
pW2poDX1f+yFtErQAqQJYazsyGbKQor0GnZUxPEbrOjmRuol4+H0KseMA6gHV4L6CL3bldcBcBGU
fQarOolEvGNka2jCCBHBJtCC9kouUXVQurK8VPu4f/r60rxRoMrAeny+KFCrczFkUAtVinPXo9CH
d+YiSBdQvfW7DFU5pNMM4w7ffw4b+NlMAM6TbwFXIpjGJRx+QGmgtSPVMfodllZdx0le7EO7Oddt
+Xy0Fh1APp1sySR463p9KFe9IZfZ5EDLe5AN/b3XrEd/Ni57FFzQbG33plZ/DdaC86EiqaAWQJlV
AaK7ehbhHw2k3fkE8xSxghe7RBh8Xwo1MlwkZssQzcYmoAmDRGf8fPpzLpZy6GYswbsFnoH2C5Ca
1dKAZyCTJSxtGQCy1dGPN0UZVhtmHUF2aOtzlYfl7/u8nkYrBEwy4NWV5U5i9rVAQQ+nGZA7UMYs
/pEGgb8FZx1DbjTLPVrE5+b/ffZlSzsQiBKwUixnXS0PmTUIMRp9RQSNJDeRC8lLtMbeluhrnfFl
R5ciZ4cEipYhL/ahkSLUNjOvEZEZlAMHhQdETuSNb0d5thXxLIyvRW1MmbF4qwFUYLJLr371Yksj
3GlLh4Ghj2h3SDX6VmXC4LQvGsmCVGcJvCcoRTLLw03ZPoCzGQ0qhPIyq9lMQxjnXmqE+i+4YRZa
aGV8bs7wp3NcLbk+xxQCoMVEAxeqZ+kJLfkdm6L1sirtz2zuk1v5C8MH4kB0Rd/aWL0L4TyFMpJI
aIlOVXeBVknmwg3Kz9jF51Woa9CFp9HJk4p2++ERoirax2YFS9lOGn1Thf2MYpMx705/qPXtInbh
VnGvsHLFQon0cBWYWYKZTyBdOt+XH0a7Z2hS0F1Mqtk7DCAaH/riXHvo05KcGInLAtteUNvrnC8V
pjqqDUSKqKmFN6Jfrrt20Up3AmWlW9tqF726qd2c3ujy+f91IxTFFMK0BXbIooAtDzeajkPXywmD
oNpt5HTusCl26rXinSttrDuZOI3DdVZvDtFiZ1Qp65Te23PuMXvD+XV59356M3/zkVO7UQ93MxpN
CPOPVZQdgAKHWR4bcYPMi8f8E1ff0HpzvtXOJfL5zvTj9Nrr5PPTDhfD/Sf4In1OtXoZqSXtNXdw
AcE7P81r8/Kr7+r6JJcL/886Y5qjB5Gzjnbv7ypo9c8Ami/9M3axfr3Xq6yeF+j4cSotu5m3zAZx
EQ50c7c8c5c/5UnrVZY78c9e1KgWWrx8r+tq85G4j7/13fvz93OTM/8O9z1lFiu3C5A5nUTEMtUG
2KmL/oDzjNjm7eyaT+h3XpyxhMWWTy23crk2EytxHyw3uB+Ivjo/c+fyj/v9TMAhjjiMf6/uOjnP
mrwxkQJddoUClkuxyGVmkGt5hve+e228J7SCzn2wM+5iTYBqLbW0w2XN3iOx44JFmx+z8/PpJnTu
Gu+dnMBBbPPMw3Lu+63B9SoiHUq6fL/J/Zi38o6JWJtmG95EF76T7jrnzPdb3voT309ZeZFEg0MJ
vXDZZOhm/NEcFD9dxNnOHOf6bV6Z/xqyo0mMIgrpXDoLot3pfagQRd1d9ol5bk/nbGXlNCwzbqx8
uWiW/tL5+wit5FJh2FmeIEVyruH8t8526gBXziO2JEVHcOy/A0xvmdPgmVtmwLlPkRd5fyDd44hl
58+5Xf6NP08tvPInQ5AxS6BiYfW7ctk8FzfVpfrh31FuRHa7fJ8e88voVr3TH89YzLnjXTmYoB0j
o1gsRsVmUF7APvs9UZ7rO6ZbbvJN4Fmu5Z6DbH8qtqwNaOVpJiVP0ma5GDQgt9FeeI+ZOzu/fafk
eIut4px9x485ABqCgPgXthw47kOP3SRWlsuLyTKEeCO4H6pnEzlorv0tcxnhd9/coWi9q3falX1x
5pSP+dV/116dMnoyU0qDhFjFGzbGc7oNt8N28pJtc6Hsz9XMjn1S+gk0LQDV0RRfJQQxQtXxVP+P
szNbjhtJ0vWrtPU9erAvx6b7IpGZJBOUSO0t3cBUWrADgX15+vMFp2aGiUwjhmVWVl3VLDEQQISH
h/u/iHbXoP6uarBvkacy51992ezT5d3LU1sHAtJ+6p4UOwwDkD+ghfO3aneJHsa5ufiK0RlH9JFQ
VdaaBI+1edmIOeYquDEUyE4a/XCQXAddrPOhcle3J33AOSuEpR5UXlmCBzbyjRi6fntyFJMOFrcB
yZZd11VMXKrxg0TuqIOV+4DopHNqhrz11VkvHlJRFJ+gMmmPr36LVHC4VpG00wS15fp5lk1UCCU0
rcCrEcNJcUCXlZhqdsU75OrzrbUoQ9jzSMMEucNRuAGIb0G/Wu0D3HiaxXOU2XfKofR8tC/aT4i/
oaHUWJWRfcy1oUPwtXDEuKOy3So7tBGLxzydw89WV3YVAgLDMNzVha2/A01S4zHUJMLdCRXfpJff
y0XyTc+V3pitUWoCF0bv6vzFmJholJ3jYGKpDQOeI0oezURDNGvj/dTi84oMtDVM6RGH0+F7Q+fx
R9R6kbvX6A4ux1QY9hbDfZ1fykcyWB+0t5B6xcfo/JEURJoSXOInH4uFDKFhQ99hRlF8pfCPGMEo
Bvc0C51jNxmmjdT2crMZfDTgadSDqdAbq9MJJVdlnGGH+E3nfqsBb3zqEB96QHFzCyV6ZSTJpLFp
w1NVAMtzPsmolZZ3nr4gp5faQCngOu2rOUUtlD7Vr5c/8uW+poRJzQvZALga6rolHznqVFRIWfkO
UjiHrpkweKqjjfbJxSWHzwar0gCSSQOZI0DO+NkWi2hOGOnSD36oxOFuwlF0lxaRsWNBFaekX6qD
k4f5QVdT8w3d/PyXVczaRgS73Ho8A7gbyVYCZrautM3LMEZVze5y0XK2D1EVKh/MTAUT6HVo4dwh
X4yUy6vfroxjEHyA+mhU6s/nXVhxYVR5CNG+rVDAmc3sWBSOcfv6UQA3y2YBmAOYsuejRONAb2pO
B2Re8PNECQmVYcy0X/3+TNVgIhqVNXqVT9/42TfMZiNzOoAhfjKK8k1utto+UVCfGVEP3Rf9FB5f
OyuJ2QBRSQeElWOu1ow+q22OFy368EsSndJKWe5CPFk2LgmXAcXVLTibTIqW2wXoENYvLb3ZbX38
Ycu9qqJ/kyPSfqu6lnJwC2tEGXZqh7tQaf+EZP3Hj+n/Rb+qx/8K++2//pN//1Eh9iRhY6t//deb
5EfDt//d/af8Y//zn53/oX89DL+arm9+/e3Nd9H+7diXP793SVWu/8zZr2CkP59k/737fvYvh7JL
uvld/6uZ3/9q+7x7Go5nlv/l//WHf/v19Fs+zuLXP//+o+rLTv62iMf6+58/uvv5z7/rKpWh/3j+
+//84dvvBX/uMU5yoAhJ+au9+FO/vrfdP//OUfkPsgEqdywDgr/MHMdfTz/R7H9Q4UV8X0ZKEP4s
kLJquphRtX9Ae6SXD9MA65enZjobTP7I/Ad9aQBjnB2ayyImFP330519sf/9gn8r++KxSnAt40+z
s/73OJd6zDInAiQLfY8Nvu6nZxb1V/DE6j0KAspRd1DOiiyv2cgaLkcxSYps0CO0Q4hcqyiipYUw
xVQs995gIfgNPQtXuWK8efbm/5zby3OhqSezLxDgAATWPe556Nwce5oZyfGwQjFLWXy3tbb22yqp
kK8M8iaHNwAK+erWl1fXU9zKdgR5Cym5ipSeg/iyY8b2J0XzmofFssffKnKSH/NaQxjLxvnc2qPa
pKWEG2mR8+pZ0+QF4Ux1HQarvYoyuDZG1kT78x7aNH5cMDROc2hUh5dHuTZrqqXgcqgKgyZcH7N2
jQMFhfTxPsFQLd8vWQJKR1vavvCR7RIa0hfwxXe4y1NfVxFu+bwsfW/vDQTpaD+hdfqqpFd+Bgv+
MQkNJxOl43UihQlbE3b42t0nS/WHU3IwaU31E72u16lGPA2EVARnk8NmIclYZWyxMDqR6PVwP0dx
9SOKhuSQIwF4qBH0fVu5lbdxbFx51RAXXVkPB0BBVFiVYfCrbFO4WcP94OBvXMV5uU/RfvqKzEL7
BdelPN0pxeD8Du25/alpIsZcE1sgnFlwQHz5s19sXImCoZFJCJK6EusefltN5Swm4QQp8WNfRLhu
dWzBjSPschT2LPmi6xKEPHp658e/Bh4LYULPCrBu1m8iYf/GCuV1jS4+I117oqYpezS4mK4R83AK
NZalEPc1WAy/c7T6U+JU2peXX5i8/pzFUyBfIKJ11bENMGzrGNT0PaYzVZjfG1qUwHstQHofeqcZ
3MOC5OVX4bZtsltCyzU3PtWqpvw0waccmO6zJ6+Cq3WqhjGga6wd7h20JLFOjmhw7xvMa4JumEAt
WIsDAQ/NLlz0YsdNd7Y9Wj0kPdtY9l42x+/wMVS6969+IRBULRr9Ljdj/n7+bfOhQDipRF42dZe+
8o1azMZONGr5O8dF2T3qxWL+rtOudTci1nm2LF8HORcdaU5Y8lZYEucDx9DVcexM8nsvjFFEd7BX
K3rMeVrUeO/rzHydmtJ/j2dLvI1URFhfwgu7baJaL/P7Ihp1f5z08YAHpLF/+XWeZ3v/NYoUkpG0
ZgLfOhiZ6P2Ivqzz+6pFsOJthvlZjAq62U3HPIwqNxi8evoI6iL91TpdGW0sssudapCPcIYDgJF/
rYooVZlPOb2e6r5qPE7XDN/gQczaRjxYlfeeZslJ9gQIpjbEWj7/diiFFNx03PJeXxR0DEclz6ST
eKl8AzskxJ2e99MPUBYJ1YW2qj8NnlN88ewaiXaYj+3nwhYuJ2+rVNOuzsJm9LO0qOKtx7zyNkB5
QEdgbbPd12DpDBSdleV6ea8g6flp7Ob4Rm+WYu+McXLjYH76Ga+f5RPuaemN3eJ0wRUyuwMWnHxR
sWK+NbBVxSjbzjeC0Oq2yvvjMkBfE0wopRrArqvPNI9DOqKQOgegUOO3+Aki5W/oQPA9oSWnwrWX
IJrV7na0U/vWxHH5EM9J9vPlpXrxdp4eQuKlyHDJHFYPUTfRqOk4swZR7PQfHSssTmqab64VfR1x
5W2OScqEzPB4eedrZcIxPNPacQpwh4lszBQM3D/hd5S4Tpqj9zGN8/wrpizGB5HNZrgXS4KPDxd1
91hlS4p68jTlW/tEnlhnxwDKCuSikkpOnUVdw787SMIzAlZToEyW4cet197Nlj4ejRpHs5df85Wh
KG3BlKJ8Ctzu6Vh4dqvVC0OMcPX6ILUMqlrI4QYJhgnBgO/z75eHuvJFQRpzSkNvo4C0HspiTaH9
W/SB1y/GyQD6s8fmV2xM6CJwc0mycKinQsWV5KJQi8iZWhjm1AV91vW3+SBzaKHMx340xbu6Mbbw
81fHg+8D8QDZS/7hfAGp5ZDri8F4CCJ3+2kS2cGYO1ytQtPa99qSbVxTLlIECYyVJBXyVkLoOqfq
Rjsc68ipg2hSl73hinf9on3uDPfDpIyPYalvyQ1crhCo2iwRGxKplFNYbUStQQA6J+kJ5oJsjuSj
Db/OGCHd9lmpbhT0n3b1+cqXwYfknCMK5JAt19Cz5Rg1M35yVrkEGIgMEyL0GnZwZlFl2n5sanX2
q3EGFY8bX5rcOdPU6zu7RhfWJyORwgHj0n3U525U/LhPvd5vK4K9T7gs42Nc4lvo43uhWVC+847W
pFXa2n2DqQ18HCTmXZ8UdUHBapiUzMdneJn38zDB8bMsEONYAugzEHwAiJHv4hP/9bUbhMnDQ+J6
BFmfGvn55LFzmNpW8dQAZXhxiy16fkM38NWZhrysAxRnv/O/VA7ORzHhr5RlZGqBV9XTr2LpTT9G
GeHTy3O5XDWMAshOirrBh1vnTyYuwwqm5FrQNsWI/7A37SOEfQ9hvlnCuowrDGWyOiXaHhW51YSW
yMZZopjVwJ4nKcWdNL5hJ+FG7nLlVGQY7nGyoCKFMORJ8mxpUq6dQlVT1CAxOhwvgZKgBGhbs4ly
RIzJ1DjnX3mU/i0GeqbfibDaO21fbsCir00WwB3oU5dNQl3k/Cnw7c7IAiotQM+3wrcYjfyscseN
IHp5G2CR8Mvp4kGT4OvLz/tssnq8LGqOUXRguJ24G3GfHvzUbeeH0G7wJKs7CviI4pvlJ8mV0nFM
UVRtZ6ZglfCtguP2zsjTfutcvDp56V3LjYBS+lp7SKehYo9dqAUCbxX8uzzsHr1w3vjS10Yh5KFQ
BloTNUkZgZ/NHSQoZpadrgUuVkS7znPCh3ExjA3M7ZVRiKbUXiThGxwZdcLno4S9F/WIeXeBY2fl
FyxBjRN15a1y08XpBBScVJjsknxf4onPR7EV8JLUZufArLL4u1rq1jeLCpuPB4zzvhv76rWnk2z7
QpiQmDzZKF2dhmkyjAPVljFQkNwhOw2d5iN2UuW/E2RU7ytjDv2uSeqNTXG5XMEv4+PBlpD1O9Rj
zqepOrPrDFGnBUWyjEEpylrde02rvmsw0DiqmGTigaunyTsd9e1Toxn9Z00fOgMQeSFu1cUo7l4O
f5fRgsyZ5IObHOtUpvfnTzToOcSgPDcCbzRxbi4Hs90XRW2+c9rGOdWqXbyx0zp605FJ3y1IROOf
pypbhLiL+558CvSdqAax0kijz5+ixfWIjVQZARY8IBuc0PT8RQziGEZhfKg1Hd2T2LD+UBWIJi+/
gYv1LYeGlYnSDZwyPsv50IZXYvgbDUaAFUn2LYT2+UehJO9fPQhFW/Cs4FrZsWtqK+a8CbbgGEAg
WZg3eNGqOP4alfXHq4ehlAYUk9OS9tv6YK64H2BlG+vBgCX217xKlDsOI+Xw6lHolLFeODglanq1
VyenbWNEbPXAbtP8c9rUxVHldlW9NrzJagbaOxTmKAVcyEfpEgaZ10IP0jAz92OEl5XbJ6/j1HCH
lKPQPKeg8SQRvfr8iYtlBY5KeoClzOADFEmQA6lex+r/cxR4b1wSYQ+SzJwvssypK71zakbB4ObE
TbHbN4urbmxm+eLPklLmguymBLpTiVKfEIXPDgS7RNe0KHBA7ZGwf59a3vytoMm7V1MKGPpQRG/y
2Ew2UuHLyE38kIx0ODaqSSA5n1rjTEuiI9cfaHFSB32f2Z8JVsptV7bzDRrA+hb25EoQBWBP5ZHv
RtmW28X5iEZmxdGQx2XgtOnop3Zd0eWESQQmQ7/1XJFhfzsn1qlbTDOAAts+FI0y3KaYu90VkYe6
68v7YYXUlF9XEkK45XAkAVlfv4IJ46zZLesiqG3IRjt3FNV7uynt+6pXh1+uPtoPqMphBm73YZTv
jcju3F02qO33BpvkaK9g1JwcWteIxU3m9QLDWVK3D2M74WeC2kS5pSl8JepzBtHg14C+Eyeefv5s
pTRhiONuaBdBPiGplVhJeK83Q/SBzo0V4Ms7AMBsp/G3q82eH2Lsqu37Edv7jTcnw/r5guUKJT8m
gtjwzdzV2slQU7CrrBCBNYYJJtuYCh07DxOT0B5Sd5faRl76lac2b6pwwXIn7pe434hmFxcAwqRF
pwc+LwR2Chnnq6mPNLWv6ded8Mnr78Jk9PAtdNDRmdVwY39eHjUynrFbCDaOR5vlfKhp9nIOG6Gf
lDwE0xZikFKREv2FUWhfwbUF0iBHOh8lawvM2kVsnFjvzg0MivoO3astadxrr02eAFCyKcJdgLHG
WE2qdFaNU9I4b+HU/1AGdHK1sJ6OL++uKwPpHJ1ULIDQIRS9emm6QUKoNUV4MsuoP41lJ3m1CmiU
Ifr98khXPo/EFtA3gUMLvXUVV7y8jhGDyb2TqyTNjdZPeAHGbuT/lVEkWgLqk8Ypff55ZpILbKs4
BeLBbm4tcFi7rqB78vIoV94aWY0ETNAqlSqF56NUVl3nBlyoU9JqWNzVibhNSk/BEih0NyZ0fagn
FxVAIOY6HNPZaBpl9txTFRriBxJ9fyDlhKxlYk7O/vWzImPn/JQqYWRt57PqKhooWPW6p54O/g+z
Np0jGinpvZblW6SCy4z0CaugUcCSZe+1SG2hqQLpuDk8FQ3Y4hzq34eUQitZmyKKPU22LugqzMLH
No3qjWk+keHP4yKDO9yFOMaBfK3Jf9jIZ64VV+EJ8+MMS/TZqzJ/WnTvO2TyMbnDf8z87nVV8W0W
EPl2XZ8pv6rKE3dJ6qrU9FgUH5AGF8pO0xNwmcaAs/0xbbP6D7vBYc032wlgglpEUYegRtncd44+
ANpOAQ1SLTAW/u9IH382qYlxEsldCLHcZWPs3MLzPnVLsVj7eXHpS+Nk7eJxj8ljlvUOguoWyeBe
1F77vkZCTPhD6ERv+e/xMTGhqpUwwYX6vpuEPh+EyKzvddsaX1KMh7OgipSl2c21CLcIx5fJEZUk
Q1r9UK/mardaO7VoomIRoXsyKu9TLqqPXjI3uJEoj0UaPipxd/PyWr0STQC9cLBRipGraHW2GRO9
XjVf3JMtSCwRbRxPRdgkG4i9a6Nwk6T4jmwJmZ/8+bOD3FLV2cnlPse6MduXoWv5CJg5r1JRlAkO
oAjgJmw9ANpUXM5H0SerjLqBuYSehdmvaYyPZsm6M3Hi2UgJrn0m4j1Vo6dXtxbJEU0j7HEY3VPR
LdjqmlP5liIHrvea3Sa3FEWtY4Wl2V95jaTOeEpIgNBa9sXFnDRUcmIYNmPVTZbgYt3gQ7gxymW6
I7El8mDm+s9rlJH02cda0iU2ll51T66DxGbWev1xnkV/J8ZmeMSUXWPXGONJj1z9tuvTeSNQX8n6
6Ihyx5c0Zu4i61tIg91X1Uyld0KRot1DwM9vmhDnS22QVx889E6VZ4LCGIuD6NvkwTNCvNlevy1Q
HuM5OCy4r6wOpq6vkKZXM+9E3ldpO71txm+ZNcavzxqQ4ZL9MtSN6UCsdl/eVXhRzibDYDuIZqpA
ORWPUOMe90pvo0J27bNamIPIuwjkWHX1Wa1cD8tkMbyTXinh11zrxncDfeNf/ZRNt4bRhW9E3/8R
i1x/UKLF/vHqF0oLlGovdw/ZA13tTZGWEe7uinKahjbXd5Xo9EM0IS+0sXquRBobuj8MBobj8mWc
L14j0msLZKlyakQzv1V71dmTRFnvXz8b0C9PIscS0CDf9bMtkugdv97zwpOeChGgj9vvJ/yNX13z
AYkIfoUsjKBGR+x8FAh8BSbkbnjq8THd9/rS7Mth2hL4lmtsdYo/IYoA4yBcQK/kfBRzztTC6m3n
VCZk44tTar+SxvUe67KNP7aYE261FK9kYnQspYQaUEqEC1cLsVQLp4+yjtRyki0ZSlunsRfpPrKV
rX70ldUA9IQNBuCXutmazTxoYRyneu2eBqMzb2mruHfcZ7eqtFcmJAVGKQDRYr7cWXGkwyeZLfdU
Wot7V9fCflt3sRckVZV9ennhXTl3EE8FU2RRyyDfW22jeeijvnd4d+5iVX5euyq25M38mAnFuR2G
RPtowKjZWIfG1Qm6QCylCyLXgdXlJh9o01PydE5SxPI0lbryRoKYfletrt1nLs6od0PnZB+c/knr
KsNvm9wznAKVtg5CfJNu/5v2PmhLZQaYtGvbcfk6dRUewzRnQ83vcD/4DLNAFTtX9B1OC1ko7eqp
C4BA76wJTz87suwbLgfuvTdreIWKoU/sHTZ49lf02sWjG5fTZ8Wws3/rhFFzpw5RcWOZFToRwxTh
3P3yl7iSeXNEysIAYhRs0dUqjqcZEy5jdk+d0hc3rutWd72pF3dl3Cg3euZppyztgEAUVWJtqBtd
WdUMTa6GtggQi6fP9Sz6VMWUY42pwU0pF4TfnMw9TfnYvf5sAibCMrPodFDiXC21zOFYzWomiCqw
8PW+wul0SiIgh3ipv/wur60vGeLowmF1DRngPARNdVUK3FIJQf203EZa1h80kRi+1TjWRo547d2h
34joHMp4Oi4K50P1RaW6Zdg7JzcPnQecrHFDrx3x+qyaaUhWFhkUOe/qFDIRf08zLjmnCGOS26ZJ
vYPptt9e/9ZAnbMAJFacO+35VEjMEmdMI+dUObF5CLXUurNqvbjJJl179/JQlyhYEPOg3z3WOb2B
C8w44ZmUcJqIAF08+2XLEgDbdp/YkfDjqdVRB6xwgjXL20LvEcKcg0lUn//CQ+A5Q/KLCoW8TpxP
WBRRq4iRpBuUPLeIOk0PZtWHe9UO872UHNv3nv2tRkj9DR8WDaMwym5CF2n4v7BegQLTVaBUzv5b
xUPX5IqtLAkXfGgaN9Yw5Le9Mlo+Mv1bRMkrpzMZMBUYGo6AcS/mrIX4/IEJPhmsV58Ga/QhRq/p
FuesJjBzO7l7+SVf2x8yzMNmIFVj0PN3XHZDYSe4ppIIWN3Rc1Kx9zRQjX9lFKmIDHyRlEPO+lkE
s9TG6RC5d05cPp1bMVjaSceBaSOCXZuLDJEkGux1GrfnoySWMcQVDa9TqwyqT3sm4Q4BD+fluVw7
kvFiYbeTzHBlWeVPSqrPUaIq5slxcdfW9dD0W9NNfZiWs99Y43IoUXvbMOO6jJjgebhLsxPpB3EE
nU8NrDBKEnNsn6C39v7gNPHeKbJ2x9bZCs5PSdJ5gshYRDIYm5wFUE7Px1K60VFcPbNOscCmbae7
GO4el7BBhEZHkp6TuPKyj002QC7U8H9CYdUI23urD1Vnp0c5tXkdXtxNZI6qAQOjFvXBzUoTp+62
7JbdoiqDxblfaxs3nsu9g4Ud0Vfq7gHQXQdIxXAVaatiniw9omdazOLNaBbL7ZjZFiaalrLVKLhc
cAxIMYP2mSzPOivoTJ70AkxXbZ5mCQHseiO6myLL3VjWVy7IiPNwX0SlB1snykXnHyQdl9EtKXqf
OjcCPh7VFm6gdq/v7bnhXqxn8d1kK97BcgvnlEfZ+NtLmnzjKa7NlSoq9Q8QlbCj5M+fbWEvTMvQ
Sw3zZBSuejPV1o+5HbeSrGuDSGIVOScMqwuDwEFVa6/nlngacsf1K1zN9525xPuXd/C1dUIuxVlN
8knnexXzQmA/yhBpaOmPEflNa1tHIqTwC1LwI9fJrZbxtc2LgyuYDobkb6viQqx1WmuYoXVavC7c
IQRZn8ZCcR+APrxOBlaWxOhGAN+U3gT88zoEmrXdTxEKUie6Sz1CoPVYBx30L+3VAV2OI+/2BBju
dKslGepNjeZjaJ8K+jBvWhNYSKpk71/+TpeRll8OiYBeIHUpFLHOl1w55yULv7NPhmidQ1X2NCZC
1b7v8tDYdxYmJvPSmBup3GXZRAq1SsMKXiNJ42qdO0LxRhwQvBOQiwUC0KD2n5emplIyDV66Q1h6
fFDGdo73ZhN73/JZ15vHl+d9ZRegPMkdAxYitY31vG03TPC5WbzTiKzwhzrWvAer3zzHrqxKGVRI
icmN6bquViXXyMrTeo9a1Gh+QDvFeFDrKTqo3bwlx31lPpD22GwokZK9rrkxtGKsVtqWnWrSSh+i
praPSkfZ+HDXR+G1SZ4YJ9hqSSIG2hV1GoenlOvoYwFTDE0zrdjIjK+NArQPVKZ0DkDY4HxN5om5
cJNgedheFb41Zny92jytNm4tl5dNUN5SS58cHIzJGlaPPBV/DbZ7yp26vjWzqL0h2mYBApLU7gZk
G8ZG1Y/6IMxX54OMLHWzYWtBgFsrrYyLu1AzzKh0YZvxtjcE3p/NmDRbR+eVvU0AtqXWHVgabv3n
7zGh41zk+SICN0mqwEBATd95Wa1nOxWA8D6Ls/ZQh729pSV15ftJ30UDOBLdVLhC5+NamV2iYBlW
QV5q+iFWVICZ0FZvX97BT2oAqxwKmQCoMlCRWClrVULb7GZlQI0zyJd5UW6aMlFY+ZT4Y3z1NHHT
FaOh7srI0H83imu+Vyf8GXf9OC6BsGC4+vNQ5iixKHPl7uhv6YZv41aR7MjJuuw2ypc428/pvHxT
zKyL/KQWqnEc+hyBCXRG3Y/gJAz1oMEsCf0JR+Fk1xlhpx07txCpT5tZjw9jH+ufl3CZ1F0Y25Wx
6wmHvxWgKvkebXVL2RWJg3ePqsTZ+FjT8Tb2aR5V2d2Uhuh9kmCjTZAltvshr1T0Jeom76MvyRI7
o1/UXljsvVhTv2UzfgB7uuNqf6sqIqvuunmsEr/nkAKDb8dDdwDZXTgH0UE+8I2p7ucD9qJhudOX
JPkWWb2W7yvECNEpDKPp29wJZ2CiJio5zjRWH8LBqjokGR31wRJWChNlao3bJFuAoyd2S8ju1MHb
RaWWfmmTZsxRAMlNyuKFjgsHZ7M9PphOaf07dYrBfBOFUZzvoMCqyb2Zt5nhK2Uhfsea+84BYeaW
Bmy6zFM0hFCnJM9vKzs34l2nCc/2O65q3tFVB+1GRI1HoxSJBWdnhXn+2ygKJVgaK5z2YEfQv3eW
ZMs79SkVWy0+iegC/YC6KCCoVQLvIkiFE5vdB8PQlO/BB4Vv3NI0PqR9qxa7KO67O3tJx1sHE54j
Xs/t0egV+63RNa6C4WqEf7hIvQ+amm9KZV3ZfvTiOF7pTMCPWl9vtb7qePvlFLSFlT3OS68Haj0s
iq9UUDdBQPdh+7sBJzDfqRn/ssOoqqsewrxHh1Vz8vIPzKu0n2GhVc3OQCBT8V/euZcPSPfn6eTn
ege8Q/78WZprjJxiqKH1AeYEauP3VPnfWpaotm7El6cv42D0hfolwZbr9/k4ai8ib0yNPujr0rnD
hVJ7pwldP1JGsj+/PKUnBP/5emAs9FPA38FT4m/nYwk3bvFJU9vAibXM2Gt2Mnz0hghvrKVCc+7g
zV6THPAwRSJA1+mHj+1g3Rus3U+6W8XzDp/FrN7nblO+xce4snHN7MN6N3EPLvezO8O2HyxvOsyt
G58WHNTHHeBtNM80oZm05gsPJqBWlKY/8c0yPyuz6dvY28gD0G2LmpPbLoPn5/nQWBuJ6uU5QxdA
YuBwxuAyvM5y7GXqU3vK+2AkIOx1bM9+i6RLbsZlLo8jpBWklMbXaf3ILJxBgd8B25E8+TVR09Ab
bOJVpw/mrNRPjlUk9+B6pmOaRMrGnffKegVQRREVmgGwuXVhwCwToiVarQHJbOO3ix7eiUEfXp0V
UI0CVYXYCZIXsOvOV9ACSQ+Cu9ZAetGq/Sg0sQ/NdItee2VPQFbmYJG5D9SX1Z7oTa1KUi1pgswa
dD+f3d7vuwpx2CTeumheHQoiLdPB2ZMVcj6h3Ilyu6vLJlAqO9oh8qzuJhVmYl0qzUZEuVJL5S4r
JUNIqKixrXvLaFjUiS1THeiDxm7KU/dgTZHhC2WI30/C6t7R1MAtJBqTFDlGZ1h2AuT5IRKlOL4c
Ci4vN7RKYWyS94CRhohzPm2OW6VLvboBYKnUJyu13LcKzFR034wcphgSys0R8fToNideHNS+U768
/gEgostiLjHvorypDxVEA0+rgwYXoCNSova0bzN9LvdhUfbfFcVh8hra3iX76hgD+98AO1zuF1ke
kn0UUkA6TKtbgiJwnavghgWuwLGlLPrlMCrG6/x6ZACAtAD3nd8PVwxk2Pl7TqdUaRsd+Lbu9RrA
Dew4SlvtXr0rJa6XFiTdJgL7GjjBQwz6zAU0qNReOdjUvX3V24ygV94YaDXaAEC46Xmu+8XwL7I4
nW0jSDH4kkjU/sA5omxkzFdHIZLRTwWLyiXu/I3RhaTwHWdmENdJd7ck2vg+JbPbOnavDSNFamjR
sPUxEzsfJu+8zmq8EFWGMmsfmiGO3ixT6mxUa6+NQhOfFc7Hx4RglYA5FVarfaQYwZwr9JusvHzo
lUn78PJeejq7zs91tPQlGJnZXIHU5rVXcxdMzECoZdofTHVU3ulW7O0Tp1NB27Xe4zwV/d4di+nQ
zoP4aSqjV+2KOqkOUYaxaN8X2sFIxcCNop/3SZY6h6YsywPppeKbw1gdctNE8LIJxYFK3PhGH+tx
JyQoSFPr+KboimhfgILeCJqX8ZmON3d4abiGQcb6Ajw4Blm6k+kB3YQZBqvj+W3iom1MvWj/8mu8
MhTqKogjUVwH3rWmJ/RVMhCGNHhPo+d+81JsrAVh/JMeJcrGUJfJCFOhNk39nnLgBS1wmSjZT9x9
WH1xeSDl1R4ErLWPWY39mh5Z0e/SK8aNKHFtfiAiuNYT7mBgyDPhWUYb5qMzV4nLoGLOb5ehtt5Y
ENmK3TxoW27N66sH2ob0KCBAIH1Ap4xL4vlgmeJUkyoy8NfxGN+oYdR9pkqpvTGbJn8ci4oK2og8
v0CdMlr2ZS+mWyit4rtDucN3ndB613By0HkurXkjU3qCzzzbLn8+mzR3ocBM8F8F5aoYhiWxB+OU
GSLyo8HqC8TZFOGHXaZz8dEi69iEbvuWMFTfYOjRPeRCi2CJ0tFQIT28o0foop0ljIPVagud+G48
pSao7EjVYijNyxztIKNNRyDA2uHlZfrUFH/2+LL1yIlJrwF7Jym7tAoqhtCVIm/sMShiYf8skZFY
7vos1Ft/7NsyPFhKFgFCL8u29kN7JExnruIcknoxsREelyUAfGd80zvNToPWQyvFaxYt24H3b7Da
0tt48UHqhL+7OKu1PRluHXhZpiBAbVVtfRjVnHu1KFHWu0tnLsu7Xu91REi72sDZoeki5PXHtvF8
xRoM/Tg04/z+5XdwEVe5OMqlxWbVUERcU5U7lS6EkylTYDhh8gjaZuHOsNnpuNgwcD6gdkNWtuHv
XuSGoaKmbQnHI7DwwcX2A4JSDSHkWNnmJs9R9u1WH5WKKLVmIEucfuvSaOyonedh0RmYpYrIiqq3
ey3XkpukNvXEt3sxPqrNONylRWocFKsvdzH6Qn6FIsVGYnTJXyIxApZPp12qt120/ONkaUoplhLU
qtO+o2iiazsHVHVQOFqGuYviRuVNVbbWj8bVpk+4cHtYzS5C/T7NCzWloqOvvXF7u/Ip6DEASuFO
QONpfXvr4h64sutkQaPN0SHvBv2YT2V6yCgdbYSHK2sLlBXfQfro4TAqY/ezMJkMc++UuctQwzLs
0n5O/NQ0ko0T4MoooEQQKeBNyyqD/PmzUeAOOuS5Vob8RO7stD7P/NYplo1YcXnloPSImBfpAZBW
lRrD+TDghagF1HMakO6kyUEfjP5N13YpJT6XT7wLvXxxfBCC0VdvXKzUzyJX+TFns/gAJ2PecoO5
NmughnSuYQ4YuKGdP05WjCRLipIFcw0yRoxdcTN19Vbn5too8sNJmBYXDHPVI1eLolXcUGRBuNSY
tLrVeFePVb9RmpevbrVjucjhQAa80JOF5NVcPJRJJj2sA/gKyd6jSnKAE9HeoXxT+qVV6fuXY96V
LQARHAw9ZxY3p3VBfk4MtVlsBEvUeNakyux0aKalfGsqunhtDg59UZYt6NJIkYB17WtclN4dFxW6
pO6gFB161SlHEWQjiF9bnBCOJZgWTyK29aprro8TF0sEDANF9B50utYsPkWZPed7Z/ain7pX5Tcm
KhA/HW126l3XUObb9d4kGt8cMy3ZiDEXSRm1UhYmfXXp+Ubd5vyDVlVn53U+FQGmCO1hgO7o+nNW
dTe15hW40zAmgBLD3KoLXBuXE0YqUQBdhut3Pq7rduDNPSUP1FY4d64RYYow9qov+gVyTaIt9b2m
cMPbWE+GnM9qAaOZQGSQ4myy13k+brhkba33eRlEeqNy/DsDgPc81LQPrOr/z9l57catZGv4iQgw
h1uygyRalm3Jlu0bwmmzmMliKJJPPx99btythho6wGBjMLOh6mKlFf6AnHHu98OHiVqx9iXtRPkL
JY4Wb1Nhu7/wM63LvVPUdWzU7gqZSoLejKxClN+ZRfF9LcfxYzGu7TExxexFA8184CFog3roiGXG
N4gT2Q/Zm+hu0DjF46XRi+oGfUuYWUPbrNW+MWc84gD8q3VH6Fr86iufSmXnW6W5mzrN+TzVdaLz
M+Eghf6y+A+EZcmt3irjbd5S2yOIehZgBIzjya9euAGWRrqYUqka+QcniTzK1fvGs69twJcLguoK
zw5geZqx9vlGKKcZzINZ53FWQB/LoFl9VsgJP/ZNZXeHYdZLEWpdsf4uKtsN4bt2X16/Yrag/HRH
ELADaILcRcVCP88QUHqQRq35OcI5KS+96XapCINM1b99pxzuKtQh70Q/bMGtq127dF4eA24b4jkk
lHmpXtD2DauBQbaW+SYXUoZIUN/YZm8cVoiuoZhwD62Q9ruSXb58Kdj2jEXRFX0dUMWnR6A0Oh5d
rPriohjcDxbi0FlYiUQ8v/5dzxxJtv1D3R3MjAsYkVrXOWamcd21HQsh4w5B9r2fy6BGGXIafye2
l3Q7Ofv9FrfrSRv503ae9H6xqkjUSvuJnwiQFK1ZEgIfJBrTcELq9ZcvAjEeeChqPG9GF9WGiQfi
x2SDPLtyU7x8eZBwhMsODgf0BSoop18pCSgWmC1tJCyL00MS9L+DzPpETGQeXv9OFwciYsHeg+LP
i7qvNczUkwJJuRyNgzGsda/doRiaxFXr+28tzRCFsBoIUbDhCHDOnm+nbW1RoV0Si8nXY1UK/dbI
9KG68qhsf+b0SCGrQEwPsIJmAECZ02+nZJYEVh9Usci1EQkA2Idhos35vq3Arma5Zl2jPlz4iFs/
DcwQ/BYQkGfPiczLsZWzU8VFjnLMFOAYHyyzuV8dfb4yuZfHh8n9M9RZoKXWyWmXBpq+7nRyt9rw
OZfx7ZKe4Dj/HcU8/YSLGGrDEl4VVyShkb76487TrspIXvxsXHwuGhXsv/NCk63nyvUXPluVD58r
JMSirjBsSlrJNXO/i1+N5gbC1UA5X1i7AE4mxrMZydSt7tbTKrmHhupfObQv73K+2j+jnK2NvYzl
SDuiir3R0w950LiHpu3SXUdV4WNhBvkOpE5/Cz/rzcgYoqgNMgLa3qFS/Dfu+Ce1yXJIdNUUNLEX
YJFYGqW7Mxfx7c1XBSuFzC8R+Jafn01PVLKwqNYxvSnQo6WU+U2P6cuu0c18//pQF9aLWhHRGeKc
KEyd11sqR2pzC/4lVmba/ywJ9GPlU3t4+ygeK06fgD0By+N0lyuu+USmjLLUI68QqJgttmq8p7cP
w0XEod00D8EHng7jVXArBV6S8YB9fKgcT+3QjrzmT3PhMG1VP32TKYfTfK6Nh1+F3/o2zdZSjuKL
MQXrvgqW5RGd7rcn0qhDETzDnN5KQufputU5Wu9oJBFN4pvHcfAlNq3VcOU0XbjG0RRkRuSn4G/P
6w8t4ZBAsKCNVVM7z6M/toclM713c1Hmj141DlcoHhf2HDklEQlmKn89hU+XaZJ+qy+B28ZTOtrv
3MrEWKVq8isp7MVR2G//1zpCYeh0FFFr+VCaSxtrltkeRA/g1dfVNSvdl4EdPU/23La7cf04pxWX
ro8Ew0zw4/dV9rFQK1ABMS5RXnrDQ89nPU7aVX2/C8nlRmEGoMdVumkUbFv0n1tocdK5cdcAXBl7
5841VY5DYdWmO2N0pofUTdNbA3bAvTHp3TGlr3bvqa5/yrvkGpLk0t7ZBIAhPSCawDVy+ku8JUHt
sE/auE8MqHKNLY5dPmbfq9GWB/Ar/rWY40IFj7UE9cOYxPMUi09HhEK4Rb1zE+tlG3va4OxNb8l2
y+y2+0IDvhGimKc9iNEP9lVhzaGl2vyI85M5RnOVXrk/z/wTAfmQzNg+gRa/CojCedXHNTrNnGXq
xB1SxOHs2QkOqQ0Ysl6z03fdWg6Rh3DbY57O9qOrrGpXdOgkisyfn4DwuaFYA+1t4d/f38TzS9N/
25dUxk4/UW46iuWfnNjQyXGKDBZdb47a4fXb9uwe/DsKmnUkj+Cwtw9xOkpbmbkrPcONS8qKmwyG
fyhRndwlg2Xcvj7UX/bsP5HmNhZNZu5BwLV0ls45CFWuG8O6JHaMWIB4UGNtkqYR+MpIdHb2lA09
yTKql/7PyeqB0ne2tHI0jKYujeZxzQ7KHwQ+zRqG16H0qu5XU+u1CCeMBfNwHpT/tGAQJKM6GQKx
o3LT32mOLP9g5KU/pdJwymgZBFSAYqmdNALVvHiH3msqPRp49VTUtWZw63t4XdO+M+cCbqGfrCEs
60pFBGDUmduxohFZ95ZRRDSymu/V6kssPpJ5vVPlWqtdUaxG7ExCfjTtsXf3w2DRiMwA2lxLDs/p
FpTBue6p7Nl8JT7sueBOVfm5vVQovNn13IBHrcrgXpZmmofkDmo/eXV667ZLF80Lp2vT2GoOaxlc
g21d/B2Atmju0y3cOj+nu4gCZ4p2SGDEtTTB7bU2dn2hMppWO6BvzZkFqBmMoQ4LD1ODdUWPcRU2
sr9e4xhXJCLPnoy/3wTICHVBXnXwG2c7GukH0eCcZsZiUfaHwhLdhxFFjCs9iMujkDLRHoOccQ41
APQyDLmmA2iY/fbgmTBrZ73Jj68fmfN78u9kWFY2H//AEefsjajB5U5WZZoxjmxzdgxyZTjHSVn9
L2A68tn3e+PzwiaRYbJI8QMGqQSsuqjsmfuzfiQv7vIrKRVdFlbz7BxvkuWbXAp9GPr5p6stkHv0
ge+ucT9N/XeNRfgNHzx/VGBJAqpdSY+ec5DMexcNziosGz+twkpz6vqY1JtLpO6mWbpPhNeu1Np6
azoUGvgAagoCaG+ZUm6MzGLSmlDvVp0Gn2Ync+ja3cpVYXmzdzRkqfKd7szFrbN465d1rNABnsyh
vPGKWX10RwFSUxZIgeMQpk0PbaV3RZSZOpoBBXt1jLxsVkWkRJCJvVR58h7UGpY00ur7ByHF+t2V
c2ocJjvPgEL1HeJu8MM05BTWdcx3y5h2yAI3nfa4rPzZEHdrel7K6vw/uNhXzl7KFKBS3xv+ryZQ
qG5VSWV+lEzb3mNlODchWJUkx+oiaNVObp23HSuZP+OE4Xyt5pSLSm/cGrHruVUL9DQ7/+r73bgB
IL1BI0v3+3tc2H3w0ZpLzat1gvFJo6tqhuQew6ECwtJGgdBqa5+NEhmjLKmqR0t5Qu3wz+QDd4Mt
x8jiVpQhNIup2TXoG3Fgs4FalqPjUBKUgfG+N+fkh9E0f1Rvmp+FyGiwqkaI97ql+sO66N2hmmkz
hBn2Qo927tXvu0JOTwnwgefOxRf5iGKscTuOlWR3uEl2I91+/A9rJKs5uM462GEQlDR2i2CQD2k6
YolR5xaC36XvkzvZWtEbd/6cN7fl6Jj5sa4E1UalumU+CsecfvkLrfto7tbuWZ/W4EZ4vfztputs
hhKZAKDCQy1/OP7SshuTsX4s5TTcJqbV/xYyL4bIDUof9Kez6r/q1dDuZZuWZtTMcrkf6CF+G4y8
O9Ib5Yaj9N44uw2OLyKhd81PAArUFrSs82LqyWo4AqzWP5SWhnpk5QTDN73p8p8ddqUP+diuPxSi
DJ8WPGLWsM9twOIrHzh0FlEjblpl0z7L3Pq2tQvjqct63DA1KEyffc7BGg69PpRsB9OJzWVRfqTU
VN5Xqds8BoNlF5GouikPO9tp22iY1/ZBFbmeh/1oe48lzLFxr2lZohFKN6l9M5SO+BIYtXrqKj35
gfid/1gpOEuHKfCKdZf7pvY8DKO+hHUrGxWZ2mQ1ERvZVB8XejufKsf10qhJsqKNVqZUHP3eGuf7
VIAD3dWNGu+rQtrPa2OCnJ772iagAQ70Z3ZTQD4tRLb+Ji2kUT2WdmUM98pszJ/4NExPDpC/bGcs
HQoNnpHqaWhUQsgP02Drj8hmDxtmSAu+9rTPnIh2nW9E5jRLTDMytYpo8XBwfV9UvdHyjKuyDp18
Xrr7RdjDB5FX/L5xqril5mLwuFHqRrtfSr1GSh5BB4INlVVuODgtZB2eVxnBulJ73cmDFaXJcu2Q
9lrlZ7SHqAnKwnlcXM39hUpzofPkW95TMaXN76LDJHWXzSNGJEbZjrSrFYXWu6HJst/FlKj0U9q3
xpM++3a2d1KoamFhoKNxZ/SzSww+dNU9ok8dkabM9SlcBr8QES3GIYsUmjg/TeDgS8jVZ/4AJrqm
HzPHqIp9MjVDEC6a3QOFy6ry3WwA1fywyTPrR6PqIUXIvveysM3T4j8AGUESisqZxb5ocv8Pj73q
2JXTctOPJJeR7tZrEqVcZP8ZkxrngzeNGrgsWGjNrzlxUH52EvWtMLQ8242502GBzsRIbMyk/THA
3wf5C6Vyh9hB8KfoCxohlZVVTZS0s1JhMji9EwadgCgyIIFehd7SB+5Oa2sxAYFpeAesTENtyUKY
4QZ8ziBDNiX7sRp168ZyZIuPdln7X8Xaz5EJgUZGSk+1u9Kvp68wor3Pva7WL6BRNP/9YgbaN10v
i/wwz+YgDhaQsiHS8i5Yw9qU4wrYqeOiT+cieV5XOwDYNVbczENSAA9foDp/TigzfM+7Yb0v05U3
pVc5D4RAX5EUch6S9sldlqq86YQy6vs6A4ayM/Nifj/KGZbNiPvsV+hDyZfM9fTYTp0eQlGK9UC4
yX5+M7MquGulxjOkyTX7hJmOlu6zZTJiQ3W6BfJ/mO0dYoZoYkdTV7dZPArRqhusvg15z/nG9Wcy
xOy8K/pxCUKY0TnWVuiW4E+v1f63tZx8XIHttSNsXhP/ps789ONQWxKfOmwRmr1bgGNBT6FNJ1a0
ckU0aKlrhi18KE5wKmt/B5KgZmcXlRsc/THfTDIynqe91td99t43BCCYNKjHfD8wJ5OFbIs58pd8
/ZQ6cFCI6Xs7j0Sum2jLZ8PyrhRWBQYfRHK+26ST8rDKjfy/0SSeDXOtzqDndatB4O4PbsDZTNrn
1Stkd1xUotUH4Lu89JXERiPC6WW9CRJauu9rmkxl2Pi5YT3aSa11RBtll90GbaffVFSlD53vCrHj
f01QxR1o1R/72et0UEf99Lsxuvw+HcakCJ0USlA0EhIP5Kkp+3UqVNFHRuOgC4hDoqMiTdrms7Tn
LqD21673NvjlmscoWN0jurHN+6qfZPNJ9JSjUGk28RwwEqmR17BMfZisE6gomgHFgwgUDjTeZGkk
OlP2vRNp/gDJ2nIjHfkdLC8q4ZbRJGz5CItG6juaLSLgVxqrRqF4MnwoRuZ0g2663UW0tK3/IAEP
9n70cMI4zs2CwXLq2c1Nj68qjvBEKO9qY6yfA0rnmGPU9sp5Sz33PijsnL/ckhfvpN+Jn5bm2v/Z
nka3hxtN0z9NLNXM98i0ZW8RiRFsrbicRe1SJGmYcDEFYTNtX7FJmsCK4EVNf+qsmv5LHFv2Ybu1
5kNQl4pOr+vPu0yX/cfZz+H1U/4uv7e2ls77Kss9OPNNMC83FYaGXxZyxRmkWeKI74nb1+reW2jo
hnNQctrQIGqpoZAMhqlf2E9rkiXodChPFyHa4q3c2wEWlDtaWOKjKoLi5wLsB4qJmN414FZ/FCmk
OLRaMc8e1iz/lKxOK6I6UxZ9k2QemzCZWuersAsAFokzaBg3l4PxbszGVIZaj2Ddrh+yzVWhWMZb
qiNyQjEua6zDKjY1yY6QpQ/teipAFOhA/XYubmxfyj4ohtulrpdfxEZFvp8wTLyr89QgR94QGZg2
DfkD0hXjEM5taRUhxGdlwA1rlj/g/bIs1GjrNrtsXEoCNToNQ1j3bvqI7abIUWtKtePozpa/p5To
xE7d86Si6jW30ZwP822pS3xZdLfAMgVvdLmf8IWqIzhcstnpSaLeF2mwFHv+mvqiYOh2H4O8IrBr
BlS1IpVrbGf8xlHt9Zs5IXgrpw0HqDkN2H4/+SZwpM5CyH+IZyZZan/sx2B6l85t1ofQHynK8KT2
digaAx9x9EDyPygdVPjNS9O4EyOApV1SWgnHZRkIGDStRXsTIvb0HdzKYJPO6/UH0574+wr9MBSK
6oKDVmemyh6tipZmhGuJ0kIgIRLlmHRW1U1b+gL7uyDzv7uYb3shQvQL0hlqyX4Yrtb0AAG6AG8V
G4Op0JaI/UeeNVV97FT29KGYF/LxgqeE+koqg8eyW1d5KEn75B6JxPp3PdPw3lkqC5pblKTk82Lk
TbsrBZ5NP5dhbeyj1Qse0bTzyzaSAlW3MJj9SoW15uLWhcQHLeh6Jj0PeXIdk+u3r/9UVj1+RGZq
SfalaMWTQ/zTHqty0ubHwSiCH/UQpH8wnC2+GU7FiVvmBQOBNPU+i1wlv1w5Bcc8gIi1F8InW69m
FuR+nooFIzCB6Pau71wbcVeRcc+BdEr0aC76FbZWzUferdaknH0K9Q00AtW+bt+isZHupnJx24fR
pJQZkQ9O91Q9N/HN0V0+2xiMtZv/caXerWqaHiblbRCfzuIIu7x0Hxy/9xQW05qRAjaQIvlj+wUz
z/V1fp9qRTeQ1aE1GFo5Ci+4QTjiMzc4PWtOA/ZCk1FaQ+jOhvt7TIzqSNSfqF26LNoXT1l+/g7V
G9wryq4fH8xEcQ1qlK0+maL3gmMPUF/ctHZjfsZiz35vycDp/3hgucxdofVo+tV5Vn+utZ7dJWBc
WnslkjwhREraP1rdUNpUsoFf1gDw5ieBg3b3GmpS8hYlCbfZod8nrA+lV7nfkERYpqglGk5C0h//
eSn57GFKMfOL1/Tek5OnuR4Gtb88i9RfjUgUNBZUMBcUW7SVmF/rElmhfaJ3P8DQ6O9aXx+y3boY
+g+vr7tfrSokqtPm4rx3pAt3NzCXjflOPJdEnefWP31Sh/dgfAgSYURNaejWXZLerHBhbvrBxFC6
Mdfhv3kzk8OTp0ryW21IrHRv4Qai7xxUTga4uPVgXananvUPt9oIyC/YmYATN0zGVtX+p36uYRKR
jLK14pV/765up3arny+UY1S1FvM+sMvOIVobgoyNky3X1AlflE5pIFLcRYiTUrZBB+F0fAowiBM2
gJVdV7ZRjnZzVKX68FutbflGXY5trtSAwAv+RRSjN3I6VtpXNe57jR7r0rE+IUDhIFzjuDecqWvC
n2fNgG0odOSZFSBfLDFfoAa3qkwJuDkeWuuDNOf6HbWLbA940/g+BvWVKvfF0WCXbj16hzrhWeXQ
Bnrdt6ljxElrPpTz5u+1UCdtqb0cZbtcg7m8HA6xJeCQ4P03aOS5qdLQDW43D9kc41JsFjtnrFLt
MHdTcYCKruc7bUhT2tBaXxJMeO4oI40791mUtvXVIIxV4Zi4pX4vfZGCwutW9dVwMb8KRZ0m1zgY
LzcYAJBtj21OyoBFz75N5S8zLm/TyqIjPLCQtEVzMlOCnjTzbX02Fh0Nesr8lPMAFtBvONtfvmaJ
rSEVo5Vo7GdtbnaOP1ofXi9nnvXZ/o6CrYbLLmZKmJKcjiISL28WTS6xC5n3bgEo9zDZTRM6mimf
8LYydkOvrslWv6zUInmPKw6UBOBN4A1OB4VCYPRV2y5xv+hGlBjTGAWUPXavT+3SKMDiKIo6dPOg
uZ2O4ie1v1JqXuLJ8xtCyMC+qcT6NkjB3+9n6cgnbbceEIyzqYybCJ6d9UvMY6DHiF+I/QRp4hnv
jvHw+nwu7D1ac3ixb6IriEieDdUtep9XZFkxIqzixmlW9eS7WBeNFt3BKxXlS2Ntek3sQfr9KMad
frt17LwMvaY1Hsg4d5grUuJq13rPUPmVaV04/xCiuOCga0EvPzdBTxrPGFMX+6iOMoE5DNR78c9O
NCOhOmQbVzbFpf0OBgQANieLhTubmOTprb0a8TBezAXXpxlNTDC6yftWz6mOr32JmsU8Xdkll7bi
v6OevRW6n3uk2hXGcchvPdVm9xT0affz7fuD3gqbcPPhA498tmY+puqE8Ab2MIu6MZ2uOia9lnxf
5nX87/WhLs5n078KsBd5aWO09JlVU1ExYlMzJsJkx4mSZFqv3ICXdgb4DFDGugve+HytwHMX9eJh
iionvdqvg5Pe5lS+s2jzIpnCzlwQ8H/jxOg603MF5AI1lq7o2UKZRUJskmKxY2RVfywHypWB7Iwr
l+6Lz7eNApUaaD5oDbjUpyvV27MARB3QdS0rcTCqqYsI4Iu34VT/9pG3JeIcEzzA/zodBeuiuim2
UZTAtUgYrQwrmY//n1FsH+AALyOAz+3A/RPy+ak/eG3j2HFvzN2+LFsdVx23uX3zumARDPgNsQLg
EOeKOA5xfGGthhdnoLp3blFU0VQG5ZW5nOM/tk8GnBj0EeBOHdjB2ZtrV/4c0DTy4ql2zE+WrDAr
bdeA4Nxujo6PRL9YYWvUyjb3QZn5xw7XoeOSA0t/43y5eMH1g6Clk0zf9OyHqCqXQ4+UZ2y4+MF3
w/TF9Prkyl34Yhtug2yhMo//X/LC6dIVSdV0KdaRcYcXQkQ5VAuFh/H861O59JSAfiJWJnCyOc2n
oyx1U9IGMYxY63QyaBoLO6LOdO9mTnPlKbl0uXtsRGp7G635HN9n2pRPgatwAxomtU/Q1bd6Yi13
BUy4B2bqU9mtlnm6cmlsb8ZJ85XZ0fHf+q78N4LY0xmaDVd/r/DN9QvDRWROqiPV0YAUS5bJGDoq
K7/U5lqbUW2QIl0Z/cKkgewS6AQWQvlAxk9Hx21RZAl0zthI8/57ioa2fTDnMT3ooCiySMpKL6PW
drsr4/6NN86mjfECR4ZLxoSadbZHW2lga2H0U4xhafmUSYE8YdYmWbafDavTj/XYd98q1GBmMjFR
QEMIxuaj7dQIVGnLRiTO3RRKngjq6gbtRofOvWW3aB05wfIVKRvU0SbfGMSut+3+sQSO+j3PTPcn
GhT00pZ6afJQ5lOa3HeNQPsr9Wkv7uxRL1FG6pbli6l15d2YU+bYrXBYl8iqEvunnipH3YONaNPQ
wrtuCa1Jl8+UcLVsV+qT+gaMngSV+rBp72S6UBZbUwH5OCnApUa6XIZ3VTMvM7hiT3xDNorSkOML
NKjryUJm0O4oJZbkp/OOnlb6zTPKoTwkq5RIb/a59VlMzUiFm+m64aQUapiW3X/vJ1vc+NVGmEF7
rkZEbU683UoT/L5k42gxmiZmcd9NWvBr1hLrvkV/x4v6RJs+owEi3UO2EkVDY3PaOwJijNYWhIYz
rBpa+2vQZdSCzLEwni2zqoZbkyZdEqnaaD9WhV/loY5Bzc+it7zqaDQ2RSxfx+0lbFtDfeal8j/h
NjPk9/5Stwbl9Eo9qKVojf2ooSCwp0NuWeFAi/Cax8eFe4qYxiEjhciJGdNZ4JsNJW1SCw56zpY4
ZL2ST2rp2QKvX1SXDhLfMtisGrhEznFXfqqhGMf9ELfzRHkOEsAR/a3yQ9VM8l6vPcAMiNlfiXGM
C0EO+9mDRQbgC/T12fG1SoPuqpjmuISfe7uooDy0uex+Wcps9/3YFxHkGn3vS2u5p9vpHxCYTG8C
q3Y+1n2l0CprEWDwdaNFNHxtdrY7ab9f/zB/JU3PTjq3C9hsyDZ0As/lpjw9bUu76OYYdFb7TdcW
8/2ypOlPzRxktE7Zr9yatSih6RGz9dL9rOzxfVAlwe2IsxNtHt+lx6bXUZo25vH1H3fp+3HTw88n
q/cA9p1ef33m8WhnJLCAR4yHQrXmp1Q3N5UJffgqrKD9+ubxNigTFkgEPEjBnN16aga5prUmoXxb
4udq1oEFbkMl7+igTw34szS9AvK+8IBSTCOwR4dr0+o4G5EbxelJlo3YTobfReHXwNfKbld5df7m
yo/JRgQhv1G5Ns706bfUzapnmQ07NkfDhyZUkII183xXrc0QeqBkroz3EuRJkE3hZ6tukdECVjsd
0BlTklraB7FjAnNokdL50bY6lV+Nqk9o95pxaI3U9mgD5d47HP/KO7216p+im+UzoLmGzoR2lVa/
UZPOtjt4SAhtKD1Q8T0nzSodyIgzeXZMUYePLYZi7+K09V+Q9/M3y2uNLzNoSTrSdfWAqdiA50Hv
ABdprPrWV5Z83yVrXrw9jGL1gRZujpxAE84+VTN1Ev874cTFRMoqa8ronpHNIS3kawTwCxtuk1BG
2QomGDby2338T0jPzK2RN86Ou8T6pTulezMGzrPdz/2VqP7C2UXCcytzMTUcpM/mFMypnxeIu8Zr
tppf83ap702z2Gega/draSRXju6Fef3F42+luy0BO5tXiwi6NcGgi/2Zup2o6L6hQLPSydT7K5nE
paHYPeygDX6J/NHpJ0wTu4JgWqt4XOi5V/3s0LOaxL43kmv1k+1Xn+5Wi2iXVMGiSrxh/0+Hysbt
u6XYp6Ce6cSSdsQu60Z55Zp9+TiySjqZJGUuqKbnvuzz5OSIfGVLDDwj+KBTJ3lKYdl+gUhrfxNo
mD61/kS79fXL9uKocAfdbYcQ2W8n9Z+daKy1sFLdU3GJVwIefqvefxmRc/7uyLr6nnttfbMuOQzk
14e98EmRz4XMzWn765hxOizO7MLp1TRSku79vTG06AdV8hpe9eXuB57Lm7/JDcD29M2zUXyFnVky
IKwIYXzf0QCnpUqr+InbxP6kkuSaCPvLTWkhmMsdQp2N1TyX904nY+EhmafYA0F1bIY5uIEp0h+C
uWq+vfkLImEGpwulIp6T89sqcEbH1qQ5xP1a6UcHd59Iza598/ooF74gRRSGAYb71+j89AvODUhJ
WRdrvIre+OTYc3AozSk75jbevuvaAlV/+4CbqNTGyKBMcM72XxoYKXnjLzGe00KGlD70Y2LLZKct
pXvbChARrw94YSfiQE2dnDLb9p+zA4AUl6Fl6PjGbaXSJyOflrspa/0r9/AFsPimlcUoMC04buc8
srlxRhrA1kKDScGTJyv6qI9wyQJRG1E6r/bRzIR52LyG71IT5levJ290d91ulQ0cTsmDXprH0Thd
zAmZTbfU5jWeuA5uF8/Td0uFzrcAuv72r0q+EOAXaNhguM9vZytIDU+BSo2TodE+1dP0SGAqr7w2
LxSjtglBQ0AQhksEMtFZNBWoLCVVc5c47afmuOht9lgCnrjrfb/44EhAe+uMOoDnzxpo58TZzU1r
IqtSjjcz3ecpFMig3rUga5EbtoKvZluoG2Xp8mPS0slf8hLllc0YvGzM9AqV7EJkhrgGhEJiXTSo
obeerkbVZisyyYWC6jLTva9LqZoI0HD+GwY5LHM4RKAxmjzR1cMkwaAdoYUZ/xkyTf1bSj5JH7cq
Bzpi+sqdHl8/FRfOvYMroUFUTGKDEt/pj5tcrFXy1V4gw7qoU7lZd7QmQE+ZhwJlnnjmlQj8QgK0
NVw2nUQ2J0OeDYhgM9xEq1ziqgOfhuAQKkog2em8e+3cfjTzHsC1LILuw+JnXgoVSTVHKylU864X
ifFTA2nyhw48cMplVsHXwVOUAt7+UYimYMJzISIde3ZVAKWyebOCBUnkLAjNKc1CY16elrGQe1MY
TfTm4baOho/HE9Un1OFO1wAXJ90VIJ9ic7U7XADQKe/SJLu3glz/ZNSmujLehceLKiJaCAjMb1Jm
2///TyiQKjkCj8qX2JjnKjK9ednVadZEoBSvuRpdGGqjHUKhpPVAsHs2NS/X7LkXix3jO9kSiHod
gGk53Wq1EldmdeF+p6XPxQ6xCc7rOc1R6YnZysS0Y78rfvQrUgl0XgPz5+trdXGUv7xnKtwoVJ1t
XzhcbiJs0iyjNccbi1LG/SCl9fT6KC8/G3/a3xrJGwbW/nuI/lkhKAFVDgzWijFYKoCrpHCwNqyy
lZT+larJywlhxATWBLLLX43Hswnp7eCMuMuZcd1ksBhowiL1LrsrtKWALXUaWdOO3A7+JmSxkfFO
t5y76JM9zr4Bu7999oW4h1H7HhugntogAl/l4rXhYF4jqV+YG5EFxUFe+y3+PEsdnHrV5hLp67gu
k2Yn537ZqcnVd68v1vbbz+bmIkZO8r0R1XgFT+dmg8bKaoOWdTLbObWE9i5zLYW6lllS0TH2ue+/
tbdGn4u7E2AJTyIX9zlgRuUEDWZRBLdtFqh7qr7jrkJO8MqJOl+0bZSA+gWgEnATLNzpxFIg6rlh
4qxZzcUK3tLN5Q8TYuJDbZo9tWVtdR8aM69vbeCXFC2Ha5zKF08nv4Dt7231A6QazPMFxN3crmut
TG69xs1HsFkWvNR0qexbtO1BvvbpfPThTd0Po6qfDGxNC0qohvsFrK+CODJ6DxK+z5UFJy4+W/K/
v4vobhPIdam4nMUjjatliHkayW3SjtqjA99rCCdyviTMjXW0Ig8lFXnnVTYCTCV2hPA6+gI3en8c
OyhjtQHFs+xT/DaB/tpiNwx2hs7VPLYFr/zgDFGqmZW7q9Ev+VEEInjUcjUHxxWR4zujdOhyjuDD
2zAXdAbgJgXavdjQL5ED3LILYXfocDNG90fpGG6J8nvmu9AU7TG5IZ7QbyGm2MFBT73chJMKcOHm
f5ydx3LbyraGnwhVyGEKkJQIRUd5e4I69raRMxrp6e/XGm2CLLJ0J/LMTQDdq1f4Q2Q4ytPcxxHw
Wof0CTTtUn/DoMHTfZGtESBgNYHkMqJKtVNnBZ3NsszWIsgj19lpRtbXO0PxLHhp6tJoxzKzivu0
NZLPXSu0T43ZiGe9sOEGzWaOeGfd5H8ajY4VXfsVD4u0QPxnHzVKYe4Kr68teladBcEiFR64gibN
vzRmBLRxbYfa80s9JTrCnBGyx4v8p4O4c445i4ZXASQQR/1ql1k6PrpraqSB3pvTtyRtrTwoG1NH
ST9u0n+UPhWp7xS69j/X6qsnI4bpAsRfx7VudMtOo1Zt7Rni/LL+seLCeKqSvEE2BqOZvy3EATDj
tTU+tfqqFUFtN9VDXyhVDswWZ5pgyAY8zzBwcwOvWrIfQCebb6u1RD+bSCRQ92KlOOgQLqJD0VCP
BFFvVAnmGbFr+LkL8a0xY02gBg4UYYdM9vKPsxrWvxhxLYTLaJzNwC4m0Mmpo88Hb6yi0YdgAVeA
YUrxqUgAP+aD4b32OVbz+9nSlV+1GnmjD8/FgAgyJsW3foDs7RtiWPpgrmOt910gcflOg/z00g1N
9u8MHOKH6Qm4ekY0ddYOaVkc0AdPEdFhWE0EFF0xtGOgCXX9ifwN4pngu7tfGtRIVI6bdP5WAgRD
40xOwHbR7Kw/F2TpMt8r+qIkwyJ1xojOo1PZJqM+HSg4jYImhRK/kiuuzDk1vD33XV0WSSCMvH4S
bl5/nc3ZgusYLSskiUhJx0BJqv5/sZgh//X5WLy2S7fC2uy05F+rFpq1Bx1uRIHRTd2/BfIp2s6Z
TOMPOPN6vtM0pXpIMBas9qnXd3/ysoz/9nEuzRXwY659LVO0t8yM6p9W45VfKm7nJOirQn+ey2r6
AVNs+DqMDH9gL2a5pOuBQSIy5FlDgm/NEN86zgQnZy47P62n6ctguvpjBoCi862lh8/aLI6y7h2+
BEK8ZZwZB61vldU35hrgpQJL4LuZpsXfKTdnsQfarT63XrlUQe+a9Y84aqvWp0Hmdkecut1fbuu4
z6ZZRF+YAkK6oe1lwPucZ9HvDKPNRRA385RhDN7mMSMPYF6P+FDi5xGDRH5W1WlWdmrj6S+Y3xDm
0qRz/nEiZRn3paLlL6LTonVfj8aYYw+WNPOOrwnFXvEq+yliRvTPOhq/JxDkDa+s8tfckip27Kv/
0XOas2DRq7j3e8wTXlO1jL9Rno9AzNVaV3xMI+r4oACfrx6tNk5fYRzEMA5EVLY+YGW61i0yrD+6
QtX/jKOXdfsuquMvSyq5PoNRihhu0xK/QU6gnlnqBChUYiqK6QvhsV1Kzc1elERBzDC1h/ib1aRW
A700NQH+Fl38FptJ/6rlbJpdlXq4S5aeKH6IKPWOAwF42I8lQc3XbGiXtT07EFGUtKn9wirab9fz
jG2pxhkgi6avIGsFGq+bS6eD5lXifgxN1F0fF6+wv/d2Uh8SQxfHSkucGx2hbVrzvhyO8VIhVWon
bG7/WUy6EUewUjUQvy9YakePRWdGX3Mq9B2yryb09tS41brYpmzvq8IF9iTrH6jNpjbJtGWiIje0
0Fm1IWyheB0ERN8bBd6lVdDGIXeSPRpGoaeZDb7Hda8qhRYqTQS9OKvYD1pe3Eitt1m8fBbgT7Ys
sJHzfae//yeLzwrTRcFh5oMBb35IPH0NiKfgJwcwLx/dGxxmVHNBhlBW4y1z+kBJgiCjVP842p21
3E1KIn4OaVn9bmnIP3dJnv29vt755mBEyKyQRAi2J9O00/Wm0hRQmzXkJOCU/iqdob+DglA/WVBm
DH8ZOsQZJxDFN8qI8+8G1FCihmXLCW9U/XRZT59WpDEH72hlRAdDyeafSb6kN2q88+/GKqAnic1U
KnzF01XKCHbVrGZIWWLgBfHC8fxkhCupZtmt0v/iA/1nqc17ZPxbljnN66Ndr8uukDgezShu2Saf
gbFkvoocjRQ0oKnByPX0ieIm18oUG6+jXQBf8VWQX08zL074xD6pudioVhrUCw0qvzA7rgk3hyoU
oPlvvoAWb8obpcWF53YAfXM26MgCytrUTNzxau16sXdMYXAf3cXVPhV1pdw45u/b8L+lGc/NWJmR
gDSjBRa7iSY0DbVGcQbn6K0DeJYIm470UCwpdltpq6W72bKnT91QQUyxShttdbJI48VQAbPSF8nj
XzVo0yhQTQvzbWy/DXRSWtQIACLBhjlqhTl/fIdLS2OKrvd253vl8Z+YAcnYSDCEco9KW5o7bVqc
3TLAALx+fM9fPyNpyjp0RKhY2ean+yGlHcrl21jHtU6nAAvANEgbPbrxkc964TIAcnEgKAnVAgjg
5gpBhiCy3C7XwwLS9rOhKulDC7DtW944lMZpHIexZ0G8Ive+1+Ox3Y1o3t4YjJ8fZpquIJCoyw1g
XVsvoxybmU62P0NRwaDJvCX6t0/LOJgspbzRpr5QroJk4KqkWJajhq2GYa5myLIuixpaucoZwqh3
ecaH2vQnJwI9NYzRvdKk2UHXnDLM0f5+nG29CtA5qV68Nq+fHaN2/1z/1PJonx4B+i7cCrwDaAJn
pWo1T4mSOJ0a6q2Yj2pbADJyOm/nRQ29aB1+6vX1LrxvaJb0/IidHD9rc7Jt1AeFApMbodoSDX2v
NP1hWbM9ge5Wm/YM8MPOgpfDMJNWmcVFu4meWNUITB+8OdSULn/w2hYRtUj37vSZnQaSNg2WJSv3
ADSWJ3sE5RUpzYTsRD99jfHg2HWrRU09xdnXWvRmADHRu3UE5BbfvH6iD/wMmp+0DbeSvkOWKAV8
kCGk3oSrOpv7sSm+KEL7q6AX4uJ9Y3XztzqB86gM2pOC7+L++gc5P+u4JzD3xbIaF0xA0qdnvUqA
CQ6JNYVNAbHfcWD8zRGIyuurXNhm771KNF1pip6RAcC6ztlqtHO4mpF4NY21+UR2rAXdXKeHfFnn
G7nVpaeSnSGc1kx5jWw+PcC6GJyjMYd1litfdZiHMG3zj6qUydBFdATCzBiE9pPc7P+JxquWNY01
m3QX7FUcB6sdD13Tiy/X392FZ0FflTEyxS/Ite0XEigI6TOKp6HlVdYObqUT1HCPP74PWEWiG8Cx
y8bh6bOoBnaYWcQXKmtbBHY+NIdeqz+KrUGgm06d1FuWZxI46+kqdW8pGWZOImxR19mhwaPeOalZ
BYKeyY1Ic/7agBZJnpCcqvFns7HLos6kbIQeRiKuwgX2qV8KK7mx0c7jGQAuqe3GLQKQawsZQz1m
SnNHGGFDPvo0am18N5utuGtxMLv76D5gKfzW6brS/YfmevrucMTtPeRJjFAfE3s36nUVIAF+C5Fx
flJZRddpxEv4AuJ4p6sY5hy548IqRafZM+JBc/qSOloV4I3X+qKr06frj3XhWmRFB/Ft5P7kmHGz
80y9Xfpo4UM5dOFe2qkvHqqkXo5xDfxqqVH9Q+NFwRcjT19a9Mb/jOVCxxDS/091EvmDNRXZ5xu/
SWY4p3GZ14wQBrQRJN/PrsVsISIuS6+HfZVYrxWTvcdE7YY7K5btMadx7X3XtvNu0jv7E549TWBW
epbsCsNAG0odtOm5UbrmRzwm+nNaGfkXw5gdH8ndftepxS027sWfC6zPklNw3uQmYXOU3JtnJBvD
3IrjnRiM7h9uO/cVfqV9p2eWHfSKxKYr9S3I5KXtAhaB0TtQJRoBm03Zm9ZUD+iThuTHjuuT7WVh
VuidjyKH+VS0Y/3p+qe5vKB0W2caypB4s1sadwV0nrp6OMWTeiwURfFVLvq3nM7ZwUAy7tv19S6F
EQZEtDjIj3AY2Dxgu5QKXNBRDxcUFF/GyNMOppfeOgQXwghRivyTdJu7eFtTIg2IXJJdGmGWcFWV
Q5ccwELRSp68D98mMlQBNZD/gO/YJN02dhYlQr16iAZRERYKjfMyG2/hTS+8NUknYxmI1DBENhvS
aspmiFR0KazWLg9JWmehh9LU/fVvc2Ev0EQAK8AImQByRsjw6iSqmKGFtJvMB0rYAs2Rxr6vUJ9D
Oa0dbugeXvhKJ+ttbq+prdbYGmix1eUw7LPYXAJNQcdACCwyrj/apRcoqXj4WlACI9Z8GobRNs9w
/0u0kAbjHCSuPgaQAW6ZOlx6INJjfLTAdAO22nymmaYpKWWphXNZpuDIx5HcbBjvqqz56LCVmx8v
E4jc1PXkGNtkPEOaY0khLoXTMHQ7FeESP6tRGrv+2t7BCZvAzRmSJG42BJQu4/S9dXDcc7dX1VDF
ddzeqUjR/49GX98HBPr2YA94nwcd0ib/lG2TW/T1bAXlLQxV9YDmtvpMx8+SSjVTvPi6ViyIS8II
mAMk+NyjiIu23Q2pW/4211L5LblRyI1EjYQITwb/EV6tyo6ChmkAluWr+HhSI7MmsiiYc9Rtm2g0
NSKBIm25YW4KdzcsY8L4Z7oluHDhXHFi5LaTlQmNodOXaJqNsaq54YWKsqDqyByK8O61wdJY6Co2
UXYjBbiwDWECUoATERhlbFFidq2YDeBvJ5wJKge1V8a7yU7UYOpt40bIuLSUxIqRtwMaJps+fbSU
+f5kmakbJl1vHCbGGb7JlO8QWeXf61vxwkp8J1MqGHBx0OM4XQnOwDxOg2eE6HBBHRKI8nInK4+r
5orjx5dCuVuOwWl+Ul5tloqzpfGY/YXqVA0/q171/Ahi1M+sTp2Pb8B3IQ5oBFLLYEvKiBXHVpWk
cELRFxnzVN3bD5TJN2BgF6KfS9bF1A50AYyTzSkeB4wDu7hVw6qvnIONdiVCk6jfffi1yUGJI7Nc
xvRb+Y2hn+zVVHs1zIF0haam5Psibcy7uFmH/fWlLpwo7OPpr8qmB5abcrP8p1L0Cvhw0JTVcCjK
/N5jprj3kEjYV9qIqHtu/+/6cvIiOo2CLlWcdLAgRHCqNkn8oJe6Ujt9TVuhGg9gDvLjpKvxvlZU
hr8E6RlZLjoh11c93/EQZ4DRALMCUwNv5/Qhc2n6kDFfDCvTrveRarbfq9Io3xykym4sdb5BpOsI
ZRdPyQR0W997k94zFmzKcKBoJeFtGIb2CO1ef6CzVUhgUGaQos7cjuzE0wey9NXqxWKvYROtAjpY
MTxYfXerJXa+Cikfkya0M3gmd3t657ytGG+2URg5EB2h+VeooC3mjR0oY8DJlpBqNgDGSC5xLuCh
Tp/F0DMsgLPOC9saCmHqLV3qu5lt7SD+F/sOjc/CN9SqfLJTw75RJJ/tftYGdkedDIaMKmWTs0dS
sdCqyyhcUvTaytjrfFvr3nTd+joP2ufrH+1sF74vBHHHQeyCB918tGXuW7EYsxs6qEi9qAiLvaK2
nh1QUOxu3FsXvhwKdSQZ6HbQ0d3qQOD0ivsn3LUwAjntd6kyBCaUuBtf7tIDkQgyIGT4LjVCTr8c
ws+E4sjywjyP5mNHpH9EUrPbTVY13khw32/2zS6B3WKCBZIf7GyqO62ZPY2I0Ifaksz3bYwQqFi0
4nHQ7fgvguv2PUoNBWoKuv2INJmUefW8z04issDV8/IlGjzrWFl5EjJeXC0fwS10CBG4TgA4VN3h
w5+aWSZNHtlLZtq42Vdghir8rx0nVFxlube0tgkNfs8Pt5vW/8dSTGktdrAtRy+bK3buO9T6upaP
AI1/F5eTcw9oB79DN7nFRIAFcHZWpfeV7D7Qtzbc7b7CWSQBI2ESESZnxIC6q9UBpPM6oSWpSuxB
NVuRRoUDGvzAPQqjeGq6zkG5r9Z/z3k3vdnzWBh+Yy9VdpdFUVIFA4aFnr8qqfU5yvqSCRZU7slX
wA29JcjEPcKrNypyyiWKQi1RchDlURINO6S3rTWwBq5rxGUT59sMJe6TPWPKJUmL9QtxbUHge27L
L/rg0jyv6iT1ZwD0z0oSa4CY1MYGMqWXHekqsh9/AeI1P6KmS7sdzR8LkNcc689aMlYv5qoMj2bp
5f8MQtNyX0PyBNnkqrXinZLG43d7ogWAruEwvTE/aj7ZilP9bNzOLIlqsfM3jcs220/MdfSvjafV
1Q5usVoHRbYM98z6+z+V5w4emGZPwecLYEtxnKvFHEI5B3mZaqt3dgVaDrFfYoXRBH3bCBY0x0r1
4Qwk8f0MLgaOFO4Kf53UUKAOFNkMOLZO6ZAtkB78ehrd8WCrS3dv2nmvI4/cG0aQprPyadXB6/u6
qVg7cK3pdDBaYb0ZaiG+JoypwInGxpuBoloKwqkbyoOdpVq7izsLpWY304cF6rqnPpUAXxgKV96g
+x7GB73vDfXq7uLMQm7UruL8M9KvUb83BQcSMTyjR7Zc7fF/Fi2mLwHeMtH66LRG/o89rOAAlXyt
v9qZmX7LKOf+TCZcLBBjlf6vg8xXu0sUvAGhQdvOwTHa4bnGEVDiFVvbDQejaQEBjobX7uPKbrw9
qF1D/aRYhVS7mBL196wrbDjPipAbz8kRjLu2QhQ7cCoTUqdVGJAyjESrxg8HUBorCCxRWkiMzLbp
bCFRCm1Oqx7QrUaq1mbbF37euJjl6QbGH9eD0vk0HcwDWT8EMBj0JHybNGgGRkgvv+we1qHRv6rL
qs2IcUSR4ysk1P/qYMX+6CuX4M5deeEguqoFFmbeucCV6hIthls/6DyeSOIi0jSwqLkTt1cikAFA
6QtCyp2bW/ZOMIlcdiJy7V+1Z+d14M6q8qCIAvrPkttKdKTr66iPZox+IrLnmjH6ejlW857xIMWx
0xeomKhcstnBcFP9f+mMhzEyEVXyvw67mO5OT1zxHTip+JUXkwFhfanzZK+nXfGrHYcMZca4j1+R
E0VOC+H83P1c1aig9yti1tyjq1aGI6DSt5aCM3oo4kjNqKCs9k9pei14VYAXyl2q1ka2Rz5Uzffj
5IJNyLsSjYlWyWs3NLI8e3VwJxx9mon2XTn2fbYrotj7rdLvin2xOvWP1tZKAZ+41cQut5z2NdWq
9meRLLAfDfj/d6jxLk1QYHmC8LljFN5+NVCZ9Zei6HPfqFQlurPdnPc0ZV433+NZYMKVbtEM9TW3
dB/7OsKswR0W4w7hWbBtSR1lSHrm1BsBeeWQHRHvrb43YsZkmjQMiVeRFOhdV1g8OyB9e1EHiO2j
MU3nV3nttNKOd4071fOuXmo3CegUmb9HOogx8vIzWhT8fqW6j2fuF7+3is7z2yhr6ycqUey5y04B
cmpn3pzfeYiIvM7SyiqYNbeCg220yrd5xrJy5w2K+zbwJX9ibpAkQWyna89nz7qv8eIQuqmVREjn
VLRPcdyNDK/juMWewVB/5d44LaGXRvFwV7lVIySxaqiOo6asoGBz+tI3CvuzkofuKZ0KckwU6NC+
3+S3Q4qC/mTV9UM/xCaA2bj/TsJm3nfgeYMZh4NDyZ/qxtk6zwBZFVdgFycrJibb2dw89M2Ye1aN
RUk6Hir2x2f0hJsbAew8f5aryDqObMABlXGaATJ+MKLK6mto8lImhF6C+jKnjjiAjBkfhTbcQgRd
CBhYU5JaUYAbqrX1JS8qMbe2mrQPiKktD2CBy4fYWL2XPhfqje92cSmpOEVtLLER+umzGeqMdATa
4w/TaDm04DAJWDOVSfSAxej1QHhxKSa12AXT1LKszVJd2SDrYq/tA1Q+bJGsOljVGgfdBSTA9ZUu
bAvgBnCnGGkx1jLkZv1Pub8acN+LOW0eWssaj6W9Otgj2cpH2z5cNHIoIev8d1Pe01UQ8p0dyHJs
iwzJ247upa/hxrLLoeveeHWXHkiOwhApMGzw/pv0V9PVLhojt3lYhKaEc2q6T7Vq/7j+1t7bOqfV
B1RIidggDWOYtNUeG+qC4Z/ZJw9VpPSlX9WlzAsMbf1iJ9gkAPOnmePPq5U9tHkfId1rdMnX3Bi0
hkFdNan3s+dVKLPU5qjuMVKDR6HjjQNua2qKsMUWG9Fv7KIM0i87+11E9vTTitU4TEr6kwwbdSxz
rj/UhbNrgaiTAwrGnGeqKR3yFr0+LckDTjXDb0NNDN9Zi/KzAa75uKSAyq6vd+FLIWUmLaCQqaUL
vtnk8+r1qz1aCUoP2eAPk9B+eKXn3WgwXVoFnU+P9gjlPBXR6dZz8SyTvJD0ocqUZL9MBdZaKhrV
15/lQkxHsQeOJdEPO7FtH1obBnXMk4FVMA8JV420QLdzE4XtZWwOOmPp74wUbsmoXXg2yZoCE8lI
iYi0aT5iuZoqMx3BB82pXGyTjBV2RUpb78bOeBd5Od3uzOE82leyL8Ke30QJYS5m1LlD/ICfQWv6
2jjE670ZtWIKYs1K4p2Vp5n5ZbL1+Ec09bHhu0ibof69duJ7bRXjW4wRFGYbYlqfkJPv3CCd4tn0
K0SllntPK8iVqtZtvg7FEnmYfDCX88Vo4yCFgLov1FLC0td5/o3ghEgCd1rdf5D0Nn5k1FdjoCfm
9IURX/ZkQwP8U2tUo75AC+krRqHYcmsMYmd/yJUByKOHh62v5c3UPMZJvw67aoizn2s82v3Oot4b
SUVmr3yOGyuddnUr8D0xK9eOAzuibxjMTjwUu6zOx1+1KFd7h0eC/tzprftlSdre3amLWL7Oag4X
cCapQfJ/1uIyMGF5Y+ES5XhgGbBlhn0LDLralfTfvSfhtEVK8udpn+pYSd8mq9Re1Wn07APuAdm9
iinbY97EjXfv4ZHi+MOQWqk/qqIw9pVXrUNgeDVPI0yt+K32mNpDJXGt7iFdsHjzSemqCQc8Eb9Q
a9a/xFIrsCC8VNd8zBKwSl/MwibeVOma+HbdCSGxhcurPRfxszUP5jM/qcfgqvEg+ldVZhKjEl4/
9ik5kinXT9RZNKKnRiyi2WgjycoE6fTctowPMFKes1AxvewuTYzGnyrdxApgie7G4hZU+hziKRWn
5RQYkJsu0Xin6yV1W6s9SnWhm63Og9l43RvYivF31EI4Ko1C3xtdnWNZEClK7vMF4v/RuC5vtLXO
TzSjEQlQkHIcBvJap79iTVZ3zZo4e0CoWByysV0fKdxuMYzP0wuagYhmSuQysrfbbnFqJT0Hr9VD
r/HifR9hXTRE5kRO79gf/YxAdEwkg7gm4ZSey/lkcYwKXW+EfRKbv0tnUZ8HixMG37jEnd2evl/f
Nu8oh02oYrOgSUYRCRBiO47OamwuFJSqQ4NM9J4ePy0ZKLVHtWG3WqVXH/Rea+9azDmeldRePntW
Fe1KLFRetMikUsrL+msm6psYT7lhT3+YnPICVibTAru2zVQjugaS0pg9zJmhfV+jyNa4jkjB/cIw
jSIQE5KD+3TNsMrMbGHuHWekzp41RbzeeEfyztv8FDoMANtIjzhfzmaXlcwRVqet4gejSG2eOImW
78zE3b/WMJe/y9LU38CLV0+YFZojXLEJtyRHxYrDd1Rh/KLCJAx4MBfuo9FZfxcZwn87uCCL2I2l
wPumUrXBRR1sHZ3f13/7+QEBpKHS15SYJ5SNNzcRToUrHbg1CvMqYxepdruD/2LcuPAurMLrMSXf
H87QWbGEtH6JzkgVhW5UIvtXRr/V2P6gnS9dazCZjPWANJB2edtT6ILeT7FdcUM3wf6vMaIX0cPi
XFPvrajqG3PKM4tKes6Sh88ytJ8ZOWzy4pyfoyJJER2Xsi6ox6MuC+quLF+yWGR/0bItfIac0b6m
YXEcINPvemGpL7q31LFf4HuTHz74JRkyEuXIgyHS84o3ARcOdjR7i7COSTFDiDSJut1URTfiz9mX
5HkZm5IASt4E8i6nAVUoSWR7AtB6CR9u343obaejcksk+NIqYMWl4qlU29g20qa2ideBtxkakbug
SRfFQTRp4sZw6izJJHZICC+9QUwzzmSVG2OIVeE2Mc8y6HdT4erSUibmDi7bXRovxT6tzP7G5Oh9
G54EC7kqxY5syhHD1c0bnBN6oZbexWEKKl0f5m/J7AXm1LzC5Q0HDxmgZnqss+mumJt/R7T7nTjH
UqZ/TsT63FlmsBr5cRDWAaG6Y9fH077OsWBsnBvlhNzAm99JgAW0w0/kp24pMl6JN4vVjVmInlua
0PAarZ/NbBe/ZqQTDgaEgZ8DmRGGVbh63nhJZxeqfEcO4G00whm/brEGIADkYefg0KXwDs2a5ntT
obXd1Xr06fqxuZAXcZLhdDFP0ul4bAJgb8GBWkUUh2OC8KmDqRYsjKwE0Gum31MTa8Eb7/XSrkN0
DOEJ6mkqgM1lEUU6g7yIOZlAXBGIken56qIe4GvnPt4qYdlGH3U1eIdS/GfJzZaza4SSJ9SBwzQt
f3Slpu+XHFJP7sa30pPzg4uoKzKmlDfUoMDwT8PD4gk2RjXzNldtPRZR9HPsG3GDuXOOG5Y66CRC
5BncKty4p6uItptU12rzMJuIsX5rJkx5psRtCa+a+BNpXjHtmQYntq8PaTb5UB5Ninyl6HU/1SJE
iUmF7Se1APC0u76fLmxdjAEkJJygQiqwedeDpkojao4NxUS8B4PiPVHSMVcb7OLP9aUuvGyKcHlp
Gwwb+Hv6GhYT3lRhrFlYVSVabNDt90Ob3eoIXlzFhigE5oL0b9voZBxpcOKdLLT6fNmZ01y9xPag
fZTehkQlmjV0mEyaZtTfp88yNbYWlVaVhVRk+AQ7/chAfbJu5CEXDjszbviu3JAkI+qmCCLOi6RT
7DxMTLt9ihLVflTnWLmfdax8/UQ1pxtXzKUFZUXgwq9g3S3Tl2ErTF81L0OAbqhBj6pFpEYJE+S5
ALOcjYcPbwkmT4zFSUngMG/nPT06r15a60lYs++DdEUsb8ly8+OvEbiKJKTQgJTjpdOP1dR9Wy6p
vDgnLT0ovX7MTT3ZR3X7acyYG19/pnfk5uYmsiR2BQqETVjZElSSURltA3HsMGn0IrmPu6l9wfMv
+h4n6xiuQoojgHHSfludUgifgev0L67zCGl4VVwjIusVlX6QvYbyoVoXhFawfe21e1bqP0knObQA
eltNAwbtLRb2Y9sGUd4IZqaWpOvVGPiArV+G+U6os1o8QC5TrYCZ9WzvoDa1OwPbS3vfL5oj/CSL
yp8joryfLb0olhu3x/mGkl0j0CDg39Gz3p5GRtbpkDmRFk65cALF6cGfVmBBqQlRUEeb/caGOqfS
Uf0xtCSrlrrdcAxOv/WaJgOumd4aprXSmMEw2uXPtI3aOmhiY5p93Zkay++VetR2qWE2JmbCuW4c
xCC8GOht4sgpo96+6k1mRIdcxWHV0TMm3nlCD+r6VjmPVfxYWcwAZKGhbG+ak2kuGopTfmyHp9aj
cLOnvormj/YU5BvhBqcDKmF225JJ14cBPRhlDXPa0TvbwNldE85844yd3yMS5CuZbLRsCFibUBXp
NYo1raWHeSbMHQ6nzT1avuOLhOJ81CtK0ikIhiTCNBfIujc5UKrVSIsswgwnHIn81LLLnY5e0I0n
unBtQ54nNUDCASgYgeN0K7nAIUbmln1Iuh2Uisjvsi7ZjXkVwqrxmzw5yGmq6K0nukGPa9wfU3m4
Vq+8BRa/sE/oS1EuohosQa2bl9soGvDf1GuB2ZBgo6KOaEhpfNQchtcKtVLGLMoyOXo6fV5y9lxb
hN4hlGG7bx2ZUDDH2YdpKqxCKCAcA3UAkaafroIy+2J3ud2FsJe9Q6x0wx4ya/zxTc90FR1Y0nIb
fbFNGABbkXSGErWh7SbOoXK16li39CSun98LXUN0X5k1AckFVscZPn0YT08Gq1SqLhxiKzpif1A/
YU9t43RfFM9K2ad32izszEdlJz6slMNPyjRH99d/xYWj59AzBD5AkkCSudkdztgtLUYVbYg1hBXY
elIeFduOHjV9zG4M8s4hI5w2eRwQKCZBJ407feDW0GudN9qGsbWgnlWVO9AsZmBE2TM2rApU8QyM
pqIxiGjNAtr03KCvNg3frj/y+YGg1pP4P9mccfjSpz+DXLkt68XowIkY8V3RiXanwJ2+EQHOL693
0TYJxGHKx5k4XcVp8cV2bC5yq4sV2v62ezASXUWaR0+e4rVPb1xel56K4TIFLAKTjH83AcdIJ0WN
xwlISZKmuwq5k908ms7uw++O8IxmvNSmgfax2bMMxuk6KUoZirKIAndtUDobQEtdX+V8U0LcgrDN
QZeCd9v+vTYqTqkVehVaAlGAdE31fWZj7pngtXqjvjpfClQDlxy1NxGSyHX6mdLCFUgXqUSUeTYU
YGCpFbjDFO3pA9xULDxvMxAjpfGFJMBRZWwWWw13tEzw1aGaRuMreBEN6zGsHuy6ZZ+Mg/G1iVpw
gF7n2q/XX+n59mCQKVsbUsZQvtrT54wqB4mppBVsj9HAULsuP5WVbd1dX+XS25R6QiC9uQm4zE9X
mcig0rqwRegN3vDUzOa6M90Fdo1jtrfqm3fe+WmqbDHiMUnWmDrD5t6EE5pOhWmN5QhYtdF3Ba4x
DyIHD4F+seo8SYOAI11kF7GtUSQ+On1It8EJUL7FCEX9qfIZv2orJ8AOtDKrg4nw+40YcOF1vOOL
sUwj1HAyT1/HMkvhynwcw26YAZiYeXk32qDfsY4qPl9/8xe+LyQ6Onxg3kkGt50Wsxb1rM+qCBGr
rPbN6ja+A0B4f32V86D2PgbHFsAggNKQOn0ggVvZqseETsRUP0UYPGdVH/lrZxyKEkW364tdeiTa
28y0uC64HjeLmY0rXLS9uhC3NPNlUCL3rknKW3H64irYRcDlkMnFVgWmaFM0LHWtC911WT6vdo3/
oCmGG9H50k4goaCSQWqSxsymg56a6zqAbWKV1puD3JnfUFPMdp2zfLn+0s4XsollBi1e6Dfk05uF
4D9igo7MWwhOvThmyzreIe6sHnBqv0WSOt8MbGlSW2SsYdGj/Xq6GRTmkBIX3oXxHFcHdBxn3zZy
AHPaWuw9kdxCoV16tP+ut0n+UMzrUI7nHWIj2303Eb7wRZtFX0fbLm9MPAyZ9pzGFiwiEBKTDsIW
AIlNWpTRIln0OevhS9Vq9zMHAfBsG0XrHVH68yoQ1riQg0TuSVHypFj/rWAim4gZrlF+l1NUJ7ik
ZxiBC1NRV/ogUTIwUdfy7NGpUbTes/ENNzDU0jEPyWAu32N6KtK+XHifNHSVwLCX1vJDb6skLGB6
Fv5q29M/UVqp3O6iqd5wdtZn6QqWaB8+eFy/LlW7tCMirhqnH7ZN+mJlrleGfHb3riqSaZcQtnbX
d+p5bxgcMK0O+mxMV84IQe2kx0WVNFVYaovxZaHt9iotvGM/Gm31Trhq8fv/ODuP5baRdg1fEaqQ
wxYgKZGULEuO4w3K9oyRM7oRrv480NmYIEso/RvPYlxuouMX3lCD7v769qg3Ni1UYwwfYS1SCl9r
tuG20BlzopQnWsvYqksEIGcg2pLY1O+qLYbfjZAXBAI9JEpiCJzxCFxOZZTrtddUdklmG+UPZIs4
E4O6+Wh5Sn4ncmhxSYvqp5JClev7WJwyfNqpjVd5ubGoNz+chAaha4eMY03U5HUoe5L5krZko0Z+
ZibGCzlquRd5XDngdRV1I7RaQorVGTKWW5UG2gIRXN/fisRKwwqNjGoKk5tk5T+oqT23pQUgWPzT
IfPh6555GIz5/TW7BbFF+Lh0qpcCxuWsh2qf6NYc5yfbkvFdOWNLlylauRMo8+0RgY024tXruI60
l8iCuGeBDqydV0jN6Gzgn4C2h1amQUu3A/nByf4RUkeuAq3MYhSGMSZ6GbUp39jR1w8Yg/NAksWR
ZnAZX37sOKYhrEcjPxnIsnyLQLo/aEX+brE04kaLKgI5N0k+4kaXo5SKM8dmmxYnRerJrm2r+rE1
h2mjhHzrW7h3TIw04AZdgUtqt8rdAU7PqQOwvu9DzXhIYrO5f/8dAEEAQiyxMOjB1YxFtnRH2aVU
xrECu1PNsThqbawdUurM916feRs33Y2Hi42xAKepO+kIHVzOXW90c4zPGnCkV3EZW+a1XzhgvaYw
sj+//9sgY9BLXMSaGO1yrKEKecyg/JyaRsFxsQYlcoiKsBy53azpiGAbQq1vD3lj0RYaIgkbRUiC
idV0elQv+hky7gn0rLdzjc7bxWjgvn8UAk6qMnRIl624KjAlwNOaFDz+KUv0xod8N3yURmxtlH5u
PEqvARowrkVBdI0AipxZHdKWmFM1uuIpNjTlKNR+epzxh/qgN2ryoCL1cXx7Am/sDzbHglcz2WHk
oZdrhgUxz6CsmhMwC3lP7G7t4Ly1uzI035/uEkkbWFIDcGbJ1kKAnZNYeq9a1Ukaahh0ZvkbKz4D
gltcvX/TLykClTpqXNQGV7si1ccc4faoPiFAXuwlOgF3ObyyuyLtt5hPtxaN7acSr9FPw+Lgcv7G
Mo4nbzShRcb9sEt6Rz45KFNBusmqLPJnrZaHQsRbhdVbw8IhxSqK+eSpWQ2reZEOda6vTsuZ3ylt
HgWJ037sh5Qmm6dOB1Wr3s0IR+WNl4YvZWTUTFezWo0IOavZVJ0qPXvOUXANYjG5G0t3I1TgMQPY
T611sXNY3SHW1COSlzGfytAWxzaZ6AK5ivqAzVf+X5b08UY/9EYllL72YmlEdRp51rUZHExu0uiq
rU/2UOaTz8WtPRuJVJ8g90T5TqknJbnP2gFKKBeafpRuMlY+XuRb4IEbV9krmgoSMjiQKywOfDBr
TAa7PonG0B5Qe3cekJl/NxV+UUNeXBcXsYSF0nC5X/UqnRSJJQfnvfPuG0OU93bbV/u3b5Vb2/Pv
UZZv/YudMVW1kXi1Xp+cKbInHxBxt7fVlBpImZvHeILMPEB43sqnb11mxFyQ/OH2Lhfa5bCS1n+o
g6M8RUtqgcgT2OlS0uKuzTHe6oHd2qkOReXFH4a62joqUZHtVROVrkOSQrkfDbjYWTzUftxg+tkQ
2G8E0Tf2B8eBfhhIHW7QdWbUwhXEYbIaTuXomXzb1OxcJdlqAt/4Kmp1ZCnMInrWxuo90I3WaWNZ
yxOBUnufxoA67UaEu1RViqCaN8GEN5Zs8Q0kjacoDwxt2Ul/7RSrB4yd1q2kxU2gLnEMuO/MpDi4
vW0d3t6UVxO4PHS4BvIKIRNCSns5lOvKtDcKxTzm6PzlnHTDOsQqVOr3RgurcVabPwdj3U2tyz5v
muxsF8ACwrQPN47YVdzPKAtXjSwZ5NiVMmZplNioEkQeVacsrIc6s9Xn3h47nK61snuQZm+AG47a
9stkdenGXrw1+KKSvMj7IA6wLn/C1yjkLDPz6EZq+d0SI0aMTWvn2k6k0vPuZapr96McPXFftIWo
P71/JdkxaF0tSgpkBpcrqSIYLVFPMo6xiNG4VCfFt4zof1lHaFLELOQdVJVXW7NxYaxzjRpH8r04
MJPM2qNQamzslqurknMGC3BBqMEbBrqy/hYrdLzaCY9WrcZ3U5Q6T4Y7wvMu2le7mjiQeSpe3p7A
q1O3DLoU5TG4goG4xhzqkW6EFILDo2fF4yel4mwj1hgfIShvleWvge1cxwQqFFnAjhM7rz6wa428
NcbSOUq7Nn7iJCjvQOpkX7TSUh6VKCo+hG0WP6JyX93ldavcpbFt3+VeUR8yT1W+Sqkl4m5I7G7j
BF3fB/wwdhC/j3IVMlKXMx+KKXEkEduxxmT+kMdp/XGe7C2hyxtTDZ5mafgvYF4KpJejDLrZCVcm
zjGmIvRPPGv9g6D8/9+cCX0jlnm9nC+qHq8vH+pe6FcvHILVjjWk4859rTNWjH+4nadccz3AkT4Y
alx1/UEp9d5XQZj8qCK1fbIwNx8D5LJCK6CYrjv8jTR6xO+lkTscquOvDFM80cWq4UBPXvIbT5Gu
Cfg30ZWblRYNNq/UR9z5GiqGHawhI0t9tq4ZBiWvhQULUA+/UeWBWhUXhWh9DECoA6WQCvweOMdW
Yfg6nmMOFrQebBjicmAHq/m2PHZKZtjHWRFoOjvURr6IfqpTX1hGf3C9rLjnVTMftXgYf82a3sxo
jOrR7u0TdmtzkRCArV2A+ERalz8jNQQktwKDsBgToEVLI4XhNsQbo1xDPfjape+KLJSOTtP6+Rzz
RAwRfO3jrHE+qEYZwq+KpsVXJSkPcd6Nn0NY58CJau8Jgehswre+xeB91nVfJ9E7gfKJ/33/ty8K
SAgDL5fnuvCY56mqDTnOrnoCYl2vWn3fDu8vyfPpLlcXuSS68gCnLmdY5nmceNaEQydA2MCYG3T0
GrcPUuFtBc03NxVPHVoxdPxo3q2KepM1w7EpcQNtc+l0flHBkJyGyTr1UsXLq4usQJNTCTvH9XyR
uWgkOMLp7t+e1xtXySKUT8wJIYJS3+pXKCAq6yYs6QM4jfkd/wD54kweUgegwZJvb491FQcuZJ9F
2ZkRsShYjzXlIa5gtHoIltoefTNX2yOPbGZ+3BtWYM65fLdWHCMuRi0woNBvA2JzuZ6GPkSdhygk
ICVkbyKrEfd9Fn7Hp+jdCoWMBOEVyBAilmBPViMhIBG5eJgpx2Hs8dtGCkKBoy4NBYehWfsfFm2p
fANcIE3njF5+FtGQM825rhxRczOe+rAc9qUhzecMrZaNB+3W/lheGB52IO94l18OZRZ2rDSmF51G
zB7PjmImdwNJ7D7EmHvj4rkxFMEf9yvVB572damvXzreRZFHp3SRdxkVJJp0VEF3bSWajQDp1lAk
3fgZgDikQrX8/78yBGMY4CJ7c3xSJ62+n9zZfHDj2Xt0AZBuhLXLBK3eT8p7S0gEN5lbdbUxEteq
9dSOkpOQeDe7bezcoTLS6H6tKsOnXq2qn8BBYxmEo5Bf4tjbKrFcx9WUhWH7WK8dG661y28Vi2XC
HNrJaZr78OAsBN7YRCAMEa7dpDAcEUZAQGPv333anaWYhB45MjaAay7HtUrCeKFU4bHOu/RnGrXm
g5Jq+Yc8n92PBooFG5HKjTV1AKHT58MUgV7t+js1KZSwF8oRCtwPPWkSbEn7mBg0Ve7e/rLluV8v
KRnCQqvkFKJBdPllZEERLDW47Vrnzt7ONHqvuZ89r0AFJzf0z5XXzrD/eBn/eXvg10DjamTAdct8
Lg2/VSASt70TDsSup9HO9N0AYno/awIJwEqGuzzVf+cifOb+Rh5qekKBYe+4yh7JSHA5WlweZisp
8duM5CHS0V/2Si/ZWIRbu53iqLZws9hqr4/eXweL9LEyjcHgwvVa7ZRHsfmzHIz8my2kehdJr/Fd
FG/OMLXC5zpBxOftCbrxwgB5oj0FPmVphKwC44JjYKgNe67r1DrgVOQvuO11DyjXZN8qq4i/vns8
h/4H55tCH5tudTsWLoZZJHvhsVDxdyqRAd/D9M+eUncoNzbdcqevlv7vodbAxg4/2AztiPA45Bgd
ufWEfBh6fu+/gxmFNJzMipr6GtfhVSMXcMoojtZHz2OhurtZUaqP04jn7dtzd41OpyaL/wYkINaM
AGS1mUuK92Wvl+ExnZX6qI9h9R8UOmxV+6bpwT+l6IJP6XxHib8iwWib+6pw5zus6HvsTIUTH5NM
189hnZl+Cvr4qxO13vPbP/LG5QlsAjFIqkjL+7faUGpsD62qjOGRn3MwKxANQ1U9O+NwUnE1ot8b
PlV9vNG0uXWTwduDr0PsAhpstasEcxU1aOkepxgHUmGU9ksCLOLBSVvzfxmKegsoZxIKluPyKuso
k3lQWZQjPdcvtpVBtALKd+j1cOsZuhXvcmUtKCsUPqn5r4KWeVBljxlZyP2sz/tkKOZHrQSSWDoF
5EAz6p9Ut+rvw7gZD+6QTvfdAJ/v7eW8dYgWmZWFRIS9yJqbOnpRXTfofh0bBzU7nuVwB/l+y8j5
xi0EpQtS1MJxA52xeonUKod+mbneMXcmgC90u+v7jibnvjI4RzsEQKuNZbz1XUiLg4VYQkKev8tl
FKFMwZI3cC4BQO/wJ8QFKla2OLe3vgsp2CURRosDhtLlKNB2ymkG4n0cQhjQdJ2zB9WR2XEsmuRT
akvl/WEuzzjMMvyimcy1pAsqlmNaAww7omM4fI8yqjwVSebzgFDQxu1668jBVabqgG6WxjxeflrS
VK2r2I5ybMyperDrrPzuYCWywzlia6hba8VrAcGQl4MUc7U7OtRK0f7MIlj7iX0ScdKdrLzcQiPd
HIVnmOgWmhfZ7OUH4TlUGyUCEKcB456gEkb8EzZN9vnt87Rc0atHCW4hQ6hE7sgWrYJbtUSND4MI
+2iWzvzQKZ63d1oRo6hfmcNznyPiRjxQbB2wq9UiW+V9gkS6jH1FpAqbPs7MYkTNJZXObmwi4z5V
andf2sW8sTGu5nFJjNkXHFKYE9xdl/NImpKGVay0ZzcfnUfDQ8CmqYctquH15bj4HtCuIDcG5wjk
/XIYe0CFOJNRew5zTcNJFwGeOphivUmwjirykS5GbXzAKDeVFOClDvje7KJdabrKn3cuKb+E2G1h
YnFXX9WOe0rzHsbJ/BLbGsSOKHjEuUrLnKd0auPxzkgdDyh+YqMt+PbIV7Ej7fuFgQxUzyEqWKPJ
vaomBpjV7gwsHv3HJFV1RB6dQdu7k67fd24XHiy1sP+YWac4h65wzQ2Y5PVi07z0YFBwZxO7rss/
dSLasDWr8qyVtfcbhL75KYPJsXGtXQO9qa4tRSxqt+g9IINyudgJj3sdNWN5Nqq+/ehVobFv1aH5
BuTG8O0iTj2CnEkSXlDD/znZLsmhp+EeNQmnP9iigkiQKe0DOPACmlXubEzDjd1IikEQT1zLNYVU
xuUPNIZc61Qrqs4xXEhEDDCN30EKzz7VMb/CAn/wj6SN+WHEV+Bh0uPhDiDXuwNeh9RxQUAs4nK8
ostr9FcqkbkYyLtxXZ37rp+frEy4J9Em1nsRWq+jvLrbvRIC128aOurV1PfVOVWcZtd2SvHYxka6
e3trX+Mml2HoRVJIefUuWKWMVFSFNsRDdc4sbXpx4zQOJpkop7oaOMpzJe9y2UVPlofAUmOaw+ci
EsO9JMt89322yB2RtfKEwwazVxdNX2t6MUkrO1O8t9FHRsTxh2bV/be3P/jGSYLnD6gDPBogp2su
GBkGmib52cl7qvp24yFNs+lFev0OEGW94jHBRtI8Xj0/aehmtZuU+TkrcVf1IV1qT/k4WdB+y3z8
8fYn3RoMxUsWcvFc5IK43I95pvbWNCNGU0668wVcq/JINObdD/UsNw7grdnjZqARQgQJcXp1/kKw
2kM9eNXZQ3DbmPomUFyogW9/z1U0twh00EiAK7BUE9YgT+mWmVPZRX3uqA7/NiNbO/RjOf5J5zna
qSZb8u3xXpmoF8ECA4KLpiZECE4F37mcwClyHexi4vwc4j6mgOX3tBEJM6KUIJuMrPRRqkMM00xK
56EOdQ/39nzGAqgYhg7hqjjuHNyUEK2JTDQF/XmiBwi3CcnvoB0y698plQKoRN943xsq7qemHax7
2Q59stO0pkWqLwqdzDebMTzRSmkQDeiG9Em4gtZoHpuUbadqNn6mlYRtgrlXSGkwV5sPek5zEY2G
zEMMWimSaNeiGZn6mbRScxf1ojo2Q9M3IL2TGrJfP4tpVw3N+MnuDD26MwbZ/TAWcTg/BlvW+qoY
3AyX5FgdjmLwALfmKLfWiGy3g/BdqdaaPzZxAvUnHJqIu7cofxWDDIvnTjh1fNxYGSZ+tTAQE7G2
ReuAqVuLT5otMu5xgkxozaOFIjy0ecfJCtpqm0p2Nw4RhfKFAb/I+IIZutwDCslFPMA6P6sidfZe
DenA6lXIouYWf/BaltTh9qHBgnw20fYVNJDmoTrMHUNZpKW7Dv7rvRxzex+2Qj2h5u2eGmWOfrsi
1l4sL2z3emWaLxEadz9qt9OCopJ6hwpBGt2jCps9oeJVBGVaOL6o+pzgdo4fIC+I04zy7d50MuNf
hA7Mj2+vzY1TSgOfXhS+zsyavVwVf72CNua2XrlIuEaKZRAWaNluqntkkcPQDOo0//72cLfWB3g/
S0NT3WE/XA7X5ooGJVnlktPRORuNXPpV46oHJay2iOvXxUwHTBpKalAVuYHgdF+OZZC1zlbbdmez
5v333ciZsl3Xl95LNM9at3eruq+OLveg8GtvdO9UL54Gn+xU3ekNCE8sz8PMCXpHhC8eGjy/Oxjq
VJJmrd0LK23Exit+Yy2QB4ZpvwiQ8JyvXoAqLBxZ9217Tit3/EPTzkCjRiLcx82lzo9R6WzFDdch
sQkmhRNJwYLOyJo4OrO/uqkp1XM0ttoe9SEcAQY5yf+0ke73rgAN/ZCjHnZMJmc4aXbYNYe3N8Ry
Ka/uhoUyxKPHMtFCWH1zCPdykbFTz1bv7AyjUw9u3H1MzeyPVebZAQTAFkQGB+vrMXmO4HRAgqQT
tM5dUV9sy9JmzDjO8Z5o+gQ8FZe+Pj9EeWw0u9rGkPYuYyfcOWUcslEj1wqRhDYwqSuansBmBsPN
6e3GwfIlmDYPDoqV/Iv4XHYsymYafdOOww+KnY7pnVra07cZ+6XcD0dqbI2NYwZlFHQU/Ektymeu
9Pklygrxgoa6gKfVIQVgWElNHwXzOLbB4CiSl8rtPptWMYE6G5efnuuDfLalJ/+tjWjG+wNO8ycr
puLoN3M1fM/1PP3hpGE8vwy2kma8OmH2qQSX/n0azPgDnCr3c9Pp/S87Mus0qLMhfSy1KFX2rQi9
X3NW20lgyChCX7wc5X9t5HSDX6CZ8jJlBTAc2ww/wf3v0P+3ZvNXBJWWJ1bVlLOaJuHPWBWl8GU8
AVPVwqhAsD8dZOGPObUqn9a39aX2krrY1W0kPxuxQCsfhEbuiyRmcmAlAIJoExhPwDWYKnRpW4wt
Zs3p8EMqPKq5Lq10PUjadn7qC0f8R57rAHhvy/7JUZUo3NtWNYi7bAjj7iDK0RVBmxUdy1Z13uBL
GGv9zolD7Y53FdWRYnTQsUxTg0550w1zkPKDBvRyBrwEwk4O/yqFpJvFM1a0j1ZUZOMTlgNVexcK
5P8DoaY5j29ounNAbq3qvOnCK+9iCaQUYGITsatQzi4COHP5D3dAf9w3Ms35kGcDujJgz/h+bbQ7
lPlnN9mnVqb9IDwpJvLx1O4DXvG+CkRTJ3WguXWm7Qvpps1uNKRVBP1QFg9dbtjVLsSRASVevVf+
kNjzsV0SKjbk+kpPgjgczd8wA4vCV0JdDR/ieVDcQPIf4Zed3f1aiECxX4tUF3uQT7nuh0la2j41
OeXRGbMpOSAaJsNDqmjRL4Dydr8wsyY1YPFQElaNkH8cUZgeTzh3ahJMA035NUWeawgE0S4bVpOY
RiQVevl+WE9hegQG07+gH53/yFwn+1fOgyV9AiuRb8SnN4JgKgHECsg0wv1Y9y2bBeSkakI9tzDc
gsaL04ew2rxhbzx4UDBMFOkgsnPDLXf+X+8rupqDN0lzPlP8qfbkvfMuR+1yVztat3GV3hwKHCxF
HrIfYI6XQ1WGMU/dXKhnl7frsagQW/KybrqPPPwP3n9rL0pZlIJBAFxJuaFXGndE8PNZ14vmlNNC
2IWuKvdhmctfTubC4Zqs5ufbg974PrAzlGrpg9kLUOry++qK+v7M5XZOVbV+LhUgvz4lrOpbNLVb
QOlrkJJDQY4y1VIg4JlYM/Md3oi+6NTpjMFP2PkmLwZXHK4bjj/PRTsFcKKUp1mzEgSy3Tma/QQ2
1h+8XLTJlzyqn3qugD9m3pXKxjpfb1yQkAt8CGDiQohfxVBFH0XdTGzJo91U3y30s09oEdrSf3u6
l+m8fJnh8ywfz45aYJCrKtLkOnkURa44dxjAB6ZJJ7qqitKvWd9dHXOJvz3ejc9iPOJolKSW/uAq
ElAzhDFaSnJnNeSJaWIj3qf4I+7fHoXC/q3vQgON+hiSEoQdq22EvOJET7U91/SRp0DXB+VEKR7/
LE1J82o/8ajT8R68tHvM9Dg69c6Yoopgh5bYWW2YFAEg4bzeeVY/jgdr1PSzaY0yPQBMdT6XZqF/
6dAndXZqXnezb6VpSOO+6/VuF4EOxTunq5wvjtnWyJHXCR2cMdNGdRepTVgHiWdWv+2oqVVfDsLN
9k2lxL/CUFKl6wy3/qw7U6gHilp706FxHEXz616MdWBj8NkF2ai4477HDPuHyCI1JpQo9MJPExsc
41hK/BJ6zWpfnFwbXkpSXNLMSRjGoWzHLuUrM+NDwVM74oQDMHunKyL/6UZJ9yPX4y7bixmjJF+m
posfkOll+a6nUTMFPVFK6Vuja7802FllQV8kQ3+OJoUCX5gnbuZLflkCrRNP0qfMm1v9E5MO0UHJ
7P7fMfZ05a6L4+b3VPTJz6huReXbbdTS0h+LnhgsbBzVB6GAiLOz5O1oq0QDBmhGVQUot5TPQw3C
J6AlIvIgwxoFwRVRK+dYM6cvCkiYX4NmDfdmPUWRz2sk/hmJl/RDLHAEFGWv5AcvsViCuJ3RSlMG
VRVIWXvoBGtz76n7mA3l3CWD7FH+iRRtPo9ZtiQPPdLMuwEM4+8w15MO5eYZYUm7yLt71RCi3QHe
rP4trTaRfm73JCMiMfMX3lXR7lV0rz7XiW38ZFc1+g6ZDkUP4BdnZWAbM8myhnY2f2bSQ2ZFkURE
b5+J5cJYn3QaHnTlQXMvGgWXJ0KYo9ZrXjyc2zgZdzFlkyPZVNr4kYyqXZyH88chbBP8Lv+HIixA
PcCmGgwYFmYtttU6+aDhQTSch7LRfCCvUaA2/Rb0/8ZVBrufWH+5yq7rXRLFfC/T3f5cGmHyADWh
fTaWGkhaTPkOnHO/8TzeuMqo4AE64MUHJ7+uG6qzO2hxlgiIFKn1YR4GpfATN6zfXVumtABqACAF
6BA+7XLdlCySsjZScZ6nMD/PxgJbMNF3fnt3vGrWrbbH0n+jG7a894CUL4dpXKftuioWZxTsRyPw
oEt8QA7QbH0Ufp3Wh3E8nl1FtD/UqmyJOkedAIATUES+4uT2P13uhN/Ba5nCN5WmhR0wxeZXrSCk
DWYLYRl/JiMpA1OtnARm/Zz+1sM27o4m1oo/Sr1Jkz2uG3O+G3qFbLgLJ/KRchBD6Kf4JKS7sAPd
TXlMtGKfOwPuEX3aIJauyOgpMgv3aVCz/rfI5/CPKZrswEZsOh92cTIdYokLjB8liZfvXBW9WF8X
MwZAPHHCw0GCckBACCkw0ICFtkXTvc5FFxwMeIVX7hJRzWpyMd3q8ljtz3HjdVh5CKXDqCZJj12s
63sUpYo/pdm6n95e0+tQilFBeRPfLCCqtUxh25R5I1uDA2Fm4ed4croHfOStR5iU40a0cvMDFwIy
zVQ6AuuuG/5Gme3NY38mzbTTg05q/2wi8veMhrRHidOrlqxmqzp36wPh04E5Zl4B7a0q3GlmDFkY
Kv25pkwz+qFah4+zbuRflMjS796ezFsRBQkbJUD4z+S35vocRm1OG5fXzjVqawxGNzR9SZ0/EHah
BE1UTrWvGKLzUzVqDjwf6sd+GrNHQQQd6KnqHcJGNveZSNQflLMUahF58YQRwHjvZLr3y8xF9Nhg
z/fs2HHxwNnQTk1tFhsrdWPOqAEt4pgQkRETWAVghi0TV8y9PJs4x5zJS7N7UrLx1FZRfP/2lN3Y
FAsKdwEXE2BTD7zc9WqLI+SgC3nWtbr7ShEiz3ekg1QHVOp1dhYqu8LU0DZ/e9gb7wDlHkRpkSoE
xLIG+cee3U9pP8izUMEtWi2lADfsirNdqfJLNlTuxmdek1vYw573/9czOLR1Ra+n+5C4uSnPUdWp
v/TUmrnrlMpOA60azIcW3P/PxOy7l7ye52DAlVVOmft7KThQ5KjQj/Kx/Sz/yUxPfhFh0kV7WBHi
a2vL+gPW7rhON2B/vxZxKOr9GNrNaZi16qlPFOVz23fhh16L+6/IV+a/E9tpdV9rla92QqWAjFcr
qsNUwqcM3p7m6+ePO3FpnC36haQpqzvNdcY4N+dsOFeK52C/Wsb0l/UtQ6brxVzQ3AB4FtQ4uJrl
//+VWUe26FWjcLNzXsgDvf0aYsPQfY16Sz9WtCE2Pup6y6JDRYMJUDeQIcQbVsOVeW2Bt0/PIoxH
npfxkKphDTI2z/001L4AHNiCodxIQgkj0J9f6pSQjtaNkyjD1aqynfxcIw6dB7aIx3R5dCEQwuSY
s4NOTvyziYbiv4aksPFNxIe/w6dC8lwvBzhU2F0qYk+zRLzb+w2eEBh6mN904hc7n8v5cDMAdxTQ
ezwOJTUNSFlLyXHrxF7P+uUoq762lmOypE5crTzi7p0olCklB4uys06+ANJPyMPgieLu7Q18A0HB
S0UvHWQAi85dcflxOFMnsrWT/iwEgropMfuz1trzTipVcXRptj/YZlyCHE2Ho9E72n3jJtM3VWh2
IKXa33WqsM65l3kfwzrJN37d9T29/DjycgBRr5SQyx/n8b2j48T9OQOnBOBet9AYVsXey9t3S/az
yKwwwfNSBsDk53IoRxmLeXLq/lwRGOEz1o+UecWmjvRy3V9GmAxDi/gVArscsMthytLQu6gkPjdJ
PHdUI8NvJZ3Op0SOFRoRKdq4odfv6YrodNZkule6YfzSdnZ2B9at+R/mF6M/1p7qD4WCZf7/uli6
SOnJZTWS13hWznDS5EcMFdvDiD71xpN7fVPSIQf8C4sBNxNipMuh2pbsHy8RDlFn9D5/qwucakz3
b2/n65sSJgGAURqVS7y37vLobtoWocbDTr07uSfNF75BPWvXgkrcN93cbeSTW+OtDm2FnFIsyE3O
k5X3XyHaiJ05CeRja+Vx1KctkYEb4Be2DqB86lW8CLT/L2dR4iLc1Y4nztBxkE7BI6/ynVgv7uuu
jr+GZTdS+ohH564b7PJBjE55RoW8DdReiC3a3Y3DCaSajtqiiHyt6NlFYaI5lUXVjNaPHyn5/ICc
KgqTot0ywrlmKRNCAd+2PMiaFkytZXf9tVH71pNV74b9OVQa53MGnT4Juq7Fot1pe5vGVppMn9wC
Q/JAEVPxVXFc+RV5EpQnM4OyUjDW3Gf7iZwHGz6K/Vs+XMs1uTrXKKghpgXnnwbzmtxVFs5oiJkS
oh1ZzoOeT6nlN3AAT4XRyEDLtfYOK6U2sKQ2f3p7z984WfgvQdPAZg6b69cb/q+5MVG91ngR5Vkp
yCyjsDDu9KbfSm5ujkILAVIn/Vooh5crYFfFlGldKM8x6gm7vJXVnTWG2cb5vbGnQEPTpl2wkTBM
VuuMC19ehst5snKENo0o/cecWmdn0frZCHJufA8jkcKgGwVRbi1XHDqRNpg00M7DjEVUOdRy1+Na
vTHK9aPuUrYg++QPTE7WF+zED1fdkluP649baDS1HdQBHKOMaQ5opPR3yaxsaSTfGhRSO5NIjkZd
ZhWv9JTo0zolD1VAPx06McVATat6l4zTcDKGwn5pM0XdwM1frxysHfQuwIhwL/GmXO4PQHZNCpUJ
x2Rl/NTXCLU1evUdb4hkY6CrRj6XH4PAguPr0M9fXYFVPU1TXugW1g+t/CfsawP1qAI9GT3vlM8J
RvPZoS5y50OKVMpD3CnN7u3zdvWlkHuXQgIQRIALV92CRqGACoG8OXdN5vptZsy7Vu+MICWg3tg+
V5uUofQFJmGAKWLM1beGquIJxYmac+8NeRCNjhbMA07t7/4g8AiI8iAgBaH41arrrwtkoGE5eEqZ
nB21tw9Qy14c3NX3fRx9fnuga5wKrUHWjOrB0o1E9PJyk8gCT6DQTKOznoEawl41dmrcrEZkD6px
qsoAX9Gc8vk8ZdFhMtzpyZua6SvaXclTYkiZY89eYRxnNoVT4LYhon+tSk4LBbNyTLjsCGTcv/2b
rw7Tsq3pWAKs4QxDX7r8yRlWj4kZucppApHwEw2qTsHF1E7OsdkPTzjaJXZQq418r/UXVzoY5YX2
wtD0bC+Htb0BWZIqSs65YZWoJLUiqJOy2ePXnW/hoq6qOgsiBjIRZR3u3gXodTnYGEZjPJizQdyS
5j8TqBbPczmSkeuRhZe7l2t5ej/NU3QK4RXJAHztXHzv5Ny8aF2rK88GmjrmR5FEyTFLlKL2VX2y
y51lFtaAAo7SGJRKPcULUvQ+e2RVVaf3w0zt/kP5MnwarBQ0gFpAzPNTZZqAKBYIigEV6FKL/o8T
YeybFam6m2tZ2w+9V2kLbqElE3NCs85OvRVlz1HrOGWQySrEa8VOjfbQoaqLgn81y90YDY119qZu
+uoRTWs7pbHDP53UpxcMt7Hf1XrSnK6f8FfzQm1E8gjzwB9lLRX1GBfIn3AgUrMNnCSycl9qIhFB
rNu5FWAKX90PoRpinRM1O86N8asw02LR9cjah1DPIz2I8qIOAyhB1oj0IuZYBwmDCceaOQHDUYzS
PeHUGf2iFeNZh8ge6oSUFn5XkHeTFd5nswJWI6FU9KF0EpptxBtNt2us2X6ywmbu7z1z7ufAMkEU
7O1EpN/cKqu7e3DYtnqYtLzGDbIT/0fdmWxHblzr+lW8NIcOEOjvOvYAQDYki31fEyySYqEHAoFA
+/T3S0nHVpW9rOPBHVxJA1WxQWYiELH3/jvd3jljKYcdJLjsyTBH2ImKPALeUmWOZmLaYGF85moo
oK7k7nsazikPGAJgXBNqp7SiYOi6nsNZ5B81SgJSh8hNwc/L2Ij1TBs9v9ZNMxBpEg6k8ayLazzb
TRXsxTZYLz3WIvN+JRL42lRGY+zroqnviUkb9mvhBvtqbcw8mTGiveGTdr5axSDO+7H3z0Q4h7tp
tNRtOM/tI12ysw+Hsrlt9QKp3vcf1022vDxcY55WT0xDjPEeSwdZDc7uq/OJ2REbjbnpVx/bsa/S
h4KsCO+r9qSmM4zsRDu+tsLLt70RzGSny7zIn5tclx8MzpcwEiUbXNJKXyFSHiVzCly0IQnlgb3E
q1C5Q35pA0O7x6aiS0Q7BA0BhrY3RNUs1Gd/GlGhp9XfJA84vcJWda9bkOfPQLAdP1whNtrZXZoW
kUGo/c0QqokIt61/BVMVbw6Jea98YFkFNL+593ZZBO2uEt0MH7Zu7CaBo1N6cd5bzsW0lVkYF6kQ
B2vNrA6bE7W03Kx5TSNnCIG1ceXX5a1kwEIJXTmmjmSAXqsfVnn0fGnWuwZr+rcmlKfb3nXVgoJB
jUHklUbPve6g4Md1ELTrWYpKDs7PaKo3w+vrZ7WFukto+OhQVoOB58FGonhT66JWUb/CoIl7lQ5A
ulvZLHFpLafPe9FjedbCyBNx0AbZR1EVlt5tBBhnMfXO9GixmTQEtKbTVWY47as79qrdo4vK7oti
a4M4g60YXknYwVdh1q8XorGtOcrhKwnCG8PFi9qQSPUocMt12bnk3l/QSmKXMaRZdTlTGW2ogWdw
8cnp4PT0zlQ95Qv+lGT1FLo6p4sdipLi3sVawV1tZyd5CMdYW/V4VonBK1FQLeJOBTiQx7oW+oM8
QHfE0SzHwidT1ET7gbcUHkJD98uOnqnWiSX9/J4HcTSPG1D11eAVDXtihqFBRBz4eOOs6TonDW8q
jIZhHZy4X9MgWsp8nvaS7iiP3L4M+t1SumSXSEQnUVfNctn52t76SM9LiZlzGmQiCiBqe7uV3RE7
bT0EDtZAuTVBfSolj8HI7hsFoYIIiFg5e5hlWYmoHKHHxNvCBhubWxN0u6yxYR3nJWZqTV5ZThwa
nvueOWVw33MKpJfTVE4fM0vo1tmMDRNkFww0Tu1SXVVyJTzHUcVyZSq/455q27uv5KT7BAOQinm1
Z9TrQShYs4m/+ul4KWtMZy51uUIqN1KLkxcSvLwKW6t9mS1JZHpZSPmqDQENnTkA1gEK5twQabIg
UNcgjkZAkQ6krKfW2sR2U0oNnq/8C6ey03yn2Z+TTGxZHo8ihBPvk7f2MgUWDF5jcZmFyROC5jVo
uw9NXZh3HtvqhU0cWZtopqVX8OudBp97Zi3n3SrMiv3G6V+8dOvOCp52AHZyGurIyLuVeIkal60Y
0hjP+yiy9NoJCIKJTO2bB3Ol7IjzebV40IbZvu3ajtuS1zLXCcGptRfBtdN3vazscU+dLQYC7ZX7
yfEtb5jhbs7RYu9RER/N/At0o1Ltx5RR6bUzhtKJvLDUWRLWKc+zCvytS5Q5DN8A3z2+aCyBPOWt
Qgkoxq2eOW4hxn4JRh+03HXJvE8g43fBoSx90k/9dTG++enKX4uSf/dYhVp90m7kvQOb1kV+k5f4
Z+7nlPygw9paW3kKMxk/scMzy30/hp0b43uo3SPaMY6jbOpNf0fiXat2itr+q3LN6q4YnfmbZUAr
2W8wM9bYLgwYCb5GWd9ni3wbRd19ILwoibtu0dsjgRfVvhEcd3x2me3tLDdf251ourJISkvS84W9
Y9iRifsWzFe5LNeOmRXrjjlEah1tcn7pQOteHQhoWNkiwSr6aMK6wolkJ/HUtrbq2vDsEWTHbvyP
YSvDlxKvra/dvPVeYgFDtXuNLOGBtC1IU43ERiI3+xkpJObvu5D0gr20J8YZlZHBFq3LlRjUcWtS
IyYgwNYJ0G1zgzyzFPFWwLMVQ786MTGO9hDPMAbz2JM2hlq1q2wX8yPpv9iida7g6JTlrYIfUyU9
VSDOno6xLUnj9imEAK+UsHPR/V8hCeFoI+qJrVBKq4frkQPlxlvaI9UvevZ1dw6mFqVHH96YGIi+
aB0aj249uH0kjcFaYAU5oowMy5PfRtyQns0hqG0osd78pXAtPtxl0MZVP5rYrNfharxZlTCvLbux
5sRexjWNcZrZLjy1VfdiFVhcDKMNHzbUchMJkGT2rZqU9bCNZvVumEUQ7mxFbF+kA9V98xip2lFH
Q1hHyq/MNYLeSwpRXk/2ZwFJp2Y3K9YiatOxz2JSX+UFHNO12ZEfEthJ69KZxPNos8DtzjoVeTVb
cTI0Rbogq6+ZoE2rqF7ayerujVWNWezXJ6/KrLOM9yarIePUU+odh9Qf3pvS819XDhnW/zCCkzqM
APp4VK6V8kSsSkZ4VnkIFJl8MRFl1v6ZT6prjjMQ2jdEJDWLN9WTOKoiJCnCXUMNEQGK673RzOuO
BAR+x2YWrYz9JoMJEM5th761sfFht2TnUOzUqrgOkRwAn81ZBeerXKbtHPkL9iWMSJsvU25bL4Gx
CtyQt8k9M9de+zHTTOOhNWHdRYOe648mnUlX7syw6Q6KTujO1YNpx7JuOQRT7UMTmktyn451P4y3
zihGOx6HKn9xdTfriLAFqaIK+8BzkNLyox233E8KrD1eyzyYLpRbVszGNsZ6kY8Y1b1pp5mcgyWV
bhVlGLl+DQa7uV0g8hrRsgAkxoPIeiMefMrzcl0NEsMIBrSOmNcacemKxUmcYCjFwSNO7L3zcfnY
jegkvlYkyYcxx2960UydV932qcMekA+bHmITneDXhfnDw5o3Y/C19orhW9e2uoitFFNGyKwQbOK1
xmks8lmdBeZDhfukptB/Fdqv+2OezrSi8OfdbefU1XA1lMEa4K/LyQmXahvekUTg0+DrMEeuBbvs
xl8DA6rXJN0umkkEeBBZURqwhMvyrh5JMo2cqZQT99q0Hhiy27+MGIHIfS/8zN35+YosnIF4+LuF
yX99LP8n++xufptfDn/7b/78wdxEFVmuf/jj3y6LD9UN3Tf936cf+/u3ff9Df7uWn+29Vp+f+vJN
/vid3/0gv//36ydv+u27P+z4GPV6O36q9e5zGGv960V4pafv/N9+8S+fv/6Wh1V+/vWnj45ZzOm3
ZUXX/vT7l85++etPJ5Lrf/3x1//+tau3hh9LOpZ/8fHW/uXuU47vdfHx489+vg36rz8ZXvAzyO9J
ts9w7xSxxIBm/vz1S774GfcX5lOBwPgeAzya6rZTOv/rT1b4M47EzJBsFCmIEk8pv0M3/vol/2fH
P8m5gHmhTZySc/7nVX53u/5x+/7Sjs1Nh73L8NeffpuL/2MsjU0VnFkoALDdmL2dsMvvO3uJQUi5
2sRAuxpv7YtyxI1132mP86aq6vJBVH457wIHY7fDlg4E8Q6+hoc4Dn2NmtHsREKJl3Xng1uvfGNo
TofRwpctLrBbeNsoWuxkQ+Hwi2xStA2Vw6HF+eGMj23JOCX255TWQejMKJE/FYqSj0GPl9S+Ch6L
1urq2FzbE8kYQ9w1KtoAE7uBGgOBmL8a9E3eEFSXbd0MWaQmENAI6+2UUF/Y99lh6EqfAmqFylkJ
7T5ZXqlRCoxBQ6FF25fHEBx9SSavP31ShfuRdI12eVBm4TfHim1/SSTaqumq53nPknQaJBLRMDff
8zBMfynbnChdJ9fCSSYx6/shq2sP3cggw7gyu/FyDqeQaC29iTVa5RDoqFFL0yC/2ATK+nmmEME3
iWrTyrRQe20FRXPFesWPfgjH7L4pZ8M9kpc9Hix/mTA5aUd1M7kbjM9Zb+WbtbQoOn2Pn+YUahe8
uh23s2IbRZuIZ/b/OelonPKvuW7NawMal4zIPO7QezpBM13NZJrOh6GY1fPQuNOw4AqqqfaNgsip
Yy9l9SDCBR/kqQibL3aRUwKkxdJcUgyYb7MflNd+5frvFby2IUrdtTLjpRtJvUU+4yD1HNfyunZC
/ST7sCK6SAYmp+zCeDrJU8N+3/wlW6MBg8vHLHTnOZr9dDGRn6mx2BOIhFy0NDajiElFFVOsYDhs
+8zuXf8Wi4TOiBg1Te4BOklvnztOnmPYhchlimEMeLRorjXcQWj2+z1DtfRSupOmXJDK/wwog+sr
MABxp8k1CL6UDoKWoxxxsUKGugU9oTtp1SRBs9TZvk59v7noAuHNZ62hVB8zHxJzYvBsaAR1C6RN
OlpqiNJCS4WrZE9MjdmvuZGMjVtXCcV4nR6MPnAuHSiROs70sHHfjADN4QIQ3+yrAm0srNdhvBus
3B/pPP35w2pIN6Hs9mjGIDPn05cWL7TXUpycxBELUYKENDtktwkVMBSrpu1shFQsoF7NqDKVZxM9
rK2WKdS4tMwgAlV19+m8IWzpW4Mzr6FOQUdQo1V8HV2Knp3lreWJylwZz3pQOcondzHAzaaZsARY
a0/BPJvPIbVnSi8pWv/kFe8i/20QeVoF9rCYIfcfYde3DGURKyCnAYljnqUQR7TVdGMsnNbROq12
HllD03xTiEE5QCtRFhHVj3U/6+ZzTZUaD4u3kYC3FVVqRVMYlAersJyETRQBUV0vbhVXeTZ8YOqJ
j+iM990XmYVrGHVlz2Pjw+h9yIn5u3JsOuVobcPeShjjN3u/aRjwbQjO+t3QyewMujKRu5bWQkaj
XsYm6SRMiKTB+4SxjYuT096wdCVjdFcO3E5HYeoeOrXK2H62Yd11hFJdKnOymJX57uCxjEJvitup
WOA9ec1sXzA8NZO+Mc2PRqTjW6scb9u5cx7WEdMEx4lWbxutwwLq/+iUxOVBZHGte5dFKK+8OS/a
nZm54zOxLPYQZToUYazEuphIiWwXOGdi6UZo20oaemfOoKdyC6zERcvwnqV46Jq6cmck0oL4SjVV
YQOE4JmwzDujy/bOFIpuH4x4Av8JreB72OJ06qDpRGx0kjoSC+SfEJQ/AAqenSHyc/W8Szd50lqm
IWSsZvsT2OIHb43fLoP7FaY8CGwhFZxexh8uI5SZjwDe845IDfZd1hCKL1PzMIzjVl7mpamIrS3T
r3OVuxcW0yEmbnqT+z/UBr+fun88Zb/Hg04vw4UA5mGWSLwTtqU/wG35YCNZ9+x+B0ZqnQdwhl9d
WQ6PfdE6FBZ/L0P+xaW+x75OlzrFNXu47QXEYkNR/f4dty3mJUNdyF3djSdxhrO4w66yZu4yPVJg
fVF9HZKx04geOQSzpBERYleYu19fxv+LuhCdpB7V518oC4e/cOj98qYpxf4/qBBZvH+4N6cK9LsS
8bFSb0X7+ce68Nef+K0wdMyfqfrQSFD2maSWuNzI3+pCIX4GPoeWedIAoAU+8WB+Lwtd8TNfIcgH
7jBfJB/t72Wh4/xs44cL/wxm+slNKPxPysLvH08014K6EiYhlGhAYiQJ36+iJgeqFaOaE6Z64Xnm
l855lSFr/cPn8S/W6r+8CsDZiVx2Uh/9sFZ9RGINql4Oz7QgAcAsK31cdLO+//vL/EC84M0gDLNh
/UCBgPLzI/2ZnGwJ+J5PieejT+lz+IBpkxlH7KWKc39sh0ejHbaLrrLgAv37S//Infv12ogsSAhl
MEVc4Q/YIHnpQ23WxIJ2GQEa73XfBVvBwCnAU9yY2mbb6bWQy6EUbr0kiDayJ20pC4ih6VOe0kEz
5h/t+hT76ots1yhkBVfgpzld779/rf98NzDMDZHRnXBF7vwPW7ITTFPFcH5KrNzWd+j6y+zMQ5Rr
/wlu+QNcykfiEmaLszh3HMO+08L/455cDoKSwWPApOtKD5h0iMW9Frrp58ugmyn4GJ8BTLzkYVbo
/5DDd3rQaMI4DU7/CRbE9xcftaYss0vGxVCSEuJ5fEaz+s84fN/v9zw+wW9t1Sni8sSv/uEqvb2W
aWZRW5R+ObxOXsAw0LXlE97AL//+pp1+0z+6t1+vBCvx5NsHufgkQf3+/TDwkQ10fCspemvJoxZd
XtRPTCODZTEu6srt1v90mbBVsZahG0C3hMhxur1/OFKLcWR2A3SauKsTHHNvmuPF64w/UfP80yL5
9SrUBfDTT0SOH54bl0mbouKxExuxwh3ekdW+9gszKQnxPhNm/2R365+h3H92zR8WJg2/szob1xRB
n0aiSbfEqvoP2Xjesw5w68Q0w/8Tqso/X5MtifeKAwiyIsY633+aPlYTmp5acE0jPcfFWN9Y9raQ
St05NWrJudLMGAsixf/TdYOGCYsLtiYWKNXC99fNWtTtZU8P1C99fTe5Kn9DD+RFbL+0G6jUqz/J
8/ynR4IdkH+wIsJiQogfzYK7Cm1B3bsuJXUgr61Q9jJBs1h6CaFIxtm/f3e4HP2w6ePOGXCACYF+
zSQh5EcWrdX1klq+mpLBS2smEkzc23NZGnp7LrWqc/yRvSYl3XAT7UHoGr66SPF5Z+rshUfXUr31
ttSL6ZoRzPOJiHdZB9k5VLPV2Eu19fj02SsOCcsiiVhSdQn8b4GHeTscR9vpwLYGqoiYaLGP4+jT
jU+qmP1IBGNBuoNaG3mthmZzLtbJt1qkCrltPwcbhguJzup42OyzsEZ/uGP4nXJutdkmyHMKF/3u
FD3o44mU032ZO6/3jpM5htZ5Sb//QR09m0lRGPKlI1jYPfPKaWN6jB7Xj9xpnNqY3DmYNJkJOJus
U8Vqn6BPHsBdIcqkjdRVZNdyrC6R46DUgYKSiQOeOOXN3IczU0b6Qxq3as7t04RRvkhQHWNfbqUr
94vuneCL4xuiiGplBgxbKMOv4dlZ9tHLzOEpPRmMxQGSFlw7fFLZsg92R2cBJyXYZkUggbUKH62c
RTUPkdp851Gbi4Pculs3PkLdlhtjfHDrHVpALKk2hnxP69K02SGsK4GhU1dLbEyEX6uLzRTBUSzj
aOycygcQ3WwnvQ2lnk8QmhV+TQNfY2bVrVPvXZjzrNDxOfUSnDrP0rJund4th0Ozro04bL2j5RwZ
GySjnRFWej4uW7ghnF2myfgy5wtMV3yrJvEAZAmY3m0ZvRnHRDbv8FL2jJ1tlUyMUvDt6kZYQ7ud
Tb12mP6YNf+fKs8pE0JB/GUXlK31XJZGUCVM192LYeC+55ENSjl8ScsifMhWzWgEytRoR7Wc+qcg
VcCDORPQMF5scNUrOg257tG7pmcp2eSsBJxe6gQUxLtXCkQyIma37y7Y1yk2AJ4yrDXUIJrYI273
TQG+dXEfBE3FeJ7BzUuvtfMJmF+sjNW2ydqbRt0UsWjMnsl7ufRPTOqMByH6pdrbttHOgAzpaa5Q
TZYRTVm5dQy8cFehyTeMb6z8rog9bC+MyB7S9Kkap15GizcqHQlvKUAZycTpkyLF2R/Xg5l87Enj
ejBaWbtDk532CRCfZfNYhaONTU2XPROCDPbB3CKHeTwIQDBov/27nU1WeFVgO1ZGjfBWH4VatYIE
jlPjgG/k/hzPIJC/hGg4m9iRwWnggCYctKJO9YfbiM2MsQPgMBqcmYdhNBSOjbTzQP7cu2o9FjkK
gv1gt4Y8UdSYA4J6beM1lANGej74rLODd+nLh8aYs+yOQxDN3+hNpExyvvVXK0a4DENApF7HbDZf
jKkvr7GQdJ3DWCzATlk5VMWZMmEhRGFoiOBR4O54zqNrviLpWrOdkoa4b2FhhV8rsQbZvgerY9hZ
BZYKv+Kp3+Q39mDipwNRqcXOJWrMamgmNJ5unx/6yYEI05oMBC2nUcON7Y+I0YraGu8nO3PzM5NU
GDDfEUx7rWITmK7fByfW0pmNhRsx9e2IiYisqfL2zCQGAfha+MPdjN+K02Mlp4zp2Gw9+IjbFpX6
pawQ/j8gNinbI89mW+9mZ3CCz8zbinRfU5uWsUBvhF58NUDvDXIljLhr5dDe+dAKdhhfOPV+8SD7
xMrPmgO8KfNrEUACiVfLq3jNJCrfBgY8m8QC0byjiDaf8s3Rza4PpJuEfqPKxJzr/hwNgflKt758
emO9fmupAuyDq/r8Wi5BIW8as+nfS1Jyv7qdPd+KSuI3cEr4ezRHpsym0q6FsVtGWHvIvoidgh/c
lXVo/CIJo30Bre/6ZKVFLHdSu4N/3qVLf2BuTnATZE+Qf2W62J9lMJyPzUoM6tGWtbwyWh8ccith
fYFdwetQ69Cdsjty/PJkgV3DA9SSoIamg8S6CnP14FcZOxZzSHiT4bI5O4aHM7Hhrts8zebMtlr7
eksPuhH+kASd65J3VE/j5xwWWLPBcjCesr4SN60xAoILATyWkAomPkmpB7bGHszW5+UqpmOQoXWI
xl+niKkO6mNXFak6g1PmEbwRkNIi8mV8GaxaVFHjGKVOJPjn1ejI7bYeCkMBWGd+QHoMUSiRzGxz
2zXQ5qzIamvRcbvL7pOA6vKNmRRDVt5wCcUtl7zy2nXqOZ42pj6H2hztbN8ZZXBrWwDzD7OpQwhC
oz29nW7tR02dQoGlZ+yrbIN3yqy5mIvDivfp5eybSwAxZ3EOzdTaiG3KIbsxnYbDB1vu/IVEPmUn
QVAOLX65s5nHYlHYFeSVsmcI9m11A5ulV4mGLhgcp8ZgU05Dp+cEB2csE02M/Ltq01nGs9GFVjLl
c+7tsGZsv2pIBeEVmfbVmEAVWdoHE9McI2rCqb5E6G1ZOxyF5K41Szs94v1UfOa1h2EVOdtDFtsQ
xD68NgyHfQXSGeIjkfnfSnQvBhb/azWzs7YOd9SGOOZ6OksPGFDx+6RYr9NgdpdD74ebh8PXmruE
UXn1s1jKYtgzW3JxVE/nrooggRW4QWlK5qjE+SXfYychm9iwgHMiRvLFzaKkncO+6Ky3ITPhdFmg
tNhYVZU3RzBtgrcaKv9LZ+pAQH7rhIxTZ7Ef4S8b4DyhhUR+w+/xzTAwKEsQDAH8LAoTuEgXC2i0
p4blayDqNNursFB3RO9tObJ1W0INqsJuPrQwcs1YSukvCakr9bIj2gmDPUy+YMsSZn/uARqvO2Xl
QOkOJc97waZ4F3A440fipGrD0Gz2hj1x9DksIaovvdOELCM9zLuOgWqgfHs/OJupzyZD+02MTYnz
WgfTYCfVuBHaNmSiHHfo9MMwSrcJwiMvELQeOfNwXCqtHlY8ak34cfUYxAsDgyUJi02aV3PGWD4p
ZMVdrbTO73zqUiOZU+Qt8SLUOiUko0AHVOjb91vtTu9lAEkTukGR6RjRDYI9T4dwOtLCMzAVyDdG
vGsz4nesoHxclciN56O2TvkPg+vgSLk50jqDMCCoIWWVn6yx2uUVx06vOwXA5dNx9nx9l2bkfoK0
mJBVQybMTxI56IY7iSPTyBC5fd3LsXUOJv4D3tGHR6V30CYogAtrKJ7BHKY3JeYSH3GrCPzEwXni
WwrbCkcDeFbYIrBNf8MPK7z3ALjPzVl6ZQLxVD2B0lRPGlhRspukrOd8a/ArCwe4KF3opw1v3/Nk
7Iyrepr7duSM90f5vuAEdd8W0/Q4KLlB+lRSHn0SrDGkkYXrxZULIBL5cxaWyYq+JdkaB5bZQm7W
LX5v5RDjJQ0xsMcT5nmoJikARsz2vDM8iGX5aGFngyOJ/2TksNQiGxNWhcvVFs5wiSZeEd0etanL
eMPEoUb0cucoJlM8aaHVJX7rzSNyd1BYAZ+yj3Km6JdbZbgdBCFfYba0WC44qE8rHCnKuDTS2hzm
OHBJhzuH/TdB0Es97771F6c6SMttL90g3V4UFV65s5eGMtEcwpMiFnTUjGH9zWcYxbbP6ZqCvzbw
Ga+4nf3J1QY/ulggHbv19LB+zTdc5JJ2qpt7PZXmvRBr+8gJBIfZnnX6CazRa5wj1vEmTBcgXqIf
lMFaW4MrZFkD4BTWp0/h1hd9nPV1F8aU2MvHlDcteMxy6jm4sTiub8Uw7KZTJNUuyKDUUSvmMD8X
bbZnOBBrGgC3g0UkPcPu6bAW8Ww4IxSj0UWdT3V8IkJMZdeeYcPDo4ODvb7d2CEVS2LqsCYKi/R+
heP8xmCtxv5mdUS/K6xRfrP46yLuMJN6R9YxAbfltrqey5SWYPHDJoiQCM7Q8nQo73F3lnu/Sx0z
qseNCqRYBht/m0ybRVws3vyawY6HLNr27qUxs7cn0zB39+WYGWzOssA1xMnIyY4gmGTNeWoLDG7Q
i3eP+Nrk70HYyuVYQ7C9bqetzi/YIpvXYbWh2MDVDO7rlGMsMkBav2pFUFNkZLN9mIfFbfDN6NKn
gIVQnTmia57B5WcbtlBpESCpHeOLhGKbRWDL4V3d0L0mjkcyQ0RhC6lzop6maoL9yQOL6r6MZq8o
iNA2XJ/SpM6sF2/AlMTFzaSMcqk6DZUa+shupVn8hHdf+VD8aVx3S2aGy660Gm84IseX1DRGXx+A
zmD/TgatLP4QRbNE3oLTAxxegnDiDRvZA9yYfIi7AackSFeunx9UZkxp1ArLfrCcjs0Zwpn7St3i
iITsKXndpdAqQbK0tiPG1m0RCSqBi36SJqcVTPQ2KmZEardQs80mnr1xfp3ssH2oaJawVOEbrkZl
ef0VY8GQDQYagMX2IODPyKXz5A4+A2vPQU63sQo2/DSCrOu/FoRoAsEZMKbYJvW47iZMMGAsQTR4
gGTmPJijabhRoAP7Pq8ydEFWCdeMzoqike58CL0IYWjxlvuVh3gdc/I3iES0ZwG6fopel5UeFUh/
U2wwRfnNg5DLnYNlsU+nrPrau8X0KQXI7n7JC44m7ofhHhaoyJiwEZMLQOtWOSwvbXrfvNJcu+sW
cjLOk6hpwEhxivKTlKbVT0ow7WZ/eqefuVFOcJ/KvD5Ybtfl5ylZYzsUyrON7iDbqrhw1vKzMGZG
jU1LCRw1mIeusZ85lRf7A7V9JOa1/mJrp3sZx9r+kg0oPuLGRBoT5YEn3oTVGF8mtejXCSqXEfmK
7STCSBLyqkbtFQXSzMv9JCwUHpXrYuIcrFnX7j0t03fKgxHfRN/EqCs1PF4HWRxrFaEeyHCewgvp
Cotl/95wW+NxhIH1lqb1xsluF9nD2Jy6GXInxjk2VOrdLxRRED6bok8vm7YO7QP8DX4PxQFTC5xC
h1/E4OQv0jXlY+qLgnl+XaT6mOGqZEaA+ZY89U+DvQcK3PQZTSrlpRKK6KSTh3p6kCDaDxU3uonL
xnWP0Gec/nxyTnQvU2doAbdsTHJoaReAEvD9xWoWM7p6fAZijL9MI86EtO9mr+qtXaHrCai4dfu7
qpoxpasde2NPwQuIQhqD8S3xR6crsfnKKECNqlK3bUqEWkzThntqqtmHd0bQFRKFxgQ1fHQHee0Y
hngNAcDnWEiiKxP2ZZy3gnFkvCSZoXwZ8V41DhAixi0ZndxCcuC0LjMEhZ/bMQ3TInhrT+HhCZSf
1YwWsmSe4S92EmbxjN/IbJm5Fc22W14vI0aYO4ZYW73rQ73k4OJNiNWuhrOm2nUaE79epiftl4xq
HD1ZbyP1qUEXdJImjBDjuvPWqiwMpKHDEecwGdV+XFh4sVGspO6JqtHyAlqk4juw9qGJt82XGcKG
GxPVNtlnrvJ5Da1t5G896b4ygp7QhBdqgGByRINGAn0XeiwsZyKKLJpXGfBktLnnHu1046Md17Bt
kJOHutjTEQ6XhWnlzdmMmdEGURXjtkjDPgojLfMVZmLfz9teFboLd04GTQzuvp0lGbdv2pdOb9SJ
N7BWduTaBPLFZFhV7ps2Z2dejEXD7G9c6cU2XeQY+701HKxy8LzI63HZY9NKRZAISCOPPMGbu7cH
ZiZ5h1nzUdFCefsWjkYYKVeac6xcb/msrM5+odlYV7YKvX042nPPheUtFsde5r24zuo/q1Koj6zB
7g50+URVMJfZ/b/sncdy5EqWpl+lbfa4Bi2WAxWCEQxqtYGRSRIacDg0nn6+qFtWYzVjs+jFLNqs
N7W5lUxmBOB+zi9/QI8rxhEzzWUIEuOssTPr4/fsLBQEMKh37zQPaxd3EOnC8JG6z9xareObJc/p
bpqm9h6OQ3XOrjTFMzXvyeD3KjriCpHIG7hGUoaOkg0M0l3fj2Gv9VmHxeJ67yNEl61vdMS5+BYe
uIZwBsX9sxE3UfhFBo3ZCzL/KH1sVyvUBzUV8eSm5pdBaslj746kcNVOolrnDeNSFV+l/x+OsaoV
lq8KtEmRJPTsS1lW+V2fgxWGcssI9zKc3tH3+dChzbQ5ZsNhNkRjhVvSFPBbvL93+qbzRowlgucG
Pc+0J8KMKYIrtcqDqcU9FBTqNtXPSlm0z2sHl4Mya1iehBxMPAb4S/ENWCyh+8kZ8IHxYVvU8FDW
dGqXnuPcnAmzDboJhgHcTwg+bqvTmYBAP0+jWV0bfMdMJGGqkNzMrp/n9xIbo+ebY7pN/qAl5Se5
dvoYT7yEa6zkOCaxw9vuq1qjmA0UXXgDQewpMvqlReSPXJmUwHXDX7WvTJAPHqIsffUUwJ1gXHHw
+WB6QG597pjfcA1SCwlhBJUopDDpzGqr4j0nc58BE+0rOptFK1D/6Vvp7jmapze3buw0VleLmupF
BXryURUh+qmWZkywKXXite3a9sdMVO2xIC2DZGOqkPgyga9wZvTdMyfmdKtPKKfZ5Mlo9gsO6F+j
6ssvYhdaBoFqUdLdilrJiMx10t4SK12KgBhCtw+mOR/PFmnsKb5Cr7MjAqiAThRyrfl5kJYrv5eZ
0PoOBAzaVbdKus/Xkp7tVTHSN8NoujuvUmqUXcac3K9lg2o/05bizlsKHamQ1+j71CDzKza1qb5V
sLX11/BgpDCrmbjPyC5xYUm0I26AHZHtU8Uq5MYt9pQsAronJKlwxtWN2aoILKYAtA5Q9gz9sahF
+5YAs3ZUx+rZr+qlehXjX8syn1xF8WTCufKlFZbykQxW0pA8h5c0FkB/aeTQSFOgb/eau24r3D+z
h24syNy0RmikrEkoJq18zidiPSMNxRfytGWqiYbPFed5WsqOW5/zYYkrQyv/QDYDIhUUOSiBlJW1
ndqytDaeGL35aNaV6AkrV43uaxLmlkRD5wA0c1J66V07WWp1aGdl/jGscfjWOnPB82Bmcjzis2JX
6JVZ8WIMr9rFNEhiDlC69GpkjfjQwq7zrGv0T+KdJecEptxuXPeOORrDyeR+fiXvRpkDk3HlYMzj
NHB4SPNPZVAuHHTEj3ps0G7zWmAjSEJ6QtxLYQvrYQXp+aMChYEnLY7ylfUtmxIKwtzd0UBNLIyF
mP23z6BFQ6iA9HbhwjB8qzf0PaR2JY56Z7vEgWLPBHAXTKkD0O2P520K59Oo1CdFoY0oqPsKvbc9
bOVXOsti4X1qG9D9kSCgq1YWsarh5UzaMwHd7DGMiFMwD0PlXiM/XEZAlzzvfWvYzlEh4O+7sNQs
5xyFO+DUnHMzqvFfaLG5liRPN0DmHSMvvqkbYlBTnS4MJ3/X3I6HhY1tbgOGeN5iB63jhUKI9WOx
TY9Vz/B4fRlF880Hxe+7nQJZqwD4rPIpE7r5ozdbPoWYSpfbqjPwK6mJMUsugtbw8BUq2gNx50wX
ibn1Zais2QTkkfJYBIgl8ymaoDNRz7JoFwdYNusyG8PUs6oaE2jHDLIY2RJHb2gA2egRs4Mg05yi
eZdfJZsJ0hw372mu6zQJ9ATg3reZGe0bYdNyFI7elmoHXG7W7dwK9U67PtuMWFy4YTcIDUi2MgCe
U0jhGWpIWCfsfwOUUWNtysVQaj2L0JgkNJiXK290JVtdjTSF+H7GAXSU1BBDU8YYhYgPJne9nCPR
V1dbaQsm47duK4tdUoBpnGxeWcZInevxXIKLKkh3i3wLa3tq3mssb0ogvFLLyXk0MLraq9JGjJtM
X846Vc9Vx14QFRiCrwu17ZAWyZvS7vATOtXdTMkZIu0a5RFO42VT/TURACAJftwM+62GaXB0RWoH
dAhjTnT5glP/+qLkwKSIj4Km2UZIjxnIiyjb2vv1PEqzdoOj1NCgrXQOmJHY1Cd207PW5rpOGrbm
cHphL0BvrE9GtcN7xjVAhCvpc6Wwx8OQ6coF7KS+Jmi6mGwkeekttqs8+zE3WfdhDiVYxS5uQDtm
87TdQM3oaSA7rqBAnaKI9Yn3tlYizRy4lK+plVUsHDW55JVh3qqt0X6R6adswQJm4wRmUQo2u2Qp
4Xw3RiEiWApi4i3eucSvkBznsZcIZeWMW5MHNJee3HldVl5P8aI1fAf58eJjB1H3TMOLEzPKsEWr
FTrlI2Owo+3QeqrZkwqgPfzJVcaxWBhrxvNdJ64CvsPfWl5a0dhyx7APSN+CetY3c6bCfmJkJCe4
wayGiWxlLYvF3FONN2TTK3fmoEMIdNy3FBuqfQybjwOfALbxotnWON6yJiTdg1riIkT+aoOrpakz
vSEJAEXeoMGw7emVi9fMKMo8I7RMkWacwzm4EWF7Rsy4v2iBrZKk4YtGGR5QLeUffZvnwLIVcK3f
0QjAaZ4zrY6WVz/Wg+edkbys6dlMTSGu42ymxD2sQBbXWmNjkewa9Pnr0rG7G3hiKbdjhcOqU+Ay
5DDC90Cm2zQteyOrEztejK1+VxynV8N21BVI9G2y36WYcNIx06kD8uvWE4GKl17i8kmrdw87/s3U
9fCzgpjIX29tyzcktPbVSFyNfzxrFPKbLQYxVpxhzTHfSVqFzvFnHQC5C9qBYvSosj2uiK0ylTS0
qwUVr0etwXoEG2vHSNojBGLiUIXFLoOiwHcWwQlhVLCJvjRyd/rtyHTlcOslwCuNS2nyBBWRDexU
s/ycTYfzQ8mcLsUzntjmbs7gZXx2TZeYTC/ZLBTNhblPibDQQJK93I1UiXgpKrgpHxu3YP4FdRoP
i+c0vW/RtPCyIXdtQvRwbX/jQvgbkbdpXR50XBDb45prxrIzM5fXPkm0YsNdTgAMmL0tsmMr4SKx
qFppBnZrZ1UolU4t45JEe+UgZsu7I71R1BHB7xqaejsrEmsPLjNhldMxPTSfnjeM24tItVweWjsT
G3Y4CXDKnE51RTwlbn3Ju2KkDcHh3bjC1FWa+55MQFzpXQIJkz35Z7y3Yztc+5u4VqymVbZYy+cR
qwapbvNxnscFlUVdkhUquMzgicwh5RqxWRqWIetpmFLI+ScYfN7GA//TwCe7dEpKpOyAInxwq2Yw
t9BDdT2mp2078nGRJV1hwWCjaSHNA1gclPZC2P33wDX1qGwzGYeNYqzENWWLMIOK7PSDmcyDE+HT
HsEXqf2sQw2sVwLkqoTRGb02rH5JSAiAR7vAoVqNdOcbxZo432Y0uduOoIjCO2qQ3OdtpdDDwS+r
xU1X2Hg2S8ICdnpRq3pgdiPObKyyWEyHogB+H6We71CJ2fxws2y3Z0Fxa7HPWtvIwlHrPAnozHO5
HLqysv+0Tuv9wZYwb/6MZmH2QN4I4DyzO5AvPqBd6HC3qk79jKB6yO7ScqnEr0vm7q6kvau+nSso
gMMEXloBC8IJRIPpZBcgpn6IwFGUaz43eB3mTVD75mVlfSVVYMFhcxhQWi4Pib7M5YGmi8HccZur
dpxL5APRopFxEAyjBbNrYmbUT1pqMMpv4FvqzoBRzC6LzE0vykynE286l2JzZygeDj9rQfqB934C
BTRyu/s7/eT/h5ZZ/NfyuKE2+5e2/P/SL//P35Sa2rwfPv/NF8ef+VvB7Jh/YRwDfDMNlAcEGiMo
/VvBbKt/MeGSxKZhfUCLfk3E+aeC2XD/Ik76n4pn5H3/0i/rHtJmZEMualnEy9f/9J+wtSF4vSrY
/rcy0iYaGNk/+mrNMTQd9f//4WsbBUojS1GSSGvm4qQY7s9K6kqobvPJzDM7qKz5SLg6eGY7pUdl
ysiVLShcmvCYg36i5ZLtubWx8eO+sa1YaTR86mM6UoLVJiqs+ehK747YhiSNetgrCl2GdK7u4MT7
KbrKLTrOFnYFBwC0WMpW/2P1jD3f8OvLzbaMvfIq8Fekr6IYiBAYnOnM2/TljNp4XzW4QnzN6yvA
jKyeEeOoZZSOtnfoMGFP5gAeoiqpe5+ZTMUa4UhqI85zm3oJyFQLrlMN7jycPDd3t32OvGhsRRWC
I41HAV/k97LSjhOASkABDRmuSn7nbBQvWLT6UADf3dYK/3RyeW6I0/1YJaPRWJu4YbQll0dzolYH
3UblMzk7YQUsEDa6tHd2w6GvaU2E6eFGy8ZiR5dj18dInBrL99RkbDHPNRrRhInVvvTkLVLxGPa9
Rk1KWqTog8yVdKDNqE8w8kPQMflEsvbCviPQ4FIPruurtfY7Kuu5qPv5Me3qWzmufXorAPeYm1RH
vkhp+pY5FOeeHzn68HOldqDBkr93xTp10Us9z5jks/qnh1y32PdKMSNUQXAHA8M4yrydT+T39NYL
Ni8QAW7HDTqbnrtgYTJudJ02UdC0dX5ZVy17HD0ixGU2vzBhi9K3RzKpNUFwwaia9OLxsd2phTiM
3Ramk7hrm3EgXwPRQKU7ephKO9am/rO8CpNwq6k7CzEiEuayjzEYyh0gz3C9n4iYcS3twto9Wv/I
dbF9bkttOs6DxYnNrKX6Conf80FwUTw7vabRZZuL295y9slQHNsUwVXspCTQB+1WiSSi4qHq/HJE
x8hNZJDj4M5nIPKDHP6h0DbbWdxXdbZlR5FpOVY4g6qk2KpmR4YWFDIXHxF1UPx0wxRg8529ZVdo
x8l3vZIeQGGTD09npcszKi4mOU5or62FnAVMV4upbo9LZTH6s5Kq4ViNT1qyUYE8QmugodHbb8Co
PGbm10GrGvOCpQwOpGkCTdik84GVY21R48ZcOvqx1o98IijeyCFA22MqhhNZDyHTwhd9Hgu8m3N1
AnknR8uTF3OGRcURLmJVpPgOrWYoe96jXBD9YFMbtGuhIusfROtDzDNNBPhYFgJN2FYebatp4qxs
mkdz21CjOMs4nrdFeJufcfSUx3bqljvkPNd1u6AZhFkbJi/IU4wICwNCuGxFf0QcUj800nEe00k9
2brQie9n8ziOcrpJ0rm4aY2GQOMWCQ8kPEHqEEE2ivIYQB1KAoioihEk9jvYUeSdMCGwNXgp5SeS
PC5anFg97QL9YuiRiYDsiPu+vFdH+BufjExxTlsWNfDWFcBy7JgFBNOswlJnaV9TilAzduS81ICH
rUPdh7cidTJd0Ko6/d2KlcQMuQ4hHjqcbXNp3ytrmhk+APYvZHLxVnn46ncTtlF/hCZvfEUWKAHc
pIR3QEj4kCzTJ/5SakRNhze90uqgg6oKiLownsoqm480vvU7FR3fDiRJksrhzoi/MFCVkbIy+uMw
ZhHr8OYz0/ZHQuH0G5Q2mEqRPw0s7UtV7CCLkCuYsjPmuLMqdHlo/xek3pngA4etrub5c6iEHoCV
Ey/XUz6X5FXUtpP0121pSdCkioU6lFIDZUbacKUgYfiP7ejUxAma4q1w+lkLpNfvyOWR4Qwgvrdb
98lw+zELF+tJsRMglLRPa1LEFvmcmvoFRAHV6OTu7aJzCdBY3B05M2+crwiPc2c64YkNTHUq+326
irNTI+3ufJpSXQvyVV3Qy0iEPC59fMUQy8XGYNnDu4Dfj1SZOfJGUeaL5WWd9Alwq/uAES7P2cbJ
adyLPLfvS+J4jkafN+9TWWTP20jLtN/p+rvhdfejIumYyNhQaymeecpdf5qce/CV1CfV596WGvzO
lnVnJEI/xVp+686MG5PoBTcsskS9rQrM3r6XNgsHRd1uAr2oHMmE6IxmTzzQA1eUe6ReGJ9qai7n
ThX1U1PrFE3hUI4MRe1OQvMwSW9Vw62TSOcq2tS3z1aAJAz4M3tiD6HbIecR64Aj1P1xBsT09bxb
Ixuy3pflhGJGSmAlxUwbxI4Kwg0qXcDBvEJeQ3ROrW6c2cUfkoGemxiYo5lt3rYkeaUa0jPDvKjR
rjU2u4fS7KrN8oJOB/ut8rxkoUNF8LFpU/M0gDXQOqs3F5gh4mULSg9WmJBcog0YYXev8tqnxMnJ
EqkytDvIBMq+vadJZ6EbwSiNIEm7vjhmXGOf6yBqRtzByOTOzJ31EXOsRuhKYddQXfr4Z3J4cWMT
yJOIRLtTX7bRzY9GYzfRahVMGpNmdMdhyG8xDXKxbD1IltPDDZAOelryFHnInJ0W11E838pQuRRo
+8BMnX54Lx2ynwKVIEo37r2kvrOBB80owdp0HsraHm5UrV9QOi3i5ME9vDtIu/XT0uu3miyLu75q
d8XYlGFRNX8aKFxEOEYVJFnZlQC03fCEpRdpmK15wF8tVmJsQ0aJYAU9Oh7pdFcCKxz13vCejHFZ
LKJZiL6y9aqJC65KIviW/ERL1gNZZi7+/7XOuijta+8uU/ly4jxhXAXkmquvFNMutb+2hicWkZUc
4K97eo5ckWRtiL2df0epE5kb2shvxG5Ah0x0F/L1AYV21qRP6bA6P8Sa3CeFOtSBbgzOekAoLMaQ
b5D9bVtX0b6YwsELXix9K2OEI86nns/qWZC4XPsmQ2lym1HKJYMc8S+epwptGeSqggt61j0iYmha
JGhMHWHW40XagKqIAOffgvKXkgNUecnr1g1XHqW90tPcZDOgLL4ywGTGvdXal0nnpXWNMsyWIj2t
besee9Ks4rydXmWWyVho1DES1VugO9Y8/GYeFhh/4UkLy8UuyRhiC1ZMuxj5qlrxSuZ3kgYrcSm4
pk31rteSU9PqK9liVnKTAO1RXQsUG2KjLZfddm2gClEaqw1MZTagJMtXEU4wgpUPALQdbDjnI/EH
OjQujcHDqM+xpfLKa3n1U+Wm7Relod/mqnTOiJtm1sE17Vsf2a1+q3KVftHsIiNjq/ozAI4b2HaP
50oU9xnUaM+LQCClaZg3lEbqO75lhnajNs+rYWU7clMf5aJSMI38pD/mSotKpZDPemrLgCk2+4M9
bK+WdROqS9+/ODOBl1dZlPE16sm8H91W++WLFfsU4HDnzco9KwcRgASHNC4zePI6oDuMSsXwPrpO
Uyc8An1+TCdyA585ud3xOGQJIe4WBuWWOtPnjHuaTCFV9OSUlen8BZSVPyNMqT/mbZ7QyBvDLpkq
sP5UAMp4rVF9ZkZJwRhIO+LaXhN/trbRigjj9a9lMMVETdFhJ0IA4K+pzMVuWyzEGBCLnJRFh7o6
9GaqjTc4nO8KEmU94r4zwWhnIPMDsTNAqolCUpfYxny4FnGUT5q9TdBUDoLrnavXqC9mVDU16Y+L
nZ5dfbOsc2bBL0YtOlFjLwuE+pNnLDOl4p2J4EumHZF+K8cVMrcWEQJKzSHk/zcZKDBA1Ah+g1SI
FIEOh2AikH6dYAId1Y3hDTqpbyaCOlyDHpok7udASeYi1MGrvwqi3O6qbE3NOJuZ+OYo5R1rVow8
udwevam3xIekNq3yzU4eOAmuogkPveLnRuqFtieldC1PxG62/ojfH+5AGZCkWGV3X6n58l1CruBt
6TzG0DUxrafBtHIGy9FBqiE6IujCdVnPdWea/RP3SD1yVaeSvrK2etRyEN3jQJz+FNt4hAb+kjUn
aDCRQ/+NO9Ub43kWF28WO/IA62cVhfebbV1zUJQ+c18tfeJkL2TVkbim9vIinLa8IQ/S+qqb1nAI
RhjM98msmiEi+C+1YiCkhhJryGIMEvJOtg5vsZHRtlKxHgUMxPfLRuMYgxzq1j7lSAmn0UqvQSPl
QlOPlcDoZh7akKiuCmqRCTXLlVjl8sKmoPLdo/O8Ku24VTMfao4a73ZLDEQX22A7EJQFFXDNiAoD
uVtpxgRQa/bHMhGFF5VVR38gWiDzJVEgOWCaVrr1Vr2pSU+0beu+pleui7N0ycdTnqVkJE1DavuZ
zK9van2NjEgsu4pbr9CemWCkDHpzuo5Jablvpqm5xe/bfi2rgxGT/jj11Vbmij1ryhrvpAKc3ZWe
sKpdXiQNUxxMaEM0zxQnhdUWZzjowTsUWIG4+Hthq28exiwSzTQi/KsceevUTsmtVJWcLnekV89N
mlEHu6bDdI/xZfiSKM4DSALSZJtuikttpTeWBBmS8LuFabZCKX2p1HnCPaV1BC8sEIgZCGta3KqL
0c0P1ky6ZKpZmwGIbWHSTa6y6YhazaY4j96ad8ykZLdhb8YO4BPYx3ZEskdTxKVroW60ksFM4rFb
x9dFCPngbcloE6NMBwKZsvb21nrE0x4bNrsrC+1WdN0hc5LXoKyzQ27rg1lOx4qQuJ0mmGogUxf9
jiysCd4xWcd+l1lMBWgpq3I5N14CEkgJmxpq6NNf8TUu9dGbcqU89NjbGXqzdQvLakvTEwZalqBZ
LgaRPDNe0DXcZJ49utXaruHSkapwMUwiUfxOm4ldUYArlz3IiRjO2caSdtenBQCy4qFMOY5sW3/S
Rs5tXGZqEjPncpX1swB4p+9Z8YdRsW+WwtWjgqeVUb0qlPs1o5vUX1ziIRgyH2zJcjWSURMmplEy
CuXmLVYN+wAS098RQE1ChkJPdqXYzZtjjOmJEcQ9eOwrj1Izso8qXUyGBvgVIop19PKVkRTU/2aA
5YRrDFMeuCChYUkP9mkSmsqYU7eRTR7sUfXW7ZKbfA/Zkt8OmTqHHgqUMOE4CJcmWbNbxyjMYa9r
irY+VqIyfzNjKQw6UJDn7r1CKfdp3jkZQNU0aexcjYfoAiF2c+cOOfV/QdXaFpD54CyN96WQ+E4M
JYN++UGQiyAjgvfu4gjFImouVyhZIfpw3KNKiFTEDOQhycdCtI+qy1frWd/KmKivc+XwTmrd09KS
QaMq8g4jwgmP0v2spvsaux8LX7FSLtkNj4JRmz4860wk1N5yYcOYdl+GknuvsY7dVH8xtH4qRXfv
9eIB1fRPrRUnfVSdoCzqqO2XTz1T8hAW5ZAm24OHtQbpXfXZ1c0aqo71qiDuQ/bY3km3vXe1+t2S
5iOk9GUmAfzUkn4CpGYwzWTtpV76C8jNDe3ErS+17RMx2Tv8oRq6Tm7FUPQ9Pk+Es1lt/ensUv8m
75qtgHw2lo30c9HLqG3Kk0IKLgZScJTKWQJrhNsYvB4OW9WvD8yVCGCl9gnogNs38PWI/EmtyRBq
N6ZOnvaf2eAp0Sb9ISvaF9mzEVkEOa+2gKxQUdqmednLgyLYc/ZqAU9BCmtbzdYzUuEN7ZpYR34F
x5Zm+lxuJI6omzxxQd8mK9yHZ8Ac0D93sUh1yjYb+Wh2bglZnRsbsyG4R2VxbmnsFBaetmQr96JT
+8OsTMRz60WML+ZG6ZtbhFNhQowwOTaY9srNDuwqO822Up8bUUAqO+1FnSrmEnt4J2GULDGZj3FJ
uOVBL3BFeou4MHBhygMTyKxmjsjSsyN1GJ691bmTmtdeaHE/tWxSKufTVXy9dM/dYP3qBEOf0GmT
hj2x5gLadDdK2W236NRumbV0v3WcvSvRsFiDGuCJ/UkbRMF5sn1SqPx+dYJFM63kba7kJ2jCO4p1
dvOi307Daj4YFe4U1VqlL/DUHkkaFoe+VZq92XA32QKEyhldlNRlLW7QGeUHs1jfPHhOIfgFuf0J
2bGPGeNqkGzoS7TOwWBT3eLRWA6QZg8tdq+QJTLh4evyU6sgDImM63eesKNu9fSVLIPp6yaL4Jrz
abbVBpdaoK/DwTIcHLO5aErxuNVkvPiTWC9eOa1feOUOdpq8jMb2kbcjtSK2szPK9QKa0CHnMR7o
nCeWV+T7dSryXd2w8mER2Bek150yjeAutFBGoPYbLoR82i7Woov97Ihd3mIM5BriceL0Diq97h/5
a0REmIUVXxfqvSO1z+4agK3ZzoxRFJl3o9Tq3u41Cdasnxt9Hi8uiJo/kiYm7frBKpL30c3oDuYG
Z9oAGFCTH0TLAcXAZ7tmMk3yfOBzxTBdjN5970rMFpnZMI1UmfQqFuk+mp0VO1pmWG/pSmEjCMhl
yNwPI+luiOj8INZtjhzNheuCnQyqq5TXbYz3/irNSvPt1oVc9letP6V2OXx42VRGNIcduso8qlDe
PvbGwbvUKb6QmH1bT6Kcjhhl349pZe3B+QFKG8tOmz8G7ZzVt/S0ebdlpXeitWl7JAld9TuBjUKS
Af6EgGU7TQ3p1VKQm8WaFWVWhWquQCxEQXCRBXO/zvu5qvrXxeLbJz/TiZxcOvGoD+tDn2Tb0RBJ
zeu5KPG4Av6runS+xhpAAw1YRP69RLAtuGmmpXtEzVjH0kTH59bZjUOT4iGlXzZ2CJTyBwH4VuCq
Ldsnt97ukRs+pcz5fjd2zs0k63VfrOO+YiDVTdzPg31ujIW2IF6rMMup8LWQf8Q2EdNccc6TVg5d
AM5EIUGuazcdQ8rerUUEInnDi2v7JcgcFo3uVVILfCh7fI10eNMj0ENHT8JBUpZve6Mezo4BOlGX
+WUsVISR9l7tkRSYwGc3ZSa6H4XMuH06LsjwWZ7IMjNPedOTbJstB0QGB6SnR+LEksdUjOspTQsN
ZWppHFKbDRLLc4+CuwEy3Ipbmkhx1tflmRzEIcJhVp7yabCRKFZ/THezsO4hyUHF8bxpc/YEFaSG
GanK8ezKI45nuUuz/kk6dUNdsn6UIJwinzpw8rp51XN0+8vYfqVK+oVZFZMBG31tLTTSV/NvyUvS
llBsvlK1dZybnLQbWyPrJEbahpWUn1rqE6/S2JM/l2IamWfH9NmKv4tZ+XDW4a6S2s7iHDnQpPzN
gsMFr6g7vav3hH6/0cEZEMP+nNYdG3Q6PtumsN9TjOkxzx6/vIucP/Cm8uyqzhd9vdb3bG07SqI+
krx5pWjv4Goav3PX6btlFQeE/YelJLw72X50FXsA4S21G8654aA+WMb0ACFWB/3oQSUBmqMr6co2
7pY1Dy1CqtMQdi05jhxTL4Y6vhWDNURu575gJkGMkf4auKXLJd9IFxhumQsxPUEGw38ZgQY4EjYZ
iA0/89G1sQORVVuepdw+TZMDaCw6565zyrhrzfNkYDSGjzL1z6ogC4PyU2Mh9sEdkMy3XcrQN00E
3dYjBlKixgdobXvgYClbjHL14FxmIhMx07It6H1mnWgkcqNlUHYgME6UZl77VrlQ6B7f8rdFW/un
plhv6tbPVJnLa2xrCDzQXyx4KAXC0UryEG7Pu2Xiaoz9NqH2wpcvlzoSMx9BkJSJfLnGON9nRRG3
azofp5Q6Wn8jgPvZNVSswTNF0eTbpQolDgEUvYd81Kim9jKBKqR8xha50K6PBWgoHqYNRVg0anJE
PF62c/aAG5UCRWuArlktWiUkR8dvCYR/Vse5+NHxhI7+MGv58myV1aRyIjjN3u2M/ljKba78UZsX
qzzzr4P8zzozt44VCG2MdYSa46wcCDK0R2zhVdmEIkXmi/j3Y61rBG0LUKtNerggyMATyGjbQiWN
2WpjHb1FPOcqqDvyHazOrnWuk0b5k/Os3Wn9CpgFviP1dYppnABqHrjWNvVI8mkSa6nyzXFz22wG
rceDFSI7wjGXdUuIzDpokqTAJEENIfqZQf+29DkjM34wUTR3LZ0TKZfAOF+6pMhIxU9bYiI8dycM
pOdzyBM2iJi8kdS6hoxipF/q38xWN6U4DazOus2yabQzMwW247JIKqdECbmhJfObHpEvL7euBpZT
bngSyCWOhTklbwhkyi9M5OZEJYWFyj5rWjsa7SpwzST8B3n/3yqG/3ENPfp/yxj8lgXz8z8+m+//
2P/I7SdteZ8//y2VjT//t6SB2F0gZo2CNkLPCN61iev5W9KgWX8hTqDDjtfbtE0SZf4laTCtv0hR
uVY96SYGBfXae/vPrF5T/8tC/uCQ/4VyDXTc/c+IGgxT/zdNg6OjZbCuegrigkiMwND376k9y8g5
UE9mEZiTZC3IFzMhA7qu3LOmolSDQRD9O2GV1/IPK2XTcOU22pzO6YK8Zxnmgp5WSmBCsx/nT2gx
4JLMmagMX7fGClrQoSJattm5NutaWhot7sCwjnG6cw/CruYx1KfFW/Dh1hP9MijR5S1WmgbouF/V
X1UDYeeP2skSjVPFG26XSvXCxdQg2rf1dAsaC5YMma9nHB2cGBaNuLr34ilm/irTrDwR4AEDr1Wu
9TjjiOefZ11TYv4Xe+exnDfSZdt3uXNUAAmTwBTmc7QiRYnkBCHRwHuPp78Lquq/RapKjBr0oCM6
okYqSiCARJpz9l6bA1JxDGHSQIw05cQfREI7aMkoUh9JoXoCoD21Fz312HVfiE0nid0RMYGdW0Ek
h/aMldG5xc+gXSQExG/Fff5ZvbTHy2kI08sEBjLKXLR1bMH1kVgPa1gbXIqqCPjts/swilrSdStF
ob1NgYolYkIoqtL3Zb5otJLmDwbnm1aZerTfSDvPcoPn7qNudlT2uImTkIeQtzZq3c5h6jc40Z1j
KklGb2HlCLRGpSUZWm1MGal2ksfJUOWIqkQ6V3qcmbGHcos2Rjzm0YWSdtaj0hYYYwe0dE9Vpson
BbkwS2WZEQcG6zz3wzaRhyhM2f3q7P6A1eZhfCcVHcTDJEucfqOaZZeFXfSXneiQbAP2mXNPxmRw
IfmHJQLHVhPnVlaHj6Idwg3AnIgvolXUI31w1iVtydtDYUkTqpG9Dr23gv6wXK0wkrsxT1EW8F3U
dylLw3e8UtvyEVaS3mJRrF8LzmmYUKMa4a5caNJyaXVrbWZ4rygtqub1ylZCg75KtiI1DA7WO7ZA
IjxDwI0KjbZ3KwM7tLQzGO9L5NZtkpguXPQYI40V97fjavCr4RQi3WVx0iOQoyo91ksD1jstpktp
rbj+Z5aO2bKq3C1oeJ+zygnhDqYV3vZOy/lzLJGouDn+UOjDhHnovpYkxf00miRFEFLEYmdb5T4K
q/WaJBKr9fVsko94/6mCrnPXrogDi0XzsBjFt4ojcIQNyWI/JemokMOUE0ywKKPyjV9p+VRKEY4H
DqF0ihU6/Yo3JFN2VmP81y4I1bBnT1dCNfWh90dkMkSW9sVsAEC72dj1n1nbCiriuABtz1TGqju1
whpU7OuaLPwconeDdH6eKX9AqnlW87Qi0spR1ussc8qvyZyLJ9p87QsmTwyGaV3w2JbsU0eM8n1h
atM9Ge/ZDQ1DfdmPnVriTJjpDu+rMbNVF9uvfRPScKTlJlGUu5x8I0hZlD2LHQrZlpSvUu1HBls+
fXISlTP70hdkqfQW2tmh/qp0uM/Im8DaMKhJm/F7qpwoG32NPjuz2VBXgTF46oFyCd9uSuMZyY3x
oPXjqvtd0uYcKOwJqUI7thHntarSPfS1Ma38KOMgiRNj8cN60smWC0sKYeMs9WbvaAPuycQIb1Sm
MN5KiEN6HkPwDUqThdLNl6XvghZKy3LO1wq915H1/MIxP/+EOnSBKKIqveUrcWmdQ5uc+cxEg9Q7
JQH8iVVCIfJsQ5N50CzqM8VZq9bjE5Dgk6w0j3FhavPXjpQpcK3YYuhlL5g93Hqak+o8reLFBCOs
0wBV5lSRXrrSgbwsorZ8QqpHR3NBG/sp5PyV4OirzBuwSepLN2e66iFR0VIf7AlrATFgVKSwPawm
wnqnzU7SzkjylnVIv4MSNuqNUl3pD9p1Wi2eUztsIanDcOyVczt5idkudG6iSHzRqIbLfQx+1ziU
eGdulTxDflaww0M1Z6vqJQOrcGh392n9qUlCXBqy4yWh94q016UcRe412LuoaCDQzk9AyBTlznIU
fpx2iOEgI2h6LZBC9rhmHDOq/QktgIIX25aPzsRJ0dWmBCNSJmUvd8qg0B60svUGTYyiUT2NYUAI
ac3fh7LMvyLNqoYD/nh5FpLtBeeI+I2nPk6mKxAeVoNEV0YcDJyrWB3KMWgVPic8b7i2/XCI48ef
9iN/g0F9j6rTJImpbF11eL1Sl+Idiw+BAfhqO8Ht0KfddaFE8ZFVW/qK7KNAUA/189Epz5Z0lH+y
HP9vT/j/fug9/3lTeJkMLz9vAX/8+J97QMTuzh8S6SivxIanu23a/toE/vhfjDdsLhyE8Y1rvKq/
hK2KZv+Bk9lUoada8GaJg//PNlBhX6mZ7NhUeLroZBmo/2YfKDbp6n9LW00EGfxmDG2K8FKyF303
YFYzlxEkqfpOVWrMcmOstnEw6/oJ4DlCd7RzzeXWGRJuIfAdusjtUrekiL4no3kFSkg8UOMlxRqd
T60TMQ+PxfS8ZMZWwE/ru5jcIWyLdt1d1J0af19Xztf/dxrply03ZEOV/vPAc7+13789V92bwcff
+Gvsmc4fjBJNqII6tcm5gUH05wFE4X8h6iIdXddMzWY0cTb5a+xp+h8Anxm35Eqju+ZH/jP0+F+q
ybqCqMfk7ED87r8aeW8PIKa5kYFRl6L2NjnqMLO/PYCUqdOVoja2+BztnOks6n2aaEmwZiakD8sp
jJaoJLEF5C3JugVwK2g7YjZghF5YdOfifulezXUcBH78fHoZlXX01rYyIsqgWNjdniy+Z/YPQDxo
td5VJv3N1spXff8/NgD/1wLKTSaOfx6KXkU98Xvy5ii8/Y2/hqJl/YG2n3dNs4xNAYHN/xmKtrYd
hpEGsliRXvPjf/3XUDQxBTD/MQk6mmqoKn/rr8OwYkA8J2fGIZMZWb6u2ta/GYsmJ+6fZ0EGtEPi
u84whE/ONuAdPdxE3rQAzCh2XWD058WX6qY/pwdwo+3WHUgzf/HoOl1qZJSet0cqOcfVr3f44h7b
Gwpf42v2GcpR4Z3GgPpOsPh3k397jizRd/aqW7uxSzXVowHsYvKDV7nu6MPtsuefHvnfrP0/QMY/
zeV/3YUh/7wL6Wx3+RNOmb0LVPKJu8jvhwCuwJFGOngANtEocb35i7VLg8iPj8WZcfPBpd+yo7ny
9gCpeRq6JTieCV7Vz5fuEofMT3KSd9T1d/NDCs/l3r4ovtjaPjtDKnKEkYUccy0vyw+ox39zZZvw
Im5tO8GxnL29cmLPU24PXbFTHVTbdoabVu6xVF3mo/bBXf5yKUuFcGxLlVWZ6dF693zxyOpEwdHV
ZINLXp1Ccif8w/RQcQ7//fPcHtebN/nuSttv8tObtIjZwanKlUbALMZtPt/9/t9/F43N60KjiuSQ
L8gA2MyAeXsBYiOSngpNtoPlEjdfl260xK4n8rH6aqPe5UiH29vcmUTRNK9FjRTq1upMp6bLknfz
lzqfGku6pDgu3Rnn7X48VPMgccJSBR2/FE6pw0EY23D40z9F1tffZ0xtj/jtg4E+x6qB62fz/rxn
4KtzRb96KdJdMt4taEdT2y3rD3jhvz58ZgGdE6XFqsPAercw0WJOirHjGgOeDQTuJnyWDx7/Np+8
uw3mQUtQ7rANw3i/TR9kn4p5DZNdaPbPNQ4XOL7088MTMUN3pDW42QImhbqtUn4whrdf/tcrS+fH
lXUqiW9fvNpaEmMAV7YuopvlIrzuT9AV99PXD+7w12+FT4VHyAYV2Ax71bfXMbsOuqZwkp3uPiJv
OocV5wHU9DmZBOuek/ceuZX3wUXF390cFkWmAjg1JKW8vWgJsK8rnTzdGXtYD5fmoT+Eu/WUXloH
5agdf3+191vn7RsCwcCtGbrDqct8d4uKAueAHmeymzxrb5yUq+qyPRre7L70wbSDMxDg7glCV/da
Nw7yD25W3/7592+SXA++Aoq7Jp/y25uVIfxpkYhkFx+tU8PNzmfh0TraPnSXgxLQUrkxb1B3YpKC
su0ptpe+pC/Ks35tX1qX8ugciWP11TN5ND94Mj+e829+tffL6YRfblo7nszMViwO0GvqHWDIvZ17
5Nnifyjompa4+N3iFgRcl370bP7u+3KYp+nFWQZV9G2g/DR/Am1GwhROyQ5+40HfOb6ys0+klx3s
ILtU7pX75Ky/woDLf8Y1Obg7caYcVR/F/mdEPifjsLgfxXf8OqtI29ymLQ58jsmn8fZXGpA5IkUF
sNZ3VRlfqPAhb9Bfp/PZ74flr9dhDQRMp4EiY2ZR330DlUJVVlgZMyQlo5xIbOw5KO/1ZA5+f6Ff
p+ItU4YIDFZe2hHv9+8TzMkCvQwXiownC8kNfVVEUANsiA9e5y9zCY0QsvFIXTJI+uC48PbRcYxQ
YNQuShA1yt4prIAcGTDPnl5+tMKLXwbOdilHNwC7bh2aHx/dTwMnRq4EXxK6u+lmN8tlf6V872/N
s/YqOzmBfZVdl0Fztd6hsCof1e/2Bzeq/fLyJMYHSBqGJh1JNffdndbsTRUx5UqAUuXYHsMTTDCf
KLUjNvbLwq+959+/w/fXszgd8p+BuZW5zFG3x/HT7WKKxGu2fSdl0gaYSVZT8X9/hffvjitwntRN
6q6c9Djtvb1CPMQCePemYPUqz76G4nz4/QV+uQXU54LdCMVlVcMh/O6RRYJiKzkKGFrJSEP+tcKi
6qf6g8H+/iqY09hj/pn2wpRib5PxTw9Kyaw2HxZ6B4uyRju9aeKzDIPcv7wXjCO8ec4hLJ0G55qt
WPPTVbD1TAzOLA+o89bQL7TwJkKYtf93T4yFUVVZtSgM0BrT9XevBKFIhzqtKgIHvCD993AAHNn+
1SP+x53aL0+Mq2DBpk5AogbNzHdDq27WkTySEjd+CBfAbzu+b48uHarL39/O+3loux0qvyZxaLT9
eE1vH1o/OU4UCvhRZGWQGCgaCFRGQVkZMM0Hl9I4kvKv/by00SilVLFtDKms8LFSb/n5FclsTLoc
TpIfhlF+qUd0V+IrqytBcydgBusWZh9BNwhWaoPxaGbR2uHUo6uDnSadPqNSzlY/LwiS3mWmCgQ8
R+9DHwha3+LVcrJe+wUFN1tU7WiWea+SLtJp3/W4knGgLpF6nVo6sYExXCwsO2jedhQYYTilhol+
2mg4yrpwXqoIAoKwkdDH+oDadBnNz7QDtQFumq0dCCuZ8rNmVRykQxsqIUBkgV4064cudLERqesZ
MgSVPlmcQn2Ew9/MX9JGD+kBZ7oz3+qkC+MgjjFm916qx3Bd7byPSXMuClKoDQJTPnWxogl/TZv0
eoPuz3ttNZwrNGHTZ9gm/KI1Ga8FHkXyImiOtGhuh6hVXcBQNAYysjturCEyL5pQpVeS4xGRHsIu
IEqQ9Dttz8MEpJhYeXg1DFvkNm+vrP0cyFjt98qIiNxU6/FZx+IicYxP8hL564h/BCsp2lZ4N5/A
466Gh5ROLXZY08YcBvRYXZb8UnBaOAd+JZMcljNuAR2zb6XSMUpagjt2yQxMiJ+mtOppvYkHEsTV
BJiXqJ3zin7ItV0TOu3FC7oOJCA6ltbeEApeEVwU9WkhZSN38RxHVLQGtdY90DqlBgRmqh8JfioS
cdAWqcL/UHP5Ksy4I3t7RapLn3ZAjzqm4MJcENOgPAvNUBYEzXBKmc2V8DpbifMOYtkifDzmEu5o
um+nuvkGkJWWNLb5PoG/gobOW4QOSFIjD/PC6Sq784lmIU5rQKkU+QPGBRl0RuoovtOO80OcrZj5
0hmPtp86Ols4m54f6QIDrqe4znCyCFUxgOqUU794aVLCnhNFgT21HuGCCgO95zngjxS6wABY8UA3
BTm4OdEuBkfPCHQ3C/0On4qAqQd43bXBxBjASMsByL1TAoYlfUf/SthN+UUzivxZ2IX5TVaqrEkj
Gej/9YTW8oaZew6Tnmi3fNOreWgtPaUJyU9/KzADtsRpSvtpSBxJwksnx1fG1tpQp6CZQz+YyqNb
AOUDcUBHu0NqDAjn2JeGne+wE0NYS+ccaNnAcFp8Ano0ntekAqg04bMsiJIcpaD33dl3jTD5vBBt
FZGH3E8tD6KpYRJMA7Obqy4hBrxYjM5ZnYe0nkdrJE5xKYkHutDHsr5KTX5TV536fCY+Z27j4xxx
VHZLTihP3cbEC9QmV25VosCpN8XI032Bwxon5IqGCKk2klGvsZp89Hok7jhUgDWBya9IR8W6N2oJ
+kBbfcBiIKDdyFneiSkZH7AT14BEFUMNANBlI8GuG3VLyQfkrotq8rEW5rlJzw0GgNn3d4Muxhsb
76DGc7TQ+zcFprd9Y6T9WafU9FMl68UL2r6GfBTZycu05rDvA2DpBkw9zTzfkuygRBbJGhtQt4mF
nWDwSlKUZZpUA5EZOAcYb6xajXDGxddGrWgDE4KCAHEWFdC4krCr3YVycOo76kBEVFgUp7kX861Z
ason0WFP8MekV0Qwopt+idBOOUdav3F7sJ3eAvocAehE1aAZZZD36KV9i+4eipO2QMLJCqddii6B
0uiUDnrZuewQk2R6g2Y/JryXRiJoIohwectIx80Ytruoaps1sKu6gBaJGR5bdYrhyOuAhpRuCx6D
YCHgQcMR2US476I6I2ZXJPniYbJKHts1QXXmGHRBLyOYv7c5X1TmxlOzEOIxtYCHU/AYTKaEjtMO
xg7CrLR2KHbTqOq+RUSumcGM104/G5a4EgejIezNi+vYfpmEavCppV07+GnaWKlnL+0weqbetNFu
TKz1Kw4KR/OUBXiZJ1Fmn2M3Epo3gP7jynZOMoOijeF0MY1hkgUNrKv4cohsbYSNOIzkFtvojUnv
IQ6EWxfGfVQOwvRgJiavTaqQW8GXjt5w6CEFHI1ytCM/hdS2zZMD+FE4+Gj6llHtXpBdINhtiE8C
1brMOj69FHjqhCAI3wOGGyyf7G6foWYDbOUsMyJlNibT9jFDgX8QM5ZZ+rUDeoIM2PDKxwzb3wWQ
TLhI1cGV86g+N5WH+bd6sGQKCDzWtXnEpRRtGIbBhGEywtw4Y0IZGRh10Rv8OWyQJotYJZzxAZ3p
XAVpYS8sBGbaD34dYvvwsPIm91WfMfGEU1Q9h8MalSxrRa2d4tmyV080qSoPqMsEYTU4TT5VFKQ+
r84IFRIdivacOuVw5tjQKyFCMKJc6pZkdBdaQfPZrovYq8WkP691ttb7icNp46UkR5DKmJDVhI92
SD43o9qAC2jpNfq23k1Yd6bI+FbQtn5ZJFABLr11vDtYuzpEsZYNhIznZV812x9Pg1l9d+RqQw5R
t21Jh3lfc/WeFHAsCTUBXHEBNoQIWT7dw0zaDMFBOk6Ph15qK7itTsuQDjt1+ahUcgAZmRSEdzDi
0vveaJl5Vathz2HMbfqIuYL5p2lWdlbcSf0CHKveMBFqvx763KhmrxkbHPimaqqv1oilwpUTCh+v
owgaedBB+oe20IsBlmZX6C4H6OFLLtZkRm+krwYEEg07EgutFlhqOt6G8+CoQYgYGI/9yjwn2S1+
MzbhgYfYPzH4GPJkeU7VWYV/oag14EnHzsv6klxr0AusvlW3G6jTfEOXq62ezid1HNoUXgETq/k1
zwyEtzmJHBcNeaUIFFpnvVkQDaBfmjTruezj6SkxJ/LY4cO2pdfjobyp8pmIvTSc5OfEMrEpRbqd
7BItM/udgW9RHMAajIjh44Ra73njxMPj2PBASLpS5etKRSAOOt0qYMZAEB/2He4uza3CSe/2K3OF
HlQTXG4HMB+rd6uahVfHhE4GKmWFO4fkvXWvK5F5nw09x2G16gDzVe0WGonolERsPVqBlBhoPK5h
itsIzwujeYqWbiWoR5kBCJkwRF4bzLWMxRa6QmBNIWIyNU3H8wEEvwOrsKD+ipOIKQ4waH+Wc+Ez
BvuY+Bp8ixbXYU169hThqwjMXE9fQ7sGfxMPZRhUSU9aGdS98FqFkCZB5CzFF0u3B+06WXC2RQei
u9vmtW8SZbmjik1WksfGSD0NDprtoCBZvdslem1mNxgQx8lHhetMe0VY63Bo8BxZD5xzausyhiI8
XYylateXOmDQ7NPYD1Z/6GArTvvMmkbd7Zpwuo8TSvJBh7Md92AFjHzftLZO6zPjC/RQuKnsFyYQ
T14GjDUhYYp8QLTGparSbtBg66eAHgu4fFH8RCnXfpnnlZUJdWCs7ZWmyIwvvSyRtBfSUB8QKk7R
sSSVS73QiZvQTpTvgRR4ixPlmGNEh2nQJ3irmc8TECqO6RUs2ucrhSU25ojaRieQeC0N3HQa1ncE
8HZoO0FmJcv3UcyOHqyA+siMiIwvOuX0ep9x0EFvl2SNcoFX17QPUArD1mMCRwfqkgpvIPvEAQHS
LkuUIdkbYxQl53W9aDgyO6YRggWiNb1lhVUoXuVrHu1FvRbRFXBv6NmKsTJns9PH4tEirFt35pyM
gF1iuxndDEtKeTK6pi33iJAA8OOrwYZsDaHzubeHNbkvo3K5R7konH04lXI9zaWiPjlEY5E4kGJC
PljhaEQemut2xMAWx5O5T9dIxctD6ybeDQXxE0HXz4v2iarXKC9RnDdOMAI3neHut2QsSXuMcpJY
cs24gblHhuDYhQXEBlrb3YuIsnLety27nVNJaHl+SrUVEmtZskRfGdlMQGCTohK5bUzZXpLUNtsA
PerBQB+rmETV1Bnw46PNPhF3icq78ddJxxYTsiXtLzp1YCJu9EFX/XaaB1C9s4Lj1mmmXgRUBxwy
+KyysXa5IGkBIypmF45SK7LYPFUzciSGfM4CdSrDxk9X0BdBOVSAiimLL3xROnhzT0P62vFkUdVz
+qvL0GuRTo5Bz6OKHvFjoNsTGVLim9U21vLcxDNqn9SWlB3PKggm9S29lLclf3IzOoN9PQ+dXu0L
S22fwIeuw8kcKYh8qlJ9+tpEg6PsmSScCS9ki75y6YpeuxjUalSDRs7gwhSsqNODmBYjOmTwPKeg
LAbcS5ERatpNnyXlY1GJRNsLO3Re8QfV+clYOTZddirvzpe8X/Uk8dJau6ltI+1qlG1GrGLRIuPn
++7QEdIanJfCV+qYh9VDVO9dqxzsyp/YqcE/06L8VcuhQJwaSCBAb4d1qqezalUSxe8TAz92rAJN
JXKRGsmlpbeAInWlY/T1FUK4QJvs2Lyq8kSLzro0xryXY4GyyZxJEs2mdl5tOx8VNxZasrUYwhP+
Htv4UhkYv104XON3I7TYmyS6jRN+QWKaNNZ4B8ZOjrcKeTawRpZJealDDtK71Wm6J6HYCkfxcllP
uY25eq9Hw3pLkmLdALiNoxdkklOLaarI9eeiw6b+pYXjeL80MRzodU1qjCsrAZpmhSjUzdqJA4xB
VeHZXvo5PYLuSF5FtwJZhP5jVmAXVR3KDtaK8gy5uPKgsMVyjnNDDh/JPXVBiqieDNZZOcwRn7g2
ZHcERTm2l01iaq8pCMV3uZlH1UnLJCbMsuhTos3U0Yavgy1srMN+JE8rJZS0B3IUkrJmJIicTJQk
nKmNGXTzOLEftSwcbkjAs6a4QnLO0ivaGvRS0Y4cLpZZzOd5wXyCpCnH1oiH0uHeumyU7P0r7S4u
mCLAmyTZbaZGbAGQWHf9haERj3Y7d30Jr81pS3FK17XvzkfsqlHr6lbjROe1YlTfTRWGhi/6erSC
ouQk4UdFTbRlL+Ra7iphxZ8KjhHIC2W16DsjIR4VzAydUI/AXUUJiH+wCU1UR7S/XdUY4iIr40U7
SyLOsE9s2zLnsDS2DQ15rMf+fCHP6XrIY3v04HxaHPBWpIwQ0fH2PnWolK8tC0L1PiXQo2FPIrRX
yjH47VgRe7hBIGNhJqEHUP11QMwW6Ky+PTOBDlGp7nWATUWjz1iCm2GsgxgLpXLo2YniZ8YbSUlj
mTAL2EQlJK7FgfR6EYTwnOcDCjRw29Ab4gcZR/XnJdaV9DBGCmcuMpUzXHlI3LuTjHqwQ4sCas3N
BbgJj038iPuljvgGZxHWjS/TCGbo1rl+7Hp7zFzklxyu52zQv0xxuj5YSLMRXudNdLRlqgH6g9O9
ZR+lynRIozhKvLrP1vx6mUuDL0AnLmI0VwAouRFbK5ETaeR4PPQFgbxiidWFBTmqx4jDlQ4/trGf
Kkfn+4UsGF2IZIAA0IWltgRDI/oU92xmXofYvx7DNQ5vrDQMwzMcoSDnQ3oreD+ViR7VkPHlZXpm
2y5HnK7cw9POT44h5v7UZdBVcQgS32CO5XqKI6dW/NgqeUGcPThF1zxrwy3yjirfPKzt52TMIDkb
QKhittdd9xhhdrw1RrneYn+DCzFrM5RC4XQaHKF0Gr/VRj1/17PCJJKK0iWJEEXSHTWMrbm3anxE
cF2q5q4G0vWgh7y7oBMEZLrAlFiRIcPyDyULPshdq/OAzu02x7Q/1w2kLGEv2jVuv8b2MemzTHZL
U99OxNt/wsZRXM0lpX237dXs3ll00E5QKcqGinLcQQKPQ3ldg8LDF6nL6KZtpETKHivLc5lbEHDK
KbIuskHlECDNlUof0WjWZUL+qrkfrWJjSqeD0rnEJ7cIoq22vZ7MkcV9bpBMd/hiX5Oo4Ihlx3qk
BJW9QCG3JLhHV8tUm7qrTYODqF0oPIGJwY9jf0zdgFMSrG63qzUAfxyvnOnE57OCIRk1ZpauNBBq
U4Myzs2hk5GfqTl2EQAtNVg1K5HCbUsHpISCfc/eC7YRKdOUE6PPiKdHrdA1PBzYHw/GCh7ZwxZt
3FahJR9RaMrKn1ODl2tbU/MqI4VJLy0B0mAVD6lFiL4nV2s0uienbdoav3ycvFrEoFO81qbirq+d
+QF8THHl4MOud8pk9lezKAmSZX3qXspWVx7GYWoyPyPDA+h5BFqlohVwZ9YEKlMDKFBQt2JYa1Zq
ZWB6sCbirw0SUJYzK1yq+55CLPAuLVdPSRbClcZOwnFchKH91ExE+LlJkqxnVkNSkeskZNLlemdi
mGFbULh9uS5GwILN7mPVB+eeAh4FXRvm0aPVGWS1KG2pzexPWtvxSN7LNC+P2uqpQ8S6eGzGyA2w
57DBg2JSAXOlZaEYTO1lrEEvjuV3qOTO0TGMMfVAS1E/0cl3C4N1KctPC4hvMtzwCgu/5QCe+GNE
lpPHdgew9KQxr56caixuhaSsMUBMj1mtY/k5jYzp8zAIaDRtlCKDZ7OpAW7UOTzqfeFgUary8TmO
CYlQGjmxG6yib3GyhUGx60tvtSIUQa43xslqo2gH8C4e3GSkcQQA2wkJbg6t6atkSxdy8k3Tq8K2
nYeewsRrHU7dQQjQcQEF5773hCoVqEeLE4h4F2GBIf7HqaerioPa5xVn0BXlt/C8x5UChjPOx0cw
Amu3k6ySpzWaJR7VJJcBWiW9OjPSmklmrdL1c2v36llU2tqFMsHi8RQlX5+V2OYjonLb3UcAax/I
yLKpmSnp8s3JZlKTBZ5nBd6BmcKBJ6ceU7lJBJ+JjxrpgrPihqXhzUcr9fnVoZrBv5YO8908ZjqC
GTpeA0QC1flOoBMfHt8dwOqZKXL117qrHg0lAZRHpKg+4rGKsfQYhJ3c6gNnW1a1ergoFIIJGaNs
Jlx1lFbO5trGIj30VXPM565kb42N/dlWG/lFpSWOSmBcis/YTMs70VPm8DVjJl9ALrMkJy1JBdk3
YVdAMTN6+PLA8cPLfmlxlht1osNByksHTEBcSopGIWUOHcT6jS7j+nvE/ql2KYNs1QslLV9WvZ3v
5OK09+Y0l3yZRkxQIpwSbG2qQ/ydY7TnqbqWT9BmuQ8T9h2AylLTj6k2pk3gNGVyl8Yd5h21EvLG
iLYw72QlwZ3Bh7TNj1QbWLgpsfm4wNEJASptfC2QhTSTzW/CHsEbasN4XiLRrzg8nOJ5pQrCtzrJ
VUB/SsGUWHZcpl7bxoRqolLpnqRhzeR/OGN1IXMTPo2guk8GWIZ/3F2FlmDnBo2Zgh3i4YDScUp2
OPAV8SulMBJW0hOvp0ZjV5TB1OLrh+H7SXJCv1vVuiE0VtXC7/NAuxFbryAQPaZ0xbFNGOoVSYnm
gwGIjboMVEciQVNtMt2J9msnZneKkbNVs2L3Hu5uA7cYIRrw34ftm9UNSnyBpg3hGkyiSgt/HjAV
uxXlBe4ZTBYOKB4iTu9ySLG2ZJ3QXfKmYNLCzcRlHI51nAS0IsPhQC6ygCNncBy5YPa3hPv7Rujm
VX3Tm9z0nZJWOAooB7QRzoA3vcmIppepFU0e1BJfebaHunhcmytDS0+dcQebbC+Wfke7P6gM248I
bcNNiZv7jDrdJek7JAQTVZiyJbB9Mxp25ngkfd2F93As7ItVyT5op/5di9ihsQ6QgGqCg4b3ze+L
qZMKiEIjOhZmc6fQAbvMS3ydv38sv15FV2l4Gxpe180d805402DP15yhz0miaMJ7xCTy0pCKsvv9
Vd7rHCQFM4se9Gb2FVRWtnfzc+u+k4bQVjMNzD5fP6tTO15QnZBHmw1mYGfm9C9lPj+ux0nbRqWo
4tt434fuqduwzyLxW28pGiwY0tGrmR8Mqb+9K/SW/E0kMcit394V+APcy7qRBmWvIikTSn0wTLat
BlWaQ40e1v/9U9xG6M/ddfr4GgxpG1k3AwNz9NvrLXi28LXrsGe3eW02yFqZyAom1iPj0K1clTER
q7+/5PuPhks627hQbaYhSJPvbjEFoRcP9PV8sMXhoVIA7Mm+M31dLcsP7u7XSzEO0d1iJ8R6bVjv
JBFKty6WNQ+mrwiH/OSmpu0fUeuaoTB+cFfvB72tAhDQ0GILgZWcMfL2QTJ5WUvP7fpKGFOMi1ub
5MNG45D0+6f3d9cxUN8zHPkApBBvr4PTdKPEJ4afTbp+MCXbimqW4gNdzK/DQjfQ9ziIwJArob1+
e5Wa6AerRGcEfXTRb5jWJZs3hVTRLI6zxyEv6Zbow6z+64eIQZ8OD/4EDXn7D7XWz980xLVwWqhR
lVZV76jRaMfGrOPdv32ESOhQk0tkGihJrXePMElZauSaGX5st+PJTEgDYPr4t/PFD0HbNgXiJ6O9
uoEFfp6fzDmLRe6khj+i2eE8r45enrbzB9Ki9/MFV0F9aMEwYISj/9HfXiXpOToNfa37VrvONExC
bYczAGyyHpl+QRLA9b9+dg5PDd+GYeGEey/4NafGnKh8YqDOtWHXKs54I6t5fvn9VX4dfphPNjUg
zqdthX03K60VYnAqnPqWqi2uSErT94PZgOMspXK9ZnSgYttmc/j7q/46W2zKVaYKiYSaCf7ds3Qg
pkZjHuvMhRoeqIjqbGgQcltC6frzUv8T3s3/tQYmYTHk/9nB9PBSvLzJJvnx83/6l0zjD/TVtoX3
Y5tNmQz+y75kaH8gb9u2F3LToDFH/LeRjh/6y62kiT82iZp0sDEB8EBw9y/iSN4ORqkjudpmWtZ9
afGr/NgE/jQpJcQ0jZLIElzKaA5EyVJKdL3MPnPSmU6t40w43K1m+mgy/NvrOhZWK52pWP//tJ1X
c9xImq7/ysTeYwLeRJw9F+XAIimSkih7g1DLwCPh3a/fJ6neWBaqtjCaE2cuZkLR08pKpPvMa5zF
O9mOPaI+XYoJ1UB6mNGrwePPE2+L2mq/Q6mnrCzieuUMnD4vvycLcwx2oHydbXtxBjDvmRyl8ZBj
jOs+3zSZavylD9WfPcy/h/Fo00CKANsHu/z02kJgsycA0r2NrUTG0ZrCHxAhkRn3xmBlQqeH+u+R
WBL2C4O5yzARs/t6qlAk3AhVa4DaJDXVvbkxb6gKgdN+tYOffsdN/0CF7UnEyBL953+c3sYvg8Gt
Y5PYhBz0/hfTQj657jQb7SgRZL6ekbwpjfN9COnwkput8LDOl8oE6wutCIA7jTNnsVSJAxhnVgo0
s6h/btUxEDvFEt7KlDT51/xPhCjnJIeR6T3caaDg8gO/2v5RVI4Z6bILBAORhF1nD15J0Vrvpp2t
iELWYl2+adI70WdMEOp5h+hk0dFdiZzyMHE8MBOhJwNmKyxUZ3f9i1/8CDziYKr5bb/Ro69+ndUG
CSwxZu2UdrW1g049TKg/rHyE86NoQbczSVVQU7TO4ki3HILIBXKziZpUAWg4iacQkf+d5jbl+8lp
q8+oRhq/Wdb/Ip5XfnjQtdDVHTiXEjO+WN9BcYKux1MXkEOPBSUkrF2DdLF//QPKtOVkeeFyMogK
YNzifOiLuNXJSiVVaKtvkISgA4gJLiUhVIC1bawjGberA91SHqIqkXVTKzbWHt2zI6NB/NJgnWI3
wQZbbi9nbuKcyiTjl3l9j6cxYE+z1kaQKxNCvXMb5/vrMz67ERiPI+qQ9lgqmfXikHb4QsYR1zy+
dqhRfjADEcx4zneheURjY/BWQumzHUoMCPEPkAEsKVNfBux6abTQKW2kdtoBempAQCHEmK8s49kO
laNwo/JU2rIUschOAe+CP0JGE+0dPIcMWmS+lVIgBdCp4V+Ylz+qwOpXjoUmN8fp5uE+sDh3Ljk4
dIbFqAWA15quvYswZBgCcB0/x2jZwAp7wDv1GbUrmqI4wjn9cyTsNX7PCzj/dHRbZlowVFSDYuPy
gLTt3A7oF1nUNC2Y62CNjmhud9sUd6Inu7Lar07VJm+rpgNA0ujNDW5ZQ2X+uL6dFusLIF1DFYKf
QZwPgURdfINEE0VBwynHzhnjgLIdcLU0EBD+81Fs6Npklyb8PnNxGWRpOKH9iqqhNVYT4okIr7pz
qq0sqPytr74ovUOdPEJ/qT/QUTEWlwEgJhCJdHq3Hg4BoJoD2/vWNjEsMkU36ukbVmqokOHdbhn7
oZuy+dv1WS6Ophwf1ooMeajs6JzR07fG0sPSjWYK2AaCi+94OXr0gA1qmQel7oz2eH006gCn80Xc
jfTW1YgOENghFJFr++r1KFvsLGIrtTcClRnFN7CbL8kvTNrrZdhKcY0sG3MF5eaqQW5YtxC68eEa
zI8Ofrzh0XYm2acCYV75ulFUdAYQSwcOT61I26Eomn+ZdHbDFmfu6RM9EeeLK1KkFbCXgvdLmxXs
1jAUGu9nJRRn2HahaN2vbY804gzs1ZXdkLq2igrqYIpE1qc0QhX8g2ZTxjiEGN0ighQ3daL8wunT
RBTX7CMN5L06RqhgblIl0bXbSYmBzW7UUIOTSHlZpPeIeXfGoWqK6L5VO2V4kw1xEe1mpKGGg5NJ
YoJloHb1RMfBNo/hFEVGgYtSbU23wEBT8Y2WAxhhN7INGusF9tnRXnMU/HhrJ7X07ZSKLNL9ZMgH
7M27toV+SOe5nnYWEMZvgYAh9Rx4sTWq27Q2UG2jLxTjJ3WX1InIP6JlX/Vfp7EZ6w91OvAelcD5
yGxBx+TJxosI5Xaeh9ZRvnUm25gesEHTo7dI43tfRwgR5THA8il6g/aSbQNmZdsl6HpZeKBbh5Ap
JPo24S/Twm3ogn0wfWR8qmYXIGcW0jTVKx3UopDu1PAHkrIO8/fepCUmrjaB4yBdiajoPAdl/0sF
zIZtszdPnW7uQElF0QdloFhYAeyLWvCfIVqylFB6qx3xL8e7NuVPoqiC9LveZxjmYllaYEuRt62Z
3yQ2+NtfVWcq+vsQqyN/jp062lqKl34I6O98KxzQkBYS58XOK9pAwZA7gVuSIR9+FG1W52+wzaZd
kxSO9dkzbSSeQ2+2y9tiyLUQjJw+BciWm+kWKAES78EENtjEKqrsugR/IeyTQbQPNlArhWPX6rSb
KzfvPujl4H1u1bz8K7GTRyAbzieVzj3WSLSE3gqjzr/rbgh+wTSkZ4mudvVno4rj+pH2aPYZsyv1
fRX2446c2vsyh3r4BhUqdGetUpM6b5Yn6o3oCpRElfcGGpybvhLZ3RRnqKOZE1f6YI3Y2UWDSW+s
xlRdx2EpQDkZJxgNoZGDO5CetQqeiznYoLu0UOk3KyrUxbI4BhElK8zY0F0fDRzBc+vXbNZi3/Y6
kqOz+txnsF7cTrfv7TbhrzD1+l3oFu/6Bq8sPTPHX6JM6rtpEjqa8YGJ/4+J4nSidun7BogOZGtk
n4HQ6hVFCkTW4U5mRarad47AhHwL4zxJbysrdrw7gEWegfLx0LoHzLSb9CFTtRFZb2qJOVDcPBl+
gHuiaYBRIiZcfZ9n1S63EI79Eia0VbH8GGlpdyKzrG0fzUGxK+YsVx5mWmDwjyf0Ax89pXXgb7ZD
JXUY0+hXCmKNPg9gpXdQHrynEUfIv1ykn+HypTa2Ay6Q/Za/KRYfPMXFFTLRlZ4fUaMqiXlGXhR7
ilmaJAW0SJsLaCX6UzO0eASJRGtpyoYqEA+trws6OQaQUX0oTZgydZI6B0x7UfiUdib1LaQCkdwo
JX4i+8x2gvyQz3B+xGb0hqj/BFrHhXqB/zmWbl2YRPdV6Qp1i+8akFbcvys7+4mxj548mWVVlofW
EHWt3swVImTvkeJpFTzIKz27q4sWLVpEZQ3o2Ubfe2Ll4VwEAcTqpOiah9ej6ck+0CIIiHRMBCyn
CzYghoBbFw6UoR1OHe3360/WxXEMyrIu4FQ6K4swwBq0cXaMPkBoXqv+KqNh+gslzH4l2DgLJpmN
RfEXlr1HV2zJ8KTT3KOjXyOeguvPjZEnmKmLrHjX2Om4gUrTvJkCDsX1qZ0Hk4xKgQVyIWIJPP6L
mnM2FB60HUMylwodS9ORbmauhu3ehIG170xU7ylVA0/FSREte1Ea4J5U0/l4/XcsYpCXpUSsFVAy
/WRKIItPjEmjk4B7CDZhEX5yVcy3eGolxHyqV+KP88VELQrAu8zySBCWmhQu92YstBlYclh4z5as
3c7NpK2Ia5zPR2cMhM2IHOGGLvmThZMn/dyg3G97nIfG05tdFBbBPRDB8o9PAQk4NG6TL2dBb9ZP
w6kZr7rQsqVabB2IO0BGP6IBteQ/XR+2CFGb5Zio0EBQPx0kI6nDIQCoeqUEBD/ATINtG7jtE5JU
eHRcH+zCEtmU/OTJhv553pBoIrvH28ADPFd9VsC07yBAxiv74MIKkf7qmixj0PFbSsOUVmUosYmf
92wgErlRu65FwgdkGXGVaKp+9+dzoi2hgiBwHNtYNibsyWbb04QBjNx0B70Gxx8oc7a/Popchlep
BANIGrJNbY/ciMtqkUo43oB5KPwuCOIi3jR9lN4BVeSCVPruVhTqjz8eTqr6USmFnE7rdHF5OK2L
XVqDQg5+QPGnsTKNOyXz9LsaXsGDMU3mSjf4/IqkJEbaiTwbtzE8+9NdGM5DolbNhCKPF9m4NYff
KOGUgFu1hwlryI3e5ysjnu8SRkRAiAefa85wFh80jEMj7gtGxJBSHGanGkFLALWq1bT64/tf0q25
NAwbIUVSsdPJWWbRoP07Ohuib5zR0mE4kP93z45bi0OoJfEHpxmQwL2+hJcmyObnFGjQFkAPnI6K
TlzIDdLhLKtpva+UcbPXy7Q6IBPb+NeHOj/WmkfKx4tN3cBkIU+Hwj65CAh6g43Wh91drDgyzmz6
m+ujLI+ADApkQQBVI2IqehWnoxQt0PXRwQ+zzvroL7Si0dLQ8mLfTln/mFtKsHIzXhyPqj2cQc4B
F/DpeAn8+MmV0GvPgRsb4YLpd7E5fe65VqCHQ19f+YyLFSNdpzgMGMKlQyfVzRf7xCaSCouRFjce
IDO+mzr2lwihdMhvO4Ob7K5/zgXaRpYjYKkinuiAwUACyJQ/51W2PsJeq2ONHr5quIqgoIawKnjy
unEGv1cTkLldAnscRlxtT8+Vxw/a23CZYTB4mVJhW+jNybDrSKDtbzVYfmdnIrgMaFkPtefeFnlU
b5zYKdO3aTFgATZB3nd2OnWFr6i61Oo+SbXSO9iBNrcAM/nA4jM2ombyuwzy/6M7WP4s3rf1z5/t
m2/l/5EDfBclcX0Ytf/39I/N7z8j+rX71n47+QNYkrid3nY/6+ndz6bL+Fd/F6nl//Nf/Yf/+Pny
tzzDAfzP//hOitbKvy2MxWmPj5Dgf28JPkc//7H5Fn3LvzWvJTZlyfRvXUNHfxEvNF2Jt/K0F/DI
3xKbrvpP3k80IrCBMijqyO3zt66h7vyTyhxldIqw8t+R/+jvTqGu/pO/hpcKLVbwALKL8t+zf/r9
nPHh/sWSvYXsMyxXbt2XnqVU9DzdoVaN+4+hWaWPEZGAxQvsrajtcuWcn749/z0K0igE6FgXePKf
vzoHoQVfySA6Rq882PZtgFC3SmUwVUwA3mIqdtDlo5Un4fTG/HtMDjnIJ8rMrru4MWcRzfOEaadP
Siz2ACoh8qtl82dH/PcwVFNp1qnEW7DpT6cmq19NB43cF8Dqwp2Jpa29U/Fp2QnVwyY61ASvLE15
LHGzlrrDHCoZRskFTla1VlnHCtEMpN8ztDP1wauoFonOeJ/YrdFBaHPgCkdTo9xPUaHoT1AeQx2q
6DQld4RE7puOnOux1PLspmlaZaWf86KB9T8hkZwcPQ55V2I3bFs8dKeTG8TsdZjqCL+ZFfNJ0XX8
zc0igj/sRvqHDrYcCuAl5OfWCw4JOfaNaZYJjm4FwuYv4ORXh+vv3fu6W7nIuH7/IBMdH0IYcpCz
1p5N9Sx2nUr4s+Lat+ivjF/isR82syqmj5PiZU/KbKSIH/RYuGG7tVPUcS2QOt9YSOXSFwGPb0pB
pMWjZQmT67hwIA5i8Pwptpv8DY6+a3H86UvFTA1ashKVyP8AK1gKSeIaWqjhECLBUPYTtH2R3aq2
4kLyUuqVPXx2Orl8wAuQAtETsM1lEgRaT9cQ1Y98My+qu3xsx0+toWMq5YrigzqOyg8trKnqXl/L
s8/IqDQoeRQ5pDy0i/M5lUY1sW9CH/kGoO28htltlzb5Skhz9h1Bu9oUbficLBtZ3ukWplTXV1qr
VT76He5thFnsPnM5PS0eI386o5eh6Iyh0YQEsrG45YLSw26oGSpfaZvkGUsLpCyc+vH6ZzsNmdgX
DPKScqkIC1r81+l8qLlmmDaWmOTBV93U7Zje6AAvHvPaq99kneX86dUNJIVLgKEIYmntLq6AmMfL
s6ex8oU7POlGfD+jybLrlH6fj8p3a4SHd32CZ/uCAYnNTRaMeo4hdadfvxUBtyDsYpd727XDbT4l
2G8ZkfXna8UoEtAhQZYc5dNRnK6AvWngNagVYDpmHWM/TQvyf2cUienhBvVUS1/kXE6M/aaTmSgr
1FWwn5Lhr1FzmpVBFl3Fly1BpIAqMfm47RC6n84laKu+YlcyF9OYoZYgJwTOmHLjrH3MtcmWrZP0
ptLnaAvwPcbkrMAoe1DtlXvk0spRh0IvnI0i0+jT3wH3BytquPX+UCJCBAveOGDzs5YznClHcgKk
LRInGpAsAuGL6WLDZkupH0KWwKOnSOl3k0T9Xs+H91NO3xbJnE1sgLFXhY8t7TEota9jONISq7Eh
E5iLg5SrV47JxblzkfH9ZXNuCbkyrTANQCuU/mR0z1KS/GBW01oYdWkQSrUS5IRkJVH86Qc2rCaG
9MwgJQwqX1H6YkvJKVzZTxduTM81iRtsnjgKSYuIpmlcCFvVWPpBjV9hl2Iam3Kr3Y6Nk6xczvKv
OokvWEoecuBqEghKBHw6oYnF6Lu6K/1etPCaCjffg4fCw01Pyi1wSkRb8mqieD+VK5M8PzQSR879
aSLmDTB0qXAXYF2amAhuwhVv+i9IbRS3RRMqftk15c4gOrvrnEH8bNjBb4Y8zW4z0wiA6yC4fP2+
k4t28g3QVTTAb3I/ALYmrjj9BgraraIVnvD1sPqlqgpw/anP9kELUyvt+nR3fbizx16mDGTaL5h2
GsiL4ZrADZs8Uwo/oV2Tbmv6tDpdvjB9SIJ2uElzEUx7hGqmD9fHPdu7Em4uUWYUaDi6S1BJa1Ge
T4au8AcgPW9A6rY4F4fWyutoyht18TVlbRrYgSy08vKffs3RRvl3RIXRzzql/QCZeTp6U9bdoMek
3E1l1UPhmYZjlEeR3ypO9uBQwN/nOcEAujozbr38GyZqVeUWlq6NAShCG/twEt6z05mfEUWa3qZ4
Pd+Tu/S+rSM0lKZVdfSSod2NdVjeGgo6dYU6Sv0Yq3trOGa/T0PE4QqsDeGpz9EdJMZ250I22xst
LbbILWIfumV9SMMu8HMkFR7KfLZ3Ewy7/R8vA9KREJfIHvnPMnhFPisbdGcq/AiGNHBr+INV0n+5
PshL3WaxCoziSASqTHBfVOhf5XuDDp1vSkc4yEH2PSzjx9G2iy1kTdpbGroslIqfoGyj6TDvE0BP
CDLZftSFB93AP4R29D3SaLAnS4B713/a2Y1DtktdCwAZOTeX6CK66IK4F241s/3RFgM9Vdcw/6QA
hZ5o214LOQE6t4CJhMLKwTu7VhcjL65VLLATF923ws8BGGy73ho2RTrhzBx34t9ZZHptRIg0Hryz
mLefdYQVhsJ3a6w4CxshrsqO/pQ/AlwZIB6ESq5RwCjLpD41SjzmFXmimw6rl5x1Nebg4/X1unBt
gHnhuUdshFKrdLl5HQ2qCuZb6qjkfq25aO51urMRw6CtrM2lXUFdgr4W1VWShcXaIK4ROgF4Bj8n
uDgErpl+joLB2k3NIKQ+jX07hC2qMbUC8+LPJ4i1DyAmHiN4K4s3vU/jGHIK6LqoMOOPpgRIKPVg
3Vwf5cIjQ7YKP0EWlABOLmKmuQkm1KTj3AchiVhGVgwP3IrRToSxCcHIjH7XA//XstKFDyrFaQlG
ybhk9eB02YCZjxUOY7mv9I3iWwYOzyhNGX4iXKxeu0IaOzq8MwW+59dnKgP3xdUjeUBcPZIxyGxP
R/YyN+sH0Wf+POX1zoJ/BmJklvZ4dfLeZlGxZyzqHbJ91UaU5Vrv8sJ+PRle3gKvbj7gLEWpdE2G
zJKJYJio0u1o12vYugvLKX17MI1k1UBULEZJx0Avg8ZiFDCcNyORJ0IUmkBVQIeSiVTMyoVy/lG5
LLlQTMRPHDgui1x9VkaiahFlvuCf7VDt/zxwK3xx3cTeep3NG4hN+iPwabHNx949Xl/S882kuUD8
gEsTl4L4XWzewQjVXthq6SdV+sgd7e3MzlEeq66ut+gJ5Vs2mfoAum3lVngBv5/uJWC+lPSIXHjJ
XGdx+YAEGWhiBcKvKkjUb9KcJjGIEaihd2NWGT91lpcMpFaq5u3YRc0b0gCr2Q5ToIp9Ho7epxGL
rG3njFwb9lTbX+pG66nPm6bybUgyJHC0CXmfTYt8oUUbtaUK6sxT+05NFXAyYJtIW/RQIr7GoW+1
g47y4sfCarujkYbiaxciJrst3bIsN+HQuI/kOTuEoW33C854CPsq+C9/TV2sFa8vyfk2B7BL4Eyx
iGSPhtTpNkcNbkyCPil9x0PNo+HFlvQL8eX6KOexKu0oifCEWEM1YAmuLHBXRF6tFb5CgSMIx3tt
gNQSGMUz0AZEGFHsW7k9zguMksdHSsJ4aDBzX55OrFLjBo5dXPiISXdHGyjg7aSKccf5CG89lDGA
SA0F6pgleql1rSeP9HLWgrTzecsfwfNNkCJzlMWGz8dGpDo6YH7vyeg88/rqtqtm96ghcjRtcifU
7tTAnX9c/9yXJs8DyEaXXFdCh0XwbNtBFM6WmfttjJ95UgoVt10cxU2nTnbj0LYPcZS4X4PWaTYO
PsgHRJtn//qPOL9qaDtLyzloiEx+GVWAaq1zNZp5OQqjfM4MJz6GcdvuHaRuwJpGaYJga5PcgVIc
DmaaOivjX/4Ir37AYgeIhkimCvTcl6Kcb6t2Tt6OppXuEY9TdolllXchnVN0CIxs25voisYQN1e2
4fnxOv0Ii+MVtJPqBJOR+1Xc4ZtcuO8sGEArb/SlQSQ15KW6d04RaRvK272uyl1mRE9Nb6obTc+N
m+vreXkUV8Y2rCgb6/RARWE6dBIHS7XcVHetlutPdTCtmSGdF4XAmSPVAK+IAgyINnmkXr27Ru81
telWhFFJDgjLHCI0tSbEpnRPeYPudrGturF/KgLSeTw5Z0K7Mf3ponG7R77HfsDpOr0JIa/tzLRN
VgBNl77B6x+3+AYd6NQEKQmW0xUzLKtieqsETre7/qXlo3/6WvEJYIJCjHGoayzxK+gPGlWn8QkK
s8w+GGgM389VimKzGa1k2efhByPZsEMsS6MOtyzdByCL087Mcn+aYw0/2QLNW1Al+zKuv0phyY/X
J7Y23OJaUnReNR4XhlOzYGsAr9+hbIORjeEmRy9Q/tSPAtdDrIHAuYFMIIJcKgw0qANWMZbcPuip
8ENuwExRgFXtosppqUqLYKUWdXF+cD4lIJMC7hIlIGHXbojeuh8UnXKfDaGzTycpLO82k68HwxpY
8sJ4EgbEYJICA1vr9KwUBSabw0RrKYoLJGvtLtq7lvg2a3Nz58y5OFxfvpcq92Jjwo8AA+RhM4kx
qfw9r86mEgo9DQRqgbx1Pb4B6a+2dLdh2x5EWDwqqEAi0UrwGqf3iVLdxoELEQE7CC09KCKEvKa4
u7TDRMYudhksewO7C0KxHWjyaOUMXXh5KSuzcaDhyubDIrBGlXoG500HEWMGFamocmMYj3TqS2Su
W2+X15q3svjy7C8/DhAiynFUdekrLi4ugD0aeHsbKUW1HnzDUWSFCuMatUnehHZh34bOrFI6sZuV
mP7CpUTLj+Yb8EMcK5YpWh8KJPoFEjAT7AZ0KpNq14ioXXnJFmRM2TaiDoe7C2REm+7RmQOWo86D
CKIUa/sCfz8aWgeniJrHsfWcmwGt8ls9cOZvWYv+JH7Y6oPaj97Ryup0V5q9iwpbba3M/MJFCSyH
y0sWJKk2LvYj/tMQMuYk9R1hqUejaIlw1FjbYRW+1uS8OJREzAJKQ7dhufUR0ncp7jL7FNFvv1AT
Et+wzY9t6n26fsouLCf3Fe1UgldZ+lnso1yvQD01bkKuEuQ7AYj90KZusvLpLlwdlgacScrYgEZb
VisadTKnvBSJn/fsHBfVnPdd0qsglILZL6o+er4+qwvfD/00BuQ0SpzY4qqir96TDxqJ74WaeUsD
ZDw4MHJu3a4QK0f/4lDMjL6HSh9nGfl3iAyNMXqLPubbSIUIkFXzZOhHu0vMlffzZYctDj0QU3is
UONMB8GI0xsRtXPRdb0XU4TXhmeE8s2th96ib5V9vavTvLmpVUkLKKboYFe2ibCSXRxRnh7uDDcK
3kaxaaJU7VY/0DO0MLoYLaBSYb8rRpR+1D5Pt3ZK/8DIlOTOTjMbl4igf0xnPdhZwehtm6nOVtCe
FzYgbTnkDcjVDKoF8vu+uuU7DNARj2ZOI82Ond1DkAUbuaYHJb/M6Zej5ihNRDXJTMUB63QUtO2a
OOvLGG35uT8Iq7T3veV2/mgmwrdtEIoVd9LKC3a+NXgUeJ3lrGiMOYsAxJiiFiZLFPtUW9IDTBhr
X0mvWwea6PX9fiH7IOshjKPUydMMEPN0fmjdRYgAGpHf1ULxh841D5rR6redqCAwRnq8rUTVPloD
HYRh8PQtBP41qYPzlaQ/AyCMJgwU1TPoSU9qV4FHiv0ayNHBElm7t0ZLrDx8Z0ZmUiWCLg0Eao3n
4Qwe3HWQw0zPi/wMbBwhQKho+zpRUTWcocOHdWDcZCBE7stcFMcoqMPHySu+hkFp3c9Dj8EDm/jO
mObKX1kDWdZZ7DGubAAcKKogXLRESmv0XtCv0eUaKMFRiQcsA8awubHyWd+g7Tg+FHrf7mEpIO2m
z87NXILtnGuE74MGhNT1n3Np81F0gz0g73Zym9MdYdnjYFbId/phY1tfgmlSDz0BLDpHqfVwfajz
WIRVZ77Uo4nXzo6whXaGjTVM6qtsbyqmDSTPjs7VFIoK9WrTgPcxFhsKIGultkv7ntwF5L2DI5hD
bfN0lnrXxijkVqmv4yG0H0cdJVNI8dRd+gFVvPLenJQ3gRXkm6mcdB+h1fr99clf+M7StU2lxGlx
NS9rqs7QdRjRhSlReCX2Bj26G9ROu20Na2Dlqblwiek8NEATdZoaNDdOJ2vESWRPL6+arje3GJq4
t3mPQDi/Ld03Vl9tkJP8YywKGE9ONGhSHaziGXDIsYtywkEg8SfdULa1otU7mpSr8d6lz4hXsJSy
Af2MweRibkj0oqttoiNoOtD6Evdxyl316EXISpdw9gTE1HbYgWUmkFeV+Gg3xrQD9d1siiCsaHy6
yj2tgzut1MqPf77EKOLQGaDVDvJnEfghzpvZ7jgjmZxND6lrVveJi5YrYE3zj5ROZNQLug1COC1o
adO3NJwzU60t7SxPfAOLnHlj5yhxOGbXRCuXw3k8xjh0WKRvqAS5ytV49egSjCmzVhaEYgZiO4GJ
gqUZNz8TXX3k3spWRru0b2WnD+tQk5dh2Vtpa12NLLBEPhkkprmNScwcV5Cs8So7YDaX7fouWzPU
u7ShYNeRogBFRTFs8eInmYcdwegRchYiPpSlHR5sj+jWgHG+v74/ztzR5bKRE+DuTp+B4Ravr+rF
GizkgA2iaO+j1pYmbg8EoPcB6uV95NwkVnVsUmqjAQY2vfNOrSoAzM2Di1VREVJ1H+oHM0CDtVyj
ZpxjceVvk/6VPD2wrs7UHJ1UwfHFSvyM0ifOH9jc2WOpbRwtHnZ2nlqHAaWgh9nSxZEphnsUSXvf
UTrEvfVwrYZwIa+TP+cF7USwTCPgdOdVuJb0ac1ZSvqp3Meo/tyNef0NQnf6FDbDuyGxsOvyLBoD
wFa3qd2Ot1mP6oVRtc0hSmmMXV88OeDi1earYNEk+9FAlheHuwD3gRIAF09SOuYRuIeH7bdabYNC
1Y9lbtA9jjz7k9Cj/gZlin8jaGJ4CgcqO0eiik6/Rw+/PlJ7lgdjPpJ5rTK3sPjtldjk4iSxrgZ3
TMREPeV0lEAURL/KxCi0TfAscauPKqzFHdVohFQ49tsJs49NMpj5QyNMY+Ubv8zi7COTZkr1WLhr
y9t9TPJQQbWaLDPTSF6it+j9bLrKPg5aui1Vd18ZsAhYYLvzHo2CG8irkkdqgs/1UPqzFhxKBJXa
RtvkGlCLOL3V3ey2NdO7BkyKWSTf27S8x7PmHuDitlLTt2o5/LKm8h6hj22px3vLCp9DMT5Navig
FcYWjMwW1Ay6XFnijx76AJ4OQzz9lFfiu4xanbo6kBzfgkQ7kMq9MVzOx9QeUyXw1QF2MICcoZAZ
kntMq/IwGBZyBlgexMHdGHq3SB29Gdru0OX6MVe0p9LOj3hsflfS4Q5S/17pokc9nfQNg3EJZjve
7i2KpJ9bxbjpXcsPRmj8UrnLHSqsa6p/I26BCyKpYex8CMmnW8KBZ14NAwcxKuiHxsaoHvIWOZCu
9byV7ORCYiBJkqDVKONBnloMNcYe4gupfD8VDX0n6XwYdtmwEh1dHgWZXN4zLmOpl/f6TatSLwGF
piZ+EXrV7cBOQnNNF//GCy15kJDG6QEA0V2MMhqZDmU88c1Om3dhoCY7JR+z4/VL6cLjxUGEbgWv
lJjypcP86n0uRyvNsCZJ4HOhszFjX7Rx0yI4pOVaR/ZCJMBIdOhp6XgMKZOaVyNhXGdGKH0Q3uEL
h3tIam7VVLhHQ6QJzlGlWMkVLqwS8R0kYDJiEmNjEXnklPraTmdmGVX4u27oEmikwRq2+fIo3JNU
q2VndnHfUUTocpUo0s87XHOz3LL3Yc+be32VLo4CCVH9Hfgv94JDlIp3Ht+usKfqzo6RPyHfy1eq
Phf3AnVHuF4gcCCDna4QL/YM3bBL/C7RwoOJqv5uCItybzlluBLIvBSrFvc0MDfHcmnQIDW9JO70
vRoPSgulI5m4Hjb0M/IKM7q4GW5q7BYfOyUX8z7WnbQ+AA1rre1MkRhtSDN3E+kxibOvoiJ1Xo2G
iHe8rOmnOtKr53T2fljBPO+VsbU+jjFeofvUUQDrFZOXvdEmAA6bqnR687azSt3CLapq34fq0CnY
AA/94I+Tjb1E4WgTZntkdt8d0KiHNEY7Cb0fdN1vOfGV9ha/ZlzQkBDpP9s1CrhbRGKG1q+sHsJt
DNlqwIatt/1MgC/eBrXQv6jk7cmmE2Z+zDWEmKhyWN8BpFgQj3M6Chjj5I91NR30AiWnbYPj1YzK
omE9DS5wDICHeva1bBEc4PdN4w3uxfzU1rN6vBjd3P6clar6rrUFpCy3betPUaU1f80zHdotLual
t+PNTj9zZI78mygKWpll7g01szpsXjF23Hp6b38x0sR4V5MGWaCghjTdFr2NK2iVOohVTI4t3tag
P2+6XCsTNF467Z5v1s23NdL5H6rUrY4T5d4nHFTqPR4ygl78rL+pBuRtVTT3brzYidVtGOujt6lL
zGq3jl3Nn4xmdGkuBEqU766fnwt5gWxeUSuhxUtJZ7GzlVoLKqFasZ9blIZLz/3ZGU24cevkSa1L
yPONa64EQpeOLIE3FFuJcKRNd3qYMA4oyCupqTttruzGRpn3UWxHKzXNS5cqpwjdb4p+PEiLS64L
W74n3WN/INcjltGt3p9LazzoWjC9mQetOlz/kpfuCEqontRtBLe57Kyq6qAOjcW0jJZqmJuy/UxB
QWbI3Q/XR7q0ZuSLL2LMrJy3+IBFn88Uq8bYj+2kPSih4b5Tionyej4N+A3q6l8Z2swr99Kl7wkZ
BlgNNWDCV/mjXj1SWadj+VqCdoasrN+yP/ujkY/CF8n4nf6aurJJLnxNisQWmBbeKFDIi1pEHXSY
P9sNWTj6RDgvWFLhJv4xQz9amdil7IyhaPJQmQbssOwZu/pcN6kg4UcIK38OkCPzVbfWdhVQmm1s
VrjOAwPYGzi17YYgtO9qvWz2kNCju7BX19goFxb35NfID/PqO7t5UjlqQC9jHIdtL0SL4bqJkzFW
6NsqVfKjZ3LdXd9QFz+2AXZHNnkJ3BZj4hZDq7nm/MPX9vamhd5fV04Wug9izQLgwjZCg4bADaYN
4uvuItbh2g9dXjdC3jnNboChq4cwSXA9rcxmrzbU6K9P7QJZhEbNqwEXYQjKAJ00C0t8Bzm5TZiM
QI9Ckyohik47C+2JLT1O5SiSojjo5YCzeOZ4e2hzK0GXPJSLZ52COYALSkrU15aaIQO6knaqkehI
w4JdX7clReniK7bTMP09nC7bxqx8Fd2GGx3rpJXj9KKsuhyeSj26c/RNIQctYmZgT2ORODp3hlpg
o4hnscBpb0ir+9bufs6odplTfLDT+mMwJEfwKPcEcFu2w05pyy+jJj47enDM7PzRQVt+zLpnvfOm
lV954WVAEBJwA/hYkJtLFmYPNSqsZIdowNoLq8kCI9JODCu7/cIoUttENqLAikGNPD1hKZB3tVBC
eiSTO2ywaxJ+iqXzylwubDzJM+Z6Rv4f0Z4lkULNDDjrMWlzjQcqYRyGszjjpTc5gmlH+sHOvYfT
7TtRYDul1pG11+1a9fMm/nX9BJyfONmoJOlzuBvpjCwO9xB0KMcEFUW/SBf3GBeKm0oxdJ+UUHyr
KsO5+X8bT/6eVxeY2ulhjX9WcHAmhEHMBCQXzp3hHidgizJAXa0w3V9Ee0+3NuIxVLMordD8RULs
dEDMNsKKhop5gBUVvSuNaLbQKEj/i7PzWJITadv2Cb1E4M0WKLraq1t2tCE0mhEu8Z6j/y60UtH8
xd+zUcxCmqxM0jzmNpCgEWpCnXIBaNs/tdVQfQKnkVDLbo3yE/7xWudqZbgqUyoWrmaWMzcDAVmh
3Xdxa8/+AqayRZvTHO1TPKQgSZa5tXKv1YxcdocsVF5DbLdSV7TJlHqIeaUq1ndzXVNg7VNsIvtG
bv22n7QfmCiWHS50RYPmEljkf5wiG39AcM6/JVbZEfCCp8CWSU+bwe+WdrltYl2tgxTxOXzC5BFZ
VD0j7XUVSVqCeRLyK1xLWXaBM3f2nV1gG3wODeTKvISlesA7SvR+ZEo5WYpkLK4idKPyzQm1Vc+o
o1L4tqFVUNbyycz8ierUy5RhaHaa5+RrZkhtdZJDzGY9K5TkbzOGuS8TmpWVWxXThMpdsky2Tyt/
tIZWCQTaNLlvovsIGmjIp0d+ffqAnVaje9lcZKGX9bJ2hLbdwQ4Ssq6YUzStHJSRNre7KokUXJ7l
oGCg3mZar0muhPJKipGdlnr6jN8UXohzQMcA/Z3V3JXfhaI4RqvPdh0Od4kjLZFftH2N6MMRGu13
gXuzNQFb0BdDLPx39eVya6ZTo3ZJbTtBa+EWVUeyB7oRO64CP5rYUjzi4Ff4jToNs1ECjYfHY9Uz
A5zW5ldzBrEctveVVXxkZ57efUwhNdNNQl5jTTfXW/KPY2pV9ayEvEWB1cUP46LhaNZI8kuRlPpX
ReL4Xh/uzfMHLJgiF0pfBoYrUFkuh4u6GkfResEMOipGjx1lewvWNY+2TiFwSiOwE2F7SjLlr6nC
Qfz64G9iqnVwpkifhb71G9TcMuVaP+DaeAOnP3ZzLfpgjsUXJctyt+qrX4Y+fPgPA9L2Xb096JJv
ZZoTabHrERfzmxGT2huRFd1HE8Vz35mps+q1Ybq9jXbl9UHfvGuA+mkO8sqzyETom3uwkODGxQOz
lHuTCGYUjleE89GefvOcrKMQw/CWaADQtoVEzPzgDURMrY6U6jYyZMq2kohPcTv3pzFEofj6rNZA
/+IIreNRqKJoTZEebbzLjVNMwD1FXK95nPVUl7B+KSrZj6FZzC6NX8sb1MpY2xZHXZvd5fxj4M3V
Ug9RM/UWCU+aJ7KbL9EQhAP+sNent7OcvMyE3WD3AX9tMXaTqbeDmswAFsqiv5EWREu7ZUpOpjxP
j5lxyPx7G5ZAVl5VzziMKy5hCwOTIpx207COb8JKVc/YQ2uvVTRpd1XETm3tpLrt5l7czIMR3isR
VqNhgtBW6qTSp+sz31lfg/Ynce8qscj7fflhqymtpbiIYgLi+WdhaNFTgnng7fVBfgtObrbPxSib
7YNoEf7JNozhMG4SNOyc1FOl9l+qNLBzeD5c+jC3Tj0FaURDghKfP5dz6ll0NF0nTL24s5sTvTTd
HzP5FJorhWqOT3NCxyHhRZ9k+WVs0w+4ez5rAB7dpLawflb0e4oq5qntuvbgQOztGKAHay8RpAdn
8HLd6r4aQkvN4pu2lXR3JIU5Zab8GVja4OPecUTKe5ses2HQV0EsdTXAwV3qcjw05SRkxq3oJh7q
f6xEqH4669qHDMq5n4fGq6HN2QnMWPzABdxROQpFMJvwrAbNeDfGd/0tiLKtSAiuuK2UHjLdXQnT
P7px8AQ+YYsaoRKE+nCojpQ/hKkHtliOCgQ7N9DaAUBzYAWvwa65XAAyxihXOjZq0nYvRZSqn5yo
zz8qYAQ+KbFee0VPcRhbdis82r07DxdDU3LhnNIhMja7l+LPosxJEt+MVnkfKbhr49Jdg+IR9LEt
Sog43kNOn75NVs89Fb4Iy7rVzPon9Yx/aoOga6yRlc+HX2ac0c4VhHvSgHqkiUS3Lftt0z9CocBO
t65/WEaJXWRedKeokt7/NkEAJvtdcYZr//NyDfu+NI0Zk6ubqVC7wLE6K3AUhBqun/adKwWuyu/v
BKgCW6HLUShyIv4dhdHNSBrps6NV+IWzfXAAdz8KmDdaQhAoOBaXo/RZltFARP0IMMziIUcg+3GG
eVxuMrVuWTMJKmgHW2F3avA2VpUJ8C/bzlomJ7kzWFp00+rOz7pTlJMRHZqVvK0SEEhzysG/UBRe
e4WXU8PjR09tIAcoPaTVs16bitsqi3yK8CEOikgT/uqUdgL+J32Wqrrz6kbIJ7CbyUfAaaM3DpNO
xVs3noel0326gQoxbGMt92mFcTzG7PwpiUORut3VAV+CYAFVbMqvl787TZMk7CSZT9I7iDQiIc6N
FP/6D7uLuutaJ19v3s1hrLISi4SaQWSz7bBvyI0T4quV//5RVlNCmdIEz/T2yGtWl430tPjQCwIV
SLA2Xr9GBddHeZs48aVXqMwq9gNlchuh5lh96aHVcZNGcvqlHhf9Vsh0l8xltfulRuODD4M6MYJq
XqrpBR0XC4QAUMoMJPx5nGYsBbIGNEtR1AcVhL0YhaK9zCirn9obaWeMOcw8gn0e8Jb0P0CTaehj
4+4s50t9Jxstxu05bwskA92dTQHVsDeDNK3ao1VaP+kmeqB/AAkQiSYamdsq9LIgH99nnRTMeek8
R8n0UEeSfV7kXA+MVMufiwrt/9gJf9GUyn+FOu4UyTJML5VRKi/XP9nOHkfOj8iejskqOLnGBX8k
bJHTjk1rl1JQibn2EdhS3DiEWvPeUVb8JNE2EKpV9HHz2LWlAsNiQfnJFNgny13a3MYiOxLUeHuF
Mgrrud6gnKcts1CXZzMrUFgNAPzhsV7N8zlBmc9T1WQ6q+BLPLlQp4OTRYnvzedk2FVde7X0gyuw
WcI2mbXGmLowED1iUonyUGl59ZNekC2fZD0bbypwyY5b4QuheX3eilcjxC3ebXJjUtxRXniEK0t+
BWg3v4ATk3iE5WczdZyP0aBn3yd8RvSTA8iWLtCi5p/wMVF/1po5L15l9bPpLUMi42iq5JNf6/Ys
UUXqcv12aiYpcR0atsILw0ztfaEt6ae0mUUIqxGfPDfJ4zByLRzEK79V8K7zcbaPQj8ccOrwsEtt
UrAvInoc5i55aPI+/GsapXgt+FQ/kgj/HDdLITK6KljZl6Gv9M/KOOW/ik4t/k6rCJuKJZKNkbak
MbCdnYS8QEr+zvTOeUoQODL9FnsLB6Siak3schP3CExkKiArJoT3Zcjin6ldcwLKrE1+SCPywy7y
A8nXSC37LyZ+Jbca5I8vSrlUi9to7IGbNFaLm0HtehBC4Fp/TrrSP5tJ4QC8NMzmPCu69ZIr9HlB
HanSg9LoSXjSAO+c416jR61KsvgeS/b4taj09kXomGnWody+4NjZerGRP2R9LiGoZvdyAWCoouBS
jOEnc6iNe24X65OgNvpSp2l4yikXtX5TOPN9SdvbOXdSmuA9jxya5De4r8l/V1bW2S7y6UmCaX2K
i0huZ6QK6LVJrZtLoTMG8Lyj70qxDLXfK0r/lA5xNt80RiXp3v9ElyKuU6vgSBIrhotd6c6LlJnF
0yAXxmeBSkmOV9gYfphqp3uNwF/hdWVnoKeVXLIpEMlZ9NkWpvQyJnn+5frpX0/35X0HQgjy+G+f
IuwINqc/ahxrwkckDKIWadAwRqChLxX1xmrNz+8fCeTOykBFA4PM/vI2I7KoVUxuqI4jNnJftfGv
rs/qJ9lpk4PQc29OAMRUPMiBbxBNX45UplEUD1PMSKQGQR3lzf1ShYbX9tK363N6i4QHXosyGYo3
q0o7Rf/LoTK7sm2JDRpUUYtMEz5dnySLTj93g3bmIVl1slHBlwEYY4swwJPM8qOr9fd8Nt+QH8EP
QL16bfVsLrmx0oDSjaET5JG5BGIyMVeanCkosZ9T5/4eonTjmqE9ekbY/ihSm+IGuvX3jdT9Gznf
U2m8xz/pr8Q2781YM3/1OKac21SrDl75ne9CIQluIZksYvrbxZpqa9Hlkr3WSe1w08T2P6LN+xP8
6CNXzp3XRqevC0wLZgitt03GbEchwC1NhEFomKU/IIZ+W/aW5VPIllGCENqESefybi2+dTOwB8Ba
oqcFXu1yM0RhMqKEvpamrUj+NnTK7EZqOp75u+Z/WEpYTtSPOLhIPm8Ok6V0uoNrphM4WSy7fZLF
LoChGj3Jbjk4Tbt7nKiU/Y1/DaDuTfbjGFk/ouXhBEMzApMpw9w6OZLRntpFdU4CmMXtyON7kgxl
8GsbH6SaSOLgKV/XbrvHkdBZ7Zop6FI6u1xbM0qimUqFEyypIgKKhjTI48kOkoWGNZq4zad6IjsR
RnH0VXdHpq2C3BMXCnv3cmRDzuNUEpTNO8jdp6JoalePa/tOGpBWzZIx+jyXaYNbkXHkkv42/gNI
hxo9nENqyso2/rMj5FSaCA5uD8r9NFeVQn/DOVKb2juVCsE3Hxe/E8Lvy/mNNW2apJicoJDCxG9T
M/wB2+sBdJ110BDfnQ9ZyOr+A+xii3PTCYJqkalOoCdm/UTXsGTnJkdgo/V7vNkpYO8NHhkMGLbC
pgaICYeAg1EKpJyGRsOvUpnEo4yz1iMmaEeUr/WK346nrrrlCItTm3vDQm/SeAJl5ASYy9XPzozo
TVR11aksMTjWl0H1h07LXa3V4ueiGY/6/HtXHbcpeQJ7BevGzQuUGIuI5ZzhQ80ab614cj6oqSW5
vYosC/0uyGByMn29/u7tnYk/Bt1KTI2VEoJ0Y9CWruTP1gzTe83KkwAeXv4yO3oDp7nRfckyP10f
eHe2VELBZUINIiu/3KydOS0NuCQ+Lv0zREOa0rc1Ic5yVzfe3MXlRyS4fl4fc6eiTAlGBaq79pLI
JDY3QG8aaYiUEydEiX+UgvyF9Dz+Z9BNyeu1eQgQSlkadyh0NbDSqLhr0Ox1I6nNg7AzuKPnvAXT
KM00T6yvhtTUH1qjM5/UBYGCnC0SoJJpnmvdAf9Dfzigfa/eCoprwDLRVkUOruCfav3Ppsij1+uz
292+q7YA+ErgOVtEup5OZVyOrKhRSFnryuCt7vvWIZDHlvVnItBRzZQovpetSHMVJ2yO5FZ27h+q
uzwuGHAQwGz5dXGzWGRbPC9d2XSPspyIx2Sy+8fG0nNvwWr2UTaG/MHuLMdtka5367geP0jkcX6h
ZLJvZpa4zfvJPo9Ii7lzP4QnkcOizuYa3zoZRGW32OO9Ki2yOyK5FSLeeUZlCx3JJTcfE6FEJ/Qt
5M+GPUxuW7WW7yDyd5KjNvZlFTTKxG/xzEVV7pEYRDVNwWhImZKFDvcJ0yEqdCh80UDV466+sfOl
eNRR/f+mKFF2e/1r7VyhKB8i9wvsgcLXNoiWe1FLcsOeMrp8eKzswTnJSawd1Dt3jvcq9U6HCsVr
+pmbDR/nRhKqdk1AaUjWKconxE4rJfWjBptPLJyFr+ZdHpQ8JsH1+e3FsituhZoutzeJyboAf9Q8
ykQZxsHgtQWTm99iOVwP9xDV1d6zzUnGiTGr5u/CSJXbKuJAqHGGLpuYrBNMsAnn2rHX/yqSpv/Y
VbggeEg+yQ+2HJcFKtNtiwRzoiS38WKN72Y0rSyLlcnEvUQUvm1UZHNmS7jAsGaFop2lSHSepWKB
1sR16S+q3vumoSE3RwwZSE5/BCLcO0UaiF7eu7XKt8WiRmA9prkpCdJyILazGupuV7XibCjhwRW8
twUBbFEq4gICzKtdfqGktS1k8JiokgxRkNho6EVYMh5swbeUNdaT4H0NgAygw1u16SnJk7xdGiK8
ZhyTQMEmuHHB2yLANxGqCS8Z0uFj2zTRS+sYy90YikScE0kktD/AdpIDlXOXud3kJB+vb9LfyNfN
k78WzMBWUVGisLS+Un9uUseS0tASTjB2pl9LGMKmIA3lPj8VkXHG//Z+KMWTE1IjifTXfJT/zobl
sZrzu6ipXvp6PI1V4hly8XGgMF51mpdZ01lSypOKlLHkQKuP2DC9NvhweBpXRVrmYH13HlKKfits
ALIm9bhNAoHhaZ9BcbADEiSQrj34lLzqda/VjQfF6TrfWoGhB+u2bo3tutFfB69Arkwgv7lXxCxn
/bKYdjBbffspTFLj2QE2UVD0njKmW3eOS/be/A1xXf0G4nps3LZ3fkgNJSm3HpL5eYZs/jME29j4
+jQ9plTnczc2kvQvVVIQuJxRSv0qMgMDpaZEQ9Wbw1D9loWpcsTm3Xk4WUFaJ6gqAnXa5gVTj4Z9
XMx20Dk/hMiXe6Rv89uiAlFmDyg1Y5xmunHdZCctgvlwfSl3erSrNhMG8zQNuGa3BFMRKqFVwScJ
UvrBrpXW90rY3khp80mObFrfShFIvfhYOMprbEq/dKgyatIeSfHu7iKL1hH50e/n+/IgKMghRxlg
tGCJnCdljNf6/cJ7WSTRyQnrzrXCf69PfO/2AW1POrRGgcCZLkcce4HWE3lxUCkjGkS5bXllzBV0
fZTfyJntTuWGw4MBejFM5u0JT2SUXHqety6av0PatYMibyCmABD31SxP3CqjGV7RULmdsqI5gzju
PUeJjc92OEFeTSz9xlQiDJqXtXGbFOOZVnb8MKPYeI8YoRaIivLtZMbiCVX39zcsV1H1FRO0gkzw
FrpcpXbRpKKtNDuoBzW7p8WnBrI6tm4cqc0NLmXSYyRJ08GVsvtpiJFhPMMwA+FyOSj18AVllsUO
qMykVDBrE7BlbRxECHvHDtUf2FK0K8ny1MtRzKWpGi0c7UAodhnAWjIpi45OUC9l+tkwkvYhWRLn
Pi8G+2MjanEw/F41hCLIKjCDMsFKHr4cP2yGGrc3xs/mFKkVwjFiSTw7S5ARGIXGzkdLJCNRwLi4
spVRPTd79eBH7K70CvsCycfruG1+rt6FhLlUP+xYV9w5tPRzh+SGf/0QXB8FK8PLmRrgFScq53Yg
aU370LcFigHYPf+XuYCXw5YXWg6CTpejULWZKbC0bFWlx2qgxzUvshFx+Q9zAcuC3hEhLVC2y1GE
kWm53g/szSSOuJDNjxhQHwHA97YmIDz4gvCcVg30y0FUG9O6VuE2nOJCfRb2kjwtDoGYhG3iWRMW
miFTi/BDjbu3A9rsYI57eSq9Ln4B/kxwS7cs/9DSslJHbZmjEVvoTKXNAs876zE3qG37e2c66Tdd
y6bSxVRJXtxENqSMdm5U63dknJnjYt1TRbjsFOGvfqDm5jpSOdg+QCOLXkdhoDyqzMwjqksFtb3G
gelr4rw+eFltVc8LPnERXtr86UpZvXZSLCd/5fqMXjVHtN+vf9S9NIVYm74xMRjI/k3lClRGXA21
IIYpoYcDcTeIHngVoGiO55Sc+tRpveFNsjV/vD7y3ru3koTpKHIHwbC4/NI4P9YmDXVeoSWKPzTY
Qfi1mX1Tmuaj3duvsbUcgSJN/o/bB+nPETcbWBc2ABeZdwgtZZ82yk9hqcsZ5pe3jIt0cCb3gm+8
N8CAIesLr21L2KubPumznldWjFLxLW/KqXYrdL1PdYtWRUzk8bC0qM8Ws/QlNjvnbkSd0p80O/N6
u/8HdP27DQIhl/Osr+w+kBLgiS9XvMEqvpdoggQRqm/notCHu/+PrGPnu16MsjnByxA3UbRerDOi
BDeoiesBqoAmXcW2/ZBFc/Isyf8hn0KDzQZpRlGLtFu7nBl7d5QwGrUDrVxGEoFl9sy1uHF9x74V
8GIB0dFZNW5+43w2G8jEl1ApgSpSXFKHF6N3YuKVvPanWIlPbaTYX/CWn4O5DRu/1WftrtQK/Qf9
x+FZMUJxF2eS5C09sIvrP2zn0iQRWFGhZM8yRcXL6aMWq3dDiUJNvJiNyyXZrp6TZEq9bHh5ltM8
0yQlGAwNt/Rm+Hx99LciMg6STuuaIJEAI39rWZGTiCw0M8KAlHFoPCeNxsc4NIbKS+BvINGHv6Gf
2W30qtSrdspK6o/dRJKs+6WrDZwewQy7dkGC4uMILZ0wYxJxkJaJWM8Cp8vNbKEf/Oydmw8yLbnx
SgoFGLm5f6xJNaR0XCtOjjo+zn2f39VS3X9xRIy8yIBeikXhK5Db0Dzg3uwEBbQj0A2Eqg5kZNtb
zWSFwlmPKAK1o/4fJZ16D/93+4B9vzPKbwgkJx239zfyXk4q0sFcbCtQZrxaXceutNY19Cp3r3/+
t+cduilAy5Wnxy23LSfLwmq0sh2sIGwd4ctSFr/GaZN6hj5ZNxNpj5s7Yfb67kHXZgvoIqAwKyjm
csezHasqU7Au0UO1rd3FduYPpaN8DU21eSirpfjZWJN5EBzsXOmUDSFhrgULdMW2bR48jRLqT7EV
IJ4d3VFwbV9ng9qCHSka2qrUS2ulCp8aB8zJNJnOE/IhVVCaNDFbm+61blXvTxgok3H0qWWuUNct
Jiju7TCyW80MhBOKs5bV/Q0Ot/VB1eHty8ko8FzR4wPXBc3ucrkroccJ3mVmgOOdODfEEz5KIj6K
ehNJSnkkIns0nHE5XKs5bceuMgNYQKbXylVzcgYQvLLVh76aDO+P0jn+JHt01DSEKH9/9z9qUYmQ
GmmRZjOYtKq5mTp6sKKSxoPt8/bCYZQ1QOeOxuxx22VqWlPD0qE1MadWM18L2+ll0CINCJ7EeFgi
P1ggDrwlmY7Ihet6XQY+FBrBYvPqUxSm4X25niKqnFzMlRmAgJa8WbTI4emivk0yazhqRbwdiukB
52BBIQ5tK5uVQB6HANIIknJUb2HkhbfylNXpwaWzM6NVAAibDLr3xHSbUIaaQR5BujICEUvRfZak
6nkARhSUtVUe3NY7Q8GqpVGzIhlhYW0eV72PEZsoYnjdiVQinbfUHs4jjl+Vy1EpaHeoVdhu9SoD
nrX5TnEbJ20zOnpQGEkZSCMSuNGojjcKPMKDzbhza+MJZsq4XqyAgC0cm0Za08WLrge4YMOzzULE
H+PIeJKXJPuqNIp8Q8luOfhqO50JlpFToMOohgS1pczLCkkT7tQaOrYkwfWItN1U2X4oLP1uEFmD
Duagv46R+jN1tORjpgEjxAsmCabFcW7izFDuFrREfFPoXRDZmQiqtpHdDjGjByscv7z7kfldJCNe
xj0OobPLY0NGEpIELvQact3msuNuCDwdJNq5ycP4fH2wnTuPvJP2M2uz4qTXvfHHHUSPzrGRf9ID
XNG1e0IP40aapQGdQwxQZikf3436J8wC3kO2izQnCMvL8UZRjRxhELnhAmyzUWA553aeHMxqZ0f/
Zith6LzKUmwPj5UOaV2JhFHMWX81HTGfIrF0yP1znV9fwPUHby45ElkI6jSPgIBvYao4kotCSy2q
gnOjPIdOGyFKkByF2jtgf8SzuMUR4aaZTUv7ct3q3JoMJFvVALNi6U5y7PC1zaKKrhQ6Jpmb6FJ5
sutqusV9bPo3L5s5KCZ9um3Qh3imRWPcOybtUCOpywXRHSHQp1AyvFeS2O2teGk9QJHmB0PEc/De
BaI5TDlzrfly+KzNRdZpddmZla0GmUGRXVThT9tuov8yyCrlghgoPnbbHppSL3mPiLIa4Oc9AJEr
2+9mVBefrk/l7WHBJpk0D20pikT03S8/gp5HWYoYAaVlFPZc+jCxt3QdaQIwClSikyPnv50U53JA
9XJAaYTknU6mhdiF1N3NoimpXcb5v2OZJXfxQwzXT+kHj/TMQuqlJxNLpjhAFmr8K8fpCja45by2
bVmfrIQaJzlkcdNWCOxdX5e3x42fSVttLR/TUNk2/LRkqQHtWVYwJ1nt1T2BYDXKvQsWQDv40Dt0
A8ZCO4AiLvcVT8nlkuBb5IDhwn47iZBChHrW+EpZKp5Up1MQFhWVcuS7b+WqbH2UmmZ/yHTJM4u6
OLhj3h58fgjmBmsll4RuS+3THTI0GB9WgCPZcB5DtOW12TkqHu0UrRkGJgHtAAgzbzBKUbGINqR9
Tdchgu4PWekchXHv1nZNdmVUqL/MSDYKXMjuK9DQKEQqysH33ZvqakK59hvB0W1xWWUak/bQ8w/i
yNLxXI1LT5N7/d03KYH+CjIGvkBqsW0xypWtlKshU5B0o+WH8zif08IqTtf36hqiXd7XjAKJFwmh
VfBju3/kvplg0agrpc0CBGgr01lZrH/H2CLpVhUYT2OW36nEAAehz94hWWXO1xLvqt2z/rA/Xlok
ZbtQ1DqLuFTWfdca4akNBVbhSnE01N49xe1E6A3EFHES7XIoPBU0qZr5XmM/Ff6Q0tFSlCTFVbnj
UTf09ycyv1M0WkQgaFcCzuV4CkrXrTSNVmCqc3mr9olwxRDbB6HD7qy439dTv17Am1kNyrwC9ycq
C4Vle3RNKtLwpDgn+fhZm2rx4fpG+U0Re7NT1kYcpRrCx+0BT6j7xeADOXmAmk5lUU9e6PQqGOQ5
DNRIi24XbaCFRCUC8Goy3al4Q0L6qMQ5n9DjJVDsfEXu9Fs51VCNyAfhd1LyD0xE9ZFOngLk1yjP
SqdUd102/LUI6BWOAjZhCPP+uSgs7QTpIXLRAol8BSl2v1PAoURpWID0X+Kb6xPeW1+qaARnK9VH
3valtbrXqnmhoiI1Qg2EyMKAsgPjwQmg/agpR5jS9YNtF5hrbfXWpA+A1P/ltsloAMphbJvB3JUF
Ovu941msox/jqeFFkVa5LfSYM5q75nkk/gpgnmAMMDbxc6KP9rnuB82VomUOjAVDHdHrozfLMEmG
NldctPSHxx7Tn4eI95G+id3eOaE9nW1zGP1+WcGeYzTfWovTeEDA5NJ1UBM+V02IPzLOHlqLaq1Z
2i6j2GY5YbuVGjfqrKX35YS2wP8qpemipGmsIMshUFbS0t6JlHdvocn49frH2bu2/lyrzeavlDpm
j9Egah21dpsu174YnaE812GqeTWK9DfIyxmeA2jKuz7yzuUPngshOYeUlyLCum3+uLemqHT01kq4
lgejfugntNUV0bbn66Ps3I6g43jS0TNd78hNaAVKdspM2M3BIDpsH4VRnROtfJiMqT24Rt6moNhx
/THSZtfluYbUuYi4RqLI8DS1GLHEAKQtLUCOLAnL3EaWmv+yiHAniIHXIHXrbCLB5+jqNuXVMYrp
pnAqiZ5BeoRn3ltEqvG0x9YGkLEtFMZ1HFV6RaEwa3oUamSpQC9tVO86yTjCzO0OxW2xAmjA8m6N
jmOpSSJDERbBZlb7taN+hO2bntsSlML1nbHT/iDl+WOodYP+sQHLXPRgdk0zkEzDenSsuArasMwe
dDhYweSE1XepFL9Se+pcc6jju8Qm1uuLxnJrITf3fWH+FAD+D2Ki/8fPov+BTtwOdacbCifp8pxz
oRWyfGMpmGb6s12q6ikpZdO14X4hS5GM83OVL3rjhkbd3tujXrV+jQPG2ZxLoGfoHNXfsk6ejoqn
Oykj1fe1yQk8GC+prWgQAld8/IFPpMcm0hNxUJXT/eJY3xVneY4lUFWyQgKjw3yL0w9aP50HNX4c
V8RznyUf5kq6NZXiS2l03qzJT60leeOCAO31z/v2eiHao3DHwwMbBnGwy6/b0n7s1NJYAgT1w1tU
3npPRgfwYBO9fdvWUcjQV59hksS1lfXHHrJD2egRI1sCo41rsgHxGGbhkzK0pmfJUD3fOydeI0rW
gJDgtbyp4FR9mBgQldSgV7U6gEwoILG20ufro/wOuzfv55p+wHAnIqLysJkURSJraQXlcVuSQpAB
/TjfO0Y0nLqkQ/kLP6ogV9vqHOF84lZLOZ6xt6t94mJxmidtPElYBpyyfE7PkhD6k9Ony4M5mmDf
eV5PqbkoX/8HHUMBBW9g115hei0X1ngC16K7MKaOkI070Di2LNV+9MFWBPFWhm9e6jmyMt0MVo29
n3PVli76OoOfyjra7uHUeZI2qDeSmi8fYqcAdOkkFD/y3DjT2D/k3b/dm/wcilQrsx2m19aHA//d
aU5TxwziFdvSNjkqRmqk3xihnrupWBD8taXEy1d9QlmY/zZDMUA8F5lLZD+4YyP3QQON9WB7rd/1
zXenmAKUnLyTB/NyMzsSqB5BsBC0cfhASFR8NLOo/tgNiBlXsvyvmVjVOYfyG2gLCpXXd93empCl
0d5DpwumzuahVschS800NANSxdlXkmnBrCg58od+e17hq6EESr2IaBRVxssp9ko4thS/abSVuPMa
YT8+FLP4rMPTOKWd834kE8PhEgce0yI/20IUVqpGnzSWGfRxaJ3CSUv8WkVJ+/rS7TTyGAbPCp1a
NJnnVvQrb2NNkUYaTEWW9S4ySsKj5P51UWvHn/nv7+OM5EbTGHdaVKI7bT/akuHH/fTl+g95u7pY
zCMziRQSDDWEXS9Xt1FbxYzEqAbTLP4iWVU9Q4IAHTnCBpJWdAf79W2swHBwxvielP1RWLscrjYG
nV5qoQb6Ikm9SwGpdweRx/eqWervbgRdjrXdnrypqD5mFAJDeXowzeEfS0VO8z+sH4ZDqFVz+jBv
u5yQKMPMaEyQmfMMR9XuHfmkzVV5spqOnNSajyojewtoQL5eFxHgvr6GtH+8XljyzitgWAkmq+rc
Er26Z8LI4tQaynS6PrW9oSjgyRRIqGnTfbgcqpBzFCXQ9gKeUMinPgFCJnc21mtWmB0MtbcLzXVa
XCJQJbftT3R9IZDjCkGqqevPWllVd8j8VqcIGOB9WBX1wTZcd/XltclbTFEEhspKztxi/Liu5yxO
Sqa2yJQER8p6pwTrVzK+Lj+Fcp37EqxEfxLO0Ql4e2kytEqPACYu8cfWhxLAeaK2kVACjO6bmxIH
E7fA4OZgQfdH4Twjc4T63rbss3TSXCt2ouDmq+he11NhQvvgyN9sb4fQAyUVRHYIcttmh1R9UyFf
ymdbXQFgec0L1p0VJjJ63RxMaG+HAMrh5SVxArGyOcxIaSswy2olkNNWuGk0mX4T96ofkfm7HSTi
g9RwJ/4AHqxgq4aMl4Hk1Dr3Pw7aitJbRgmZa6F0yQfJRjBIlyPDzfBkOOVsoNjV0BP3TSdUz3It
L7e6WtdeU1itF45VcbBj386fn0Pug4zMKuq2bZ2ELWkqTW05oJJknubS7kHxZZi6QRs9Qbf68d6z
fznc5lko5FIZuILwPWxtKFBynQQj72UAy/jT9ZHe7lTifQ7+qhhDXLa90FqUFPK8YKRV7+PGqcPx
JJSiPrCeebtTaSXy8lBvJYOEmXb5Ne22QGK3dBbE5trilpA8Cgrgn7eU3o5azL8R8peXC0g05IfQ
jwUWRAvqciynqPOIbFMO+r4NNW+Up/D7UqiG5tcjyj/uILVh5o8iXIjKcFW/TwGaVkHUlHF/x18Z
o1PZqrF0I4VZNSBMKDUv82Rrfw16qtXeUlqLH+PZ91THY19goPJ/7J1Zj6XGlrb/ypHvcQMRTK0+
5wL2lPNY4w0qV5WZ54AAfv33UPbpdu4qVX7u65YlS1Y6k70hiFjrXe+wwgVWrupxqa0zf3i0jfGz
k0/tG7LCciuM23F9l69xr0PVj0gi08mwmVDkuizvUl/TB1RW3ln4/xrclqKH+jp7zRuz1BZ6N6Hl
R2cY2YPnbd6y+7uP36Wfh4oCbrAp18+2EFKdmJm6k3mYh0od+zkz6VHT9MPPr/ID2yz23A3PZGIB
KHLufpBSnCJFw0M+ng3mvplOb+t67THQwxUhv3baxcjROdROviPKrENi6k/qPshHAeYai+U6Mxx9
VYyxulNrEaMMhGf1WmO67WEvFw7rBshrG6wQ93ROvlgRPZV9aykQ5RlvebdNI+YfPp7D2l/n3dxI
Yw0dw/bNYzeVxHXGcQCldyhdR4ODaKl2AbzQKyCR+JMz9Fm1hWOp8qJ1Y1GdvEBRI+SqE3AbsmHv
DB42oaJrs08MiqfgmGQOF0gxkV3DQZAciSTLR5jZwL2qQ5qZ2gqhILRdJIcmPgkFCojy2bZvkfms
15k3eI+mnEkgMztVD7vYIzEsxK0srSPcJse9ZWNWElmxE8xh3pgT6q7JHq6XvC2jHL0qSuGqqD8N
Tk2462Aa1oeMAuUma0hcOS3VAnqDw7y99/F+b6CMwFSP4hw/4nBIeznvSt8Zp2sRVAMdl0jxS0kZ
R4IEA8v/fEF9X0DAxKEAg7UAo0meO3dos8jsuS6Wg5jd+mrTtO6ETqvbXhkQWqogRQw+1HduMb9m
PPv9fsmV4WeAINI4fKe0IC2VMXDAaL53zOlkQ0vdCb+eXlmLP7gKXaMgXYWTz8O14uUeRpEpDZ0D
kqgx11jJrkQfyNn92wRRQiu2d39TX1L4ne3KltN5GPOp9ZA0Krty4YhFmVv5/4vv8ternJUORYdU
XPT9irioG3dVtzSHQKDn+vmK+P6E4btA+qBW4IbhIPHyjmm/0AbOV9yxou7Cps9EKIt6jRJ2uFea
x2+Rg2cbBUQ6uILsmYK+7azp6MpeTN1iw+uQI+BCOlflu56uqr8sDXtlRzDK7nqYzaS+Mooe1XQq
NDkzibk0RpgLw3f3apXqU9um03XgyzQ+ynjp3gTg3mnUtwbatxZRIF5eXWCEQb+OhPY1tX2rYjSz
u6mz8tdQ5B+8Uay2DUnYghfgu728f0VBQNQCOnpY/MK/XLRKGOMMm7DWtOuo9gdjb1QLiHyaen/7
DNpYdVwYjhVFzLkQq6x1TiJOzqNLpLkrc+TxQMjm/+YqG2NwI7v5tIovv2ACr9fLFn850AiBszqV
3hkifq29+L5O3IQB9Gv/Zqa8vEpv9hUiRokEYBHp29WZ1BGeYnlsMACKqgDjuZ8v+x9oLEH4GNRs
KAZ8wfPCVK9u2Y/MYg8VzOerUtlTE1nZ+i4RMcbbvNzh3FINB4vlvEUtFdyTIt8ePbiSofCn+rGv
1+HCbJKJKDCyG4zJxP4ta+A0abs7yb6jAm/zL1KZ6RvkQ/UrW9D392vbfdhNQUCgLZxPkt2h9Uaz
k/Ohl5Y+6L4urtMlc59iZ7YJ9h3dVwrrH5BWtskWmkOMKXF+kGf7BMXNFOPsMuP5FMDgzrPkMkuH
+HK2zTfuLPIDJiUISPA8PNFzVJHVyPEma8Wbnz+3H30OBjZb0b1N6kE1Xy6Ubolz15yVhrBat++h
bZWIg5j+3Tdt0v9uGIAykAR0Ve9Fp5eH2vJ6jzw471MtdfWaVcX3mye93eb1Rhm4aSHPSua5zByW
xjc3b2aKovfGawejuV21lPbfPg2gCwFpcGpvjHLn7Mzx8pTQqJJLTZNOPk6LMe4G6Duv9Bs/ur2g
1+BB1Aabtvzs9pKDFbiTW+oDAPczpjpxVE5Ma5cVw5i5vF6Vczl7WkaGPV04Kv8NuOE1ItwPWlha
RZoq2ipqa0jRLx+xvTjeVC4py7rAQ8lhJZGxaCd3pRRdCLbXMAQIxGGuxypSehku45wshyZLVFRl
k3xlp9gW9stDi08DYsV0h+kLbfXLT1O0QB+T4UyHKnPFYzu0606PTfKKmvAHKwmPd9zUtpknaP3Z
MWJ1PvKIgasYnd1hxJ8MT2p1xzw0DTG88o2+m7psksUNbNssSWldz7EcrZGEU093yNmqjqzRoMre
la1YfnftLKViTvq1CV0slEdK1nbELZ/8GbuqRrlH+5zTy3VNISHuJWsVjonQb/t6soxL0gTzHqeE
sqaCRcny0Phm8+jh8POlnBrinWoCcfPJZMmQ/OW+1iydH8Xb1wKDY3vaxh2Qc18+KbOtDYlvGCE2
kM32dJ3+hxlr5s9jLYjhU6n/UMZO+dE3iuRCNtq7ka3Rhtg4MzzKsLlu5dRf9ZVnL2FemAFfyvJO
0G9hSKdoyn++kZ0vq+3DAoOC0EA32ggDLz9s37aGG89jd9Cy9qJ0XT2qFr2+Ut2dHxNchbWEiQmg
NfZR50P72Os3g4C8O0AaQyU60uOUaduEcbZ8rCGS/Pw7fUf23C4HvouwDA7+xoJ7+aUoxnyVbqwm
7Is/O4mrDmtHaWJZRnsp+rk8+aszwKnsxIOcU3kyTUJNgyo3ToPT/Zb3mtPUToZ90KDzGObKu6pm
8yIYjeW1fe4Ht99mqrxxevHxZv7/8pOWEOzSiWr00KRueustXXYtyjR4sJXbX1hGw3BIibgniKJv
HpFjLo+512yg/wJFJZd5a0fr0IiHNZDV/ud38UcfjQ0YvIzuAhjmbMOpF+LQnbbqDjMp7aj4RHoo
muS1WIcfvCyUP1wFXQH40jmA4XUmiTBxSw710pe3uLMPN8RMTdGY1c5NG9fuDTa0xT7FV/eVHvQ7
PiirhCQBUpTgm0MGP1dexZWN+R5RJ4fSqd5WbhOEiTDxYekLc3yaSQi7jQf0r3KIP7SFizlzMetX
nv/5douPJJi96QOkIykCYXn5+MlwdmztiekwraSQZ707XHY90BVOGq+5i//wUtuganMs2ojXLy+F
BaqRKR+btbXwvw7FIi6WJnvnVu1rOojv7uv2pVyaAZorOgLcQF9eCavwpmq9ajp0MTmkZkoqj1cU
4sld+mTfFTi1zLjm7WJd9s+FWa97Kf62loDPQFO8VWYBpbw4P1rchLttTcF4WH1IFyKrFIeFem3z
/ME93VpvX4K+muQkn93T3FkDdJPxiNK1LuBRDnFEhzReVTT/u5+/jT+6FJosh/sKns6E9eVNTQfY
eF7jjlBPSnYymZSXTbN0l7N+zQvv/I3cbh2UUN4LwHLCEM7W5OqIWacJ8/bUM+soMRizjL5TnHpS
s0OxiuGR8F51gCT0Wkjmd7lh26XxkwJp5qhgbHb2JclrE71u+/GQZMtIZpiwQqcd0dQHSR9a6VoD
1KZ19zSkW/Ntrkd3hHg2Wn17taRBe4ptmlteN+cgRFUQbyjX5y6u81eanh89iy2AfSPabFSb7ed/
nW0wwohT+KQHU8NIcHGoP/ZJO+3hCjuvPPbzTRjGxMaxppZgi2CMf9b1UsovI9ny3SFQrRktkoJo
1PFrB+Y354+/FpdcxgEXAzfd6G7ocl9+IwBP+BFJs6Hoc5Humz5oP8YQy1d027l1yXy9q6OicILk
Q73YvRWCZecZnppCx9jgumKXdsVS4ZInir1ZpvZR68RSodONKEnaCQl7WDXlhFANjH2GHkrqSmhU
Xm2gvR2yd8qJ6YpyjP7vmxygGXhdOXCt8j4botKt/S/8DfOrI0f1ppUiSXb5NEw1Y1U0cCGriY1m
MMy3o6MUZUXupJBN5Wzke7vqneoQxA7mHX5tjQ/OZBGta5vzZIWGlTVXnbH2h6GunKjjKVxX40Bg
ILOCJI8yZHVtWPE63Ck5Eerx85f6vCzitmOYup39m7Lz++0/yKWWudMeymaad6Yo2qMOQnKYWivz
XrnWthedPWLKL+B7mnWIVOce53iELFCzq/YAxbXfVYEd77DxLaDWMKJuPSPe4fn52un+zf/r5VWR
qLlkr24IEXXfWRExtkg8oXZnfMPBgB6aybLYVW6/BY9Pa3DndGUwMhTUOVzfmB/jcNibnx0vJUt6
XdClZO4Sf8SEZ9X7xc2W224sGucoGzWkB2njcBv3sVswmCrXdj/jmb9cuEGfPS4IdafQSFFx77NO
xXZYk+2wj4MUrzRBfz5HRi5mcoRo/uwdY1o09l6lElTRVIzjwdNJVmAUYZm4z7P+i5BwsHndaz8T
y0VfzMtnU1YTsyW3uZBbrOViEoXFZeT4bPBSkyS/TkHDueCgMvn5yvk2P31xYwMKM94SDPg4Yqkg
X76xdafMymiHAryDx5kbOXPTahzX+2xtiwpRSVOEttmLmneoSNVJqVYoEDNlfFxLbKkuzHVqvopx
zeC3AZWGY1Xh07SkueeFcTeNjyPU4TvTmrp9MKyD2ksrdq0jjlfcp2oShUbNvcU36Hppqvuff73v
em+2IRbLFgUjIADyAF5+vTQdhSrGPjso8rARJ01yXHdSGN19vASGR1ZkFrRRYaScEyWquX43zW1Q
Ru2MeGzf+NICqY6bP0rG//g8/2fylZ2lXJKmHv71X/z356ZdIN6m6uw//3WTfe6bofld/df2a//9
v738pX/dTV97NfZf/3HzqR3+cRjrL59U1tTnv/PiT3ClPz/J7pP69OI/9jVEw+Vh/Novj1/pSdW3
y/GZt//z//eH//j67a88L+3Xf/7yuRkxYuKvJXysX/780cWXf/6Cm9dfntX29//84e2nit9704/J
+Gn57je+fhrUP3/hgP4VUIjC4Rtysm04v/xDf/3jR/6vsEbRgGxaGlr+jQNY42ab8mvC/HVzvYV8
SZNI0Nk2xkYm+8fP5K8b4ORjUfHHH3V/+fe3f/HE/ucJ/gPE5Z6IGjX885eXZ/e2lMCQwf1heVKm
coC/XFiNqyYptWHv16o2PwylMxzGNemeoQ2nf2/K9ee14JBAzOFroTx7ea0FG1+RdYXYe7AadkXs
ZvcTSOJBFHI8jokxPhVY5UdOn742RH9ZNvx5Za65VVNM0881AP4suop8RbGHzdiEjVOlYfs3Ucc/
L4JSaUPetzils0IRKzGF1xYXyRz/adiMJOLpplhfqYDOoMDvL3P2xKypGZY24DK6n7LbsU78UHe9
8cyIjRS4Nh5GaECeXMK0HJvQKYt32bo8oIFJXin7zqzF/v1JSFPgH0Te55uSLjF39DXPk5yeSOyG
qLkxouxIrvDR4t9WH+mDFSFrispI7fwHHflR9VseDZci9C78V/rXHz5jWKv//jTbz/9Shda1mbnS
KMUeILbZdY5zbczz3+PLQbD8ZqXLMcMDhrV7jixLuWiStGuxd+3WORh2Wd7iuyeYiM3N6S/7yJ9v
6l/fzPPvQ5GLjRBRg4iYwG2+HQl/+T5SDEmFrdWKl7NjhV0B/JUq9dqwCiCT+/I/JydfaWtq8NJl
zTqgdOfjKnM01tbIuQ6obh6H0ljS9URUzzIQaZDG9VFOI8GZbSbkb8LWRPLYzP/bjypBL4KuBcBi
ugCIj+fQ0dpMwZHSmHjWuJqLh2LqukRy8pryzilB+KJMUMxFPUEVU2jKwXKiBaRsuOrRwm2JXpjO
UIO0bvMwbjVvRHgz6RxNPhVEUBul7d9UC3fmIi9aJyJ7c7n1U7KBAuea+XKC7XNnEl2G0ZwXDUEy
Wwdde4DP2h+XN55WwJ2YNeJ+MEtDYQ28/fvYFtkQnDBtavMnZDtthCV/p2Tod12DgxPi17dxN8bx
3SjGJDiOW15bSI75ZBA8lBn556omxIROpLU+rBVDTd691iz2SexQ9BtVa7zFOglCZxoMM0Zt9ZAf
lZRZH9UV5f5hXZ3UJtasl8fBIHk8nHNcQMLWqiwYAQPeUl0ai/e4cumM8XymLhjRVuMpgfV6U65e
g2Ffo/wvsplb6w4J0thFARNPO5ynuCn5NFY27p3RNG4y8mC7o/aHadlrt/S/BGY+C//oBbN/lRgL
3zfw8PvC35FZ+r6YVflJ5MIZ9301oYejW7EpNMqhW8O27+p9BZ3aiNo4se7t3s7i0HUX/76rh/pe
aeE99Jga/YYDJ3hOCXnkMZhSCzpFGijqwUJgeRwv7jrthLEMv6ez6Mcdhp0Uwf1cVQQzy1Q/k+ru
zES8aSLdq5SGLUytjq5rau3yM+enW4aawuxDhhaKXPbUTp8rAtrqcBNYfzbiJLtNJKlMIS9s0oVp
m5Ji13oJo3Q8McoPMFJLKxzFbCQRJL3298Ltl5suzuLPSdIO9ykEvS7U2Zz0ke2N051e2vrdUpps
sEmbJHeZEEYaenXh4zvtwgET9YBbmJcZ09M8qe6LHloidZdYw60aYGBJNP5G+m7t5jjfVebQ4A+c
IT8MpQXsp9oMxdjc+ep6FFNWRpM7TA/2KAiWbcSib3HZmTOqwGx86u1CZbvENgfioIrgoh/dnnSv
0nOTUIO2cS6Y0HAybEqKyMgm8wGZ/+iEa963cZQl9ZiG62oIi+qxre9s5FdEZ5WecTKNsifWZMzE
GA6FJb5QeE/mVRNU5o0h/fWj3YrOOrLM/DvdTQReKqW0ikavND+6Qe0VuF8jGAgbMrkeA7qZDPKY
bH5vUON9UusSYyXZN7lJdKmV39Vxu7xhSZVf0iS1yh0KSlSSKWyejpFGYN2igeU25TK2Hgf2EIsc
DR4DTerCS702g3sTY/9RRkwi1Ptl8qubVgEL7zJWzGNVz+0UrUVffa1F6mPBngusg9rFlyM3x2w5
t8jjck+yy6srDF/WPvJlXm7yD15ufMPbrthZdi2qvcSPT+4XbKnIxbLHsQwzVXbpzoIGPEY2QP5H
oR3iNlLLme5nwmE3LpHffTVNYxwJebezBAcUa752CMJ0rrE2UAMDAJ0tB+SQK11WlwRyr50gM/ed
C/IQ1pNjgxC0vAgPLSMgtCljswyntGo7LKSawfEvcQxBRLU6HW7TMSQieZRr16+kpRne2wAfC8Dx
JJue0kGa6bEehJlGcTZBAuygGZT7lMgaHMmTfLpfjdS2Q2uxShHa9XDnJGPe7h1rwJK8iuOeerFl
NhDZ8djlJ3NZOiCKvpzFSTbe9sBMhdwxcZGkRSt7H6s5wAV36nKrIh/H2OJyzdpEW0qryzbYu4YR
NpU1T0c7SBi6SGB+DdulySryGexU7bF8ILu26lZOoMFDjRIukFTwyhlbuni/8JAPFZk5dqdC+fpZ
Fo4XLkNa6kfa68yMMPCzxdVqc5+x26Ed5iBIS/8E6YUiTayzcz/bum+j1puFs0/NotLRWmddhw0E
H57cg8Y2rqzRJly5yptp3XUeO2oO3PaGAjORez+dpluAWMPd4+dR+nuAYdnuGto6c18qc1RhYWWY
LCZKWYjFzByPLKdoyJZuEqeso8ZMUVC1TW6rZ7ewTAi5lNPvnLnDQgsq3Bw8Mp7ihhnEbc6HlI6W
NJu0jTUp1ZPTRLw5IyGDnNvTBTE6wtiPDd1G6IxWPZDUofIbttU8IJ+5dS/kYjcns03WJ8trsWvB
k8x5KnOy/sI+tmuKxqXrd87YBi6W+anDkMiyyz6/9v1J/0637ZW7vsq7FipICpvPX2siUb2sl8iV
rSCVu23baUPYAJCYltqz32HJVN4the2+V6pul2sjNYaGncxoYZbmUlx3DFzZBjMCUPENL+QfA93/
a1n/0rJC7P5Lqfldy3rT1ElTZjBN/miAty7326/80bNSdP6KFz9BeVRlpDJtPrZ/tKy+9ysGkxik
CMivoKNbM/tnx+rYv1qwyYFgttwypD//3a9K61dgbDza0GNgArW1sn+jXbWtM+4tvANy1MgmoJcm
nQaOxxnSQ8BvA5XRq25SSdGEbYjyzWju7QrjIbMY9A0c8DzDUqvtKj2+nYHiZrzXi7Qhx8W3jfZN
3gQaLVuKPdqd27rTEo3uon+zO6vyPhVB3JinIq+k+6loB22FTQc0RzD8sK6XQ720432ZO0V9IDoX
V1S7T3H2UGV8NLvc1Gm4pAqn47btLet+ocAhG1esWAfMk5E9l4MjotzpdPU8DKrV9y65m9W1Ecjy
cVKTaxLWtJYZScvF8KCqUr4t6jI3Lkn4ypt3cs1Flez8eRxOCDMdme8LjLRQ1VZABlZYcyJlN1bS
OyfX5S2GnhwsGLqQ/jebFFRjnjytg/SSNNSq87+4reFf27k1zZEmPFeE8TROV2WcalQrk1VShNW1
qhk54nt0NbPBiD5U2lyK00pt515VKd7u+z5vKvW+0oXt3SZpkKUXdk+I+CmxWnv4UgSiTS5SI6/q
jR5dfkzWVk0hh4C+sxrBzuxjKp69WT0yUSrGg21k++3y2ZV6OI7OMB+tSuk6WnNbPmtTQSTwqe52
pizLC3Tpjh/5idNypKYM1e0oj7e808KJE+NrlrXTEpa1rOddXSgHk2ryQ4h9WbXd1qGbkaHAougJ
LlmHfL1N1BivYYXxoLh2J51PGSx1i0OYw24BGy0WlzYgyhZ0iiEw+dQfmnpt4h2uDc7wUAm3jS+x
ri2nXdHZxsmbc38vdOM9spKN9VBQfqpnglML2e2X2gLyqEgOXZgoeVlQhK5GZXbv+G3S3CqKmW2x
qAlvzl0qoHlYYZBUKwlpgz9odVv6lVW864Ssncjv4oAeG5qvf/KZnQfmKZajz5wgYRO90EE+L87B
n4p2CSe9COLycotJnWtUjrebgkXpx0pRcK7WpOUHi5Ug3mmamHQ/1T2lw2Gax6rDvZ+89npfT4Ut
3kg9msVlM6jK3QWxh8+FM9VxdZHMhk7vPasSK6u/6A29J/fM6dqwTqz5o6QAo+gEmxyf1FiZkLFr
f4Je4BLaTpKtRPlKyi5HHmkpBakBs1zKPS5l2RAqs86yUzwOLbFYcz4lBTO43rDek+zKCRePTZB0
kcU3X5BbDW3AI7dLmd+YXr/O1d6YExz7dqQ8tOklB7A2ONpa3MrTHanrZDrtkrrNV5qVYhyk2EnE
rpUMUwqs4F0AR4aadNZFtnwlVa1xflOe1HQiTePgghvmfZEj6jG7yVH7LG9a523rr0DEkUEEXLHC
4XVj7yaF+2D4EQ6ndnNoqVmVusxGu2iay5F4NJIkxnKunCdSuP35OONLIj7CA5qxNMRI1EdAg0Hq
c1xZnUnpplzCrIiFL99MrVdj3VSLIdtjh5aqyF9V/MhUHZBIEv9TnTLfJJUsFrJqrmjfnTqij82K
y04YXnCfUFJy7wl//4KxJ/WLWqRxKobUoNJtc7KThnrFlaGJpXyujJpObKizvD5k2MbToXlDJt67
frOwMTpZ3x3HBRzzvQ5co9kVkynpoijz37uZMWbHDnlG99w1y+LtGIinOuzGRr6vGuxsOmbiF7JI
g/4qxu8Z+vGQ3yxiKNZrymLqk7yDNFOTAOkc3Way6JfAOY2OUVo2Pa7Z1LzvkmS9FeCi1D1dcOWU
crobyHRueP0L805WGWGf6TBDNKCrhQZFKC69IdwL8r6NDzTX6kMxdOIiy2A+hg1sRXHS2vW/mFWx
0Inxu6GJjf8Ox6760qUFvSDokk4Oz9w76lQGA0M1JW/9xUt2xAdb7ilecDBD2Vw8aEtXXws/Xt/H
1tZhVc5G0BkNJHwX49rPyT5mEYu7obPbNpLpDIyyLNoEQht750bmafNbYRTm+2KOGdXhjJbc2BmM
mCf0OtUNOSPktqluoeus845Ys1Kayw3oYBGX4CaTry58PaT1ZdHGBq2TQTN75yo6ygaFXnnR6MHk
TznicRFdeohtvexHNBDzfuOR1keGHHa+p0d07821fEZ2zC1ZDI+oGWX5IUnFJssvTWq0GY7t6Cjt
jeFNQn9ph26X5eodPUPxNnGmfgRmiE0skMrMw51Htjdday0fqnrpLrRXdHeJ6bMvJJruP7HSRzAJ
47KEUH5NaAL7j5wYWhLsGD9JCsmrJVl5I12DG5I4faYjsN/yQseWPQCv5EUXFrWzXpmLMD6Y0LCu
x1EG97E1updDqfwbrdPlsi9KeO5Dmd9VEB3fEzRH9HJFOXzlD6QkuN0wvJmWERuffjFufPqlyNaO
feVK9TTInl4ts4sJxqlvIcBmjht2HGL7bOxN1jLje21X2RfXwIwmh+22Dknx0HtD/lTo3Dw1ba4u
GO8E7AR9PoRYofvvEyZQH+ylc/cQkFk7Q5NdxkubfDDXQSzhuOqNC7pcxRroAcpFeSFLDhDtJdml
7xkVYWe0teFim7hae4DDu4UYLXCHyXt015Wcp87tpp32Vjcc+tE8xN7IvlHIOf8EaY86Xjb43gJT
GUGYtSMrlATUJ7NZ8zsT6CzsAJKudL52eKQs+bFC2vQGBIQEacjcB4Qmwa2rS5blaFuf4jxjMwjs
7ilmyqzDYiqC93aS462SJtatZ+fFRVdQPUm1kunTiOA27lL/U+IuX4uyTPctJgoPUOzlcQTdusJ7
0DpB0QgeejMoHvHJ2BxIHLDDyTbE3SSa6rbM6NLburwnhWIJqWTFbrHIN40ppkDbpvpyJD73RIR5
fcVmbOxEsqTHqUFOuCwJplFxulzl2LfXYV51/lXQpNlp9ibvebCSKirMwb2eZeU9oGqo3tlFXF8G
LEu2yz7iNhX3srbafVvhSYI+Xb5LVgVqYlZJQgw1ak+Ubc9Ns94usyx5bVZR7prar2/cgJJUjesx
t1r0OZ384Kjpc0oE5DHBg5lhb45BjtXJsIM8HxZm8llNKn/2e2s6ZByrp7zKS/bbxd4PreAlS7vL
UmXmdav6wxiI6n5ZdXYxeNCl8aK69USlTmRneLvVB8sdPN1cy7EGRupSRpwWoG52z5oQhO1khHgc
vZjJPlSFor+VY5x8RZCWfxTNCM208rr90MAOnogbuM7juTVCmHTzzGaHHCyqmrT6Uq9W/7bDwvm4
STu5+eZ9PfIiH/N5ePLtzIhqdpqdquXB9df0ZMbMaYuqrHfVqr2oqoPqI1wc7e5I/SBFPlMyv0/8
OAUCVVI9tNSE1yImxrJZR1y9uEUHwI6erJ4SN0sDGr1P29wHV9AN14s60AjCavcNdW9+r4bM5PQa
y/Qk5pgycOjkckUymr23iSm4kcu6ovFgxUYC7geNbDeJW6XmOJxmENGk8SAO6fR3w3DVkTwkzp1E
L86Tyoe0jYCRjU8jZjsE0Q/jbS8ar4lQNYwHzleMQNyi+cxcl6mvb1ZR2fXdG5a1H/Wz71KRZoqk
NPIIKpXibeYNa6hnz74d3HzYrwDJdO5Jc9M41G4O5dCxyWXy1QZjA34l2SDsgfPxl0zVMW0py+iH
qAqdag6TtOSn6ZgecNLxrwZQ8nfToDUVdkA0givqm5l3rp9tufNqOVzQy8eHIGFwYAyCrD1zdebd
oDTpnCWNBeir63xMJkwTtF2QQC7ZY+Zpsj/4JbR1c6g5O9y6Asz06t9TZd4WOcoTl4PlpqpLtUu9
frmy5Vgd/G6Yr6y1g4ViWY+tM+YniBTeRRWs/ns3Hd6QuksQEqx5BIhlOuOnj6SuM+rrhtLrIhF1
eYAtV6Nj6evINWL5lK5+egzAWZ8s2b0fiwqI1KayH4c+xy95ZMOZ65z3sa93Azh1SK/VPyZJTpxi
x6i0HgqaBdQ+t11XIRLMdbzseuIiIlCb+sLGJHlvJ8F0iUuqgcFzNb8ftfrYBWl55RSZewkPw+Ul
rz+oOcNRqVpxrC4boG1f6FXvxOyZOyXW9pC7k3+toHZcpVn2qCbLqsO2id0Lq2AR27n9VJCN8FyD
hoNOy+I92+/H2nM6FJmwPAio/ZAYlr/rul5HrvLFYXSHTyyw5cSMeN27i2wel6b1dk3JvSZYqz7M
blzcWwEijnGqqxs8xOWOYgAgam6fYFH5u0TI5dIhgDQy+63/raT8vRSJGa4WxrHLCh/DXGoJVWIA
ascj6hG2xPuJehjhDhsY8UFOflWXpXFSuVhPyzoveyadsJ4EoXpR0Vbxrdb49UdWRVw8lOXx0iqn
NQ/7FV1zuQBNYDjcl5Gjkk+mN7c3fquLi3pw9V6UQfdEl29FCWXGtqx1RWskGphby4PI2+QhaXzj
STVCHlcjCK6UOZT8z4Jwc4O9NCrj/s2AReyngDHPA4oiigCpaZEBVpvIXxzjg/p/1L3JcuNKtJ77
RLCR6DEF2FOUSLWlmiCkUhV6JJpEonn6+/GcaztsjzzwwMMdsSskkUDmWn9r1NS6VX6K2VRlLy3B
FjFEzfjiDMufwQnTKbLaUgMldJLKdLyJGzedaAVuqQV8IoK3vPE/zc8od/wDh2txXLO6eWPZ1Z84
vcxrknTuuXRae0tWcP00IH8/LZIhpMJYvOF0qPdDM4+P/tTIs13MHw57wUco8+x3YJEdJGbhb3k1
/VhzxWxTb6hOq706NynHVynUTfT4ByZdzOeQ2LCv0tPriWtmPAizdT7zsWm2FUKTp1TL+b3lZflo
Na4kYHymOkQqSD17472TQkCCD9UFCXn2AMKrv7yMgSBYqIulD/WifUfv5eKl57vb/NCYLNpNkJUn
qMplSybUrZ4Lhwg2QMC5xpmYJpW7g0PyfrGhzBe0ap6MaM/u94pz+NSawXJRWf+6QnvFq0ucVJMO
ZpzPhYQJy86zZzgPKunTIyAyaIcc7yHtybihMDbZhI141GJIKDFa31q76baqSS1OKeCEvFdPHNjT
37X3FKtE2jZ0ANnBEepqjFsnrCLIcXH0Z3V1qhFFkOXo9zzL661o75eKF86bIlHDNg/Gbp/UjXyV
oXcrbCViKsHSo7UwI2f9EMRIQOtd3lrhti0TcQkF/Iuc2OsN0xyvve93ZVQUbs6KtmBuzUTvdWQk
df0xoAJxv4T2o4+4gVe25TUW5ldnJukhDag3T/gmIqvQ3gEJYU/oSmlvyIwNDmM2N0fu8/EePbnc
SHHLb0lQ9ncZILunsHsGjcw98cc3p3poA8Rfbcfgab267WBvQ3M85aL0YW7N8TVUTRUHU268rsNQ
P5smhuWgzJLIpU/s91Qua9y0VbfJm8Q4G441+KTZefmhC2DRhirR+95vf0hjzc6J0Sxb4bY+7PFg
/y0Jy9skQpYwjACEp6ruJxURVdFspE99G6BlSKo+a62zDhPT5uj8soK1/arWzg93aEIEaLQ37JfC
66593xaPHLtaE1leYtbntEwPflpW2xTg8xvPuhtXs+FuG7fxGG+U3nj51NRRt/T6ZDJExxSLFxsi
3sKY1bU5VeYwftSwarHNHHIlDU7siZ7o96bvJu9cycnWsL3yq6AoY5usUx1JAo2Y5WVxNoNZHLSZ
rBsjDxQJzKTnMyYDhDMBszC6TfWQkT9+dibP3INmCVqXVuNE2AANso7eNspLnjDWThFl9g2IO6H0
f12vNPM4R2dzGNbZwWeCXHV2cPmshSYWA8QualVYX0kzQMs5ZqO7LYZ+IaTB/eqzVjwEpLzsurll
h5arHWwpQNT7vOiaX0shlovZjuXB6k0jJhVfXV0qPi/LQnbiMDd37mRpdoRGOszNrv69ONkSRkL6
QWSpYHma/dX6UDa1iI2VyVeHCFSkImbVXyo/HGOae92nbrGXPRcIVNSo6x+vsq0kIhqR7IthLT+b
wJifhyL4Seg9e6jRRB6tDFgmagNr3NOoQVEwNSFbKyBA/b7eX7y+CzZLGGLoaupp68ESUx08TV0T
OUlDMp1tGDcwU3Awy5tubrHkL5kG8wF1dvck7q6PKK69PC5qc920HorgeUjN29Sv6mzQF/Ccjev8
EJZeG1e+PSPN8bmdQ+0w/uC136mG2zAsJnTS7O2URWja3j2ZRGFReL97NavNUPj9ziqp6RuTzubm
s+we7zS95uynmmQAS4xoudX0JnJ6+nBp2IYVJQFVMj0pYzfPYFU3KMMoIxneYU50yoI7CaP2jzQ4
/+7YLtgEgI53NJOREI4pAXVdRjn2KCVtc6Nd4W69masLGH7uDqiZSM/l9a22QWFWeytlrV3p+z6m
RZayHGU9wuIxx27t6+Hbq737/DyP4ssYVPbqLaVTRNw001s2sM46lgz23jJX506YTH4ujFfk9DNT
dOcB/iQzkRZRXbdFnHbL15RW1uM4MW9aC1TqYAQzjXpmta2dtforDaV/zJwGbXAk8TvNlXF/a/TN
IQHgQfMSCxb3XuwDL3PfU8mmXmSO/WR2vr7MxZwePc8AHh8dAGOBajouk9XeF2PW79LB66NGDreg
kqRd8nSyp7pUvtKPHNF687v26HNuc4YOnZrNx6DnOcqHkTr4biZJulsfSsdkP7kLYVGc/pRFMR0Y
bf8G+fhgFEMbgxr9CfrxMecLr6LV78V1tVtcfJ7oIqvEepbheosycLcNqLN1Kmk73Xk8jxFzwRgV
y+jFCR9GPgbvDoX3I+IvHjbd3pxcntr8flFUxs1qffCyvnnVXrOhWvk7TY1PrFJMTshPPmHxftKs
LAErAsEEUrQ7y7Hqp0W0EyJ1PnHGCNQAgJl5tNjqxRjCBMZQBlU8JaV1mYwiJR5KsfJ69J64OGn+
qUpUH2uRH6BM9cmzgcWzEVBH11keGzLPWfsbNP0kh4uvpeO4YDEnCDlYX2YHPII4m2IDmHZZaVXz
IpMMj+M8lLdceyWbjwp4ks1ffZPO712GnLc3Pe8OmGM17kE6emPNr/2UtQ+p6yYXrAvethPOMxj6
W5cKZN6G8eYurvuYBN3FnbCQ8j7lm5BU7qtRBGeJpfkR2CbgSWMXnUf0fP5Q/VEOB+JI99XWL0AU
3LRhDUrGnPp5NlJrMcwIspa0zLmqn4OiDH4LgRRtskImNykH6oHn4Td5k1UbJZbFqu2m/tEemhe7
7L0zMgI87H037RyWvUOySgMIZbF2UCbh1aPW/ez5dYIDpPSfGjecNkxYw7PpkiuYtMX0LB1eygne
nfSVVL0nRVlGrELVx1TeD1mnpOi+FhPomlsLGw1AinIwN3iJO8saoPPrApt9Mu2LdljWaEx1GuWZ
8zsQAKxycfmBqgJsEI3xPQAJ3Dzf6DdTzQM8hsBo0myHK4qbdT+kS3EJEnd6TUWIjwtr0iMpRjko
2uLZO2Pt/uM8zw5pFxbXKcjGba3a/lCwHr9CRMl9C2B3UrafH1ToTWQ4uO6xFoDB96DeyRvS/RyA
SDtyxdxu1slDX03radQMkw1/1t818P9B3tBnUSVYHmCaMgDaNNzOhlE8zzLjXCsoMDTyKXmrlwak
tiBNl0CuimyZtZ9efQvzauwYbngeKluxS2jeBL2IOUaHwnmcOO5FV+5ictFNYxfVa7FsylmYMROy
R3BH0XrMdkYfWZA1F0gwQJe6CR6pJLdSwr/Jik3l8OkrW964SFI7noOKnF9ula0zgyKZegbmHkb/
atoBhwM5Lk2UpGGBZ6G9NP0AFmeOj45VkjQgk6s7JOIMIJH4IGeqPpToUh/BdbPY78b8VbWL2vWV
v3KIGTld5EGnt/4Iuo5wKX/NtXoZk6p+knmoHvlDmI8GkTBrVzOlruldiYKVXnLrL3KPCMmJQlXJ
i27bu1ymZoOHp7oEum6uoQqcL9KnQDyBPObnwkFepFXQoZaa9MEYE/8B1qVmAhyxkZdh9m0s41dT
dqWKLDvr3wGmijRGF589KY/EVtca9KltuQqjsHXh5OTSHMq1pidyxUaxEg+26S2kChXgb4RGtbj1
iUb+nzIJHYLOuslWTH86ypgfF7qLQc/6X6HFMhKZbtcBuw/fa+ZPR9a7BTCSIckPqxvN39eqdeXF
InTwuFI0duVRr2g6pM9o3lprNk03zQ8CvOn7us+3azGRcwOgYRkll1/StjdI5fq5QNzj3cLSsV9Z
7D3noaml97EUftLncZfqRsYD16aIu3x289iyaIL5U5OcU4OgTHAwgVtQKbESwOT+ajryqCO19E53
KHKiLTap0wvSmMbc+iOwMEDSKivRV+w6zIVZYj33BA30m7HG0LGbpZja3ezquY7D3FVmBJUxFTur
GgGTJst+HlRXyd1gKPkmaYBdQSolBaHz0lxh4pqdnL30ZECDpce8a3IVZxhNls2SZcHv0THqMIJb
57+bceKB8Rim71/0x4h89NKvRnACHRtvHJngC9RLesglLfoQzK56QRGY/fHd8Kbb1f9eIIe2VjYJ
QvGCa8+DRMRHTl7RANfxnNcki/ESJMuDkCtikkYM9iu9PQ3yygSyo616hxiIKpF/JZkTN1O7vPWa
jW06Gonv3voydX7l2WSbR7ROxa1ggS0BfSYElAgls2C7hlI/OpPO1pMJwBS+lk7Qg+pknA1fNvJr
FdOUMwxb9ITrGNOBHF45f1lfEUbxIY4gaBlXt1O2j1j2sBihNRtf/G4ljpYqDVO/IRDtjWOlnDT7
Q/bTyJJm8PS45HSyomDDsHTqFAfP4XNdbUs/6YWE4DJhNDuQOd18LlxeO68sC7Zo5VZ7VzYY02jw
ySWUe65BTg39mnuGS5TEZJ2VgVekJPlthxvox5k40O9HotuH0469rzsERuc+ki5THkn3GL8Zect4
tfs7yzxUG2eiiYJ0Aoelu8Q1Bru3l+tkHprOWS8yL5y4t5w6NjUxBlRLuS+1FfZWjKzAeyNzwbmV
DNV/TG91XteJbgMTlwoOutzH7IZYP04aJ3sYLa8+tfDVf6Tbqt1SNGR9eaM97Rca3mOod7emKomU
ImwWyD7TDuQ3CoCaL76e7B89dPVBd5BT5TR8oGfmMLW7kys7jABDPWB3IFUmmqt2/gfqaRLhcR+v
Jsv6lHL+QgIqz0SHiX9G4apjVgb6uiQZOE+eMu1yQpsxrdMhUgoFJNxP3slMdLDvGl7ZSTP11jxF
cdBreVuW2TpkhicvHSW3CJXnBWsOIouNJ5AtWEwGl5y38lj74qOaM+t3R3LXd+Hx/JSGzF5nvXiP
Ye+EB/w9Q9Q1ibfRzpIc/LUoX/1Sr0e4mRfGbgJnlsqf9mgS+IrzNbg4RgiLNeolONu5HRx4+v0X
fDFExaRQkoEcvQ/ZoLON8saWm9FoqyxKNRoGyr2CmCPKfEQ1Y0c9HO1HgADsNe2z+WJas94ge5AX
tJdvnEjWq+qa7DTW8LPxothZLQTZcIY2wsWQsjFIGTUh2ACeXj1XvpXheDKJhHwxKsq5F70+J535
My/0aEQqB3QQoK2nxlxHVjQ3hF7MxdaVS7JZgShi3t0GVQhAXAfrFiHBOw/AopTw+MFhML3sWFau
ycZtd95u5fCKZw7d93JKSGny5Z81tTgyOBzTKNCe9ZwrIWPPAapZfAqS0lmv4320ub90ZfXYScQA
npe1RzO1eb1Q4waclrYH/5Jll56smS3A0ndPpzxjaEGJVBWg1EuVhtxdHGid2h0OvF7WAaqaSuP7
EF/xID6N1ho8L0ESbrN2uKVEBNxKexzfs6rK/yk5iyBGjtT/hHq2Lqrt5PfcrfYLfYdTZJDP86ob
pf+hU5j/daH0D7VRWHeK79mxx+7cotJ/IPHvg6wP6zm1xLXwR/ctD5MttwJaU8uujmUSfqcyS+PA
6tpzzu+Q7xujb5+gorqN4aI/sQ27jJJptZ6LYumvczX/IQH3S/s2oFtlhc1hrcpXAg7kTtsDJrXO
1dOu7RkukkE8pMEK6euQI3gO53lso44w7t0dhY0MH4o15/489FYTxJn2B9jgGS5gxgXro4ZkAqGG
6Fymxa+AaEeBKbVQ74TwgDw7pfvKo7Fwbzs01weed6DKjmJGTXHDqlf/gchFA9DPtXYBsl4ywNwQ
leYq+0jXtuB9Cst0a7GVX8j9sa9dXewJZOg39BRMXzz1xmZlQntB/lluVYjiJJv4tzgepgMS4XAj
RuV8zXAGB88emK/0LKzIhzJ/SSkSfoEqml6p27OO+ZAsz73STAgdtieKjGlVwBDaWB8SKuFAlciv
e1XzyU9C59xL7WBqSLO/oB/gsVltlCLmEmogVyQVDD/Sqat7gEi9Ng+BdpK9KvujFLyzDysfxhPa
9nV4QIXj4SaXCxrjXJdRQ9MoBWdlu+Epg64a1u6FpyX5xDZs8MepzH5CUa6A8whmZFq0CfxH4D0e
wtXyj6JLsUQbjncwvBWbLo4NkrHzMX+v1ZKdzDWtNj51cfuyJT6Eghn3YivVXwj4dZN9D92ybPLO
bMSp9MvMyRmoJwT6KFB1AuIE/7PRlmnMp7VDubGDIWkOnuevD8RVkgVJTlivqczz7PyzMEGzM86s
OZ/2qsmF+lcHo+dRt4m6KZqWqitunk4tdfGGzn31Jaq8jZOtFPlEmqXGfHemIAluwl9S+8HwuBQP
GeSuzolCoXED34sKl/kk09k1Xicbl9dlLFEdnZ2acDIMDJhTtn2Z1epbLZZjPKElq9IbVO40bVXn
OOrP4oS6RAZGVXj9azWo2MHHH4QNgicwzsJsIt03kZ99ha0pyn+kfBjJFtIXHrYq14PLBHsaXSoJ
o6UF1nA0ydKeMayPjTWvsRkUc5wDLr+Ax6wYsJAWnqu+WR5N3vlDFgx9hgehDruNEqhn5rBNt6Kj
aCQZ3XKjczPcjKaTvCjLOjTeBKaIDscV5UMBVf4PLKn/7XuL/eUabuUDnlleuWmKZf4LQrH8rO0k
ToqO1i8tbOWfplq21VUuLFu7xtCFc5plxzO3DK71g9wY9b1EF+2jjIKySRRizqQ0zH3tTkQe0QMT
zY6TcFwvdW9HjNahi6FZDy4OIzzaKmAnqtOxPbjcJfOWZkqXq3CEbnhWZmL9C2ZPH7GfsP7MGDGj
Iu+p10Jgo7ncVweY7ea266zO6d2FOcaQEu7y5OatTDeqLgrLesjmKbd+jZ241wzPopzzH0SfGWia
5RX9qF+N0pPVU60F4Yjbxl78sbu2NC8bRVxUToWSqwq60X9U+eyXJ/rHynCXthMNF7sgUOOzY7Wm
XSAvRCK9xOhEUiD/bExQxW19cuv2SzpXHz65+sFGtVQkbXxqYR+BtKfBYIWq2+U5s3tFtlr6GyJB
fzZy9QvME8Q8RHYIikSVgp9ANG/l4tTpB4cjlsBhYPlCWz5Uh3Be+nqjWBvlYdIh9ZOs9T6GBLOS
KXemYdup2upA9vqJjN++fEVDZJMdUrSJNv7T6Px/Q57d/m1eVP/3r8JS/P+Aj/hu9f+v/035/L9p
siOphumr+Z812fyL/5RkW+F/ufcK8ngQbU0Myb0T6T8l2XetNsEb2N7xh9OWdI+B/P8l2YZAro1D
mHg65x6mSD/Efxdlw7T/FyyMUNz35EAXg2H4f6LKFvZ/5Gr/Dxch5k+XxHZKdlw6FvD9/a9hw1Og
UrOHi4tcZJZ609v9UH4bAFTo8tjByZKmSYSnNyHn5MlYTOmFdEwOwXid2iLPN25nMAhLAZ8OlUyw
3yWvwaoRvPIoM0QgVN9mNWvpQzqmZXgy1UClRDDrQb35MwqiIzJQnu5RzMPBWxeVXEJw4y8iSbo6
Zl8QYVQbOvgiCQV0KwvHazIDTfiFnW1Lgo1+5VBnO2/yMNuVWfnpaJifDTEc32E45TFlMcHmzlM/
GmmY/0rmRES+UObGrUL7w2gIMMuHqtk63Vhd8TI2sS8EIQHmXPMJkOUU2X2RXYNFAxhDQJigqJ5h
xHxruFpMfzGicTScV2tuu6e+NpIaek6mtxG96rlmNd+vUKWPfiN1DH2jCK0fB38rMpQmYlKDRgE8
ez9mN3yGViqYlBrFhAaaPKSTLyN/SuROOmuzJamRtGNn7OY9+azw9apLxAnwEFE2tsvgafCT/Fs0
JjoWv4Lka7Jjg/zwNUzbFqk7VN3B9mjxWZY8eMNQxr/r66HYukHyrw/az7ovS8gEuCi+2vE0YHGF
r6T42s5C92h4ouLYbss39k8qwTFFSpTeqHhTsZNGZVDSB4MkMRad8cHVe74whi4bvV2pOvGUQYzm
EmGZTTmxWoI+ZGnK0/d16ZNznSrHimQCV4S5J9/QN7gehF2j2TGYDi7eZMwjZ3cvY78AD8/43VhO
hdc+DWD3p3vBB2vgiuGLYS47jklPXq1jGS/EL2ZxOAhnIyjM3raNJ/dhlpECnGG2HBfTPSWVpUh6
1aQ4l9YWkDDk5w2PXkqRzWhneTSXxT71W3FErudvAm2D3K3GxivD5SHsvEe3a+yziXUHrHIxkKb2
FpCblV4QX6LnKPz6MZGq+Fmd1VNcoyOlxyrX+9le8m1Cd+079VPm89pgyOnCIPsDBdtthtUu9g0R
2KinzOKx87DfLoZ17vnYrmyBw3GoLaLuwGJPzVLmu76uH9aybg+ItUH8gxGHXjq1IKgW/l2MyC1f
AqquCLRmQNxJErfXL6glw2x4dVzog86YrH2BzGFv5cublYdEn3JwkF0oswUrHDq72hVnRJPtprHE
78l2iqOq7fQ5KUJAtxThYiypmdrQ6j0/BXBmWzuzYVsNliUKivbratZPynCbHZYy+5III3waaLR9
bJB9xqntguDmJvN3W4fOj0wdm/7GYToOaI7PHY7AHR2tv0QvCMfvSrpp/KXByUVUpW977ynhbPM5
pbUGP2hYqAAlwiBOqWnYWBb/Q1ObOq9N0pEXE2a0NCZjOv9SGAGiNV+2yET5yrM8IdRwtioyxfln
qm/oE3YompJryrvFNLFBmP0UELeMEgtTWtNbaZxgDg4io++LYwK7v+FeB7YH6zh1k3DO5WyUsRhK
+yRFskXT/mPp8jtnQrx2C0qt2gAxHNrFhe+Dt3qf62Jd9n6GEGCXIsqDSeKrPRioTtImUqUBpDOI
MtN7QmvSucOcPJ+RjyQCDLeht2saSY5MXXFQepZfpbOkMehUGHeFg2hYa8CSojLtjD+3E8/+EOL3
bPkM+3Jbal88rDAbEiB3cAa8F3yRN/jSmX0+RYVjT0JuUPTQWDii6cgo+TNbCOX2SEfok7HirITW
LA5WughcIDYoxvLepvrUCSv2+BkPZq63OA++Hac9FQ6yKd/ZFcq0YhR6B4KXHlOrTmItqxdlK5T7
yRqT1roBXWS8yfaDMHf1RNRPJw+VN0eBv/xx8hcz4ZwL3M9uFfGcmjvRo1bR1gXcdNcUaxxU9dZm
tpNwRC18Jgr+M+vjOZnlnlLBiAb6/Zp1R7yr+2xoHgPUMX7PfqTDbZ3aO4pwnmC2t8BycQgoPy7a
ig2nioSil6wFi2IdGE6G63aRQGfCipU8o+fhcLAOJRfR2CQPUyU3hrNc1X1QVqbzygEX3iOcWJ24
xWAQJ4C5GFPyTF032qebXU9YfEbkQ1ad3boJNY8OmqfOth9kivIY9VJf9fveKPpNV5vWAZmh81hV
bJc0POB+ystJoBHiss2Mctg0QeK9dVbah1sa39+IessO1V2VUfg2mrTVW1SsOUx3/UR3gBtWxlaV
bRn39PBsXRX+s+i22Os6NNEKiIfGSf+0HkcKdfJwBFniIFNax2M4T9/JXKhLkhHmPI+9fSzxwz95
M92unW+jvbPlaWaNwqyjxi1SOxeK3TlxLAITTp2FWnnAStm3ODmhmtrwSSIljEc1YhQyAtIi7LTd
EvrVkWZ0f5NhlGHdLtQ8HP2gHL/XBk5Bhk8YWqxDMoUww458cc3kxTXqIWZ4+VIFBEJNtgCRG14Z
E8MXc4busooo0cJ4FLO5ImzwF/YCeALuRfo64Xnwkx2rOf0otE43s/ZP5C6c0mS4gSw9dAC0q6HJ
5xztBMumWX+wVOUbpojpoLqyuXT0hH9NOPNOCNyafaKSoY/CcM53doc2bVKj+Mzg3luPQ3yw83Tc
+nXIKKTb4N+AP+vBw2W/dbu8/JWNpvGJ+vvCTVIhPA+aMEqoaP2b8yvhtLWOCmgPEQuS+sZlB/I9
53eiWXpJxwONm2j4uGMDzZ5YkE8xE0Vn+MnLVAH3FQWnH8mEzj01SmOJhbKCViYoybMw0eOM3RU4
i+K8XT+SELlf2FdP5UrGgHaN32odOAPxnvHdP+hpLU7V0B/1ZHyKPN8FZjfGLLe7jKrmuBjsm7vW
1mNd2GSX5egILEH5SbFyUljGPxAG55Ku0/Nqls+jG7ZMKYLntz2rChYQVTxZbuW/AqQpNlbD2yQk
L8EdIUUmvOpQau1vWAALzLIL0sRehZHqzOUNHhSEvWIQo/yDahRhfwai/ucmlHmBIgWHpW2hbdsw
nuruwytyN0ZFd/eh+zoakxpOvy1ph9POvR0nyPqWuM8ZfV41i40PamQBskZe7XwlgUBkgADmiKNm
3vi6iw0tnrMheEIcRmdv0onloc/84Tr4SElKRXgYEzGmGpweKEdK+ZNaK5oFYWbLmzBViA6UbuIv
d4BL0kGFqiXHKGdHjbE8yHlWN8knRuOog+EIrcS7hbEwcoPJ3hSrtR4XQ/Pf49StxkGUYY1RPXXK
QzK4xkaNGMK3qBAmM6o6vZinyuvodKpJkcMr2aHjKxoSW7GjV78dI+UHAoE+wVn3F+ViOuimOXlM
vXm9qrZa7UPddOsUt4TgXWgn6X6bxDMibUvFsfTNkdto1tgCCSlbrMQF/cHiaBiEj/XWyrPt0/mM
ELHFROiVPqHZxa+iVgTxWWIV+0E7AuQYImhYujtlDAubK5fM17wesHfn1zUTYHXz/I15TWATnefm
ipvbbDdu1gf6XcyBUexblfgc2oY3nda+x8Jo6kI+9su4nEchDLQMYl5MjexfEoWEyF2u4md2V2yd
2Cfni1DC9Da1DJ4TJ6+nQ4iMqd4449y/ZQFGnchVjfjSYZe9V3YC1GNUs/vQ+gBGWOe1mvY16Rb9
jw0+cSdS8KfidLCyatssJPmdzJHU7IuUsmnOnNW9secYzw3UZ7gkoz6X7BckI6gqXrUyFcmGi5nQ
p+M5hbmzfPCzu3y1Cz+auaMhqAJuwuAz97PxjE+rbw8OSrGSSGHUaCMvu+d12zkdDP+0jugbf5Xk
lNCH7QUI+3sX9o2i2Gb4Pc9tMBA6V+cQFrpIs6PPtWNdtQMpDq2+DKhxnYX9LOpWrxi3qyeClhc2
zbAPla777RA784rzsteoejhpXjpdJ9YjiybXtN955b3tcezSiJCTsgMxHnr91YyyQR2JEiq/ZXVY
E4qcGa48rr0d9AfyN0S0LjqfT3hU2vGMsDvf2mAmsreFE6390pGgl6p00zdgpnYh878gMekRhWf5
XWVNuMlWS98SQ7nHYGk88kSwLEuy5nZ8P0Zc+Gg/E+2hUzdkGOLvNbLrbOnqNU+DTeVnMY/lMXAN
9CnZ6kWFMeBH8I23pjKebIJlrVJ4x8Qe/ENX+hu7GOQT10aLE5Btts76X2QRtFtvhN2WOBpg2Ynz
wy/yTESAwn0vw8dy0vUvKYMv+Mvg4Hj6vSHTIK4NH6rYkYS74L55SUzvhST/Oerb+m0dM7mtqZwo
k+4U1mkYF+N0VTlhO21LcE1FWALt5/y69utgCeKZ2xoep3qfvLbdLXjVYFQ7gTPGucEMffZ1eGJL
SGLqNUyiLiSkkfpLYs92lsv7NIWP01J8JPAnSE/GWYEfFO981Z+qy66ZdFn3jO6rItdOlUe3UX8K
nKW1tzysKy2u9DR/egVfwIzgThGel6GCxrOHRL47EmHAMZQZ71ZjPneDucu0eBpDbGSqbk5JOP01
w5am2zSUj5YxvDgVJuLKrBG5TM/l2l1gfFCDaNq90aJf5mQ4I0m8KkB3vFvqDp1GbleeymReHmw7
YwrVDPM0v+eGxWDc6dsqq18gob/ZzqeDXSZHr7MXzB9sSLyGntnu75dgkx/q7h/uosjzkmsVcJXZ
NtES447DV+Oa9X5Xaj1n+EehMvQmAbensLJARFkivQ5Apvk83OX/Y+/MluNGsi37RUgD3DE4HjsQ
IyeJM8UXGJmSMM8zvv4uULpVYohJttqsHsqs38pKKUUEBvfj5+y99kEJyaw4hCsyRF+msBlJmYsO
0+x/SVX8t0k4y6mh54/0Pw4TLcmARRIzWzBvRJHdgf0nwREpaKc7T5ofpmttBvxUo5Dd9vqAUVEW
e1y/XLD2wilN/OW9mJ9ak8cRxD3fu8+8Ie/MQzcK3mUd86WNy6to+MqCf0kwyTZ01PkTB1coPunX
OtK2RRvqK8mC7gkjPh1T/Uw52jou0a7CsGLumxkIlXR5NTjxbZ5Yl03c7wCB1QjGBCd+xVVW9sFx
o4OgulXM6LF44CwwHYY86XWpNfsWjzEu2l2AjQJHyoU+BhdxMt6NFfIg7BDo3/01atML6Sa3Uu/X
ZatOwl4/FKW2i+aaMay9r6HYrOumW40OemIASTtdDKd966MSm05Uh0iiSW5TNMS2SjfAizEc5deC
gSotm/TEqKO10ZvRGVkjJ21p7PTIRB2m3fpADD3yZL+NZmNukgqZom62aLHzTSDcKzn5AGGQca7Y
5xHYhOamMhKLSXnlpYzpcCmqT72Na6YyDrRsHoim+epTGM5s0WvVklsN5Ks70wdQsOziX+pwkqdu
KfI9QD+iclgx4j431nE4DesYG+DnYUBU0seLhwHz24Zz1N24DGRNkiyIRRsT1FFtdpmGAVNIwTSx
Zvut23TCpJZ+SjP9mmEMmlJyhOzmXEX+jZVY23lw3StCz+lbaIxzJ1C/o1HR53B3WS89hy7PyVya
J4YT4J5KAPK02p4Gj45JlwG8ibNq5rk1kWIbC19fq07nSplbzFLZjrbHpS+7E5pbC7c3IYEUS9vo
axi2+72V422tdGcrBhR2LQ7v2QwfGs09cRDO0m/iRYkcwyOM6ULGTJ5191DhcuE8hNPcdk6cdN4o
1BlxXh5i5W4ClUJugROj1Rd1UZ1lAyL+YeJM1ya0RfDhJK7r5ab/FdTMSmfULctRUU20uAam/g6S
8tqtgnukmjyxOFjZssHReI5lfma9XuUQWgZy5hwGg5vMkRoCJeyPvrtNc5Id26u0dA6onm91Ma/7
ObsSXHDTrQ+d4LQGOYCoEG8QydZ2YBPpMyZ+RmMu8xbL5Gw+k3GneKKGpHpS4bwhf+qmHjiKR2ls
bw2gjStLS0qv0at9X4hveabtZ2P+rtAypYS9Y4m3U95pf/kAXC/tiPoE4W2ARzhvFp5Aal+FsEdX
CplBkxM9p2FbXkVO9ZWh7cmQDI9JHJ6ng78lb25tp/N9XaZfDDfxLL+kWCltGjNopjpt+KwCBJZW
ezrl1TlBhGjaIIgV5t04+y/onfs4Sz71gAnNrjlFonKB+dY5tzLWDsuniVEnNuM3P9jYk/UFTdUn
0ngvIDyPK0O4Dis+msC6NQ4UEndlobbkWo6rrvhCP+0w2tkODSgKYT+QRIoPZ4TQ4s+3afUKxomc
XMVt4BfMliDuKv6ZFXlu5/Hc4YHIo2vsO19UYrrraNQR0jTTCvAEplJpnbRWbmwNEaBKrrInhPsB
oAWoH2PXqYMRxrRWDfOLOVJQVmUwbFOTFjdyIQzZfVmf4MXisoR56NHee+64BevIHZzdYDd76kFM
7pruGag/7RSWFCVp6fWNe4ll9DbHQjc8uByjKGUxzRLptZ3TdEgr/lVMUDbkCwctLXIgbEqpfk0S
dZYaG02VI4R9CGi1lHjGwjzZzioT5RoHFKlmg2YQyRSqSW4jVQCdNuM5CXcpCKDbOSN4kfthW84G
v4NxkyFDIcrNTLVwE/mW8302nJ6tkxW24cg1+F8LhmL9NoHw8R0MqnNVzP1wVekK3WvoaiPvOdUT
FhVVskYEKRbCM6CHc8MMsy6/DDIArFxi5C44SamcnQ6900Vkl8wW3F7cUjm7picIw8TlPYXTw+iU
EwfHwNfSrYM3kFM93G3yFU0V3YoRADNS0EaWq1YODuLOMZ/9fVJV3EZ3jCFVwrWz6mqXh7PTHGK3
sI0Vt12Omy7BAmogOdbgPhTZo4hxrw6qnj8ZI+N/Lzeoef9zGN//tqGbAl70z1O3666OcjC+r0hI
y1/5N72X6DhdOvZScpIoBVfp3/RenQmOhe50SYpxl7Din4M3+y/0RRxwlMlgzdB/hfcafylp8N+7
LhG1DlntfzJ1k87C//916GaAQAIlzgQPZY/uHNNIAyFqOzZsBUslYj0tOeESRCBiFCmcXFW4VUZa
frKhB2BI6MbhHv3EeGoF/iAg+sWxvzfped8haMvRwUWwPXD7p4nwMApmWxpDy/8UNpRHdG/RNu4J
1UTwkmrbvK7o1jCpjx9jBgdw2VL0wzsFAKRfmU5GX8JHXH46MaB8MscOKoblThkR7bMD/DsRdeGs
Gx/xO9bjhJmWGy9e7Tzqyk8uzJDCm2DgmJu4GOtdztIObiNq6LrEqGGRL9joMrwZYD4hYqo2n1Xf
45wZCo7nuFkZqR2CxkEO3+voPjysa8jbzCV3ErucBZhfqSZ1V7Jg3IC/1l6sMmno/D0oFd7l2oDr
YplmjqyKo3tpBqP/3ey64BYhe3OLQZuf47LX3NcUKVdiFKwwVUtx2GFVpeeptD7caNj/P8W5otHI
IRMmo2qzMPUoP3yFUcAZn2o8P/dwAOxHhLQlAoQ4HG1PI6kVwooRc3IuXdEDTsHZ7hmTVp+7cItA
ywb+1SBG574IOlyd+EPSm6zOwmytN1F3kyMbqnEJySXSN6g1T7bKfYhSvb8kT49ywQ36bFeiMIn2
eWYHyNti1I9dIbqTuk8B7iHg0oy1n3DK2sxMx6pzU2lY0SNZA/8Eq2pqaDNkfa2MhjZJpfU5PAdF
9ioKSFpm9Pb5B4PBNb/jd+lDVCS5wrPFb8VixZm+xb+lVdPaaSAaQq6oScxjZpFfSgMVQs/NBNlu
6xaHsn6oDDBUjpN4ilb4Nz0oooc0xni9YwCZld6Miav1wPrRibPbNO5WfpoXICwgcC5SVRPPgk4t
5G95jyDM+rWBUypvdExVczuTCB/W2EFXY2DE4ROJCFp0gkJqRD5EYMKh1By06zFou+wySMtS25LD
5l5CAmGeQF6QwfFYqx9G2KbBiWGmenywQfBft31X+M2a0m8Ut8oMrOoZCZMdn05i7q9x1fTqPjcJ
F1k7kW0HnmFp5bivas2/7rKEQVSn5ZIphZkyP4nSKi1B/80Z+bkD3B1YEXY0I1DCQHDR+7BFVoSI
Bu0KRYcD29GIZXw2iGE4NwrhdGtIoCF7UtBmzZqGq5Fs0P7M7Wdf10p7XaKgoWuvc4CdGdSPDnCM
IoQXGjU0brdtBdNjB9LD6E76wOJsp5PEREFF0DadSMOCX9EnQX8GvFcrPV+rOHDkuCOZCQOvsbhF
jaT9Ytr6JQ346jp2F65UlZioaTVrbG6wcbA9t1nrfs1RxNNWdBPtKR3y5BMIzLhdFRn3gosZyyfT
iftHxpEMVIMxGCCF9FbsjX443pTzEkrPIYTyR/edWeMAGiPZwxIIdKJEzviFls0MtlI19he/GMPY
43w4PaUi9R8QVwTf8AcV3+GlAUMrybNh17dL2j3wKwZikjEgjitmXCFC8rKGBSP95KulS2btEJTh
mYmYInoMMMBdVGZkMIuGbGEDLp7VMyZOKKsycNQELSBN40OgZHdJyEYy79zYyIBoW2joSctDd4di
pBZwo4qyvCnHOfXxIMnTpB0MyvjegSUFEMuyds0cpeamjQIHRQE934M7uylp7kWZXWDUKOvntMoQ
lU1BKMyNGyinxQQDzWaDKhCRFqkCziYMUTbSwW+8iCWQ7iRdS6ayA/+tIjNTY3hKtMEG5885DUV4
WDGmx/3Y4epdMQVCK9qNfvmYqKZ/pJmGmw6TGu3qtJqiZ4RbXbfWY4uY5mJIQ1qBKqMB4OaCCmmK
q6naqbqekhUw2OpeNEXxDaPA/DXHFUB/Sy5rDscITASpAByqjw2GlC5IfVxNfdQ0K3dyRmyORslM
M40a47s1WB1jtWywrLXP7bpEuWc9Rqk/4QWVJ6mDtNStluZUGGfTFnUC2RhNP/U3ZhtxNusa27ym
q1YikhotWk2tXnTPUWeLkKmO5j5HQ4uxkpm7iPFNzPO0zAt5N2c7g/48RZU6iN6nO9jPHBX61rE6
T854jMkDV865T/Mbwi1cNRBLUpAwAZSj2xH8lD0QP9dohwbY4j4xpjbcaWHPsKBZZrar1ulja2Ug
RrjRpl6/722NtyPLKQO8aLbJ0jPjjtMoictXQQ5NbwOCmllg0NvIJQqCqCYPgCra2Je66T+h2/qv
TYIwIE3+cy25egrrp+hVdMTyF35Ukpb+F8mZpH/x8pDpQLTz/xaS/ImkBiIfzLUsy7ZN/uRnHYlG
S/JnRLcTh6NDukTb1fwIgRDWX9aSfgkV3jBRXtl/VEgepYugYJemCeFXgLSnpiV4jjrzF9Q8ck6J
GmZCbRCqDgsvgc15nMqbWFeLeliDORSzpDPtMHd+6EJ+Dutgq08oVfC6m4dfrttb4PvXMUA/vs4S
f7fgPcngOQ6iQ3E0aMh40ZqXc9d5Udy5J27NuXWTFmBkAiqoJ82s8IA0LevIDFBgRew82Hbdj89j
Xv1Ha5LmZ1WVz3bkTmvfHOS1D6Wno9k3mHdGNjHHoor5IuuIeOa6tgwHEwG79yKKde5EYHZeQ6rw
bnLAJHlTpNW0dGx72aUgiKwjUzrX02wVm8YnX7exEwaNmDJoTZdxcW5hv8b54jj9NzrvrbniwFDH
CI9QtmJDDyyE19mIqNWd7MdpmSFmmk4j7v0LeRTQ8ONCsnrYC4BCN0nVe31fVTvDDg1LpvlOtzEy
WmOD8KYRZMUAyqLV/HOEUgYNRoCVG9k8QqNHK3K1iHRzAEmFc+3XW8cBSTHh2hgPy0i5gx2OoWTL
usvIhVn0IpqHI2EW2vn7X/91AMLPb09AiiVM00RSeBR0MeMARJaA9r5KegjnbWN6RhLlu/c/ZflX
/n2G+vEpNrYg6LSOZaiXxKZfnn3DmaMwQ/awRgGEH8Dilub+JQ2C1MkeZwclQlpFP4NzXuXm/Jrt
IHirX38qj8ISGmzx83TLlrzav75xAfJITKEtZToSiE1pZvrZkLHYYwDQxycMAvIbL23MlNkIiksE
5jYDzFgP/y4L1FlWNBVnqTTFZ7BRZMBmYaid6fg972MavrfhlFJs10OyG+ljiXWsYAe+f9Vecihf
XTZ+AKuZiypVGMJSRz+AhYQpQpDU6zAlqquWQ+tZCRK5eW5LOCMYP+pOgmXvfWdr6126jXBQeJpe
Ol5hqPFgNeHgWRoTSeKigJiIstnPjCvX7NlqN6X1iWUDVE3b3ssqOBuZsBxqWZixA1r0nV3qVxDk
80/wNvN1R7f0gx+4UIRf/T5L52CDrFYqZFEsjK9vkNVrnD+YaJOrZtZ7UdeHKlK9FwjzOydilKBo
E96/pL+tenyioN8Lj9jFlnScPIvCfNEt8okUljcTzsDV1A0CfcpJwSh+8/6HGb89gHwaGbfSMRT5
Quwir39fkSR6DaewIh4Q51FrtdtSh76Ym0yB40yqbTUxxi8+63ubpiQ9ye/vf4GXRfzoArN10Tal
sUJ35Xht6nyNcbgZVEDi3WCXUuCfMF7xD7iSfQ/lgL8Ome5vcLdCdaoq18O7xUpjOaXXYjZelQl2
Fr1nXFrQ9HAlFpU+mTZwMV0PJ6a+xpaJqS6hs4HiF4qDCgf+NaL53KZqvCDVrZtsvDQV3VOKau1z
hud4FdqWtUEFH4AV0dRNH3Y5TckywejPCX52WUMtiFHZqm1VccszqXtd3Xv1aNLASyVTKb4b9J+q
OzEKqFSRw60bk3k8fbl8/4l667+sZcdr8c9F1v9Jn5/y1+Ry/vufInnjL5ZTSVIO0hxHN5bq618i
eUE1wdu8vMgSTe+/aixT/LUs/koXLxFchND9q8aS7l9snEQD6qTi8JrwR/8r3/9ZxPyIQvu/ydly
SGznY1xqNRNshi2EeP2+cSLmZNf6CDzjsL9MmOkyoOtjbVOgcM0/WErES0DlL2+XICuOncVcNn0u
BcO2o4+zMg4UWPK8toZeChUrAmlUhRX8hK44VziL2+3A1IG2WiaG50aSQ7NKA9FfTDFgBkQ2KYCz
qLPiT6M/BUwxw6YjGgZmzCVkDttYh5jxEV1INzttzBbnZZaXw6Hv9Dz3ItdK6LnbunpgGIIqFn8q
1JTeFjTDAiBO8Qq+Z3aHZAbHgEEUxyWJK8Vnd8h6vku1WCoTpkQeChSzR+WooofahyIeRHRFVpbV
MTJrzJjNGQ5kCXC5zoXrMcAUj67EQuiBggnvOEPRK9eNlIIHvyeqU8vSGHXMWiuzNbg4zfFUUvYX
QZ0W9w08ntMCyToHJ8Sa+1hOZu9BcCqZWg3E/3h6jxIchnlVfeYEDrnBaCej/xaDqLU3rTG3j0Hh
Woijw1luoTVbD6rpNHjbdYqv3U3FQHcPdfadPhhjxMAyAz81J8F06SQt3EMGTSU24VKrvuDq8O8j
d0TjibEjdVYWXb1hFegz2imsiMOjqXPQXQnsuPdi6qklp7HNnjEHMoMvzAnNTgejFoURy2+PitU1
LgegcXJvttilUZQR/RljWdUQWHU0LWUXKbiEjtnru4H+R+flQ61OeWpLnWnV5N5QCYSEuWTKmldA
sumBUg7bj/Qs0dwDGTCf0EJqwgMeI5mgJZjQ6BNP1edpaPslRbyj1ccAaUHfdWhSM7NBLWly8rk1
dWwjHsukQs9dzeGuBRaBRGYYptu2RKjK74eiscJRiuUdwQERIH1WYw9H97G2NNfZIsg3xp1szfpb
VOoFTgxcYetEDE56puqQuGxRK/trQDSkgS960m9AvDXRWg9rKBtT2Tf63mBP3JA903cP5mAl9oph
j8BGRRghgv7EGR6DcByrlT9i7qRbUYM4DioH9LzZTQKxmTm42YF8KjOFHpFOCHccoT2r2HawdmtA
HZanDlVa00Yhdzb043adqAml3UinnizbUKuuZW2xOMh6DPOtIUHBbkRiIi/xnRyCYIMe7lnRWk28
igoZgpclEFsTmI3+sNKiRjBEnhbgi5E0MDiBpnx3ARrgRFfQjEe+xg1dx6Ha21GIg4TqzpSrQpvK
EPkIYZKeQ9VlbIU7dDdNWzMKZumqiw358sk5MbWlRNk2qotsRDS1CWer+jrLntQRY0Eok5nlFtOm
diIiiQmKAFVHx5YOk4L8P0xLGq3oFkO6H0VOsDHnQH4bpJW153EJPhwgVt0UiKehzJ+42hzcEOBS
Dhsxgi6CNVu1f8NntemO9pkuz9upSSoPR5+CDAOqFEk5KQ31yrRT+3G2tbrl5FoLwCHOdOdEjX5T
pn1+FbhhAo6yTvvPqJIt1JEVXue1lUgnW///jbqdXiJDlgr1n7dqry6I+Hx6NVpb/saPzRrfmmmS
kcgpiF35R1jiz81a/mUyaaOnseSlc8r4d0PEtP+yTCKmqVoxtPE/Kcp/NkTYx019iSZh2vWy94s/
2ayX3fGX3ZNGLy0X/iGS8dhJxfFcTU8rd9RyxPNhmTee3SzYStH0Px6NfzwEyqOK/+VjbHZnLgGm
ZWVTe/x6CEwHIXtI+gFTcqO7skWj36EWAB6Fzra+wkzQ3QrmH6cdLx0hWW3es4fqLnr/WI0YhKLZ
0e/DhmMYOqle6eQ11chpbYHyDmphdhMCbMtOExBu9EiZSF64DGNi1tIUxQvc0Ji3Wizvjomq6kvm
GwZq7Si+65Nk7HbT4FTxGjuzex0VlBkrhhg61Mw8Pq3Q+2ue2STqk+oktL5fnpSfxdOvx+M3LoxL
o4xTiW7QmTquXiYfQHvKBMyb8WvUuXvhzOrazG8Di+ftX4/kGx+0nOKObvSrDzq6AzPAM2No+CD4
l/dTWVxUmAptma3cQW44u2AwHE9alNLvf+zR4ZLf5TK45SFnPswZQR0Vg0EUdb2kWbVqpizHneIO
G3yPxQYYElOqnppIWO1HgdfHR76XT0X7ZCpHUNCCL3j9uKGyM1EyAqWeZcdxysXYntAJx5uXic9V
kjX5qgE2vR0SlEJh1RYoEEivYmihfpxe/vHJN18PrnmpCANiW+EOK9eht3n0VZoMnU+QjdQbNkQX
TNuhdW5Jgc4mkmMlV1Gh94wsYOZeAAYdxjVjreyc1AAr2gd96mZbve30M4N4RfDBfj3dR8XgX5lV
0l0i4XenkyV+Z1imUkv1iR972tEYJ2Chqu228uJ5kucN//85A6ro1Al9+/OoyX4g+yVmsmVUjvW8
rDb6Vs8M8gplbdrsakU8XeE/MmBGGxbGD4dUmC3ZH41LMZ/q4wZLa/xYTYlefbBYLE/iL0/qyxWD
tUgXDJiy1BeRwq9rBQbcYC5Q1KyyUnXlStnV3eRr03M5iumDp3M5KP32WYspWBkIFYg6PfosAGyN
HcQRjlS8mh7McGV7VLLtmdTK6DP2qtYbHXTLjSP0Cy3Ryk0GlRxYZjHvYdxAgIVbAGtJhsXJpNfx
ppBxvCbzBtP4+y/S0ULxclXoHiiFydklJnT581+ad8pJCLwoqHInhvY7cs2SxR2rRWsWzPIqNcuh
2Lz/iW9dHFzOJmdGoYP8OW58QYUsq3ZalFa8Y1dwENQ3X2Q5fNOSYE+C4TQKxEoP03020cBfhWYG
dVrmjfHQptJiUqr506EikIqKLE+QZ6KT6G8jR6DtDKO+Ebv3v/HRZrZcI06xOMR12owsO0dNYJTr
bYyLgDo/6a4qSat6JS3iOT+4FW88NHRzYCgyxdBp7Bw9NBOENbR5itWFkNxPLfrsjTuJayjC7edU
4PYpy7H9YPk23lhHeCdI/HWc5ZxgHd1/vIWgTzt46roO/ns10+OPd5ZbQV0nSbr8YpY0/SG1OwGJ
w+aY9rtm0lv2FFvGN398men2APOkBIGOqh99FRNmEUVFoeEEQM5CVhLerwiF//uf8tKXO1oHEA5R
+liUDzqP2OsnPiPFBjc/0+xkRnSM06zYJMnAsDOUPl57aD3mI7za9OCLEt9XolBS9Em2NI5LEICp
Ik+pg4y1CpxQXLz/5d540tjMaP2C3zB0AsxffzdI5IT4SPCrFWKMtYWd7ECJE/z5p4CuFjZNS+pD
NrPXn1KiaCkqF192EBvtZ6cY0KuUQt6//1uOxgLLW8Pbja6LHj0No+PX3FEtMa4j19mQYbbV7CbZ
Va2R7f1KzhcjLIM9SmnyNDPHP7z/ycsdPLrD1J26TWqeC81RHr2vZPigZ4C+AzayIV8pKkJUtDxv
2iVpCO5aa8fiXGcS9eCQRR3hXgviy/e/gfHGZoPIQiyTCSYifI/Xl7gJKr3D981mM0TSi7QcNTvu
WmzKdnwFvjLdl3Ub7JpO9gfTKevTBGkI02qboL3UacHyD+ysweR7rWrm/oOVZnmTji8QDxglBB16
mBNHj1ln0D4A/BfgLqyNT+gRusugoYzAGD73Zyo1yvqDt+6th4F9cFnYKN1+22bGfIxkLg0olArQ
XJU1MyBurXjOcYh7hiGbdcSM9Xxq1PTw/q14Y1W17eVcI+hrCpaX13fCDTqd2FEZ0J6pKMVqyQOJ
dAgJlwncMmlsf1M2lf/BWvbGp/IAKvYKJtYUqEfDnRFLb58SGO9VOi5nfaiCL0OfVcaGOQ9pAxZ5
O2RdICbfvf9rzeUfPrq1isQOm7ebQyAnwNc/tx7rbOhsHPzRNJPRHWu8CQCf8uokyAvfIrFALzER
U4GdlF0s+xOZddr3qZ00bTVAgw72Va/r3yPhx8EeFZUi7yHJBOFlVhCXqJ6n+Tl6MfG6dMcWKn1f
Zp6TmlW64SiG2N0gqPeGeVmGHmSk6NkbZoddphHZZK7GbG5yr8HdXpw2CRyj7ZJPu2fFZ8hcgfK4
FWqURABrJCGqMO3cHXo2OkhdHtt0ER1ykRgwp7TRiAB0kWcjoUHzS4TjB7NT442XhIOwBARLoW3R
+n59JaW7gPR0FFCZK9pTsrMGOFJpL6lki3DXEfsMwjzR11GfDmca8LFT2Fb6hYtveo8zrsCo1mFg
CIldqvDTf+rlwAHzg9v9xt12hAMNwOC9EscrOR2zoIHMEnhCz+2vMcsZYIqq/5H4+o+HjTfWU4X2
jWWMy4GS96gwwepA8mEAQpacXI4amUInSScW5ZJqdebXfjGdMZWTDPVASkGTY6bz//A7XY57yIUF
++Kyb/5SpbZorKAu0Wm1Y4IKDTE1HgjE4Oz9T3mrMuUoZfHOmoK1CnHxq4/hAJfpnJtpJ5RA3sx0
KJAdMK13yf1DXYkIfzVlpXsowAjtaBriMoaG8Vk0s3soo0QkQH3r/C5EPI8WcNY9F+UQHt04/Sk4
/8db8vt6yktu0vQwHLHMyI4uyIT8j4BzNtcsd9gjCOTe0GWO78tiCC7myTUOUxDfAzWwP9hbj5Uu
bOsmNfBSuPPJQhlHK1uu1y6hXaCzyMSz9rBVrE85tu6DPgUWSDvsek7U299ttJdkzQXNSUxEJL4d
bOEWtL3sj98Avg5DJnaxpTx/+bq/PBmTMflCzyqKRs2q8fsiwIPz3X3wKcYb15tH3wKtxEVnECZe
PxlhI8rBGQZEu6GAXw0EFXnANIacc3uxy4x8/jxw4P8yG7pfenU8kMZTZtOa3KvC3IL3oJtu6IDk
mxgSrAe181k4s7PLK1QvXWaqD17Z3+sPU9ovR0/UeIIX9/X3JV4zK4jPYk0fimczLpoS6w0i38ga
sSe//9r8vtcxLcTuxzMhABC4R9cmyBCuGBPXZkbB/Akpckq4QwrFdNLt2wjBnAfZ235+/0PffA4X
TwEDOtYW57cKK6PtVuMKW+VueOuYfrXVycggaz3Rc7x6yYx+nHBdfN2zShiMgPuWjUJfAYKO8D3L
Lk/e/0ZvXXJO0DQ7aS/wdhztvBA0xm7gNLUaC+yvQTXShNLKgbDMIRr9D+qptx5Ik96PKQR9IBbl
o9cQiCR9AZeLLnJNXnXDiOYSvklFteHq4Bf2BbLIZO1yDB/2cLuJKc0yJGkkGaiWLD1hjeka9Fm0
c+w5HB8A9RA0n9phG3+Cg0FoSTvjIvcmi5Tn/ftX6o2XiQkuLRiaI3gvXqQ9v7yzmRYYTtLx3Z3e
WEgeRO8VimQTAKT1rqjN9Fz4HcEVyJqaD57V37eyRQiFf2RpmXPhjlb4GFkuXQmXxoySWMsAQsx3
Lc7c2AOMFGmoXNPmrCaB1vqmExp2M/YGKJf3f/4bJ1C+hCkXdd5iejOPXpjJwsRc9gZfwgTnOlSx
RbclcFb1aN1CmGz2PUlqq0iHlE9ETf+AOg9PLVLW+LYa8BmjA6Y488tQ/6DmeePqWGAFaJG5S2vd
OnqoImyiqR0sWYqBMX/pBogs24as8POoB5G5G0q3DjbICvuD706SsAYOF+Xt+1dn2bleF7Am93Xp
XDN5Zwh/9BpNmt+4DQNBOtcmGQEYudZAjD86j7zxsgJ95gY4BgIyHsPX62Oupgn5CasHWihiKa0q
Dj3KTAdYY2GPH1Qvb34YGycdByQFTFiPPiyz3dbEPsdJtMeJUMfqiWH1AwYU4+6PLx4NTq6aRHul
E/L++pNgBUZgZZY3C7TWIcy7foNLOPqg+byAF4/vkS3QxqN8WmSvx6cbJ416ogeXpc610X6W83AX
dn2z5PwWzaOdiVAcnES4yM2NdA2WLsbLogVfxdABw+rb9EmROKqtEHx/z6JgQUmBvIX4E8kAkqyI
vGJy9PT6zy8O/Q7JcRCRC2FWry8OXUULt2SvrdJRka6GoH016aX5weK23Myj55cuIf1C1Mo2HYCj
yiwl4ZuwMz5FyyFSN6you0g0xi3EZeeMOrb5YCcQv3fwTJumGbeBERg6z6OtvgoTraEYxqlFVDDo
q0q7FyKs1nJuul1QjzDWM5jVzAMTNFsk6rbJSORfNEixBqc/H7rBQh2QqGxvQ0/dVgtry+V4fCg0
eWaSR9acxW1Tf1Bsv/Ge29j70OvxrLoctF7fDTFD4ibfTyMNJak4ltbIOSZ92vz5PWdKyh7DtMiR
+lK7/LLVhG2tdRYBAKCQG+uknq0Q5mTdfvApb73gFhoni72f9/t4Q5uR2piDT7XVFCib69Fmwl+6
0PYwGmPye/8nvfVhL9LuRRGFFP7oARtni/xg6IarMszCs2iIgFQ39JLMInAP73/UW/eIVxwFJwsK
G8PRPWpkAuIMFsxqthQZqUbdgEvMzA+aZW/Uj7ZiVEIDmm4dw5nX9ygJJ6dGfsMDHDmEFbsAl4q5
xajbgMLJkY9G1Qf36/ffxWyG10UZ9L456R09FVYT1aXsOOcFHGgxbI7lJ6vVxg+e8N9vlIW5VVnC
pSbm0Hq03kDPN+hwsJMh6SIsFZIXKBmM1xuDtL3dn94pPovJJKs+6wBHodfXsIuNGtwzn8XpTV9X
RE6ARGnmD9a2N6pOOnigawkh4GHHHPX6YxAkTVjWczR4faP9XS/AP3yuwclsV8O+WwJFmjitr2B9
xxdDFlanxL91cEwKk9E3zKCE5MC1UXd/J0PuXo9RkZ+bYo7vGj33fxpq/vGI/MbltxexIqdCcxlw
HJV6aV/IKEPLhlQopKGuFUxWnHZwGcf64sv7l//3R5hugUAiyVLMofh4DTYtn56IQYek0aE3knja
nk2aDTUXDdKy9dXBdaSG1vqgmn2jknz9uUe/0W39bixws2LFoI9p1fIJH2q65avMUOMz6yaV0t7F
5qwdHEIkPsFOfyLRZgYLoyUkC7TAWqdkKJ7evxzsczwIr3dBvpglLbpnTKkZ27x+UGAGMVJ258iz
9bAqL8nAIihMLwEfnNRBZsXXc052lyeCwPiuGt5Hr4bMDoOjbuMSqHifu2QAafpFbpfklsYgYjkf
yEBdM+azzT03PnV2URCIu9ha0KmtM5LFCwLQ1qiMQR27uEgmr9BnLISUJaFcqZIIT08RpkkJ3bh1
ctK7BLetGWcJpKRKEntozbMRr9sxQWpPi0v/1liFddW5nKu8eRi6S5pUxEHkQZ3/3RdG1Jy2nQVe
koESYD5/lKjy+JaT5SEyi7AYOHQ82WuXwW1biByTaRVP99KOyV+HjoS6K4CTWHOdYLvQO0SciLhd
I3hjToa/RwF5ZaUQmtT8RdcinUVr7bVM24maiYD6S1Qqw7daJ5tj3YxtNeFs0LtmE9QJ/DRQySC+
9I5s25VeNNO9RbFwhcgsXw2jI6udDM0XLFgB6KVtpJiwufbu5WAEUboJq6KQXtNT8xtqcKxFV4ls
UG9RypHiLOQXp8rNr01TpmI9Wr0JdbEvEMFafb9D3aitCfAifJQeYU3p0ThEnPpNO/9dya68t1vA
cHEtPSssfYFfcOQoKKhYV/UgG9cDVuqAvMzjkOlUXOMAypAQEH9p+OpqCJn9cF4Ky2EXqRCVqRaF
odyFdZReZUM8PjQINR7GKbuUVRcf6siujY2CEfitaoTxd9JXBZREbf6Mv6eAtRy31lc1jCPIyYRE
uouSiQJyUqH3cLe1vmhOfMnR0cuEDe+5+R/2zqs3bqzN1n9l8F0fGsybBGYOMJVVCqVoWboh5MSc
NsMm+evPQ7f7a6tsS2PdHWCuGt1uV2Dt+L5rPSsM21uj7zB3ZlDA3heZDNn3C8HYEUnlD8sySCvj
vI1Vehq4ABiXAKy9bCGNOFS7NFfjlWsE2pMuCQPA/+tp97gmvU9JNafuFV4Y3VjF3PUehwZZpx4o
2wWYo8TjWHjwxDS/nC6FC64y18Z0qVoXLLUex/mHGvAklNeAgJ+l8EIQKYz00F30jhvcjCozzUXW
hwa5b2D3F8mgtxf9GGcf0yRXF5kt2o+pHMvkRCgjwa3EUXAqBpfxaRjNDX7kCJ++jAkDpR47sqBb
g3E6liUOWMftzGxRWWVFQhOwTncd+ToGZhclSLksgkAbFqMPpW6BQ1QnMbOuAsAGE9w4x287ZM1T
QJuG8ZcvoryKtoM2ICCdbTI3mEnwc0+oiqmmCpWFGJk9mW2TLuk/F1isH+saCO9qqnQCOEujoAxC
oat6n+WgEVdZPetkiQB2PnZk1YbLCt020cOhjSW/yS3b3Q50giDdKL+Q+GniMT+N9RlpVvvGBO23
d7A2eOVo3aeyKWM4WXCdxoDO+iwW67+mhihujY775qIzHaC0om3U3qLTS/CEGSlIiCqPv5T+nBoh
dC344BZhCUnPS6BCqsB/RHDbf7AJg2SJmCh4oxgeZhRhSbbIMua65yx1v8sPWpaX9lKjDHmrW9b0
gQyn6baTLiYy7BqlT1gQTn7E5VP7Xq+J/ORe4DSHyXDGHqyuYz4IwLCXMas2zE9oB9cUBCYSWwle
ZOTZ3IpisFjjFokCO3Ywa7j3tWfHFT+5BGcdGYV/KDCqf2ob4Olk/01q7VSJDbWAeMWrScbOx7rP
moNOsAv8aPTQH1F/Z4Jhq8AnJ3qtJxRCYfTCOEq/dtLRCW/T4ZildhNeoeaaI1Vih1A/ZrHDI65I
Vcd7O7n2yqQvc608i7KiMfQDKRFxA4WymrCC2bXdnWddC1THsftakYDc5QPG6Ti7DS1Ve1uqXPat
gVefOFhCY651r44+cmWjiB4EtveElikl4KFrb2yzH6adLvBOUySgtLlAUdXe61EBOoLlB+S0YqGQ
5F6gtY+QlYPB0IKv5eCM9y1yifSGbNvsA4u3753pNlflBfCD8hOZIGm0A61Ro0UkVGVEwpXdeRmZ
JJuAaTqQT0mOHPz33jIPpDOTv0ZqnZ6gibHgFiENn2k5A12QBWqS/MwilfusZiyfqXCAn6eF9eSx
1BCxyZTpCv1EA0SENCZAw0sNojOfqAcXpCwmKjwNJCLnfZeYkp1Ic13AAbFx0RJ6ohatYzXGzhxd
aM6ELqcH+tUIj1ESzXG7wCgwwlObTBAPsXSuuhiHWaelsbsA6AoxPtVGgg6x/DQRXnsAyXldB9f0
QQOLL5020SbyyIlaC2lFd4pII3MboN6RSUD2IF9zHyrmGtgO+pksaTnAJg/4JW1zDbpGyegbyeae
tIvGhSS/DDEnfawjAWivNMz6YFR8/LVBCPTOaSNKamBfwdvZg1G3i2kmbm71JKqv08Lw4g3LAFje
XhQkGee11WeLPhPBp5AF9v3Exf2zrYlU35WEW9N2dMGItK5ZJkvbhvuxZlsCxVXQXSKH3c8Q1TWt
oyFjmZzJ2+bK9j6YYv420Pv7bkHfQlwOhkEvdoCVzX8u6mjm7gv9TFZDScIShIhDSNwNSN/Bacn/
GqUKd53R+x960yMqNanlAFDbJX+5iDIIlFlh5Nj8SKxf5d8EQw2a/wPBaaNDE7NCmxeifyuXZqXD
wEzTaY5wN+ahHPpEGGxqW4vxlUQUPddh45EUAajN/+xIoR6oYkLXHsnDvPE9wq8RixPPsrBqcFqc
AzP8C8pvGNHQd/uF4SjriXRi9sqIc562RKoIsskVZOFAs/RYasFiwbJy/cS8IJbTP+DCb6+rIIou
3KkOD8RSiXFfNExXc7SKjN3fGK4hwEPCH0jCgWXSo2NcJmMzPnLg84CmO6mZQIRXbBKQWcDeVTWM
2CVHE3LAIB88pLWeskpNhCmv0s4VF1kTFUvf7uDDdpG+6qra/5o0rvbUmfQ0dSJMHbSPtRUv4SKS
66IXpKSZMYekjWWNxs7Bk9GuI4CW6VaasbkhSCOrr91GH5KV0xI1eM38iKrlgOe5XJYOK9EiJTL7
QWEtykjkS4rsNLNtbCzkGY/JqQA2ik4FTppcNVGWpCepo9vnHWFrxrISNdluGocIgo1RF8hzp4NV
zP6Wp9Ao5iCNFT6pot2aRIDiRDaLuILrnZCmkOoJjnMNYH6y9XsJ/DDtRgigWjfcZQDLb8rY9Ic1
mWFahsdJs52FCAt5p5dWyhlocnr8eUQBsQy1fpiuBydJx1XX++k9iij8K4Ff6u8dqLm3Tjnk5t4U
Q7QvBwFtw0mrfNOmPipwEhXNS0lUlUR16iU737BUsvf6Tp0XlMloUw1ICYhrtLpipaY+bhc9DMhu
3biNmCVoMDlPSEAddkXqcUSz/IFxPcImO0sH3cjXImtycZYB4GMNtKeO80qk+aQQqMa/Nojs9DYl
5+LPfd+GgmikLMyWMnMgNJqdg465KL3oay+SgM/G6eQ8K0b9wgnMaX5zhAyrSHnmJ7bL4T2TyRmW
FhLxq9JSDrWRKr+sjCgKTiozkA965RcATewU8oiu6m2poN/i28rpT5J7C9MT7o67BoFEF51+QHPG
WoJd16nIDz6TU6eFwIMCQ64r0hV3wi0TcDiKU8BCx5U8bbJmNnxIF8rUCgAPthhXdClLUhoacJzz
kdN/FRTDUlKFw/+cdhnLvq2i6T1a+frCQblu7aJp1OCs+U2aX6UqAtLo6RlxXKGBkwj8M6BpyK6W
Pe4cCyzg4v+EEwzKsEPNUzqcpgC3RPUybHsNLAznEPOVCucvWn2UNMA4zI4CZC3iqFyTZpkP3l+x
B4xOhQq5/dxFNne7MUIo5RkBz8FzKDgr/WMjO7mP9L7ZYwoMvrjuEP15VQdsni6IeCWxBwPe85vt
iLKrIFyPEAfHjLYV1MovIi2CZQx8P3rlfv9zLZlb9AxAoxHi8cWPuhQOibdWabV8ca5ii6j3m5Vq
kuZroWGVou1tvnJv/4VszcHMiSYModQs0T160hbRJLBcKSPZLm1ibnpgeSYN8+PCy4bPQZSrW9cp
WAKNvL6D+18d6tG3151j9os6mBKC0gO/wiOpDcM2nQTN7ZcrC78qtLjo2CnnIkcxjkU5SDTJPWoq
5Mohn5LACy6k8ABhWPWeBt4czUVXlOMrI3D+TY+qGVQV0HHh9aIrdWxlh5ZaB8wo3tUqu1NoiMoD
Ppr4q6T0p00jyC2IPQsDV10O6Ss1t5/fm8E/61SFPjPqjmuwZugHwOV4b0km9r5MlbfDuNc8NGbx
xDE4uBxyigONpv2xxcIRs9YHfzsVTHo9R+XLIdZ8q1QOBxlN4cUerXxv6UG9nih6Qj0esw80w5NX
nvTPIx7pKwocWrMIU42Z8vJjvV6Thk/cxTcNMJB1TCzcDCYOP7CpIyjUZbZ9eTz9YsTPfBhWFktH
KUGV5egNdYyUdYUUkrxa4p3aBKOuHUBtHzhjsqe55LiIATfowuP+bXMhIaB0gZQzuvb1uthMiHT3
xtChTbJjoLIKFMdrAotfPBS2wRkWYVOuBjPz/DOqpPeqyBwgnPUgtFVKgVwvz6LE2ui18fnlBzL/
qs+HOvJrex7oSF0QCR91F5SmZ9gSoQKLvizPfFI+tF1iQ9QjPkg45rL17fC+m8ByUzzS/XSBObbw
1i9/iJ+NNpRv8H/QwDTQ3eO0ef6N0dY5bjhLSsxgbPM9eQaut5RRbN/khlTXWl0bj0PQTxlo716z
yRY1OVjhrfA+Y0/2y1dWnV/UWT19ljvpHv72WVz5/POQ8aRV3ywLfSLNdZ1NQOvnA0Y1pd5VHhHn
beRRtQ3L2lsk9URCU2fVGxzP/U4mSf/QU/9bd1UTrF5+UD+PjPlz0XJCBIWj5VhjLU1iGceWkZFk
ebYaJiQNIh7xQoWetsum+jW94c+LEZJW+gw4RpC30kx9/hxarddrBiK98oKk6ZH21CJuW0LvW3++
EoQjp+skpbxoOZ6pXvkV5hd/PjT5hixEdDpYEmm0PX9zt0sSq8JKD2FtJGOnrtSy5Yr2ytj7xSNl
5DEJZlip6/2krHPdZDJmqWFkT/ZtioT6ktwLYwPasznxMnd8zYHzc5+CHYUGGBMFhTKb7vOvlVKX
0DSHLa2rZXhwct0DHVUInPuIzF4eLr94KxILwTdwmJi1rUdLep+b0mhtnDcIa6fV1BI5N6CWWUx1
MLy2sP68kPAODBbOt/Sk+WLPv1Yo8Jr1kc4mPUT5qdsV1T1Gnqyil1h451EfDgrIumrOcl/TdwQh
fzX7uFwhqtSXVUvBuBNlubclosq606Y1JZpg43Z2hSUDH/k+Q/f6ymf+5eMxAYbhq2PT+9b9+qFZ
3PsD2k+IiEuKVckXOkb9qVEqY0MM2nTy8i/x84pCM5rfGmISS53gJPn88fT441Ji3KIlzWmC2CTU
YvJJy3r4nESSUGTP7bOHwkV9tE8G8KkYGuOof6rNKG3XcpJEMno5KrCVRcvCvKoiP/RfOXkcE4pM
A5mExyLM/R2/COrb55/RasGgZkTAQZ+03PE+jAF8LhX2DR/eTTwOq1Drx2zrGkVEYPBg+uMdAqIG
iXAqgtUgHH1YIoIguRFdjL2pydrG5VfVHcTYrEQ8TudHuwhBqspNn9YQOGsIs+bCxJBElnwXFGqf
O5Y8J2ulISw6C4c11MRoONG6QKfnoKXDeNEMZme+MlG+bXPP1hrqerOGBvP0fPA+XmuCIOe6WgIb
kRzrtkqrtWGVQcN+pPZArvvkdXlCYCD2uVVKGnm1YU8liBFV4HiOsYeMCpBXWg+t0RU3TScS6zGj
v3Bjxcn4SYiEamHi2xMR6S0//YLTV/eY5KVJiYEo+mydDKAF6CbG0Z+KYPhiXCnAqGGFsMXxcbIO
gyzlvBkBkuKi50tHLCs5qle0kD8fq9AMcD+CiDebwFngng8dnpQXG0GLELQLqrMk7/wB7v7YRKss
tyUxD5423ZE3WVDbjot8J0mXgVPXVeWqr+hoLqPC8bVVCAxIO6XSEZjr3huS6RUl009bymx6QyBL
n9Kc6YHzn/8w411q28ZAG29J52bYhl1De4sL3vrlyf6rd/FZBuFEcaZBl/X8XaiJOAmTlSJSJEKK
4AgGlv2UxNUro3Z+qM8HLZJCgTOaFUzMF5bn76Px380mdwFGVFW0cmKX/FEqJesxb4tym4SDe9pL
w0KETPrFXjoxQREvf9OfzgfYBHieWLIRP5GOeyQYUXrRW/XEJ7DNUts09hyFgNPsjO5s2FPCA0Bo
k5awNekLXr781j/t27w1yB4IkbQ95h788y8/0Grv9JgY8JAcl6XCeXJOnlhwzaJjXA1Bmr8iw/nF
jzrfQgkNRq/I9fzoYQfMcuS0FFvaKtVPhsz+POKxf+UX/aake/6TzqZtbkKzN3M+kT//VgE3YaI+
+mQZu7lzn3oSdzkkfSr7klNDtE6aNExXjRbhtqHxW/TElB1ayN90eKktIcAorf4A+Lv7pNlGBt2Y
BuKpII+o29FZyO5RkwwfAy3qWAfKhqp6Y6rpGv2aeUHWXjuneMQCIO9Uwmuh7iweCZ7yNSj7aW+v
ppnIyeTRVIDTqcmptjmi7A7lWMFYyBBE0uMvNO0mRgMYfCEXre53uGZAZudqsPw1fdgAFy8q4QxO
G6KAVWuTLbSm8JzbKz8NQ3vDRg8/FumVe28G+KpXsqrMK+4kqrwtKf+Mp4OZTqjMh76FjJtj6KaZ
PZBNUlSEDy3SPmwAOFkJyKWwcgbCV4D18kSp22/bdPI5UUxWedC0QLSrfoT/vCJh070iu5vYdGzb
1Scf+0uwi0ysMA8Er0cnUNQABHENnORfq8X/gsn+xRT6N1rip/zu/87CL/I57YT//zvrxCCjW0D5
gGRK8Q399t9gMs2DPoY5iRs8BLxZg8cffae/WuIdTiEoDbZvzd7meTX6DjsxvHccuXEisrvPoBJ4
Zn9CJvu2uPw4TdGTc9JF4Mvyi5L3GEcRh1Eg8zTel5wUwvRW6o1tn/f6ANARitdoogVZIT8xJJVb
KyhqUoxBCFP/nb+u5iMWZLZaF5yg9Id8VKEF4il3q464b2S1IbliYTv4Ys3MH/V6odMDzOUTqhhD
vxIi1A2UZR3cKvPRGfy6Lx4imUHoWQyaOaiBXpcT2XcizpRAkkjF48YiJyZfqbxzeq6NyunX3uSL
YUEGFKHRkRmoxWx2i7Dn6dPNmJKXS6k9Ci+oC1ZsZDaeQPQ4tjsB3+ijz6FFA3OLPkCPTgAIatWZ
AdzMXcL7onI54XrRVga9/ngnvIJeKm31vj2HOUBc9dK2C6dOHmyK3ANdPBpz7g4zv5u8t0uTZWWd
9cgRbrRqHLxtk9pWeF7j+LvN/MpvdrbGUe2yjpWvr6O2GECPzCi5jWo7t9jlHtFHady36cYs0Eot
sshwCLAuqimkk5Fn+aorcRgxlcdqN1CxJ8M2ywknq0pZk5k72t6MnLaKHrh048IfGwD05xvPA/HV
b7ipNIScNVwZCE7NHVMPpz0QqT6oFklb2YQ1OmSgeq7mIP8wDfkRYArgzjoXDS2bOCczlEgFMybt
lsA3qh7kDGoGUst9aNqI6ZZ2aBfDDdJ8EV7mkj/bBKEGNZ4oYsIBUSwZBYOrh4J6ofsx+pu2kqYi
xxiJ/sJmnQZcRa9f13Z50KNOK/q8n4UsGkE9SvO8apcbFtcJAJN1ukndQUxrv0z6mV0/B6CRGVir
fQiB/gIBdaNt9W6w023P6ww7lCeOd2Xk/jSusywzyEsL6RqgGmI/465ASPXSN8fijixBFlSnTB6q
1G+9ZcSJ7M6ddNbqJBXV5aRlHh3psGzPtEDK8zGCm4qVLLDEwm9sbt3orNwOMYU7i4CytHjf4uax
T/SoCr+KyE2K7WgICHXEcNr6GaGhAKoy0iVnShgybCicI8+W3G2Al03pagcXFzzsiETFuIRk4hd7
h5icD1STlQkOPpf6WmAP7eielDEbW6GaAJjJ0HxKJ4eb0NRrSIfCKNcujYo4SdCmYZcsskL3oXAl
GgnLrVG5j4afk7JTuyHHPlhioNhCjcgOlGhBTahH4vCbCbh8QOLyyKW2koQ031Qk2EInvGhPDe/5
gUAH7WvqJcim2MlCsGvCRCtCSV5lNF9a8j1k42not8MiufZJKewAo8UlycTcwB8yWQsiyWqkJeDf
4zhcW1XnP2mDEPUKxCflKk2yYtKCLuXWQY9JW77vsvdOmQpjmYK7iJfM1um0IG/sKfGIu8yQBHPD
JYGV5xuqtU6CT79HUs4JOi1sgy4lJmS33rjmkHTbiUsA9xufvLenyOvJKsRUktNnLwmB4h82c02t
lcwa97bry0Q/BJVqsivUdE7bL7hTQvjzfUSL5RoxVRc8qV71Q4BuodW4RGEeiKLPQ80qwcSaOAVG
yByccOW7mj855ITH6WCvnEzq1i7sQjO9J/DZK3a+ZtY2+WOI3G8GbZTOmgT5AKjN1JXpY5QmnjUi
rK/a+iaNLIGVv8fRyZKLxiQHqWhD225ZL7xp9OaCSpmT6WSM3Kpy3gQAoZDobAgca1i/10GBkGBf
UVmu3gdJ79pbNBCRfxEbRZuverN1UlQaUVWOHyD5WsWVF2Q+LfXWh1Kx0ALPrk4GjoXiXsRma+7m
pTcP1p1H855eXI/q63NO0IUuF4rOXoJltdfcBYqhwdpQW6iKdUwtWyyTKpGky6ncdhe6Iu7ghJQX
rClJbD70CsrdTd8708By2tlEv7iduhyH3HiKJi31VpPCPLDu+lksYKXkO31A6643m1EFUB0IzqAz
E2k6+dBR56jsAvHgqLada3X2re910lvbJe25hbJVeOOanXGb6cY4AOYCAgD9Y4gQk4GwTJCx1XQ4
UjgY4yJqRXCWBQPYBsDcOTowo5pb0pWperrzTkUjMiKqYiUhGV1VthnlWwuhx11fgsokOsqu45MU
8aW/mFTPBOu8Og7WZhcNtFbNlFgIdKeCxrLhAKo4CdBV2AwkqYOibYPKeAhkVni7pNccbQu5EFJm
RraI3AIR04FkQtCkfU66+LSgbDujU6o8KDfAen1zERWZx1OJyuw6ghIGd9GOqeXbagi3SPMoltWF
DMNdEdl1TUOzNG6d2fi9MmpgyudGAzh0QRPAs7aWlU3kq3S1S86XNB4Zx3jEvCY2w1WRh1F46PBO
IT0VeZDsfcR258rIxjtibst0A11EpBcjxDPiDYTnA3+m1GCAboxsnrWux5m/n3Lp4WOsy2JrotQc
Z+rZLGUIKe7aN0VKSh7jLdLloXBbmyTG3CZRhJCc/iZxUXOw/NvG186jNr2ItYyoY92GBLcuumog
/4IM88uM1gbR2jm0003NFfF2zJvQWmGLK24otYPGrA0iJmpMiMOyTcaBrB5UgOlScAsJ6NSgTJ5P
N260TjkDXleFpG+ZmXnO+oaA7uNkBoW3MbXAujKGqrP2XVV45drgVOWue7MRzSnnqkEe/HxiI1+R
LGPY+9rH1v1EHngzl524YiAdTxI3V3dDomSyTY0y+ESXCl0jDNHwtjX80TgNAaEXF21PgesTugf1
1eaSOJvmTTdbZtCpKX50rkNWtV2D+NY5yPh4+XBRx7Klsd3kEm1vlViFXEZhbmRXgT2m2i51AD1u
vL7k5DcV6DYPRmiRWdtkiHgXblPUG9wLdQMQMjdXzGGKp5aaI0QwzcdikQPIRXUCFwLQo+eGT0be
6+WqSKWUu1CWmjihq5M+EH41tgcomqK6BtbQyhst0hq5NaxSfsUXOZF6WJhBgPCtI4SaTmScbarc
pFYdxVK5azJ/3HE5+k2W7GMvGX3SHgbUnC1SmfISpikylFjTpPOhsNImu8S3nHQ3DinFoCyhT0jw
0xqu3YqjQLSNPFlhqd26JV+jYe5qAFYNZqEeEf2dUkEJreYskFHyNdQcfYRmo4sImZSBy3XqKdov
tLpsLyqpo92o0XkQqp2Q27KAnk5aYuvTVlqQwze1+8iSpsUJHXnOTpJccs4OS8QsJ58sIBnVje6n
LE2vOF2Rgoi2j3tuEAaefoLiz3IXdTOOJP7h1SF/0PPkcnAo5S1TnUByPHKcnpdNV3lPyJssGoll
a5dLqPRawuEqp0rIBqfORd/LQ1c0AAOCwOifOLWARuOumRH/M9r1I4l58lbUE3KcoKvDK3L7zGFV
ugGhY64BWAPETDk9sCIib+v9SM9JipIBokIUgRRfeK4bK47Eh1hlOsn2lQ3eyG+U5iw6S0++WoPd
V9uK5nK+KBNbvkfTlwIqI8kpWkQZIpONF8r4K3mALAxdbbErgejzvB39lCpcTagKPlIAU8DVumCs
l9C8xpsyL1MyZZLO+iwyE4OlHiq9Wgq3mvMtS1wqVIdj9vcZIYx+IHKnXZj3IZLjwu6zbaqjd2IP
SeWHEQF9gXUZBcBCk1Qvll1U2zA0B/1LEgQZ5VZqFXKdZAnHVGTbJAllpdsjIuai8V2c8b/39H9R
uH3ppn5DAOR/rLum5cl2zY940m9/8a8ru+aa72ZYt05rYwaUkNXw7zu7a72jC6Vj+MJBhL5g9u5/
v7Mb4h2+UgQHHkQTh/o7n+TvO7t4Z7sw92klUcFmU/qjxJZvLdt/rux0Xbj0zwVZd/Zo0Vc/KlXm
MbrOpDCMVVUHYjkiALaHJ5o/7a7wOyT+BMLG+5F0k/tM5Q5tGvcG2srKJGhilSQwwWplf0AIkmyC
SXwkry3fcnK9NJS+aDv0m54ob8zA0rdWoq5KNbF9Jd85g380BA8v0ekxS30qWRYoQLT/9/D/b27Q
3Kn8feno7AtM+/J5cND8N/4aiZb7DrPy34PPct5hkXMcbIbQUzB+I/j4u15kv4OYCsdi5nvMPWZK
zN/HnsWIdUhXowBro8WBAPIn9aK/jPT/DL65NI/ohCGMj44uLPFDz8u6su29MsxTY4nVoGXBgrL5
GfEmdIpcwIjWNVy7ImnTh1yU41YTo0xWHWeBR0EF2FsT3ld+7pJ45nNWWXYXtyr4mDIP7ZUUnnEZ
ALKzl0WhBdMqJ475MUx1KqiZxOGkp1p65pO9XWxCOdc58sboJkTWEwe/RBLeymsmKGBC11DVSvcD
9RWar3NXZH5yS3h1ehtQke0XxaSJm1IofE9EsVdned6pW44N8QUL70j2ch+HZ500WneTySyIVpZL
aqChDVxMemeUH1qiCmHX+NInZcLpwouomcimEG7j3nU9WoyV1Ipi2E5VV1WnyCUD6l8DXi+y2Uv8
EU6HGobeVfoQxtXnTMk0WdVjCWjFNuW61hTncRjXaHsQjYYpZjOlP9ozt5Sad3lvRcZF5hQOnBAy
PAsE5um48axOrIu6a8ONGZXtSvPaGmlrZqbDAmaGYyxsfBT4ugdd388kbGtjmXn06GRsa4si68FY
4G2H4Ec0M95DK6LmzV5fgCnnv9ZPXP7qchnODMQlnHTFMddLLprGIadN1xJkB93YoH4v/SRFAsDc
XkUjUJmtaJRzTcDo+EjdIAeLhXZnWADKJ72s9gsFQbRElzU07nBIOiKjKcsLKm30h1E7O3bW3XOH
I+rFVMp64Ablj0uqraW2LEVeoyvvzE9Z2adbffKBqYAQSr/mhEt9jlEh1/uJO/5cBtDcLzyumqDM
SRvzpc0VjXca8xPLBPhMIbPLP8qxIeTR1ZOpWtuDj6OkSkKIszK2o2SVuD6pCshECJVvJmwrbRBb
zirUvQBHy1R/La3SLpZ2L1ptmTppc2tXU36TiSzJVlpi5qQ+W1U9m7m9D8OoHHsbNp0ud9+WkD9a
W8/jT7Jsyq/tf85/7Z+V9D+f/duLK/Czv0jcxff3n8vfz/5lXYDAH6+6L3K8/tJQLPy7Hj3/n//T
P/yPL99e5XasvvzXvz4RZd/Or8ax+9naaL+4u3NWL5CN/vVKM6V8/t+/l+Et+52YLecczAm++WFL
F9Y7NmsLMNTcV36W5evwRw5tdF2nOg5DzKaq//eO7ryjZ4eWiJ1+NtIAQvn7W1/+tVq+lA/C6/zQ
/dR4bUHXE1XF87W0nQCSuZ4fXuqFUhurII6+VO34R+Kjf159ftcfOsQ09ANJwTe8hHhSLpUdxhuZ
yOyVvunvPvvRISTtnYGirOEdSPTmUtslZKEHdvXXUP6tE/p3r85W9+NnD4WZuk7l2wc6D9SYtZiy
uRTLH7ba7z/Dj6Tx3734UWcyoqZZCTocB9DNd1QE7rBhvwbc/t1rH0miPG7+cY3h5EAs13awylOV
Gqu3fGxsws+fyQR/MXUSyz7gBrx1AhZIYuRe01kdUXX/Hi2cYp+/uirxswgEiQdI6Ol9lPrkAett
8ejrg9iUkH/J3yutTV405i6usUMI8mxfgfj8+qHBFXr+3jJlw645xBxY0mJCcpzd1Juf3vbU5ub7
D7MgR9TdBAM/iDOoQ+gT+Vxy137TFEOH8fzFOZCQoIth6NDqRbqKp/BQUN5/44vPT+uHTy40c/RI
BjEPIMg+VfV0RwDtl7c9lKPJ2xrUCalJm4cp5JecuMLTOHjN/PC7X/No7pYdLxoT6H3AD29vSgON
nOkBKXrbRz+avLoL/AJJqnnwlbkzVHgVSe+ND/xo7lZjSYG08vLLPNfkaqAZs8Gq5L8i1fvNYzmW
pDl0yPTW0rJLrMxkEplO2Vx2o4Or700P5ljV4aBP6EUvo8uEKMGlGY8Calx19/KLf2Mk/nP8//fy
cJyKgWqtcITMwsvCSW7NtCYFk7vlll4HXk5DK/qN0hrji+ujkOvhGkDLxR80Jvlw05KyRkxPhfHj
5Q/zuyd5NKUFgvNs0Nr6EBjJVkbkT9ITzU/e9uJHU7rrR51ojag+tFlwE/SUu9wpeNum+ZPShy7b
VNJa9Q5ODR3eqauPQ2T8kTDsn1/oaE5zoGpphOBriUEO3tnpbL5Mg1d+/9898qM53U0EfWv5UB2K
mLTThT0BC0pcq3iNfPK71z+a1bWl0IbleXWArhfvEd1FS2KOrdu3/aZHE9uvYwQJQ1AeCpJGiaGy
1bkzWK/hmueR8YupcUxltxQkPg/w20H1lVqVoUVBuCucvSPzaPWmLyCONmeLbmsU0Bw8uIquB9Id
El3e+NMeW9QshQCkqm330OFE3nK7JnAb4dPbluvjkAawA2aN/dU81MI8x4yN2zt9BRj6mzEzV/5+
3B8LF3D2pCflwUxql9hrpxvvCYqr37Zei/ltf9h+iayiN1Yb4sBd/8TTbof2Nb3+7wbM0Uwlj6Go
9WwUBy6V9jpIffe92WcRWeKd8cp8PaoV/ns1OPbfuRjcAouu+oGqDCm2vtHs67C9qVo4VZYXxy4S
5LB4T3IK3Yj665SE1rYeHJSt1hwiNpIL3IYVtEnKJu7eQNLLhliDt4iGFOJ681F3MEsHVXndlfGJ
Fw9gTyq7PUHdbfr7ITbfv2nkH6uZ7bRKrbjVDZJfuSI5SeZu4pJUkTe9ujhadnRBsb7WguLQ0kBa
0iZoVwX6gVd8l78boEfLDpZ5GmrmZB7iLvnUK3WW9ubVmz74sUi5V1YWhVrtH4Sm7i3AC9NUfH7b
Sx+tNVlB1W2cSv/Q6Sb8Gr06BII6yNte/Oikn48FdZSBFw8dceqeKiN/ZfebP90vFuG5APrjbA06
0sRbXvQgRIbpucoACekGWYWyRhGjyvrJiyo4QJphH17+Kr+ZxccBXlZLvShMK3GwLQPNPOL0PfmG
DoKWwVm9/Ba/GUBzdOmPX4qSbu8AHPEP6LkgvPgZnbbsbXeuYwqvUTQONn7pHzDwJrdDWdcfukD2
m7d98qPzQm4GHNEt9kQvrfe1WT5WZvTKL/275340Z61R5jYtC+8gjSy+cCyUEDR7zdPAo/fx8qc/
8gL8e/U8ZtKlUdV5xWR5h56QrAe828aicoEJRnHc3LaFU15Rze531I0Dj8zIatqmcaCtVVkYuymp
jEuKyTVIb+GuhyopPr38sX4zHI6NN1hPkY1UunMY8C8ubJRshlvdv+21j2Y94BNXOhYQbEqcOw9Y
xJKOsnzbrD+GFhYWESuBaDhipNLc2KWebHCEf3jbJ5/HyQ/79GSoaFR6b3DdbBBkSN2/770weNtC
e2yzsHo4JybOnkP3/zi7suU4YW37RVQJEAhee/KU0I5jZ3qhMjIIIYQQ09ff1al7TtmK211Hr0mV
Whba2ltba0DzZc8XcAE84EodF8aqBNpyDtjo5/Gx4M1wA/2MJyA3jFv6iawYrAtDeR9h8DAfH6Bs
C6Z3HzluFysIwQ+rJzS1gyNwr3d12oH3p67f/p4Wz+y/wRdZaRPILZricT0+1nRq7vpkKn5Qw8qP
cU57kHJqaGmAvDc80CYvgEio8JSzMsDcW/HYVnTY+vGcfC7VAnzR2zM6E3e2d17CDeAEMF864gWu
KzfQNko+VCON3b7TX7P0ZxuYFEuaAugijsAKXSHp/lhj4ztO3cq3vuInQlXcHGFrXB8mDQI4Jc3s
OLqddNO89LyENccKXsDvgR7ZyIJecjM5t+pWXPu1D8IEbvpH0dKPePK8ArBo5/ZBTz/5bMW9uItY
PmBoFMLv8IwDVu0FFtm5SVsBzSmwsmvsN8eUND/WCgoLPnfcJlY4C2ja64EtK8ge5Ed7wgj1w1I4
rogVz2Dn1KRfguY4U5hfTHWgr6YEyFK39bYiWsN4DGqeSX7M5y7HQ5gE8hAyUm5zt6nBzMT+4lfV
CtEsll7PDafAUwEb/vbcT5HySmF5woI83yukhPCCyklyzCn5vbZi2E+NbB8Uo/I6NBNUJquLFNsz
uye0onWCsA4Fqjk5LqYt7mRQiP0cNtqts/XXkfbZrk8T6TVNJPgRdukL0LjDI6n1hVU6N3MrWCED
FLEWnklHmE2zG3CiyoOZ2ehWq4anX30283IEFWCdIOLm5Y2+gn3GgRQ+ubAs5z6wFbKrnvy47kx+
BN+5DmA+1RhoU01QCJPDREBAgDTDqdCCd+7bO+rcWlmBTKJ1ghbdgr8mxqUQoov+gIfyLhi2buNb
sZwuKgc+LqjhwwgzzI7iRbzw/L3b4FYoe34CKZHQ8ONSdGoDbbplOw7RfGEbnXuFsoXuSUl1HQLW
eQxVZfYVA3Ifsrb8SmiSH0Sph1s1pgtKbohDyj6lvwfpo+pz+tsCK9T7PA94Tv36KMCPSwy/DtP+
f/Iv/G9Nc2KBPd/BXCkoRwJhfSySZgcJqN9zrj+7zdpKwsIrVTH5ej3SBl5Cpgq2Bq48jktixTXw
8jP1ha6PENeAYxo05ICPvxB4Z+LA1msJ8OmCKczzDLCmX3AsG7cgtTheOWyM3MzmEVDtdj6yaQS4
HNZS8SwStwg7AbGef00c+IAogzGGt+9SQN4YLPyvwxJNTsMD0/VyeN1DVFWEpM0g0yv3C4XEWlUl
TmUEsTU7itrvoDYYtVnlDT+g5n7XKnYhel//oP9odEAbG8aB89JlULQMryYD39Ug6ZhTaQW5/Zer
An1WFP1z0GY+lxpep95Nqzqn8IQO/cuxF8WnsC6mNvPgs0hBYYI1Z+4UQsROu9DFTXQSlzKDq/XP
ptQ3FYBmjmNb4alLqOPV6dRlNWg+OL+AW3YDMkA5/+WSwIx4BfFPyMxo9ikCVUHnX1wOLFDeX44M
n5caJtojtglE8DdqC/Ci2zMSpLheDg3SVdF2VQXKDnQdNt0ALOBELzw3nNb030IQUjQvx06GgAdF
G2OPABDGgXE085/e1GozDev06LY0VnZNZyipsZ41Ga2GZu8l9XGOpv/NQuI/OYjYubWD+MmUgq2e
tSiiPJrfmHxyykGQI3u5Nj2YLUtAuMwAAb2F7PIhZ+rX20tyZtntzAmr2RQPEYvMQEZqbwbawsC9
NymsZ1fHyVsJtJZghaopl5k/aajhgiH0HgLP2u2TnuC8z3OFXHoikjyQWZ+YAxU9FMZFU7mduHYK
9UGpBR2x6LK2iK6gD9uWnVNyhqXWy2mb3oPWK6/KDFc3AmKo/jjwyu20tdMnpI6j0cSmyzy1mE2i
2FH7nlt6C6woBRujptBZ67Klyb/kXvG+6vtPb+/E08n3ygHw183o2S1Ec5AFoqXpMhA4P5kleYj6
6ofT0LZgYTgm4SB72WVrDDpJmnYtiGMXVuQUg69M25aGCjs+cdGJLlOwNNjGMOl+YD6pr5J4SHdJ
lE942CPeVsHk5Ortv8ZSYfrvSeNb6TSCOTCUzROZNWpYvix6GkB+A5lvb1JW3YkKsI1k9PtN5w0r
qOUi5Q/pSposlqz7XPfJ/BC3AyTevdQcuZ+LK97UyyMRdIBOO3sIgWLcSt5BAD9N+bthYFDK4J3Z
9bpLrqoONLd+glhuveTfpBagfcPd1g1mQ/7eXJ7tghFWjT48h0UGOdIPTZr+9HPf6ZoLBbKXMQdU
eEE90nZZSAZIATSh2UA12rFW+PvW8WziaVeBARVjjw06r7ZkZSsw8/2FT34mNmx1Pbio4hjFa1gG
Dz60YIDig1Ug3729n84Nbp1FTd0WAWgBbbYs/p4tsFTOU8g8ug1ulQxSjoARVHOTQQaxBogguU/D
6rfb2NZhxGp/MrKIRFb46gvYPNdLANy/09gnItLzvJIoqHZAma/JWF1A6V38CKZLWpZn1vsfnWAa
qDQ3WJLaj4YDZ/t5lOLgNm3raIBNlg8DJlZkXAbyJiCyeedDHPjCopw562y5qph5I2AbUmR14DdX
CywKrle5HjsAuracUW/nQa9jM8HVxG3f2whuT7a8HKe1yfoxGMv9ya5mGwkfZ5Hbcp0+0bOgNXAE
6EjXtjgSgquQgQrjdXK8sFrnvrMVV8vC4iEXuAqOVfXk0ZMxcLm6wR2JrU675F0boKNcZ5RAiWiE
ugqca6njsluBta5NABW9kmeKwCAr53BvgSL0B7c1t4pwSMz1AzRJZQb/ki/VTGEpOLROiGGQuKyw
RbPYC+eykFlZjzmu9e9W2s0XNssphv7J9BjbqsJ1vQrYJxZt1ib5QndEG4jYeZPaqj4Obihg73cS
uvgu5RB+7Z9Ihgg/hUtgRqfqYylu4Oz22eEDYGQrD3KzxnyCF0S2TC2HJVk8AZAkHt4e/DTIa4tk
1eN4zm0XASH7LF1S6JGlOwjcXZG0+erDWuztn3gdPoA/wIratoqqcFgp/oAhIfN+iqtfbdRW917T
1UdvLP3HdSriu8JP4A3FR8LfhWDUQzcJ0rv3NGeYSedP1bL183L+OWofMgSOU7Nino4T9HQmdFEq
f9Uwqe2QTZsCQodVCx3BLajWkhx6GlTXHe4pVyX8Td5RQNG/tEsV3jLFl2t4d5XvJWPxLh4S5ZKG
sWTBy4MuDYpKjMoT2cqWCHqVzabicFB8+69+9aDD4NZxMcAzhNYUedjA1ugQTbBvg8ObdJy6dV50
4xB7A7hYmYKqzxWkQtpdPsL7xGnuNmxc9bCjhgIt2g4+6HzDWkDRTjvdO06E95erDppUOEQ1elM+
maDHgEd3qA2EbqtuQ8bbHHzAmBGRheu0lQ35kweeE3ACE7eOCECW0BQQ6Ao0mmGrtJADCAZ64cb0
assBg1tHBBm73otlK7O8AG1hhfrMtl3C5G5uhL7QTDqzI23Jx6bNxwUiMjwTQwKyKITCYWV2acuc
m78V416gAdKeR5FxkUzQ74LSGVc+LOaYYi5XFSyRFa5VFaIEl7XIVBzpp2aq7kNvaN0yi21/yWFR
KAicpbJohgmcGNJPxZBfOpzPrbwVrdNaLnPbTpg5NCAWBp9DuC84haoNBC8hQtGD4Oq9Rxc8hldY
DdfORP94e/Azyd22fw/WdoLJTMuzZphbui0g3QmvurD+JJXx3xkWL+9mEzb7t3/tzCrZmJRcaFYG
Y8CzfDHQCyD9I6Ql3ZaJWoXDIkvwhteVZ2Yp5favlMwQDY4nA7VPBilaCJ1PiCxKwo8TNL4+45np
EmryzFewgfiNQA+o7RFaQMju86a/S3R7LcNkDz2rLIhLlxIU7s/2EnU99EdzRAAv8i+Qx36XtsMl
k4wzn9ZG5IMQB5lUCG9h7PE3JeV1kUaPb++aM7WVjcgfx5KDlq4aNPYUWvtl2LU3xKTkquUm/VzQ
hH98+4dO1fIrRZyNzW8ZUSBwpk2WFhFQR00MRAlYru3VsJLppl3gT9fSWfabJCcceqkaSl9v/7Ll
7PP/va2TocDLlJnCQ6ZEuhfoonfj+3layAODKM6+GuGvNUDNDeQPgOGrtlJXeVR4EJGtq8e4ZdU7
sXrT4e1pvPoRoSpqVTRJEWjw6+MK4Cg4+aRmuzJ55Ta0dUDC6JarAqaJR8IWAm802AgAcFe53Zgh
P/xy/dg6Ns0CcbljNcOjch3Sj/ABdmvO/SOD7/c1LwsoMx47Hn1CBuHb1p8dset2V7MrvRUg32I+
rjrR+2CZ0k0LxvPOadnt5l/Z4f149X3/2LCa/poZ71GKjYlLSmXBP80/L4IMkybrsSn73yeDwXS5
BG14tdrA0Kct+qxFEdDWHyExNxxLOIbf5z2U/rqoap5gvef2hgIbmZc/kTaxgWy4Go4s5vUH6NRC
gEII+tlt5a1aBsoikAyLmD6WAJNe96JL3gN4mty8PfqrZyKWx4rUshi1h+NKH1nZ0u9xmDa7eqq7
q6XIzZUyBcxZ3/6hV1MTfsiK23iqonzoZX9UA4FFYtez70zI7tOcLMXDQFVXbKShxfXbv3bmALLb
jzAv7woFucMsUNGhSj2YnjpiEe32Y1ijYC3JrI4EusB4iU/mrYrG4MIynZu4lVpraL/VUKhL0IBU
76T/0Ve1E0Ah+Kf5KCnoyIom2Vobs9UT5F/o5EgGtxuNVZuk41q2mHZIYebFoUbWwKjc7cy3nWNo
mzdRF4Ze5kUQcdUaJjmOqgW2rn4Ll0PI2QReVjN5Haze/URWl6sxFNqswK1MXswSpIgsFvNG+tCI
LWrHBbGi1oNDxGR62LPC/eUjkSBpj8JcKCHO7UArUEkNZqssiZeVXhRCNY55G+jCXjoGXh/dtxuM
TRBWcc8jL6sk9Atr7sH70swXbsbnBrf6BZFJ4XYIC9vMh2op/HhR4tA6dvqcvt1QHNEzKeRCPfRd
pyePwA6BFxc4Q+fmfTqcn+eoosZ9G2A2tGjkntDophbtV5eD8K/q2/OhY6P9GN7TMPJt+cEfPmn4
BriNfPpjnk169E0Kl8vFywgR78a1P3TwInYb2kqoYxL1CyzLvQxNkw9jH0PyDbbSbmNbUekTw82o
Me25UO8hhrtvuviP29BWVBZBOCwyHTzw+yCNJSLzNdK+0+kNP46Xqx2lahHwjMTug4cYFHbnexqY
J6d52z28Zl6gIaux/aC68WBEDFoiJKLc1tvu4cFysuAxmbEBFRzcI3JdLaHbDrQ7eDHUzOFLnKbZ
PC7BZllw1zB0XA9uq2IFJRdwYDbVhI0i5+sYKvugvThO3Lqkad6HlUdJngEasO9BZgfx3wm84tud
O2SwQEcpZl2ObYb6wZvdIDf/OOJNfCpMD8XTbKlltDllYRi5csddYkWlGDWObc3SjKrlyYe7MDQc
TOe43FZcwsB9gmp7rY5rYLyNb8In34svaR+8fr+A5cXLwAT6qy0Lf+2PfJWfoDzdHOBW84CLueeU
j327baf7QafdLPADXTVvqiBSJ2v4Sy8uZ1KP3TGKOh+VCY0hy1GW0JxuYe0CHLjbV7X7RFE1+fCZ
Zt2xTky4Rd8UPufN5JY07UYRT04aGeGKmUem2Zdpn9zA2PYSB+sU5f+0cKDnZ4VoA8jZtArorODZ
yXyL0ibYSsglXgecR9AQhBnghc15Zv/YvaJOQnCb4vpzZCEfURGB7LEfvDB9hMgmYuzts+zcj4Qv
N2k+NutCxqU7ap3we7oydpdU9Y+2WqMLFempxHptvewA7mBXvUITDTwkqjdLAHuH3VrQOqu71X9Q
fePtIHWZHOaWrG6QId+WR6iSZYSTg3fKieFjngI21Hr9z7dX7FxcWGENdXw1wUWiPQZBGFxDDJ7D
Zp2Gbtnc1kdgMG0J1zXHraOY0zvarzeqXtyYeLCkfPmxOzSXcNUuTmJfZfm+ozl5WP16dXlaYbDp
ejl6EBe5l6friGZH/Yj32q+Tif43B7D/APN8WyWhgPyUCINaQxWE36u6uB/jLnE7i2w9hKkdatKK
Xh8jGK3C/6A7QEXT5bkMa2KVwgNcYaiqhT6SwvwE8uPebxrHoa3INQZ9jDFo9FEDqvUO0Ce1g0iE
udAmOXMuxFbUSj2mUekl47GFzU2x0QL3j4qMUFIfB3DLnELJfhqSHdwR+hPXpYPX7wba43e+Ng9u
Y1th6vsejDoWtRyhiX0Ll7GvAO7+chraljPwkFGiaRBJNmuYfGi8YsU6JDu3wa0YjZQqY3+sShBx
YcBDW/4AFUC3LWPLGQxQuBnHKZ9AUDf3fM2/sSHo3L6lrXczK8OKevbSrFcDzIIC/SFKHHsxcCN+
ebQM1WrgUynSrKywUZah7XcVYKaOU7eCFMVCrYe+HY5wvH5HkgVGRv2j29e0grQtxgAuiZ48Momz
hcIdKkSnc+s2ePByVdSYe7GC1eOxjNKvBSy6thJ9PLdLTmSVxiGNUKLFawsRBnVfoVcK57MLoXmm
grJ1EiS+JvdrZFAyxb+71ocNcx5/NYOOryVz7JfCd+7l6kRwFo7zxcOvMLx8wMPpAAvGS6arp63x
SlFjPzO3fjxBti6vj3E7Dtcp3ExHIdoLFdO5wa1EWjejhrQCEFecxeFV5SXRRpSRG+MZFfzLdRE6
LOtpLOtjUDIIpIIOu/3bJ3Tak/Yro5AyKVs5VODwpo9eEZSbhFwycj63Lqd/f9ZX6mAwALNyUh3n
tbpaI9jBeGpyOwNsj14o+DX9OibVMWjLDyB6/YkW6cZFhRL6y3kH3MejGBuro84Ne59WQ/uVlqF3
IVOfWxUrUFNRCQ9syeoY194DEdOvoR3dgLa+zblkuuJeWMnqKFXnIdMBxqubyg0M69v6BzrsIDQY
kvLYJOQzLKE/mUY7YdsgrGmlURMPsEhOVXHkCxSopqK6pgrW0k6b3GZdEg1d7FGfRHO9Kt8mc1Fu
Ypl+chvcik/IewQ1vBmLI6lmuU0iuMzWc8wdp25l0mYdSvgEjnkGw41q28OAfD9zGOm4zd2KUCY8
uXhCo+9Wp9+CxNwqX9y7DR2+DCKv0GsDrgb6QFV8pcL+kQHC6xb8NvtyHONl7HSVZF4dEfiAD8VO
9m3tuChWgFJawXVikQztsfQzenC7boyf3BbFKnJhVlqqPCgYAHMTbDaLxQP61HHFbdolMAMplbOX
Z7L19DXAqYCINm7PsL5NvOxoC30HzeOMwj/y21wv8Z8Zxs/M7Yva5EvZEb+byppmS6eSQ2+oD/fk
9I/Tqv+VrnyWh/JSA5w+zGGGN9kntnR3aze6Veg26TJYoQsaT3GQFX3abeQ2qGPHAt2mXBpNag86
EVPmNbTdw4N9E5vSjR3j26xLgOJyIpNiAqY+ufPoKRGFbt08m3Sp0hqeVIU/ZdFC0mO/hkQdmmJg
l4BRZ/KnjUhaVJJIqGcMWbVyjreZato2g3Y7zG3qJYQWSbOqcMhCT7ebMFx/w27YbRvagCTF8wEc
V8D3PBnsQc0gG8YTxyPRJl+qegxHUMmHbBLD9Wq8B5NfKv/PLLgNR4oAg+lm9JIzeCqWG38Niw0g
So9OsfkPGgm+U3OfNkNWtC0Iy+mXtPyPC9n/6O3g21gkgPGGGZKiOotrevLubQ5QenYstWw0UuqH
ZuUF09kQ0idu+D0bhduhYqOQ+NT3nZC5zqKapgWs+Ix/swxR5FaA/gUcPjsO68rEEBVJTsOXvwRB
szWeUsfkaaOQVgjETGMVwQc5hB1llDRsq1b90W2zWOnTT0Zeo6EoszlIg21iymgb9IVjCNlIIxrp
FfFfA41/AmybZof62u2GaCON6qQc+sivJLASwa4z3wPcbp2WhFh3T5MKEQ0DRtbxXBxEMXe7goWO
g8cvaziY1cCFs57bbE5z8U6AK1VvDW9KsXebvFXcmtSUZlzBEQriJVe7OqB6uYIi9OoG3CGpVYTC
0HJMCVmHrF2b22g14a5MJ7fVITaTaCHeAENav8vImsN+suYfINjx6+2VOa3Av/0KYhOJvKleelyd
MXYUJrf5EIY/TyWY3ISTdEykNhZrTTRZQhXCjlWXd6PRYPORC5LFZ1KGjcXCW44eoxiEzyasdbXx
AV9lGwj7S7eDwAZkBfDXbbxIiWzs8Fi7Dfu5/ePDPunh7dU/N33rBuCvJoeI4CSzqBnlJ6/L483o
icCtQCLWKRYKpdPSL0AMFPqRR+oXvG4/u0yc2JisVTUwQO1qk6nlW6vJT0qZU04iNuVz1VHuNRwj
D5O/jeDZ3C7EqfaHGfrLUwbviIb2U2WykfQKcHqyrYve7WJBbIpnHbMCJMR8yHITtT/RMFqfcEty
Kl5g3vVy5kkBIfCAnCSuEiiYF+HyMV6jC3De1/cgsamdYDwWVZLTNusWle6FbuZrPFpc0iI8N7q1
ByHRk/CKTn3m93FXbfJxAnu9kjq65FVx5gdsJFIuIF6r+7XPEhgPd5sOy7RfPBr+ctroNhZpCQGj
ngqor6xxcWzGrt3NApbGboNbG1KacklYveqsrtR7WPYdq7x2wjUSm06YiEgYsKdRe431Yzr2V1HU
Ox0rxCYTRo1c8brIcYzXHtvi4vgoYu+H24qcvvKzkrGsh1G1QaWykXrAlqzhzQzrRrf4T6wkvZpi
Lb2wUBlX4fwBEkYwla67Sxoxp4/2Sia1CYQsWgcI9ntQI2lJKnepHJNvsiph1ywGZrZRb5ptLeLG
seSwOYWrnlVeKaEyb/bpNm/wWLVPAIztd29/ijOGG8SGKfWwgyc0133WcWbY99VXZHyfDHn7BW/X
iXkSsRoTDmndgrVXsMiCJwTMCUj3aSIs6G8pk6HYVr6nu1t0uWsIAIW9WTZDx2GEOfkhXHjTGsJd
CR+9x1zxoslMTx5n3afTzZQvTNxB0S80V2NbwlC8KuZgo7yQOfEmGbFRUiaAnWs3B11Wsu4KmO4v
/Xzpdn9G9ZPYGKkkT8aw9DqVwb50jW/nVJLka+RVuP7Acbw/WQ0t+knKhU83nQHB7NDn2kybSerQ
qeaFytrLUNIFn0MNXHbG8/6ApuUPKM265Wj7SbeQkOjSMLjLVq53SSoPfjlduDOeqUdt/FedtFPe
J6vKWAVNtP2QmJnshrWqFa4zXuKGAyI2EoxI6XeahypLVrpL/ZbteAwHsLcj53RYvXIS2EAw5QXC
JDxQ2UI68+A3TO1LU2i372qjv4LYh2EZH1Rm6lI9tkKEh8oz/LPb3K0zMmaQfoFjks7CBQRlglnH
ULd2y3e2hc+UgIQ3GOwbhUfYTZgntw3z3PakjexaR29Zg2HBojc56DXp2GwgNO1mc0aYVcYQWCKX
qp0VOjyR3gRFdMM8eWHJz2x5G9ll8kGM+ZirLF+baAv5l/KGVQzGVWLOL+zIv925V7akDfAKmoYS
WEshWYhUfOet/jNCfPAaRzx0gddi/gpXxvzO83K5m2eybDQX5ho8V33wlSk/CLhh74amw8vnXDN9
U+ZBcltCdLvf+PivCwtxJm4i62muTbvQ1x3ipij5n75pQHPN5/nKaWPbILSYDYJDJpVnY1h9WENV
7qIR8HK3wa3+hWCpV08MMcnm5ndZLDedcjMDwUZ7eYyH4ShA8G/6jEbp3sT8Dlrtv9xmffoOz4ot
5sFyNdJSZYFM1DtsvPTaaDFc2HNnvqZtxxOvvkRvESe5rqf3hN3nked06Sc2BI3PscylSVWWKv+R
mTI+eqxeProtinUlB9lzBo4XckZVOOO+ssCCHQL8j26DW8dIbkqILHM00dJW8m0CP/KNSRBEb4/O
Xs87NvyshLhE7xVFnxGDRq4novF9vZD2VkdRcytoKD+hsjIXWANnTi0beVUUsGKRUY+LUePlW2kg
ILt4kDFeABV2Sxe2U41iic/6uesy6nu3uJde9f3qdj2KrDQXlqLtUoLiqGJj9Imj5/BhjrvB7ayx
fWpoJEvoBuAzw84Tlu4VOt/Qm3PL/zb+qul5NU8eorYaPXloJriisiJxu3/ZCCy0SWlV5tBIhp/u
L1pM9WbuROU2cxt4NckiXwjH/SvuvXkHv4Bqo8bI8T5kI6/A6vFUwA1Uqb3qbgWzHbRPXNffDq0z
h5mt8LES0ZhJ40FAruWXDsW0bka308yGXeWoiVJo20ArVHnDrZYpdB9o77bPbdRV0eXzBP6ezJKQ
7uAE/Jm3zSe3JTkt1bPssZYSr0YJho4BF9tVTfFTrqkbnY/YqCs1DSo3vMPlhcDBcI6Lb3oNHOtz
G3YVwi7bmyocXXLQ/Dqg3n2SSycdCwidWCeLR6CSM8UQI2n94EvV8G+8c+KAYejg5YrPrQERjkPu
mjJx4AIP9W1Pvzt8TYxtpb10CZSUK8ZeveVDHQ7hppukkw0FBrfSnvLXuYLRHPRxmLzLi6jeJVU8
uLwdxaldPkN6WY7Qn4cUmhFky83wHd/WSZMUg1slaQIKTC/6pM6qMsB1KAbOPaw6l+DE4Kc8/iyC
jF+XXBYFh3HB8nPy+2G7Ttx15lZJitZM4PnDCOHQITiMg/djqEYn6j4mbtWkUVmqKZ7xPVOSUMDz
5RddRBfqildPWoxtHSvjKKeuUQvPipmEhzyPoy2ompVLZsbodnSmkOJgNbRuFt17HyFHciv9cf3o
FEN2XdrN/rIICqEmuqzltUyT5gZS1ZdcF14tuDB1K4iaVJYKUnZ1VhJa7aMY9Gk/jor9wqWTaEKc
2gVkyFixjszwLFQgsM3NA5rHbueLfbfrotboZB4raHZ3j3PPfyxGXmgZndkxdqOrqcUUqKnnmZ5Z
uR+1NFu06AuXogVrYsXR1FYSrkbYMdNs4k1F09uGoNHptGPsIhresSmkgyDjGFB5h3OzxF6PnNDF
mLkVSQSqxEEHv6csquB2kZJ6Qww0rNxmbgUSLP7kqGYIgsJMI3qXBE26IdK7VOOeFvefdgWmbmU6
5XMFZb+Ig6btb7wx+jzkekd68VSntROwG79hZbylpA3EqynPVjx59xX0MHjloqCAoa1QRbc8GFSX
Io7q9gmk5HY7NuRSX/7Mdrer6ChCoystBsjBqbrboOkwb/J8cJJnhhiYtWn8hnqzNmiTCJ/u4J/6
tATUbVXsmm6kMgh0guMxXscvWh3ExNwOF7ugm3wIJwuwjLJ6VjfNVD/yZrr0aHxihbyyFW3ron5O
9DAGfQ1hCdGLO9Ux9lSEbbmTbQvWIalLAL3jUEcb1pbBj9mY3IU2iU9h7aIk9OZA17OADAJFn0CD
xQ0fzT9O8WtD7BUNwTlIQ2zROGBX0O2kV4McjdvpYIPshUobCFDNPPO84Hrs83Yzpq6VjQ2yjwd4
m1BDUDbxMXzkgaS7QI/jhQrhTJq1zY3ioo+iKC4hJqjm9Doul+I+RSvlj25wKG3dFt+qnxKqZ2Lk
iL+gb/SmNQ2UatvZce2tCIYLNu1pj3q4i8rfIk+yCawqx4lbp/44wXCh6jWHbwFk+ufuquaxE/M/
Tv/B2stkjfvKiKwvvG4fxMHBZ9Qxi9tWR9O4dkElUCP0ycldOyjuVbu61R+hFafMjM00FQilKeoB
WQXSqf6uDCw7nDaLjbaXdKl6WkOCMsAz7FbHJpWbOmCF436xAfdRvPha0E5kVUw/kmpqID6ZOtGz
49SG2zNk2UpV0HgtOp9vaeC1m6hQl8wRzsSqjbevm8Qoc6r8AoDibsp1WK89LoJtxAPv4Lb6VqiG
QxDVSzM0GaGl2gzQESP+JZ2bc9O3IrUIYFYHRXsOreq+aTewr+/3is/th6rsxtu353+6S76Svmz8
fUnyBj22HpLVZO32ycqnrWl9g2ING2hi7IsplJPgED62VbVFywQv6xCdrLQg7LiUibhJKup4ObHh
+D0op00jcBUfm+5K1t/jft6/vUZnKiobiz+u3CvjKaqBsI7MfqR+dOWp/MlpcBuMH/ZTBKkkXNvy
gcltHBTJbvZnFyhOnNpgfPQJJyVmnA15EIgtYUO780LzxW3mpy31rD3RiqVJk3yts5nGP0W3TIDk
p06ihZi5da0iahi4iAc0VoASuW5oPtzSpnVrrNh4/B42f7SFnXvW6XzajEP6owy14/e0ghaGPckU
MFJnJhnSmxkCJruFlLPbcWMj8uumZ6yPYJcXRPODCqZ6D1k6p+d3rLkVn6wna58QXEuArC5uy7gX
97pMtePU7fsU5Og6TSAAP2n5KwnmO5lc0j45bYpXDjFbCNRMMiZ1WGObq2AdYBmQwtFh9SG7CGtp
fd1KP75Qc//tR7zyUzY2v1rnlXjx3ABG0DSbuCryDWckuR71YG6iHgoGQzH/DrtUiy1tPLoRhOkN
oBj6WkD7613PgvgAnbjgKu/rZOtHpLwPY0N3iyHmQwoENDBnuX8NjY74IAdSH3KDe9E20tAZ2AXL
Ou2LPA8PU9o1+zYdc7Kp1ECvmZmAbRhAkd/TdXkqvVYc+nqW9ODPspu3sIHI1cbMEyg/RdMFj7wK
4A47D54Yd3Aq894H+QrCDtRS9oScHkYqMHmuxFB38HssV5ZskjJqbqq481sIo6k4/0KNLz5CVAtC
3T76n5+SQC/3eOoObliCQocQ1t2Dz9leSFVnjmGbu1CusVwER6oFMisLgnXX9u2FEu1MprXJCxNA
nLHn95DxHit9iPEiBx3Jhu0jbyxcYLRxamulBqHuZ15hjwbJCudSRT7Lbph3TkexrZXqMVozfCnU
3Yyl23UO5Z5PonN5gcLUrSNNKKDVFK6amQDVdfNEaOCEi8DI9n0hWQGIXNBQ1HwJr4VcoBOI3el2
G7HB+XAYTyQEjtHBGXW7TcDu2k+Jlm5VAbHOs6If6y7sOtg9BbLdhiY6asBH3C5pNjT//zi7kiW3
bXb7QpdVBEgM3FJSTxbb7XhInA3LSWxwAOcBIJ/+Hv0rN9yyqrDxIpVCQyC+Eec7hwVCVGiyIvUL
1ANP2uKAfotfRi9dcD6hGr25pgPUZZvuomo9Q4hGeW1cuvD8cIX2IoMQ3vOmNrD2BqH6nKwq/vT7
e/6/OPer+5UuRB8qgQwU+xSVcazEuwh58XdQaEVHC02pdN/y8EvdTNth7sPuPoIzvGtNGBWHgWz8
sWqNLfF/4v/yumDSfbdiOqhCLpsSMo5ddY5z+s801usNh/F2UJPuwAAnebTGgAY8N0EAEXIqN4rB
R7w4HYf5IgFAB7Aben61i1/8KZWTUWM4yovqWRb5uWPFi7Qh8Vzb8R5JpA29MJ48G7XXSLYalKdd
y7ysULqDVS36PCEKsAp6sJNNITwdQxvHer01SXewqujtwpQQJVC6UQguCIXI18Re+ZB0J6vKwphZ
C3inLunIIW8Foqg1t2qtq5bidh1ABpfocUCLPN6mj2Vl2f0GSZwTFPUmmY5o5p03EK9ljW3AL9Jo
/dLKcUoBNMjHQ8/08t6OJrpxl9+Or9IdwjBxI9W+XGqzRP49FZg9VH0boEVqpxsx6oq1uHMYKx55
gqRgJdBkzXYIoSUPMQ7VQlpWsrU+FF3vJ/IkXYpYZUlud5ag4cv384qflpY6uvErLjbxhntzpjJ+
7yOvreHYsug7PoK3FrbMDVpZpkLmVi9ezSbgcV87CrbgkThZoHEINjB+Sga2nUQdfP79zt9GxXPp
DmBUOzcW0mLVM5mIOSD/BAiuWFdgjEGCBeVDPT2MyaCrdBfxloKEdcyCGmOJv//z1w6Ovv5tFLwm
zdKXcCWMfqtUfQ/HdaNsuLa0kyu00SZnzlHk63j5IDYwl4KZ04v/HKfmWLoeBuSqA75JO1lMTszz
Z9vdbKb/rw/xxpV0pyAKs25bHiDN6bZQg3F1yPnHyULVOK3k3u6paVn3rxb1lB9yg3bysYyqvD/U
ezg/kH6P79mcB1/UWsNORp0faR7Rpw1yPNCvnGUKFszhnzGnoVfHA5r3rz9iyIgRQOuVzxh1uZNz
pwF+Uy9eF8QFe4gdrGD9titAhCORJvEm02D3aqZIF+sRAcewFxEvcMzLQW/d53gJPJe+uMyfgnsP
EbdZl6R4BsJ5P87zUJ3RcRI3SqcrV9vFesjJDIHQqB+LpI1eZsvmf3Qtaj9/487JGNrTMVi26pmv
yydZtRixtTr2TN+cBlajIlYg8wXmoDyUFurcjNFbrecrx+IOkIgtiU2F6vl5MXQ7WUpXTHipG47y
2uKOi5dk7Oshhjo9a5r/Nrz55ZDl9kvX3PERZJ12kZhEeo6DnqRcqvdzGH7wMiAX+7aYGECvDint
VjWPOYIUHio8jdMFvzGajHtldfmci14dkpkcxGCM501x/LcAp4lVS1I+r2r6NtFqTSMVrSevU3ER
TXtr2ITPCRE9xj8q2bx0yfCH39LRa9Ov65a2PLZYWrf9IYk6eZwi6elXnHgpMX+FdjUPsqRq+oNt
7ns7zX4H7hK8Rj2jFcYBg2wNBojCBnmZxn2/+d1xFypViLC2yJGwcz2TM4MVfaqWdfYL9i5KCoOc
Uc5WW6DRWZ+K/phMXgBpLl2QVL1HiJbFWDzHcrgfOvOwxeYfr5vigqTiZojUSk0BgopNHGM+b0f8
feuX17ogqa4Z9iYk2Hi9o8aICWqdsYy95gBwLI47jPcRDU2Nz7kUJjybuAoPkvLcLy10YVLVOJCw
WqsgG5syvwfL83ZcIIHnd+yOgSpxkSGZRZ7Vqn8J2uXdOnDPW+6CpIod1E5JUcCG6haxTUNtNehH
z0vueES77JTbtSueA04fGOnUQ2+Twi+ncPFRsleI9GVfPott16cqLOWBtdutYbcr0dMFSCVRA8pI
g9Un835Lvs35D69v6Q4YgEK7LEaCdCJSUPfgSzaUtzierlVG7nxBv4qGcBIgPayn+APDCHxa00Qd
h66W78zKf6i6bbMhL9bnYFnWw7IOfu+q0p0/mBHpCqBcCoiW8B0DT/t6Uratjn6H5tjuxi9yhRNX
zwyHNhVbndaL8vM6LlYtIPjKUCcrnmVY9oco2J9sFHpptnHpotV4q7RRQaye5Vge+3g5xH4iBFja
CazJYgQaQQRL57xKq3b/GhWD19OndOFq4YDBuKDG2vXIz0k5/Oja6ZYK8zXDcgrRxfCixuC/gkKe
KtM2tNWDQVbmVwq4iLTKNIGt4xGrz2ZNScJPbb5sfvmGC0ira64VXVr13FRTmBZVwA/LDA5ir0vu
ItLAKA/CWouD2cfmCxgDPydz4TXWxKWLR1PQPAP8TyPFA1L9Ic7bz0UstJ8jjhzrlKQdTROuuC00
whNj8GSAG/M7k8sl+qkq7ZAg0T6UCKsWjw95uNPUSD99HpyKE1eZagcOUhz1LIKNHXoTIYksRnbD
aV1+/hs9EReKBrqdWoY6CbIqIHmKJ0Mol0ptj/toes+Td+Jro7vE1IQG2QwOPkCPFQggIL/qd/aO
ocqgS/istXruVtYe9qj8OJHhH6+1XTgaXQjerzVNsgKJzFatD5IkfkbqItHqSPVVh+f3TESVwvxU
sjzMwsR+nSMXitaUcjV1sSUZ9K30oRmJOA759tnvVJwejJhL6PFsC17ZIaSbl/bdKNobp3Kl8+0y
vza03kCqYoIMqIL2Lp4681jl0fy48pn9hU5Vdef1E9znd7A8NLlaxyTrhDoGdttS5B1+753S5Zjd
SiPkjjIvA3Hg8lSBc/IB42Unr527GDepEtkEPZLsfGvC0zyAU2Ztg1uScf+7fm94AxfWtuxClXqB
qaLBWx3DMOye6g0akaZev1kzwv2E1GY9JIJTky8vIh7f6zbMj1tyEV5I1B+F4fzeQozvgGdZ4Dm6
/WMXMX0YBhbeL7r4Uy9afWTl8EDm8f1UdWsaMqA8mViLMyFNBWSXl2wyly6KzthN4R1lz7MCP4ja
AbztfPjk9x0ct8MppVKSQGZbSYdjkRcvANLcGm6/kny4OLq90m1plw2VVNycpRUghsP1vGFj1xaX
TrBqIU1ShVGS5b04z7G8oIP9PINLaju3QRE0vEoyPUZmSrUNg/7Qx1PjN0MkXSRdkphqLKBKnq3a
zgezJH/jud/P2btAuogsI1nECvloFSp+nNfSlAfSBuJGBn8l0LrctlDtw2OhgU+uazUeclZGD4Yt
1YnMavdzDi6ijhaWluPMk2zkYaaHFjhb2XgWCS6ibmPlvq0aEx+KSN6kW1fQ8sEmvYr9mhMuy22V
9AHILmyS7TMf0gRtvrs2aG8peV+79o7BCpovOgbtR6YW+8cYhH9tMfPbuIujM/sKH7n3sCi6HZv2
FPaFZ5xyuvrQQKNd1HcwqDi+Y3iLxqADufVAe+1Z3YVxAczQ1mtV4YuuS3W05SLvJrpPhya3/RPt
ivqIGKm/4akopKkeef5oRB+cBpHo+0ojXq4gCr9xdd9m7eHShX3lnIiF91GeiT6cnnpZt0+JQbMt
LfdQnRqpYwg7gsPyy2jGvDkARg7WaWaAhjpSwssnvNeVxzoSw5Ji2Hh7atQ+312eYMs0LMr6ntQg
ePi973/bkoWLZkGRTJZiHGTWzlF7yukcnffW8k9gQRNe4UW4JJhNDEoNbiKZlSr+V9H+2zBwL7Ia
LlwSzLxq9lCPDUJX0cWQvRlZulrulesLF8My2R14gqmWmeroZ4ahzMMS9l9/f+5vm7BwISw8AaQU
qCGRAdzBT4Xe7zH+Mx19Fgfb3+uwaAPdR2qRSRbGwbtkWu4J03/4Le0UcEjZAGoUyDaHnX5uxxmU
U+voN58ufwEGNrCEXU9JFi3xH3VvHhsYq9++nbpt5REd426Gy8zlS97Qb2tCb4Bo3v6U0sUE8opO
0USw9ES3pyqXP4JKeC0tXESgnQtGwovpRKytD0zMcxpMnVelL1xIYFEOU7dqKbOEm/qYL8BJ26G+
4QPfPhThAgLjKG9shzZ6ZiXQWWHd7AfVC69LKFyIVgJi1ygEijQje77c5zuvMfIaf/z9TXm7bhOu
/HYMgTeLJ2iJepOv96apwjQW+X7UZoeHqUhyo669xL1fyxPhYq8aVB90iheJbH5BK8GAR7NII0n6
I+dh/RAmK9CrBWhlfv+zrnwQF4gFIb9h3+peZEMf/p20EDojxKsDiKeR1+5GinakRTCKrMWDY8r4
8n5n9Yvfti9f6ad2FE8ksKXgk8pGZj/2k/oGTmyvVEe4fLhcFDNXFUVcmrocapJF+Rks1l6ktVy4
iCxO42S3EArL5Javx2Gkfw5M+GE3gdp/fSp7tdI+z7F4PewyPScxwGS/P+9L5fTWraSvVzZRXNAC
pNjZUEXxu6iKq6eyqtb7CHy+qY6G8q4mS3DXhqq/YW9X7MAFH0D0pLDSDCIrW4Y+5lCmZaN+CBtl
Ai83R6rXT7//adcswAkBukwk6lAItm2QzX3ug4kcdCD8UGrCRXtFki2q4KvIoLgM3PNQBGluA784
4IK99npYAOGqODpsWh8VZNVO09r4eVMXy1N1xThy0fMMQIqztvV9O+b/eR25ywrLymKtC9HwLJJl
ctyr5KW7UMP7Le64hnqZhj1eOENnAd4aFWLxEfgbdeNB5srTnnDZYBlIN+hcd7guGPHv0haCjX8W
CYueEzt97ciwnbp6n08wliUd7Dq/Q7LlRTAOlazLFf7J6y0ynKzZI5ZhVEkd5zaq72KqY7/Y7EJy
lrWjatsFy8iWRwj6Yfx+D7voVklxJYC6lFSaFiP4pwXPkrEAxcjGq6OYCSqWfAzthx1PRX75onBx
/hiS3SlD+ZVxEk9/MD7Zg2W6vxGgr/gLF7JYKhI2VRXzjBWJPI0kbWzoVwxDufD1Bwa4gGzrPrNs
bccn1Uf/qeXWLMa1bTvRWIclJoMx/pyF07acGN2ix4mZ/uhldK5ud40rvwDYfzlyuxy6uImPDLTf
fotfitSfrv0aRHyomxinYkydorMXPEaN8FIb5cLFc6mx7ceV4LYI0oG3u7bkHg3of/227kTkci0x
JF8lcEYBSNE7muHVz292R7j8VEuya1UXcHQTr8O035c7yGx6elEX0QVxZwytdzvL1BSEx1znmAEA
PbzndXE6VWyw3VZyizM35Q+xcnPoFSZlvM7cBXR1OUZMNG9wF3VbTYdwBkqU5zHzm74RLqwL0j0J
nKPGua/bHyH6d+kcx575oQvs2tp17EjdsqwMg/xxHvv/IDo4+3l4F9eldoaXJ8Dls2Tepsd8ld0d
6D9uTWVe8TAurkvQupwpJtdRS5O/w5ic7TB9/f0nvVj6G+nnL6CuacYcq9xpFtc1/dDasH3sx3x8
ULau/Ny6SyGLFMEMEMaJ8S7XB2AcEym0Jfjh9/u/djRO+hxj6omwJoiziID2R7HujlWRl/4YFy7z
VTTusgnNgMVLM6egfnzi7e5XZ7nQroCi7xKw4nLXw+k4GPTbQeTt1yIRLrQL+KucQEyOZYUEaVGj
D0Ck+m3cRXctjOHK8I5leRh8H6vqa03Zjcrkysd0wV15oUg0auw6quX73Vb3K7klNHFtaSd3nfe8
aPuipFmkO3a0ZujToQv8cATCZY/VeWFEFfc06+f8KymD4xTGP7wuuIvdorZlbChzgmJhLU5JItq0
U/F+9FvdiaLrSncggLs4m0n7Z8I0bjlAbn71ggvf6hcMwK4obzM8B9i0rpRKS8Dq/CzfBXAxOfdg
DFnjbBNdn4Jb+5/dNn/5HYsTRfdBqHFKTJx1jfhBx/CHHNhnr6Vd9NZYdjIpV06yfgTdcAqOSv2l
jeXq12P8BT8Qjt2qwoFmk+pYGnfhuzqZ/czTxYaNVPIReRFFBA2PvK3Dgy4KP8yccKFh3WzKMFdt
lLFc/xfjyUVrPwv6BRgGoksSQzEhC/f4BeSx7xICDU+/r+kk0HQ1Va4GQ7I5BiGFWDX6ukrmfu8h
0cWZ/ZSet0NSJls8kqzW+hBvYHWs/KgMhIsL6wA4qCMyYOmYfU9U8UcDhgy/M3FCckvx0AdwPs34
uuERvAy+94tn59OlJ5PjuJaR2WhGqjk8NZ28W6Hc59dWdfnJoPihKqgrRVnRtp+jvQHTZTX/6XUo
Lhqsj8C1s86Yo+wmq1M78pcebWg/V+jiwbbOgtNBapqJjrf/RHVYfFSk+O63c6e8vSgYblW30GwM
NvsQmfpDN1vPVwuXmCzPwzhUKyHZNgTbXTQNwVEav/kT4QLC4ghimtUAXzj37adVDJDWnpXnkUev
TbPoywY9lplkq6rHg6pVkO4E0Ay/M3dMSO15U809ilpddz+sMrAgKMr4re10ZUHy1PC9omFWVg27
F0EzHyKJCTe/1Z3IqSbIjxWkD7NmbyGEQ89BXP3jtbQLbCrATdPTVofwhntWMPllbYzXEIdw6cHM
SIfBsnzPalst9oBJ2fjzvNj80+93fqXIcqFNzRxDvMCEYbaYuWiOoho7tDDzKPhbQSzpRi/nf1ia
N0o5F98EoOyq212FWdSULD/EUa//0GHTphBk1QcJet3Uxi3YyVB4E5pCyhKCAQHc6B6o7V/WF8Xp
9z/37VwbL+uvbSNs6j4Z4mbPpGDbvQz412GRfrSjwkVagXq/iJYk37K+GuxwmEZw8ELOlsjkMOey
9eMXEy7gqrcRF1OY7Fm7tRaEEYYfGu+028VatX0+99OE+9Zs5gc438pDXN8Sh7pUNG9dA8d3tGuS
bMKSPRMJYPxxRfXXYlH0tIUNe1rGrmJ+pu5CrkKchyqp2NElY9tXUbLxQEAbf+s54OKP3vodjifp
93UoZVXuWRIl6wkDLNX3cpD83wAovkfIrxX47OEwnrp1J0fOouQQCxIM6bpXXnrSXLjYLEXHYgKJ
Ypjt8X8Crjgdw9Kzt+CiiBWxc4fHkzADLRk7NEP/HJX1eCMF+x8j4xuH9wuPV0BEj2HdPdumUIHM
DAQYFuzm57nYumNeyfKe9RgMNLZpD3m8k1QnVXuoSdc+Q3uxTvkEgbMRU+BFKscgOoHGFm+pxcr3
Q1xs233Vh1FzzNux8SpE8cr82meYtenopGubQYtxOU0J3rX3cPNL0yGs8Xr1vuz5ZQodq7eqSPEy
v96JWBrPvV8s8ac0PQzGJg+tthcUDeY5N50WUvmFa3Ckv15cU8CQp12azNR4mWo1yCUhKOG1c+GC
+IC4hYLhBj8UkPoMaqKHDv/4uQcXk5ds+1yUSbdna7z9PehSA0/K/HpQLt6qjbk0irR7pub82/qy
19W/PqFLuDxsM4ZNIKo5wTG3zQAtAI52dLoEkR8/nXABVzrcNSa6iz2LQTr4Tpq+P8TjcktZ9+3A
K1wmtiVf277P+z3j8UzTjYv2tEGyzvODOg4ZSpq0GwasHlKWp7wYwnRltVcGBhL319c8wBzAVmi+
ZQMUvD9VE9le+DQFXlsHZ/br1Tsm44YGcsvaotMnvWEeNYlnv5k58Pm+Xj2odNy1ZFizMSb/UDJW
x64kflykICN9vbiqK8DoBou5iWatDpPR+T1wi+pGoLi411/jBIgHndXjPaJtMduM8FrcWYgj62NS
huKsa1Z9YwLyxFYoIAmSefb8RS4OK5eR6UHotmS2gLMZRsx6h5tXxwQcQK9/D5oZ5RBPasmAVVge
84iQO4ZBYb/E1sVdRbHRHFLSc0ZHwtOhFOKe4I3ac3UnjJiebIBv8Cmr2/hBzx8Bj/cCXoEY4PWp
TFFC572Lp2yq8//C8ke5Ur95Jczovl46bqxYc1RmWcv2O2j5jelswh8+zhjDi6/XDtYd0yZ0noCq
fSdq26cAX5U3PMIl8r9x8V0R8q0dK4YRvSlL+nG8Y/02nwD4iB6imeRP7ZrTb0Ktt6bW3/bL3FUg
1ytBUVzgh0S7JClrkvWDnabqb79jcmxYJ3Nv9zkaMZOz7I/At68p5Kz8wEpAfL/+CBvvFOawmjGr
i/W7ycOMYV7aa+MuDipqazJ1Ih4yTMt8YYH9u0wCv2AFRM/rbc/1mqykxZVvp6nLKsr748Xt+Jmq
S2rUsSDKg2AdM4jXH1YWhmliSz+6Cjw7vt56WxULxDyxdfiy6p3YASXRQZ/c+x26Y7DRVAdWzQaE
cdVeHbdwwSCEnT/4Le5YLMBykDbc8j7r6/kugBZkmojeb/aMuygqgVKfTysfMigrBw9TlTT3m548
bdQFUUUBUTmn5ZC1Lf2IIYRDY+2335/Klc4MCsnXX9RizAmfchiyiE78IbfiYTArQkd3yKPuJSDs
NCbiK1emeNKzqt7FLcBPm21uvSNcifIusGorLFo+xg6ZJHrrMdKi4/tpkPTftijsuTVUkdToyHwr
h6Lyuwou4GpLdoi7yaTPWjJN564b+1PbxuOn3x/pFY/qssQtOLdaItXNIJOqj2sw/9lrvxqAu4ir
0CwVmfTcZ1P7xaLBkXZTa26EnWv7dmxbdIwOSRt32SDC40hmTEbc6vtcW/ry33+qQjdrN/BZ1DgS
Iz/eEfzjd9SOTY+9kFulDdbFwA/ZuzqNg9hvWJW7SKs+mgIoydk+g5sb7gTYSk8RifOD39ad3Llm
Xf6/5DxbRE7SXjXpiBlTz8Udo67BsbbogHSZOdRtKNJpaz2Dl4uzAlZhRn4SddlYhO2ZD+N6pp3f
nC13QVYNHaZClqzJppI87uv8ubG3mJqvXEEXYgU67abKxd5mFZd/YwxNpYMp//D6li7CquZNDjTI
1mWxpJ/WwJ4rhhzcb23HKiG+TsMS73JZEPNKp01fqTOIBEo/V+hirBK7xKGmXGfSLsOh1NV2sOHm
GRZdeFUhuy1vadJmcZJ/C8p8T5d58rN9lzmLVrQoCxlp3JWJnPYomI41KV/8Tt2xzi6fYww9Xk59
DB9QonwZi+hGknP5cG9k9y64qozisiJs0xkmHfhfnQzYke14J5ggk3pjIvvKXXcRVuD32aI87+DJ
4+ATxCxAOJsEfvWaC7EKREQry3edxXaVx0CMChDR1o9SkLsoq7DhC1FEtZls1+0gmuFpJ+2tevDK
ybskWWwuuG2Drs9A5TB9mGNqjiKXwzudA7X/+3tz7U841lrJasdMYdlldIc57dNcHfjQFafShrsX
ZJG7oKterbuRcwWb4l0G0eSHZec3Oi7X7o0TTosu3FEh101maVNmEAfNT5WN7I2zubY6fZ0EVPVs
oWQ+9VkDMuK6z5M0YOaL37k79irLCBxCQddkRdjsj8owee57mx+h+3zrUeRKVe4qORqQgIQry5uM
BH34MTBGl2lUm+ldWUngjYOKn7aC8hte4sphuRQfU9VP4wBCuWxrt/e8/AfK6TfeYq+t7OQGYGXg
Stm+ycadfUmC7kNU32KQv7K0ix8LR0WBTZNdNolJn+bxvA/Uj9GduwCvQENkF31p5B1dJ9KmWp8I
yT0LLBfgNZfhOiQmarK5K8AAEax1qobAr5XgYrygSAGKLlDBZIz82CTQhmvJPZvHLvdXPa79RE3Z
Z/WWo72V0PpxWlZ2Y+eX7t4bocrFeM1URFMZDDqbAYGRTzFlRXUAatJAYkEw9V2z3o8jg7uYrxFA
tXXrWw0S3PBezOvHfvUTb8Ns92u/YyZJ66gzbVY39Td00/7qA1AAefkdF/PVGQCk+w5JSJEUejho
Xm2f6klhPLICK6ZfNu9iv5pF1zkhyNHsZNaD1Ds07vJbzEhXbNYFfyETwRjMRnVGojg5EL40p16O
/Mb5XHGaLvorLgOWNPOEeJ4Mwztj8hYSux00rfAaX60HQkV/vzWa3PBtV8KvSw/Gpi40+7C2eHsj
HUQPDAVMDkOMRJfff//Brx3XxVR+qmRjxYjGjCpCZFCnkkK7gjLlx0vAXVBYN+UTlIexuOni+NyQ
5X7g1S2emGtnc/lFP+28NVNi57CHGYDN5ZQUw39NPJdPNaX6xse+djZO+tAkAhI1E2kyTc1hyqE+
ENvmk9+5O0Y8J2Yrg2bS2crV9yLoP0/BcCOhunJHXezWAomeXW2myQZm5j84YJZ/Dpj2VGldszHt
yqGFbqj0wxJzF861Nms+4uEcn4GV5J7boTwmeVz4uQoXzbXKdudouMNVVNP3kk4PBCzRfvmbi+Fa
ua36fes1OtZFe7RF9J7Xc3vy+r4udMq2GlNz0I3LtKDymPBenGqwrdwIZFdupouYWkoIktBk0Rmz
1XOEmiVNxvmb386dW78UMSkAYtFZZ/ljN/EiVVB29/yezrUv2z0UXd7XmYnlOxuap2Ze/Cp/FyK1
bEuF1IRUWTsUoDQbOpuSafarJFyxx4Am8VILU2WQ9GkOQPsEB0V2vxLUhT6hHWfnZSdlNrb5lxp1
4q7nG0tf8QUu8imY87KfMJ6YQaA8RDe67PPHuB/nJxN25EUFAYEat66/el0dFwmVgIGpzbelzDq5
JA/QjVQH9DPzG/Z6xeG7AJpiUpqzei+zZc67v802j3eKku1phu7kDdd5xa5cHA3Lq02Vdi6ztswx
njNV+0EPJD76Hc/lr/4UseZcSzDbKqzOtse1s8XJDnzyK7BcNM02GdtPDVeY6Vjf92x5yKfdT+yH
u0gawu2cxzpSWQXE40ErHqUBNJT9fIKLpKkxOduuYlOZSZa/6gISoqL46HfiTm0oFr0ICuQfsN3s
cz6Nz03U/uWzNHOBt3ms+lmWGksb+bDo7k+qg3/9lnaAFRCVztdJDSorlwn8PPGOEo77wfPYL/C8
yA593gXBWejpaJrpcSX9n377dnJJGpgQPTQsnRP6me68T6sAkmh+i1+8wk/GMyBWr7wqVRagZXey
ACSDcqH0gxWxXyBRwbp0JU2CMwvblzK2Wb5Ir0yAuXgo1WI6TFkanGXZi/fz1on3asm9gh5z4VB0
MaqZ+0JlSxet72URm9OQyNir78pcPNQWCEO2jingochl+rwET2xIbuQZb4cm5sKhihL200TYermU
QZEmQTy8Z+BxbkH3T+f7BS/aR5IEtyrbt99lmYuEAvRylWQxwbkegpIdbNCVx07x+YfUM79Ds629
2/ohOOwxK7xcMlgfX19ZEkC2rhRlcN72pfsRyGA+oqDIvaYPmQuQInYlyk4LfhDpv02FehEgOfOy
NUcR8P+KvGMNqIMRS/gP0Ot3x5IyeiMIXvsOjh3H0YRUpA1U1kKPLGt439/tZK6ftMZrkI6SJW0w
1v+Et1q/BjPgh68/A8+XpJ3nKTi3FrdYVpDsrHu/oV7m4qaKOFlxe9FbI7Y/gaLzpR/Vjdztsr9f
u1XMhU3lyRxVwCEm52XdPjemet6rzSvPwQjK6yMpVlMGLUYWsjjfRNqb7c85Z56Xx4m5odlALdci
5sbh9hQJ/qNJRj84I3MBUpTaqeRgnzov7fSot7xJKSGhX4RxIVJLDC5kpkx+ruvmUU/x1w3zq14G
5SKkpkJE86qi4AzM5H+kN/09JbMfUwhzAVKQk2uGcbfJeQ6bHwUBXnhEP80rOWMuQCrWuNs0HxEC
etAySL3+LcLF7y2YuUxQUdIP5Wja5LxV21cIzXxYe/OX34lHr294PM9lbkOWn8sdNKF7tH7bRqZu
uN7/vcm+YZouPEoPLOYKgeQMsp0224iY79ZZLs+qWsLlqUQRcT9gZD6FwG5+LxQLXuDi2scN0pTQ
hhwX8xdJZvVCCUSMUhAaxYfZzolM+7We/4sxBvNJdFH9b8X3WKW0qPmHpWqFStuGo4+jkmj5UQIf
+FcUxsA2BUOtgXQ09KSV1IdZhsu3Qvb7HR4YMBRsmuZ9UZBgSW01GwizIhFO+yCZl7TAlck6Hu8Q
zab0wJVswaekQ5PGRYHHeTOKdwBeVF+tDArQc8qV3VGz12fVBPo+AJnuIzemx5ZM4geaA23g6y/X
xwV0IaIIktD1VKZ7NeEp30/ZkbngsI1NwOmPSX5mEHHpDO/ShcKJ/P7Kvf26wFzkVy/aol4uG+8x
8/5jRLH3CFnS76Vo1LOi3fzw+z9zJSy4YK/J9iMbYp6fyRDe51L/P2dn0uS2rUXhX8QqjCSxpaQe
RHlsO469YTl2HgmSAOfx17+jrGykFVVhk4VTBbExXlx895yXBSH9nT/hVtvXWO2XIFuHNeRv5j6+
ZATvOkG9naTo/ExjpMt61SYOdyAT2SWc+EVn8jP0Cf0CVdcPNJuRn6nVEF9qGmcJD14CSu+V3r2e
dpCuslbcRA3B4lGXrEIJ/Mi3/NEMEz3YYfczOJahs1mFZh4m08EFfQwHm4Rie1PC/9ZzTNnvY7rs
gHOrIIwvSMo8072kh2ampd/x4ApssRkcdFTt8WWU83a8Wl8duqrp/K5OrmVi3ugxKKDXfumG7Kdu
6A84vX7871V04/bhYl9yHyFQRcbsUszCHHXO5lPE4a9dxrDuUTbYn3eI59/5sRvLysXAaqRlVqil
Z5e1LRmScPa9NJFXKli6HBiKy0VfaOw626iGQ6fWU75EfsigdEGwWYohtnLAh2ekfmhJ+zYfMj+1
PekqbaE0hcGIGaM721hAiiAuTzI08fG/B/hWn1///ZetTJo1hGoAoqJhCLNDQLsyUTtr/RaVC4IN
bQTbx0iqi2jx7AcPkDnZRfnZ79OdFZuXVF/tr9UltBNsWMhPLTK/jdJV2ZqKta82g16BmvFT3D01
Ued3W3ExsDaHe1ywU3WB0dMblNhC0EP2flkOl/+Kgt5OYrl+dYgCa5JVhygO/EoApAuAxRXdbVfu
6tLAd6ZogzUR8DTwmycu/4Vpl/PMCnVZG/XWmqk/FqTUflPc5b/0xgdoCuTRZdX20ZZ8PpRx4bn0
XZmtIS6LutJ5eNGrTrnJnuPVM+x3ia+10GETyiK88CXvE0uXR9arb15rx3VIbGlB4WxQhpdq+GMU
9l3VzH6buKuwZaCjTaJSh5daY7UrFj4TYb3wTOnqaxnsTDTeWpgjjsElmL/xan/x6w/nNr5m1FhC
r30dhORCgzJ4Wnuk27xadwGp2sC7rN9MeEEuT0IYYFkPVUzvBLr/PFi/cstyEanJ1CusHoC+QawY
y32zEzmsZZg/w8YF4btUP1UQFckWrzIl0oTfsZbN0zZg7ymyjuskr8hyCvko8cwYoLggx4H2bm1Z
QfFGXWeHreyo38bqgiEcMubhomp5WWlyndSD18OjdAmQMJ8aWdZol4ThAh2ThiS2vHONvXFEupRY
xgZc8BiPsA6rFLWWPGFR5OdeLl1KbGmtkgXdwgvSHT9CYr5OWI1+s85JIVpYlYeUKXnZLFmOmvTL
A5f7vQTlrV5xAoeqKJuB5rm8dLN4kVVbJoB+/PJALhW2KgqzHnAyF23UAfHlD7XufgkPlwoLJlho
y0DIi8LlGTI0M7I1Vex5SLpcmFI5IrMBohaQ0/t7jqHpJrif1690cbC9rqA3PgPy06INIJjTNVCN
uEt53CgIky4QVjPeN/WM2XKFkJL5akQRhbAtSijOt4PNY/4+z1j/iWQwTD1ko+p1Al8r9Wi3cTnQ
sdv8pu2/9LeGbiaBytjVKO5tsLcXVFZ5VfRLF7TSGumFfpvEZSj4xbTNhWa5Z9POcoj1NoW2jfmF
zGDdAhg+87G8h9PdWGuuSSL2NE0my9ml1dORh/Uj3We/m6lrkDi2sh0AR7ILHlJPWhZpsco7Td/I
CPyLZRYaDwoKPR02rYVN6vY/PsjuuFes9rv4/iM188vlpWPa1qMI2AWB9PNOh7P3anPpsKZcSgKR
LHYZDfokJB/aWvlNFRcFowgE1Dpv9MLjbEqiQKd0z/22NxcEI1K3bUvphu2tK4+qmKIECjbW76XO
RcEC3jKUIxXk0q7s59Z3eBfRdz78xmRxQTA2RWKLpn2/6EJtaWuuk3ycy2RWwjMKc2kwWa97MbVs
vzRhZxKVZV/bUt27R9/IarryWX3fW53H3Y7Xs3b+ZEVefqiXrvgqV50/ia7sPW8F/+zfv8z5HclH
oeS24jFAvaC+Eqzo6BfouGhYxgx4yEUul3iut6cgb5pDNEV+dSDwrPo900AUHjFog9YVj45jPHQP
tSbCb2a6bNgYbXuVzwN6ZTJLEozqXYd03p3w/cbcdOmwvZ6qfscl8qKx2RwMtfXToOP8cS4qdmev
vLHDu0gYavcnFVtUPucNWBYIex36ht27Xd/6fgc4CUhQs3YjyyXaIrhu09ZcoKqi382ZaP3ib5cI
y4qqgwnHsFx40XVPQwAZ6xKZ7KNXJOtqK0FcpoFENnqHA0dIasa+8mjyizVdIKyrmxJWX/WKopUS
ogYqSnrYNt2ZObeGlf0+50s2dT1se9YLkc38wOGA80gM6pb9usV5AjJE0bit4vkSxvbY6/7dYoc7
2/GtD3cW69xxlbVmmi822N7HdREfWD4NXpNduEwY0nXDKFrSX+oxOE72B3xhvB7VhSvZxoQM53pf
h4tQFG6ftjktc+X3gCxcJGzuxLiyLegvImjyg8jjD0FZ+FndCteDs4uEiUvSDJdCfa6ImXDtqXz7
+7ov/HJkBGomKGBA25Novup8+IjqVq+VKVwgrK7aqquLcgDXEegEcp4dH2uvxSNcIqwwHOkvmQ+4
YYKOKBg5BGEXex0YwiXCttWavJ+vH17M+6FtsnM4cnbyWZiYa793+Fo10AWBq88FJmNvKhJ931T5
4te0szD3DnKpK8rtLhnkXZKSj++18jv/hct+Td2EYzQ2/WUy5O9sDj+RevFCnoXLeCFz3FfLiKaz
oX6bbY9kHLyui8LluyaZFa2CTfSloFN+rFtND/BsuPdY/fo+KFzEq4apctfCSvUy4BXsDbc0fLim
8P02QlcEC0m6ppZ50F42tX5ilr4p2uqT1zxxaS5BSlhsNHl7Cbdwf6gN+RnskV8xi3Bprn1vu6pE
FeBlzNe/GMCUabwbbN3qcefIjDKl7L7p5rJGy5uwbw/bsnolvYWLc5WyqKC7v9rLBIvDVIVqfibU
+AlACtf8rwXvMQkwSxeEtvqA6sOjWGHU5zWcLtHFa60pQ6L+YqGMfGpFM52iuKPv/VqPf9+vsqWG
Q8PKusu2qWcpL3wO74Qor78fC5fosrNgJd4w7EVlVTCeurkB2TOQqfkRwdj2A52L+Cla6r31W1Eu
5BVVCpaedEQ/iZCcsmhSh2rov/t1k3OOMmmg4xtG9SXqgx+djUwSd5nxOzNcyCtD3SjdA2Uued98
pjAo1op6BXPCddcMc7J3emzMJYgm/jQN8lhnu/KK/IXLeMlNK5aNo7kMEkzyGKBIOCbIGPp1uXOS
Yn+M22YqzUUa0h6buUf1JeT5PVt3DtN5bQsDTW172fPou2m2SzZBLfC/v/yf5Ny/n2WEyzmBP4oV
ilDtBb0zPYVZW9iks/12nIQxb6HspR9kR/f3/RJNb8Zy2E6GNvRZ2qDE3heN8APTtTleN0OVLKLO
hgOkGLs0K6eZnmQP6ot1ZkNvQ436UAuEA02Zz2/gOOuH+0PB9vd9gUwwbOo0Vi/fop+zoI/dtHnl
GoSrllWwqNwo3NsuQ5clTQtzTTkJvzS8cBEqI/a1oyXySDXL4MDVvcsqT39y4TJUmsczx162pXNj
nmr44P6vWJri539PmhuHnwtRqb1a5omWexro+acZ1HFhyo/FEC49NYmsQ5a62tOCcMhO0QGaVqhO
8rOcFO4bZ7NW8RrrLEwBIbwFR7kkZVP+4dctTkxAmhUA9mb2FAL13WFF1eXjEAk/WTjhwlnhkgWx
ysYtjaaVpZkwZQJFj8kL+MCp46whM8Zxa6RM18nuz5SX+lDrffOLC1w+q1QZHq3zKkoDOX+KkNRJ
CpUFftujy2NFMCdqC5mHkDrhMlkQSSZlLv105+DI+HvHjAYvkl04bSl48u5hGYrqYcn8fFtx7f+9
8V5CZG2IKE8XGX3NrX4QQ+tXEC1cIKskE7ZyWfG0gUzrpj7brPE7S11VLjwDxGFoY5ZyhbUfFT0/
IK3sd1FyWayZDwgwYBiYBuWUZhM8tknkWRQgXFWu0oaZxXWdpaic3Y6DisSx5H4pOuHSWHEcqabo
BpbuHe0Pa4MMQwZR3DsH9Y091yWyYos6bjpna9qIov7TsHgZnoqdFMQv0+DiGQHqwaCxUfM0KlDb
FuvEkMoPRBYumlBETYC7wI5uD9s+oQuUEK9Cml67rosmwACuDjfbrilZ5jVpiiE69jig/DYXF1Zb
ZwanB1hypRXNdQLJzHMd36NWbwypy6rlCyxF9jrAZt7oNlna4akj82evXnFRNTVvgkMXmqUdL8SD
DVAEMCskHfxad/ateOEVtPPGNS3HjR0qNj5nweBHIQuXVbN6D/cpj1gaHuqNt0mY954T0WXVzMQj
uWeKpfkqnqCXBbtMc+/55dZo8t/3crV1UVx1YZjWk/q0jNkDSvruCbfdatuJLGbTRlVulyilBX+P
iuIXuUV+B78Lq7Xc1n1p1Zr2QV7nh75kV4l/ucGPw2+uOJFFSDdK+0hgBUGWEw/5X8qp/uLVtKsv
RWqbhzrDQYR0DMxJxiaEm2Wo/a66rr4UlDiBrMEhLpUMl6Acz0bv9bpOT37f7kyXsmWc2waRXBP0
QxK18QPEmT/6te1Ml7yGWnowTCyd1jml4/K07bvnbuvcdLtdhpvaZpZCUHR9CMSEJ8x4IZ6JTJce
UuMKCJaiz9sNgEeT8fJTHPHAr89deKjbFUS8Q7um9Rjxhxgh76kya+23klxokA7aQF6o29KxoCLB
O/uSWIJaLq8xddFBSCqWMIPVa2rCpQTqwfoni8cBv5yRSzONIhrrpWh4Skjxdlrm8zZHvl/u5KNU
Txq2hcGSypmosyq2+Smkq/BL2bPrlvnLq5GZ4VAEv7klLXe4dI1VUX+ORC+Pfr3urFKqRItHsJLj
wIiPYUZOcAXzKvUQLtI0LJEWejBbWrZhlwTI6xxgfuRnqy5cqgm3lrAbNny46jv2rOLNnDIoRXgu
JGdP551UZS7Q6URW+pnqqU8zs9+TJLxOjFdSUi7UFM1LwWvc4LAJ5OMDJRH/WavQvPBt6u/8AddA
5bWfiH+fNWTs6wCS4jTtIxu/y2PdH+uwD0+riQOcIdwPbhUu6KQ6mJV3S0TTqCm+iqh7n2XcL8Jz
Kac6mIOhs4IChavIOx5zm+RjGPolvlzQaWYC1zp9bX2JPhAVmGTqyV9ei8olnHotWwhcLWsK19Lq
s6mL5d0SceiM/3fz1zF8bWydNRttE4nAQi+pCdrtpaUwtUlg7Nye6ooFx52b/r3uc9Q/mKIwf/z3
b0av/ib/l/zFiqMKwl1T2tRUPm4Brq46CB4IILcvcPTd3o+0Qyb0v3/sRjToslXbyJut6gU2VDl/
RA3A90hpvzPMZau6sFhka3HK2CU+TM3wV97unueAS1aVcAXv4Jo0I21QF4e5nfF2EPv5igiXrJJR
TSDj380pq8LpGdZv8wl3zc4vhnXRKipEO0FDZk7HHqIT14coWLJ5LmQXquJ1hDQBeJu0lg1PYor/
5OudeXljqrgqW5Jl7Rp0FB9Ol+C4XkmWPjJ+Wk/CxalKEoEGI5j1JocOzhLMyUSW9YPXLHdpqn6F
7UYN++QUF9jySUdBlkxbF9958btxALg81TrUKHJp6yWdoan2aWRQm0vqEu+4dCygZTeWnlJHwpXb
CsZgy1AJuaR6Z19HOSbZjLy2Xx850fgAWq6yNpzTWQ8ygSpKBY62+9OvceeQbxtZg/pdZhwBuYUB
rnqzTqtXlo+7bNWMtWSqpZtSFa31Ce4mDVKU0U+fD+cuXmWmBiDBPC1pn4vhcWjXGBoasIrxa/16
BPwScMKQYAkj3i1pl+fhgeyzSUgse8/Wr/P1l9abDMbpeIib0113U1IN0H43qrknof56ZMVdS8xp
mFRTQyE/RQJXPBDsyJdcNPHTFmaV1wnCXdQKbHSxzHk+pEvA36IY4H8LDf0cPbmLWlmal2FXYbqz
thxPciJbgipnv2dW2Cb83vWjUWM2ZtmYBmJr3rLWzk/VKKM7EefrOzF3YSulCoJDal/SrW+bZGXq
pdTyxWtKukTU9cAOs7Gc00WQ59J8m3O/KhfuAlGxqFgoCVvSZtmawzbuLNn51HhtX9yFoiBayQ1d
0Cec1POJbKM+CtSeeaUquAtF0WpmQaew8RK2lamdCojhwzjI89uvS+yXhbpMnEbDXKF1qI8/6H3o
D108eF3HuYtFqUpVa0D0nHYx/QyRybfRTvzmoQtFYYpPtirR5w0z9lTa7L0lwfbgNxGdJSSshrIV
4WOqUUR/yElvD5290/aNvcvFooycKlAbakphbbgeTNvXj+s4VEe9lH45Oe6yUVKIQuejHtMS/+9h
QNb1UdfSL2znLhxlc0vWbo/HNAbXcgmC/QudbXMHKb7RO67c1T5zXGkjsqbIiFbVE2T+6g8V6crn
IWfhvR+5sYe5mFQ0NRZ20HRMWTk+WSq+bFHhFe1BSOz35TRtRtRXg4+0oT1Pxj7ok4psdxp//UaI
HP/vjWuINxN4B2N/1BL19f2sTss6wbUVNPMLHZk9sDYnhy5Dua/XQnAxKVRkMahRz3Patz07TCGp
TyTf/aQCuEtKsUVuFFIhfVrq4bLK+D0v7Z102q155KxgLeqWkRFp49Ay8RwsHdD3ibXHDkJCdyKE
Wz/hBK0kRsVaHeHBLi7Y+ndDVHlaJqy6pLfqXhh14z7uSkPFkMNq2Ih7rOrK6cdUFuQ0Dbw5lnqj
z3k48Ce5kdorUObu82YwYYzrPa/SbW9+2rIrTyHBRctrJrl8liLQYI37dk4Nj7/k7aKTPkdNq1/j
1wXzyyFWgGINyCoHvBLKv1E3fkbR0P/8mnbC5KYUSOON1yMMPE+TcDvXf3VDS/1MUbgLT1WhLmir
oiVlNavf5VkB18+58aq24S49ZctWyykbhjRek2W3+mdfZ+SHX8dcN9df+jyCF8dsJtUjPdV8MUx/
6Jt49xxPJ/XFYRUAMmBr0klvQzLk8rmr2J2M4I1N1DUcLMZrsWknmzTP6HjgRcqI1cncVjSp5PJO
R9n+IGu/F0/u0k6ZDZFahnhcCkpOHzgtZBLGtX7yGwPnaquIMtCQ3qZ04nnzDQkR8jRTKGJ7te7S
TnxTc0MtRmGAC/i7bKuyRzqvxZ0N4Xoi/ju9yV3caSVimgNFp3QUG2+SZon5IYKDTA6wAieZiVjg
N5tc9EnIIYbaIBnS+So02MBZKmHZZu/k1G4cAy77FIYmmKtm71MSbtmLtrAQqFtLH8YYEiB3fkPd
6Cvn4A+awE57nC+pWmt62CIURG3MBm8WNpXHShX5Q4PMcxIvlEHeEbdWz55z1jiM38lYhQM9yzVr
Tzs8s0/B6sdHcJeQ6ueZdes+03OQFzzJdgme2bOShLuE1FILPC1KNF4XtU0g79fI2O9EcPmosOdh
yymaViF0T+LRmmQE3uW35pwVbbd9npuIzanaF4QSHELNaVdF653HuhuT1cWANq3DPBLAmuu5mLKk
G5riktuIp2aN+Z0o9To5XlnYLg5UBawlq0F+fA31//BWdNAj1C3+u3v+SeC/1rhzHBemh6d3PvQp
kNdCoeNBMW/Xt4MCbqMnVAm2T1le9c/LVprDmLfmgcwmO/HGmL//+xNu/XlOhB9VtZkWjFIqDVRS
4/h7mHXf/Zp2lnnF1nW02zCnAV3h5fSxjPxUm7kLDJXdDtNEMSKKMdV7CH3w2Y8W5K601SKBTFqF
Bwspgw/IfX4XuZ8ZHf+XtpUtMtRU9VgLRP8vjFCLPMTVX35d7QTvds7g6bzt3dVd/fuwfmDB6LmE
XQvDul7sNMYFPRtlENCtJ27UndvxjbnnUt8Z5WtttxxbjwHWELXLQSz2i1ePuOBkpYa9EBnazicN
/nCwKIAI/ZgS7sKNKPgoOW10lU7WfuVGppoTP2CNu/QUn0jQZpEi52LaXpQIPkdTdSdWvBGjuOiU
bsLF2jEg55x301OwI3IQbRu/NRORRyga7Z/8+t6Nd0dimz3KyBmqmUlWZW+hbv3Zr2n2e5g+IPVe
wo2SnjNl/y4HfZxgLXtnN741HZ1FVAbrJsMlJmfUwPxNoujPrc/uqSjcats5CIOsDXObo0ty277t
DJNHeOKGJ69OcQEqLE/MQ4YP70z7XscdbDTV4CcfxF1+qocncNllkpzV0r/L+fQ0bX4q1NyFpyAP
p0xcoel41YeYy+95SO5VUN3ocBedanoxt2IQ+GyOp2HV/AhwTfKbKK4SVMXbONcxJ+cwrj7Zuv0j
buydiObWZ1///ZdrqF4YFKB6fDbf6fOs1WM/SL/7j6sD1cNPK9LdtUeK702/nWMb3kkd3fpoZ1ES
Y9lcU/QHa6pTPB5Wox/8ZrazJHlWBh0i3+tOUv1Bqj3ZWr8aMu7KP7ENiqG9Rnf0Zf7O1lWiee13
j3VJqXybCgkDMJMOZG6T2Kz7cS+GeyYrN3rbVYDaRRQuU1UyuDDmn4pgg37avnleLl0yqijYwkmv
2VlN2ddyVl/javU7kV0yaoq7ZeXzddV02Vu76ENoid/UdrEo0xRqmBdMk2zCfW7MNRTDsujoNQdd
LqpWebXlKDpOe93qJ6j38+NU8nt34Vuj6ZyVNZB3EhiKBa+mr3Pdn9Z28hNN4i6RFMe7Lptqr0Ab
8jjhRvzVLqtf7OYiSaVmYRbkhgJJDZJxnh73xXg27ZyVtlwzHc9BmTL4IYkyWYevXiPp0kgRa4zK
VjSMog5ssM3BTLFfXOKiSBI6k3CFn/bzLGeelGG/olIS6iN+H+5cE9eAVZmkqkznqXxDy/pHF3Z+
EBV3WaRR7FWks9KmWEAAqAhQWp5AHmz0G02XRoLPxbxUZKjTuSr2pzDn5hjOvikdF0da82pQcqia
tCzbbz1vf/TR4ifqz10YqQ4yU5vV7mdYkYTJxmaSMC38YjaXP9q7ZmZlZPaz4e1RmOwz58W9tMKN
PcU1++tiQ3qg3TYNePU121H2PhjpeY0lzuokQxw3TTOx8zSua32QfRlBbr+c/bylmcsgZbPGZkX7
Os0C+S2A3kZJSr8In7kI0loHpKd5ZPGSnEHzsR3WB67VvXJa+WqmiLkST8tABgiZqSbd2rb5vlSC
fOybSb/ks+KPPhsBc4WeYmiEinjnNt2X7VtdmjdMEy/2C8q+v0eePetIRlFmnKrG6DeijchzJbvp
znT/h5//d6YLViG/Nx+NslzXpbYplL3NMVpN98AbsT3k9UYPTIr5kHcNyRKqx/HzHsb744I5/H0J
lvFPPAvkfzKc79kRvubZYzUX4fe1R4ojpH1hH6FROR7goEOzEyOyP+Z6CB/2QVqvCIC5gBMvJmgC
ot/PeHw6wrCvSvq1Yl6XCebyTRvXmxQLtFPjaU9K0z5W4716wH90iV/rdCd8LncBwwraNKkOsAUf
NGjoI5QZp+ipBCbTHka4w8gDKTuov8H16wnIa9AegiBbD7PKxWmoBLKCciyDI6tjWiYo6Rg+8ZqS
NMtn/VjkMzlWkDV5jFBJ/ufUxdFbFKmjkFwr1R8zumFg6DWqsVzQP5YpKx4grNu/6Rmel40e1meo
FTZp1nX33i9e3/uYC11lg67KbkB3huZnv6iUTH4GMsyFySN4pEy2HRqEJYJ86OZxTdioIq+3TUzT
39dHOIJYLFtJzwNn+/Y+C9d6LZMRxu7K61YCy5Lff6FuKjX19UbOVs/jlPYqV+rcljn7w2tvco/L
iuPhi2+SnyN5sn3bKTwcdUt2p39ubK7ueQlFPsEhULIjn7cM4zMPqgwC9AqxCmtRG+m30v91ctYT
pOBlzs9zLJo/wt6uXzIe935brHt0RrRn4xDCsW9ah7E/BgFA55XAb+zOu9rrc5+6R2dbFtw0ebOd
qz6YhmQa1rhI+qCtvGYQdY9PWDNwiDv17LzH/ZoUV9D8AQYW/ex126fuAQo7gSUXS8HO9UCjA+re
bJQEWxPEXlstdU/Poup7bm28nske6K8dXqQuas7VnSPuVu87KzgwUU+GAYlybgwMoEwX9cdRl5vf
QYEat9/XL9mirBVdv55HxWqdCFjeHnURbX7YJ3VPuTwKxn2jPTlTUw54sTYDDrqiNH6XGOoedDAl
jbOlwwquiZAnKN3DAGYr9uWDz/ZDXZJ3sLhIU9MsZ1VV9D1bqiY7NvCTjz0XlxP3RvXcFxObt7Os
s+m7hd7j047c5Uevr3ePLchGtHwaiuU85GRJi0bju+PYjH6+cNQlhhkE+sHconfkPqgGTB0lH0HX
rX/7fb5zQa07Lvot3tZzbZb6SKqoqOD6x3s/rJe60PAswxHZXL6cM3ADL7hsTNupqipp/PZ9t3v0
OM+jyhE1wLrtbbj8WXmWETEXplZwDUN2DrXBWZgfIT3wNQ6kX+kWc3ulqWDlnMmgSru1f1FFBlfL
zGszY664ZBUFrEYJf5G25VIlY9yXj/DO85OqYS5Ibdga2bZu63QPOv5mjZoV8mWenmfMZakBCUuV
FUqnYRm9DQkB6Fl7ZZDYv+yCycpNDSnMFFUJf2VB/3mn4k6A8/rxwVyQup1hvh5orVN0/fsowHti
ZFY/Q3o8Bf1+dphSNwIugjrNkRFMNgM4pc1Lr/Q/cwlq1IHRKDBLcBZl8K0a8d6CKlW/U4+5BHU+
mmDL9zE4801/YXmTitqPK4ftzu+doutCVHmDRPrYD+Wb1ernzvDwvc+OyFxyegi2OiziuUDBzfAW
Md6clEPrBzIxl5yeslWKSLR5almxHqfWwrAo372SjcyFpLnNRQ73ULBGVGcnKBBsiAWsV6aeuYy0
5fCDDfAWmpo6WE8Ny+IEtdgvfn3uvEPtYxvvK1bRGW9G47OM9/1oeuYHeDHXM3dr4qWeChqfx110
bwywiCdilB88zlw02hQbfB5g8nnuxTofmlLyZCrmwCuyZi6ubJueVgvkmc8DVdVhoPtx7Qo/qp65
Qo9bHiFcD7f4HDRNnJQi+ibbcfQKu5gr9Tj0UNOjkHk464AXb7OAfwvCsfObjS6tHI+07mIE1uew
KF+yhi+nWu73ap+vcf8ryReXVo6LuofxQxaeIWkgHiLBizP45e7YtNzvwsRcxceupUG1FiQ8j+tE
j7Rj2ye19urOhf4fsY7X/gL++wbJ973jpKijcx8NLPoGHYXoZakVSYpd0/MIE69DyCHZOndZ9V7Y
HuaIA91etkLMH0bYvP8cYcdUPwgJbe2srvmDLIflY8Qy8k4gVfQAy03ymRpVPc7hrg4T/BmeUZBn
QU/CGd5rT3BpWVnMVMxdJc+Sm/YtpEL5m6EJIaTm1byLX8MdA+BqFsqzWLI/u6B5oUgQ+TXtJO9o
gClzjWXOQU03XLm79ZCH6l6e7NbsdCICGyvIxHarPEMby0B0oQv3Awt7+pHq2foFBi5xPTIJX8t1
kngqyLev8RRvp6gu7t0nr8f0K7PTJa4bAmdhC1fHswaR9rHq8vW5xOaZH7pJDfxA2h5Sf6Fg99Sh
wxu/d/33X9AMoEfT3OydPC8qVkcoSmyPBdJQRwiK6QeLMOXHnXG/DsFrf9h1yH75IUL3aiwX0Bms
nuj80oi47A9tb+kxrntzaOABkmxcNi+5kUQc4dfMUGBOmwkjOPTwClLXqhfWS/EcVqX4ouWaf6qq
TX0AeD00iehmjvVoCLjJfQF8E8C7BEHth5jUxbtyDPJH6F8un2rImT1Pti+GhOQ2TJG0/7yXIj81
RVM9GpSz9nUS85k+qs1ujx0P7OeaN8GlqcNxSWTEy6Sp9fAlZ8iH3OmcG33jJEHsWNlad9l+tpOF
jjG16ynS/M5T5a0Rdve7fu7xclCF5xKr+hEyQOWDNKI5mapvPw56K+/k0f7xdXpthJ1ApdiGsrOq
xdEAdwDy3Jqlg90WaMVkgQHgCYSx/QKhoO4HShPlqWLF35RVIqFmqxMNDOFxKLb4DhR4497xL5ZW
dLTKUbVzHpr95wBNuCQz6Fqv4XJx2qBroLwrkDEUU/htNUk9jHf29Rtj5dK0PMirMqwRvJPArsls
dX8gZJFJtIv40P+fs+9orhvXuv1FrGIEwCnDScqyLYcJSm1LAEgCIMAI/vq3fIf96n6DO+y2j6xD
Iuy99gpx+b8BJ+m/jfj6XhOVcJfiVfVZHfH5bOj/qJZK/z/u/SQcjP9pcsNeop8jZfzkkRXxz//9
8Nl/2Sv/OuKXJcAcc0lyIFZl+Ubjeb9lHdH3eUdtOwlhT9vIwo3mbPvfxpP/5uP7eA1k7V1+6zD8
vOVYqg0Sjfn/1lL9m4mfSAe4cNb5zZW5vyljksqrpPzyfz+t/7YP/tUNBkuyGNOL7GaO3ZjKW1Qk
YmPpt//7x2fsv41A/x0ljXHzOCgMbG82JlLktezgzu5rG2dRnlYlbMbi12NbyfRHYYpcmqo7uh0+
P2m3RbDyUywtuK+OHvfBWCFY1nTkWYDasw61n5JllfXMCANp5rBTSPo6otmQv83/2YLVvIPE9CkW
V4q9whB/OR470hfiN6yEekBTu0BsU1KNh+7MY6q2ofWhTM8CGSZRO8UWl8W+LuqiYbPBWgknhR8z
d/4MEt192ocOQcAmcAjPTBHXuZZFA/Nk2LImEhdwOUOAfnERK+4HOPu+JCrmeRMfSm7Vwnt5QlzB
p1DR8Yf/NbgblrmrXFzO3znd+aMVA/mpy315ctLEJ0mRSbIdXHefYQreVsNOBv7kYV71QzMWR2cJ
j5ThiS4Tlkc1ofrTWOSqi6o+S9xTqXrfTDruKnij4R2HfmWNXwqNXjdz9ypR8o+ybqx6MnwZ+yO/
L/EdENcg573GZII3JOq7uu8W/UL9jnDk1Dt6GvE6n2MYvK2P5cB3W/PCFE9IaOFPEafqMiw6iaoF
SRx1f8CPH+jxno5fIIYitpK6/BF1MFRlVJC0yXT6LRcq/s3z9JOE3mJOp/xbUTJhK4iBY1WDvd03
0E8VjR6nqfH5vJw6JiYQMFXEMcqlsPP16zS+jdOQIoFrkMgY97JMl8smjzR+KqMdEji5bm67dJ7v
2TdnR0fbyBp8fgnF/ncKnJu+XinRF6dIcsULsPgtTQdp23XcBGzZxg3oz1wpBON2b1ywDb6fU18G
2eLYtN1cR2Zg5j5h+GiVKbvWhxfxs9IizusBeuYTF1YjyX7Z8iVq5mmz4jr3g5JPZl/8SWG93w8B
+cNLNk4ImKUjbcyksqpAU2IaM2g/vtCeDfGpmByNTwZTQXLqir30vBn1AUygwgjbjk+GRgt7KBx3
8s04R+Iny5JjJhVH5RjXRpre9fhN3BCdAR6mh6mVAZHjRnKzDKc0TJs/wb5CZO/rvKrjOeIGqWwK
ornxB2YD/YZcTpulm6tS8AXWqh/X1dynaTxk9ztoIeq3OkSi7hM14a9qPJPiBRlycVQFvIziJFVh
yCmbfMkum+Ge1SbmoHdXY4wMu3qdQskeuKGl+EmhTPEn6MzgiscsPtAc2kawBNr2fOYvSGCCmSak
VmQ7STfm6gMWmxOYNGjOVvE0ZliIZ7asK7lZO3bIWB21At4wigUcsxnx7utzzxbRdj7ioFQ54VZa
TeW2ke9DlmXjTxcQ3PzCcl2gYokZtme+JGN2OUxO988uldEKr4NNOcSp7JG4ZhpGSE0iu05eZyLH
+SMrfZc9sLjr55+9L3d2gRxCRd+EzkcUkHaiOwMfssvymtFt5G/4lFmeR1ccMa22LGLmUdF4Ws4w
PCZLm+spNl8Hmu/LA02wrmHKryPaupSE8TvcLZcCneYgsY4RUlWex34p3cORiVleyq7T7kd8sFQ/
hHycRFKv3sWLqBCRmZErhQGQ+eN591fNaaHpPHcJnMEuw66DuBsheEguRJao3KGi2ofjupd63UTd
F4VVzRzv+d/TdUmi9bs5iJ1P4+LG7D7FaRSK1irLu1uvIGj+vuaEwH+PmJKklTEbz0UFITtIswPO
Cn3d8Z26Fw/lr215yafiCruQYvhpeJjoTSLk+aS8LIbzsOHvIwLksLyFFzdzLzxFQORQdUmf2gvK
mLDppjBrPFwg91e7OR0lQ6BJGPBiHiOSg4uDfPdFkzMuIqj2klKp+brZZTMfFBnb5JJaGBNUCrZR
opo88b4Zp35I/hx+jZazTmAd21Xe0zVURBZRI6ZERbqOtXXLu03pHj+bwfSmq3DSKAGXxyR2AjAV
AYw0DWUXH9WRWFxQZaEV/wc+Glv0Sl2SLDcDX7z9nOuBsvukT1b2u7NpknybYShoTh3JZv4jS/yW
Pmiau/k177BIP9c0WulVgjzl4mqM0iT/B+5gs79kRx7Fd5NZd1MV0Nu5D7qua5BVtmKS9Z2makpO
VkG09NDPMdnvN5ehOaqGVbD+fZkXXj6yZJjkzx0bYZVVTreJf2NB8ejU8S0lp5SGXdwryPei2mUh
KWSj0zyD8W20RefeL66428AhU+/AjtLBQTu8Jt3UcJWWwFliXCbxb+TQxqrBP6T7vvm7OaZQc/je
h61KTepj2qYkKfp7lSbQyNcH/LDWP4d2U//emaKb3+dDRRTtWejCN2ZZL79mFhzNj2VQWbCNZxFZ
ihNRGfCkdp7HhN3Dv1X7l7SL4kleNNxo2VbDyWF2l0W6PROXseQqfGiIxXA9qCLLeQvbhVKrig1k
LPaKHFoVBLEE8PzIqzkdo/U+ZU7xypQ8p7htOZ9gQ0/87IukBSuPsKmRmSlsfqYLGCs/JwUbu+K8
IY8IZtghB0/9V7cUbg41WVZQ1XTgkGFXLBixkoqYJGIrRLhqP/OB2ak/cxgWiKRRpGSRuQGeX7KX
dIV171Zne0nce6fNMo5V1idS3az8a+lY5yoZ9FENbKM9lMPreJCGrbOhsi7BCIrPnYmQZAiv2Kwr
rrB4Dv2FRiZZP4t4JPS8pSoazxLQE2uKg/itnqjuUDDtapKFOiWWcjFgKLMS05JuPcJ5IFuf/oy4
NFO7Lyz/7A5qkg+q16y/jDvi0uY0T+thVuY5jfYirkifdPl5QLnB7kqRxjtiVAu2h0txJNmNIXMi
4L7edH/iPlrjbybrxdGSMuJFdxbp3kf3YYrW5DfTaXzJ8yTvzgwp8V2L/IupWOtyRUbug5Jxkj7Y
PcCprwZKl4LLC47Ps9DCwLNFr6uD/DAL12jxphXbArP4cYG/8AoHn3OJMsr/AokKtHF8ZRACrr4v
N1dW0uwlbVnGwDuuDoQSmeuGyhKnhurUUpXwn35hYEAbV6Gq2nJzDv2cpq/JQXYRnTIau/2miVXd
S5RMMJBFyESKcg1bN4FDFs1MKf8RUeb8hSl6S8DuucoU9o44YUv7cxtLeIO66ehV09GQsmuRTJ7h
zyYTTVUEFE790wcO9eOxykjeUFmT7MfscXM9gWKv01c+HnF/XWeGBUjADsRgY+6KWZ93Hzn8JqzP
j+WC97f3LwcpkDY+afUHQydchh0/LgLhxp+UThLEnW016/icIRVjuaejDN1TBlFw8RR2gLtfQgYR
zAUqAa1ktQ6yQDjEkIVwQiDSZD/KJImK0yDmmP3MF7psX4oFMqsvXGjPf3f4XVHv9JQe8hefaURi
yHUOSZ4OXXYWxgXDMMf4ZjExlYwHBWnjlAfsXz+te1IDsVWhsnFOxZUB3z51uwXfGO6Jozqn/Uon
nBV73z1xsogIFeUQI2MapEJVahA225Wx1H8tSIyE5TpW2kdfFuvUuLUYTPBivAxDN5xLynBVz5Sz
Uta+NFGG4uwo6B8OA9TM1WQdt/iRrFuhrul+FLZKkTJxPnTefaGdFiNKfYo+7mQ7mytWbfES64ec
eTPKqu+Ydo8p7webVAsJC8H9HPl0wouLRHc8wC9cLrbuxhAq/P8I1OahkMvLhAsCxx9kLBz0JzEp
02TB7+OfgofohRw5uncNk9s7gzJ9PnCipf4AXpdH4itWLdzHKUylt+vEUERXEHKH+DGZHcMwlpdF
Ke4JonhzlAyrZUuLHzxcetgI7V8lHcttf3BlMrrnzfJAm2EZhvgFhYKKYWTQh1mcIh0T+rqUqFZO
xpOFvfhylNt5Wii/z9kM046yEGeUXKKH8DPuS32GACpLng6UgbodU6wr23o4fEzuuha2GB0q6r/4
nkzW6EEtnVs/p62b6T8bjI7eNpKyDzSnOMxOZdCw+V9Tvi/NCKPvPwEBibXCKPE0T3B647VnXOSm
xuGTraHtNshn3TlfgIi6q9CjdS0a/LJnTb5kevsqRym2ucFEdnaiifKDZcjhWXy6PBfltKXPiJKP
fiq3MZBVBToDVmfBqJ69oTOGm9fSj0jwRf4jkuFp3UWeRPBsBLSaF43MzQzrzLmcH+Sexe9TRpwc
672LupQ36TpGCa10Bx3eD5fk0dZE2W6WvuqPja8Pbt86xKXNHJXsgnFXPKTttAs+/mJqZFvbY0cU
rwxfYrmVjm7FUGPkMzedG8MC2hazQ6Uj8jc41sCTPkW7Ow7ru82KJDkH9jcPr6Z75KM3HLKaePSu
UR/aQyKUbKtKn+55UbkRtsZn0stCPoTdZ9llQwb48rEyGJrJahYa45bpwGSi+IJsvd7fa5hSpyU8
eBfcpDzOKup7i+sRGMGNDH8zw3P4IrdsW4rGZCJLG9/H+0+1sehM0zR/MkuIoiba8d/A3rMPB0+T
8TR3rnvAWiF3OetLDKHmENXzOmZXnYX1a7cT+2WhRb9XcBMt0a4ByJyrBNOiUMVZQm35leT5jjGE
GT+yDhwfQOugnIDodlS7KMkLW9FioSSBCWyCtvCscNKCCH7kENBv/fOUeZzwOz+ym7La32F3TUlt
EWQHoLs8rj2MrWrQa2dU39t6KeIZBcruCzALma6hYfLnblxFk4AZdZmygp+p4NutUzigWLLaetS2
eEgSADaJHDsUbKCls5x7ZM8ccUsnn1RwxO1rlmZbjcRhe17XfPw5rRMOLfh6Nh2nSQsnSIISAYzG
jG3f/Vz2aMtyFE4zWu5jmOJWdjgzlpQedT+TrWIWQeIhA+Axd+Qtk+uMJQfZGQ4K3kbAT1I8g4if
5j726JjsfA3R/nvOR4KqUaBh0xS/j7L9Xif7xPH8RZpMte5nd8dQIqALyJdP50jybRxwfOQqWn8O
dtpql3vyjPDU7luXdfyKqGN+65gzOE/cVGWRIzUIjqINKoN3WkK0aKHZQtkkSxddwKpcmuA6lHSI
o5p/LaFj1cghXurAE/kKzTamTSQTJ8ZTfelHFIGgve9HXheR5rDMRdscwD06g2FN7sA2sWNV4Gg4
C7sSpNtn2SzbnedMwzyy2P8BJRIFMJrb/Nn1VqH9p/v4AelCfJnyKLzmsF04W0HXHoLDAw9NqKIR
nYvbIXPjb7Nu7G4hZPoi9jHFyk8VhikESLLEYji5QiD1ohvzS9EJ3SKqAgvda3MZlA9HHcp5O+nI
9bKKHZcfYtDqqSsz8cNuPanSNdK6zWRi3wbD93DqQa0kNxXb/qT0TJYmyQfzpRBifBnzoXjnyag+
kaYaIdiRoDArGft22CjKHhAbJJ9Wb/h1S2UZVTt8nxrYwqAGCP1izwpDoPcZ56C7kAMwV9NJwc9d
wZE3nI9DLOtD8XDhZSJka+Mo2ioa913SjNYWALemNXhAR91imh7XV8sPHpKfk95xL1cKtPG7JKfH
/JYWMwJvymKNVDugj5ladOt5Xk1HKR+zg4qHLCH9guh0OgBE0uF3HAf9k4Bv8EAiWK3i3aFFRFu5
Ak/APRm1M2X+CzxM4bDtFwSNfXLV9WMdo4Z6FF26Ewg65lxWtD+mZ5GgxJyPbrmFJUXepkmYE4+Y
ho3944HyV7T9nIunPC1N2RzC/W1HBtQXNcNV/07ITq/g+dlTSiL/yefYH8A8N36DskbSyqBWLWqs
jk7UQ4zs0DqF5Ospoxu20bb+jRGlSQELnsFHW3FK94L6ytOyhC37REcNF4Uuc9eB4vZrtc7c30iQ
UaGC1MWLTN1EHiI/sz8xVUbWBMGS6PG6Xf+Mx5xiFWMCELcgxKBMoXirth1YmH+hxpu+I3SVf1jn
s6JKWCTSmmw5SmO5mBVarB1dZh3Wcl2wWab4h7Lb8ohDIXn3Tm4fHmO5541Bul/FcY81GW3H/LBt
JbltUsjfZJiLf1Cy0e8m1hQ9mTBrdBeQPfIpOeo3kOzz0DUCddLjekzyqPM9K+8SMaU4zOcpfe1n
VG9VjPUvq2MdxF2KCkTWrjPpdOL7dJiTmPLVXkli9c0lfyEQin+srPAjzIy6UwPUGJwc6gw6RPpd
MZEPjSgWyHxSSPyKetmQAPw4F3EPp246Qg7+PO0UJxvLcf49H8fCox87qrpb4fe57WEtS5oj3oG4
wnmwL1sQPOYvMClGhk2c76xAEBwX5cuBWesFiAd6MxyKMQcwxAZ77+Y4djU1IYIuxuG8kNaR9LsU
Y/l0pLv9ahN4ejYHnbmvc+Ttge7t+HQsuA72yX0ZSH78nmfYoO4xm/I2Ctq8ZnMe/Yqspmfr2azu
Fpeh/Ctc3k+XsCn1Rg6VrU2MfvZlg5X1R3f0Q38Bxe5Yar8D2jsRDdMEyBEH/XOAGOkJ0mfzOFJo
ZlteWOlbYBZkrQ16EHETQOWXCz5R3lJQjMw5ownpmpx4i/cUKyfqncV+bAmBwqeWMZXoOcD5mJvZ
59lLuQW8UPxs6SoqzfEUayiHKovLAlFa2Y4ry8Kq2txtotveVTFNvnJhwDyDuJyd49zPAFBCQBGe
Txs0QKvqNwpwVshGpiE6WpXtwt7UMWCn9qBqpFc8N0HaIpu7qyox4dvMnMTXFI/uPVo2QO8DCpOH
MoMu8MTjcQpX2vc2v5oypz/8Ytf+mRKVmmrpD4MNgZuNuCvAA9m3ngIguxzRvpI6XzS743IP0HUi
JQywNlnX5Am1V5jRJayzrNm6xwotXLduDeQJf+/flNuyvIhZ9N9zFcvxpZwTGb3QkKShRoFu93M0
jUhI6QNNnpfVdO/9fKCRLlQAnAlDtR6zlSRPfg+SogLJWDGJNplHSKBiCBSWhxz8+Bk97RrvjXKK
Po1dtP7j50XBH7O3ZYsOD8AKhLXjgBhGObwXa5c19Fi6FEs9rLIxBJWBR2NmT6zc5NnD7IBWvSqi
38dK6QMQCUbOIXPh+jc2uvudjT5+Xb3Q6IU81/djvGj3TGUWXwFBPsthy54SREHf4MuKJ2uDhbOB
TzkF2Gi0zM5m2kFZNWoRP8dyCF0VJ9l61WTu8jpVuzgfKfJjfsyIA2pjN3kU+Ha7H/MuR5e+7cY1
xV6I+BzRZPzuxiktG1S93kI5Zpfx7MLa40pe0JhVY5+y1gKoLCttE8RzrbkcH9KEdXM1obLUVZ7p
+VUa2C3hdNn02SbD8UdmC6bCg4S9+uOYrn5uyxJmG7fC4egHystQXRTKTH8d+yIUa3HqYPdVzYXK
ZbOTw65tmpdld+lJzEgNdDTTJ5gh6q0xMVFlvQnY6JBpI5h5BAJdBlFAbKok3nCiZrkpHwsW7XWU
M/V7z/p+RY+h4vXUxd5SZDLvqHniIE4kNWVXRSWSyNA5wAK3EtLq+XqYMbjG2CBZNQyr1Y12oLAh
QGXsr3TJyBNw66Lphkw8Mp5jnaSKvpE5BV7F0OZWMJ7i+k1EM1IJ+r0cUOp15X9CMfOubwqMG/9+
FZBAqq1chKu2JJvPUMwccaWnbGj3otA/+SLnU7otaPrlpDFnWUv/ungbfhXxUsDXRmOAUG8eJXe7
KIWTAOxyFj9LZLt8HY6jhwMmH/vXqEcY4qNjCHNDs77BZstiNBHagkc70FFQlMez3YHi1th41FTT
iOyWCqO08GqFC0sDTB/3QLoA/6vmMR7naywG+i5K2ZvPIxu3rkJ7CbQgHi0ekkFK/R33WZfWxuQG
fFwuo+PZEcH7s7fR6lAhz+U9uPrzM19gXdoSoxhrFEhrc7PTsj9qz5143aGrXOsAh6OvmKz5jzGh
AZFlXdJdiiHpzrjncTMJp28auBgkxuga/04WVvmkNqwpWMWGobiTbpPTLShKRgzUgDNcFlHqvR26
MLw7gN2tsFz92HKy/oQhe/gT0NjcAMBj1WVh/wrvRKjfBkhl2annLn9a0NpcsbXU1oQsd0NtPOTC
6G4GmsE4MIumr4nNZ3Im2g7j9S9FPtQYDmyPJgcv4A4DLFP+CvuRYBrnUX3jwPD6Yxx9+O0PmYrT
Fq/J105gOiaUS65gLpC7ZUs44r3HYjrvB1eo0DGM+ZiJxyoQbE9An8lGisEwceh7OXLSCwLgb4VS
8yvbtqeUF3mji7xfLygQbNWlQaKmcPOf0u7T+oCsc5O2hojjrs9JemUu8/fzpouzjNkx1oDlZAHM
F1mGjeN6v1q8aACkcLG/ajrhgkM1p6ZK77kH7AC4FBHKEEqcQa9P/0iHoUq1RhjOQKu1fq5Q3yoc
9WtfWaH4WxjcTrG8JmobEfkVB8/m5oci2tWnzksUwQVkcAWSjHJMWahQ28M4G2cvdmb9lz2SGHJC
sv1tx9WGy3g6FADMPccg2DFz47pMXkOUwZ9YRnG7jqltkxizsg5nDA66DJVhxiRtYV8jbse4mNOW
4Z9P4lmeJmWB+ZUQOy0aQ57KUCZPgIVHUW10Va6BltG99n2JTgwm1xi9+5g/jMqi5F37fX5fu941
3BcFbpVo0NXI0uPEFfx1MbMSvLZrmV42atY3ui/LUM8eZwgUJ/Rh03S8ZIGbHLMdRZ7QgWHejaFZ
bYbCAwTgIvs5DWo9zVqIFzAHWDMTujX7WGzfl2gKTYqR86uj0fCkEVZWA+a0F0l59IbdDrpojASb
CmhYcl64j9ttAoCAu1CchwyaLvA+ONoShjjSWmuFfakPgxIuQO9BNvmeJA7mBwWzaN3U8ug1+J6M
o+6tE4y2LukEDCD2Qj0smUkrQKI7Ws4ZVsW7z32FfEkkHpR51gTtXlewQpo0g5C52Glx0ZbvlzzB
MNaYEO7RbITTjh3xvBaRuoCSVFyHwbLTHOnjDM+v4X4eirI1rvttICSv8VFIokfPVbXYHkHnwarQ
2HIvn/uuiN82ZdMGg8n4CaDu8DgqnfzGYs+aI5e2zrKV82a3MaYcIhWVzWRccXPwlvdr954JYIaZ
jsVlUolsqDgmnOJR9A66GQegqd6TQPQZoeXstDLwsbAu8j8Uwv9FtgeCSUTTETq8SKrmExBpjEX5
vjeZp8uZzoFGleLrPzC6BTTTLcfV2fwPCu4PJzbyCpOM0Cww9XncO8ysNuD0X2MR0zPGvmmjor28
stJHj9Pm3slox7Z3EtMVwUvka2O0hxakw23Z0fwrkIXpDNCqv8UFJOMgHTpc5KH7SPPZXoBDkpfB
z18nOqi3ISYIRV1QA0ChNHGYo/b9HXzL2WsyKNocHnjEKSKlrnrpy7SyNugqzDRuuEl+Q9U94Xmu
RXOUXoO/IgOhrYFnhq/BZDFVuRXrVkuwJyQue0gXGteD1uT2WTzvUJGmHTw83+Vmsh0+3TQ2JG8F
kpXrRR5SZ+dtXnAR9iTCPObZhS4W93qZ0iw6BQJpFVCpeRZHgQ2gi/X7epS7uaBsC/sXQKmdxbAq
+Lz8Jqc1/130wcqnWO7UtTZhwX+qkB1zX+1bX4yNnKRLH44SYQbvTLnY3vC4YRZTpGASYMztR/mU
Iqgluz+87ptcrDr9HrLkcLe0TzTGjdm8SfdaQlLmce2tCW7JeHDJ9g3Kcek+WLQRFyozqsSDzos/
QLUBu+mtQvbDIusl7wQw3ZCUv5Z5QA2dUyYeMf7sk9avhv/HC6BrUzrPX+W2KF1tE/NRy1fXhRqg
LkVpmc+gjuNGRMQ7OKSjTeV7cH2OmRePcjI8KsHdGxrKETXSgONG12o4wluMZA7/Uiq2yRNsJZO4
Lgc3PgBUSUFn6Hk/fq5g75mvY1cE85ogbsfXpcLFvyN7a/NdpbBZu3s7jU7XZQJ/a/SdGGPlFa5l
Y57MPB940uIAWlv1AYB1PWyJx6ghy0GZuZVllod7uC1w8WOObGBPqLZi9Ra24hirY8nH7U0Zh8WU
phg9JW0WtvQnBq8see4BsohPCfPdz4WCiQ2DVxDVVbMWMUM3a4EwXK1fkqwG0nREzyh9ZtFOTEZf
yw2rBO7zeS9dDGKCohDGC1cUrhLRogzyVGcF3HguVuQq1EyyZf8ySwxnGjWB9RRV1ILoCy6tnXeN
sW/M4+Uz2UYw+FrM82xe3O+DRFjfRDioD7j3Z9+WPImWH30Rme2jBKTEUtjW+t0b1GNwUt9rh2sd
mDKuJ4Xh37SP4nvWRZiIw50rY9FVj3JiuulG0M1uQwrKUY9hPKJ+HspQ6OQCvo8P18lHk7YNnTQb
Hqfd7+WZyo6N7orwRoGyCJH3x698XbSotxjid5DQFkyaGq3hQf9NAtrKXnYEEo2u2Se6EA6rqgKW
ehVJjuIRMVrlgqF1CoZGnOMJrVXBQRgYqygS+/2UIONB36EnRbdbmRRWpX+KUBTFdMpWog7Qf6QF
ZHEHWw1h/WlXKzCwJRZkeHCYhw2/McAyx/cJB1bx2SVzjMEkUcOm4ksMGWiuUStQcOUw2+rx3Zs5
1Yol7ZEQY9A7yfn/cXYmu5Ejy7b9IgLsnM2UDEaniFCbSkkTQsqGPelOZ//1b+mMDgo47wI1q0Jm
qSQF6W5me+1txkB++GYZTBsODR9mVp84T2jgWDLb2dubmU2+3Dl6CIrqCbFgnbtbYNp+Y+7I/lLb
l2dl3vJZ+2NeoXCvXv21MBEY1b5wnCzfy6BYlIy1LTZ1zTYEbLY9eGR6LIwHmsP2nVzzJDc2/SLA
T4OK0UMzOiPCnE1MoSX+hIjcYvsv8/7KT3j76mDaBcPaX6HS6/ZqCVqzbs9d6gd1lI6C/mR1OCf4
TTe1/OJlLt2rOdiFitTszO7eKoect79iQXo8WTog/WsI/2a5WXxO1D/LgM6Vi0DH7K0Om+wg3Wyr
n1JPc11vZtM/cJh45QlxqxHPVVCM6f1s1tNwNSR06pmYKHaXprpvdjDrIil53KhNJhX8zsOyCqPF
KRWvaEZZQcmoBuO14czuEn7+ekwK0Oia9JrASSzP3MZb6jLQ+RTZ5skPiC/7t3KWLWC0gIDKWHsO
3ItApKbnQNpwDqnXA1xZXVg/BbII2d+5eKbn7abatHvCfNz6LQeyGe9D2os1Rhj11RU3eFDsV4f3
N5EhInDkjMsm7VjlWANf526YnSS0zEVH9A/b/dp189ZFEwaPLS5L5q8PBtSL2CMxsxatJKRjpSBZ
1J2y1bjEaVqn+ZHE1hxVMl/ZVsfLg5uzs5cnlRmz+9OcPXP5NNvAtnbrSEPOcHRaXxfbmnqKY0KT
3ycr7A7DDLHmZJ5/Cp2BsZ+ALY3tqma9XmCbvEoMMkpe9MJngh2ywyoOuce2XddBAURiy30W2PAA
2C9pJZgSydqo8aqX9YN2A+Xda6pdipZ8GBfUwrI5V1XhbyePhJkT+Lr3S4SLmScAG+YbVrLpOeOT
Jfh3ViuJ6Y0HDeqb/VMPI+D/9pjNf6Upb8txqdq53ZFCxGTQNykFTz7qu3sGSpge3cJdGfI3bcCq
Q2FOt7kyyuqurPKOasNpxk9Xhs5yM5dQfqDlLb+b1G+qOJRp7kbd6Lqoehk+EQN6NZ7DdAricirz
houDPWaMGfnHkUoYqYkPK4uKzaivsg68pM2a6SACfynZ9DIzhjC/X+TODlFDVtl/5DOxMbFGTueu
mGTmMwq1q1dbT92fGqHwN/sHuu15c4X6WA1sB48liwjTu76vDBL+V2MK9ykKeZ8ATm5yF7a6oTCZ
nby9ibWYeWwLhih7PF+l8eTBd2D22qr+C0numzP+HtfraFm6kYn+kkskuyoz+xQlJiudeC5GCDix
OmHHAs3AqbhQhZneM8DF6xXBu1b6L5sdMyvJQVkotsxwDKtdK9bGOhiyN+w3s0s79cpb5c/f/gcG
XLNiffd9yBi7j/jgGv+PDmX1VVidsniGtjHfk4ItvTsYMq7qQuP78sJK+fFmWPYRQKkkGyVnsDDo
Tj5Onq0YbvagCsVDZndu9sSgyntiBFtlvz1NT2GO5fTWkZz8iMV0aWPL43zAMjVqzn5jrI2njLPr
0U2XzI99fxJB4i15BXbqK8Mt7uZaOvXPypUtx2WWG+I404D5xzBgZLT3PcYjewivYtwR/gCi0qwB
3h2RKRgfvy7N9Vnxp0sfse3N5Vzy3TZYdcLuH8KunCxT9kuzMNxdDrXdbM6uwrj3kA3s8ElcqCSe
q62ZmzhnRTzj2dkOAVci1rL43X2+Vnn6UYu6FBcGQlMaxJ5MAzdiiLSpxFGeL65BRml8z2bI/tR0
heMiQveKc2ksQ30egnV+kXpTeWQIW+dRqBpUhw6J89CsY3byG07647SOemYVMgAfAgfn0J1c9Wbf
gY+a1XPHrQTU3rorP14mGVS+iW3s3GQOyTxJnGme+t28FfwUXkH+uDem7XO4zP6LGXrhT1vxJMcs
UzWNv+sic/5ZtOkfe3D6j8Cc/G6/oGBNBAbJJUvqjdFxbFCWeb9szj4jj8aQjK+nYPbElkxNrtWr
i7Pf2Ncki6W/W8oM/+cmxfTYZ3Z9Z1DqPGkZKBgUMmWOTZ2KFY1hHP3INNxSMzj2V3I2orFuVf7g
qrY27ycLDvVSp4NxkQ1ECzdnu96kQVkFnV1W1U0NOZoK5CeGqyav60T4BkEafj1sArXcypyXFm7u
1FmDlz20TZ/HM11CJGmmp2gWXnjsW/jOqTXUG8v7dBjVmZ3fS4vguwfBqZjvtnLo3ulMMgAA5VJ1
dQxx2mvV1D0bP9knWMMtVWUem4G7cIi1dkgom7PYnFFBvr17q9XFYMt6/Mbl7YdaazN7bKay754D
1mmXpz6v1Xftz6sSbavDeGmdHPG0eEMBe20D+B1yqv9miPx03WBfmFU+05GEXaJ6e7q5diuumUzV
KaReALQIDdt5gmhZ3B3NltavW22DV/qz19QvhUzNNimyBWLHQoNhIjinOruZbIO+ryyzFSgMla72
2Zw2wbGVkyguQHwlA+JJDelfJIVyeFdhLbuX1NlQhSikBj6BrdHXlIGsu4eBHwJGj9PIH+qhUwfi
reD+sxyN6Rh2wzSfasjep3K0K3svbZnWO6ThNXuwthSpOzeAMW8NYhjxbo1Fbx45nW3OT5sx8tjL
KhsGXBLcfOKKwM0P0RY2oGLJW4VTXmgvatNtUFeHhTXN0a22fENgGWA5mZFvB90Zzb6G8TmpmaMi
KvFbTDGF6nDThh7PfUAgXtt12WPo6+48TDa77UPDgwYyVuipHq1FJILd4tcM/SvuRoM91qpPHeeN
imL1Yt9wO+fkbmL7W0reopd5q4trvdjqQ2M5yaKyY79oTLs+r9dhCD34Cq6OIUaIhfyTq2mVdyPq
0Jw0ytCnmYxhvk3V+Q8i/Q6iN0ZnvK21LL760JMHfxlM/EmDs5hHEH7R78N588n23SiS4/Z7ynNm
lpkyx0nz7eCyTnz6E4RC+LE7zVYbj8XQnsAQ+ifVGW5Ovbm6a7gTHVdXDAY25w/TuEEh8CYOtGq+
+Rd0oombobOrhP+5cpEblOfcOcqQ4Uk3qq932MHYLptW9OC/eKrHj2xbhwTOCzuC66Vdn0irobd3
68ae9namJQWhsdwLNQX7MiurNZ7GkUDOweKw2nXKHA5q091vKqwqmUQ1X4RrNXsck+Nuoby7jBlz
zQ7PwcccdiUPpKyIIdxkt3P10DxYZSqbQ12s1T3SSHPMraW5V0bhJJxlNprjsk77nlooKsMtPApZ
rg/8locxoSSsJTSJZw4xHS50qSOz/ZihFzxKLpueD5AQqmdzYUOfG8pxB1JBlPqSjcCqbh9CdHeV
3zMW3GbuC61dNJGuv7piy96FdBf7R9lbg+UeZlxE9lvflwUrf8q5vtjaFM927gU/U8i3LMZjlE5R
YCAS+5hXddQ3pf1ngY7aIjOc5msuuvlYOxUQTLMh0Lb999iA3SV3rC8JMn73vfPL6Sqv2yOu4h1A
3q6beGpZDHPKNviJxrIzeTRTETqUBDZ5kWbmXvjEKAOWPgWsqizFVgHTvaVBwYjUk64x7AXunPsl
X4crX+QNbItgE4IItme8h5haq6CvrDjNR/O4CWijJKsro4t7eLmNTETuimDT2SmbjSWStF9H8HH9
3FW9kzJT8qb1yQ9aBg0bubhdVPW+sd4AZuHCKfqMH97kIIfP/fR912/dwbJFMBwQutYlabkSzT+m
OdrsSIJ0qmIGEzCGs+PU226gz13vmQsDq3GwKCETY7OamV0PFnfFhrGnO5A95xo7hTqaPyEusbVw
NEIaiwhxT1FYlmZohOe0zNMe2KemOwohjsSdP4wopCsX9JFjEDBraGVKgzl30wP9vPsZSu1hOXKn
fIlqw81ePeC2s+kb6kGQpekm7tZ31o1yc0x3Vgci/9MsKoOxoGkEiT8vVMs8tMFR8UxQt1Fg57Gg
fUQWs9jWucPUNa5R43td/7C1c54yzFssxeRbZylEB2ztM5XKNPLfFhmWjLprXwgJ943zLOn4Eh1a
6ofrdsuOAyV7YXsTpS2xtgXld7GFHgtSkaTyCE6bg4BxIqe4iQhwI5uWogtVfkr4jK1Pk8YkyUdX
iD1XJaxCBjaE5lVRSUf9XEGezCuE7XWiYPVibtNFX1gFo8q9BQSyPlij0haiCcvn9t/nMFvnkCXN
IBI1FEOMl8TKk2wrPe9hXvCGR9KTi3cfNsLf7gH58vkEF/G9N8jkrbqWvKrNefKFdo9rJgt6P3OZ
3UPYpVb+x8ZyQFqvUTDqyBFc58is0uA97ALXe2DHvXZ5qY3cxmnU1dnOy00Wxo5LWnnxwKHQxr0c
sJlECvZNPa4Ddy9Hf1YDYcVkJZttTH5ZihgxpgM0Z7w6wLaXcFS9AKJlmG384O9O7mnBdsxaeie4
NH3XpVerd+o0mdsle3XGNv/EHsa4283F7O/6fhWMb0PXDcZX1Fi3vWtmH9GHMSXYJjirgst2lN5L
kw46mrBM2cxVYQB2FXQ8wyKtf9iYduS+0X5hHtrAn/5kuSS+0Nu0PA4O/ULEWvJ170N9Zqgz43hT
3TA2+21ag/6p3cbKAHopMtY0pbns82QK2+qXgYivb22eBTpx3XA9eL4xr9Hc1bkRld8uA+rlJtuv
aVFgHsGsHHuLF/yGM3OfVCqLS975KKBBbtPZBnMBbLJtw7rvKSWWGJeMKV/QbfnVG5lvMoVn2UIZ
ZfXkpMexk016c4zN/HZ7Dq0DUG5Ci11d4oHb927WxX3btv4ajasnXoRk+Tc9uhmUF1vgmrzOGnHi
T1b5+Ly2Nvef+2+MC4EODfnsMtFu9nYpNuQoY9muPEgWlXQ1b0etRfpQb6CVzw0N+4PLpQtDgK9u
lwq9bBe7LCp/HyBzf1BskWhrt5yiRQTnvP00BxH2eAF7yOtgdSZG/WPhRpW9CR6cTr3rULW7HuXn
j5eZK6UKabJHY5rzn/ms2xfeZoRLkdrHEZX3lyrE9rwswrvYrd6+1qKs92QilRff9D32WcE0oD4A
GBZ9+YugC9nGtS1WTNdiuRiAeToee7Wg+mX9W4OhgdZUjv6twRnKDcHdaRltgzOxYkTu24N8DwvP
QE6rt1cgxuV+Q3081YaPd7BJwyIpWSRzZyxdcbPqic54Sw2mX74iGodWzPYhzLNxryx7OoCODB9w
Zcb9nBco7JCYdxhLVZhgaGt/g0aZMY4ZpvV6Nl6CfO6fulUun+zEWC4WZpWHxV/OFQ/SgVpJPZuT
4u4y/X48AJ9n52Dq+1Nn2NDVRkWNSfyXmVhi+sVcAjeOzssLVBguMHuxWJ0WinfAYUmKzxJ+X4wN
UA6717vTlgnzaM/tevU5hQFOmu5nlwHVGnwiv/Kp6P62tYeZZRmMlwVq6Ik8g/lSTct4coFALo5T
9r+r1TFODPvmE1+KzoayOr8GXhVesumb6NOpVUMSWtg8e+riepL9jpMsYPBotRlimLkmaKaokADZ
gvHYAnMTlmiTuOhxwWSjJ5/IZFomELDAUBGtZ/No2wCOYjbaxB6K+a2ZGkauDLfycLcS6njU+TLQ
FrMxJu5Lmr7JcYud9BubK9UEOmUtvCbzRjDhjrM6BI8YZD/CAPoqu2pDgSL0aVfHZmV96so3TqyH
Ss9psPjvi+E6DOUCcUUDGb7W0hiBNszydbZ8VJdxti8ILPPJmLbxDiNMu0vDPkgy4pHPcjSKnVFm
yyuyKDHogblEA5Xvt/vQOjg0rySBL3sMUp8+fO1x2MLpSDPrfAZKDnd6E90jQ0Omr46m1ia5Ljak
P9XILabLkVcYB9jYCmuCGe4XTJjEaafbr83CaVZiBv/pDW3/leGgeUQax/A8I1RKo54OrEgduCF5
jKCP+3HHAMvW8dr62yvPL9CK6oIfKfpWtbMnM/u7Vq2RIATQs6JZ3yzeOcTbMTUHqlKzveq1ElYs
HNd6zgyhFqR5szmvWSVppMvFvtKFmWeJ4MllwzIEIGZUG1YeWRquoBCv+doPcaXGrIhY8IlFOpip
IOxN7yp7BAJiqrI+D8Yog71brfXPwHOZwjKCS+iHYOX8SZcPMGFMdRgUGKdVhs2xc9AAWZKLcYgz
uo2o/Ksdnrvxl9d6xRv+DI3o4c8EjbnVVWZ58xTq1eseGxcXQZ7L5k23bImPwpW0ligf3IAGB180
jroaosgeqpusHBAuwLJDLcryPDYpY+/UGRY0wGU9F9I173Bo9wcD7aVJqH2rl4WiEP4PlxtmDKNG
YWQNqLCl87Ppqo828BS+42HkIhy9kp08hKQgTHqOHVszcPWxXHsgXbJMUaBxbe+oKqadx0wBfGhs
Dm65ik8bKO+m8ZLs7KDlpuVj9bhFZlqgHG0ipiquYp6y5dUEMhsjpDH8dx47+U7CXIDJlaZDz422
2M/QEPja0Rv8M35I57Gbvf4x27b1qKymmlCX8xGqSVl/q3JrzljUTXj+xoA7DF0aMKAsFf5RTFaz
aP22/sWWwzJ42x2rKwk4g3+HuFsKrPm0hkcQ9RW6CbaojCh22jSaMaUdKQWDq8r7NGEYDE7SSydu
WNHzha8NIRkSbEhMrYYfKR5M6ydRBuHjYq2AGpkqxrqMPGfGA4gZZdz7zWCdmh5UB8vnuF+nDM9X
rpp0jCdz8M+qzkjl68KuXc4W2QSUZoPVHga9WGTTm3J7EB5FexXKadr5Xr39TL08jZucVPRDRRzP
R9Z5+g9FhTiutFT7TdRmgn2me7G3wHrZnMn6IzvcK2IMUu6lDclvdursI+8nOwfvsd1L3rRDQhY7
mDHzHFFFDs49BnAzYexhYVhniIuZOeRgfAwhZjwGzH71Q82Ne2qGwvhkxOC2xxUH9B3mMiLaq6Y4
zabqryIzWiDPsFOXyph4Ntjgd8tXfrZQUNvyRjGSIiM+x8Ok5zBi+rX8db1CJzgOBN+TKV5m9t4U
EZI3uhz07jMZYOnVBF65ZY5sD4zbJH4kte4HxgduZGSTzBPi97rnqVM0a2XNKCYvne62Fm331RZG
+2CEnnEUvtpeFPQX/k+GUVs8hKMs8bqUTCo9L9zbY1U/btvs7K15EwwfuvCPhz+JAIPN/Iaxq+o4
kGLEYvIhfHD6oLhU6Tq/fiMxNxtl/4fvu9NbnVN94KfafveWBhYfJnqHiAa2PjNCW2OnH/XZgP9/
/DYZYnsxeChiFZrTddENZprB3n7lpuM8+aDWJ0LGm4fS3sYvp3dmB/OGV3Wc9kgNkL5MWYlZqxAB
aOo0FgiLg9D1x3TvLul0g+Qj5JBYtbaMXV0yzAaO8CCjsqD7EUx4ZhNumvU+G8ayTTTbfJ89k2ui
wt/6tYwuaNESIkTfTLxY5WeRWuhM1golHjI7+WtCGiZuP9bbn4Iosr0e3DG4DyYLrmgw6vHSZ/gu
zuwtNF+1ZkyV5MJUIICD9MtTnsGYdAyFs6HapbqEwSlKovEOOK+D5pmoldBK9Jp3V0hh44ctGULv
w9ZV+b7zUbDjCt4x22MmEr9lnnrdYVU4ZaI84P4mDMluzNfK8jzr0LMZ1Y7Xmg+BQI1p2noP6q/F
lb2MRnrW67SEKpZcA+TWrcJK15iGb1YXKLuVZb1hj52KcVI5CTw/+bjSg2KS3ruj4ZTMA8Bsln0/
DOJk+KuyPxoE+XioU2t64hL0h5d5DrL8tHX27D4SrbYtUaUM3lyaOefOX/+Dl+t0vQf9CupLkxo1
aW4U0qW+Ca3KZWAOZ217kjpAwpe+cIOdIdVkdHtHeGoHhG6zwq73TSn5q+S8j+ZuzX1zfgfO/5YL
6XQNLEeyC4g1ISTmUpO/57y26EnhC9ps1XEy1tX6U+ZMYIur9LQD09Cq2UrMhijB9aC3lX4XWbYS
V9JS7DlmuqNgI8kc76anZahogyoP+KVJTVcucSlc3V+R0YIAt0kj+gyOzIe+i0TW9tudHEOnfdp6
yLt70zOBv2Pshlv/4AT07VDOQoQvZmsSFb1M7rhcmLatn6ILgUEifDLjvsvROcOoT8HZKKh94U0s
lcS8QmgBKfrAFN1jCoCDbYhNvR/eEuDPYEC4ODH6WfHUUKO8oROqMx+hfg5FlTJGMFzMGr5wvxR6
90eGaeU8KhdK35qJcOjahqlSiGL2xevCYLwnqYZus7/PraGIOwFhKIIeBGUePNwUGPjeW2do6RPD
+rrmMnjhVggPrhy4mIqKu9cO9GGDW6VHYAa+o2N2373adCS+BuLVIkgGKy77byqGsWMT1wGN1q5g
ZsLmpK7dezUou9ZlLZibprW7g0CyH6o6E3dDP3VnyLbuCZT+y5JhgW2v1O+UjeVe216ZrBmvRug2
1rMZyOGBiPT6ZRmn9FETHCBiKGLz6vU+/ntT6yl9rr7H57FnTNm0U5vBTYNu2e2tcSXwYFNZ9eaG
qZpf57Tw5SEsmROQVMJpTyRbn3HtuZY7QWm6pD8EM3zzjltjYpVXt7T5IRecxFTkRS/3XrlwsU4p
vCIJBgFj9v9MRpvZnq0jKnzwyOdR1sm2BFZ468rAIZhjAOvfVXWQd79zwj7SfUFyi3eDGWrWmN14
fXP126Uo93a+KXUQCNecDItvXGvcK7BZWFc/vHHD66u64lPbYHAJ6IXzYKZqob70SI5HvDGc8J2Y
JVRpG8BG7lU18iovISk9Jy/1t+GEdsfcYe5b/TkD2hcnrFW1gcFtYRWihZ82JO6mhFX0Qerqc+vJ
+VPN/gRuASrhMo9QgRk5vYnrDdtxXx2npuVYALHQ9sPGFr7xwQuycjj0wl79Fx/a7WIPqyySdSUI
5MjwaEK812M1xKAtQ5NkIrO3pF7tonmymSrQdAM4YaAA6ujeqmZbp4tqsZrvprwcqaNFZ1lRAwRI
k0MtIC8ssKdk8k1EsaRiihAvc7NMD63p811WpTTanUy7TeylLyYJRlPpLcJAZtPclKP316kbrhSu
GP91tKU+DktRfQRMa8T3mG7i1PbCk8ndItII7tcbMaBWIr36E9aKd2WGuHfMBeHiSQvTLi89257N
aB3xCLEVopj0w5qj8BdNYT1rFwPbDhfzehiwUPUAqm0gIzuFaWG4he8s6RZ2M8T2krU2CDETjz1D
GpZKmHywQCaZiRQMPbaU97hQ5IenJYGOk3RHSiEyDpdoJuAB5SzrOWn0xPooioFpe2m3MvsoKz1z
PPotc0YIII8UHKuQOM9x9iyXvKz9t3XOXRFXbFQqTiPraZLSXlrj4sqq0ofhO4HkAGFZy4ggx2w5
WIw+jT8Eo09lrIus/+ZzwjL7VfOyzWzEm+wV+twimPXTEKGEXSWOp62e1jBteJXGoSJuYEzd3P09
FaVq/g6Nj8LPYL+qTyvBBZQo6UI4Tt7X+bQL7b4FvguCHkfHltdFdrfm7Jb4wLns+9wOfivkU9ia
uZvHLu3TdK7defYPOHlHjYGp0+LgFLPfH4kbaJ9QUsKnXlrTyzDLxU56PpRmx328NFdjaMb5jplJ
+diyTvbnNnlrHXsBSNTe8Zo53dcE1Rw76cq7oq2Yv9L2I7gQQWGdF567OK9U8FoMPY4Tl4L1V2Gn
a3p2OqqL95JAIA9nBLGjcHrr+rkyt1VsKJv1J7A3EWrTSIl5J/ow9Q8MnEWaKFDVa1ZZxeeCGenZ
MVb350Dtg0AO7sKhJPLCPY+EKqxRL0eTCCQq3eAZ9WBWz2XaxcAgjJsa7lEZhHcp2QJJUI642wJs
GUtCxho0P3jJ8NQxvt3bw2beVkIJrgiJAhLEyAbyHEk0IveMUcsPAIYSQLXK0v03VAX/VYLu0J+J
Im5GMZ7K1BJjNM82mJFZtx9Z/T283KZg/mQMXT7n41L/WRY0z5g3DGJuoAjacYA1R0Y36Z6122ze
QNyTryNxZIfJz727JiVAwg1t4xZmXDujZPZ8yKx5Bq01UOIavvItHALfPtTboG+aXCosmjr1L4sH
NVOGti6TPKW6jCuzql7C0bDe2rBxSPm1R+tEJ1vSrGflksxO1pk75vQC/QmknytiM0qoHQZsBzd1
xC4MLPR0ufodERyYUKJNNhZmqGYwUuTZvmCMV+LvqDThBL3yTVSzbT0JjIeE4Ch3O6S0HhG5w9On
8uWM1b4awvk0hqu/7yk/96Iv23t4KIJ4wFzqc1eyaQ6Fb77VTfVdKaT5re3KFKBmcH74jWFV57Ju
8HaPaBS3YFDhwSlDY9eL8HE1XevsksGDPJdW4ZleWP4eUEyOfrlo76FVaaiviJU/MtqXpPTtbqfW
hWyp0Mg5mRDMeK3V9sh3Ia6rTUPA4F4TKjsPRIUBLhDF0pzxrbrUp604aRq94b4mZAbTGjnBGdEE
ARxwWuTNH4O05rtuUdUZw9kcb16Ku6/S2S/Q0eEtKNoe7g+TPnECmkgRL+DXKwjki6yJoTRSQ4+n
lW2E1YXnfTjUpHkkdT1q+gX8ot+dwbeAM489dk8PynmXuo7gO2DrR4J34ycpFSL2HPm7saV1G1qC
9ThhMBrnU3Now028jIWpfzVL0KNoDOGpLyrnuYNtId+YpjLjVbBgbAIfjCOw5MExGIoxmEGXZ2eY
otTA7ehFpBqsd45eZmoOKreId8xyGRe67gBQ2fYpQ8GG4ZLsKoav3pZfYUmDczOphX8nInGL8XK2
r4uyZJKS33LJpRt8ymrWXx0xRZfV+86k8VYoKITkI3Y+C+ALeeSsPaJBfNvNbu5ce0/crNOusZis
EoUhnulSjItXz+NFWXk97Fw+/fYMAGidPZf9t7z8RIp02FO/MYAxfG3h66144U4uLm5dy0/V99ZR
5gG/VgFTkGTuUB4bAmLvqnScv63cw3ycWHN7Qg8ed2k22F+UB+uLmdpI3cGiup5RVaYSbK/efp5Z
QuSVZXi0WaaIHyqtKbmI737XQsHsK+xDkYAkPjA15XVk0ZNcE5dmNTsGXaVegt6aX9lGkYGstQYJ
eBJaYLF5MMEU+ABBZWQ06YnyR2MW3igFn0hKFJfA+g8nMduKmsvgUEWutWXUDGZ7o5Qb4M4Eg4B0
gySv814d11q3V5GHaTK46XC3lAjr0L3p2VWG+aNnftgjdBlYF7rvLLhIK/O3VLR3c40XxPKs/IlL
vbr3vFztMtuTr2Y11kcQBe+KkKr3q71wBkjmvIdSDeGOWVp15mBDrvHyon13QG2mZGg2j9RKqo4U
uu5bDuJdRX5+N61V/Jz1aOyNxS2vdE2Ypa2xTnwH/DLrgomwNlKSfldYvr+27/N29e3qnl7NWndB
0SxXa+zwYo7bUCYERVh4Xzr6NJK0yOyc2bVQkJjqnmqbCKp1H7IioSRkoSAb/assO1teSi61HDfS
LJRmVw2IfR0RGkbFHPWGL9KbmVO0MT1nOd34BGRZuCVFsWyYe5Yk4ZDC6ORh0MB6khYG+wQR1Dx4
9OmCHJc0HzhYG09u+sbYm/6C1mVoqnvuYdzNUefVMJZX5HV2c+83IkayP2tD4PQ+2KDdngwQs+7P
/z8z9X9Fsv4jCHvIZiAcP7POVHO3EKRS4Wf/d1/6H9m45Dg0/rxK+8wv513p5dz25v+RIv0/vmsn
JI73v+K7C+1afl231hmLJJawg66Hf7mVx/lO+v2vL21Y0CkVZfR5GVZat82LtDnLf5fV7PwjADcz
UmYffWWfMz3e0+785Or7PwKv/9ev5B/R6WvKIQaWZ5+JucOsnT0bFcD3v/oknX88JN5sworY2CS6
Jv1yh/XD51H/l1/7++f5r983KgOci/P/qDuz5biRNEu/SlveIxubYxnrLLMJIFYGGdxJ6QZGUiT2
zbHj6eeDSj0pRVV1dvNqpqyszFSiIoIILO7nP+c7dneAYpNxr9b2sfLJ7gnjHDZuEMvUUb0PEZ56
34h1AwSNIz/5ZZ4RxrHPO4lQQSGwpCTklG4wP32O6m+c9RLkdQWYIRbVASrwqnw2kukvjvbyjf0T
Krpxdk1KHqARe7LqYOG9ULwMHxz2GUw4MQDZT/as6GdXp2kLghel5E209MOo8hNZYP9TZ6J+dnWO
iAM844vqkLnO11SW1ygZH5976fNrszbaNLfT6cAD9aSaazKun2v70c8uzbHuJAOleDqogOid8VpM
6efA8vrZhQl0LiYpHU6HkEZh39SWdhU2F587wb93lvx0adqVptZ6o4xc9o5xwi1R73Fcdp/8Ks8u
zqjBW9w43XCwhv6i0cKtWiaf6inUv9PBf/rgfJNzDZ++PxR6u6a+6Utjt5884mdXpmMAAGy1pj8E
FFGvMdqItV1P+ieP+NnlCQ+LtDvmnYM2JcGVHNnigq2PP/fU1M6uyxR4Qy0MvKrNkhOvOus9CMTn
Prl2dmEmLj6GQUKMFRGTf1cp2SzkZvoXt61/8XDTzq5NqeRVkOtzC1XSbjFkoykFkfa5r1Q7uzwd
t4lSqKU5/S82Zv3wKM3yc0sg7ez6VMLGSftQ1gdsFFjsM2LVtQbQ61N3LG05Wj+d5mY4ChDUkMu5
gQOJUMKHZEyGzz2Cvvdq/PTi9FjPuki76hBo2hJHs1nMpqCUPvfRz56djoaVZLbL8hAWswMoo79C
lC+9z7342TVawEBKtJiPThgkXUEG2WiEXD/54meXaJc1cd71PNxiNbuH7sIspuiSvzgs4vuD+J88
oNWza5QIl2pMieDAkJG915VkW5rdI1NEiGkVPYtwacrFsGzvK3s+jKX0pqaYj8Jx83kDTyJ8JNCY
7hNBn40dNC57HVl6y0aHMW3zTYw4XLBwdQtxXnqMum8CyW4XRgNuEoVsqZzwJHa4DMWki0M9gXcf
+jd7BI1KenGFGOBcD4WbnjIV9yLOtfGKNEZ8sIFJraJI2WedeRdL95TQUNUN/dM4ReN6nFNEMrZ5
c8HbVnahDPdOUaSb1lLDNbYad5NKd5mqVjcp8ZJ1FnYafuCo32sYBAUWBdjp08U42uFmLkXXPFAA
sDMyOZQrYl3KNxDANsqB6HFAQOPtgaJg4jG2FTP2I0nUEhEqASQbxSe3DoITPMy1Gjb9F9qDSTi2
lk/5r7HGz3+hOfJ5Zly7N7vspBQ9w4eoVu5tWY4vo8vKwFIv8iKFJBNU9k5TAPKQqQRK4MQL6dfW
esAOY48BU2nGlWYUGFDI6hYEdMwVEsMxDjsMm+WFVmV7Nq3F3egEwVYowK8tbOxXoMuItk1Y/HqI
gKZ+3QvjunfEsGETmBMatUfSXATCvSJQ2rWRDJ1nJW72lMTYquJW2WpYRK5TAFcw2K4YVhV+XiYP
c5Y7HquzYtrMlbKDV3JfKdOALEKEkvWm7zIRm3z4ytcmKRwPUyiwIzlOO7gBoOzTyDlCZRxwGUxH
hawl2TfhaWEQUKQLxV0xhE123xq3AWTRnWVohAwKe4P/qnlEZcSO0DNRhvmPWmnnlgutJsPF6OnA
tzzAJurGGhTd8kjWkkWzdHnhGBDqodmYNYRl5nat0Yh9VU/tMXDbq5KTcYHTrh0XTN/Wkayy4OgM
wsv7ade11nEIi4ehnbZa6nTFuuwJN5muld02TOqPk1AvE0iU6wZasBfZLpElDXRmD2f2gnRT67W1
+qDhCNmoULA50RI394STpwd7Zhhr46u3HJK+ZrgFmM/ssVnmug4HtOo+3NSZ/Nwmj20jPu07IlF+
bRKQDC0np9Fihgvcqe+zOd+0LbVT125oN2DMGwlbSBuPkO8meM7URMfWlaPjomHwMl5OlKHBQpnq
mXwk8yLigm1vHEJ6Kp7NriMFKR31DiyFdRRDSZAAdm3+NEB74SCYg0fhlTvdAa+5FOga+kNQdhQd
lPvUsNRjDNL1uakbddPp7nWtJNVuHpgO2ZEPxmhvGcz13bHfNMusmXibtq6FXHUm+qWDB2vrxCF8
HHgF8BI4p70l2kMGZrxJIQFt8iE+tKlxAcfs1Q5750pLdOhNreTKnuZqfp7jLAOLEMdiC/pf98oB
zbSvo0OuGsy88mYCMQHilpYJFwO5Jex43tR9bByFbiehr3ejuoHXfCliV3d82OMY06BxrXFVBIpf
TNWysvoaRZRaQDnJPJFY5bsWFArCeVo/xjEjb60p5Doi73ns5+Axi60lHzb3+clE+tnoeXlgBs+1
AXzX7RYNqzRxDWKaX8HN4TYTmDtSBi8EJLVHV2ETh2WdRlimp7WvoHDiAcQ+y5979SQAXazHYVKY
w1eLucmWirJ2SMM8RKSl1k4jbd+h/p2PEEq+i4hw3RSrxbGZshPGmuCS2oaTwi28KlAADUPBnI2H
hi6RAcQYtwMNhPgXzap2RSp3nGDKKSSyswnsCOgxAwZnxKdVyhx3gKihaBH043IO6vlbVWCMShsj
vcPApeMmHMJnTXGHu0Q1rWdZdMqlWuJ89Iaudd2vDMe7NwX4roSqU9T3gezeMa4pF7Dv8EpOfJU4
XLtDqICkm/hG/bq151sWFfOmzaNq9rEAYwFgSvbWm5L9dG/Rx6YQQFFzEkCTmX1FGJ+oNO1TwnOV
vnZnWfuRKwuI7fK6HQjipS1Ve4bZhvhM5Mg3Y5aWCxrc/YqkGO7Uto6fsAS05aFXzH7yWhx4x2To
Xdsz3PaLbPCBGoDED30+YKdLG2dikGO1Lx3+B69w2xlbhinuXWMxk7QEEAMGBz54ExJlMIpJf4Cg
0UCHeE1VyZ3bV852TsvwyOAE5LMmD+SAI7LVtXmNxSL3DcaNe8VVGTno1doQwKS9KQ+v0R0pKJrN
bhhA+RgRI9Xxg/GtZV8oUMPrrzbjHS8dZbgVlQ3Oy5X3fZRpTypfKb6+nLQVOIrSrET1ALtp7nyn
lqXhO4luP2e9y6StVlXnqs7nHTzmaWcKvD8j9Q/bOpkJuSpm+hKmkZX7COkFhjPjA6yGc1tKJqZt
Fn8zVEZ1uOq08rmbCvWi6t3wuV8m5DX5Xj/jhgxnoozsZMWaJvOiuGuJfcRwL5JM609KR566C3Lo
VHbrGHug7vcktLR9iFuQmKkdPdh1NZ2UJDe3y5gDR7A5amtXJ4QGgI4pE7C/U9L287Wpzmw8DHHg
hhaCTMwg0G+qJrMTWiwwdXg2c9zay9VM8sgqDbzYrsbQI6+K5gI3Ibgqipm6m4HQ432Z9M3Rsfvi
gbBUt26FET5iS61YIOCHbze0Ak07pv9jeUg1WoAg8UWCtqmGMV0XFdyDkqxcDRWbZ2U2CXCYkeJj
XF/HQQ1L35oMfyjNywFQ7orINHe1IXswm2CgqiC4qfFwa4SXZLbVeZKyroNVY3S8Q/o9WxLXDwEL
MQ8vWXE9hQnfXG4rn+vEVM92cm2JpQ1UmHloS7NOvUSvBc72BhfNX2wVl33VP1vinm3miJq2QAYm
A2YJzt8VkASOvA4OB5i4DsB5GobP7ezUs51dEpFvj1jlHHjCsIrsGiKcyK8ALr5vNP79bfxf4Xt5
/fcP3fztP/jzW1lNkgRKe/bHv92XOf/9j+Xf/N+f+fVf/G37Xl695O/N+Q/98m943R/v67+0L7/8
YV0wTJ9uunc53b43XdZ+f30+4fKT/92//Lf3769yP1Xvf/z2VnZFu7xaGJfFbz/+av/tj9/Ydvz7
z6/+46+Wj//Hb/+7CMuMHfDfX+nHj7+/NO0fv+nm76qD0dkhPe86PAZ4oeF9+RtN+92ydaC8jJsF
P+PwNzD42+iP3xTz9wXDQMJE18GUaJpgO9iU3fe/05zfiSipqqqplrP8lfHbf36wX76YP7+ofyu6
/LqMi7b547fvjcB/nnQONkDeRtUNPqOKHdc9O/nKSG0N07Q3dqK36pZ4iZuDzKs6DMhbx8hUbu69
uJuaOIG7NOI+GhVYTZ5eu9O3ULHsjgYrJ3/hCjW4c4FMewbbN5wm0WPyZQxf+voQDU8yIfntNXSM
XrG1iJwL+tboFTXd3lo6JqXCE06BBeIqKCdM3wp8pTXLCzx4oAkrL0s79y4RYyeZgZJK8ByzZGbW
E7+FcIIJ0iXNp0A6n7XOvC8FgHJs91HwEaZqmPvQe8dprWXd4GIggOA1TUldsgqKeQc7rpJ7WxTY
BFmeiBIYPEUHqzEAKukTeISEMYrUARZuIJ7jEahVagYKrX00B0Lgh2qACLFuSHmBkIdgRp2IPQ5D
SP6CGxZ4rp7I3zA5FdtFVvNJvM4rTNIfP51yP77Zn7/JX6UgvkihY+F2VJflujCEeyZ+DBUpn8my
YM4W9ilV7YGcK3SQv9jlLwLNz6cLNbO2ozuwqEhPGqp7th13swIWkK6dgEkYPA+5I+Y7CYojYjQM
ver6v/6dLHNRD356P03FbGVwVvKGwiUney5d4HEJgrh7xbxHDqA20gyDh52/xK7blDtKhcrogOmd
rBGhCrYGOn1Y9WqcZjZllM9VF2U4Giwa2mj4kkgHnEnEl1Y371nbkT18DsPJLbaEWCGrAb8mVRC2
jroFJxQ4F8akEeu1moYuEt0KOPfCke7DlVEbGOxjOY4HQ46FRntpFiXoe2F16S7pqmuj1UpmWTDl
VtT20C8wgyVbz3Noal6m1KPrd4yfwcoMsebcB4NR2Wz1QciuZxto2gbHJHbNLsbjNlatpKIEi/aE
pmD1FQbd3NDotS67byAbFq/X5KRYjhwcw8VkYs2jtcjadbOcKpa9QnG2QpC5Y+AsDoOohsgfUjjF
KyJ2ce+2a2aR8wgesa7GivhqCfWu8JJIEyeMVAqgr1ln0EwtYf6a1vNskk9o2Xo2I2ZNbHDVaG9d
NRfXGKsb9xBbsTGsYMRpZNqiNH1twz7ESwq+yvFIoqUqhgl6+vDhlDlRL9XQX7QoZNvdpTmrJyDp
BPOaSAngCxDj0W/nWTNZshJ7HDgcZXfVsPMRR6vN+8ZTe0jqOJpDGn2yLnUvKLFydG92ze4pMpjg
riZMpgSEHD7nwayMOUHKSeoje4cs3ydS6e5lJgjhKqFr6ps5Sw1MYjoYKBbsyuTpiWPhLyfFifEK
ctbyW7EDARJVD+2hVRiwrywgQHcVhtd48XcYgJK7VjWXKgVn3I6ayapm6BNCf7VD3IFTZ2IpjYHO
PpZkxgs/MoxR2UctEAw/nCvaduENkjO1CyBUXgJ+plh3GkaKFd5R7TEN+/qdhHv6HpFPxVeh8Ozg
apytmsiSzPe4+ToWR04DO5Bb37xrVWEfHTfuBwg6auaR1LrSE70oDhUJRW3jGEl6mOuRRkJMKuLJ
cObxYVCcip3m0K6rsR3eR1vvnvAZ2rpvm2TlPAGPeDEFGCmFInPe5V6FE6ZZg8qQOEjTyfGGbC4K
MrZToq+0DhwtwDHhnFptNt8sjvFTBvZMXDiV68aeLlElvGmaegUOmMQeIeoOM3MQoxuvMj12bF/F
jbFQoIvhjvBx3mFYW8QDPIJxhxm9IM2mkhnCyjzFqGlYFSj+m+sPYuo43JOyGDS2WUI+IOqwcCYT
K+81uDnvohsMnUiL1ezFqNFH7cLZF7Qt5Nk732Jq+8EU4oV0UyWq1hCvSxNDlRXcELs1kl0yI+UQ
u5uVxiunDCoR1Bms4r1eOq+O3mWXyjSN2kU3V87HiLkeRFhYvUdzWck1xktR+KrMsPGGtSSFlA1Z
MeNoMtKHaO7kpV3N40eXc9Nb4SwNnissRURMiih2/FCruE2RodPvXLOpbqnU4ce4iNjs6x3AXX+C
6XUK1VQP/SwcpL3JWpu6Ogea8VsRmtUTzquJiCHuYjpZFD2jxgCnDNUiPThBVNE83mHb7+miY4N7
C2EOY2NBqpkDRtqSj0szGpjoQGUhzuORYrLUDN6tWVikmHSDVSz4MRXyZtY7x1Y3KBt6K0YQJ55S
1wlVTpyu/MwAdO8Y6eTZVPB9MQGnETSRS214Z6wwi8APMEog8/NFwPADdHxHIeFqVoXSH+pOgyqS
ETtVfKG75OG5Pdj2ygTLd5Fm04xHyERNpXGIfavBbQBqXKHHp9kWQ+URQQ8vsf6E9rpyhfUVphTo
FmXKivcYUAJuyDCaHiRaAElQMta6Fzky3rVFs2wE6Twv/JLiCEdCJTeqK3fqO9u3mgJVfCWnSdtm
aVjlgKRKqzpEBmsBP8AzE/o4bLHidZEDh5VJ2ju4Z+cbggpHFZhLdCLZT8NAT7flygyU+CMJJ2Ne
BVZWd4chJQ7kARwmil87Tc4l5GDX9PIy6j4KjNgmAOG4A8iem6pc0ak18l0RH/4+qaN8yonjesFr
UatGh2eNc16jQkDHG28F06p3Xe7+McCc+6gKlTdM5eYXd27b02xF9hO7XvWtCAKMXG7UkA+xQdlM
XKfL5Bwr1gB7U6pgTsGJg/B0OO4N0l+QPCV4oSF3uKEAetv3A5BZNQlA4peks9ak7Y1XNtm6vsJg
NrCEm3RQfQrMlIDbb0EglholdpAJSUVBU85jqLbxXcv5Lr2AhtAbHCXc92kgCU6Y/bLBZ0o7w4qK
R0XzozQjvRL2YrGZzriapiGYI9/MYRjQPwsfjwYwM/R5CKbXRBo6HjqTC3w3JrwEXIe1pO9aWvaW
GwXhBY1l0kfdd8Uzk63gm5PCQML4FjrPVP3x5WuFolp+FORhu9Lt0vq2NGuwihwrxG8UFkDTWTpa
97PMrJc2hGWfgzggVNq09Fuq9GJBBFETTFN6OEO5jBWFIqV4EXh9ABL9c14EFuVp3LU3YMhdG1Au
wLUxu0iHoWIaEMchwUnRq+VHriG38RBr9KuRq+xrWdnGm7Ahui2TCnAoi2WRIUZu1MROmc71R4I1
GcXXsG/kdeO4yXPPJoDiVjzlO6qtpsw3h7qr93ZPHMIb6z5rNnZA4G2N3EvfVENspsCkizOZdmIS
lSu9imftKAzaPRmBZEp74cJDqJ6m0AhMTPGAL2/HqEBNDIehuBOKgRNrYHJQ76Qyt5yRhYn7kd1G
OQeQ/HthtlrvVZYU2mtBoJ7Mh6qHkyg8l+UlCzMAsoXotmmd6AT7O912Tdz6lRrOTymgpuwAqoQe
R57oMPMiikgGJgt0nLBdWOWpnOPXWETRwrbIKGMAHRGIY1ZBZBtY8y06K6vGPsivFWuC9OEpLCN0
z8gEUVCs4WmaDB4BC1sxPIsybuUaismckoGnCZEqDLWZo2+6FBl6MFB0+5rMj7C+sU/l93ECUC0m
yQrujHvV6WkpXGmU3alQRpg6QfFynTLeVOCAKtA+I7+FiKGj2V4a9xNGMLur44fGnSOR+UmNS/yR
tNVcPsQdAepNRvN7cI/5WwAjT6lWsjYsRXS5C90mqel1yTFn3sRoVzpEAjgV1m08s/kIvTgaWXuv
hsTmKaoUfFp/TOc0gqpEYK55IB3dEX1r0I25P4YgVdYa9JvmEn5pVByLWoLYaeya2NaqUpwURSwa
2fjuA1PWKnk1U6RergljuKmqPtDvdOBn1mUuQ2TwyZh6pOSZe5qWBibQ+ClneeMMVN9p0D2NJ3Th
6aPRZEPvK2qxwyav1rNdERrDc6NVXYCX1O0vamtpCWlSmlKZS0mehoXTKPcKa+sRQL46WwhUFE+x
wAPZcgRUTSp/YHsB9tZNB8pmdcPwaGDTn+m3hvgqm87UdnVkUjrkEFep9i7OUv2gDXWkAs9k+Iht
k4PP+RVY3KNau2HTSpYOIA/qWXeqSYKS1yYSmK4nyZIcC7piVofEoEUKdmgVfpQaO3rSiEtlQ1k0
8lalp3beTY3I9TVtiSztJy1rr0GG8snKi6TPQ5NHtx3wiyi0XeFbNlkG0x6VGz5R8ux2wN//ptMi
9W1m3xs+K2odP2cUvt2E3zm5FGGlLYHkRo7e3I/DN13t9eQakCM3bKFHlFZwinfkq6OSUlSLTqlV
wan9LjkliFTArt85cl6yPJLykVUF8ZKdtyPkuO8ju3sYTaN9FDwFEyA/KKKAGGIoGCWl1TdOWTYU
K4At1bcRpRAOUIGKAzZAWjsB76bAT3XD8F6VVv6FLIOkdoInhOKPCRDETU17JpdQFM6v4LyYy1Uj
uDiqngN0hF4dY3Ovi8R5qwM7vAmseAxgBM8prCmJAWqV0frCQylZOoqIJ35KLLuM32TZlB/tuRT2
i3p2qt6Lu1a+v7eXL9X5T/4/KJppDrrVv5bNruK3F/kSdr8oZ9//zd+1M8XRf7eRjYSNLqUCbftT
PFMc+3fM+LpJfFMVDsIAquwP9UwTv6MZkMxzdcNErrfRKH6IZ5r6O/wVAVSekxr9zBT/E+3sVy0E
5rKwHJeglrsIE+DMzqQzG36uazLJ3chihhUP//qOoQItOkGR/oVTbnmpP2WQ72/Fs4oAo2Vaji7U
MxmkJNogktiVm8Eu93Xe3iRVuo0c/d6UwQVr+d1P38M/0ZL+8e045Bq5JAQZesQ4TL8YadJK5RES
A8CzOuPeDJw1GWGoptoypZuyyznJwr8rxr8Ixj+rV/94LHlHvmGVB4lLzuLsHXv42HLqeEdia5k3
NPV67Ot1kNG381//avqvitJyKG1VR5K1NM4E/vfMZofxhRgOHPtNHQbNzpBpSgoI1NYSFJoOJXvB
C2E37T0aQbVZmNjRNNzxSl97s3rOJ2tbAErQV/bgcpe1JM7IJeuiB/tC1OmtgKPzF3MH7R8+sWWB
1nFtvg7b5gidaW6JruoEbcMMR1N7uaRVpry5tkN3OuZYAfoIlAZ+CJwUwPPXZDj/yu743fD1y9m3
fAC0aC42xEWeLb+eDmMIuKPECbFJNNqHvYKc6UVpBjpTn3ZJC9Pa64Z7V1M8p1M87PNHPXAPYyhe
VHVYFDjaOdX5baFh/cW3ufzqZ5/Mdh3dVoVm21zWZ5cgFWFJJIC9bgI9Fd2a7lHIK+zWmn1LSzab
umpeqmAkrAqdCmc/r0zjrzRKZ5ma/PwhuBEZCPWcWQ5rI9Z2vx4eerLBGcduzDi/Cz8UWCZf52kS
DN9yW90rVOvBBpBzComG/jQlkAh+MxEmhca7VaEPyNjVzHGjs+iWf1ZRQDGrG5MVPlH1/p44buB1
JG88CpWwpMAMLedyP5EHfx6Djd4bzj2TskghbjmYTM/BQA7bTElsfZ1MSVytS5ZK3XExfpvrwOzV
V4tlR38bAsx4dSgguCoAYLFTmRT3i6zj9qnhP09KGaivFKoP1VUzy9mmp9IG8T1O9XidFDE11hSw
T5umSlwSajKfeP+mAa2nElbN8+KKsAO45Khs+ncWjexnBxC6tNs1Mn1plDZ4lCkN4dyGUmNdj+O8
LdqMusqiVghK2uX41BBPSbYUrE/WgQS+uyX+QuuUhRa6siuruGLLCyU9Var3JVlxb4jMglq6kA6i
Gk5Plarthz6NEAxSzQmuoLWUbDMaeaTOC3nOrKZ6YYnUXM9xP/flFtpHdiQY2zLXHaadpZTuE13x
FKfYbAyfC9sKrojbD5ca5i1vcafuKURP65VSmb1fIOsLr02JxXlk9MQhYmxGApRRxa4A2qDTn9P3
qFpkKmkEwnalrmrLHWhvGvtu2wyQtNdOWPX402zryLaIFFmS6QAB4gibQieqaU8EiaBUgqvKxA1h
Y8yWFIXNEHySqGXmARHRZ7eftAegT3LvhnHFLynwXVp+N7S0rwHG01LSfq70gxj8q4cHzN5EggV3
X1cwlZs6zZ2THsdTuNMnneZbOsSNi7mzypmCJ0tDSjDaBzOkh8hfBq8vulknHSCTqq8PqdSI7OGQ
mMJLQJRK4lOaZ4LNTpObACC16wH/Uu7JLY3pStYtafC60Ix1l9Lv+SoIFcYeBBtr3uRMqEvK421x
Qz9eEO2dsBuuyibOPhCmzXenDQba1mrQq2lgxzva0IvLWjjtJQcu+QCwWK3F5FzDUqHwLQsfmG5c
plFuf5vd4q4yLPFgF3l6Aaqi28UG3sgAa0bm5Y40T0FF4KvICoT+uc42Q29EftkF1g0+l2jPzldf
i9QNfdOMjN0MBQIMiJlcRLbe065sCqZn8KMjk+xTogMTiGa3fKAaqnwJkuJJIdjm6caU7bLKImRL
w5FPycKrGjohFZ/x6JNKJk0IqHLVSCjguKjwziUOIasR1wAXq3lT9uPBYXRwMUA23CkRTCMqYuU+
KS0TXoTE8WdoVwhbxlrRu9OkdUdNL5F0cReG9N/uE1VS/RC1827WnDuFhfRKb9AOe+bCZZEpJxpB
cMEs9a0j2tR+6Ox836KkQ+Gl5sMAjAdf3e2edavXYHro1/qQfCSaqu+1GL4PvWriXlG1ap/Mbkyy
Ln2tw3m4VAtj/hjxpD7k3DefpZ1HJDKb3IeycBMCKV0Zds6dPJfYy7TYAVnCMYGP1sqDkSfWdkg6
uQW/q3DhmlxisBnmmzGY2ARXOMpifyB5ZgrVQLaLT2DXKp9MpgsAgtkj6nyas2rT29InNH5LBSas
InaP7r3OlNIn1HkoQKdF4ETCjLMql1eZVKJbmnQ924y/mKlusjQqiwtLoG54aoJiDp4yvSJ0lF7E
Vt6vNQH8o6c1wC9jONbKUNp72leO1UA7GxXN8VWRxzeMf9DcrJkV5LoyJW24TTVc9dnUfUSKY5C5
iputqgPbamk7fuqkARkbHSjZWgC9fDbDkJMW3r3b2puwar4lJs4XR5f1SUtlVfgmbIhtvciB1HPH
sLndhK6FeZLkhAeWFeyFJGwR8xFGRrjGKDMf2We5N0XuTgfNahF1XTM52IltPEbcLLZhWOpbRVb6
UWtHyPN18ZYKAzUbss62LOf5ymzmW1cJiXHSfk41poXkg9hjLCOZGAoEK5XQNsyv+VxNz9Ct6GIp
RvfVku34NcucGT6aQBJmtGcc27agYCWiH8x3qmzaMvkS13XJqhBIantfTukMICQYTk6WYaSxDfKN
da0RXg2nPS0hiHa6Wn4v0KTqzXbFph0b+s6S2aCINfoio9DYpk03g4ySU3PFI9l8G2NMTBjR6qOa
Zw0FxVDLrBHzYx2BfY5jQoGmUb/2BZ6ocn4BsiBAZSeZV/Er0DoQvGJSm9YO1asuqvlWzYxro9Op
gYzkCzACLLG1rlKNVTZ7dthrrY8hykbWCTrWHZYp/aKu9LfQcJbpAUD8qGD2rgbpuAk1zWsUctR1
z8BQUKzgUQT9OmWDPEmmvftAzXyQfMR97beY2rRtkXbDmt4YlHEL2ZvD+TWfouh6norBg+mjvKNf
3YYFbXIIuygZUbauNJ5tCiDPd6uutD1ekWgTu5F708kM+1jsjHRxdC6DhxLNdeWCFl6pAICwIlnd
JqFw3qLy+RXRtnuJ9KjJIB8149WcLuzTkXN9FUIGeGa1YV3NXF3wMHQumd3YJdlDrLR1Rhi/v2es
HnpQxI37PqP4yYN1f02heVeto9SUfoaN7USfGvQJPvRdBqPjK91T0Ec1mWIcLMs4vgCMpB2HKXK/
zOm8OA0Ck8k+/Av1kSsh3jO6kZKhQVHT3u1wCrmRaJ/nSYtuNGUYt5DeQ9sv84KbYtWlWuBx+gY0
EvWGUFYaUrjj07AKvohmTtZ0caXGSIuRY2PUo2BJ0kQS0u2EhwZ7KETpa2UeOxXZUJaPRLZH1a8I
Ndc77NVkCRbU3H0ZJ8gkWjNgLWV+lzwayIINco9sPpquw8oG2RmqkkHTDGMe0VT3WT2z1oOt8bWs
C6DZzDAvYhxsR4Rc8ypG7zMPKTC8gOQSdABobZKGBZq3v1mZk4Vr+iuNfWO1BmTcyNkRtmtv3Skn
rxvzfH5KuAd4jdniy+7KtZGb4wUuclrr4HgX3LLU4MuUjuY2z4PhAloQjLeKUXhMaP8VizQrzJWg
OfUrkxfnI8uBLXKWzxjLwmBR5JZC8KY2tvq4lKVw3WubPuipjZYpLUIUblEk6IECC5m6pRPIstDq
b2PXmSKfVH/OI9CiXZ1mAF62SXpv7Gx8DwD6AMyyygF2BNL0UIKkO1J2nYxbtSrGZ23I3Uu1hnvt
+kHboqkDaWBRGxlFlD9kdja+2Wyt3qvOme60tG9cv0UQ25OGc4UvRkiRAC5U9TVuRu7hLJPKu5o6
r+i6Z8SRoQ92E0yCMeApDJKH7zKYyts644QAJ1YqVy1qbYFLccyAswyAQrWoeYaD7D43C4USuRSf
odVm/Y3GHuGANay9LeJZ2WZT1h7toW6esJayWLIpwkDyVvvxsZomWM6y7tDylXAGklGrbolxH1qJ
ybpzNmYvD8bewsYrWIjJWVzq+IIyL24TC8syWMwVX22yyadEC676MkJRtiMhq3fu8JJBQWxoubM1
wBY491hpouyxFUqypwGYFQGVgvhts1G0j2mCZTOnbZgxpTWmt7UuB5URVNLuBjgz+A7LggMhp4W0
1y8dERRDjDEsQXqDeAbKKk5wWLriImQUAj+/6Ou7WRuaL0nb5qMPWNL+0BFhd+nU7aB1sgtBcHwY
cx44ONfnpzauYvixxP/R3dt5y1yKkQnJwL0FFJKZ9qjvqGOVIFoANaRygvFlEJOHIVZTURPMHsyW
+pse5G23CvAwcMl06j2NQd3Nd1Hih2/th+ByZpA7++N/xy/331MJ/z9y1S1573+tD7I4YLj6s61u
+fm/a4MY335fTE548A2hYXxCMPpPXx2WO1vgU9I1y3Yt509lEGHQFCha/N8m7DNzCeX9UAb5N5zm
WOGoBLIEZpz/kTL4XUT6UxJAwcJMpyP9G+BrENnNMzMWYRLQRdxh9jNkBcYfD4pM2R9DolpZ7vQ4
mNxa3QRU8b5S86VIuWf3MldXk5t8/emQ/RMp71dx4scnYV+jWwyK/w9757UcN9Jl61eZBzjoAJCw
t1UoS1bRiUa8QVCiBO8y4Z9+PujviBEpjXh0eSLOlTpaBoRL7Nx7rW8t5/22OYEyKyvYvxYHGCMH
8IMh1htKWCBOxge9mN+eNNeQrqvpWoJL/fZQjUoFVN6OHYIePuIy2pijeTmGjqDLFhvMqELohMBA
z5rBoBZC47RxZJ5uZ9NM9kan/M2fT91aHoKfOjM/Tp52DMhAYdomYu13nRnoPnbLOqftW0QBoISb
2zTcI24r73oosBvgNBdZ16aBpAGN6YZkMyuo0F5e+M7Q7JDtFBfT2DBDnVQEXNp+iRSwjOawDDkN
pZbt/Cb005epXUrpyonVazhjaQm8AgR3PV1aLauO2e47sgnpFoL/05zHbi6czVy0Ac3CY6K5Qdzd
d5SMq6bUxnOYF3JGg3Wy0oOP+uo7q78L7Nzrviwp6K2enrtQQ92oNDNA2H2pj/rnpgk/82n/1I0X
sX+OdIRkpM4dNC+9m0tGmmbEmAsCy7nqu4PjtuGXiobu1Of9ncFE48KqiEnwCoaL7WQ413Ej09OE
zwN11eJim5ls6bGcvsTznD9WCcnhgAE9G80ImgysT01xIkLyVEYuobcAvqapeBqApQf94PFpol+j
XOeENm9XzT6jmMI8m2SN0VCmpnPr+0EwobEnCZkrdfVhnSLeideFGfPxYUMalDDr1vjy5MaOR29d
dn544UoqJtYBBsL1kpNdVA1GKVLtEJvPz2kYMWbqm7DcD4O21LOM+ABGHctOn26q1nisTGb6ZOYd
pVVrJ03Or+S0RGcsINUG4v6rS2T2SrP5fpVNna5HypNVOhnjroAIswM37oGQixEBhUgSPKlFQREh
X4oTIhdqvzGXUGiie4W8UkDFg6bESlC2X5ngnUXBizHb99NsHEvdOggzYdhXFM/C1R9k3D5F9JPQ
aEH88SYESbozJHu8IGKNkoIdpdYZFzNx7ADeuK9YEfT9pBfTyib0YQUYVV8zZWtOWZuV67BTn6K4
YY5la/Elupn0thKRed/mhv9liCPt2i8KdE1uO08rpQ3eEXFX/FWFprpKKaVOem1HlHosxM8qSv2L
qEnzI/9BdL2HaebAdI1956xFjyCRwltR0otcD5U9fSknhAYC6QLJaQuHTzft2ySH1AXrhfjStZuZ
/h3dlHGBPeMZ9TvDONFEs7/4bFJKvtBmeciJT7oWszYefGeEaGzn9RHDObIuV0O0QlbgbcuWc3H7
+9TRKsleynSavxMHF1KHIstBhfcVHJjzqOuWfLHJx7rGlgGZiz3X7TBGA2x8az4l6K+uoXz3J+A/
SHIGra4uaPr6l6p2QcAiOGLUK+nSnhkftHvyhab7uknEddvF/clOJ/2O5e1rhpucRCi3GL7lpjg5
REvczbWhNexPSwIjjb3RK8SpK5/kZ5Jc7br92tj6a9d29Uupty/2WF9pupegitvEBMiiBdRa8Lx9
QrQRgEBbPQPpjdFWCLRKcbcMjh+ywgr30ujGRwbyS9qSS0jJo7P8+XrG5YcRbq3lF3WeLsoYdS9A
ER+7yduP+bhhwHwyNOxyEZCU1ZTYIOcsOHw0kpvAs54nd9JBHTavXBIR5N20QbnQbXKoV1rt7QmV
7VYJ+HMEXZLuVcHtPIK82tKZmUtUO/28FwZaah+rCT26dQXEv9M+hXp9YRY7mzE2Ky1y0d76QlZZ
t24N8qAUVq1xa/gY4pLUPHouhvTMeKxFkKDoLZLokaSydTj0B1y1iK/ERTLOWxSIF0NMBjNJTvVj
01+AzULANq0dk8rWNaGLJ+41w+5uQC3OUHs3Y2VtWEoMYzuY+8ydqTr58fruZLraFYR0U2RBlJIJ
Est1Y78wo94A0tpHehnvoT05ezqQK/w9a3C6SNphxB+AGRJE1tFUb+p9JLr9LO5wHqxlqQGt/K6h
ISRsoV4jpF1prLC93l1EXrceiJUOk/C6syRcrMontYyRGGbDngFBs7CC24KfpEycdVSSrNDHKALg
troV8oUajZS71kgPTnS6aAP0qNrYOMuXZp7ZNXxyWdA6PL+1hYOMd67/lMfJF+F9Q/wGxLCx8l3d
JzXCtBTWwkkLpzttbNyNQ1G/dg3tOjZVgC3RgyetgTsE21WF+DsKVSK/+YFXFWdZGhcsIB/ozo0f
U5T/KakoopiwYEUVjmsZBiPCd1OwuqEBP5VmdKhbaqZgcJvxlsWZMOvU8PifizN/WSBmj6FCje7s
OsfHeLCTOcHnuiwq4bK8UMsDG/ux5njL8lP+WInSH6uStixQtIDtwFoWrWpZvthpT1+sH2ta3WSw
psiveDTqUb16Gg2EyBhdMiA8mR+VVP5FUqTWs3J5VFbCsNyTZ8QtuBcn/pp5tncUmskqndist6jn
tGt4cuGXCDPhfddq6W1dEM6iRSzWndF9ytghscIXkriKgmHWsrjTLpkgZloEnZr0ZVlDDD6yI1om
vtyzdpP7Q/e1zar+rhT+o1WY2gqJRrqqrafIh2hcQFHOWuOSpFxBd7t/mR3ULahG0ws4uVjk+/Bq
jlhnCgC+MzBM5mo7vVMkfUu+N4kRpavWhHNG9EvQKvdxxJ+q96J/ysq+F6sqQpRyQPDdPQEy7oml
GnMXkG4FF4BsEx8k9my4KAWxLG48bHu88ya5frFpwxKc/MZXN4Xwxju1rKnVsrpWyzoL0LPdVz8W
X/RnLMRyWZNJQPIvBzS0F+2PJZsgrP4UL+t4vqzo/bK2t8sq3y3rPe718npevgHG8jUol+9CzweC
KLxwXyzfDGwu2Qt2hOaDebqtv3Vn/KhEPYKOUCx4NpKBRZPwM5rCcI24x1qSHRJA9T29qkMdnQeL
zL6G57GW9gPATLm2K6Z42ZHuigmMznsyJxXvihFjtbdVveMTuVtFh5bxXptMG4Zs2Tmu0BpbpYnK
EpwxPYaARMrqFuOQcd1h9OObbn2x0/iKdK14VaXGE4FjIiBtDnWwsY/j/j6brWarHHWfImZf9z1J
twQD9AsbikUkCT/rFuwCZ8hXNu6QdUoOE1ESHt1uhiCDCKsH2VoIfrq+/Gwq7TxBOz9OIv6kT53E
qNA/ar211pP0mNFqX0vTvDMwq6x82OWnavRPPs0jVZDpEMbY1SOb2NUl2R7inWcM3j5lQaBRTV0l
I7YwinqZyotc7aoYNiC4jDtWugsrKrMrQuk3JFp522k5dRddhgVriNqnZILj3yJVJEjKGJHLqpwv
Wg8GmQ9pp8WfUSJeJpbBKBuMIfH1i+jzLMVI/7e+14fiKYbgTCebjHN9VynU6wOKYi0J9zjoqgO5
SDVBC6rej8rfq8rcs8166qf2ChL3tyzF3iAXN6k3jdEqJEtoaEhwQA5B67Dr9nVJIZcO4p4FZSd1
9UVjoMtoi4Fblz8jgPIQhnsr5nc7+Hd+ANIw5kqxm5NOVFxCHX3SkY3uenQUuHAzQrUVbTfLs+6k
bJnNJM1ZRSQCeUgiGZkS5Q5I9RoMKGxD9JNsXh5cqM4Eh3TFRk8K76HtHAVcM302K9RmRejUK+a1
O3prbNlm0dIWpWMz9W5OC9g0j6NnE9AylE923b/UyrXuMVF/GXWj2U7Foj7EGM2chiYTsWe1O/JN
FJuEQcKErGvQSr6VOhFzzQGr2FdIEdhBppvc0DdazBaEDPZVG8d4juL2qBWRsaL0uohh9RLpqSNX
H25DzbxRGC9Q+WvHrKjOZHLhdm55BnKNRao1A5+YgblNbmfwCtOYDIE+5ujLzQdo3LejcE5sbtda
T7k1po9eKeEw3Zl+eYjG1yg2L3MTDuiY7/J+Q2BekJPi2pZfdGsO7J7OYChPfNE2dZQxdkAtF8cH
t7rDnr+pBmtTOvMKENhq4UqP7hORYwF6943ZhMeiw3bRqbVT4AfZeKOJmv+g5VACGv/Bg4pQ8x5G
1fUycysNlr1vWBO2YgxM7eSxujvdTljZmfWNyba3ceKzD+eAEdnUD2y+540+B3pL7TU+R2rXtVQK
WXfZNVdZ3W8raNNz82x704sVv9TdKzhFyJnzGgaAm762mr7JjevIuJdMg0ihRlwLllsFYz3il6v3
Dnai6DUt5VrG3xH1riL0qO1rMoxsbIO50C5acilxkozFbSkUaUPGZuiR2/Dw4E2wnPZcFKw/Rkv4
AZR8wPVL1WMKZ6P5vHXP+Ri4gj24KY9tqAKurq/G29HiFaXQToYztFU2t1xhElNlZQbot89aQ4Kl
fkE0NeD+kCwIC0CNH2jsHlK2oxkAS78vtsQxrxO2WYVzI5qvNEg30w8f406b+XdQTWIuuTJ7cglL
bzMxVQXG0cpuY7dhgEcjYOKzNpkUFgWjfIYhptqTJbsmSwxo+ZZ93q3N9F1Gd3yucCt6gVPXu0E3
gxH/etP02xqwtsojBkhPyKk33byZ/XQz8ATC3g66cdhPvloZS6ycZF9pTheO+QJCaZsmGhHCOkwG
7xhBKJXgV+SDE+Zrr7ROZppd6Ua/GW1m/2BlC8IvJglUgnyprAqU1PZzb23mdIM99daqmH/Z8rJK
nGMPpMNxLhwSeFg9TiVga8e6Ss1nA2xoURgBtOwb0bFoy5ehvIpKrCfRV7vyttlwSkYVMMwL7CUc
fAgh7pzbvNsRmEGK7SxxJnDx1pDTgKPYub+jA4gGQBjLxqo+M7HcZJnQd0WW3JTSu8EQ9SkJSeWa
bKG2DP+TvQ4TlH8FNLaIEYv0/WkoZrnuWBkY2xjbsageEAl/RySHmzyej0k+3I1WBCYblRcu+Kw4
1j1+1/4TFr/v1CHX0giQPe3IjPSChIxyRqarsfV2ejnzZFPp9lr+LZyX1EF+yDYBK+GknvVgqIZg
K7vY/R8F8HR2Mzc7NKGUZyw+1SnHIvvUNLOxi1I8Gyut0IoDUYE5h24IF2kTAl7xml1T7STPjJa8
i6wBl4MBo/1AQUZb830bDJUUX3UUj7puOsvv/4SuIvi+mnxdzw9hRVpCZPtPA46ejaytQwxUARQO
qPlWd+7/3H/7TfftzWHf1Tyag1p2aqacrEiwTKXNl8mAnrE2PO8//fP/VT34mybnz0dyFwXdTyfY
GbD5kZ3kByJGvmhRskM93YO7dV+hlXxwVsbbUm7ZiJiuhxRuuZa0Od8Tqf7nXsdoXi7y5Z6x0/Au
rOU+tssdxXDuH3pniLbpcr9npNsHLVkeAsRHxi5bngx9MMv5Px3Y/z9G+MCcvzS1//cxwjp+ef15
iLD86X/N+eIfOv4+3nz2CTooMbSg/w4RxD+W66B4XDzOSMH4K/+qi01+x9YXb77F79L1oqf87wzB
/cdaRMU0vhCyYqdHKPgXznz+6tvXlkaSzSSCiFG2u8wlfvz+T081bs4OXQ8ZMRqZPvXKM8haOKBD
8WtKjdiA4WIWmr7KPVDJn4RfxTdJuNgI+PxBWA5hVWAUmf1PvhHZ1t5xGCZvE0KNMpRcaPMvqjJt
bk2iP4e1Qz/P52ltSMfIZ/B5RL9nRVJvlSxNeR8bQGHWWMkMkh/w1yQiiOrIJryhRaZEwLTTJfTK
UlIPcE8OmV6sUzFLBPiO3u9JqQgt5A8NKJpVjf2aWXZVXsdJjVkOax+aQkvfqQRENHUglbcZCfjX
VsmHCMY0eIBKj86j1Er9DDbBIIuLn0q/ZOuePaHaIzcvy1vDeWLSHL8QbQA4Z4SAstKb0rymwlYb
f5J+Jc8oNeZA5uE9Pbmp9ihqXanAWM22oT0K/okgc7VJ3A4d35QzKrhKI0LaYYSxjvzoNkUH4Mk1
P2hNTD1O+Ca/1Cu3QOoZRoW4IrHHi291bVqKcyITyvp1hID2rcG7hjDQ6zNrDHoCkKM7GsytfWvT
rCnxoslq2k4zHaRaYK0wdFJhZr731Rf6ttN3VJFWg6mrQyrPop07V9aU63sV1mm8cgRZo1ul7O6E
4GROr2iiYNbWlGleNSoJ+c47dGiDNCqN6d6r9OFbahpZfZMTAEcoeNRikd2Qclh/ahI/PEqITIE+
ec5et3q+wvOQ7YfJIMu8xb+6UqkascSYsbibhkLpNSEzVjFuk4RMMUwbNfphaw3QgeG638BUp3vO
oB3XzFiaCqdgnI9FmxNj7+rWRSVoV/RrB8AI8Vit2UwGqX2erPsVmdA+PVJdg13aBm4Z1lzfiH3E
qrMtWgqjVZneBbju2AiEJcaJVoxw1aYm6k+76NBg5TtmT+DQFs3IcR7TNCZioW7CVUOLsQ/YRdKs
DD0XVLsrs6Y8qGqwHxj8YG5CpRFUFUqJvsUBsII/7PYbvXZqKqmC4rJAP9ZSOVWUYLI4g9UizWsM
Z+3Ets2VTCDEdMc4I5Ub+kdyT4htT0sOcg8WIjswQfoR6KCa7maoSsNdj8oscdxFefRgaFq5N+PK
5lqVvBIElRWkZpIBwU4xlPmdibKAV4isY7hvpnUzmm79EpWR85lkZIv4SFfD26NI6KBm1ueZMKgy
0uga5ZWoD7ZA8QgUPmN7KYRPUZMo8rUuEa61j05ox58Q+FpnL+NKy57NiWoPEyKeorlvkS4l4yti
1TQkeiRsrZiQilXTarxNA8aroWn7r6wKluigUzWN67ONErFQUVAXY8fziWUnY7u1g1BFttIOYw0i
sk1sDNH8bBqmGsyLWFl6e4f9rF+Sznz8Y2u8pynxQuFIHnlxyEg26KrvtRxIq8FuhvQzTgOs4MnA
LKxM69BeoUbqZbmBToWMiRgHHRAAOSldY7Qrz2lGuAMDcy8L64bUaU2NYoCN5A+ln69Hl4sPMULP
PoWRzo8JxF/ZA2EEYUxy8NrypGtgTa3JA9olJWM4OA61FVEV9mYomHSVfXxfYVKtauTdOCdfLD9S
5QMm1NL5POdWlX3yzHwYt3T5CK/3szaRJydUc4JpMqaOwQndld21jEcciKlMKe/bbCiCUhqDC5bA
dl66xibmU88ad0/4LDAoZjqEievFMwJHgsL8UVsNXP0A4199FH2u3ZHeCSAR6AEVfZFmW2dkXQBq
uWg4+YdOpMnLo5c53m1cNvhfe9xvMhEyX40IH7SdDwVzD9lEfRZiILCK6Ei50gQYrR6RxTbpep+A
I8UGdSz8nIBUG9N5i9BspVe6vzErpQeijVyQj651QOytXZGdS1a5NLN9SMDpbqojXI41VJUVWSX2
cz+B/mqHIqbfQUKM7itoI3FfXfos5xTpzTx9yiQjwbWf2+2GRE4RhH2xBLIwe97B9SRWxJpMf2sJ
me4Qlxj3dlbczjpClioqumPd6d8dSzM+ubVwBfpaC/+nlOLgo7N+yKfUYQTMtd6Fwv3SGlkjn+OI
lfjYUWE2r2EuVHWqkwoTZJa63HDHddXDaJJ0QYogH9vPjANxaJIcW5Ug2GzGNKdR5lb0miWKUGOc
F9qTM3YZmN0yK71tmKZaGPCCmIEYeGRWKjJdyHpRMhC+k6jyZnSnepdAcZhWVYcK3slmdGRWaZHM
gvMFmGVihQkSMsTEpzyZVRkYGWtpU0ztLjUZYTdLS2iM0IKuG0Zt160NdHEjGI36waiy1D8ARM6d
bDNPnthqRYWA1UAojrSw2S1Zzc92NwNvHCxGADpv5w3zWfcyTDPntsUqYK8V0mha4FY5fiHRbLjE
Zlu/DCOWzXWXtNk2JLG83pB7kd2N0I4cwqPi9qV3dO79voz5zKzSOcnmryrGensOGay5tJHaxtuR
ak4GS+6Yl0WN2YcoeHgJE7Og79OM7JM4wVLy0sdt1xX/8Xr8VYH9fyfC+X/Oqrfwgv73Gvqavs/L
f52/Df+165Ly28vP9bSx/NV/VTm2/4+1FKuLuOZf7c2/BbWl/+Nj09Epq3WcTAtr+9+KWtP/8Uhc
dJZSHF8DQXYLl+zfmlpbMFmWi7eH+pgNl/CNvyqq35TUWAF5iT0PcQ7/oIsA891GcRAjOS6+714q
TEU0FEWrfSfBx/yg37/sbH+aVS2HsXEgGpwm5QFd/7f70SKcKy1XtXeptXV+D9tgDizZVmcU2eVj
pBnWY4UG9YCSTn9sYsf5K0T1cpYgoLBFYdcSsJrcdxY3TCtUtaUdnUp9XiCnXhEU43D70wPwG2HR
u23wj4PgfUTgBLvRFwu+7Oc9d6zj3a9wBpyY24VrDSUfCfcy/WDu97aH8J9TcQ3PNnwcXvy6/BQ/
7YG0eYpCf0rikz4O4wqfOf1bj2G/5hV68Pcn5Fr4SV2hux4qn7eHyigOwHd08QnTVPfVrzxti/If
VPHfH4ZmDIQI9pG46t7dnDb27IkCLj6NPRDPeKBxmNtZ+4Fh1GCH+u4R5HUzuf/cHY9t6nJhf7pw
BBZWmtHr8Qm9Y31SouKDh85zW4Xmt0GNdC6Vg6+z67wt+uiKGeJcbSQI4r9/Fl1jUYSZ6PQs4b7r
PfWAvVjrvfgUgyI4xl5hg75y879Suf14TLAMCE6UlcRCwvf2bP2pRNUqzPjUZPrrgKN45Tv1jV3j
9SB8yfn7J8UVNAEES5VgqPfuSem45jLxnfiUdFa36xhsrArwFLs/Pyi/efRdunKWb/Ho8ya/u3Kh
THrHJBTwJLDk70Y/bwK+4N8gAA8fvGS/vMqW7gHKWxyxvgWk8N0jCeKCpmOdFqe2zBAOc2C1Jz/M
+GDFeNul4yZZPAiYtT2L78DyEXh7k8IWTrTn1qwYc5EEjK2yVycCG+N0JK5WC4/nzxfw19MyhEc/
gBtk8Oy9P95kCDVIFScnuiJZQPQYWgtgUZu/PYrpOB4WXLaXXMfl2/XziwbRZACrYRWnkYH8gV5f
v65qHI1/Psqv7zPuX4ym8Bp5pbEbv3vmKpszlG5YEKDM4EPSMQkgkY6vRJHjqmgj82qa+xvhNep7
3cvqKgSVjs6GxsKff5BfLyq9Mt5mzMDusnq9e1YSO5/wSJfxiazPaRN32itQovGv7xwniEvbWGzP
nPC7JyVXJlGmcKZPPlv1TVjKBBg9tOi/PpU3R3l3KpXCAM4+PT61ZuavYxM2cjR48oOj/PIa80lZ
Xi7qDqTHwn53FB97SK4bVXEqNBMckzNMz3msMQYFdnL95xP6/aHAFFse2hL3hxz2pzVfr7zBqyAo
n6bCcO7oHfQLvXpAi++4mF/+fLBl+XlT48Az5bO/qHEcw6dX+fa5n6WKpsqtK5As+fVoe84BepxJ
V2BaG/Ax80afV8Rt9x+UVr8+fxwW3gIv9bKKvHd8CzonfRuNFcqaiA5GkRDOOWXZX980jkKT16WQ
5d1+X8B5WK6wz9jVqaExW+NP0rriopkVvJ6pbZPo8NfXEkUTr7ANVtM03ueJuTRLVY8/6uQqYXgb
WOP5Qx7jlt4W3uydI+D6r5PWOSfyaBP1wY38dVmmGKHm1gViWdTS725kJIHdi9FtTlXbGmWQIdiJ
MN3I9HMc5+KZLgfD8j+f7y8PKpWPBcmCzxqKLnvBhPy8ZppsWHHCFupEYotaLcEZxE6ncBmJmb36
86F+eV44FAWIYfFZo5n+vg7SUJ24Tl21JxuMwneaz8a51pXxYUDJ+7fB5vIZLFmOQKTGL2/PaJg6
dE3oqU5zZ/QXVpEV26JT0YGEu/Dpz2f0y/2i8mB3QknHO+56759NuEPIRm3ZnSQqcxIs4/wIug1+
gKe1e8tovQ8quN/cLNcT7L4oWA1gfcsV/mlVweRX45FS3UkzOSFV+y19KNyDzP/dD17uX9aU5dQW
3DDFAd3THyqqnw7FoydHsjO7E9WQ8TLoOfkTUV+gVnMHfPeySlYVxOCNi0bo9Oerar1HzWL+5ODW
sgcV5vIdf/ce2LVm5ZbwaZv3ZPDRZRk1a6O8wfZuIr+U43bZnZpL08mYQaVL0zoWsqTltkprfwSk
3QBlBFlF3AYgill34L3JnI47jqu6S8+qE1SiwkKeBcMAiEFAIDA00UJEEIbtrg8fNKfUqI8nYeX7
rA5rM5C9VikwU5EsV+SuNgpJAJ7hwNIHpFq+X6X2s0xnIugJhJofc4CG2XXWJezGzKRWzkUZgm6m
3z5mdXVHCBCx8HqNe3Er+6JLX5Ksh94uetMKr2mIx/5Vltrqu60kLf/YR+FyWeL3hpAE3am96fII
K8BsRwXKmsZhCiHaQs+C1OrUU1TMLsNkT/ciWFwhfKdxxK0NQFfEBY1/x+svEyOvL3VUNw9t60qx
SdkaJJ+cyU4OBjEy4mXEE2+e40zVyRXWUajNCYlIz4p6/hGUhpvvZvqlMXK1oYrIERjC7hHcHR3s
kbAn90ByTKRVBNWHoXGTDgZtdNLaXO9qtnpt2Oqwhl+ENRleEBekIR3gZ1VNENKdnveNS2zzqskT
sIxJioQapZ5vtYfeSmG8lnJIac+Z2nin9SPu61pv0ifZFvCtfIzx1UZZteOtRSesIoj8MHmpY70r
kDXZZbxu2UIftDbK0gDriA6dYixQ2BRZqL6AH6NxNpCLvOH97ZNLvbWqeFPXlv+tb/FEEwADDwuT
Hks0WTLhVASzg0fgRBoPrLpsdgeDn4KgDlh7VIjuVSE0B8eylnfuF1rA1iKscTvUm2VuN96GsCSB
71vzqy/O7Cnc11VtrjXi2jucJUOU3RDEYQJoiAvdfB7ZB8XfZtdHIA0y2wOUgdNYweiJ8SHHkRN3
23m0MnuLdTvXD6FJy2Cr7GxgSulnrr0kvooMJJoO0vOIWUc5h6wVsP1WNuZeFMt+3w5B2TZkwrSZ
ruWBmocGrR8ehvbCyV2Aj30uZfcMSxPkkj8MItkS4kxciDBFPRyVr5FqAHLXHssLooEcLjxR5NmK
5IIiuZCqzLOT7Wit8TrQai/rTeqlcX0iudweUJuToruhixmahxYFZ7IjRrfWXpy+qBa1mp8jMTf1
KkdhlzALdaPcuaF9w8BvnbDT1vE8N5F9cPzYjLYuUSVyN3dhWx+SjL+8mlIvyTczULxoXbdDrB99
igEncPoc4MbEZyrcDJ1ek4lbIjN0B7pKV0qi5Fu1fW16TxEgQZTw9Htk+TAbvRO+zkZbRk+TbZjD
ElUdjXVQ6tipOxT/mSNol3ijUC81EoUWdkGXTpdazWdll7kFDYe2Fm0bAjMeQ2DTQNur137KmhYG
RQyTvty6Y4I9hmdxsOEjJB1j3bOG1nfeqRjUyiNb7gyw5MAL0KOqlB58WgKplEBrzvU6SKeYWLFp
sg3VXd1GeLC6tO2q66FIfZDEeWblNxbYRh8KbGJoR14tv8NUE+GGkwxUsc8yUa0QYodD+XWcy3m8
nmTJAE3XJPiQdaon5fCNOVvVf8+SyexvfZCq7RneyMxOmUqGvCsm5ua3wkQ43bL02fP8aSpnLAnM
FiNyCxvGrfJrXo26vNZxeieBzkOQblTd5f6xmDpE0EgE8ltNicTd5cMsSE9Ku6LYG6lhdiciTGy4
Aoi4AGw2BSrzdczynHpBMVHJdmtrGMUlPnLrqzG7if8S8l5HG0fpTbdxyjTKgPihc0WymSWt2KfC
daYgK9OKrPo6tk1GUqHboz31RueJQU43XLLgQaNb6EdZoJlRBhQFMvmGQtIjjlz1/kMRFx5rtKaq
V98va9JqWoaaF36hSPAdK4dgmWocPHtD6VBY+9gg/mTFHAA8iw8hhdtm6nGC4lO3vpdtKOfVAJvV
WHUiq/LNQErVM18BAbHftxvk/1oXH2OpI4YnBzZJAnPymAk1AwkCY9cK8N0NqUgMLCrN+mSh5PxK
ejSuLb1nISK03C9ZOT3W9sAb2k4/t3aZL1I2BmwB16XSg8kbLYjYKiLnHv+ugf4UmDJjjIkeFqMs
y7kukcjDC06mBCTMqCE42IZ57E87Gc5+fCnHWAcYU0lDjJdpix1iEzO+d4LClIZ28EZ2Z2tdih9C
VYfh+AyLoAWslY++CihQDVwdXZOy5jmFbd80ckyjdWR05S38aigIBYH00xUeSKSZVWMr67YrvUhe
yyZPecUS03GRwQ4TIg2J8vDs12LgBZeD7waAFJ1mnxiDEe6gvA3mERdBr6GGR3HKBFqvn/mQ4M3L
6YkyVxwUEIxo7JJNTun27FCdFscG0SATSFOk7WsX6w0wj6iHzZjEuTnvWF/slICfLOtH8AFL9kw4
k8O2GxuzddZVH4fWLuupWhCBL6Jf1mx0pCzmZb0iazyM9zgKZby1XGMgzcbt83KhBbXkv9HGGlB0
a7QxthKX/fcJPmRy4I8nKGBV+6AkqBFkn+Py+YnlWGckKWREK1kYD1A3JjZPjW3JQkMl2jT+xp2m
2sZSH4J/WCmsnP5awURXF2OZ16/2UpscAOCS95UmoICZv0e1TTIQryl5PZUhppOhj1G1rWdwM4RE
IDVBidhjGbHKFKdOgRWqCOTg1NkBWmT8kLgF5hlRVe5dOesIspuqaZBsd6H/mqB9SUHxmMhX5jak
LSzrOXrJHKMp9xNlYLnN08xUmH3bVH6wRfttCY6JgI6xZwvhveshEJhXz+SRd6cBUGpgJdpTA+0B
E9b0dxw+enRLEeyZNmoj26fP9K6r75hz1IvW7U5+XeBCFQQYQBUVa87zo07Sb0+KLbaDwoqOrb50
sH8q9suhGnt0Jt1pHvqK6k/Xn/RQR7CprPKDvBtj2VC+aVZw4Rj6MI7xPBzePzR9Px1LwSciWsjs
T57WAPOiTEvPMwLFoyGc6KR3GA33I+ogFjxEMNaqjgrzm9vI8qqRmXEDkBfq7Acbjt/9SOz3XXA2
Bg3Kd9uqWh9hFozoV6cBdeQcDtYRwU34QWfhN9tfTtfUl52i5/5yP2d4EehnOMrc5+FKa7pxm9FJ
3Pz5XH6zJWU0s7hbkEM6qCPf3sokHtsOIcFwMge6JQldjJ0uU6DQRt48dUA5/npLSpluM6dBZked
hFn/zaMzTPDGtVafT0NqmziG2e24CoPlbJh18LenxkNjLTABg/Yuv7w91ISaA6u0RS6iLtl5FkqZ
WA8EI6lAa4hSXefpCBDovzk7r165kSQL/yIC9Oa13DVSUS2pZW6/EC1H7z1//X6pXuxeGhRRmhdh
RhhlZTIyMsyJc24vus6DSTRtakE2CbfO6Pp8Ud9KvVJVfOeqt4MzXiPFqMMHJq6S6mnSbPgma4iy
GHBzeIyvzPEi/nX7BwjexPl9oVCvigYiZSmqJ4tyRhuocqm0oXQ17cp+7q1CeQcKiUS0Vrr0EKGB
rZ+i2gv1nXXX5koCThfColUMU6spfterewpDjkd1JfeuE1Z2RqCvBtDPs3N7d+tVqNaIphREdLRJ
l95AVr1xMHPbu3pxM11GXQ3Ologwbq+y8m9MLOpgSGGrZ7LOFBjS13tJmMob0Ny2rnAKykeP1tWR
UKdkYiS5Tx4br71YalFPg4als6F+sa5W3ypXxELsd5SJsp1XaHVsNM4NzIEGPz0p6vLzDUFMmJZ6
1jvXIpKspxJKyoNHLrTjsdbHRsGfSiS6WHSw0a2br8KMMIDYBMlP9DT645inKrmgXkoDA6pO9Pn2
N9rYElIb1AXpEgEwWNq51VlqTNbiu1Liy9W7jK59eqXQql/uXEc8q4LI2FEURRjffFMTcm5QQSo8
4ATUFwZFlH8yLZh2nrn1rZ2vsjADswxLv3UIE7RUfgE/O5yZQXMeU5g8/46gZeKVifqH2ztbrUlD
6vUJLj7XxHixE0hgIhnysQ9dJp2V+qdkoaRkecZ0gVG/2Vlxy0BoQVGZBxoNyER801c+ArU6OxQJ
BFP4etJCsNWnz8D04RDpIaT4fnt7GwYiqGK4v1R2BRf1fLERPkMJKZDADVNLcS2lQbE8jYfi1+1l
Nk4RwIzwEui5MSe6eEDrYAhthWluNwtM343yAg7PUcneQRXinVMV6C1Tgr22c6E3TlLAdAi+dBqL
VOPnm6PQB8Z4bAMXeG32VBkZ/PLhgGJxLu1FsOLBmD0olHUJvOik6Hw0irvzpehgKKjUTAymkRUd
KkmOryO80+EhnTx0ldU83Jl52fpwhD2Cj9ckQhB4o9dWYkGVpxu5GrhDqllffdtQXmJHz8+3v9vm
KrTNgfxrOBB7Yf1yObTFoFmByzxrWT8ibmt67xzkAYJ7HQjnJ2rwMk0M+sBLmT5U8roqLprQLQ2t
fFKTGrge6OL7rxarkF/g32UDTuP5oRUNqlsjxAsuACIfpVYmi80hyq4WWMCdl37LIDAHQZlMqEEj
aL5UUo0U8Po+dA25+gDOlzwwgxik1tsXeu1fb3+mLUMXbQXz990ig5ovhsi5VdnGCOdmnejvZL8v
v0810+7aqO51S7YsgrgNf6+Iz7XsN0EYC8y6gVN5UjSfKkrVefVnybGC7u/be9pciPSJFixu4z/u
o1duMIFyOtMaPXQ9L2soP0qW+VmTQYz+gYkL4AaPMQkhpNPzs0tI+3XkoCOXKbH2izWacH7nU5Fk
9wZlNpg14jGuEX+AB5yvg+YD3DRM+LmwzbUnP4AtebTs4OO9p0ar24IbGR4w8ZUWq9RNwOgEMq6u
jXrf26Ts5LepGSc76Ku1vRGegkbSTHiamdxZuAXaN7JTUTxh5DqJXqawKy9GmwNGSqSp27lIe2uJ
XOKVHUR2Yku2OcVuF6rTe+CIUFjVcn+mXuzvuIe1ycGcRuEZ5AcjKLi7+VIt/QrPH4bQbVINIXDJ
Uy605Kx7kzubVQRKlMI1qy2Tn9QsNL2CR8PtQEijGmP2TvuhAggFCDqeEEW+3yIcPpUIboEyLH2D
7Cm+ZbQaPq/vKVBTv4Z+pjV3nlrhOefvHxghHAL3SICF5IVFqCK/gHkocr0uHKhNgjpA+jA0usdK
tvO3rY2ofCQFkqvrjJ1cBjgWvZ2fsGEoNocKihIWKWL4xdczEPTJ9bGMXKum6UcFcfLCY5tH+RfF
l3X7dPtYxb+22rDDcZJl8ZwsNQN0X0dnUqoiV28Z3aUoR1EF2vmjrsfRsxm1jaB1VB8rhwrT7ZU3
rNSGyY8UkvdY/GdupWEHF3+SQmETjQlMsqUSntteHXesdGsVBZI/2QT+goqEOO1X186AvFxOyyZy
Q+ByX0wZ7tAT/2Po71zv9TuJyi91DnGMlFiWhuNRefcM5uJdUPTTR7PRi48RvKlHRpnyU0EHy9lZ
cMtMcPfcPTgDQc0tPGRqjf3k91LoFjVYzdGWOlSiJOe5oT6544zFl1jaCKg5ckrSPWcVo2WMq5UR
owpu7NfthTvhAzu8Fh3svHlkdSd4cPcKDJu7Ex+MN8AUQMT5Z+vpJyYhs7iu0Sk6elte9mxJjMpU
zI7teMutG0D1RIb9Gq/LNOl8qSpEzA1cAHR9YZN8NIMyecOoVPrcN5l86hQjghfAK2DEQWbtfPsK
bO4SCLrYKNV5a5FuDjT2dIPZO3dQzPofROYiwOb1BO/DqHnNXjVu00RhTZQNzNPAw803GgRpOdqs
4dqtrRwZ1IMsaEJWJUOP5I0pT/rL7d1tms2r9RZRalpU9Flow7hpDyNDZCU/fUZkDykjfs+03tO3
SpykO6n11onCJyqEfii2qEwhzK67xmRpD6k5jTbPG994KMD2KK+02YsXaLA53N7gYvJX1HNQ+Xm1
2sJ06ILQn0c1wEXArNBPQ4YUG/AF76+ohb44i7IAVAR9ybGxW6jaLC37wsTBXmSxIPT835/BsIQo
nAO4W2aljodmASy7vMR9T3ksS6zsRxkHtDcaS6OB2OV+lxwzE9gDTfi8f18ZKtxlYeE/CoXrp6GS
p3NgZkax4+K3LEDViEJoiSgq5Azzr2HbdW96qOG6o9IG5ziP+vqSMeMUgpFR2/gBardvPPbFTk65
aQQ6ERT/X9GJWRgepVAPTXCgPK1Ru1OeaZ8nVCvPZWJKO75j63UhUybKEshsQHnzDZa2VHmMdUcu
xPkIiHhZdDLHTr7ctrMtD0UqDvDkd2iyhNk2eR1ndTtGbk6h3pUDs/6Y0Mp/q+o9M3JW47xBkbF5
VErP30HlbZ6kAYwNECkJ+lJGXK9iuWBQMHJjB8ImBwLrs4+QzTM17nLHVrYiLwrY0MUYYlplib/l
AUNG209idxqqn6mDqTZ1Of2EcFx9oVIxQrFnjy+5nac/QW3UO7CyzTuEDJnK1BEYYCh4518ykf2S
v/FityIneJAk+OeegylygqM6FNVHCDybL0yQJ+COeuXHkBovY9Yxi2q32sdKlsCvBEY/7XjQrQ/P
AIPhmCp9IXMJ6YvHsaKTSYiEvgelnkpRpotXTM2/aj92FBaS7B+a3PUHSVHNnQPZXJoOEW8vKl/G
MjpDK7pzcpn2m5V7qFQGkZDPzCOhhFshNZ2dJCDUA7OLsZWfEpRK2p2rteU7UIpS6Rxp4AyXhSHU
RAOSgTpyVdgk35WAwz4xmhJdlQEG11oOjAcn6LRxJ6raeiOBfzP2QMFD3Om5GThlNFArKCI3yfTC
Pxi5ngssBao+HXW9Jy1TpJ3LvXXFdCpf5FKE/aa6eJX9EfIHABYwOWoKI+192ubOKRkkGB6sMEn2
op2tY4VrmaRNYKaJPOYbREIYvWQ0FVwlqGzW6ctvdeyDPHQC5CP6vnd+BWRan297sM1jZdCOwg5V
TFTS5qsyaNGiNi8okbsBeM/kQ/aOijA1ZzFb1160Vqk/3V5y61zJTNEVJClSaF3PlxyaKEfMnEex
HbTsnRX4w3hCxaMLQC/r8fs/WMxgqEkUaAHPLMwm9G1klLKG5N6oks9GSzfykg9h8q2yYkR5bi+2
7pITdrCYbNJ3cej/LU4TCYq6dFDgdOucPAaqrx4utN4/AxBCi1zxj12iK+9DRrxPFnrUp3GyKFb7
Neyj0gDj5e2fs+W46ZjwQoD7pNiwsCjRdWgtxFaAArXxCyT8jRvnAV004h3b1eKhfNe2MXLcGjCg
twbyGP7OL1gP3YgDwVcBBualwofPvzXk0VVpSPyEKq71o6PU8vB26owRJd1welcI7ukjwLm/GqXR
30qhpRxkqFLAsfdo8tw+jS2/CSKDqjUpGR1FcRNe5ZudHwUl+taxG+mBfaEPkQdHffLLN21hj5e2
DZzv+pAm1yLPzT27EN99maeJgVL4IFQNUMjCLuqqRflYihMki+iGQ7wl6V8bpIS/Sg2cL0dzrOsH
rUPC/DD1sLPCN1FC6Swhx+PsOLUtL0M2RRWD4QEMdWETEbJOcTy1sau0gpMkrKiGi6F4EFHTSH3y
gma290uSEnnaif22VmYMWVUFMGZdBm3YVybhz1zY6hU47opMDs6t1Ogfkhak3KECP3lsIUnZ6+1u
+RuGUUWDhunplZSAPjj5qPcSL4eBNp0ylP1Rl7PyQweP8U7esbVHxv8wMQIztqrObUxC/DsEWUhx
FDDNxRsaeM3pmT6BM5De1GnwOco6eedct7f3/2suIt3asAE2F/CYylTG3vSj/wFoW/bGy4v06fYN
2norqFrSYbPoODC3Od8d7PxtKQN+cxE7RDezV+NxekAup3WOlpr57aFvpWon2tlckzk2+KCYkwKC
M1/TczQmWsYidntEcOKD3kytdOCGM2wTa84576y9Z3/LTxBQiuDKxmKWNVrk09sy1tTYhXlIPnsI
XoZHFVX0R1WNzTe9FQbNoeaVPElOtdcq2LQfIirKKiLa1sTfv/JRQWfJfqdiP5JfPeey55rRAIjM
bN9Dk1qfRmTRbn/SzUQZqoH/W3FxvoiqJ4qNrJybqUwA6IRe6LyV3hkAS/Vs1Q26Mlb2kqqD86DC
CPUQomS645K2UjUbnALRPeg5fPN809RslRqscOyqaWY8hA6USLbpdTvlxs3PCnUSYc5/w5fzVRLI
oaYSUQk3yKz4YlDbR7XcRIJL6oK3HRCZS9eMNmw4I9MDtw9584a+WnrxVRHMI4HyELer6WVJBwfq
3U+lDS/MQbbEGMTt1TaPUwysi0tDu3PxRf2w7iq9ThJ3lCbPOthdR2RVlP2wV93Y2ha4beBqDj1V
a9mjQfyPfkAoEjO7gHo+Mg2UvQlvUwoKFYQ1O7HE5nJE42I+zKQ4Lf7+1d0oVATLI9/GUk06Docw
S8ovwPjrX5Lptckf2CS5nWikiU6NtggbkyEKpGyScHVtgvIhE0fHKR+CHZvc3JKNd8PqaZ8s56uZ
bapz3wkTt6GnIR/1oMnUB9Szmo99bdn1TgC05UoJBRmiBjNpWr9dwasDlGp6eg4KdG6ba/HHRm/G
F9QQg68weuj2saaE8AdVJhI20XcHaEiuugg2vEzJIEWYEtewEGmh6lg8dOgs0sVjuAbR1FH/C3qs
8fH2Bdg4VcTOdZIZCvA2D8fcUBrDS2wtI9jSJw2mO7SHE5qHwKUPNqRuO/nFVoTLTOTvZBzYL9OY
89Xw2J5ZqVR/qiRj8qwz62fBUfpUjlA9m36lXhr0r95GAKGLg1HJMADrtfU1Uepsx5o2vq9D2wZL
Mpj+Iw+Z/xKz9qQED5q4UacPxVNbeQDcvVRmdKFCPvjvBlaff24f9cZ7BVWNKM+DIsWsFneyyhi5
6iYEiSbqrN9gVmfqrgrlc8qQyzsgpt6FER6r2/EEGx6OsqUYceRuymv+0KBw8naQ+cDZNEqoSljw
0sJ8Zsfn29vbqj3h4Rh/pcgjGFoWsRWgZwuZFfjphmrU47NSOTTgTKS8P01NTrrMUFL0GHXlMeqM
6EzYkJ6C0mcgF8KOq5fU5aOZDdJft3/V1ncWXTODW0yMuYR4TpXjlWTQqQsMSjk3ZRcmkEvl5QOj
gPIT4Pfi5faCW0GCQzxL8U8nkV6Bv1Wvb7p0wk8RAXlIYDbOcSrU8Qm76MVcGGo5NIBbhvgY0oA7
P/tbluJsZ9tbtoarJPSkH8MjsHjX6C8BZnC41pRVp7+RZPzXlpLxUdI762NhhOYFc9sb0ReXd5G3
ORqCGbSb2YuqL17uIU50qafr7NoQkX1ofdmcEG6MquroUFM4wW3zhXkvqAGbrIWcFmIkbfp8+/C3
vjbhIKVscMw09Rc+tOgZjTMQm6ATNVbmoegzHfFE0kMYzLOueeNMrZHvvBRbR61T2SNPA327oj+C
vS0wY91M3FpKuk9qNElPqRzpV2tEhqlJZOkxAH58ub3RzUUp11NqpvEM9c7cfQ2DMWoVGruupXbo
R0k5IuZjyFxDIpePijo0L30sNTtGteQiFo0iSpncIgHCBKK+DD6TxksaNKpQWQrzLxR7Q+aXrP4z
RIn9g6zBSWijE8Ek2XSQdM8/mZABHWnpFAhYN8HZrnL9IS8YP759GJuex1AFpxchNyWchefxcinE
ZzMvmNlMtMGn78BPJ/VI2IMJOEoKk6uexpxjh8T4SUeVi07EeABx7h3zcoQnWg6inXd1yxJJS8ik
CSHgMFn8pDFCfRThktSlzWz1h6ED+s7ptGKMGuknXpluzJSdg9i6gaLtILJp/lzWK5QmDzzTUZmb
HAvlYlSogjlAZp7A5ZaXwQAz4NiSeezSwUPHoOjHPQPZMkuD55TmPOHEKiVLwj7IMrrOrqnDT3Dq
W/p0h07TmGpjvGp6cMbAuGJcx5IZdehPKHybjI8fcCrw+UM8/BzV1fgrGMDAHobKzn94jY/Uh4yu
5o/bRiNsde6tuHUiwxHdRpWG4/wGwSlT6ZEHoK0t5L49MrynfNKSSp92buo6wGKyQPQz8YwUOZcd
iDgaoOAQvbWmpGo38l8NHsGizZ+VxGLg+u5dMesMml2YHYstzK6cEErOkHh3M9SR/VMZ5OX0oPth
2d8dVnBuoClkvADB4xK3oRVZqqPyQRc+ZsgAUZb0xDDXHnuZeKYWH0mQYmtYNEPzdCbnH0lStZrd
Ul6gAZ6HwL/sAk0DlBJbJEa04HMqZWlyYuJfDNLLTtz9e/s41xeK18ykeiOggipiJfP1beIKoGFh
7IK0sv5yGKSdzpnayf7XAlFyapGQJ3yvJSvkaWmaukZJIR/vno6BdIMapBiEQIfKWAbNZUBHIpT6
2LXCMTknsdkIfcMwj7kxygjiqbS5LEj97kQyaxfGgwb4QEA+uSPL0MnyoUkmVCGtqwYVcYUiQBN5
qO10fDBSlj8FnV7sjS6sPQiLMpKhk3Px2ZfIhwwmwQIyVfJkPZl+UA6cjlZndA96opVvSczDr6XT
OTufeWOnQHVp0NFoEfxJi7BBknyzaFuKnqbeO9R5Cd+ZQUwyRKG1wQmZzE1keyds2PALIh4lUkQb
Ccj/wrSiAFnKeKLEMskQSpzatLPix6TUSu1gp1L7921D3tohTQ2BpsThoSMwN+SSakDu2SnJpdlr
kB1kMqIv9iB9suumd6m2N9KOg9jYHx1I6PF0A/cKuGu+Yg6UwiwcL3EVtZHNp6mRyx6RKccuPjNf
Vt393KIBC3utxWAg5dZlh3/So9YYVS1ztWTKTzIzXW6HLsfRp5T1oNOl+HT3eYJNRtwCJisaNUuc
HCxbkOfaSYYolZk8To2mHVJHHX9mZl0Px6Yad4kcNy4GuAlAxALdpRJfz89TSgIlCmHSd4GBq9Kp
GLx3iNDISMmMyaPRtc4bJ1EQMry9z41XkvIADpiKBOHfshdDrSIAPDtlLg5I/SQxv/2tLIPx6Q9W
gTkJ7khGvlZEPErl623EHJmbD3l+hsG7O9pSvxcmbtwBzo5BA85PwPEWFgnhZ1bq5ZADzSAfvugh
eKNDD2O+iiawHaiXWh2VeOcarBcF/8qAOpPOJCYg5+efTQv8KmxrJ3MDpIE/WMGkf9SgTfk5BZ7x
MYFQ2Tjde5bMU5DxARIVU0vLoYooExSmspa7rWlK57bQ24vXNdJOH2VrW4JglyEljWhjiTbMfETb
A5im3Ta1GJSHXhyu6dyDDKKiVDyp2uUPdiVgHEBARMCx+HbR6FmNDc+Ja0q9dg0ahjS1fNx5BtZX
jH9fF68PeRXQ84WTbCQkHxApKN0+yaLnzJvQ2/G7jnc2VYHb1uHw1fNtb0/Jeu0pxbKUTiAJZoRz
2WstPLCag4ZOLxRQ3TvDj5RnWuMDTEamE0v3mwcwI+bSNdAwAEMWBxm25HAqAr1uZXbf2yJtH0b/
/rlayAexPHHTkDhfWUcJU8nodH3lRm2ZoYIkG+XXsabyd75tFRtWSGiNlgoz51jFcqpn9NC2SCho
uSqK04eusPxnxVZ/qUmRuYNU7EG918vhganhq8BsAZMtHciY69AGxVOPCKL/MpQ26qdy/d40Ohvp
gHFvZGkd+/72979jMOrCyyFOyMczGXaewVWQSwWvhnzt0ZOjJj7zfDtvsy4NkCn0y7Q8IyTQ77Xh
15cBZ8lIMb09HlYqOnPHZWdA+7O4HLnhcAZndvWlUabPPniqY2n077JCLi93fk0eNaCOAudCgYHE
bL5ia2iMW5SOdA0qCxaWQT9LagglTWbzvqFj/CerWVw7UA6c7+I9VeSaYWl0kq9hosqPJGgI9zVh
Mz3y4JvFwcM/7Ky4uucUnAn4fieCKs2mxYkixSnnqN6GLtQRk3kacgnZNd9TrR+VjCj1zt1Yvdys
xrstkiY2Ryw9P02asBooCjE90435QR9a6b3ejnuAw609ERvAkcnF4tILI37VJhn6ytfwAqHbD1N/
iu1ROdmpLT1LSdbfGySwITEWxn0XXOrLJycJjCiDXjdyy3wonkHyJOdR6dWdFrr4CLOMk1XgZhT5
HIHPaqAOb+91Bmxybkt55e8cwCi0n2FEMRHNVy/71mdhjIxsLfmK/6bVvCE/WDHSFHtMGlsHSxxL
s4vjgxZkcbCBJHt+PICpp+To5edWLfP6BOuQ0V3RQm//wFiAZxLP4kcpK4pf8+ozOnVntJbRkc0j
+35QZRkJiSbPmmbn9dnaFS+CANARidGSmK/TV2M6grMBUJNYEYStbWj/CG11Qs0llPQ/WgzsCAU4
UrslftprPIWJDhYDBNpRNXAi/8xsc/VhStNxj9Z0fd1wIo6Kt2TwE8jl4nI7sj+kgU/BvRsL/RzC
LQUJ/uTc27X6fXY83cABxZuwiFBQq3Aas5fogaalw0SXUTUhjEha9J1B2vCditDK3beOr8VzR5+M
CggKZPMvlhYweFEfQ3QoQg33aPZWJl2aNIfF8F5/DGKFEhlDJLhWhmXmC3VR5gVGRe2ySpquhDpN
QewH4rl8PFldESLRUoo6x+1FV48c58kd43uRqLLNxS0zJ7LUsEx91891yQ1lSb5IsATCy1Olj1NR
v6hwz+1EmasogiYgKb9wY1SqV22yiBZJFIL8dfVoCM9NVegvuVP2H3g5opPkwTSzs8n1pcMihQwF
DVcQ0Eu2etQhnWHoaVDEA7WPk5Nb9XdJ9se/Ed+CrOz2ia53Ry+EDowNdA/4+1J5usxlHZFHCg3p
IEn5UVUruTj1xSiVUMIJVd3QSMs92Yb1Z2TYGkSMgHmTZy3H/SNHT0wTnS/XmQzvGbpfSA5RMWuQ
m3O0QxMNPnSObajsvBXrO69Ds8F9p9FHhLQEP8HD2EKSSNvB6ScwqU4EPHNAjuvuEwURCg6SEJCu
3ZKNy8yA400WHczYmn42WhD+SrKs/WzrWQkYlRb6x9vrLcyFHjEpnUZTCRQw1CjLG4+cDuRGaj5c
8aneURH9Oxuiv1PQWHvEzIsDFEthkSrtK2CvFhM28zsvA56SC9scrxmE3h+rMDepqE7hTty1tQqN
GORX+MWU2xaXvJmgLcyacbjKek29hPfnHOlasmP4S0JfsRlxoakSg01hGHTxhhpeP1R5YIxXMc8T
HzUlKlUkwSrIaMOSu3JyutoajpbQ2PMbFbk0oC7mW5/kUHN7mGVfFD+3PuRyUw7nOks19RBqiSfU
0+qE44fKRTr4IMK6Q50Ch33qZRgvn/U8kppr3XFDjnmflsmF7rPeP6ijlgcXOfFS8500aKN5cia5
ePL1AMhR6fWkfkhxW77/Fo24OrjGhV1nZ6cYq/7oy5XMSekkb48ysJvxKXPK9FMcB9aEHhiygffZ
+O+zA8pP1E+Fiyu1+ESTqhRwBtrytWyz+slD1++spAnC305Unqu0VO8bCBLrUTQH3kNLhlx/WZVR
0ljSpbQXWmsl+oFaYZwFuBENVy3aswts+FVA+d9SKuEOrzZN4mXIQ2eiM0dvUq5y3DSH1gf1MNX+
3uspDmi5CqBxuo2YIGRWiwPUrSCBvmrQrqheSHDEVoN36a1aOftKLB3Vsf3VRIqZX8aOEbrb/mLj
enGQIsCyAC+t2v6a1HdpOCTDtTQyNOOkzH8vq4m1YyELF88xUtYEc0XhjmYIpci5q+AiyOYATcPV
0fu/zRBOx8FGAzsLfvqQYBxGby+zWW9LV7l5tAgFgIIW7nxBKWt7s8ok5RqZWfFYR9mnUS/2RuI2
F/nNPEWRRIR180WcvG6byCzVq98A4W99JbjgL6bT7S+09ujUxtFhhgkKKi30zearNEnRaBK98ysg
CC+/dMVUGwfA1dTH4dPenSbc+FQU0RiKh+0MYO5yU5bVlN7odfp1CBzlpYVI90ljLP4ZxIJ/LRnN
vwzxGO28xRt7BA/LsoyuALJakgtJhlKP8MbqV5Ji6Qeiid6nqQ8Z8EJyo7wvCscWAXVz23Qh9EKn
atEuMhAoDSu0+65QGsGlKBnxSS8CpstgpD15NOV2btgipvpvPdGAE1wK1EWEFb3KzuLU7H2Pgsw1
8uL+NKABfrSGGkrjvGsPMB0P72/by/oDioj4t0QErUcaj/P1wjxkcBCujCuxMFqA3qgVzZMl2Vn1
pDi1Vb6pmdMBrJ+ksbETq679mAHZM88AQSQQ9iXsspEJ8fpJMa5hOeZHb5C9bwChAUuBk3oYKn/8
oDPNeByUbo/yaOOQBaoUaC4VAKZEtfmmIzra/mhDakc/tT8VkdfAbzx6B9Cm9iHLBvPuj0rVBE9t
0IgQr8PCiBjILgsGYal2IWV7YIQ8foinMDhqYRJ3h7Ibu1+3v+ra17AeHIskwgBoSQXmGxydKdCT
sJGunL5+aJoMXhC73Gs/LCGeGCvLMEIlNkbfY0WoN0w6yvSmdDUkw830eDrVHVqMhvzLQDT0YIfN
xzCw65Mlj+96xXi0o2HYMaJFDee/n8DoCpeU3eL35jsFNw7gk8jGbXWzDU4mwrz9xzgnGYDJ2LGb
6FDAK5A+oE4QeD9bRYHE2JLh9t3xu+t7RHZHI4aci7SWLvr8d0y6WgZxGPuuU3rOYazaAhnMsi7+
NQsGcIuIyUU9GMq9Ist6+0Ikj+SLSiVJ0ZLRprOcgUZpGrq5OZqPDAfU41kv0kI+1IFqjpAty+a/
mjoaCNdOWvMpU0r95722RiuDwqomGlE81osXx7Iq2Qp74GkBXHDXOlais5GV/Y5Fr68stSRR+keZ
B4NbYqyiwfLiBLywm0mqfOij/pnekX1wOukZHMFerWB9f1iN+hhwCDRXiBrnXxNn1ZSR36Qu6ivZ
S6xl+tl2ov7x9sn9zkbmkZxYhsOD0gs6ymXdPUANQZ9UKXfDyJ5M9VByevGhqiiMPrStEv7MM12e
Tk7WF7BhS8g69M8+jBj9yc7g1jMLubOOZorIzkdIqZwfPl0S5aCg8Noco1ou89OoOL72hMexop3Z
ja0jotrM60vbQLQO5keURq2VZ62TupHSmkea/9LRyiGcv31E66cegJMQ32PgCLzxqlg5QDs5Ol7m
WkhcIQVpm6feS8xjAQz6cnup1YYo6oHeErzJmNdqIrP1JrPILC93G8UJj30XSEcb3vKdZurKT7AK
dwWbIgei/7fwV7kXtZmCgDYXFnH1stIIJarRlA6eB4PmATB8d2lN9U5eWkEQJfgsiJcY12abC4PW
tD4xYTIp3cZspmMttUzd6spwvvsIya/Ih9Hjo2q5LFkm6RDGIzIubu8p3bGpG5+0swh3XO3KJtiL
8LJ0AnlP4WmeWx76FEZYhj17gZH+cRrN6JoQ2pyo/Ow1HddLQZD0O9ZkTpext8WxDRPU0x168e7U
1+ZD3erWqfNNxhal4O4HhACI0RPGM6jeCQTcfFdUYmINsvnSbZVB/cK3iWFBQa3uHKFXHR7KvvWg
vZnUe+NbsSyST0gA/kYSLnYoN1GmBkVVupGqMVDXjNG5673pxYuD9OKkiXTntBKWyIKAFgilybVW
xfOwKUUlIitd2U6KRxuU9kMQx825ja07236/l+IwBfaTjjFVw/mRDobS6kmlsFSoFI9yBLFgHert
OaY29CaCePL9veYPpwrBEJU7Mjzopufr6VYROZKnlS7wZPOcp0Z2SRXpTpDpf7uiQsgVAPJPCWW+
ilG2eph0TulCmCiffFtJD0lvThdDHYuduHXtEtkQZUjaZCifMsw2X8pSYrNvJrt0J0Px/gVp1f9V
N+O04+PXLnG+yuIz0fLyPQnqJZcxEeMYmlYzHLVIrVD2Adf6QzL6763ZRZ/+4GMhkiJ8FZ9smdiV
VmYoDHZX7uTb/nMvBEA0JHnuP0HMHRALeSQcC0vlX0NvPCmozMptISLlKkcIQgXheLdHJCIR0GZB
PcbY4eIt9tCGKSsbQ6/RST/qkF26dukPz5bSan/dPrYNj4j4NA00MXfME7GwcYCLPoNrU+n6neN/
TKpJfhqV4I0/ht1OdLS5EjUF4LACe7ss5YaU7YyssUrImOX2ZNd2eFCCyD6OIf2F25vasHPBwY/f
BS0j4NtzOyeMabQujSq3GXzpmBZqdlF97cMfLEIlUlQT6L4uI9hUNluzDrLKVURm36RTf2hGZe8y
reLk35ZA6CumRShCLvx51SH7UrQdBsdNfSoLZGfKEREmgrXyyU+zPcHira+kCqCMiGKRVhWX+1W9
wgqpajntyK5Cb4iIA8dWumRS2LxrOyNvd2xi60OBHASNJkhEKNjNV9MYNfXScaoY/9aKh9CX0as1
UC+7/aW29/R/qyyxYZ7DaBocq5Vbh2F1osyfHcsIda088H/eXmlrP3QQCGIIzDQwAPP9MIPYTBQm
K7eSwu4p6if96NeDd/6DVcgQ+UiY3wry7KtZDhGhU7kF1HanShm/KykiR3+wiCDLoRtCxL6M1MOq
7CW/j2vXUwPEaPumfwhG4/4gneCZl4+PA0Jwhf2FedB2WjuvXQAT9j+K1hnOk462o/rwB7thAFbM
uPGWL5NaxPQac/LSGqbYapoOTjzI5qHKsnKPOnXTAoDV/p4poxkibPHV/Wkco2GgK+TY0nE8kRpY
ByQW785n8dkCsgDIHnIs3rz5KklrDGGnQy2HWp929ooa+TsLKMbdh0aOxuCYoKJijkFdrNKBjTYq
EwK7pFOOURRKJ61o7/dwBCPgSYSah/hzsYrfRSaSRQZTAygj/aWGofydSTjtvT818dOAE/r39q5E
PDVL0ikrsR/6fJS7qKovHlc763JrsAFjT1Yht4950JTSxz4Y2+nq9WNeXrPB88xLaCHw/EgjuvHv
DtGpHFIJRuGeFATo9PxY+5QjH/SucOOqpkQb+L7ys0hQsTkyHSZ9hWCo3fOA61eErIcVBV8yNrMM
KHQnQu1v1LlmRDDtMcskPb2AY5geUOdjbNlS03SvHLxeU/BeCdA2lRsipcVNkFsGRSNgcq4/yn1w
cuSkNL8kk9b5nyS9krR/izjyd4oY4t+cf9v5muI3vbp9ft13AzXfxm1aWX0bUxw7mUHafB1jYtDb
ZrS+6MKd4OrpuAs138VXtO2p1iU4Hl0mtqTTUIGiTkq/2Hkgtw4RU0V0hFoZNZ/FhsJOaTq5Llt3
1OLPqV63hymK3raT+tRG+V5wu3V6Ql2LHjfjx+oy3c9zZYop6bYuUpn1M4Ri30A2jw/2hJb17cNb
rSS8FxbNDAJtLZ6Y+XeSNCp/RTM0rp0X0imCLZSBJK0+hNNY7Sy1+k74LV5k0NI64cxq9iIdyzw0
kQZ2vQzWrzhy2lPUFHsXbGNDRIEAwIFZCfT0wiHX5dApoZp1MJ+EpXrwm/DHEHspGtkGitV3Hx7V
cRPAAneZRufCJnRElsveVjtASGbOlHrBrCqKfI5SHEu0d/e2tvKXvxH1oOPIRoT/WPhL4iajqlO9
d1W75xlogRpmR7j9zeoRcUyDtvFYI+tIq677XJLytTuByPpoCUQFGyfvEMWuFXZ0RGuATyy7ZpKE
545Sy7FWvPahn4w9voVV5kqFGMNkUI+7Td91EWwDbpqCsk81UL7IJCvEWWQndnRBCk531aSyviWa
F97b/aRhhm/mTRLUz6TO87tg+0NJJ7ey3NZmNuKBDpBvPMDJriAb1knjHvPS+j5QdYV+GduhW0YP
dL7c0Ldd7De5zXBzJx+bQDEPsrrrHdcfTUg00IRnRo67t0xbJA1+M0eLJjcJGC0/VXaDdVpNbWdo
10Ic9j+cnVmv20a0rH8RAc7DK0lJe7BF7e0p8QsRJw7neeavPx/3vcCJSEGEzktgwHBa3exhrVq1
qnYO+XK8ru59hGGpW1GMo6Vgada9nlQpxYvfzqScsT5U3bCA8qRPZn2UtVHExa6SnaaLqCcDAj81
lbz3Fmz2DaKDH/rZFAO5ZdbyNnoIhyPrjPmMyFsdHM2hZohGadr0lTJXrWGNjKcuxrm4YxzvXwab
08nQkEbgpoA9k0Yp1zNXpRCHYL+QUCk3y/IY90ooHa0yDOUDJ7UfXZ5dzXS0cEznQyk06oNiOwtj
CiYdqw/verEwWyWMlU4UVUi9eo5nzFC1xDIvUkgsFQ6N9AU36b0iy+ZTQzuTaI4yiXqpE65v2rbL
rGiedY0eKaF+kgU/0Z+1QkspU/JGHpI8wkd2qAyoEWorY8Spkikrh/urvjlEy49YTAyXbi2D0Ph6
1QVYEtmUJhoAA8I7XEnpy5xr8k5tYXOIaAFAPpp8BYxVhpZ5PUrWlLPZm4ijDaFUvAyTkbgluL/b
abu2lzeHWsqtUOe5ZK3VAaJSQtIimf5Zs1p1OraYnWVOgBPu7KgderD2o+u3mAZBGeYV++hDv56Z
oVRGNvatcR6tMrD1AKnlKorKnaRvEzwt4nYkezBLQVE20tilbFFsSkzj3IPTeYZZy38bEFmeywEv
RCvLxZ/3Z7VdRDYF2TK8SxaSD3c9q7QXlLntTOscTmZCGwpyCA4F3fRNR3bt0RuP1wnQfanWL738
ay+SWtZSXKcb/0wvfY7KujDVrlDW5UFsVA33akzKoUoKZiYfJCHUU8Tv1XlnfW/Ml+ITFc9F9n0p
3lzPNy41k3oKm6ZA8/2pkLrOjbLCPPRGN+1A8R+941c3vEL0C2bN60zZGU709Vi6ki7dFkPi1b5U
tXaIg3t5ivnwipeIVVcf9IgL18XdF8+UmkihPYp1Xaunsp8m4YkbMSUX0IKGToxhsauOlTCevqHx
ktdHIY4G35bzVk9e61mpe3iblvZv3VRaYRdaL00DbeRZ39t6VSJCHSaW0n2vp0hlFATRazfu0q51
pzQuEGiaOE2qnQQ1bZV0eeX+10RV/eFJTAozsGsuFMEeJL05TQDUvoOskKqcErUdPSlr9eHNt3Tf
f4476HKfpEGo6s9SUNW121glehpjHqnKcy5rRYzptdpmEOhSNftBf9s0H2u19kdniucx+9oZNOee
6kAMgkMst83sihp5kW2m+vgX+i557IgKB+IQZRkCgWVM4+7BzILRtAdzVqq3pJF7jOprXROeUBX2
e4dzNgRH1lVUD3OCXM9bl1O6a2xpmgbrKGLoWv8I8X83YzslG1OQEKmqVvVqYagwGhSl/lvc12b2
c5S7LrsIUQ0OHJRB4n8dK/ycegev+NB/MZUo7y7+KIvTu6UUzQQnJZKC53mopdIukacqTxCcNOJf
Ik/9DeKsWTzdP8/bW/7/GzESmIFOrv2seiPigimU0gsRhT80mF7ZpRw0h0dHodOebj2wADQFCM2u
d3amNVmZdungkYh3b2Wm9oc4lPeqTNsQheoSOZdCi+yiCbEaxVfUZuqF5YLXU9nFyqj4Wouo7x7y
TsBXR21ySwNUjvs/Hp0d2Dhrh6QWe0NZN86hARHVGB3FnlDFw+jE06DaoVnp+U6WsL3rqSwg14pE
PZU6SrzXq1gViSp2vFrekLQcsr6Q039TGoK/s/vhEdWppJU7H275X15fSQzJjJge0CXs9OshlVDG
arRSEk9I5kI+yk3lp4ecluD+E7oQs/nwbiTNQRKSTfLB1129LlEBSGOKiCNkyFcf0n6Sjn72aM87
4Rx1flgyS0jJH6xVzJGPQzDT7eifE0VtTyXcyPeim/snEc27A37Q8Pke3SAMyAdbFEOWSsAqfpTV
WI1xhfHPtM3JJyvGvwI3qAct45Zp0U4JS4PX6kN66/pbZUBQua5HsWcNquopc6g7hhAYO59ouwkp
BgH+0+gBk4Hk53oUyOoNRohZ4pGfKj+Hqpq/hwquLEppZkdBLPOd1NHc7EDgLiri7AuKuYgGX4+X
j9KMcltfesWQaq8SIX7v+vgh/KBaFb4wU/Ezl0L/uxmlcQdpuzX0UoJgryyc9TWCk6RBNta9Wnk5
3bj9U5mnCOoiSDJjWDQpRnGaEC1pXwaJRrrTTKVspwtgezdTF0WSCUcoqAe0e15PPQ3kGdRAHzxV
zqcXtK59OwOY2fmgt0ZB3H5Jr5ZB1pRWPwHE17V09D7onVUmRL/Hspz3pJK2NwmYA1cJISNHALny
68nkUMboCOpHL67z19AXDCdpgxjrHJpq7p+2D5vi60troXaTkZO6wA5eozlzpFZKrcSTh+fknMPE
D8L3Sp+61jHSWc7dXh5m81I2QS0eiD+06jImeivZA60qw19BJoCfVcOcB3asdYJ50Hxj+KQNgaD9
Y4WYwTx8x6LMR1ePvhgo8HtXl55gpIFE1DN5BEALEpmKT6PUdp5pEM3cX5rt4UX/j/iSs8SuphBx
/RECRey7mbY6j4i2r+2GvuGnPBz6fwrKr18Ffaib4/0Rb3x2jh+Md/qvF9b2Cm5S/KQeEi2evT7p
+hfaFTNnAl90zdmQdtbxxka2yCKX3nxkdmDQXE/OrxMhUNsk88RJlJ7aYA4dGl6TnSXcBhkEGFyx
KN+DhJJ6XY9iRKIyCzTTel3Vd09yrJbf6ZjUDgK4oG2hZummXTftlFNuTQ0K9iKZjlzRJnVdFOGD
0WoZtKQRv4zyzJHBSPcOzo2PxY0DooVwCm/9OpAJ6r6LhTjPvagETrAoZJzgIuXOICrJRZ3m8meH
EEBm0zQ2nPx6eBlFdfipxkH6kuLT+Er1vD4EBTQ3Xc321C02awBYuYgrL5wRmvE+RBb/W/ewokme
jE7y+iwHJNDMxhYFQ36+v1+3oywQOtRQOERglusTQlWOBrMAx/hwgrM7R4l0MOHd72zVtVIlRw8I
nSh16UdamKirXRST8xaJ3HbnVM4m3bZUAtffSDx0zadg1irxc96R0j5Rkp5oyZsNszylgjmbL1WQ
B7Ljd3HcHvCNnkd71Ice+GSesj1ht812WFSVeEbZ5YCOsD+vt7ouUSTs6ro7y4Jc2XGkwLND1McW
5ETe2XrbZV/aDIDY4P6DFa+xVFgEJGD0cZ+ppNROb4TFSYkTy3304y5HlhGWQRYxm+sJpU1Y4rJc
9edRbeCYWHJ4Aj3NHo32lg7jhZcD0xi48ON5+s9GFdWkkeDSi+dZ0KWXok8yV+wmYWcLba7yj1Ho
BgEnxJ1yzWWu6GmDJ18zCjmO3cXar06Zn4oK4xndD/YMW7dbARCLjUB9YinSrWE6bYhJPlNFAuu2
/MhWEtpBtKYKQLpT5cf9r3RzrKVWvvhSYWuyOhuF39DCidzlWchj1MXrUHUKgXfD0gF87w+13XZM
a7HUQbUMGuu69Ry/vLRDhEE6D22gO5IY+G40V3tV4s2TwaeC+0sDMQokXOKrV3dO0qGVZxYPT7nC
Hbp8Ap/phC+tQutOrRTlUdKjvSawm1MDuRWXRHGbDI+6GTZAh9J5nqbmqORggmHS7UF0N0chpKCH
BH4z7/z1iZK6NmjCQpXOoaJnTtfk1avSBXvGFrdHgUKDOPnStLGqPOrtOI0VfE58rVrN8eO4ehaE
Zq/D6uYo9HlzC9FAsWFXJlqIROdksu9qA/3+mHu5aoU9KsjNzUD/1tL6Qka9JiNmU5LrPcnGGRep
2ZGzyNNF/ysu6V/jovzc5/5jVp28NGy+/x1vDeOHYqzhj8MXisv2Zx5gddJZQelqebfHBt9ULZaR
4AlQ8yYx3FjzNMgnd+okSGdlwIyzl82nKMifjBAhEKWav1Vz8dPv/Df8Hh5UkPiYI6tJJyzwAVXN
5cv+58Zt0lpr44j9gRCCf5K7foJjbOVPKSnjo/Esk1zoVZBrSC8AwK+HSlq2xTyzScLOkh2Msk27
sBTQyKHdy2Nu7UcuXIjgPCNEJKt7UARwbijXyth6WrgSWpnwotNFfbp/Bd66bXUy64UGRza/piZF
o9ppU13J59o3zAM2PL996BGuGSR7Rfa1oRqfCUYQwDZ1XSglFC2u145mjqb0u2I+50oSol86wj2a
StlJCyM/DdhZeN0cjp+7XuqPpdT6R/DO8ilvgwEY1NhTUtouLyRx4kjkOIjGaNK6/jVZrkyaOqvz
edSCyclTC7HtOVceDmxIROFgLZwd6rdrEyBqP3WAzKh8zllWN2j7n9pY7ckTbKfCtch+RHSHAsJG
BZOSbwIoo0znQCiFoxT0+KCZrbqzUzYRB9IlcDEody8N5zzO1wvm+2EnhVZonKNK/zSZ2ueeVk47
RL6L8vPeZtlMSaPagiw1HZJwgqBkXA9mjciJ9nGjnZHUUt0hU7G9yZQ9yc1bo9BWuVAMqe7wja5H
gfjbx9bYa2et1ipbl3vrqCbdXn/0zVEAbelbhY4Aw+N6FNOsIePQJ3CmzT2iaVhQcLgP/C/3D/KN
URZtiuWRRBaAgtn1KCW0C3WmSfQcKMXsYgQvHfpWGN37o2yuC0py9MIg07vwtTch9DhZbTMKsYlC
VtN+qVKqRpGStH+ji9LtHJ1bQ6HtRIMmn2ehaF5PyIwQdK75Iees63O7mOX+ZKgUGSMrrh+tQjMr
CE2LAyoxEdnv9VDApilKUhmVRiEJXfxX0R4R0SdvsnmPFnbjM2F4tHSFUl9n262GioqizYSGomYg
Yvja+VL3WTLb6dFXf5kQ3UP0BZDoUKm9nlAdgvdFSsSELPXPCFvoZ6WzkB0wx0fRw0W4AWYSFnLE
mggcXA+Ut+i4REEWeApqQwezlP8uEKV7NKMioOD94/lYRKk2qX9XBRG4hQTmPOTvGCmG3wRE7d7v
7+zNh+GAgE9J5G4GFap1tZnKThf1yZx7vUgRp24QMTZkYdjZ1PQUsiJX6CRJDTUH0lCgyW0zmZgT
Fsp6Z56Hup4Kt5TN4FJhuTc6HWU/Fca2XBgeC1KlbjglQ/A9morRfDOwu5RfAvSzhh9pJCb5Ycor
dOJ0IuHSoV4qn8s66f0f0jCUsx0qLbXcQhJ6zZbjXleeS00waxvPA7pu7FZvRryfkU/OT3i4Jo2b
WdOU2oUpBoIrY/czOolOcH/027TRbUmOB/VQiOOgHDNraKujJTVDdgowehxfut7Uq5Nl+NkxQhnN
mGwqRaP8PmXFPPwBb49asV6N5kuQhGr1hJ6sFT4PVlL8m3Kd/CYWV6TjPMRm8MnKQzU6Llr5XWuP
6ixG7lBCzXkfR1KQNz9Rw/A0DVIN3CREU/1JHkwN5wYAZhxvpTwdbaXxrZ9F1nF2ibUtEfUCzCzs
qMizL3oIl9UZS1VO7ALd4/wTUclYHys1nt/FtDH+TKQhLfi1aRm64yyoP00VHORgTvksf9F7RWuf
Irx9ZYcuNkG2Ebqo0Gk2/FKXDzpkjPKfJuuSN0gvkoSiCVHkMW81XH+zGjMwL5aQbHuZ6nIYTmOD
c9Qxielwf/JJdNGyQOOtfxsiqf9TALCG9sOzrqWOFQq++hskNRAdfR7T6V885wzZiXFVaZ18zMrG
SfXYN95nokXrWPVq2Tt51s/9SZNyLX5qdWNEWSArpkH4zOtOa6Zaq8GlYImiX5Yx+MlBBAAMj5WZ
KH+EWq4qDn2KaXmwhiQz3sRkSmlc7/3wPRgEK3VKvSkFFKTEqnJ7Ix5ENkbXy+4whiG2qLShq69J
0ifSSzb4U0TOO1nxpaXhenpS6zyZbT6GAKOgMSrTydAqmBx4C3H47zwFrelYQZ397QdN/q4HGKjZ
GmFj45TBEL93kzKKX9O5Uz5P4phi4sxOkyyk1XQxdqZcEwoXZ9hifm5bMWtxYADredNmNY3dNlSF
yJPUVIhPMWlycILwooeHWShM+TCFbQfBZPkMP6pSauQjWIesOWIcD+VxLOJSPEF36WRHSoywsqnd
W+OJ8lA82WGUzj/RI9T7xb2E82Srla+mboRkzs9ewnjJbaB3lDb6A6PsmkolaW6Ju712qNtG1H9L
UpWJTqjUcgLVxJIvlSJG+kUSi6ZIbJrLmj8Szq3k6FoSyBDhUqk9Fo0q/n3/Kty8vDqI0qKKT6sy
XNE1YCEN4jCkQlF7ARDWsbXK6EmLBPl73SLpe3+oG7fuwmCCF4pmPE7ZqzgP5xEtlJum9rSy1Z/C
fsgcpZcU9/4om9B1CYmWGhd93ly760pa3lL2wgC79iryoBcY7TUdh2Q5UM+PCJ//c3+07ZwgLYFh
snLE40R8129iJVi+mA5x51nFMKFHphe2GIjV4f4oWwx5QXfQ2KTbcBF8WLMSaSIzuoBP5U1Clg+2
JOSYBlVlQHOtH0tyZyemYoaHJsm67B/JmhbtykTwoRElQ9F8ytOkGI9pRbPs58RItc7Gxdp/uHIB
7YOqNN2kJM0Le/V6LRBc8CnE9K2XWL2pudkwiK/aaI0PGq7Tu0UPOvUB3nDq04DV1+PIjTJOJR12
yHPSRFomYZ/ZUEPjb1Rw1MMID+oY6F0e7GysTYkY1VGo/QpEzcVEad3nkkbh6LcDOVFl9P6zYfyK
pQHvtqCh9TjJoUqErW7LdSc83B0FM5MmeFgFSESjgrSabyAiVjWXun7OS2k8qYtZHYpPX+5vse3s
iIeBBD6SIw1+5vWi1sqsZItW2lkxfeGoC6ryGlMFdbXSVI9pIr+mEZI5VjMoD0eVROIk5eh9Es8Q
YV4PrHQVD6HSWuehYv0CuG6vDVZ0O1H/5lZAhw7og1xpMd/beCyS/VXVoAvWue78+M1KjPgoqaXw
ow0hQKHOMH+7v5zba5UDC4zOc7IwJ9Y9mlLJIQt9a/C4fUWe+jp2Y+JHO+zGPd/YG0OR4FFdIvrn
HlqXXYOAdQtHsfMybepddOmSb6hmKq9lIXQ7tcmbQ4Eww1qkYkir//W3EsJqsoZQ7bw6CkbD4bgB
6WhB0BFgiXWlH+8v4tpMjZcCHJ3i3GIUQ/KhLr/nP2DfVKatKE/G4LXcaJlH66aAPdacaihCmli7
OU3HP3vOtdqQ7ULpxeqbqeLZC7uxjA3kv6UoeMIRnYrJIIXRHhazCe/5eZC2uY24khe72eufZw5C
28LL7z1DkCJHGWKCPcponyLZouSkVbRnjsJeheHGiwMgSRcQLecAa/Lyo/6zJqGCysdE4dXjmupC
G8cb7eKzJjtrv/3Uy7vGjlraGLcZ+ZSiu5lk8+jJHSVhRxGK2cOG1YrcbprVYCc0uDHa/+t6MRa6
8QYunLJolsDOZo8GyekpijpIrH4UfaIX6Nf9PbX9ZkunJDDrki0jSrW656wCY9ts8kePl1t4Q6sx
0J7BzGU3z0wlOyIHU01Omgx16Dw8MMV2UGSe8Q892+vvlhoBlBOYqh7wQ+kCqQt2KAmD24lW4UlV
lT4NSxB8f9DNtYcEOOEQKpU8IPx3+fv/bBZjRpS76IPJy9PJeo/6OXjNBc1Cri/qPzVZgqL8/QFv
fEjASbJargh8XtfqqZLaNaRTOQOy+J8DI0bTBE3wb77fRqf7Q20PAs8GOCUfEqzfWtcp9dyXlNnI
Jq8RzfBVjhNUCLNozynh1gryLtEvjJrpFmorVCWQSGkmT/XD6buhRY0bSFp6ErvYdzsUsneIYDcW
EPtINMRkTgI7dfUctrPeICORi56UWjqerGVH1IqZXVyPe8Y5NxaQoZC5WfTUF0bh9ebAiqcvoqYS
PSUY/AOS5uqTqsQPI6KgH5w2oEpqhtyVqwkpWZqGOYLXnja06nMyWNNnAJA9nYcbc0HjD7yVixhm
0Lq6O+RNQ3m6lrzGgC2RpO1IZ+mYufe33IcT2hWgw2QWdBcBWC5+iofXSzYYUSCYhi96PTVDxfVL
BfJcAVqBiGAxir+E0YTS3kJKfpvqsLKOUP+bIABqKQXraapFOXFk3xq/T8Y4zX/JQ54ah1w0Os3B
HnQwvVrOxdQRdSjTL4lf138bfqS3L0UV9eY3ALNSRFssolKpaGEYH6ewFx60h+fRpXqx2DTDpmM5
18yJFnW2tM8ryVOzyDiT26Drn5TRwkqUpB/3F/TG6VqaHTnC5IVAYavNMdYZl0gsSl5aiPRtSxqk
WZveOuUCUFw3hzqNZX0nFNxuFd5ECstASIsH3bpKarbIl41jjm+MkMgn2YzgMc1qs7NVll9+vVNA
s2mjZhmXdl15NbNElvo8QaTBs/Si/5VqTX9k4yrv+QwYNI21/kPF1/tZmkR1h8q6vUHIjyCSkmij
Q8E9cr1HO1+BMhSyRxHRKD+l9SR97xIIu8ME8nf/891YSoaiDgyQSvvTms7Ig9MKTcFQvpIOnxW2
ykskd8bz/VG2TzYRwcKbJOAkuVzrVhktmtXYwCseaGnt5tqgHbMxNz+Pch18SSI9/cfCO/54f9Dt
1FDkRlUNDiudn7QyXK8iSstpXeSy4lGFsRy9TqLvphVqDwfUCxOKr4QkPGX0tUPaVMbqVGAd5WHq
GH3CmZejbg76Z70y9ri/220B7ALplEuSoJo/X08oGw2rFCiCepYY/qpnq30Wu3I6DmGzV8+7cUui
RkcDCPUp5Aq5MK+HCnVQWbVSNA/2eiLgaUyDX3xIYoSfniUVv0c3UoeS7iNMlaQXPZznxq30qvBE
qzLrgxyN5fQjikYLpdJeXSpcoyrGT4HRR5dqSoLJnWqh+gfP5yB6M+CJBE8yEhvZQc/FKKRFycTw
WeqyyLLhrFQ+7U9pM+2FOsuCXZ9wDjh9eGjEsQcAm65niT577g9moXh1E/1btJXiGGr3XPo0AMlR
89fUh89TUuNpJuyEsDe25kLKJ5UlJFkIYdcD62kzD0DFsqdYhf5pVgXhr1SrpZ0D8MHDW82PSjuP
AJosjLOG63oUWerZrDWPlijTATTXzqmpd24Qt+2bZDSNJ6Lie5q0rnDGaSgv2A5EbqG3ez5x2527
2BbzphNUUo6UlvvhP0EsSVwXIUNgega2EzZopeDUY1UAec/J4dFTv3T+LYeRB3BR27oeqtWLIPOp
pXmqYEYHBXMLSgnUE+6PcmNCUIrJGQGwMOxYc2+nOSlLwUw1QiKA40yLglMvzzhih+yd+0NtnyFj
qeITuC643KYejbhbYnVlo3lSYAjuFHTtN11KeieoTVBAyQzpCBylKXZHJS132jm2+5SxqeRxcbNb
gWWvF3NIxTISZcaOo8hyZxwkSHbkyL0/w5uLiZ8BjbfU7dCqvh7F6FMca5pe86K57E4Bpr2fQhKx
I2b0e7nA9sQzIWMhgi9WDTDHroeqamHEUlXUvAlKJtqhvBHvVpQ1P0K2rZsoSvZPWsfdHz5IW2AH
gW7tKZjemuxi0MuuoTa6eS/USA179o7mlXQ6fBmFsP+M1mLwQ8+0PcTsxvnnyUWsjw0KE3vjVVLU
KlIVvqx7CPr0xpM/94JhJ5Vu0R1pxLHhFFY4fC+aqM4IXse0P4lWE1Wf9VrCcaqCkJXvZHy31p+A
mVeMDH4Bh67XX00mAwXQWvfUoJnA2dOMWuX0tWyqg1romt340q/GCo5SkT4s9AtXnjYoaCMSMBTM
/OuhZyxPhsWhxiN0Np0+En0Y6UF9iuq225nlrW+86K7whrL8dAFcD9VQOAGkDA2vz0fZhtOEaUqr
o1GS+Or7/bOzpWkxLYRr2FBEIKA9q7HaAU/2KhgM9lPbCy6dccPvOK1QacyEbH4bpGaabGPuUm8a
kmh06bL1k2NbtN17E2f6eFISOdxDSpZBrx+eJaUn8AJFAEJc86j6PGibqghNbxBr9Vz0Wf95hE32
9f7cb4xCjoOAI3qoi0XU6ovqUVDSQ9JZnjF0I5yTvCl+9po+7VzAN77m0sdAIxRZNh9rRTvSi9Do
ZiEzeVGyBNrRNL0PmjQcpVBXd2a0BByrdeMaXJaMGBkh5dU7acTqbHS9aHqp2fbfei30X6HXUfM0
UtEWVb/7/vAKImQDHZj2ESgZ6urmzYWiksG0TE83/NQu25RGPbPdM0S/tYAfxTyg9OVdXi1g1zdK
YJmJ5SVZ3h18s+scqTAyBHnFPXurG1vio2MNUtAiLbbWXNW0wAiMKrW8Zqwmd2jL0kHxbk9m4NYo
i9sCPD5WDS2s6/Md1vU4dqA/ntbifdIirufGwDxPD38c6h3IXS8cWeoQq7tylMKcymUSXHgVtVNe
DJ0tKv5ec8uNuUCmYhew37g/1qGZjp4wMhtIQpWDkjpdZCTPCTfkHia2iWI4px8iv5SNCc7WBqlm
PEhGhqXuRc3MbnYnLq35m5Q0ObhYOwomVlJ4n7n0a5eSUzWySG+v3sLsTkdTbd5QMZfHd0wzYSwA
DNSpQ3CO+/YiMyHEtsY192ckIrpiV3jYWi52TxZ/TrpceEp9wKrPpjkUsCBEI6euEmla9q1GyOTS
crdEGO7qrWhb3YAMF+oKU/qrwLGz/lwYSCrYUhCk7/MYaXgFCX1bxjZ1KB/npQqBmdey9iHSKIEQ
obCAn6dlJ7IW/z0k+Iu+R7HWFk+1XMjaQUXZaHgd0bQybFECKf5zqMVoRrNKmvRXQY0kw4ustKie
I4wUfNpQBpSlcnmyKN3NzTzZuGH0pS0gUZrUbgBfUP0ltXjx/H5w4xEa0XBIiZQiIp0Qq7SoV2qY
2ORnnixn7bFtaLbIAljTD45iQGD+gPG5WrcqXj2BBpokk+l1hBmurmSB22aI1d8fZXOjLqPQPkQf
3hIGrQO+RhAkmcYr0zOLLr7omCLZWR+or6kyjgd/SJs/7o+3OU6Lsr9GnRf4hkVcPxaWWlkFfyt5
cRcVx0pGGDesVe3hWS1djYSyoBsA6PrqAtJoDRGRt5C9OjBqtzDi8kjfm/CqlaPwrMnVnlbDdhXJ
VBdNCDjYEk/7crr/m7/FotDpdaN4uDypF1z2rNAOYYR/D3xFCGyxwzb6/jouM7h6CQHdoEYv2gkL
3XcNgU2N1ZaJ0hMo1llmuJpRVr/VYQrLk55zyZ8qTRi1I9YOo74D6HyICq6GpvkH3izs6QXAXz2K
EP0W5zvL8rJm7KZzOVrp34mRJ3/UxpAERyORu5+YGlEvTJMxGNGRtNBw6Sy/+122WSM8WykGVbai
p4LlsidNKH0KfI9voW428om0tJ7dKFINWjWrsS3/VIwsQK6uiyfNKZO6iw4FmFLtdpFWtF8sX9f/
9eXe+EELq9Lb0YQOoi1CEvyrbygQH+8v/MdrvJo+dEXqanSFkPSt9ZYlQZo6HekRD92A0q6o6nmx
NWiqHU+W9kvpp++52bsT6v1/10Xf/KnWern3Wqw//gITEjmCKkEnJ3683m51CNcKeQfLE+IkOg1t
LdVUp+UgcaY2SXbA1s3LZBJvgQ4uIvRLv/Xqc/uD0uZN3VieFcAyHEjNbHpkf+pjptq5UJ3yXH4L
TJ6a++u8uShM4BC4QOChJPf6Zo61kYlaEsWXISq6PwahSG3UjOXv90fZhF7LKPRMSFCPuMjX8K5W
zdh6JXl8aXohORmZJH7Kxzk5AnHt5VebO4LEnYGACoAMgNPWd4Q1NBkyawAvqYWbhD7+OSaB4fi0
5LddH+7cD9uJ0eW6gFu8IDKiC6vRgjAfi6Asg0s99KUDgkClOS2Vs5R1D1sSAn/AzwYgZ1KgSvL1
bszGEZU8PCwu8VhQ5Knq7NiniMbc/1Lb/cAsEFEEnACNJGu8HkUArCvkvOKNqv3UIe4In4s4sE73
R7mxbEvGxONBHRu4egU8VqFRGMkQJixbogRuWVjlT3OmndeOmzwU3fujbS5xiia8gczIQCOYisb1
nDQ/GvRs4N0VtWC2tQxlNasS/q7L/lWI++IEDXNPd/HGBHmjoGojS7O8jashO+4KfU7a5ALNvXz2
tZbS19QKKaer9fs/78/vxjezluoJD/HSifhBHv/PsxgaY6CKQYloVNEEny3Eqb/GalYcHh+F4qvM
+7uouKxXEYwkFFrByC6zNEOTywThgDpHsfOtbs1lKb+iW8mxApO+/lZhEEs5wgXZRe5M/0h/iv5X
EGrxz0fngjaMCk1qESIHCl6NIlhlEsSaz4qVKlxiBPHsoK/2jDC3VzqjaHwUmsWQs1yf2NkQZ7lo
8vxSpMp8yujqOlhTMh8RnGqfVUEe7Qr98Ne2yvQ9Gsx2yyuLHgEXEhnJ0tBxvYz+IJWQjsPsUkhG
P7zLdabHZ3pj5PFSk0rmXye57H7ppa/FDwu9fzgyKKioUDUE4Vp+2n92Y1OmjRQPTXFJQ30wnaK0
MKLDZPfxI0b1nKIQQQtfEAGj63HSaPKN2QyKi9+j1wLFPnO0DPEzK9WNhy/FRXKB94uXC93WdRSo
xFkBbbstLnk5d0fQEf1SxG2xE/FtcdJF2YEWKaRuiCvg2VzPKGpipROEtLj0cTI86YmaHEND8E/k
YtFBHkrdzTJ4qeDjpjNiPHXozUE959x5O9fz9g2la5+jTl17qWCsd8+EPis4pVFcSqx2TkOV63Y2
hPlBEWrflRLqaA8fR7S7+ISg0bRqr/H9LFC1sazj8lLVfeFCPnzL8b74P0yKnJb3elEE2dRhczlV
UzPrygsdMYEzK1bs5JZPS6nsl4dsFpun+5O6cQTpEoRXTP4Ax3GdrJBTzPVUG+WFk6I4vE7KIaK6
fbRSSI7mDLIATzX46/6g2+sT+QjCH3IkyBeAeNdbiGvbR2RxESfyZcvxEcPUHJnQ0tz5Yjd2CMgW
CDZNXDg0rekWErThUZvE6lK0ufhvpOfFe5bo+fcGg7+DXEYPU1PpFKPFiacUQhO6eauwxJTrQVMG
s7xAV1deFkntYzqMpivqe1jkpjTASFwrwJHcXgSsqzi8rit4nwEzA4VRDk2QVr1DGkJ3UiUn6JhE
aSZ+0ycat60+bJ/ZtcUf97/hjY0DmEyTF1Q0LtA1rNd0ctXPc9xcuOIK5cB1XcsHRRq67MUqpLJ6
RtpAeM8LUSt28vmP9uWrpGuhzlAg5e1YIsC1gnoYRjGcoE67pBU+Ggbvk1Yioor4QRm8oP9ZRc9W
CTHqU4jAef1vaYyzcRKHLG6+5MZM25mdFPqs/yvpTVG94tBuTad2lKtm6ekR8+f7C7XehLQGsBX4
Rgu/Ysmdrjd7N9B60M9SeumNvHH7OXkJBP+Sq8EPaseP4kTLYBBwAHGWNG2jsypLRScZc5xfwqKR
cHxNezxYxUezF0ZBuplLaqEykSqtptSkpdxmeVtfcC/UHU0TrNP/UPYly5HrWJa/kvb2zOI8tFXm
AiR9lGtWSIoNTYpQEAAJgCAATl/fx59ld2VGmXV2LSM0uMuJ4d5zz4Cl9pIUgyrBlLD/5sr5fbFf
Xw6MPTTYaCwwo7t+wv90Vw8xmJt5vpp7NnjZ3sa4YvpiCmooqqZyzpd+b9Y5r8cxbctw1fTfnCK/
n1Z4eejZUCOhOsI1/rvpzTTpoNvMYO/p1DSAWyF4GBt/2v2/l8l/fxXs4z+dHnAq4kj+7exIDex/
o61193CpyS8aYjFxWISe/12B/OdY5J93TwipOwIikHlxHammv5cJqek9WTg33wO3QYpOGPEl35ti
80/wm93krs83/h4nng4e6AjDia2CfAn2sWAGWHgl5b4zGtBCCIlvP7TsmU+Rv+2ha+NLmU8zLGbW
CW4zkFgWnBPXpfm2bxuRfnaZL55ZA9CAiJFyJC3nbfG2wgsWMh/fe4lSk/L/YU2EPxaoAdpeELau
uYO/TVOiDlK/RcvlXhXe93CK6Z4qnv6bHf7f5ErXV8lxCsJCAC+Fbf6vCzTSbZgLNqyATKcgqMcl
sTHRIL2t1eZJuD4VywK4yltsAbfedmnlfR9h9+950uZmh5xrDkOWESgfWeBt41UYNEXz/7AzumYv
YCVj22KwCxDlt2Zv0PkMNG4b7qciR60tguzWEw6D+z/X8X/8WP5X+6XQBIBsL83f/xP//qGGFcoH
an/7598vDGiWUb/sf15/7P9+27/+0N/vhi/5ZMevL3v5GH7/zn/5Qfz+f7x+9WE//uUftbTMrg/u
a1wfv4zr7Z8vgnd6/c7/3y/+5evP3/K8Dl9/++OHcji68NtaqGb/+MeXjj//9seVePQf//zr//G1
2w+BHyNf/cfozO8/8PVh7N/+iMK/gnkJ5zV4iKFEAJf2j7/MX9evhNFfYX0H6g2MIAA2wM/mj79I
BbXh3/5IUnwJMBEeGPjeAAWwrIxyf34p+CtoGVekAG3M1Siz+OP/vLF/eUL/9cT+ImHHrJi0Bq+J
cxQr9L8OBZAeMAhEH1ZcV8iVyvbb6QOHDZiioBCrwIDo4pqNfbGDK2e2792WHVoz5GRLs32Su6CC
5Cs/IhflDpsd3sO02fqz7lm2l7H8rv0NimoEnpebShB7vALhhai3DIdwrK4uncQZ/0FCTHyApKV/
gpQkqwEQQdU9jSfdIcco554jxh+zGm4MBj7UzkO13ZpTLsd9Co3GS5N7E6GbT6ImNRW+C2XOzNLK
woikLHq+7VbLBkdyO2xEZIEjNEvEw7K182ESwztulIe24bSanOkq6HChF9i+Jd0cV2ND/Zsg3HSl
vbUj/gyZoZ/ZXa4HoOnRQCOyzuYspl6XQwHyhcITIi1IBWfB1p/oP/Iani/PLXTgpQBLNPSluecT
sNG4bbOdDEZ1kq2MjhF10U6aqDukhVBnrJG2Gn3tl0L33qFrDDuEQM5L6VN3XjoX9QSyXLrLY+n2
aoY4iODC8KCfDtNyGjX/hgAATfxt3p57rdIz84aGdNQpaN7z5ThFm8ABvd3ECXO/rMsPFlEMj7Kd
TnFqdUlFYAhiK284/KjKRYU3cONYT1w0nSH4/bQGccLWU5d/6SEUPZEZwESnhoUUABhfdBf/LDo2
nm1m1K7AbXzahmYAkab4SLztDvk9qFHjLtxN0sNgbuv0HfIX/RqzCUXmZIZoekMlaYPxfomm7uJl
6juoeoclXiBx6qO+OCINyFbUgIyzNGCMMhAso75xpPHcBNNoNldD1yWkVT3CdCw7szH4XlDtIToD
VL14ATdzQ3W8zphHetR7xqVl73lejN8DWD6XrIUshc66Obc6weSyb+hMIHja+zb94EFcoegma+Dd
tH1Qxb2uuk61ZMFzTAZzM9O21EF6Q1VyaqV4haiQYLHhWYxkircDH4OXxUhEWiAgXQOnIqseCdrK
w4Sxzp2QDKE1Y7AdmggTIj/p5Z1cmIuIcmOCbQGHQWzP2HyzkIUjaz1T/qmH59+ZIR/xBZ4CZb/p
ssHW2nc2liU+/fM4QomXbZgSb5oT7sL9NM74BDE3znWcHwy4jndgHEQ/uGclQbITL03rTB2DLbuL
/ZkHBCo4Wyp4ENwE/hKdTKJjDZ9MndWAbdpa+Esl7Fwmfpd1BMzX4BQb7AkTTezCmyh9gBECEOCC
pj/nbr0tBNKFudkrFqlK9l5QDXk4wdue+1WIMPG6TzfxEqtAQdHfjm92aPk9NEQoPcJkPUFkDqOZ
iY7lHLll320uQ5UBHgjZErvcY3HfZCZ0T1vbhiRVABvrwvC3sDGmNNweLHenHgzlKlBrs4+1B9sV
nU89mVyfnGBaospuQyhID946bRdKer+1JZ24PUXZRwam8hkVoX/IGFykwnVcLuPoLNYUnDF2WTzI
ygUj7FLTzXtgoXHEThwnEQ1lSWdkSY4sfUnp+r4ZSgmMq/ZFJ5pjO2XIPskdAd79mCKQpYThAbJP
i0RWsCXNdisw1b3kS3vDjAdycd4UJ900g0D8RpDcqqHxHkOK44ICMbxXA71FoKCHh6LKHAFat5wW
v5ClgAXZMvC5uu/JmEaXbVrIivPj4mdzcjAZbBp4MyU3cJpnUekJrFx/kZjxTM7BnDRVNzyR9kAX
JstJI2z+yqIqCqNvaZ70L0Dx8tIL8o5AOpyRxRvm01hkQ63HaNhHkQluEBWIXgz3zUA2QEf1JKxD
xiIyqDEjjWvkIRa2nNbMMCLhJ0Picep3fWM+jBAkhEFxR4M7UYj3dXVHMKmfO9wT7ZidlsGvuYTT
YTHVsctwha0lL9KS27UUCwWJLTUERtaf0HEhciHD22Y3TTvitcNb8Cbu24Kd4CxDMDjErlQPDfd0
ZUPwuZOAA/0P2pm4KSGRde+CeXd2ep1jioycouz5+hC70f5Qa9iTHq4HpMEfiFnofZspEsB0JfYw
wMThVMI64qfPhyMPPieeX9ZwsyShFm6nVDP6kNHIh7heRTfwqTal36tVlVF4TadYxIxCUvXHNZ2L
Z7C+fyoByY/1k5dmWOZ9ogsYHyezmIicwwVMZT2dr4wowqe5ra1Pf2GF5Yci4V1YJXpgt57nizpc
Zk4aG68LwQ7yXmM+NBXvxgaarCkmcKkoZ7MkRGDQeF6lvYS0SSMCjxSITW3HLqFGmA4BwiSQMYqs
wGzW+eOAsIwPL+2Cb2nOcFdpntk95tPMJ43I2GWJgu5UyEZfNnD13iyPDotdo08KtSdSV3n6OXbw
2jMOU+yomFEzRIuX1caGycFLHU7nzp+L4wDL54OWvX6epSxu18wf7ozhOC1op2Dnm6Zy3w1CY81d
/y8NUTKNsyBw3TmOrhAtsTlN7zuevIWeWY8C/hNoTKYTBWD5rpyJK9Uu7LBSis3Zj+5hHIetNvBu
6eCg+GPblqzHyQRS6EKduKGBYd/BeIl3SLF6Us1Kyya3nw1IfmST1BDRd7CQASBwbPNB7zKFlsBL
U/E5TbS4YGF9VwnYlnhErUYhlfhHzZCHQsYkf6TCZbc9yJTlCiuOw+Sz2yan76IJ7XEZtneZiEO/
WAh8RucTePAkJVQw/vPMF/9ou6I/uFXKnUwW9SoE5nM9Lmc8dKov3jxFcCRlW3PcQKW5Wahf1N6A
K23IRm/HYAJIsILaepB2u2mVGJHgRiV21ICJtxTEdvBvwTExpyQu4DoH00J4jA8jRIqqfwWrinSw
VBORJG22frCpUe8IuxuhQM2XU2PToYf/PCZchhZtxaEiO7gi6WvAHA+dzegOIXbd3iWG1ii7tmPY
S7Z3wSy+iSCcSoyuJIHDRl6zCeiv0YPYg/hUMf+EEm+8mBYp1RqFZTXHycWzKyebpS9Ae+GElDxp
Jb5rOj31nU+Yn+2sne57xDQsNG3u26BhRzzEBOTUmFZBIPya+uvzhgSVV7ckpVjZCkBf8R+5bgF/
J06eMCCc7pUBWXBVHp5mkoNjyuwn35r5djNQwsJ6OujrZMhl2dP23o5T95ohZPslgt/LXToIRjCv
XlA5+5agDVPPPT7FGwzebcUSXxOF9O8KhpAjx8EIoV1STCgvqVfZqVl+dk3un2HAsosQaUwsRcAl
b8QPUJOIDScIqYsB7Iz5dizCqlgakiKaOoScVKEBJckwPAI1O4KC/Kba9pi6iKIaiGuT5iWT8Snk
+Rtbltc5GfZj4t/OGaJfoqXd++kUYWdKSvI1pqR1gIaomg6iod94mtQr+Ldk0u5hhqsaTgJzSlhx
giysypu5qWZMdvfb5h5zZEohfHFnZq/W8ocPS09D/XMnYeSENzN+F17+3anmSPsBTz5XL1MufiHQ
aNfwlBKJ3Srn/DYa+FxuxrvICeTd3J7golxTZGFsUj1xWNaB5JeWwxYQ1YQw/2nF13TN6ILGcTlp
55KboXN+jcAJfgbwo27NvA444eOKs2YgE+9RNLUZiqSMmovXpoxQP73LWv/dM7h/FxGGJWADPC2c
dXhLrD+oNn6VbNTEYPxFtgJ51hNTpy5Qe7Fpn8hkve8XTdjSH7OBQS8pQZOjpq06vvaXzObRYRpY
cD9Ixg8yG7r7ZaM7GKbcenNyA/po8B7Mk/puk/i2XRaEJc1LuG8E7bCO5LzvER7wKMTsf8zr2O82
pGrW3HdfEWKZarlkDTG0dVUwOuSvNbAjWLtirQuOmMhiS6I7IWLYZriHpUd6kRp48JGxftihgKJf
0D5kBMcN/5SbuV3khPMrw9aZpldfcvlSBMNujnmVSroPJIVBJt7UVV2QwJyqzLphuRWZ/pnKYKij
aLS3csNNCq+gjshuEvWYpF+IU0O9Nami9IdkN+sou6yqzwcSDzo5J2ETnZhUX40zWQWL4PBSRO2L
Cccza2JVMmc+OV/tCeSHqA4AcexZ0F1Cy9uPgucDJXY2fCsVopjKBmPTul9T8ZH7vjkn08h2U77B
TJTNNUrPsJy6nt4tJtvNmUg9gmtPQPgaH0yiLmm2zU/rOj6k+dCTTOoHldAn2tK3rLcQDkC127Ts
M6GdhnyC1fCeOnhcnXC9UeL5jp1G3MCXfEK9gOOInZHGKEluLJTSCLAnC+9vGoPKrdBy28dTgOOP
59FrMy5+JaAR+EB2nn0f46CKbFdtEcJaJ0g3ULDWCrp/OiTfhLBhiTboEMPqpE9oKd1YHEbcP/s+
waaei3giyPg+x3P7MmntnZZ8fQh79pnGjax9kXf7dBo+JhWQxiVfedJ92HmGm9USZc+sC/1dkqCM
hqHWLmowZY2dwsXGxHLjpx1gr66/93BONo2fkdBGh8D7wNieCG/aJXOcHlg4nBbh3Scy7T/sMiH4
O+T9MQfBDd+E/de2SUqSbeoODOOXZ3BUGxIkY75LI3sejcXiyrQt9RDAYCwKf0BddYwyLc6Qo/Pb
eOuXusg6V3Lp8vMcjk+wS2mRjGEKojIwPuamOCDILz10hezR6ly5sjzA2Vps95EnXmBCltVTPFzY
mk0V/p5TxPQ3FytWjt40wqo3Vl3J0NSdtzZFa4UaH0kdW6zLANuTFNHIc+CqAsWyiF8wXurhaBIY
lF+hd7SmN68xInZvvCxBFKfBwMNmwj5Yt+qhgtMy3M4mGlDMfNChIijJQCkGAg4bIMQGtw623BQl
h03kdKNwzX8Vq+CH1fqcpD5bb0SSvuhMDoco7MUnsijH586D4ZvemPwaRZSepniVu2yJu2pF8G8p
IoE86MaJCrrjBmdO1O1UCsqfBo/4fYiE+wDvCdw7lnzx0PnHLu8t4KBMI6ltAKaSAzahIvfIRH11
MLFw+2zBraNmOpz8HKarTY8syE1s22dHB2+vvXQpk3VAylvTe8MjHs1Umb4YyrZhtPQRZzuVzmmP
+HLKnmLH4emfxvRhRqDbo40yNlYQM4mDnRa0UtA/4MkgqjiJE3cfTXq4Rzee3yjpz8QvbHaG0giu
GGvXl92VgL/yJQCea1CAKIyVPTq0tcTcdNdnKTvmzPOfpzxgl6YPm0rAwPHCoftaRWDLvOHmxJs2
p3hJMb3pCY/BLsV6jH3lH1c/eWK93jOH1QKS8gRqajpg78w4WuUSz2cnw7twzHBhT/MS1xZSJHyE
q0XbrLf5M870sEcJIwmSfOgBpnz80dHtLfLFpZ2dvoXLXV5HqsPKbLNlPysb/NTNiNzLAPP7W0xn
xQgqdiPR48O072npl8+h87ayELp96g1UbO0Kcn9VtM174EEBQWC0NVcheutrT6/3A/VELaRagREa
QDDI1Mxu11hFVdi17yHLG5TbGbjoaHAuhZdZ0iZeBJKi4uF7gxTEQ5vaCSfUgM8tZu8xsqUJa/zP
JlkVtKW9PqPepGSNN/Zhh/6JNuu7N483RdMg2SaZRKWn0JA2XU+ejBCTZ7IIpegUIKtMt9tpFXl2
gI2f/5p3XlSQeAGHn4xevBz13LcFmfM5h7FYy6rABG21rEAuLJQlh1S5/jWCN/BBMhHgEwu284jF
fW4sZXddGy8grdPoNe/9u1EP8ImBcAcHs94gscnhe1fZVrLaS4bGkKEJb2YfYVx22tbbJOsS9HSS
PiilxcnfoobErRftaBHiTkwKHmND2C+gNE21IYfpFHs0PDTOQ1yhN59hCObtfR0Gd0jHuM1RhmqZ
76KoW2DQsDTPCDH8pVCmVY1DnVDyGaaEIxTd+3ELee0g0yUAFWfUaiDhjgEa3z/RaZKaSJehB47t
YkA5gCYOjeSCQJJZsX0nEzaXzObzDTLjdvB/a0oggyWP8Df7Gertro+RPhExbINheeqDpr0xmPLv
nNcg/S/s592APuQ95abuLVIdYBw5nsUMzSlK33sQPW5Bwumfh8SgXxoY4JNhzo8IcULhuWTRpUl1
dA7jBtfnYvyTtetyYRhB36kVhSSaUFgcgFhc8bAF+BmPB+dtdkX+UbZD1hEesJg+MKn9CQLCe08Z
KlwJcyVfvwd95B0GjJBxFgmfaBoAlzCNSfd8chrs5T4lUUy/L3BMDJtnMJqrZju1s6qmBMFhuIu3
4CFe1HHRZtupDimMErzoPaZ5CpWefiiQablae4fwvIu/DXdzgUp4BcEi1hYlEaAW0P1CnFuDq1Ph
vmFJo3ekyYOYYP/ZFP4bGrMTAtBqkyUVjptpr3KmfgHDqEzhPUmRtahbdfuzSfEgkBK5g99oQUBY
DMmMI/wVGt2TneJHPxkiIuPuFyw1ihqYu/wm6JCRGG76VboFE9HR8hlI3uyauXuUDVIPEB85v6Zw
b7zFEBCWHRx+oqDXtVUa0PcBcMo8xI9eLkkkTsrjZ9/DB1n0xS+MsnbARkqk7IWl79KQbNScYVo2
oq0fptvUIjIJHDFxisax3PLkJqejIgV3Xqnd+rRuga3Xdn2Lx4RW6Cx+BUhyUr3f7NmQ9Tf9GiJO
dM73M+DoA+OIaVgG6dXTQE9rtrrLasR8iBzFmeJaee6K7D1L5+ZnCJRzbqCrAbb93Kbwu8MNGgXn
WZhPtOYB6TlwAtNluEtWFux0skICuiWyjCcW349wOxOopxkdqshL5HpjnN+NAG/58ANtsAef0Myy
O4hWcOTAlSIyF7v6amemcXWkh7gbQBwcuXW9DhMVn2ku4QGqBFeUOOWisFyjNgfXdN2yKyA9tUvJ
JrbtmwhZmrWcG6RnbvBy/ZnaArpB2Nd1pybn/KoaY/l7MEUGKbYANH8sxVjkGCqO7NNyuSCrqp3L
yQsoVDKYANZDJ+23NVlFGW/Ld2SXUYK18upnYBMQNBn0lHvRY6I2UOQcvcGRAawNY+YbH60JOBW6
LeMl8ved1/nYqzC3a1sjnmbZ0fMGWwJLvCKhtQeXjmpqJgd7LbjfoqDnwc6pNbsvArR5sOelZ3+w
fA+3w/QItVeVUPjmEoiFHiAqPEMm/H2gsIxt8u20gaBOhijbr9lPG2MrLYECFrZ+OcbFqwOkfJeZ
uCGeh2I8cjLbDbB6ISmchfcwjMTYZ/OKchtxnhV0yMt1aOneN/P3uUgebDDx4zaAndquc/tYeJhA
YcJFEg/HkCe3DgZPoCQ2g812DaZkISownK4z32+JqaF/OI1d3J+mDp1eABWN03yqwGhZ66Dp+X7B
eLfuBRBubpu8Srh+DHQKzI0+BItf/Jgms3zAwQFkyA33H+FbMpF14wqOD9hy4QxjS4I8Dfcg3Hov
Eo5jI7oWK116u9pxhjx4xi6GhmtGLRfuI7bRo2n5C/qbFyzSsBwD+PhE/jsNmzrL22eXb8dRFg9I
TIt+AfRCRq8H18TK19hBVHZ97TyBZQE+zXO+LtkRnNKf7Qy9Vz/lgLvniB9UzPBXNXC0WbLhli/J
V7zhNtaeg2cERjxxylJgoD4A6GbzURSsWNEODsffgbrLOljkirXduUqhGiEm9CB0csj8CbogObhR
wWvBLCUFrxHKO/U4evaIPB3Migo0zTjuI8Kgna2HhcZgymV8780bE0SrPL23YFYjmla4HRxs23eg
4F2ZL2O3i5csfSs8leKM8Ztfrush0THCe/PHtcF9gut8hf6bycdOu/4NYzdZbSho0SLLi1nYr20Y
SwzsfgSDSuool+zd7/l3QPNuPyj5M8fqxrUOn2qPbDo99iHD9KSTCrbICn203XSxR+v/DGqeA9qN
0kex/Ceuv75mQ1OKYKv7vJEXHiXrGej7Uo++GZ/itAsv1ydos5aWyRjFxOr+0fd9htW2xWT2AEvO
fROSFmTN0sOwm+TNdif4IPeDgQgnm1JWb+10BO2CESW6H1OcvaSLPM10I73XHdoIGsGedkD3+rzf
aTF+yzEdqjt82CiZud5FRYPZrPbus1iJEBsiFnfhIia02jDWFZCtt3G0km3M5+9m9rOnILL+t5mD
79BanVUhGoRHKaADXLouvkLnvI4hsb7BqBHJhisfywAjqgcQc9yNsSqr4Lh90ErBeXppgxJu4aDj
yG3onw0KxUropqgWUXhHKHP5k8252WHdwW8boYngp4RIRxfQVlY496LKn5EY3abaVihsf+C2DPeI
ucX9PmKYSeD4zgkE4Hur2VOUe+k5EsnOgzfOzUAnDfULRT3bm2/tdkXfwqGCF9xXGNgjRLS468EI
eRlpfrG+iapcoX5JbBUOXqWaEX5W4YdDlAjIInkleBvchq2vfkjk7RGXQVzaur6vJNKpX+zgqyMW
o7zNU5acmxUX/uCPJBbtY4M3fmpNAbX8dYZlzDUdGLNjtJcyPhcw3sYlzUFv5q9WS+xWSDrLOLIX
tXjxSad6PgwKmU2LBdkaBLkynsNnEOgZGRIQiQOj6pxhPNAWJikzdFPErZhWUdiAxSNkPlHUANsV
rkaLJCmumAY9krf8SF3ILJHSNg+pahYyeNLfj8B8u9T76blW4E/jCOd23BJkHhXwSBv1Bhw9jDEj
1ssl1pjjpuv8zTr3ZWcLx02JHt30aAmUesvbBabUHpDYsI/MPd2WchnpqWjm2pqmnmAqVyFoV5TQ
bD9rJGxJy88aZg4QqCKR7aHdeHqLS1/VWzhG8BofKtrNN9pAi8YCnKfNaJDgKdpjmLumylKssg6W
8ugagHJ7kTnaqUdv5h6KKe1OzKgbNunbVqfswsAjw1RUdJIMGqjHjIgPsBDilwnDEuTeefyu0RIW
/CMHdOt1I1BRGeUnREE9bwXao4Wt7wIjixY79IhP6A4E6qDMcglkF96ULBQFKa6jvxhDmsMM86E9
PPTczxVs74NZWvvYFduAmnVK1pqrBYhp2Ng6kerqJxPwhbAt+w5hAT0HZgJgbdOdkeAeYckA2I5K
ylB95HDEeMoV5ZheL8MhtioliA+U55w6fqtZYFEhma7cPPiSi1UGxNfAfm2wtYdBBPdaFuPZrbiv
aAIT2AIO4ldfej+vMsSefyZBFx8Knr7P16Oua/qWpBl84WZIFomQoTjGqh+vvNL23GTjKdikt5cU
AGWXv4ONt+FdUdysfKpt17haw6qOdKsXXeatx/mPhEE6/jRhhk9kLe0C62LbP2YpvKOnMwC2ksJK
I9LY4gzj3iAd4G73FuABsY2h+uwvydUIfwje+gF4cq6fvAQoCluxPj2D/gzoL+zOgLzz3RwCXdXh
3kKWlk7BrV3yeaemSZUwRn3Fdj3Nvn3acqcJRBzHzqQA1Kbah32tmGQNpRRaha4GqXK/zP51+2MY
3NNa2m7ddSICkoB7zAw4pTenQB0Ij0MhS6gqPzP4F4bYKTzHcLD1sT4NNmWQ1OAs4ljEO6dW77eZ
oa2EaX4eHdEOAF7wThRGB5g/C2D7GBA2/T5AoXncEHh2FwpnsWaEYi8qWzriPMvqHpZ1JYDSe9D5
832HiKNbiISuhH934AmmQ4CV8Bn6/ss2e2DZLfIeKm9bBi7HcRXnFM6qGpkQhYkIuDdrhYhI/5A2
wKI6wIqXYA6/Q11+VWwH3RF7I+5uIEvS94hgiUvLeHO8ZkjulMJt5hvzuSDWfo+j8W6TLKw8DEVx
b8cvFkw8MjDav+G2AElAqq1EJ1Ps6di9g7QmsClpX8OsBz5bxv/KZbzesQzGvmwxDs0jW6s4cC0g
6yx93YTDBu4x1wOWrld/n6qBjPDa5V70Dh1EqZTcF+FIQvQXMgcAEc1D5XSGufoalh2OxTpRwaHJ
dBWnKT6OnP1E31KPWu2zaC0OLTOnYMh0nXfLVrUMhEu0nTwEVNl0JAIu9laswTFiISbTc8WVQweV
D0XVT2gdxw6kr+u5yL9W2C/SuCvnKaU4atlWbn50yWYJDAoFkTH0CSyUZB/qUG6oqacLHH92iQ9k
X4WPGaSsDwZdHbqb/LHr8zcv7mYYCgCVbRwqjADjGp6gZB1ZcY8n4d0NaBTeo8Cg0bbNmO9dLMG4
iQ0Lb2fgPdcpDIbyrsrA+Bp+wa99xAhRLPlhmnxTeusKe0zuly6hQP6XgqnrAPgFk/CzaTHEDwNc
azxaXU37a3iG1z8VcyPOrkl0CfUXeiXXozdrmIcqhgK+6M8tOnzFG0QapPfpwu4yph83j30bvAmJ
FO0+H9N7FmePIUOG6wbQr/QhrYfDafHUhhrjKjuldcALgQkb3c4y1uA5+XheZEmo/ws52qCtBl42
vgaKitoPaFSUUNPzFwnmNd9PFNKwHQbRrrgVOVDvTUe3PgZ9AKmzB+jeyv9N3JktyY0j2/aL2EaC
A8jHEwMjcpRSypRSeqFp5DwPAPn1d0WdutVKdqnTii/HrM36qZAUAo7BffvaEY6FZTOSkLE49QKT
H1Fl7lLTpYZedpe4JkloCQ7GgfUTJCd/IiIPC13q3mPQzdWhTvrkqpti80mnOssOvPPd4MAfJ5zd
OvLfuQW8q8r0mtAdlvoBFGJ8zU0S6VlgX3JYJvsSKtX4RyIj5HqRv5tpsa6HQlzxKC0OU+uUR3lJ
bFpoDPaYaqBcdaZ7t5fFvjetN7Lu2EQbQrUyzEMdRO/zxrtssfaw7x0RX8kk7u4S1I5HmQYzeaTs
I9q45AA34iPyMZ4E9rhc1V0ZP8wFR7NP1SGT1RFx1w+zbw+LEukOItl8tPuWJP9i2zsvmJqj72XG
XvSNeSot93Guk7cm25Ae1EPGgtsnUXfdFPW9qQXstPrpkv8Me2nVVxd7aoDVZhECC4xgVwzUuOo0
eJq17g5SG9gHCDYFjxTDSCWPAnoH8UdSzlyOmnT7ri7i0IlhQud05XiX0vC02Ifast9ZxnwkLSrR
2hSPeYVcgZaH97URLVSJZXCUBh4ewm5JcfFk7zjDSZiVyMjvm35ITkYSjMaOnunkkNTz19LQ2aGR
cwBQe4z3NuaTPBLb20lyX61aCHAY19g7Jef6HfdJ70aO5sjpUxm3Vkl0F+BFCakpDhunFWFdZfF+
DPT7aub1Nphkmn1YDiBd2/2YTAj7BJl6yEDUwCcnIKQUiidrNPfSTpsDNskinFN9zb2kvWlArJ+6
vB5umRGJOVZRforHRODi2/i3VcqNr23Uc+PZ6pw5ZrM3or4+mLFCJrh0y4lqnX8PgffHRDFhV2F3
cpx0mr41pl7sXPbnI/X3Yx9E30DfcKdL4kOFbOtsTIEKS9onqKRyKyNBE90GpvpM4bU/o+nk+JSG
fTDsKThUlRmf1eKRm19U/HYkH3vI6KI55CP1lqh2zHvEdN3eE41+7Lm1XPO3nvCTcg9LMhtv8tmv
OU6rNnqLQU53dDP2h050ZujJKX/kpo8hIqnjHa6nwdsuSbuHtqZhdm64CvH6cL7Gnalu6CRY7oJG
x8veG4v0GPiRe+XQn0KKcSxOmTWOlP7L7MEuXHGDq7m6o73Tt3cafYtH7VwOB3yHuj2Zr/mh7PPh
uyrdhvdzFvmP7iTeco1c/EM1TDlEu3SgSAogzGie56TTEIERthWHAqz5waAoTLmCGugBd2N9mDo3
2812V/2swY23nyE4zsa+QBT8U0yty6aGlGuXBDMavgYbwWSfJNq66e2+5n7U9HeIl6c0HOaL6gPs
f+zTGWDHb3NRLw+NqEjL0DrLZazWcYBPeZs0/a4KPNS0tki5yKRLafqXLRrtatceG7uRIfEMwiFY
vjXuPJxcbDV2XSnRbDgptzYnyfqzi2nZiLm9qAoaDnmvpOMSPIweLGKEr+aN01EfOzppNdlXuaOs
gNckehCD/N4hyPVNZItHWriLN4niOjRP+a1ygubBmgTNksX4pW4doFW8cDKHKnHpi/a6zEvjrCPK
1GUtuOvFpM2A7QXsRvLTUC/WnTWkV7FR17vIt97SSTGfp7oGpCjfVD6pdzk9J9xpo2A82oEO+2G6
Mfl10qz9UoOxyzpK2EnSH8gE3EZecKXH4mgK8nrcDY8NFj7DzoJFEI6cjv0O1VWMS/Y47aV2Ux45
QEyWPm4PGcY/J25B/tErlH1D0zB/EwXvpWY0fRb9HDa1GS27RUlAXJqbdswVKKAGeD3p2H3XJhRA
d3USWV9omxrRNTTR9GHJDHmnMHf8MuQZ76N5gNDd2VFx7Gxz3A9cbhMkI110axXN8MwF7MH225EU
sI79sxH30ynn5bKjL5VGEB4NP7wyzY8kuN/VtoOXlTu/SYT5o3YFlWjjCkrHrZnVIYv0vsXiqVc0
S3TOLW4976PK/epT6+JO4fBu7CCwhMnFuUPDknryBLXhHRru+zxL+71oIf44Y4kJUomlPFYp0w6R
vScOI81C/peikxQG7MHu9h22mF86A7yQHrjZJTFmY9SXJ4dHXnFlq8o9CnFpH6ks0DvdqA4BGchb
T5F63vG4jz8ly2WVFrX3IVfusst1VeBGXNbcQW3uw5yJUg1vysQUT2UO/TpPUsQ+7ZjcYB/rUFyw
otA2DPGJNOs7k1rQtQSOS15sMr6Xo2ugfE7r4KlsWCZ5PZfXovGzs3YrGidLe3lOUkHag5rxDxQU
9Z1TztljekHuT65hXFV0taEgsr5MrvjWBNx+/bTK3oio+oQ/tHPHc2X+SPtadEZC3T3MiH9OIIwo
7l/gOGPTtm9Ms3HgbnjiRnhZdtszuW/Ylald4F1CBptfMu8qdSWzPP86dAGKYJQZgbYyfgOyfPbc
jbeVWJL70pjLY1x2h9mLM9q1rOBcD4H5MdOYy2CkczMp8s0e3ldXmgm/z9w5OLjaeSiHmFbjvC3s
z3HV64NM6+Q98bqnSlrxsvTMK9TRt3mpfoJLvlqGeLiZzSlCVQI14VyMTTcdXUf/UBUKsLSYK5JM
c1hjAX9wx/m7Iafh2KdN/RCMDZL+fEg5saziQU4zuUXTt8KoLnBbw5XOe5/h+8NL2PX2Be5VByHz
j0g13c+Dk+fzoemzQz/443fJBtfusN7qeUoTXiT5SVL1i9WcUilwtFNcXC07+1rHBoUE5figgfsf
fZFGw5kEVBnWxijf8wITR8uLp7DOmJ00bT5nEyVGZaSEDZyWQ1POT7VhL4gdU3cPvuxKGH59Tz7I
ubF5+SAtIPbnbPkkEwSZFI9BWvqieo/tIEdBX3jzuVfeZ2x/g9vyUubwdVU9lYXn7JaYpoEF5CbP
bqQnUsbs3+n0o/ZwNJtE+YHUKUngBchxSGYPKdY4oxyxsT84VLaxhKo3Ud2XSSExYXBJv2i7r46o
xcqzPU0uBXWL6pRc5CfeHlSM8YWz7PFmaOnppmLqjGfPdKMbK2+dE/Tt/CrlIUv2w4qu5tLJ9qM1
TmEbZDcubTb3oh588hNNuc+VPPUVSLDGJK3j5jkwwizx30bLYCEzkcaJiFgoQS3Ro8Ag91t16Vv0
E2SVXBeKM0bI2V4B6j2ZXLi+oAFECSnI9Uqy6tz7rPm2RS91dLuEUzC2Pk6RF59sEaDmVWQZ2bfN
+DM5Ey5GXme+Lyne72MjDva95/Xvij64hloF1DfVgNOSbxea655iZHZLMTTAgU3Zxwy1RLMjH9Lu
bdl5Zx9Di2ODLGI/6fybW6gPTco7eIxzZHLteNW7gT7DORuPenEt3NPmRziN8wedGG9QYJOQlsHT
mIpql9XmpylYOLa4G+xT8yIeboMrr6ruq8J5D/6uR8/UVwdOwB5gzLiQW3efIPDFIH4i8zi19Ttc
hFBY9Hl/Kg0nOlr4cZ9tw6vNnY8U6pDT/fIkquYBtYG7h87So5q9VGAx/4PINAOzsPN7Sgh0mBfO
Y/vH4qgq9x3GMvUu7eflWCfc1IQgAxVkZBp3g+8b+2Xu1cHszL1h8nxNO+8QjLbc0cE5XKHhTM/c
tdl2vMX/QCeWw1nWks6rDbwZFWDnwMsrtIYpfSSG4Z7dLnNv6XCrjn5MewGK2wGXGdnZ1Tf0M/Kc
5s6nuOx5MtX5nWmk5v04GhZgGydiXsR8Kjl7wsCkxaJ2udEgC+FZDsPn6CLB1XabH+KFtqpx4o3r
9eYuyazmrRKt/ab3Udrb8Uzp3hj0+AHZuDp3U6NvuXrh4qaNb8uUXHJDlr1nUb9p+pa7zpyV5JUu
d6241KdgsdWt12d/uqz+2Ub3oknsr/68dRvff23Qe9HY99uGv8vf+3X8P//+/2Ubn0Wv/O/b+P6n
i3/QDFhBNLj8/zBfOv8u/8n/NvIZrv0v/K0uZlCkooE0Xvr1/reTz5D2v1wXp3aigKsI7Xq0Rf/Z
ymcI61/0fwDApo9Y4pl98Tn5s5fPcN1/0VsMbwoMHqihS0fuP2jme9lHzB8CAQJie+337LSIYeuI
a11cjB8RlX6NXmMO/GbkP3oHf2m/LjDmHJyRkQET7rIUp5HO/0dtun999BrQkC4zpVuN1msOJI3P
xlukqa9x63/32ReAwS+f3SDOrKL8Yv2p7OWOS6Ym+YK095fV8WeY/No7+bvRVy2/kQURvkj9/Iih
OyjNfYytxraRV326dWbyjPAt9G+oZ685WccDLQPB+22jX/49v8yKiLpFVbIujo3qJNa62XLwDOfj
tsFXPB85JxLFps6PI5iNc1wNX5SZ/zMG67/XCtH165cvfk/lFNPWS1II2exym3bxedt3r2gaFFW1
P5iUIYrgFPRfivTDtnFX3ef8bE0TOG4OoKMX96Dax292lpr/DPrw14y4l6beX37LyJ+kn6U8GfGM
vaKl+TF3XyOC/mZ5r/uBZata5RW4PGb+qG8uN887mm5fcfL+3eCryHQHiSBoZloS8Q1Tz71Hsn3T
hF86pl/MiOdFGqtPfsgMqUdDmd4xyOBuG3wVmOnEVcfhJk9dvsWbb4rPbqNfo3H9Zk6c1VLxpGiz
JB2yYz8iJnNpErOjaeOHr2Ieem3d0GvAux0b7G8LederPhPBKxSE33z5mrzsFE6uQVvSyvK8NHvy
UNtmW6x+St8Vc5oxrOp5VXRWmyFOsrbtse4q4Km20sdZsQJjnZ26WAk4t3rrl69+Slyhh6ZNu+I4
yZjXu04jICVju22611DCpKJnK1YcPH5QsFn56Z6Gxm7bpK/t7JayJGnaUz+VcVoegAZU9LUOw8ZP
X8W9J8axXGpGb0gjjI918won5jcrcM0DcgRNx4sxI5gR012JwGrXVa9RVn839irowWPRCLc42RGa
ylWdl+UX2rvtfwT6+2sDX3OwWopYPa7zGTkxL//ceSaF5aDvqnBTCK2pqaRZ0zZ1vOwISwAL+to5
z5ahT9sGX8UnfamjFZtMjKAyfIjcKj9PMMhfYT39btpXAZpZjjlUoAcOdFvuTIfWtOn7pu9eA/no
XsSWEuOZo9/QI6ObzwmCkG3hc3kb/Hr8WJEroZy32dGCWrVLu/78h9Zo24evomeYMAbrOj4cgNV1
aZO5KbL8YdvYq3Nz8hNaRlw+PGNY066e6LZ+u23oVQBVdAEFPqjWYycHeUUvxrXZ0YSxbfDL8vnl
BpQXc+J0PYMjRtu57qFzNn716iare6fvSs6c41yQ8hdssB5Si43LZBU6fVZ3s+klLJPWcGh4pa/S
C+anbVOyipwiMgCTkvs+ehkowVOEO7r7Sdaqbrbd3v4ggv8y5xJPGtxTiuyYLLS3GB+Tzt72a66N
vmZpjBr2YHasjfl6iJFgl/3yuGla1mi+BiXxOMklOWal+moY423kNu22zeoP4tYvM4KV46h1YifH
ydbeu8zUT44bi1fI27/ZCcUqNKOqTVM7AHMeW8ldZdB8Tbqu33ZyrllggRhIoqUlPdXqRxdf+dW2
B5VYxWVvJwAJY8aNlLk3AwO5Zb5t+a3d4THr5Elp5clRVSgnil3gb7z8iFVYithBAtWiuzKpkR8w
Q/vEg/afmdv/ddSvbbuiJuezB0Tw6ZCTazQuzYVl9woK/ndrZHXjRIZBx43F4E36CTH7MUnMbVc2
K3i5wRpmk2UxbS+sPhpausYKSBdY9ba1/R/w0YxOFOUzehQ3twTQgxgoWm4K+LVVCyr42BgNglLH
XziUc1RM+cYfc00ELPz0wrm8rJRCIJCNhw8olvxtsfMH/fKX3YQOeHrGYwa/tE1n6LXqje/APzB2
v4yMdzz3+5llorIBWgDNjqOXZ9s2QWt1YlokJtEFMN+lT8mMmi9dxYGhNq7DVWxmmTZAiYnkKOap
pBctzhAx0gG1ba2szkx3msZJ+4xem+oeM/Qf7WJ4G9fhKjYzWi0nkbAVdoYPBMlxjsAko22TvnZW
dGJfoSbykqOHkJWeMBOBYdkm28Jz7c2N3ewYmzOf7hsNNKm3XvO8ab7Xrhld6VOijWVytFP8iDIV
TA+T8v2No69OTEOJhk6aml1lhipXRIirtl2TzdVdNq5VpXK0eceszQ4znd3Lsm2VmKsD89JrojDD
IXoM2r8Sm6oeGaxts72KTCnNuTAu51quOgsZBx1soy7/kfnlX+eauQpMqJJ2UddQWfCA0rtpmQ7g
JTfu4WvKcUJpGo0m5DkkZyBWymnbtcdcxaQUUBanZUyOQz3jhFHAwTpumWt/7d1sdv6iKSTzxQVO
WLt+0wEPoPHlMVw5auyTvuP2AMjPs4YbO/pnlNv//wPipvFy6KAdKj9JsByxF++6xNV6Tv+RAfm/
R17FYTHbJkVvjps2ybJ3id0/VWOVb9qb/GAVirrs4lxqfsKaenXn3zVttGn7oGj3ckK0Q9tm53CQ
OfMjvU5VsmnRQZh7Oa5VOEbX9YQhaP1vs4UaC1T1phD3104RCLPiYShZdrqh7yzKZxQDKnjNruHv
r5dg/19+eRkXOSqOy6KujY6GmRqHaaTv2yJmFYt2iQq+bisGj6vmi6TxFq39guxp0/D+6gJbYEw3
wadKjjTF0TOZ6NNAk/22b/dXYdnEg+m3NfdXN+/aj0tUj15o08Sit0WQv4rN2DRzI4sb7g5F9pBb
mjaP+bxtXlbBCTsqKSbgaseytM4Jiqh9WiI22Tb4Kjjr1ptkpy7BWZ4k7RWz/mdey3/tKReO7q8J
n5kuyNQRBKdd+ee8WuC62ToLt332KkLzMs96z2aXhW6NVbyMkZrs0ENCP9j2B8TLr+/McuaVxh9A
QLzc5MX4PWuF827b4KsoHZulsYUy2bcsGDiYFutttW4kZS8/ewRrojAj4PKdBPvEjvo9LX/mtjmR
qwCl1SE1tGbwQtVnGipp19h0q/fXJlGFLwZSmWxbuY9LgW9YIdxNedg023IVmhIsASJKOJNTMEy3
I43wty31nm3XiLWppGfSn1zC1g/TrIMKPDnV1QxZfePoq/DMKyvjKKLpL57+wOQNy1U0xPPGaV+F
qJTNoJFFsxNGCiacjOcj9DS98dvXMWr4y6yCzgvzoB/PAOutUPPM37ahy1WA0pRuBF3VeqE/NuV9
gBEXGvps2PjtqwitsPiaoyj2wgSbiZ1r9wXdH9Zry/2yc/8b5f3X1rgWAKEynCoXFHYIQSL7Jhe9
vM16VKF122ah1aTephs/aqeXu4GXJ5qOZOmGMuqsG05vgJ5pHG2Lq7UiqIZGq9Vc868IvOoB0jBi
/iJ4zcDisgb/Zo7WVqAmd8ZWL40XDqMeH/A40OcCY7K3m/aEtU9Fyp1Pug5yQDX6gGenwX8unXHc
OO+rqO1oaQXYc6G6zCI7G3liv53aYdj0tPW9ddSWZTCAwPMQPwskh2Ze3inhGtsuMmsne6MybPBA
zEyZgZLbNV673JmDa2z8+HXY0gGNszHD47aIj6zhW4fSpy9l28+6CltpzT6N9ywa1SYPLRix24Ye
2G0vO291ttK8HgdZzK+ap2V6bfeuPgOQ2njhWCuEXNMqg4qm9BDxe/vo1pX4mdRwTDZNzFoklE5x
2uqYidEDMDj4ffV55Na3bc24qxM2MHtborRnzfjzEGpF+3mHa8+2U2qtFCrtOS8T+vHCeByTk/Zh
T0++mW9KV2IO/XKPBJsaZJ3DCTvAUYT4Y9NegJf3xnlfxWqqSMiPicG3u62GeaNoivXcbaI1f63n
8fK2pfOxZM3QZnbmOubvFzHn2+7Y7ipUNQyU3h9NgintxzeJG8eHxbZeM7n5zf6+1vWU2GsgRlJe
2KnqXWu4zvVYgZDcttxXoTrmedUIuqtDc6i/530TXNlDVm8bfC3riUu/SHDedkMo9N4BZfx4Qp++
TQuLRvnlerTHNl1yT3vhjJvE59Yp7FMGWnZTSQ7t88vRcyfraAW1vdAafONURo68NmYbGf2meV/L
e6rECJrM6Tma4IHBfoInU8Bo2xaqzipUI2+YC6sK3FBkJd4b1eztMUCKtm0za4XPFDVNZgtC1aGV
kC42rQ8WhuDlxqlZ3YZ9OTp6wvg77Cht32Q0k+zNEhbmtolfxSptMbTr50RTmwpvB9AkDQ0/cV5Z
8ZcJ/pu7mLM6Vn0QmXWJ4WA4Jj34PHobbnJXT1d53fqHbf+AVcRqmZQLnBQvxIl5fm4ss3sIyoB+
pf8+/G/+BWspUeo4kso8/4IuqKt7nIirPUksFn8rMUX573/jNzvaWlKUNGDhNKiL0G40TLTEiJ85
xtW3baOvIrea0srif27o+WN6bixMfPoBdM620Vc5plJmqTAmxw0vzVQn3TllCC0n2naS2KvAFTEf
zrHnQkxNJY/ASJ7QBRTb8sv25ff4pVZauPnIA5OlkziGd3R6kYLpAxKybWZWcQtLwmgHZ3HD2UvU
EbdItbfzNtg4+ipusaFKvH7hBW70cXmu6dDFG6VZtl227VXcJpc+FnjfcHRd9koUhf4Zc7RthTB/
rS6yhkilccatzxzK5rtueu8G6ND8uGne1wqjwc2jycJOOBzwST8KQ0G6HlK57ca61hhNZsvGZ3Db
xhZlLg5GJrsfTVwDBtv29atohVTXKWBrwJpgy8AnW6Q8RZNjbNxr1lIj7FryqsLrM0SOMXz0zT69
XQrY/f/96y9f+Tf7/VprhNJ1Sr3LqsTyaor3BRW4fRDUGB/ZqX3AZGqBfGRi/vHf/9wlUP/uz60C
eKJCkdGaK0ObcvChd7rmHihitu2pv1Yh8Whb/CoiQYfzagvcz0n2Fu4Qx23fvgpgTytMOxsuyTOC
hCdOdTpoy8V5v230VQC7LJjZ0dynelNNN1QVh3Dphm3yQF+szlyqR10OU8ALPRQy1r7qauwi2YPs
aFsdbS1Jgq23FDFbDzhCsXzAf935Cd10Yw5nLUnKK1vRlix5n0xav58qcFgO9rqvxMBvFuValFSK
WuTS8Jl6MIFvJ2MG61YW9bYTcS1L8k3XSIwKK4JgUDhjgKSo3w8sVGPbslwrkwy6uxoT+Fzo4pyD
MURfhMbMfWfTslyrkzIcjX0HQEeIfY99X2JgfBtA333eNvrqxHUwYKmSBIsuv6ehjsb64CnuGrUt
N2etArY3aYm0RvtiANZmV81MT3jc6GnbZnPpRv31LlJF9TKCn4S3vYDiNF27/JbEdv1j28ysAnam
LyCYRsG8e8b8AUEY5PkM8ea7TcOvJUqeTPIghWcUGrkAtOkuhZfvgyiYtyXQ1iIlF3tF3L3qKJwp
ydyBbgh2ptnZ25b8Wqnk2qMaBB3vYeFa+tSaWNTUbjZsO9DXvrF16gY1zrJBCOPOALhnQiAfimDj
zLsvl03a22lBt3J0SUcXN2pI7GvEKa+ZM/9mK1srlsqCtrIY/mSYNNyNPdOx74dqhIC/bdms4jVN
oqD0MVwO29rEItI2si9lVQ5ft40uXk5NZ/dzPIoKXyuFnNCbMhGCytmYy1nLlqQGGkvCwoC5WFpP
ng0wolFJ/33bt6/idWly2MtDaYRROevj6FvRSQ2GtWkXlmsBU1kZXdYHRRTGPXQXo5vzt9LO7W9b
vv0/TK5nDRf/UmQLcfMUd4lltI880Yv9ttFX9+PFTCCZjrMRTu2kn4WO4aFLc9mUKJLB6jXryKwR
+dhEYbUsIlQNcO6orE/bPn0Vq1GprLbH1DWUrtEcrRlDLjydkk27GDbSL5d7NHlVY+STETqT2xzR
/GcnfG62iY/kWtiE3RK0zMU1wqEq4uUKIn37HmPeZtseLNfiprgcqJTGthFaMrcRfCiFe6kYU3NT
QGFl8nJ2Mmn7Vuvw/aWJsRIp5Oij7aTpxoBahWuOGZyGFW6E49y1N8k8Z1dOrF97VP39LsxRsfr2
KRZy9l124XksrrAbdT7knipfexFe1vZ/PqJ4xr8cvml4qc21MkKYv4BiolGbJ7rcxjBvkzzFXhWH
q23Bu9Y6IWHzixLmSTj3Uu3q2ManbYGdtCm+/FXwprVnFmm8sCXbWNiaTuzsOt7om65/0l9Fb4qW
KjDKOD7hxaWcazy2vaeaxEi36WIv16qnJKhnmMLAG4cRWphrw4nJmn7j7uDbL3/kwRCw22WNI28e
F4cRMl61W+p0+blt6ldnrQPfNbVoQD/JANbmkLj9ASe6bNvW5q+DF2ajBxDbODkjt8sExwMQ7gCT
tn37KnijJDAiw3ajkztXU3KB+Hs/nKmLNyWM5Fr7hA0uvLV8iM+5MMzq0MD3vPPyTm9c9WsF1NQD
yo98MBmycUxQn9N4i8lSvG1VriVQ8C9l6piiO/fj4BiHpohBKntJua19GUDOy3WZj5Vd5qPfnlUO
Bqrx+VWB/y3bFo5cxWzr+p4Z5bF7bjKoH+gHmofcHtSm9LGUqxO3xlmJdamNc9o2HyHoVj8KqfpP
m1alXAVshx+gggjeYOnuFJ9xJ26+N0P1mnjT+6Nu9ze7/loFheGlmB0xNlcgH+34xiVbFFnQ12zb
rW5nkYxGQINPn5k3DWQ75y5XyvBPAnuT6IcStnkp0FVZh6GO2dfNCPvRWIzhznBkNVUYAc22DC9E
/exrW6m5hM1o6tneQQf0xHVSj/j17u0Fx6MwSyc7/2rgFk1f2OJ4yvokL/+J5gKZtss7TwMhvK6i
IC3vZCKz6trFuif+BJi/xaq9qXvdvTdbnDsaWNzD4GQ7/hFR/NUQyroYRJn4mX03lDGoBQT1qOMn
HHtVO+0c3LZYdPWMDXJtOZm+LQe9eN2+tyYfvwinzKN3zQRI4q6mbrvgrIhmNHsn2zG3sF7Rsanl
YW5mt/tQdF2RnOg5qJqrAAdmDOoHnEpwjjKLAltrmYxLe7V0Ds6CFn4W7bNoChu7h9oK2nSvOscb
butgEm25V0r7/vfSaaz2XiZuaz6XQzEJfHWsMuX1hfeXD/a8Ekkc848d/Byf7Ikx2xZXXN+xvi6F
6Sa4V/htljZ4DOnILHdolgVO1YHgqtiR2omgLccYstb3GY7P7kMXuz0j+DAlhQv1VQRYC8SIB9w3
WY+Pz30glqk4B7xN8CWQ+GzO4dBjs3az+H5aPGS6bJQ4cMDXyylxZ7e/60e7aItdCh9rer8ErhiK
/RBIL253rl7i5pyYlmt8Ku1h7qtdiqoQE7xJlxW4fNPVrlLw4BrVjwf0jHaHn+5YzrZ9M2fFRFrN
tGY8AiJdSTc7QZUq4n7f4gQLjHmp/MjD+hU6HL6Vdq/UhYrnJ08taPGpgwwA7ybdO54A/bw37NhO
oOSDd/uc9qLIfg6mNJYsREi+wNKbPONCJPewiNfnTPOvwjGtjPoC218IBpa5wx+SvwuCF5kcMaHq
0f9p9nFi4z2QtVjeYDg9VsYzTmWjm+27BNucbxb8E+O7g6laeaCLYmhxdm+C8mg3qtXVTTXnlwDD
2BJLBPrJ60AfkgpzFH3jgOO1ujAzpTdURyNIBtvcu5jmRtVB+mmpfgjyDVjslvGc9oehHiJvn4/x
J093tTxm0CvbHYA9lnnXynT4ZsH+Vd/brBdNzOSV1nyNJ20pMfBMevHOb6l3WlDx++Kh9Lz0Wlm5
+TYQQeF8r/GhzfcgvpZvYoGMaTuzBPtjxcujk1sq/h7jgeLgdBEkeFNgTpy00Z0u6gE6L+4HDq49
2omCPH4eExZVfgePOBDpNcQZnRZ7lQdd8rFnd3DqYwdHNE0OIvJUfV1k8TxBxsUWKwO9j4Wr+ugZ
Zr/80AaMvScPyzSJw0dCEhnLBdsZlofEijiODwUng4Ups5J5tmBqgeSr3dUmZUY8bqnjd+IszQnC
1YlWR6+PdiXUofYnzWHNrPC7cb0B37wBeIq/w1UdJ6qdHDE5+ZRih+LboeYyh2k8BKF8whoOWDwW
hMCmWzydzRnE1bPLVhq860SlvE/2bAyx2AVT2WHAWahJOT+LobPrhzTp/fZZ19hFYwWinWa8j8xM
6C8qxpcYVNtsNumpiDCthUCF3fsIy35MSrzMVOxJZAL53Nm5uM0noPD4nTm4xU6Hzo9sdAR4j/bW
sx7VbB6lk3vOz9HgEVZc9XUc1AXe0ST6Q8sUfXffTtlY1bs8BYoeuhRC5PsEMoP5lZ91VNHO174L
+JmjQQVvx2oQErVVjSaF/0ZWWn3N7Lq7IPwxDrY6DJUrLcZT3jaD0UL9abz4jZfYRgse1F3MKzN1
cIrfSW+6mIO1eLnh1DklD7ks1PimjlpXnJib2PmGUXNp0WHou378xEE/4p1Z+HkZT7ukL4HW+q2z
tBo9u69MoK4cpQT+4EyVwIwYQm785ARWPZzNTvTqucfKtcKWzk0xi8G/ULeD2jdKm9MDlg9udtdn
SXGB55iptYdHagJ/LJbAx7yjrq0HmQCGBFM8p7iONI7SxUcjGj0g/dzts2I+dG7gZc3NLJtFHpXV
N/qGSp/hYm8lKswpkGtboEUjcmOFj2shOOCvbqEdrNarAKx1hMVm52AqPQLIHnC4MuLkTSbHji07
irTzBfhYUZWHZcoGS2HVJ7vG21WCMT72vgz6N2WeZzhagPJMcv9Uwc72zSMOZkZ6I7BH7ec3yp9y
gRF0P4t4ubOXhd8Km9mh6BAQYHCHxVst8ArD4cfjx632bXN5XO8G3Iebh2bwIUzv6MycRXtcFEm+
ajd0blz5b4pWxZ8io8aHbqe7QegfFv/2JcLZQWTTd0epAFGa7q1K4U6lKyyLha9sqKpmpCDtzoPy
35mjhXQV2Gg64WxfzDzpf6bRAsc3bKgcBU/sgCb2ApOTBkZoCm8cvVPnNVOeYVeEJ8zXucXS6yYS
+WxeZy0Ozo+ApfvpzjHnejD3Q5unrs3dYmETuFB9FVvSk1b/j7nz2rHbWLf1q6wX4DpkkcUAHGzg
cObQOfcNIckthmLO5NOfb8re29JUWw0b2MCCb2y31MxVfxj/+BpeENgErYN1pynNNi4W0yiy8ZFV
PdFeO2dyBKAVkaFTCBPPBJXtpXl9X7udWYQbcKmRa0ASsyvvKPUKDOyi68C2NkBXyiLeTvkY697S
6428BNCosTrdDhrMw5BYpbLya9Me7G4XeGNr38y6giyBZ0ks52QhWiikzaLmnri+ZoRA80hU825Y
qCgsGCsCsmNC18gLtnIfRLVsX7Vx6MO3MgmsBs4DbOJu8nu68cmLp0qcYnxtSBPzyehxZo38qi5I
YDBBB9OHHX2Ez5Oxaua8xHaXZ2BO0FRSa8Kl1+5r+5bmrOndxbOs0pYnIYyKIqxdxVCGCcv5ffYc
qnLvWoFMHrGDlvkXR8SlmHwrN0ej8lOvNuwvsQzZBiDEAm98CqcwqENmfTViH38sZVDtsiYCD+Jb
JqryxyatYl3hY6tHGjfQblterWCKnXAjY+JYADDYdiasgzhnG8x14AHTEUHVpMV+nKUlrPmoa7iD
ahqNIzGHhcNsytq4hh9/svrKZyzinqfCVGo9VmKAi2c1mRm8ZLNXNDecimSRC7o0aw4D1tHi2s4s
MMgeyjzDdwARwGnzVGuc8Jr4fN0WgTXWO2NMU7GeLZ4PAXePGXjrRGPNyGMTTi/B7NSq86dIMzPc
4iEqWxfazDdxo08J4jNwN94MIyAOgagCeU3SFgPlaipwiWfX6PMsJySxYkutTK8JnbdG4WCG97Iu
Pf58ltBgheTGLvU0T4Hj7McEQsIzhsij9WUuuGE3qm5lfxUVmdlfjghboj1SKIdxO9Lnwd23eVO3
X41yzmEe4VwqO7/vjKjYBr2ZdM+qxHbjzkSUGN32g2ZCOCoYVJ4eVdyoaks/NhoMPKxtp3isdXqm
v82Za+TGyqz7EeiPoEkI5tCrTsTXHtiE3E1Q3GJnm4VJyuBpHGld5htBCZ3c6FQi2V9VmD0OLCLc
HypyMfhkfdQCngLfcwVBdM7S+ZOOeO9mItWSRwfsLuPNIIuuxwJr8LUZw8F5iOM46bMFGVItLzTl
KfUicJdKrhRFCLGuE77DT2FT8U0ulAw8yVSW4ZnMUBrWW48psXcz4RAwkjwNmi63uY5Rz44mtNve
F6loo8+TBzrP8Fnq1XQFzCcFhFylU5tfhNqUdDAJoiF/NkfCSL8sbUffJWVYVsdaj0Zz03exUvdS
llGm/F5NItumpQV/XSOme+xQY5VXXdD3atMkrYZdea/nrnYflVUo3lTaDt2Gna8agUuLyQA5KRze
SvhozVJv+0Q/1li8e495iWs0a7Yry6URd275AEqMeiR3eeYjaGanZaigswnJbrRmaCk9dyrIk1Uv
K00te7dvnVuAAaPY131oOdtkHtKUUYTRSy9NuGFzCAWG1ececDZ2yUVedwW7TQhVeQYl3B10fYjs
W7z2sl4tgtxJ23DlQlS0wLO4slknY69YCQcg98namiG0bcoGLPRKL5s+bJaMKFvQSCAP5keCT6ff
Q8U0bLBJXRiuwRuPDEfPuR1gIz8nJLtObFTHoAeFihkp8G51iDNrgEfEk1TtDkB35y4F+W562SO+
anZAuemx2lFaZKEPjjS1t04exvblKF3XPGY6LZElDtJJycky/gWcK3Rn/QBjWRVfQjtzm+fOMSoD
LDxRNAkcI0r2VVg2ql5Bua97qATCLndWULWs+ThO67vYqo3xyAQpDhT4n7eW96qKuBzXbjz3+b3i
K8bWAXJxtalNkporu28s4MD4ijogOHohvOwiVbj3X/Y2NzpPF9D9dJHs5BRa2rxEzhdDlw60Cdjv
KhW2Zv6jBqDjnBX2ZFYZWpFY4W5kR8S9JSsqVDD0jV//WRHlrLQHqZDvqq+jHYir6kB7Xb+EyvnP
BgDwdv6xdiWytgMXI+adhNfkD/Cf7ye3DG7+0bmfD0k5cq6r3CyGHbhBYy+iNHk6RcwfNLq+KbLe
qf+cT0mFg1FDnYnVLi3SqATIac94KhpWHewkWiRG1zBcDJetLTRe+ylDx6jjpf0We4pcKylCeRnz
IrUUTAm9QDNaJegqAN/1ZLIRuYwfLsFzuPyBBmZ6sBFV4ZV+okrh+GmKxvVC85y82Yd9bES81g09
MX2ewOz8+v6dKojvXeBZZRGx9AS7bBx2HoiZYd3XXjtum8AYvhZ6a6ilwkTlI8XPX3Ro7LM641gp
E77R1Ox6fO+0/QnmocmlGRt6scTFnTIMLMHZkkuqCZrbwZfxqJ8hkTM0SUlsPuFnPXNoVoZstXo9
pkFTb73MFFBI+kBTizJnYq7Dc15pXkdBoE7z5jIWqU1A1rZl5wIPD5umrK8QDA7dJRYBEclDE7nV
/qQvKyBRBoqsGiyN1im5SscCwJ2oo2lgxWTdERtlh2Lc9GFtDPcZED1D81O7z6LRD9IAQy6yWfL3
aVOZEpbbUM0wExZ6MAH8EwOuQ6ss1Mam31vu6PWQ0ewQPzA1NEMeL7890r/lW/+XbvTfm9H/11X/
Vrdd/favi09l8691l//2iaA8/78/WNb/14//iUP+f4CDve0hsT2pzf/axv6KBb/o/3UXxeC4PuX/
+j9//uuuST/lv31vb/8/v+93j3vDsv/tCTBPBnm4hdMmn8fvFvenn0immag6OYaF4yn9wD8c7i3z
3+7J4N41DEOCLzkNP/5hcM+PHF1gmQ/2yTL5287f8bcX7qlh9OdXS39ZWpbF7xMW5UUbYNuPa6st
ghSZfTw/aJXxZE3EDFF+k9TGlxTR2DKR5sFwwzW/5yBU4KyatHizpukucIvHzpQXRqZB32vEsdcu
4GLfkhyuw7Zc4O2zIUJ+VAWA6arEVcAOki0AmZFaRQe3owh3nQeQvlY33pA/Vq69c6rplWj4QEHx
HrfinFKQNvkwGZaWJxvgwcVbf+KmQPJIfbjo92Zi3GVatYptbduHbsN0bm34YEK+GoN71bXmkTrs
zjWc+8LR7nXXu4JZDVgy3lLD3qIC29ZjBhw2+ZwXIEBHswh8GN7xIlPFWy1IvsoOxGk7WMCkc/Cy
MnYqXw/EfujTFojF9FrkMX9nVC+ayYJaJ1A7qQN+Do3xznL4w7Uh+4WExYIQEvCvWTxSG4n4vS5K
SHPZSAMUrmhvtUbbJidOSOY8NsYYLiKvsmC8i7VlBVsPpKXf1MA+ibnuQhWDnJzF3puCr2IoblOD
u6L1mDN5sBIXYw8ZKBNdBSpHX+P2wjnXbeIrhXi0aqE39kl2I06OaBVF8HGqHvm7BPWus51sh19b
mOvUBQ4nW/43I0qXUdFnqyAevYWbVNWCUt1bknLqHlZIiz7CFdyx4MeOIdliWvMk5qZ6TML5aTCD
1aRrV3aqH9IkYBh2rm61Qf8iCyor7mhVkBkNKi5NfcsAwr3udZeavLeG6a0p3es4jF9ykOWLpsnf
wooKt+euE8rlZMfZ24xvzVJ3reKUmwPQTZN+IdIyXYAN8rZjMj2RTx+hhr4CVgPt6VymDt0WaWpf
GZPZpMV8R4GRquHUQOdrtHgFI2lraXlAnpeCkg9A0iTVLcHTFgLNU59Wj+DTd5LkKdXbm2DuLiaR
3xoFxtFDkT0G83RHpRY2nDbfxald+GFhLmeoawsm36mVmzDKqG3j6yTkM6z31BdBsMWYZCUj6+gJ
UOFBk5fLKqnflMETrsVBi9RN7wUrF1quY0bbgCffVfVb76ot5o0rN8kuDFJqGgXuzUi1zXcpuzuA
mzWYKH5St5veqTZ2hRdMi4lA1wVXZuI1C76xFy1pN5weRM7pqzCaTS+0rZ6kW/2EcG2Sl6DUX4mN
V+4gjt2Q3iCmoVA8pDSYOu++GqwvXml8aT25K9vs26kN0r3Pde2riizgW86u1Lg5EOSOlkcCpst7
wzQO+M4xqkh3n+1u65nlbaNGWkvaVibZdnJ5KzQr+hxp5a0uxtdicL/2uXY1VKgNhDjA1n1NCnun
5PQ65NnbWIrDcCqjfLfIX/++CH5Po/gmNP1pbZRSuJZgh3DOBcampVNjGMb5IXeVvgyq8jkBzrZw
82QJ8/7LMObHBHHzHOTHsG2ek6xfnsYlPziLUwPy/Cyk50kP6BLl3vMGYuaBD6jqWucssnJlhoHm
l0puq15bhSI9emlxl5TZa2aEh3IK9kVt3jDO87XNs9+bu/8L0cBfxgw/hAP/Gfs/G95f7/z/r87e
8vjT9/s7f/73nZ3t2zZNk/XF0G2L7ZOk6vednT2aaTUp2Vxtm338NPX73zu78W9TNwzhmq5j/fE0
/9jZTfffrqVbLkAbtmQ6p97f2dlB4Zxt7bqt28QbwvIc16HWfS50qe2mnTSaJSu3zmMkiGUENdkA
hThHDvBPO1zIymwpxzntg0louhGZ/WqZ1jKJ1UWkKXsxOo/ZnOzCqXwyJ3vfROHBAXCvamNL02Rb
lMgJhtgCgDlaa1pLfh3m2aPSmugA5BA2N6ZtmRcszBqwlAG0/NXEGeESCNjaSecbZG0Bab0p9qMy
LnS8RUGGi5WsC0oqYwe/N0/80Rk/hwE4QUsLqehRmPLNKLur3H4bJ663mrvmUZvikLxoIIeTibiO
agNUwDzftq3chH2YXMRW7t7aSdbdDAmVC70CTzLCtd+OddX6ml2vGmrlV11x1wTFg26BXbQo+gkV
AqKuqAwh1ur9EV9Bv4mzHQjHYp0EZu7nte09QGS+CoNSrr1MXZad2W6nPizX82imn5se2KltJLve
gfsVZV2zMCDpLIibdkMyvVRCSJqnoKLnbDz2gk21Iw5IDOWt03gAYu4GtCDmsDvUygPi5j40lrYa
HOqTqkkexgnNCLVC4wa9mr2CKeb5PU0Y+p23TfBS9BPwTyo5fg/wHASTQ61p2rWz81RqzZsp4F/m
midOpDtrWZX5cjgJxnSwoYP5nGfUvY1ofg0cyCIZ2SS14LL2c9ndiZjOAXllSIm6qB8cnbKf1FIA
eU6rP2u2Sf200R8894oJusup7Ze2ap7zklacbe89IwDPZYdHu23KhcVEEVDnoIYVmyzoewDsGuIT
729oiU1c77Jp9HytzyXLXDt8tgrRbHMtfehrSl2tF80LmczXWYKGt3BnReSI17AxJqOfaeIogNYv
TYc+UedIeieBc0wzjc686ItVmGvXRpC85RAgqEWTAmb23iwyqH4JPe+qVjQC04UY8nGZqO5zoj8W
dfJYuwi7BDbYn6McXnsQq5aa3WD7Fi20K6qn6SLT0eYqbWi2zhj1j/00mXvLAxGOm3OyrpW6xa+X
BpibhtdmnkXLpHfkotKVXHT2ELzF30hxwfhAC9Ukn6zNS9NMxwUFkmoxp5q9dPNZbMMBD6zSCqZb
KB+VHzKzzCAVvkQLIHqgdd04OXjVWH1RTHBd9IZYWXNs+l2fLPrgFHR7F2lDB9+s04fZNOwF6xcD
ZdYmcsL2Zh678jkfXXqYlp4+UIfBURMpxTo1kmQxpS4vigQ7bYbZUmrdLT2u6gIjgnw5OVV2Q9/9
swf7/IIoLYOPCgVPN5J4pZVtVS5k2qbtGiOK1PYnwoulnjvVRSxPnOpANAgJGAUbCCr30L7yJ4VS
4rrRo8pYAOZlqqgoJz9pZPeF4X7ihmgs8wUIuvSCjvZ8w4qZLGPck2ABOnPyYGiBcaXyyumX2RSI
lipoJ04vjD3eqigZr9rcHg50qvNbx8I/z0cMWlk+xfA68uMhBGMZ2FHtj0k3b/pZSFh7zvCAHx5r
VYNMgz5PFO+7sgKzoPqcD6kLZ6CbeZ0Jvsza/BSHbvhUOwhS1sZEl71x23n1DUI34bK6pQTEW09e
n+0am+TezwvdWxlIXh+zjouZXYe6sa5rRzudJts3A259TMX9InGr4XoU/fwFo49xEadjt5tl3H5O
sATzFb3yYT11ubczqEL5nVapzxYF0EXr1POlMWr4C9jkFTWdODu4qM0sWs+SBM3XhN0/5iAzj42s
uZPhHKilQ9HXNxmiW9NNQ6CTD/O8NE0cjOquyYAiZ2KnV9F4Y86jfTtWen2wIokTMAaCpu85A65w
p2ap7uXTgxODqx0mMWYLpy34qtykcxaVlv82NVG1xQ++PdamHqwzYxALSOZMv0RJdcgNzVlmLMWX
WOu4z6hB0pWWt8MmHvIw9EtgjGRFeCeTE2TBp6oKJ8g0Vtq/JoPtXmEL3W4rZTQ3IY5s60j2+Puz
xAG8DcNF2BnlGi/g9AGCsLaiSdHtbDnA7i5VsFbsq5saGxiSxsnoY3/KWvmWeYlx7CKVv7asNbOf
GXG8zFJZPWg54baCDk5/JdD55Z5PbXzyQXzax9Ydm4ug0aLUZ5xeskrnwoXHaTPRWcw1GWnXbGTU
IvURdrFgAEgi44jxjDu5JS4REgi8JOfmWCjSB8Co9kEvnO7JjeL5JpS6uomD8FMbRMaalkHpG6mL
pAkmLGPeibVsSvpz8Hqd50pFzedJi5P70HSnvdkRap8Ie6vCGirlT+NQrpkRR8lmdFhGU9MsthWm
4+umLNNrLezcdTH3w6Wshgdpx+3WE6CTSyeQ/mRbGTxjx1m2yTBsRsdql8hk5SIt++qouin1A2U4
y2iYna2ez90SW2Nt60aOWIeqMF+nueDdC+dqrSHDgvEbPNHVnb6iSMiOnTgFxrV3g51Q/yCpPvtN
06xHc1ghN6ALzrZdTl7Ew1gHfT7u+kDf1WZ/F8bmajKraB0keu/b7uc6b1ezly4pdVC3zD8XIy26
DJ1DbKVLq22EbwXGsiydYuFlSbO0mJv3s0qkvlYLdw17axP19nMIu8AvqChecPILV3bPzQTWxRo7
8Jr2uHVLkb71zaxucxEkj+040dBp4uY5sGGsOlp+lU22tmkTw7xQ06CvaYzGT+7Ye7cYqElmsjy5
KuzBW1hxNPgSzN2eGOLW8hSsVuItmuobe8xXhqP1yzFxrjIrWmc15jN8jEs1xAJAtb1Obe3Wzpho
HyvrNtKsF1L19lmGyUum0ZWVNHm3MYFW2W3NQCBYa9ZWG3a71A2WpenOC2bt03WbTYxPRygoq/Cr
VmXLKGJDrnIwvXoXmn4eBe0ya/KFbSVbC7Eew3GD7hcWlQQb+cfKzap7HTLy1tEcgggVrBQWmkNW
urRWqzeX77Ydqtsxu+ucYUth7MWL81Vkmpd6n1J1sMMV9dI1tN1N5/02FtNtXatsVSFxoELBA+tp
VVf1cBm55WVH0NXFbrYa9P66YSdVSZ+uaen77K2btrJXrmmOK7sTzjK2XOcQp9la6RPdwcZ70GbY
pEwJIDkr2lVvU/SpemtcijQciVCTeEnF7sUVcuP2Nna3mtrLPqSPl32lC8gPh7uyTxuSdVFWl5Yp
1qUcv4729NDpcl7SvZ+JjUqfNWgjNdkcbQm3J+7LcpHjMLqlVAg9pRIebXZqLex92jNV9nhjhUj4
uibc0FfbFJNcQq00fStU81bTZ3nrMphfNqgUGiu4KUSKcRhKNn3TDhRTOqu/CdCVX4UMdu5lw+3K
y5juwmQdqrptF1nEgu5GC80ZlgKeYrEyqvQeeULkt0FBGU+0PS98R/AWhcfUaRaDlswbTycPHRXl
eKSQOxhEmj+lhQv2FyMhfzQGtg57fgq9EZQsXq8XpZ50nT+Th5i2e/C0xN22XugcZJ/lua9crXga
aq31wzEbdrJ20z2nPm8Hp4MnVdf1pq6RFPHuBg96YMCZTT3nqouidpG4qtjXYoqWnhg1H/ovaXRl
agtZFkjm0rZgOY2uHL3Qt3baimvD0/oLcDsUvruuuoWZHj1bbG9rjDDnQ5qFtFFd282OiDXY0/Jx
ug/ctCpXsOyyRelhQOGoel7QRu4pLQYWgfQYX1pD7+6bSVkLqyYYbYwpBabsJD04bbfbIP2iDVDN
19VcUXMwBeTuwmvdlUP7fD+4gXEozCBYlFUONH7QxVMnZnWkQZFc4zZQLI28bS/L8ttkUqL7pZyS
G4cWBHqxVHtmCXBf8V6Sh3EiovccqzvQOWoXKI27xTSpT4FJCGxnWr61HOoxYTUoyoC/ZWG+Zfqx
W3Sl8eiW+Qa+3soRm2mOn4rY3rvzV2RDC9MVX4UeIyYtK8PvRLlyuuxYt8FWJOFFAOQepvuwAPq9
cefUV5p732YAsLOm2RUGFUTHGl5qK4jp9rdXkbrG2nlr2MRTFFs3mPGfPtNJJcs6SPpNPaCADtzZ
RaiT1hRI2Vf7QfVXTMsT/s9UA9vqGm+E1lzhMZCubOh0J85g+Fykcbsfsjlc9Unh0qWR13V8koDi
NsbyGhGMR4V238M/C9gY7PA3PVblqmvaeansviiIwlVJBpM5+O7P6U3cRfZVrPX3Mi+ojtWaaTAV
I8zqpUNOOfgInstFgL/B587smpWHCohB/qZ6bjRPH31KzzlN9BGJYdPVq9Y4CUszjfw5LxGBmdPQ
HC20Mj56oeBCK5NxnaiweCyR6R3p+D0oPWnvhMLCjGql0vw8HJsjeyKbRVi4+64ZyP8M20xsHzH4
CThvOdPohxVKvTS09E84iOkGa7XZbipclfD804u1XVF6G12LmaWOLgKXZcdb5WTNpnYGbyVLBfEv
SOtjHquBImKJ0VY25DunjYpHjfzWN5LCuaNL1iJc6Put6tt+03otffmYymeVp85njf7hIcz1+vZk
Je8D/DYOlFqjet/LLN3YrBs7gzH2LQTQagdK89nsxcbVgecij2+cpRzS0m+02l3BLh+e+8Iublu7
mFcdHmYpiU2DmmwwOo2MuZ8/zbQK6mWtHPMySjLic9OZWJlV/9SwUqy1mmpwmzAtGwQTPhpZn/fr
2EZsqLUEk2kZu8eC+IuMfTghzKP0qbO9/vSFGi+aSxzLwJUd+xoGpejEhGWSlAVD8pCxxe0nK+32
kZvpvzlBlxm+3nbeXrBFH+j8QqxDdqVd9npQrGBdWBM6XDvYZ2N6YSNkfBNV+maVdCLmWpprxQ8X
iKbyixiT6D2su2Q1msKeyA7rfhlLdOO5qLV7z0JoHSees9DxYd7kgStfkE6wGWhtepOnnTgIDEpW
ECq6h0RYvY2G3c7J9JKezzxrJBku6oyNV/VDTEums18yY65YAYc8ubEDwgp6D2JF5agnyB5c6k1q
SPcqkMOhGFu5NXtzeC31kOWt0CeFnBI9+Gskyjeld+K6GoChW5ZXXXjepMDMEIMkM2oVNiIr5kWI
hgvbldPSm6ZPaCVfehlch/HIYqkVhzZtllPW/WHF+L9Q8Pwl3Ps/sOh5KnX/ourJMlYD5v2h7nn6
K3+0NKX3b0P3DNswKTVQ9+Qnf7Q0DUGz06DkaLqeTU+Tvv1/Q7v5O0Qv0qPEiCqNQhOF1D8qn9qp
qUnpk/+Po4lhmJj9/A1o92mO8s+CuesABefYuB1Rq6TOeu42FWaFQ0mIhoVzRdDAW4wAe3guymWu
Phh3OglPfnWkMznCHAaWcjB2PNKH8WN9FcZ7O/XnRWFcMp6qWR+ReE9Sil8d7/Tz73y0RmMOUTZx
vNa5Ysxh16fLYPyo7fHeQSSRJ+PqgifinWl5SstKpFZNxlE3KAWnryL7UhvJJio+EiOd7s751Uj4
JVJSCDfsn1xDnToeKZSKY964u4rxGZcIU33k7/TOURyT+jwjb/zjnJtOpD0DpKj6rSNzwsN9OwXl
ItVj0ru0MT+Spfx8QRyKmWfTljqv8lkv3RnrJA/T2jpWgyDIpcTNsEkUfDAX+87zcbDYky6NMt2y
z82FeyywUA2Y1jEfqnhp9vK+CymozKVbXkwozvzvPv3r35/H912wM+HSt8/Jkaf2lzAtgVbg7KoY
C9Aqlx7Z0bZYqRcaFM4HhJVMAozxSFHs5F3B5JGsqYNAUNL3SoX1p67G7XDZFF4jV+Egg4GO3lzT
LHZK51OXDGW4PmlwIn+GZ3LPFjEvYlNPvqK5H+JlnIv+JYwd0V33OJQzoEvMulIjP/zg8r75vZy9
hQ4jKHRrKJ4xf3D2TREYMcA8d9bRjLH7b5kEs1QcLiPNtbb67CzGQCN77l4JYeY9TeKGTBKJ4a9v
snH6qM7Ogg4N66muG7QDvj2E775sGiFoqHtusjA1YylG3be8lqoe9orNlKw1vSLYohfh6buonj/6
5N+7CR46CMcWnmejQzxT2AHi1oPWnOXRUmWxMMNyusmNWxQHM1KoNj3GFIroW1VLRip2SqvNK+kg
4vzgJtAwO7sJLqJw1DIWKw8v29lZtK5IMqq18igMVT3bXU5r3HFfUE6obSzEAD9UVxfdNHcbhNE4
O5Czbpsx1Xa/PpEf1WW88expbGEOahhUO45kf/t+mS2RbpuDW2gHW032ZvKc8W6WzIP8+ig/P3MO
I3VUQTx1Pmb9bPLUtE6jYKLTDqgYnGDej075m6e02Tdtnfm0qGSExk143eKL8O7Xx37vCqWhs0my
jHjf5E/fX+FYGOCrmOA/uMa+NlJ/sD8Qgv60SJ2u7c8DnBPYpzmsdSUG7SDETTbt+3rReTtdfrAU
npaeH74aNEumiYYK9ZRt/GQ2UaSOgbGk5x3a3mRGKJZ3Fqq+uKZUniSB2ob4AH+w5b9zYT8c8uzd
aNy6ztDIeweHEZsXQzy46qExH379eH7as86u6+zNGJgk6clivEOI+iL/JI3dkN78+hDvXAfBmxC6
Lg1u3jngQDftRmlUD49IVRZJSP1FMB0Y3mCAu/71kd5513440umr/25pG5oEvTv2K8eT3UIh3U0X
j0+/PsQ778EpErXZ511M8s69FukFk3VVSXQcSvzHe+Z/XRU2qzy0Dyoop4smiv8eYeXbGoFskMyf
ZZNt8VxR3adTRwer5ZBhvakmqha2c/3rq3rvxn1/iLNXDWcEJJ8MgBzriQaU6TCQU8qPQsqfQliy
W4fTZw3yJPH32UGMOehqMFfRkQ81CPs9ntMT23nLa5B7B7e6a13zg4XvvVfPkQ7pgY6a5SfmRcdY
pkhxtD6G4kIPxemt04abmJrEP7h/fx7n/BU3Si9xejmgeVb1BgUSY4oMu39wkJ+SjdP9I6700A0D
8zlXJOtpUMe4XUVH48rO6ZT49DKu+mTaMKeo0T389SW9+7S+O9rp1n73LTFQ6MwxWI9jFmYb0WV7
o9Z/y6LJLzxcPxm3onaxkIPzwaL3bec9W2h/uMqzGNCY7F5TDPMf6+gW8cSm8bplWO2R8EVCPPcV
mpCQcRzGTeOuQz55iNK3MNpmsDlj7XWoL7L4y9Bb/hy2FyFV36FYJbYCS8KsjCk3Y9Euc8ZP0dmF
9fQPVrrvn9DpCX53z5gvr1wM1qIjtmFrtBdbbuFyZLRCZp9+/XTeW4a+P9JZ/DJIDLPkxLsQdTe1
Xl5Wc/RbWD+FcSSQy33kQ/INofzTQ2Hu1fMQAAiaZz9eWO91zC3OZnTsaRrO7rYpvnrNq0HLcJ66
F7N370MS0rF61tCrScTlN0mZ+1E9LYvZWXb5Pulv7GSCKsRQsbMO5UcTAe9sY47z3Qme3fkg6SK9
dj1W/iL18CA258tu1COGkKePtuX31kosOaXrkHqRU559GLHO0F/JHNyRKYt62UnaC51lfWRr/97K
9f1Rzu741Nu0suTIZxB/okx7MWiv7WTtM/H3LOh/311cIXiZJNpxJOU/PtokbSTz33xvSmd+DG8L
8ZEl9HvP5s8jUDP58QixzlQYI3/RsdWow3u179Y3/ySOcXgWQjct1OzCPHsqXdFOc40s/BgYN+GE
YEyvcIAoP0i7370UeQrVSYoJzs4uhRGs3Czpbx9Pr77WP5bz61B+kJu8ewzb9KiJ0PE2zgmZNN51
O07s6JjkF8FsLlSzSWT1wcb4cxrGZsJI7v8c5ex+mSaiEreKYnTruU7LwBLLxg6j3YyHNAIgcWGb
5XMZU7cN5Yts2mwVmvX4wVm8t4p9fxJnL/koQ5pVgkudx0ZjPNLyltOIYOj/k3aevXErSRf+RQSY
w1dygsLItmxLDl8IOTHnzF//PtTFez3TJoa4XmCxWKwB1XSzurq66tQ5EcOCLkPwe8Yqt4o0qzYt
mRc4lQsHgNGlN1Ipl6uk4xPeZuDV+mKkoUyHTH07vb8eoldP8Jkh9dKQMZpd3UOkcOp66vnai0Fd
iEsKGbSNXdwyJKTw8fJq6WGkgmrmQwvqYmQaydDu7LLcX1/Rqmdauia/vlV5Gl6uiLuNgSYKKadc
egpia19PT1K0lQCsroZpFMtBi0xzFMEnOrXS6LvG0SlWf9FBcBeOGntBRITe9dW8EhOLl9oy28LL
mCoAteTL5YxQt1jM1kenXjPp/rc7OztWw0P+LQkpf+Q3aHLQ/XBAih0ahybLxmdb2U2EvUHmWhpZ
MbWQS/P0LOLIGpeFMhiuPYW8v7ZCydq7/8KG4BpqLbf5aGDD1KUjWbB1Z07RvjygnXIzVc1RSn/Q
RtpwE50fLuyrrSAAogIUtqk6CKGls5igB80enWx/eIwrYweoOXSvf7zVzSMNxgygZ0pZl5vng9SS
mjyLTn5nHHgaS1qyr/3/Rh/3ejdSs/htRYgVHVO97ajl0Sn0UwCdNJ6o0l1fyNpmUYVSFgQ1ZLsi
xWdRIW0rOy2M/fZDl9dIO5obFlYOFA/VBZZNnZheieADTh+mAaP8EaPlz5H6MIzF+1B90OQtxY21
T0JoUDXH1hSG0ITNitAXDVMwNqcYrr2MyZundnPwc+VRQrPltw3hzBQN3Y841aOTHs7dXQCtqNcV
enmkpH+XldYnZk2SR9muwF4nW8+vrfUJ+9jODI100I+cGvud0z/HxpfW+XXdGZTlb4hH53x9i7ec
PSBmO1LGEYTsSbpvFPNo3JiTO/fMgUIJ9jNjeNxSjnoHMrxc+Oc3ztSao5wbXzbgzHiraojADVoE
SC51p3xfGZ8W6J+TfL++ylU7pM/w2YLDo6x6aUdnIi2RQ4Mk6rMJ6VG/1xdM1vu/MEKjB8olMgwm
IC6NFKNuxvpyKWrWjZ4cYQ2z7tMtl1hdyZkRYcdMcKGhNltciJMz7I0mem+C+wEdkmheNOq29zdr
cshduHtVRnQu12QlugQAkMAKEMBtgnJntndple8YGt5whZUkiQ6Bo8He9lp0EsLrCDNNVyMDdKoZ
EiCjVuPBM6NuB62Jm3UbLJprF/GFNSFyKIirVhBtEQPrnfVpgcvXjH/NLg2msLnv4Poox6cB9gvH
2geQukyMp13f2dW4QhdN1nhAqECHLnc2H4HaKhYxcgyoF6g0T7xuGmwX3hJ9VyuO76aVNu9g1R6O
hV82G866GlrOzC9h4ezkQYGitMqy3RIw6A6dR1962izDvuYzYnBhKHhpV1uqrhrCR52z0Jbkrl4C
NIMo0tuqj/DShzj7HHG9OfUn60kpbsmKdvTTNh41y5n+w7Yia4pDHxGSQcF1EQ6kKBZ20el5Kho3
BPAH8ZdXJPfWqB006y/eacus1L/mloN7tqFFHAdZWmNOHpnftR7T+uccP1/3mbWPdm5DSFQD5Fgs
dcRG2d8VxUvUPU7Gxq6tHcNzE0KktKUwrCq4YE4lcM2HXN0Dk7MZV1U23H81T9QVi6/jcOhVXdgv
31dgxJzw/ybsPFJiYEXvg1LexZ30owvLEzhpH1Qo00jJhvbgumkVv1SdJQsSTZcMeDIowLXKnKN2
a84ZoJ+hG5mmKO2jJac9iKaqPlLfUwCZNcPRzLJgY59X713eNXQCGYZX/+DLjqU0qmRFZv3qY2FO
xSHpKtjWtB9ZVD9ofABNmm+XsqFWyvtUOvbDbZTLGy2mVYc6+xFCJUaGXieI9DE6VcqDA9WO3Dxu
NstWzyEDd8zpLS8fsVBtg/tinrwggaqVxIOA1bw1zCDfd+ls3CZlB5Bwmu5B2uvfr5+WVVfWyQqZ
VrTJ2IX72Bz0rOhTDLdlCoK814+xoswMuJr9zgoMe4ck7XR73eb6ZzVouMsWUZ153csw0JUThIpo
aJ5GQ3roqqekv1G1fdG2B0XaOdQjO/vZT/R9pKR7qkr7/sv1H7CW3OuGTtHUWtJ7UVhsaG1oAvvl
lRL7D1arw3i6pUS36jRnJgSnseMImDZ0HCe5eJ5LhrXkB82sNtKBVa/5bUQse9VhKKtWiBEpKz+T
ncbJh9Hq4CKJHvvoe5pu+MpaWoVzQu5oGnD4i1JUs+/DOOOUrCm7mydIidM7qs3hlrLNqkuaJFOM
r9KEF0FBvTLblW/ikqM9ucC4PMv4mho5CPrtc7e6JEsFcEHni7qh4IlKGtcT/CxsHfjzKFK9tvgF
L97eGLZC2apDWDyJVT4YIV04aA4A1bZsCOVFijqn/yOcDmp3sI37OfU9aIxB9zv3UZu7uun5ZFgm
kNNh+nHd8bd+xPLvZ/dv3lpcJgoHL45fwhpmzuhujr5dt7HqlFSJluc5ADxR1Sqzy1AGwhGdHNIz
w4aEQfHC6l0QHqwSxaUNa+sr+m1NuCEDP5kN5hOik7GwJtYMmcA5Fz5eX9JqvDhbkphS5HqaRCnf
rlWZV/G/Qgj3Nyf5zIKQUVga8KaiYdMWTL/5Psj8PRM0h7QfPee5nrdE/F4/wh9535k9ITx1oxXX
o99TY4t9Tx3fJknFGOXbIrpdWkFddFciLeMa8vvYyI6G1qEEwMgFHplsQX429lYMKompAEvPWHmY
xl5sPfp+srG3qy5i06AHPEy3XizlzDOUzRYksScp6n41nTXfzqbBQKtWbORMq8HkzJBwuiBpMEZo
nAhcyYuSJR7EUYx7Z67fb+nPb1kSvF7xax2MHJbyGRoItbijdQPMYZcXL3/h+WdLEjzfzvOuhMWf
gDEHgxuZPxkQ3fL9re8j+P6kZ0NRd9iYracs1PZ58w3O2f31hWwZERwejDDEKTJuZvNREv8XiIPN
JG79qxgO1WPyCluULZHRqIKQHUfLlPQ45DD0ZL8meTy10YajrS/mtyHh82tBHjpMe1FwqMz7TGM8
zt4z+7BxblbvYZvcG+isbiA3cHlZlO0A0wOjPDy+DQsUl2bBZ68UbqwY+zqNlHsYHeONF8/6yn7b
FG7JAs7iXjaw2fUvsjLB6/SzZGrmui+s3lCgHIE4m6QYYkBgBCHkZT/zqih+JUzqmP2NHv3sZY+B
8jGXb69bW1uSoXLhA303Ib5e/v3izo272Bkdav1hLh+rQtJ3pR8PxyYp0g1Tr00YMazTQNQNAPAU
l0XppaZL6k4HEwkkab5pHGheubSSdN+ExbEoj057WB6RQ9Lsk37aWfOjYXUf2k6/a+TWSySG/uZ2
Ol5f/9qpgGEMAWBSHwdQ9OX6VbuHrTfhN0XRuCOVU/JfOep8Y7e/bmftImGyElgRzVPwjMKhYNKo
RNQnjU9p8H4KftEEu/7317zm/O8LoTAOfSpPEHGf4PO2MybvlcRNgk/l1Hk1F2Se7K7bW32Bg+0G
nqlA+w5F3OXGhYmhV3O7LMgZqkNdJfphTkzNjcfCugkQT3Ob1Am8ylxIQRiH/Dw5YHSv/4g1513w
bQstiAPWTQybVtKi08CileBZDWSPVphkPl+3sfbhGNxRnGWShDCz/PvZAUmY9W5ndENOkPE+Nbz2
F9b+LfWVtWBGSDY1lTqCDLb40kgVVdNUTHl8qppc9zo57D0ZNNCOsdrvDWzlXgpr9F/EGVqy0O7Q
nKWMKHgkdeF6gmg4Pk3yQ9A89UbqJcUXxc+8LHuYnGIjXi/fQjz8MAWCT+A1o8vi1EaUOvQowi4+
QTb7DOms2n2J1Zsxv4lG/51SQmi+hVZYtWjqKgNsQEh5ql1uaqHJUSoxd3rqmz05T2HnvFum1iv0
gJKpxWjh+BlhoMN1f3nVDL5cqC5rTD4srFxLMVGoSzdGmZXhGNCo+G4dmMqvsnsovrtv/k8qNKPi
OeOpmo764DGJ0Cd3s9nApQe7zGY5/k/P5YfwpnNAb7PfopzbAJgwLYMqPDnTqZMZvN1woJXSMAYY
jzFtFrtAnC83eArlSmMCAhDQwJOjjXaMctf+O3OqQFI/DePPKYdosWbqVvLfTJ254VF/hjzM05lU
FIf2IRSol+ar0jKncG7CE3eNizipO9CR7yHkb/et/oW+4oa9Pw8pI2DkEcRvqDHVhTTrPBKkVpnX
OYO7p4rx8aj/imCD1w/fU/MQZvHxuhet2TIYObKWbjhXs1B1T0spC1HeoBGFNI+afZg/StYMFBp+
kP9cP9Rpu4IMBZYGAEqEQDmIR4RJQQIg6b8SxrCd9A6Sqw1X+fMo6nTEgSWpqkqoEeMbnEhSNGeU
gtqI9kj2VI2x57xM5ouU/1Q/OcPGi3jFMzBnUDrjVl/6ypdfCnaX0WgmehbFAG+HJO00/5PuH9Tk
1i4cEqof1z/W2kG4sKde2pNApER5wzNfMdND6SteXxq3aWgdbaV/1sANB+Ovuf0q3TLU7W5VNFbq
lcvm/l6t4Jd1aI+DPVE2kULpxrKZX50ZDbbKuya6ixP/wemMfVPaN/7QHlR4iMve8HgDbJyOlYSA
n7E0iJhVgiXuj+EyGcpVY6msmM54q7Yw4chfp/h5SqNjA3uYpn2ZusDtta27888kgEPpOKC1qZeS
Vy5H6eyC9jNZWSRqCHNm4tpwEtHCoc+95cIrRQlg9IAdl4EE6ouiD1OujYwpBe0+Tz9kNFN2ZTh5
CfxPoa7Ar+M+Gbfmce6h/XKLZqPZuRIOCLMU3y0w3Di0mKWy49UURFStrO+wLblp/LGufzrxuzj+
vuHLS2QRrq8LU0JOZVsdIhUDpqrhJZ5+FrB7Z/CXBu+t+aibdz4cOsWnDZvL+bhiU6yyQNaklDRT
OK9J4zZvQuMmKu5j/zh+a+v3oaG7/Ed3qKAdNwyvLZYWElUXip48soV9hdCN7R45OmF60vufcvWS
/GxkRGaSzkOUQYdZOJO2HvtLYiWuFmpkkq5lQpLHgOCwhVJ3cBXxcq33S2HXtx0GcmdPzTfC4EqL
HBzkmSUhd7WTZobojUIMRGIeU4xS8ymv1T1PLs1hZtYrpNSb5PuwDN+panYMnff+NG5MDq4dT96x
FOZNm3P6GjbOjufY+HMsL6vtJUnxamkoEZwDIALTQ7Fxy6weUd4kMuhpwiHjNpc7O/nNHKJXFjFK
W3g6NIcpvIcZrdybSteRZ7GfFZ3pWsvfWXq2X7qEapqcQlQma9V/uu5bK1ceme7v3yLsvan2MeIm
9OUgU3TL3HF95yWx4MYxLXdGoQR+Em+zur2+2b+NLv9+ttkOY1nLc54YrCRPDiQZQ24d7OHnXyzN
oVWuo5lHu0XY5qY0DYZIHI7rrNzU9lHrnF2LmLKt1z9jezfrmhd38s11oyvZLE8j2jtMfpFqih3f
Iu87Uw4Vai8pYxJ9qUtepmndxi22djbPrQiXiVpIAUR1FF8Qdjm2oXrTVY8aDDObOIBVQwqZHZPJ
dM8X1vXzL5WNRt/5nYR7UEjbA+crj4Vh/YIlcTwoTWBvZHmru0eyrC9vAZN6z6W5djbsYWFjO6kT
CJn5cSq63fXvs7qgZfKQ9Bg2YLGQlHQNSEqJGJ5BLLQQr8vFXgruNquLa3mGunTD/t+QsHMovufz
uBhSQpR6snBfhaqH4sstXYKd0kANEs3jQXbi75QdvvxvixTcY9SMoG6Xe9icUa05VOm7skArI5g2
3HD1c/GuoiRFH1g3BDt2yaygbzA5Qz7lMawDleH++kpWUmSmN5hEXB5PJo+aS4fQ0npIGRVh8kHN
dzRJfTJlU/mcttGhpN1sjRtX7VpkYlpE4bvxX5b4GEf8M+H/ZnIgbvcTrGfzTfvfOynM/p+ZEBxj
krQ+ZowzOk3t+7gfd00Ae/m0NYq+6udnVoRPgyiuDPE+kwDIh7AEy3pknGMuX65/nuWviDnC+VqE
xKQk2YVxgLWMau0mabWvxvtkfAOzp4dEy3VbWysSXCFzchrCwMpPXdk82PF0V4Q/x+qTGtfv/8IQ
PCpUWcEMya/PqLPbqUukXmllTk8lTzu9elYm7aGRd2NQbyQCq852Zki4oIBxoTG4PDcbpSQ3V5YX
oGN89fPK2LiVVr8T86nAoJxlUnQ5yGdLqrNScfKE7wQvgAd9bkKX8GMb01bTi/DX9e1bPbJntpZV
n9lSAI6OcwwuxNKb+e2Q+/Ixm+y3aBD+rBsrOubZ9M2U52Lj5K66B6w3NvGIWqtYuVYaFW5GNK9O
ltwWqF0yK1Lk/odcNxj9h5X2b0KfQznCMpn910XMX4MEjl4ZmEstaq0GnKGHnhG+DZ9f8xAq1zZv
VeiB+B+XeznXfgkdVvoP1I8z3GqP21F8y4hwsKLEznr4p+hxKHetUTMD+2DCtHbdK9auimVwgkof
JRwSo8uV+GUFNt+h1tFYWvVB6SsUhqS42HiArvRukNc8MyM4Xxx0qLAiSnlSHKe4yeNKA2uXfk1R
FDmkqRODKlamXVDP3R5lbXOPoiYq1b4UIgxqmvt+TjJ3SE3tRgkj9MTDObiDOmZzdGXJY8S4ef4z
F2c+OyPoe5j/gIBq1YN/FNRAC1cXRBWaAS/nXeffa1CQ8tprN2tc618b0JamWzYjYsIOKZWfOk5E
R6vZM2htw2z2dP1Lr8UaKnX/GhDWphkQ2UQzVSYSnnsghva+1vO9ZaB8AnX+W0izN07+aqq15Kc2
NP2vld7L3RwmWnYBDIonoyydfdlJxS5DytKV8iHZJypif1UX5F5u86gr26L8UhvFVpV5dVuJBGR8
SA8QFS5/QwoXMmLQKreT8pXZSSeGcDj5dn1n1yLroqGhws9tWLYhnKE8gAlE9ROagLDPq3eV1uwk
Xv75VxALQbPRHn+tPv7ho2fWREdxCsS6NGJPpMoHy/fkaSJTnh5pAu17iAel+mumTSRl3d5Wm9vr
S10NFwZcLlRj4TYQNRccJSrDXCcm5dBT2h78dP/b3xcW5/cTZ0Pi749+tlPQgZyjreR4CZt/7N/Z
EgSPkMYZ/cGBGwIm+0OiRgdVuW+m7iaWPxbas4HA7Vbyunryziwu/34WVVpjiCVtZlExItOjZLtO
mOxgfNo1E8K+yuH6Fq56/Jk14W7KZEm1hxlvjAEvz1X9drk0uqD+i8IMd7puwgwBEY4sfinF7uX4
dXoheanib3F89zcTIdwaFIVNZAMgzRNZdrgYkq6eCFlzuKMF9zG3d1XzcdxinVg9UryUAIQvZWAS
h8sPBDGok4Yyha407u5byE/j7ONsAthtTRdqatfWBugUQkoUUXecMgR//vsno5BH91Yj8Ouy8MkU
s9KjYuA1b6i/UpBONFE6TF83shKl+Ot8KrIW+mpiv0vTskjOC4zUPS01rUGk64gq846ixa4ICxda
0+sGVw4aBnmrgUbhBhCTJGAjk+UrdKWBwHmxH7/VZW5UFRrByXk2DJQE5LvW2mrbLsdXON4gXZnK
B1CvQlUnBGMYXOuqM6v4VDvU7kxT+tgg94I2vL/LZSv971+OYAikHUAovCWGUBgp9GRM9TF5xWWk
tChL5WGwH6/v40r4uLChXnqnEecMAfhxfGppUE66f5dYE5psD0P3XEf27rqxVS9Z+hSwpdEMEbuU
/kCqqAV9fNLn1z4+MiyVAbm6ikjIAQHIF6lCpgZytJ/X7a5ELfC0v+0Kn63V7XS24f09Sa2nBw+y
/dJsEYqsmWBZiIksFEp/vEQK3liykw7xyRnsh8Bv76mY9+MGFHrlguRFsMgj0VRhYk5YR2P2newE
GLFUUDo/C2trgnzNvxkuYODVWfDjYtwdlcZgQNKKT0uWCEVDdDBBYOb+++vfY83pzs0It2Sj5T4P
N9APUQp9TXpAskG9iepsp8efr1ta87hzS8LtSNmt0uqJBVnTQerr3E1l+fNoQL7bw9cMd7X230ca
ddjbfm/h8ovO7uNcp4sgy3p80pwXw3owo31fhS6DNv/bwpb4eGbGsaa2IVuMT4Fyqw8wJ0nFaSn2
JM8J6sRpWW/E21X//r0ssVUS95rRWr6Gf890aS2/8ZqF47HLfl1f19p1yf7RSGRwiXKcCMSbE8NJ
cskHGZOD0LKyL6oGff5Qv4mL9nvVH3r5Z/0TRmOoYgt5i9hl1V1ANoBBhQ4N0MHlrtZ+X/uNJoFU
swH5NSg6mUrOGH6cuqXFsNoMh9P36wveMinUgyDa8uchw+SgKG/Tjlwkh5wxhskDWnc9LfdhUPxF
zF/wG/+/SiGMwNeZl72aJKfEjL0yNINDnSGHXAyI6dZhepMNfbJhctV9yOaWhzpcNmJfsZwhjK0X
ELGa7jva7DHlycbcaCSsGmEGexmOglhOlLoepaZkUIU2jN69gNkMu6fNtuXq1+LZucw/QZgk6l2n
ZRhDisuLL0JOJ5kYLpO/+SWvTmCN6o3qb2QA66fhzJ5wzBNEIvK8wl4ZxY9BNbhziVwAkpWHXm32
qKm6mXabpF/Krff16l7+NiyO1aFNKkPkoFGwVm5znRlF00bbQ3l33fnXrQAtXK5MzpsQLO0285to
NMHeUA+30JhAiaDTj9eNrN2aUDXKy6QSV6c4OA99nxW1GUZiQzkldXrf6/7LdRNr61gAdRRboT2B
QfsybphqOFB1wUQCRn7KX3TETraAQ6s2IFBipoBf/EezOjeyojOiiIy3vZOY9MsmFN+ovl9fyVoG
AN74XyvK5UrsoIerxgyI8/Vjrs2IG8Esl90hp7JxobyOCoq59LklIdaa6IfDNt5yUYZBfSulRuaO
AMlu2i4c93VU1rtAa61HWYJRsdIz812spo/NMHyxBit0pWAej4USRG6p28UunND+kmdUAsdQhla5
tj+hO8GYfcFkfYOu320VR8z3RWl4tMa2O7VA96Hu5CHUByj7Xt/E9U+FiCUwefr9ImbELzWoaKg/
n2Zk3qy03ZO5R9bWZfWKHvpjBxmv5f3KiDPYv8tvpfkz77EAmLORHoA73yHX7tl6tsyBmPtJjZ/U
9IOqL6hnUF71Y2jGz0pceb2JYt63Lg4RkS1um+ENvMiZ/Qio/iCrT4Gkeka+b9M3EjxnqF5Eh+ub
s1au1ZYkFpJiWuXkFJc/O4thmJBDsnGzvI+H7DHqQffOxa0Rxjt5mtEcDh/aDIx4XoVokoTQKBfd
sWqQqLaiHWqzdxNCl341yX/z2c5+mHCKE82My8YAsm12ozfGpRvdIfhzc335q75xZmT59/PEbYwd
LdXAbDdp5EnP1fgztzeqJ6sBj8nkRescTII4MFmh+4S/1OSG4/vYQbFT3gh3q0HizICwhrCpGqTO
MIDqINSnuJeqfkiC5+s7tfZKUM+sLL/ibKeKuC/yJuaxPdq3eX+HfhycDumbuN1wyLU7/dyO8Eao
FdvBmQhEqvHGknYj6GsIQWvJoW/wAw+8vqq1wjV4YIgBgB1xAMSv0802sgcVXkYqpKmzN1jMz6Lf
V6A52uxidAB55Peo11y3uwSDP4LFmVnhmxW+pBQzgiNksGja0uMkoUWwcPSU0HIbDWntEdEhpdrC
1q9+xTO7wleMhshOk6WIoflvZZBPLExhIM5w9jUZ9fU1rtpiwnoZ4qFDLRZMkDz0p8ngS/bWXdom
vpsoTOWn/U3jRxR8t+h/ly37Y0vPzAk3WGwZUa/XOKgTvNBXgmjgqcg2EufVDJBBCKgNwXai9SAE
eafOUFlHbPCk+qPpKWV4N9ueMr/4TFxnsLgE7bHMpGdIc/M6fvqb/fzXtniPITef9eOA7SF9h5zP
Tas3Hkggt7R/OtHfVLvOFqoKmUfYS3VRWsx8SLyCeJakBYJ0ZvKYJ3P2F7hcNDrgUlomnui0CleQ
roRFXQwUou5Lo/LUEsZhedzopaw645kN4TaZO9gFs0Eh0Mud27a2N2UvZh3vBmjpafdd/1Krrnhm
bPn3s1jJcZgKiLTjU2aVnxQp2vuG9UN2zN11M+vBi+lnOFVgGZBt4TSbXRW0Yc1IWqnV7mSkb0vf
uC8Rpy2KWymZ35T5Xel42bcNs8u3/+Ok2Qvh20IhCpzhcnljh7ZtNmO28psdgmxeVj7BsdX2H8cy
dbW+cDVagMe52sLcrV6ldAkoMPOuZJzs0rBEAhPPqGygqpBZnoVm0u3go+V0fX1bVoTl+QpzzrW6
WIGvFp3Actr5CeHrupVVHwEJstCkol0gdhJBfXbpWHPxWHDWdntnIZueN3rxy/f/40Od2RD8UK+Y
bshGHilaHKpLbd5ATkvmkptCdFdV5X9ckuCOLXU202xYkubf2cOLskuSrZHX9RVBpEWnmequuRzz
s5OVdKMRahMmZORMtF8GRGXtxzjP/sIFlkI8eDp62pYtONpk6lY0DNwlKSJ5vIemUN//989/bkFw
MjWItURVG14L1veiAfHgv62qzexmzZVBjIKiAiMD97JwXUnRKKXSwHVfN3dMIo/Bzo6THa3dnc5r
bPIQY1MyVDXrQx68z/I3Obrl19e5FncZcaM5BA0pRDnLLzz7YFMy96i88MF0HBwGe/jHOn2P9u4u
j8zdbCRP1+2tHatze6LLpw6SfBn2pMy+ZXbd07ryQSqmjXfD2igNo3uazpQynEP0vC7XVQUpYqoj
D4euL3e19eAMEyKcdxTVYALsIVIMbTfj/ablO2mEnvxjt6U9sL7S379A8NEolss+n/gFdv7c1cZh
zhzPjrc4eVc96Gydgp8WSZSMaFnzCjMOkeXa8sa9vLUK4e7XyrkGZrDsY/2G6X/uyEHKN3xwfQ1g
0qDNMChyCD7Yq71kJC1PXNvXvoWBaXthqcy7v3G830YEx4thZcj9ZTCXglBUqXe28b318w23W9+t
30aECJsYTa4N85LjRuWNH9i7clRuNhHnq1ZeUWLQM8KHsDzRzs6s3VcIicrkfoVZwfrRQaHX9JBb
zkjTH67v2mp4YKh+Ee4Avm4Lx6hU0L0PYkyFirm3PktT4o7FjTEEe/2v9g7AFc68yPOJlL5pWBiU
tealRy17efB1gZ032UbRe+1+WlBd/29EOJSa3hpcXmR+jhqZ6LYOqM0Nk3XQ9CyHG0zbQuSu7p+x
yBRSvlkmBC4/VWTZNXJgMq5tSgoFyDb2mKAJD5KS1Lvc0WmZREO2UZlZG1zWmJT+16pwrehhVs5t
Tftpbuo7tZk9U5GPkwK1VZHv5965taZ+p77ovXMYI+cH0yFvLCM4Iew7J/GdJj0uaKWFUea6M636
LTOw9BvAnypi/RooQKXOjk3aTfUtQdZeDzybjun/ZkVYvJE2zWSgznrSZd56dEqdJ3PaqpKv+hE4
g1dtSsZgBSMDGrIZmW5yKlR7B/ujL0O95qCG2m847Pqe/b8hRMsuHcgvmEyaJCl+rZUnvX4nW62L
yODfRMd/1wMs5dIMj0g5bnrWUzoojAfOjaknu3STYnhxdzHhXeAZ/2wbw+aXZvQmlhbgC+wIvnqg
IfuOsXknjryufVgGBpn5+IvrC1pJ+B5gK2CUVbi+Mj+JZSnhvIfym/G9krGmv3C3cwvC5VUOQ1jN
MmErHD6E88+pf+iirdr1mhMwPbII5jGOQ7v3ctvUokxsyK5JRvP4Jiz0G+asYyPc8IG1jwM2k/lj
EveF3OHSiiRZTdAlcXKKGsSUx3GfgACgm6FIuSdVsxvHGx9nLTgai4rlMotrGfqy7LN7TGPaV5v9
NmH+p4vcvJv8H8EcWZ5d9Tay5kgLqL7yNxEZXBeKJ8s4Dlzll0b9MXXsfsiSk65/LvMDl+lRejZC
L6rL4/VAtLqfZ5YEzzCGvB7zoE5Ofj8clhnU0D/Udg99BTHPqYbgRta2vHHdJs8vJtEY0BdJcPpq
UAttHpJTV4GZpjFbHMtWS29nJ0GTKhnlPY/3fZTE5kYVfbXWAW3Nv5aFiDgV/ljm0IuepnpixFcJ
QBRPD12nIC3ogQ4LXRUlpzr+BrJ7475bOx4kJ0sNE2IoBtcvP2meMhqrFkaCykHyacyn6Vafks/R
ZAYbwXh1kczdORCtIEkMFvLS0lSFNnLuZKraUO4Ln5Q79PqkOBjfGs2878vnbHB2jf3juiOtnZMz
qyKFhDr5dp/ppK6F8hC293kpgTT+MAZ3ADU3tnLtXjs3JdwD2aBChrl0ETIgIw2Qtqp+aKKApuDT
9TW9ip2KV8G5JeEqkFiTnCzorLpw8yjdVxEAozH7CcAt8alQWf0hkVNXn+hD+sPnLjvG410xvMxF
/2bYOqrLUfzjx4CjgfYAfhVgD5fftbOCzAoLSrdmXe7Qtxqz8nB9vWs+itLIvxaEjY1ojUEmgwU4
R3ddYu3Z2M2Hwbp/MgdIm5Bc848hJtm3yCmjkRw6NI4pE+mFzDAROafv74a5dwttVN226+6ldGtk
e9VJz0wLh9CulajwZ14KdXpQiN/B6DpZDXl86w3mJjXP8kH+/GC/FyrcVbaVGaTy5NWh8wR+1TOD
6NA2CdqFqnxs9OMwQmjpyG/bWNq471ddhWFLOqca6q1/AIT92FIDY4F2BS+2/ysINg7G6gk8+/tC
iCkjVGmSGkQc+jdlXb+18qMRFnvYoTcWsm5okbIE7UnnXbgI4ylxxnSi4q6rxX5MZwTrlOOcHyTw
+Nd9f9U1yMBgjFrY4kS8h6HHZJYL+q7NZG9p5KK+vY8ae19pxq7eGgFZPWln1gRHDLUmoUHJBkrO
g2+D/IBL3/x6fUWvAeHM/2yHMZYFHk5hHy6RPwiT0goqjbH15yfj7dy5vr+372Y47T+kp/5m/ixV
x+bZvjV3yn1me+ZD8xDrx3FhpUPK42g3d+C57HL/HB4Qy4sfu5vrv05IAv75cUCgQeVRvSboXEaz
oBhBV0e9/ITSc+0NfVXCSpGAiC5DyVVHv3STuZPRqpe28DDiy/PVNCxdS3ECcWcYuy5NO3OV5IMy
yE9h7KqPs/1+bFT3Zfpm3dXJ0VEOke6Nv8bjUHpa6LVvoo/hf+Ss/OcXoAW4zBhB7CyyIOlqVSdJ
ZMlPqZEOcLhnk6tWiuWVfh/eXt9nkZXj1RYRgPotzbGFhPhytbJRgb5pCvlpV7hfK/fr527/tflc
undb95MI//nDkuDUTcfFosmZ/JS5/c5wE7dwl//FiN4uuDGPjqt7sle52u4Q9e5d7r4z0L51u4/T
7tfGmtec63zNQuSNUis3W4Nf8hkMJD/iQXFvj+/c2Wt2p7vYy72NHslry1Y8aucGl+hy9koo26Bq
c+0fg+3Ocnd97+4qb1lfvw88zxt2W5OYIv3IH9stnKC4CVQt6Piw9w+Hb9+cN8e7YOfJ7oebrcUt
Qfba4oRoHw1W143VYqg/7Ob78qDfetmuf9g9bnw24dp6XRFMKktDUIUcU2T6MOKstHvS96fCDSLv
a1jv60/z+wQ+IN/1mGHodj/in9dtrnmKuVBKMjW04K2ED5fGfqHWzSg/HQzJU94j/nz3uCkuuWVE
+FK06TiFKUbSW8cdTw6nwpNz19ldX4sIw3rdv/PFCB8qtaRmVBViaqUfik/pF/3Wfo6dx/Bt5VbW
Pr0vCtcCSRfvW3sPRET/G0fhpQzBI5SjBkCly1MwMBisZdOgPO0ytwWqoYPyc6f0YH9+8+Ql2kZk
W/MW2p6MJoEAlqGuuLRGoc62B19H369QbuHAUjL5cH1DXx9louefmxAWVFlmZsySNj3NH6DVeU5e
vh4U93Bb3/fu/L51AS896J2bu2/2NzePcuD+2LC/3ETX7AtxrEgkAPUxS7SfjHqfubuvH6N9cUSI
4pgMdyaWCS43ErHF3xs//mOn/NWdzlcvnA1ZGYcstY3pqUzHN7zSbzqp2eJxW1ZwbYXC0WhKjuVQ
W9OTGhxCpqdl+RY6kkPjVx+v7+WqIYC2JhQkjF+Jr2KjDg191uL5SQmfEGty2l/FfND1DZ/U1r6Y
Qy9iGZmDuE2sT0UpuK/C9qenZ83lHlA+T97n+vPu81vF/Ti6mUfJ4f3wJfL2+9L1Qne6//DUvPO2
Qvbil+Kunv8K4ctViZXFdSxNT1b5GBoPknk/bJFTr+3nuQnhw0F5nVVZzofTmdBmwszTaF7W/8fZ
d/U2jjRd/yICzOG2GZUsyTKdbgjbM8OcM3/9e2h8z47U5idid+dmMQOo2N3VXenUqXY/8cJKuE/j
pb71UJtBtxzaR2fa6NuL3oQCnw9ZOLnRRnpNHW5XNST6TDfAECXiKsHhott8JY7GyUtlrwZxjM3r
WtLqu8OABg7DyoxNrtuKvjd7w3TfvOPLFxw20/y4nFuirSgrHSPTS6YJlPo09FNxCiaXHw+lgqxY
cWZVw88n0iNZJdWY5GQyq5wCdL5jFou0N8wvntOZOpdKMWCAih/HnDq56YP87Jc6Z7VbpdrlVjRt
PBI8RITpdQ2IezKugRn5+bmmdPa77RMUugKyVnR6Q0kSkOeWLet2/sfAX/LkJWxE3FMiTh9p2NhT
fwrqeBvE4qUJu03EeHapZkR5bSVSp42uhg6yFmnzUQa5Ifl/pGki7EpI9R0a0B/JA4gIWIcKMCJL
qeI0yQkfi8PkiofDK+jf33ewC8PXYCFeSeCr5CiYPfg6T/SLb5yf7z9hS1oBJ+Uf6d//fuVljj7H
CXU2Tu4AJMZjr5BUeWEZaxDOYW3g9q2lEWim0W99gHEFohuEDBok3968DFngruPkyfUGgpY7ffA1
0ws9c4wfWIZ0YnBQZXnLPqW8ya+miZcc3G+63dkjxJwYeoh5JLNhGzTM5Lbb2nwdLCMf7YQx9Qi7
a3Q9yc37+7t4ujO/7/8EUs/mNILqS5V81h1KiRSCT5pez4FEU2Nj+GzjiaiJXmURKbov37eL4oHh
joxgyIhvZLsX7SoEBIuIg6b7a22cs2ha8dASMDdCcRiJRbecy3nGNEza4NM48o72CfkDWez7y18U
MVe1QbGngH6ccnaqxou0Cu2oCN8YjUyO5g7PiXtfxlKMKMP4/iOE0qg4CdCpzkOIRCoDpCl6uE1t
PKyybliTVeyzjbS3eln3eQMK1dh4AspLsGV32SG01nIQy/o9z5NDjy8MNv3MChya5nylYF1fEb+i
NjRRUq5ANsIkoMZ7knsrYn63oaVwPckk4/5W0Oif78uFQgaqZTwmSgC7enu5lDwbImEqWVBXzxMA
XkH13rI6K4OAa9sOE0FqgAQZZ+UBhmcUz0l0WvmApQMXuW/YOmggJZpTH+PUUjULcBZedGnl16I4
y3b7rPp6EFjik3gRBhRJalYfaxvs1lNmNO1R+Lco9u9tmJmEgN7AsyrR5VaYpEIOE5l1eYwRYE/l
c6UZ4aYODLEyqvHfgWr/n7BvaAV6VX5AHRS1nsQ+8TmXU2MCGDsR0Ge7Rp+74BrJuKczfuNbCGUk
RiAIhqiDEK22B/kZFDKgP06715Xjo9LL9Fpogxl3Zc2LDAP9GYFj1d6a7jmNdkFwVqVDMphdnxNu
xb2dVZJ+hSQgNjSkY7E4nlpZPigck0wB5wq8qT10/srPfxdT7/w+vaQmLjsAg3PeFXwfU4VrVgzP
aAwoeMtn5SQjoT9lI8mibPrg+iq9MKhmiBjF5GelESFUHFDU62CZRJAmapgYViRmJKGaSnoN8beZ
tbG2x6ijGhYsQh2feE2LiGYCdY1EMJE5A57RAw+emfZM/GtIk/Y9AFdFT4ZqgkVASmnyiTqk6kcz
jpNCMn+MIxLWPZfZnNT1jV4gyAAJDYNAWM+KVDqyHXwTMxUS8TnnMlU0RvQc1iSVwgZVz3EKrEie
JNCGSyXzWvXVMFj/RU3+nplAFXXqLk+1tMWZGU2N9IPipDbGV3aTPgYks+8LWwqYkWT8R0G+w6Mr
D4Xt0SbHdBHnVnvOsGq9M1DWtUJH/W2hueE4PaKy8zDuVYs1gl37FJFkpfr53cBwT4WoikHLiqMs
lbOKsieVMRmWdPVREvZlYhbTyWfNoXBUEMMklcWWr+g4Njo5M0TvPKKm13RmhsHZyRpX5BwM3fuo
2fe92hagxvgyl/EiJLWJhwfo6cR74Unp3N/+pQf9evcpizLWzVSMBcT4I4kETGA2O80WkGlK13id
Fr11APtEuGaKguE61DZrk9xlCYeDlojU6ejUFHbhc7dp7RQPKpj69uxedFBOd5JtdO4/QYNczhnn
1STorL0/d/bvd1A7G8+4T9ZLOTftjObUFMawUzEIjJi6Wr3c391FfxT8fUilI7RngZa7PUU2SIZ2
zDPOZUdTtv3E4TrULAzt7L9uva/6WEx6elk50kUX5VoodaYeGnbGUc45N9jAKwNzhzxvceWT2lCP
nVsVVhKb9xe6aL9AnApUMnDrcIdv18n7IINVm4JD1ovf5pnR1ia/Nt1i8UZcyZhV+epG+H5Rg8wS
MhhBZ8/gJmEzNzdyFXOzV9zaRZulfKOrEK+BZeVWEs4MiA+QMLtqYnvJpyTv2HzFq5jN3g8lBL0F
6KC+A2hqwxp04QkDwkU3z80yISgrRf6+kAl7koZNuNZmvSaN2rox8Ft0m0JaBcp6hfBHtIyJJG70
y1qjxOJ7crWu+RCvDomdmtjnO0hSE6OBCxycysjsus9oberdkjbI8L/hDmPqANqBbgXx1egHDdwm
N/yD0emW3ISEi95ydkCz8n+xh9eyqEXlyIz1WVvx7nRk4UxoIWG4L6FXdC3X82O1Lf4lW9e3n3Yt
kHKa5DaUlFGDwFjsSJQ5gvSa/L5/Y5dU4koEnbJSJ67LBQ8iWh1M89P+vdtlzypnBCv5j8XX6FoQ
5UwU/dCNIKXmXamcNiAv14Pp2eN7Un2AKZKU/sMgXtpLGbRkCOXN/UUupj+uhVN1WxVN75jOnPFu
oG0n0HPBQQT2D1nwc6aHq9yeC5lcREX/6CTNb+JpQ113PJZaV1aCMU7Jxi9OTL0t9mH+OLGDnjRW
2Dr1WrPEoplBFQXoDYzLAscV9eKLtVimfFLzmP+oT3N2x1AVwxedqjgOT4klZRswOJhqYSQoAVhT
vxaXzmaMfs0w+AOcLhh2Bi4C6oLwdc54uKNIxDV61VwwVGk0Bl0yhXzLRTYr72txM4iGdtLClQLS
UvYcfKN/RVNXheHHqmkQsLrSlxU7aEfZ4HpWe4ZMRmJZjO5leqmjH8zbKGfRyQOSbPkdxjHx+MPY
jC3uJ70NkDa4r3lLBvHvZ6ER6fZ5iqQamLP5s1A3IEi/npWVPV+6vwoGys1jWRGH0yR0PlMWg9dX
nNsjs2oXgdEXYL3Q/SckXVcc5MW0gyqwIGdBFgaAVup4x1xqEl8c4Isa3KdnPDT6FhWks6evMd0s
LQrGA9U5TMuZKcxvd20YqwTYOY5zgTzpMdXc03JjAMUNqIiMCoNTw+aUFNJasWBJe1XsIsadzJMV
6KRh4SlsNxYqgm8nJVPwoI1mfZKePZKezPiyy3drvv1SeQKTdEFaDo8JYwHpkk8nCN0EnBLnxmRX
7Q+9nSiktHTfEB/vq+Hiy4CCHHoxEMuCrIh6GcqhioOg9Dg3HN975jejbHr/l1xvMrOwq0jnA4Nl
zarSw7eo35VrnZmL53klnfJyGLEeNS+fpcu7NrfFj9J/idVN5R/R+e+x5P5ilyIMBXTZSDrPICZg
Hin1CWv8E2hB3NGOMa1mLHSM5JlehczkvJbUMfJEZnXIYif9qkvzIiZmjoRZXjjShgPlg/8HZGOZ
Pr3d/6wF9QJkR0JDJ4oh6O2kDGA9YcZOrnKjqyGKn8rQ0pK1suvSDb2RQdm5dkw7mc8gg6lFq0e7
lMiIe7l2+9YZqkPkHwbGCMCmW+S9lZdHzPdZ2fvVL6CublaNfDvFqHvnmDpbg7p3QqRei5hrCKoH
Ztd4/q4rBZJ7Dan7wRK1dFPWK8D7xZ0GghEdp+jrQkb69vxBEl0P7cCO7ih074On6EwUrRwmP6+D
MnVoI/krg/I7VQX0BOWEnR7t0QZOcxNsavP9CG4d4tsNGR6RXNqIR5m8bS8tWcsAL9UbIB5kQgAv
fN/r2yVGrcQNyYAC++vh/dMn6BPXU7txYt1GYd+F3SU9qZ3APv9LBPXskl4Lput8I/quUgBzR7ed
7Fp+UNqPPntN1uD2C2bzRgp1V9R8AiFDBS1qUjC6amV7qlMVnYZIubEtY92/mP+fzdRkjIUDIgSd
BbebWQT/20wMjTcOh2Nm1XZoTuSRYDffVNJuSuty/lWsmO4lNUXg991UgJ49ujgdDaw0dhJqcpy8
jf1HXl5tPF3I8yIm+kcC7dxzwhBVyGqhKEt6sEEdZLsDlO/4BOVMSPSsHbTDoDfkK9UH6C16VAze
HDaB/oSyyu8XwmwbW9I5Hdl1nRFIv1q4XbALN99HHTOTNJKfhfg+gO2QX0TWL7EiCzOWD97J26S6
bT64kRlblQ3ufhPpW70njIV2nVX82CyJvs7XO0WpQKr24GsHuYMLvKGoCyF5z4z8MD2M0X9RtmtJ
1AMpKxVXlxrqwCmWXM+bjiWrG4zQJQDlvPmoUV7gJfa7zF4jVfl2Bu+tctbIq6g8xmuSYj7vLPv9
aYLsEgjHYJMSuB0Ehz6Q01drFWZHGuf3/qUgFbkg1asnB9+od6sooUVjgQIOOthRuBc0GmAqirUg
eME04nuqpzx28jMGgVUPonBJOQ58s1mrknjUlc39C78UDoIK669cyhvKZKlVmwRyeTsF0Kb+7WlE
Ty1n5YKvyqEMURf2Qu/HkBOTxmK3hjQR3e3Jr5XlLL2WCgikOJQCUceniXo7Twh59EOxECN9HY9P
pb3xCRsZ03OewQ443sNKtLXkuKrXEqmFTT7qPFwPiWVxyiQQN4t6nyCduJGMbh8cNOnBW0MNLW4m
PDrA0cEXpyHAvlVehhXlUhwAhTx0BlJ/72Fs+xtNJm2sq+bKji49nNeyqEgnRF5Y5eMRYVtLDq89
emB1ZToYptStSPquodBXEl0DMxXqzONA5wrUYPTQK8cBY82qOojtlL2GW8ht041NHn0yEau29D/Z
AZzBiX3eCU/P4sOzZuQ1nsK1U10ySOhKVUF2q6J9kLbtUT1NGSdi1Yfo1T8rOrfVGzuABv3B5V9R
WmE+rp8L/yuMevt7JfF6v5qPczdZn+/We2v3trq1oLqPj5qO6ai709Nv88X8KPWXyh7cRHcSUzP8
y3q8uQTCVrFwsO8j+kN3EfUg9IMaJxqDWkDTidlujFOj0hIVZz7JZg1k/VbC9GhDm4b8yDI+jJU3
Krs4k/PnUM7YjYTSnB2xk/LQ5aDCUqait4VJVI41/iNhC8bJ+wq66LKAdR6Qjpm7B59NXYYpDIqJ
8ea8guHZCkswpttjjcgxYBu1zTn//MMYzk7atARdUitKu3R0KiYIoLN1RnvQYOsyK9Sgz5GBrydz
4j4F7mlkrIAU0rgSkq8JmhX2yl6pUSoE6Cvj3E5x38W2wDDrc4ENLbgVQYvu/PWSqP2MZCHHkpBG
UTJivO7gj7Qo/ZrVG3hUJBM5FQldCSd1V+gYbf3Leb5/nEudFpg2MhOeoW7y8zjTqtP8JIX4ovIx
9vMgCb/FKCZtGIIj74/HVDrL6GJXouJI6mLL+WYsTk/3P2JRp5Af4HgBVWuAZ6lHvckKL1HjhnMz
3453E9E+XmrLBuXryTZN/+1huz0rb3h1uDUCNm7BgIERV0NpDJ0QMCyzn3h9zikjKFMF8GC7jckB
aZfenEbsd4UE01k4teS8stSF6A1sHwrSLvOmo1H6VuAQq4kYzvu9EwKSD+Sl+pOhx6MgDwSlkEzX
jHKX6cLm2XHuS17weMGVNgcagLdpaKq5FVwOeH+EimfdrLe07L30v5p+n7CkBb5eiIyOX6uPzCuh
ntkbgdQVkvhMUgck2tzoi8sPClcZsroG9lu4pgi0OXS+IbSW8SDdLirlWUbOS8hIu8PYmZMeTkbW
HO/v3FKLwo0USj1FOcfwqBBSplr3t8fwHDusKRDui9d8IhqyA5sItvJntjBX1GXpes6ZBKToFLR9
wUzcLjCUAzHUOry2ahYSX71o3D5PzTQ2ASwpB7R9MyUZfiuYmcHoSe3mn/966XgcMNNs7m+B10qT
tYWFyKXd1PDAjvJn5WuGYsSmzSkP7KsXEgcohNr0zOl0X+wCIOJWLHWukxgwmZpDbFad5dE3+Ayg
uoOGOb1O1RE1nHnwLc3AJ6TBh/TIIs8hGeIes69iNFaveCc/3wh8DA9ebax/HtFM3ZzO7+sYsSwP
928TkmC3UohdiEVuf5+6KEihC33STlgs0xBZ2YjofUdqUZemXVZdRBlN6fUB4+PKcZNPh6Zb07Gf
F/VWPrXZSEIM6ILH+viR5C/DqZaevNjw0sfY+5g+Yvmo9LryKycjAX71/kEvuNa3sqmrVYAvRygl
rD1JdNSsurogTH4aXsraAUeGYor1WilhdqBvnyVIxFARkGKhwRSkRLc3quWbMZZK5NqFuAFnScN2
qUKUNkEDpdLL4iX2ePbS1mFnlN00SXqfBZJAkiqWZSKWLKCFXSoJozWUarib0rgoyBj0w2c89eNH
DvKaX7nil2sD0X8+dLdfTYUF0xgmmNEOhFAlBoStZUcAbjsOdtJQ65GamPePZUEj0LQw43ZnrCdY
5W73iOOaQs3RLOWG0otYbtToKW2t+yJ+miNNRF4eTSfzCIgfDfVtovZCNnYzBiYFmhFD1st6w2Bm
mFI8C4nRJ2AiztdSIPNNos5eVABeBYvm91QvahcVrQXbJAaVulNcgZ8qTT6GLmBWPLoFnwI1MbC8
yKAJmUldKQ3LejH1vTDgXbkGvD/Z1hUJxUMb8ADJelYHkjFSV5OhtlaYvlaJ3abnNMNIyuhrDVu1
UHzBp4B4BsxcyEiji+j2IP06buW4Ax2fdyieSr00JHMTbotdbZgqmcxMJMKKL7dQbYfIGfGNriUY
DTolwATq2LISSnXjOSc1csOpLhrcw6A/xIb0H/w3ZKHRkI0KJAjGcbC3C0TQhKkKfQIQQQJLBBhj
8Yv94PVURy88R7yAtK8y/vKxf4ns+wq8ELmhGomdBeKIR98gvbdgQWE8Bs6HG+QEdayRhI63aXbK
Q4Pk7a4xt7/LDWD3LkLHzX3RC0/YtWSaDxltmWni84Xgcl2sM4XN9iTtAd00p8TwgpW3YG2dNCEy
w4Oen2GwTvZPYZQPgrHxt6mOblDvWJki2sM8JBAbGxQR5Vo9bfEqXe3xd+Bw5Z436iSCaQqyi9PQ
kNbODH8noOdOZwNTZzDyb4f91dOX/5DyuTlc2ltu4MGDSwSClcKIP0Q9OUrDXtLZJzgYSbTiYCxZ
QeSVMLYDqUE0i9GTxjPMJ8aTNQChMuyGTu808suXrEIzgI3ug4+pXoPELD3wVwJp9kF+4rQp6DqY
XQD4RwLuEh5+7B4t7tK23394L9sEMcha9L4mlXJmkegemnKA1CHds5let3a7xh+x+OIhkMVUMhh4
8GpTDwLT820TRwLwNvxzw4gbAXyXDRcRiXdLgajMJmXVdy77U3tWwlt85DCe069NYVswbph3MENN
YUU5jAe8fZWSIM4LNswEt9eHTfLZbnwL+7nmO82VAcqaXUuhD7HIMZYPNVcBvjlmab8PRmtz7+Vr
vkEZfy2Bv5CmgL1H4Dq3uYMvjQ7RxwZmJpG/l2SkjtjAJdeHR/Xpq/9Sv1yeaByRd/xhOqLhN7CE
goiP2Vq0t/Du3XwDZViHGqy5uYRviNF+o+lheBK2YDTqP4M1zp2FuOt2uZQahQnmfrbzco8TkX/Z
vk1eiLD9k5uaU68VoxauBTpI5sGA2No5HXurLUw1etEwyzpI5q9VLVn+dcRwsjwDFb8hC1dPaMvL
fq4JueCC6viJ163UeQzt2mAtM3+Dmhj3TdNSMIPF/BU3f86VuCpWVABx5zMilVX/6W0Aq2EO2WO7
v7ROF/2nS4BJwQpS8xgUSFdQwQtVFnHWCq6XRqTfdoLJq4foMzyDwoWIp656ZKd9na3ROi7wsUBB
NGSr8dAAWiFSuthGSKb1cc+7xiu/nRCqRPpDQAa3vyBxdF7D6yyAzOYcFawApkyDU1qkYsRGjdsx
aAoAS1KzYI1Y0702NBI2QQ9jbPqJamRegj3YF0VIekwCC4Qzp8ABC3qzG10u2QXTNsl5vc6dBiCQ
Yh/zhhJcQCEnVrr8LgQILw22+5WgjpKsuUpLFxek9fDPUOZGlpvarKAAarqXWt59NiaedM4m1juH
xeOICK9E9+kjvzNqcCzrINS5r48LvXvYuCvR1EWO+lKKUx82ZzzzZxT7jMbwzp2hESkkwgtbmeYb
cm+6GJK3N/uhOzjZamP7kks8BwI8KmTom0NocHsnwMuHKa48zLtAImRxct3jSKOjH/S8Npxryfzd
iKJ2WvZC4IQniHo2jFdxiwGTMUO4AwsHzXHEFbTLNx8ybYHATCBoAH2iE46OpZF9U0DDCNMqvdYf
7LOyG4zuSXiIzSdFt/ccKGQCEpwr93IRXLcixHzJnD1BPvdy9q2Vl2chSyNdfwt10MowCpnAqIBj
o9EUlEyWJOK4xbWMxZIq88ifigAHqqxMd3t1UqnEozoJbiNhqBFJM9s3B7iGGbgf3fu6u+R5S9ey
KMMwMgPvjTmLp9tAc4x2EfXpM3QZc7T22YdKtlun0P/oK1KXcm83Ume34+oF71DtqKOeF9y5BAC+
0r23lbfdE5GNk7nfV4S3PqZJDxxJr3/dX/CSqZrZQ7G5oGIBpPZWcug12dTGMiINVe86n/SXqH+7
L2JJSzD1CwlNsKZhkgZtnqaQC/kai0tGgHK1igjtPkq3wYpHv9BTNoctINNAXnrOMlHayDc+mPQY
LKVHO9n47L+gdfhUg5ChcwhJ919QUITEXx35zZifQk2C0eZWdlNe2s7rb6C80BojjX0uVAU3l3IG
bU1xnUg2hulpL1oZlG4T5+OTz0nKb9nT5NbIWw/d4iITKIfBn9ALqJVdk5pNP2YcOkTKEePBY7gY
RC5i9hODcwHMyTv44qQsmVrSBZ8JcN0jL0PfLRclyFP5UvaVyGKaWLKXKmbFtJ8TWk4exqAtOtJX
U/sGPH67mbihLY1UYyRX4Wv5KS+y5MTnFYZ4lw1flHo2gstJFzJZ8M0aiCYf/x+Mb1GuVMiVckXh
MGIKx6xRNADOg0g9xJKQOEWCQX5BIfu/eAk1X73FDCM9yZqMI1PaNVs145lNUmRKSBKuUDq94JM2
Q7t8wvYm5hhJHgGVAKDTWVB9sElfsUTu+9bT0UMbf6bYqpogL8F2/8Wr+Xt0Mg3e7sMOjZ2YbOFG
T6UKkLN00UbQrWHA5ybYeabmW36wkpBbdHmvZdKvjSrXY4aSqxvsZT24HCPDP3M2KGZJYia2tHIR
F2p+uCGoIKOBGrf9R8eA2ieZFmUetNMM9kZnHQ6xUwKYlJNX6QgGNIxO1cXSkBNdZ3LbWLEWy6uV
kdtETQUULXRXsCSG3igPqeiKndEx5yk/x88iGoUqwm6gU4oAwqL60A4P4xo2br52tNEU/kqmLYif
8yCRl0LR1V75Qo+JUNl8vs87u+5O5/uv3eILAN9CALQAoSgN8UBPaFr5QyYi4H7VwBncATSwUr1Y
fumuZIi3j3ZajHwosZBRWYcdyEXAGRQYj789y993OjG3zuWPo2ye1dX4d3FxgEzOY0gBR/1+/q7s
FCNMzMj5k+juQoi5v3Gzm/TjjK5+m/LYWhk9hsL826Nrbt0AAMD7v7/oEs54z/99POWnKdIQyVoB
AWrkeHYAYOFr3qGkJ6KcpxRkEs55KxMt3/fNitP27W3eWxtlmjDLGgpYQnRuHg7vRwtoLdKXwPuA
bXC/LzcPD1ueGBclIr6xZhaXvKfrZVMmafCjIvIDVpzbDg7jn3fEI0Q00SC0eUx2dvHn5S19eti6
QJCcHeQQ/tOl/7vrNCqV4QpW6CMsvXvl9sc5APCMR0Ufj5cG6Ec7WtGixUcGARv8foSnANlTWz1M
ec1xIZ7UGGjHAxhTJaMxx6cteHZ+eWt8jkt7ey2M2ltt6CN/GiWkEUQz3ip68uhwK4/2AvoOni8w
GpoggRUTbIe3lz3rYr/x2kREqsIqdqylO+dfTrsWs80FVVpDEdIjXyFhEBXP0h4o7oUqKXghw0r3
/lifJck82IVPbXfcvHVm8KhWxoMuxMTt3Ni43L+aSx4igH7oaGI1cJ/TwxsTpU2FsuNFN5I/y/Fj
zJ9S5mNcGxG5AIjFTl6JodbICEKWyLWA1+t1fjXBdn6KgJgqyeeTTwLcB5GQPeaFkH6vN7ocg7wy
tEbCGJoB7q4WFYf7y17UHmBD5kGtQFTQ9rAI+JLlR0V02XfmmGDQdrvJeQMdFPJKbX9ZEGZtg8EG
g1QkauEKX3JargaS2xiqbAmfrOdkmdnFTqH9ub8kYVGPUPeSZEzsw5RBKp5gfJ8p0hSiMO/GVAhz
maxJ0JPN+8HCvOYLmnZ/+3NyKiHcOfljZiR+ApVmekJXcmiA2s+9/z1L1QzUm8GDpIA/Hkic+Xuv
LJaXMmDvD6BaxqHXD9U+Jyjr69VLskv30jaQ9VZfu7H8kiW7lkmZZ1XyAqZJIBOOBrIfoN+aCXWH
iwU1I/YX2ZtNqZvOTMF6Np5XFrx0AGg6AnwFaCfAZ6nnom7EmekA7y1zKRLNEpJXNXgUQBM0ZCZ4
z6KhwEgKG+4XA+1eS8Iv2thr6ZSNFcNuykV1nJd+MKqT9qKwaP0laqT/Afuds7LWWZnoRwteAaa7
z1QiyEbeHu6kegMGXsqim6IdptmUtl/pWaAYcdShL1w1hshogq/7Qhdt+bXQ2Ue60qg2HLO6gHsL
n/351TsAykUOx5psfven0+kl3+8F/UF3HP157blYUCuQ7gEfAP8dPGsydYvjMvIiTDyUXP4PSEp6
pHkNcNUMjH1/gQs+3o0Y6sbkop/EzVDgsZCmwp4iFXvKhJE+eqhA3Be1lG0BtBueLGgEQa5Lh+y+
HBfS1JWSi1wkmRlTH+2TrVckIBfgWVeuxqwNN9oC4wZpuBfsjK/6NrRXBxdPbNknkt+7mZr4RtBi
YW0ftObKmn48trMYhQWgHNV/POzUBeyRiZcqX+3c4Rg/cIbgpAekxX+DrssOdenw0piiURtad15Z
nvbjNlCCqbsnhVKUgdGmd335wat2zKXZCOkG87mAau2aD4X/lY56oMt7NN3kVhxYn9pHIpopwnPt
ja9r0hjpY2mEh9Id200cvoCfIuH1ZB/YlUfqDt0ZtVHDbTb9p/yYJ3q311wuelFTPTBSn1TJcShs
DNWtQ9CBOcVFLk8V15AKDWoMiZzsowQHSq1ZPo84V3QKtPluQ4BAMaCDM3reSPUYNUqSAeEnqWYv
AI7CNyR+GObu/UMppQSNQSi2N8wL2EyQFxDN4CB+RvVqa/t8lX6oytUZzmd8pSqaF6IYrSqdK6Gh
/7kudaEBHfKeA5kfPkY5S4xZY5b2433VWdYc1KQwuQMtFSr1nKlxMHbKfICcFRwV5Ko8n6xR2a3J
oF6vLkdxH0MQe3cn2uh+K3b82p1eVsO/q6D0fxiKUS19XDOQ1RvZsQFU4TmGipBy533c37Cfqfdv
lf8ri1L5fiwzqcNMcbQUoVlQyh0hMaXzg0cKwuml1e84/aKlK0Qxi1sICAxiYDhvmJpxqxzpKJd1
w8YQ2tSt1XpJQkYuHsy831QpEEdDMzxnAbvGWPUTEjsvFsUM9DrjGQPFLSU3j1Il63B0UfTOTuhX
49EN85CFmN2OohNLBDBODrb8K+T3xW/2WKkGxgoQsT3d3/QfuRTqM6g9B25yzNgs6udqPwZsoAxe
YcmeGaKeUx5TRbDuy/uulv64jFfrpi5jJOWTODTYb7G0mgDj4zExIIw2lWg0X7lElAkDBHJQvuny
SQ3NdBMrTv7F/e56I0CIbbK/OKAI85f7X7V6GlToVwdhmythMqtenjhx+yhxevDpF0+YgZ0TcdO+
9uE+xpZkpJaNmNmF48pz8bPOhpNQwM4AVw+DO1BcvVWIjE/rNi2k3q3lXSgjR3zKTpqgNzme3DfJ
y8jgSBlJNqWE2QpoGYmI9siFL5iwOap42c0BzS8YFqb1RIhsoT/I4kZaxdksPaWzHZwJLOGE09n/
EdUxkc9kfGRF5G004ADlcyZu5Mb2BzsJt7H0XmsnSbisHNCSuQcFwsyUISgsIp/b3REQVdaM3AyY
3rHnwsd6GvRpAP10GZ4i4X2QWVD6bCve4rzIZEJ8nPZetSvIVzoUQJMj5hNgPiTPIfhCeEvpbsx4
Si21aLJ6Fe1XaIiKAfBvCCzt3E7tsNWBVBud2EIbyMF7BLLKkA8ZoCTS95/7GzI/D1fX6MenUPvB
AFIGNP/Euixg7ULck5h9AJjbW5tKSscAtCCOeh8FUDB0MQNBFRgOQ+7X4J3UsiDgtjMljA5uUj3d
CW0Dspz3sc1WXgvqdfohnMqo++HUiXnNsm6TP2GSZXqZ2G3YOSFncI0lMyvJNcoU/JA2K/+Vn8Cx
jNowI443RjFHfsIYb4zNaY20OqbxWm/H6r5S191LNHbIJbRhZhvW9GurZJ2s1QcQ7kRo6xYyRzKH
VXqN79Oi1QZ4CxArcDK4Ur4D/uslhtWoTDxOE+XQTrUxnsWKQKeNaRFAX3Kfaww3i6ucKY3wVGDw
DmCet1vaRixIUQHFdyPRlBJdapxoowlOOZ7gRAbJn1qzK1hczvu6fz1odMn3WcK8skgbgo0G+N1b
wVNcKpE3ov1MaAPvWW7H3h54VNTyzOeJkAbj+xh26TOjCtEGEyBHJ2VGtOEl+Vs6VX9iLu3tWhH/
j7Qv7Y0cV7L9RQS0L1+15aL0knbZ5fIXoVbtOyVK+vVz5J43nUkLSVS/nrmDARrXkaSCwWDEiXPq
cwEs3MNSQ4cKoeF7M2f1/vYv3TrIaIRjkkmFDKjNY52nUkrqIsIPTftgwG2YyLvaU63KvW2GL5d9
bMiaaQBBYqxYKS4dHceoZ2hngBC089AncrNHsHQ+lmfDz36xHQXNPfF1/2QG6UHfMa88SEGLVhnI
Tc+QfT9AtAD5ehoQUYK5HmHeIy9/F+8htaxEqorfZSq/jbLYjxBLS/0JZZ04fjcZnjFq5eoCq9ym
g0XnQ1bMwLsRdFtoZHPeodhVP04mBMayZyp5qvqepcfs5faWc8GLM4J36rUR+KaRNASawpBjI92d
uvYfsdvTb6S4e6LiOTYJ0dzcNfmPTXQDMRWG+i9az9c219Zxx9QImujTF6Y/ErXz7K5z8PwJVLC5
AIY9OUlnNr5eq6abUBe4eb+xKhCcob18e/2bm4xn1/r8wegTj2OPSCbntMdvScE8S5f0DiR8kPuj
bm6JqGs2l31hav0pF2GtmdmQg+UXynRSsuulzkHXYHd7NevOXfjpPzuLQW8Jww8yyMO5y2G28cwy
JsgQq/2dklieAQ3q1gClawp5BOP1PxizMVQuIURrEA69Xo9tDSOhDYx1ffI6GUeqdQGJhx3JoZMy
iBA56xH7tDQ8gTBOgngJKaZra8hHR5rbsEbKc2Tm6N4fC5R5by9p8xMh7wd8y8KybO4q71jT52hJ
5KeSknc9M+dHySwTwaDhlsvhS2HKzlSg1MCXS5MkBVhNbVB4AKAwK+8wZkGdMcZ8QTUITG1tGuYW
MIO6vt4ww3C9ab29RE2WQUJXO8qRW72LniRb/nb597lck+llQ4C9y0+m7EmLuquKxLOK+dhAe54V
orme7dUA8G0Z6LOhZnG9GvBkjzoYO7LTJBlOCcERNcMcf1U6t52Azz8+ThFuu/+zw7laJc0xyWUo
IBbFKa+B2pGoa/Zf2xjUn1EZyBZen83vPhcFxk3HWEcw16GstZVxvb6xKMqGJohF1XjsgVZP2q9J
+atYMu/2Are8HM29/2eHz5a7kdTgxUEgqsqHLn1AWen239/8ToB2Ab8K+Jz+0SC5CHRWHptRn0II
u5Xvmrzz7eKY2KI7edP1Loxwrj0mdQ5SEhzVvPKi/FdiF8/QaOydgRwZlUSPKtGSOEePygqAoHmN
dXNQkcpJ9N7JY/Rxmn5n1MppXqyHQno2isWN2Tmhmtv37aGx/SVRvDR+L7tzORxMCygmKHg+QZdo
WIXoIebxdHvvt+5zE/hoHeKV67wSty1pJUdGj9H+U1W4NnlXDCRM9BeBIAshh159ifPzbYObO3Nh
kNsZi/Vaagw5olkXedRuvAzinJVIHGHza19Y4Y6GmYBAP5VghQ6/q7iCwNBesr/omVc0okrs5ulY
pZw0aP1Ae4NLytVkTsk0IzyPZvTTzvdjP/38L1v2r4X1F1ycjwwtJGq1EEkBgttvujLz1KhxM6qn
goO4GVDwwl5nFCGkzrOOJGVvpb0CgXg7e4+y1IUwG4sGNxOcDr4w9U/AvLCz/o6LBUl1ymKd4Jop
i+M0YkZtDKc0tFi7a7rRnws8WX4kGN4D6G6eQps1d2YWn2nT74H4c6a6F2zwprdc/B7uEHStrsjU
wAZDMjbJ9kw3n2vSA8A47GKa/uVgx/+uHvUeBXACC2nt9erzsYsMMtY4cjYG1ttjNwJpI+L8XY8R
n/7gWYQ3AbpxeIdxB6BSG5st05KfdJO9tYl2VvEUqyG4XXuQqg8yM6WCXIh/Fn+sy5IwUor/kSSN
l8FdcvBaGCNMxpbqMrIfy2PUvhFzcPU2NOra07TBtUD7PriG+e32EdnyXKRhFkqN4K379PapmT2X
pKhgmzySZTzYNYXG8uBW0iCop9y29OkBZGikJ52Erycv7TGpSGB1Z2brj3i5CPIKkSUufYEuPMUb
E5bsgoaqPT8UMb0j5eBKaT4JPt5WVP53/9CWv/ZJO8/LNCFFfkoX0MyQ9856nKrv/+EbqeukB4qt
K9EJZ0OG5HtZ4pRRttO0JIz7u7xu3WLpBfkKX9L8xxMvLKnXlvSOkFhSRpzn2cIMxwT4qOnbkUe6
0pN741fMZsjKdDu7LB/nDHPBZnU2i/oxyRZfXqR9/70fihe06IM4loF1NyFR+S1hy36WehsM9aAk
JHRxQNmLJ6AkSuu2DxKmJ1awEQAhPJyKVaDeGVL8/IpBKBA0A0O66+afspW4FuD1JA8HXbvXSytM
YupIsiqIz5uOBzwKKvdIyD5zIdRDwxTNxGHClO0OKAXjAOUV9VVd5Pa+I42IJnzT+VbiJrwKwfjH
c0ehIz5lUE2D8xV972nSYAS0KimCYqvsb/vgZq6OqtTaojLwajM5JxyNWVUzAlt19DhiSHoxLXDl
F82zaZhHyYI8adz5RjQGatkLulJbicKlac4raQLIwtzK+akA1Mk19dF0MfUqkq7e3EwMZBqQbEJJ
n0/olCXJkOvpCPxNu57kgd5JQj27LQ9BxQD1T6ido3+x/vuLC3yJJOQjdYT0tqKHxawOSd6hwTT0
DlqSgl7m1rZhgl8Ga4IE9oSPGuCFrTpX+9asCB7ySv5sTpar1L1oXnBr0y5trP/+woZCSWUkbF1P
3LvpdEehECbMSTc3bU2tLPBnYOSLM2KBCr/UCxtRiU5BEb83DXHRoguyTHRzbG7ZhSXu88w2PoUe
WbCk/rGqypHGP7eP0eZ+XRjgEqam1aI8ibFfqbRDOc7JU8kVpjCi/eJeCkOCYjc4HnBfkDsVVI5W
BzKnQJFE/ZjNxaCWj4kDUAljTOT64+usplRqsBi7O9dl4XTQSM5eb2/Y5he5sMGlY1Fs5XORwIkr
8jL2qYtg8B+yBaB5dBBRgnkTw3fXqxh7WnRWmRenNq/9rofcoHpuc+rHhuiVwEMa1usVbx0AtlEF
BdqLf69jujxuK3tAiOlT5igJEjpCcuZBN8xGp1+J83CMI6Dqio5Ajoq+qXN0NxRZF+pjnnq1RErf
1KG0YRHj7x3z6qdxjmmSacrmHq98aexcNh1pYTjMEjxhtzdgnR9dq34S4t/1XpN4LIdpINlJkmMo
2Wr7LH5hxGlVEF9Hr93sGNORmCO028AQaKC+EGZMchJlEXzzDc/V0IiChJMFzQakCte/IzXlUTJr
VBnMjgSU+HauuGr9ctt1RUa4G3OuYkvLRhiZUdpKVbCoQ/aLmpLgZt447cAMAu4B3cR1bJv7ckUy
AdBklAjzmekNIAlIJo/AldVStGtbloCKUSHRCzYakyf5jUq97wwCS/gdfksS4OyaQDZDHayKt7du
/c3cIwzNLxA9QHEDCGo+ssQAG1BC8Z5GRTz1FKodgY5ZNfX6byiG1e6YNrF/2+TW17o0yYUBuzFK
qsuoRsw1WGai+anQgGTLZO+2mc09hIAvhpeBLsIcw7Xn5Z0cVyCbx9diCsM0XDLs23GfDA+6Xmh/
/zZZESQINCvfGqoT17aimQGslSE+g+Sd7gv9i6intRGcV3g74OBgQlwnDK4NyNVYDDqNi1ORgPK8
gmSaO9md6H288WWurHAOLhVNK8lVWiBnCqAG4ICewKVTLXieblpZR8oVvB1AJcmtRW+7VpaXrDhF
MsqKy1Pb3Vm0FWSy643I+TXYHP41wi0FLee0tOISd01tghmT5c8S63QvyagFTqu6APxxsLxsyQQv
yO3FodaNzjKI9zQug86SYVhGG1V2SZ5ST2p7v6aMeaYIE7Ph3Vjfv3a4+F4QO06NEZtYNdnerl4T
tGztenLNURD0NgIEDEEhA6FPB3sKd1pZ12pL2nXFCeLR+6ikCBLavVIo+5HIsjPnyeH2sd3cQEh9
QPNIQaVE4+yp9tAlJuZYT7RUAjyMPTL86QtT4B5b9T0doqor7F1CTZTX5SmaZIHqE5bFphhBXMYE
blH4Zi7dJXLuzEN0z6wfLDPfMDbk0gUzDmOQZwUGLWzZJ30DWkvRyjc/6cVP4lau24keoX5SnKbO
H/Ekyqv9eo+NQyp4rmx+0n8N6VyDXK5Ha57HvjiN0csUaXu5Zyh31W41BeUgwllslQpAb7IqiuOp
jqcFd9wTpafY2qY41TOhr0NZZAeQd2NsCPPnLinL6mw11vBUqTFoULM884AD+64xLTu3Y2W//Qfv
wggrFO8xuYufdB1HjVIu6myBdym68oVIILRrTMmr8lhw+fATM2sCisegCaVr/H/rzP61IWtR6GIT
7HG0QCcHxbABgUevOkdrzp0SBVLW7yJt2I2aChLqnZb/KdEEzp/z4jwlAmffOlIXv4WH2qrLmBeT
AsfKerzqAEtIptqvS0HKueVVl1a4TA+cUko9V/jOUv6VALupQbF+p+pgP779CfnZRH5reeKceioT
1OZbNDKdoXNpt/vd9O4MdBEQxM8YQR0i748II711Ni8Xx4V1Te3LXrUQLqRGhV5xuyuz3m3LFzQ4
Rctb8xL+5gLcYQUFIOyC0/HacyjGa2Mi4WuN7dnEqIC7BqRFhxrcQem9hDwT089lNxufBfu6Hvtb
hrmEqVGhuiaDkvCUT1FAxiMb/AVECRMEIj8aguAwcsa2EJyUTee8WC63s83QFXFiDQgPmeGQsXei
KBe/hzat6CjrolIHUBwvyxz35dyPC3ymWGov7i3HZi9ExGGzeQLQ6F453PDs5MnTxr4jnQGuitMg
vycYjs/x0lkZi6A3X4gYxT7mbPivtU55IsWAZBe6etduAkxbSUC8X54sbfCpIh+AktnHS0CNZ1s6
RGz049bX2/dMNG60tZWAMuItpwDgBxTGteEU+Xtspn15ipp7FqP1xgCDFhnZ2srVAiYg9RVQwhnR
O7k0ehNDB51p/BqY9KVvxmAqlS8N8FtTKkpJP2WLCNQfXA7Ax4BPndfgnSdUmkkWT6EJrGQKGWvM
jiD/7eUwVrVd3E8Cp9+yh6XhkgEkEKU27hqySlpkE5tYqAx2/RMsHp2L2wTjVOjtBWOlf0f7ytrX
UJdwBYd8jR5XboOVmqB2lcCZjro5XxaVWiOaOomxkA5G9ljqSf405cbXVFvsfZXnD5La/hqopJww
BwFZEnA+AjdaKYIg9+nz4lcgtoFFYz0ueFNf+xCr+nmgJJnCcgC1ofxeVbpT2O3Oxmg2Gv231/wp
duP9DOATxr8xtozGG7fZ3ajnTZyb+LjTvTpCG0nT7wCI2aeVIXjZfL71cTnJwCoApoZH56c6XVHF
ST6bMEVBYcXuiGu66Uv8kt9pj9k9OXagOe9/iCYYNtYHo6jYosaCCvGn650sU9mZ1hTOwPvNrHZt
K/cVgsn9RIRQ2TIFp9FWPb4V3bv++4si9Lz01lCXdA6nfHTs9lhgkqSRIQv4evuTrZ+E81Id0w7q
qkaHGtbHkN6FHbOsDXnOhjlUsq9x+5aJsBefoyc+FHCLKHmgpgoaFy562mitlWpuzWHdAVtrvmYy
pAua3M3q6mQVlZeAOYg0prsob8ywdn+/Ohv/IAFFhQeP+utdVKVhKerUnkI89hWXxiXgoEU7Cc7Y
xreCni0KgCh2oibBp7p0ktMupwAn9JLuG1Q6d6l0V/dd5nR/y2+JnYRC7dqzgWuAKo4X5VSUpVra
PsZ2Gg2U4UcDqhsNAz8eKGN+pGYqnWp8jj2SKMm/vZefbqPVMh7bH/A5Gxih671MFjOd5xLss00x
AsNNV3dsDUG3cdOIiS6SBFSohnN9bURSSS0XSjKHUo4RzlZ3YURRvt9eyeb3gg4xXtu4jCBufm1k
lqmk5piLDofid55TR8bjxGZCnaaN0IuiGLpuGGpHMOQrSbUSa93QSnNYGD9NEujoihXFUbNBOz2K
YCSrI3PHGEdrfWZp0NsFsu16SbpKaJTSdAnRWNiVTfxlXMrjrP7BdIKrKK7cvQzGdL69jVvfCjwF
Kx8peGzBO3ltc2IVafFTEIKNzIm0M8aUPdRKBIdraxcRbk0MjoEVEgSC11ZsYI6SOjXnsAFAJid+
06u/i7m5HxozBD+Uf3tNG+FwbStKkFuCtC8O27W1WtK6Lu8WqCqkQ/fbKothdIDLE03ObnkgGInA
u47ojq/GvTz6qTDqTNPnME16zWsMGzEDEx4PY45oX8tUEZA5b2RBaGcpNv6DDgFaBNfLUqnG7MhU
l1Cuyr3UQFeG/ASNVWfmQd8uQa+LtOE3/BG5wFqVk9ZZHGndgItrpc8G28y1RAoXnfqJDBr5HBAq
9dXodyUG+TQP3SlBwrWxpzAJmBN4zyGWyTNo0iHrSZnBZNImAbVLn0xO1f5WW8FebjikCVFkA80e
MM9AmeB6afNioohlDFIY9XLjRHOmvde1mQSNkVg7UmjFg7RE7e62X258wLUNAtiyplooTXN+ORt6
2lemsoTpdLYwxRsVYS7rUPrS8WxMQDG5v21vazMv7XEO0+ANroFFeQlBgVr6S+TTXSZ6WG1t5KUN
LjOY58LqolpbwlE/mMWZUebbys4o7hoqYpfdCFVAQaz9HSCzwQTGhaoKdLNVPZdzCBzVjvRAFZej
37FIwJu1sWt4QiEarrA3WON2jU4trWatmcN5Ap14GnXnSfKzYQxpI+ptbpkCbyT4lYDTRcLNeWGZ
511alRXuMPDD0fwF3IaSo/eKZ+mxIKvf2rxLU+tPuTjLtTkr6iDDVKE/yflKi3iMlqfb/rbhC8Dr
oQ0HZpQVoMjZ0PF8k2g2zaGB2XBZe9B+DiPwEKbTiOqFGxEeoR0NAwQK8M1onNeVWEGi5wi9UaM6
BAhTZfl9ey2fYUV4MiI5g+DUx7Qzf1gJTRR50mQsJm7OdfoYxXuLfmlAGshSf2wTJzWPufTlttWt
r4ShKMQ++B0CLndPwicX8BgpuFJ0Ag6odNlj5gxMwvFw/g+GNLQp8L0siDxzZylTMzVmJlYHd4ij
1ss6vOTtzL9tZXsTQX/18XiFHc6MZbAO6hn4Tk2deTP5A6EhFqQPlTscRnI/i1Ay65/jEii0XJDf
wjPWW5kzR2MU5ExSLCEQDl4sAaxaOiQ3d5ly7Ob5mKhEsMCNAwyDeDVY0AWRgQO6PlWRVC9J0TdL
qE06wLh1/ZImAExEwFgEzaL8FGzn+s7/tD4AZKDvgrwDNq/N2UqcmAPY8cO21dhRNVkORQeQHZk5
Y/sGI1POrGWtk3aJFebppO5ViBM8GGZhQJlmtmmYl4toYnPjKKL1jiQIsGcN5ULuKCoy2BkVSpFs
DYmEHBUTkWPbdM7tpW8cDFiBB9l4VqBxzF2dKB9XcdwOS8iO0nn+FQn+/EamA7ZAFCEBfgOSiy/S
UcmKNalmSK0iE7wzmCt6soqfhZkfWATOF5Dh5Qd1qgWnfSNegl8PGQiIFPAu43t3ZEAoMcwZW2dM
TtSDM3h+KitcBf3iDcuP2zu49Ya/tMa3sVg3KFpZjfDVo/nWvk6rLLTlzW/W4NYHRWRtc0dR08H/
Isggkl67ajSB/c3ssaOdScNGkfaYINy3kfFlHn4WEFmJXjDVdKf2nrl4bRO2kq+w7NSWSPpi0Cc+
Yd5Y2qeg/ru9C1sHFqVLKCThoYUy1+rNF9dgshgLJmrhR6r6pCl3GcscbbnPStHy1+Vdn1RwT2Dg
AvcT2AVVnvwutjoVAFhEInBQaPaziZ59W9zV3R9dpq8ZJMgs+yEyjgRkO7cX+HnfYRjtOg3rw+i8
tPrcxQLjEsTapt7iK/c/Wnt0YqS31uga+u/uPdGdpBfNym0ZRNNOxy0Jlr9PEyazZExF3nZIMqXq
HjESDdgBX7A5DQrGLdgha2TmFULd1s8BAdiRFaoG54KOKE/5x+yFVSZFKDSKr0TdUft5SQXh9vNt
ssJTEGslc6Uv5kcnu6HAfFkCE3Xlz3PqzQxCE/arPS+AX9ZB9Nc4XxP2kHBguBFFLuiXXX+6wSx6
omsIB1KhKPtaQ+cXL5jkXW5SQYHmczv/wxTonlBMhqzFp2fWDHIbXCVL2Pys2mpXksEbtP7U0cmh
beKxEU/KuMKAVRJO/T2j7blcToZWuPUQj2j3M1crRAK5W44Eh7VwXgDCwz/Xy89RTJITMCaHcvkN
MyfOHAzoiSqQYTlRFBr/Oh/GuxZHFCj0FfbCl0yXuLWMzJCWMKrvGfmDAcVBBCr8fDNem+AWhPZL
F+WajE1mX8flh/r37yEMA2EqB71PTPopH6INF0edloZRtetbGQj0QFdVHL1keCVmKmC33ToHgEYi
aKJkiRF55frD0AEj2Xmc4k0OdLOxG4AzOTTd/bSLjfPt4PX5QsSKLiyt+c/FihZIhuugypFCBYxW
mTwEtg1+TksN5zjxItu9bU20Lu4u0FA9lOcR1jJy/K1QN1Zdffabv6Q2RP0Ji0K1BmQWoO5CC/B6
Ud2slzq1VjeoMi8qGq9B+2+aI8FqPgNHPuygvGbg0l0bqtd2QJ7YIYdBdYEgZBgQh1FBHpuA1XxK
Wo8lvyq7e5an5oHl8U4lTp/agquHlwT635X++ws4h8fZrSKkM7gKaBaQpD+tUdOO7eOcB3jFFBJ9
LdImSCNPKfycupMkgpxu3Qq6Kq+0nIBegULkeg+iodfYSLEHUnNvAWtQ6yciUgnetAEZQqQRqMKh
DXptQydj0UCOcL3av1fLE2aehAX0rciB7wg0A/wFXRfuHDCpohT3BLIUyEh0L7fd/nMKBH+8+OOc
25ea0seLhT9OyTGvn5rkbjEwr+nftrJ5lAFJQ4kNORAKAte7pEAjYmrSaFW23Ue1q5OQQT1xJb8M
bhvaujbwfsU3X+d1Acm9NiTNZiTTBobQ17kjyfJQRPlvzPa/qso+isYvIHGF7GstqB9uOQHKHDjW
iFdrv+jaakaKMWdSLoVNDl3W7o4oDxXw8f9haRdGuD3UpQw4Gj2TIBVovzbx4NfTGICawG0sxbVy
xe9MMyjrfHfb7FZcxDsO8EUkkeB24OJ9Ovco1rMW8b77YpiPRjs4qvaAnc3Abjt3X29b29pJjG2h
vYLWHtrOXNBQimaGs8KaTae3nsQhmfpTSbLDbTNbXn9phltUZSe0bZNGCtPK10cXeotZhXr2620r
W84IoMDHFAXuSj4Gx3YObni1k8J4X8j3SusYczD6EfGgHpQIwu3mxq3PVXRGgXvne7JzqxktU3B9
6Qpqx0nsgxXVxvVye0Wb+2ZDdgHQA3RfeWSJPVRtj9EIKbTS/YwprVF9MNFpG3NB1XVrNaCrWcU4
NTzx+XJbF6lx1vUjkhkECbBJOyDQBp3yj79fzaUVztm6Si3bIWFSyM5D/1s238i8A9vrfzCyPntR
PdQtPDOvY0MK+OZY1JIUzspxnndUgoQbaPcEG7YVYOFg6MtgZg9N0HVDL3Ilgq/fzLMqYXL0vsIa
tKF3p9i1x9kXdybXn8w9Z8G4A3gR/q+MBs0aMi6MVZOCAtdExnBZkDLTKc+crOqm59sbx0uMrAkE
DMDbcHWvsAlu5/DbpS6bozFsy7A131gVRHVYNSdL+Ubk1671ouw4/9YeWbYrqzAF1Ucxn6znlByT
fY3BpNyBYs8PdfD6QnDLbFQyr38at93S3Pf2hCnSsP4+HgrvadnNwTfppH+7vQVbOdTVFqzn8WKn
s9yuIiuBHQqmguWOxZmj1p5p+5V6SHrH/sbys6bukxdhPPlIXD5/5H93n7tJc3x6lY0w3dWHVDqo
0Q5EnnHsKPJR7/dl9lVLXfkNWkjOHAURlJe/1OSxCUBV05ECLJ+LgWprfMr3i+Yr9m+q7Drj1C13
Mf7LNdTEkpfsqYmdirb7nhwrC8PbixNVgoD1QWlxaxmcr1omGzt1tMcQ5LwMZJvZiwUZPoW9UBl0
2Oi0mKaTod40JMHC3GT+Xd/1ZR3E5CnNdjkQ5Fl9sKY3vUkOWqjHb3L7WFWerlUObSBwrXvFkrv6
4FTWS0b+9Cx2UrBKiHjXeVGvT2dhvWouHMFIJtNup5iFWvWI5uDUeIsKutV4v5LPLFBlrl+SnxC+
O5iRtyBeDlA1eIDqlYGv0IYFMDLJPjXviZvHX2fLG+0DHROQ1L/WktsaIX1IzxMEnhVfA8ObPfjY
NAefpTvK5XMd1I9kcpX5QTtb9rnMXnJyP0m7xmHP02srO2n+MN4boMAF8TDG/pSTFD3YpQe2GzsR
JEEbdUucPCCbVvltFHv4Zy6InUk/oeQQgjELkL+57H2ja5dD2daxa02VEmZ1UTqxajwUc8m+gJ8W
/G3TLBo0/6B9uXYsRcb7EzVoSFmhcMKdD7kY22FkKQsXuAswmK6sj1/GVdhhUNylo6H1uzU1pwOQ
om5lv7ANX5UO9vyegy8xY6o/6c6MGgt1SJG6Bct9cIzt12IvdISdVnLagbh0Nxjd3lor+5iTtcqQ
9sZeMgTpq3At3CFRhlppGzsBrpEcZ6hgvel7gmNRP6hhnPtTbAGDC7nDvT14aQmqrQTVYrQm60Mu
P2QPqgn5uH3qp+Ouzt1I8cb6Vx0kRxQYzVXQyMF14eh/ncFh+4E+Q7KDZgsuo+sDkTT1yFSjZOG7
dnhUH/867l7/dW5DUjXBo7LAX4/ogm/RBaWyoxZw6zW0SjuHyPf2uPh0Lr8N6qlvYjyaElHtlie/
xJlffwQAU5guhKvx95+VdZlUDhkDomR+IBJ5BB+YU7Pksc71Y5UuTqN0AC8jjNVoGMyKJ7VuFBW7
WrGfBmt5Tsb5J+p3d0kHstRi7O/GNtqja/MUxSU+qpvKqhdjdpEE9iTvq4X5VA1UKzSHJ1YBDm0a
bkwE5/dzAok1AQmGsUkFa+NBJBBiGsvCqljYZSUwkJlXlyOaHX6Ensftb8grzf2zfRemOA9pOllr
u7hjyB2Mpy6uMLQLzEptnMEK8qLqkNGtCHDfpiep893Iircxb6BJS5PfRU8dsM3sR0tyBvU7645q
qbmKPu2Uci/4lZ9zKWzIijBAkoPGqM4lOVE8WnWfLCyMi9QMZjIGVSX30DIwDK8iNDvVJLoHZhwx
P9f8geitR7Ux80g/205bVLK79ETDwRuGoAWgJNBAQ3FK4grkExMUdtLWgspkCRbUaDHwZKRG0Csa
fbq9DJ659p/NRi4NND3CMzgjro8jBh/AyGH3LKxB+mgqIH0cwBNKav2gLZC40w+WtZvm7xpx7eSu
tbPAsp1KZoElz4cGmQzLvyvtIrj8V6NciAa6Bk08NEEwU2hyHgD8nrxuLQuZFT1V9o7WZznWgqEv
94CltiPEkakgM9z4nDCJOdC1NYmUVbnehwmamImdSzCZd+6SHUEf+V8Wpa6RAYA2FPnUawsNNRmU
fYB+r5AAJMmOKvemUrj9uCvQcx6O9SzAZa+79GkXLwxyHooRyUqvaxhkk6+m0NHBJb+bdX8UndiN
u10BetP+oGlAV47HYnc2mVgxYfNkc5/VUOtw6J1+H0v3/c/udSygLSgLgsQaxz+v7V+L3AswKqyo
XGJYTLN979Y/gTc/DCK446YRpCwA2EJcDJNc119siLXcMmqZhVYTOeX8bkckSMsnNRkPQ/kulN3e
9PoLc5yDVFq5NHWCNRUHdicZrvXQH0jmVMde4BgbsRyUkf+ui3OMWdHmNp9haMxelLpENvrLJCeQ
dAnO1MZrC35xYYh7bQ19YZSmhRipvpW74Xf0rXTVPxrmO51e0NzYdsELU+uaL/LsQlkoZshhKnvs
HlXJIf4QlJ4RdEdcIKbgKIs2kItPC+qujTnBGCQCnzDGzx7AIiEIzOvX/uThFwviMplMRW/B7Na9
e0geR+rQH+PXwUuOUjAcAGgbvgrsrSfmlj3uIsgTvetr5BIhDTAc0L6UO3UnnRIo2OpAFIuoHj7X
ia48g+/bVe1k15o5M/QY9uNw30/wRRFIYOtuu3Q/HryQjgO1UwnndyicNnXLPZSOq8VbQgWawUe8
vJOQ7KxAcjwTKoXvglO2uUT4HGjVAATHEPC1R5IprSoSIfxiGuFY9Ij0k+xUokHCjUoDdvLCDOeL
dlaWKSE4zHG4qF79m0IZCZWGMRhZYCexO7eI/FBEbWVXkAKJFsh5qEkUOcvWK1PLfSvbJfrOWoTC
q5tHDRVldMNANIUh6OtdbMohzuio4LlQHbRddlLDGnrxbvbQUccYnPpQ+NLokLPWCRLe7YiyzoxB
hwPJNT8zBkVwLQd/CFwU1ZBRWfbDm63XvlmFVs7A+oqpo+YbONNcpkWC+PKBOecP40pggwnHdbqE
f6MWC+0bGum43trkrBW73vhqFuNOq06L9KCrIJ2Nf3Sao2Vgw1Lu5DT1tDgc+h3rvszrj7O/SZDK
0vZ/TxJrrngboBqBOVyxoVyUiNJ6BEVsgcGT9Klhf8jyPrNXQSTa8qt/bXwCiWVKmlDgbqYwO+nG
Htx6QREm9wYUaUA3dTaeHXZQd7dtbppck02wfwEmwvMGSaQy40bGsubpe6/cT/VOM8+3TWwlEwDh
/5+J9SdcXFCmOirtgAmsMHrR3GVPHft+OiaiVGwrh7i0wgUdHaRSeHzkE0Les2nnjpGR3VIA8GLs
OunQ072QDIzX4VtfEDgeKp4OqPlD7IFLxZSGlRVYJaYQZBl+vYfge+aY9+2dfrTdbj8ep6P5mP5Y
AmMXP6iH25u6FR0ubXPRwSwrS1+WCjNluxHdE0znHY2X2yY+D96v60PXf0UQKSDW4WyUKADJWg8b
nQe89d46pDu6z3em2+y0JxKUgSVoCazpF3/4Lw1yeWAp5ZCsamCQuRPEyG4vZ3PHLlbD5X69WjIz
oyV2rGQYcW8f5OlHQsZ7fEHBmeLFLv9xjAtTnMdPXTRH04h1kOegfWq+9H78HRxLh9GxDss+PbZe
fjQO7QFKTnvlLbs3v0X3c9g/ClLDzbMNWA1oVUBvimm964OnZNCeVHKsWAe7931BdEduRBrxm7cw
5msA+LJgSuLb1xbwiI26fjM7SF/os3a0fBBO79NTd98fhjG4/RE3gF/wyQtz3NWrZkZe11WDKcc/
/d5+pjh5apD6ctjs2SN7S+6L78+o/wou/E3fubDKBf+8WorUsFfHBF0/8wGXdMv2Sy4SiROY+XhV
XETKUpqqoTZgZrT2pHsel4dFu59FlfmtMtPlHn7c/xdmQPSO+R6zhpl2X5aetWsORus4lQe1DU8+
9s+as4BA8VH3IeF4Ho/y0fr/208+t5njGtRqQ4v9NN6kaZckspN3E2hsBenE5gn4oHDFLAwAJ//D
2XXtSopsyy9CIrHJK1Bu22abNvOC2uISyEw8X3+Dfe45U5WFCs1oHlqjLdUi/XIRsUz42UiBFtW9
umnHezEf0ESKOva0BUhdvbPOTCheaOmCgDdGgv8eUjroTn0imMqNPb/cs1fX4pkJZc/XGe/ziWIU
ZTRAYfybbfiseqz6F3TN/V4U2QZ0zG8YNZZuq1tGlS3vuIlDWItxIXue+OaP+WH6Tg/yCBa8vfuo
/4TD6/zMj3fmN4QTGoTKNoKIlXaw5aQv9LvL2qHL/HLtrLYbC6+R+IAJQsHOXRM4vyzuNwOSOT6Q
79+7LYLy27sFGbFLi1Mjez3jmGdQQlDtkGW7pt144ZbdcD2r2IqQwcQhU6V7y0RzLGnj+qJAdDif
y+RVfALXsL9Zw1914nGK/2dJWT89FkMTNzhixefhDmy4e+PEj/GRB+Ap+VeXMpwvF/jYhcRYeWji
Zk51p+twoRjhs9n7c+2bX4en+Qs0aZ0H92745XRB/LMOEelWyVa4spYvAG3O/6wrhzyJ08rSXOzU
vAwg4lL/8ZDyOyW/C8NHlpG+il9NtVnMWQ1Uzq0q5z6T3BA9Wn7Qp47Kppc86GZoNqf8eTT1gDLp
0ymqvFPCvqTODy9Nfa/Yx8Mpa38WSfUlqd7zsX9qJ/M4bYGIlpW92mNn86FcFwLkW7XFl9WQXyxD
A0/SbnZ942eVRQkLin8XqZ5PhbLV6gyc3DPpsdXinSlCgldZBCeU4fFcotLjV8cHDtn0N+/0by7G
v0eq5lJIbOXzHGOkuTixT3JKAKX74sh90r9J8kuwv3oCl4tG7WavwbpvfGZauSs6zQNQKsfy61H8
6ERNADb3gO+GkPoCAs3SNzZujtV35szg8kicPWWtZ+tZPOjjfUJrEgptBCox1syNW3fVAzmzonjg
mUHYZOQDhpUfpeETxBZecWdtRrrL9NzYo2qh0J7qoki65aoFc8TJ6L+V+nNHLD+PfZM7S1m+1p7N
qd941Zatf8usclHB57H0iWF44E0qAu8p3tPj1Priy+2NufaQAJMNeRQUVRwASy7XClrRac7aebyv
pyxwxkPP4TVu0cCsGgFcBeA9MFzB0qWRUSN1lTcmInfjzuMQbm4jw94Cx2wZUW65tAadih0bCHHN
z0lHfd05tdXL7dla29n22UCU+yrnVp80BmzQ+DXOf2gQerttYO1CPDegLMcgB+AkCAygv4pOQQft
Hb5zxAlAkbEGWG3jQVodD3JXADiiCA7Q4uXC5LwhHalhjp+0YIsaYnVBzn5cWZAxtfOi7vDjxREl
wa/aVhvB1u8ri7FkI8dR4PeNx9KPxucR8kS+iPLvJEre2uAP/md/e3VWr9IFn/Tf+VKXh1I6tC5B
BJm9gwcIjXnxXeuKoCvtkDZgiGp+g+6sml65kGgR1MGuKjt/Sr5tfMcydcrlABjK8hVI8nnAel+u
m4wTq81dCweKZaUb9LbJv1OapXe5MbFkZzHbgXjroKOpjDC9fI1TDhFvmRMyngrpesceOGUWapbQ
C9CylfTOtqvxobW9LkGbGN/q41/73gVTiqnDXXOFgaI5ZVo7LNu6AUy46krtZy0EOxiJNwVVbKf3
7mxugUFWjS63DVSlAHJSC56jMeoZGN8RUfXvxvDda06CW4h7fnHr9fZ6rOzEBUeOCGDJ8kNQ7nI5
emizsIHBUjGaVmiJ1DnmhqwDBAbexq5fGRS4u8CaDsJbxL7qyicm1zpLR1cttF90UQDPOT9AlCvW
HienfLs9rJUnCM2uaCZBqmSBMSi7ffKkFTdWjMb7Xv+CzCtarbynBZJn1k96Pocg0ohuW1x50wGx
ghTgwjpheioxdo9KEeDtRAeSwUv25Vx4IYW43akDBVwDfZPDvzC3TCQSyoDNqrF9WtGqHip0D3ug
zDRRJNFa61Do9Hfiyq3naWXhgEtasCwmIOxXrKsZLaGpNjByb9UxyINlkI5zUADJ7ljzm2y3Sk5r
a0dApIeGEXT6Aqd/uSUFT12nRUM7uJTmfTYd20Z6YZZrO5q4d41bfRUO+f3PZ3MheMFMoq8cBKGX
Jns30fW4pPp98ccszT9lKyA38RMC0H/+hR0sGZpOCLDwaq63zaQLRduO3FfFe2UVAYDqLfGbRmw8
jiunGlcHIl8QA5OlG/JyPMQQdlW0PYgW6/Sr6/H9MNsh6E83NuFaAR7oYcBrwdlgIipVlqpuisZB
QxK5NzQ+R7ZdtmGJKGxPRjLuqNe7u2lsm9/UyzXQ5PbJqbfpFuvjyu5cJIIXMizoS12RK3RGMSYZ
aoX3FO2pbdHvGeV7miSPrWfs0uLX7RVci/gvzCk3C7HS2oJ8Bbl3cz3gKEpyV4TW+ANXKASpDw4e
IMdKgrFy9imESP+5kwXr4PlHiyN6Gy0lIBonEosKfKz3Nal9N8aTN8eHwaNol37k/MB06xfT+AYI
duVA4r0G182Cu4Egj2KUWmbTYPbJfVmlb1DUrb5UvXnS9LfaZnvT4Rtdp2sLaqOvEQQWMGir55+S
Ko29Hg27IHYKqxzN5TF/yESxL5sEgqp2vJHAXxseHFegfBeRIV1lsTWK2dBrpzTukzSYdVRC0Q6Y
iMc+AXO0fMjRwHJ7C62ODzIqgIWBiB1V2MvD2U5T59SoOd/Xc+cvxMfeg82yY4mu7NLYIudaeZaA
yPmfMTXZ7czDSIXbGPddD+xPTwQATQhqyyxLP7X9lp6i4pQvtQloiVrwx4EIw1Oo3KMEenhZ07Mk
muq2Oc4NtOfnxPpnMfpiBM86rjZgjCEapgLgqci1QfNoGj3vjrdXZuXzL37ZuFwZXfMIqkr4Zc0n
wUbMr7KYXn22cie7LTg+4Rql0ZR9AZrvZFvP2ldQmFfgiffYvDetk1288fSpSqbAkI+JAUSfE0jq
7W+PUtkSHx8Cjwici0BdAn227M+zHIdOyqbJ0yaPWis/phkrdlK2POCmC2xAtqWUvWLNcqFgbQMW
AqXijxbzM2taTCDPaBkL7/zsAwflk7QP9XQ3s90/HhbcS9sBEBYgT3B9Xw5rEpBi7WScR5RqACAN
R6+cf+S0CNzE2Hhe1frYMoW2B2pOcJwC5mSqxAh2ySwKLcY8yvL008i/lfNB7187dujHHzaadCE7
nZNnA+3wM2QV57k96Frmy/pY5b8djW041mp18D+fQ7GWC6QQ0bAy9KrsyNTofRFN8KkOWZNXpu9B
PdXnQ3rn5V71Mo4ugIZeYgc5qSkgBlCYGHo0gGAq0yCxm/JwezXWvgl1a4CfkavGJecqgQWcjnQC
M1YRxQPDQ+E9F7TbTeilMd5qaYLD+1A5vhwQAVI99eN09pmztUzLuM9izWVeAElE+KQDE4JAarn5
z/beNNoshToWi2rnHn7fU15AGeuQWqfaPTUGtiF6uR19qy9Mcb4Wq2DlgkPioblnQfRfWi2YTCjv
sRrOYPkZNMBd/qdLt7QTV+4qOJDgeQTWZCHcVcaG21yXtshYlBE6BgJ6pz4UKLaoidd2OgQhcZ+b
ILfGwJTLgiNUj206sCg2ysBI99JG7jBtT5UNdoDK5/UUsD4NOJAGBComkt737Bcq2KHsNKA/HpG0
3jjnasnqY34hPISU39IgD8WNy/l1UpvbcWuwiKXs1YspNCrlT3vY25X3U/A+mOLY16bjZP6WVdgW
08b1uTbxC5IWXfngs7qiZ9S0oXL6Oi2jCiKjOzJO095OyJYHv3JtuqjLLWGCsQTNypHOc6saSNmW
UdmzAGQXp2l+m8v8VSv/1Xjgb3kWIJUITZR3qdeysk8tB9NZ1ftGO7XJloe+diAs5J7MhR0aY1EO
REbmwTSyrIxknehBMzg/47HLgXcGuG/j1lk58XAbUSDD5OElUKPwgs2i7gSvoumgZ2kwOPtiOo5O
FGcvnfFJm97EViPtyuAouq7Q0o/sCcTYlOkDRAdcfAILVfSG7Wddr/meZp504/320BavULnL8NwA
PwDXH9Jv6obgXp1MNRryAOt8a09mE6CpLPDe2+4hly8SGPLb5hQndTlkF+YUnz+WuTuzqaoi3a6L
vTuZfdjx9nc2jQUgQx6QL/SfYoD+3+ZCBw1GRayhYtPpGxKTGTZz8nvu2N62eGDPEaTqNx6G5YZQ
59LAyUIvHpI1cBkubxAex6VmsaaKEggy5t6eTLvxHbR0VVv6OgRPbk+ltbZFEDxhcyA+RVijOPxx
RXMrHco6ytmcPJiZle1iBKqfDHR9hfpM0VeZ6GPYJgbZoeBp7YUEj7OrOVNYJcW4t3odOE7b4KHU
zGZvz7rpO8LygjHnaHAaQTwKKsE0NAbHBpdLXt/rZUOOXjygDznhyFo6bbeXuK/24EcHdw2fipPM
ef7QiMwGHVBmvDMyu0GMSfGhY4BLPEmrl0IQdpDlmICsy/k8aKINE81I7wrJ+B20wPTnZkaOWLhd
t+E9rC0QCM+xOCBHQ35ruYPPHm5I+Rgl/lhHk1WiUTwm1R4+/xjYbg7QZsnIvpeufPdYt7Xv1fj+
YxMiCIQnDizacpFcmk5nD2waYMiJOo/7Fgl6YqDv+DQAB2sfCpmHQl+eO76HFOTp9kZZufPxoizs
e7CL+FcxzTU6U9HmdTRQ+lp7n6ESGLnLnbyx/deuknM7ygNq2J1R23FaR7HYm0hEPeuWhmTCV1qC
Baj/0W4J+S7frR63c3vK/gejhpUQBnsy+4v2LwN4w727gtU+x+65PYVrRw0cIaBaAUYSpKXKxqld
MFC11KsiYWTWqaeZAWIo+jQNrP1929LqJCK/DJQvBKzRvXm5T+K+rFlVYlBW/1CPNvTtAXTJ08e2
+wnOhy81e268jRBSJT742JtQLEHeBz4fJByUhdOQUCNmr+GCTEPCT0mW+lR+z6y3weh8m+W7pDxS
u9gvytYx+NngcOe+fUQwDTb1O6jKwMs2srD1Hiad3TkAanVIOuj07fbUkLVVAN4P7j/WAnKxyty0
KfXS3MOFx6EK5OsBoKi1DOBoJzs0CX9t0MfU+an0gaJ8vW16bVXOLSuuBrjqaBbbRR1VLQ34DEwj
L8K5KQ4aHfY8FjtdpJ+Rnd04UWs7HORFYJyGzwYVH2WHU1GS1Mx5HdGqCJu+DNLqT+b9dNhb7r3c
HuHa1XhmSmVA6XhdSWlgbm1pSjwNWWARNjxSZ+SBOQP469qsv/OAUd44WhtjVNMuo9eYldbUuJPH
6nUGNmIiD1zwcMy+sq0s6+oygpkfERR0w1FVuTxchVl1s9PLOkrjzOfiuZ6jGSo6NAdjRPY0sEdd
bpwttc3842w5C9UnfDmQ5alq44i0DO50BY9m4oK+HuwTlV2WPjGFFUCjdrr3ejvxaTFrB5Q/xmOb
pvVeeNUEBrUZwp5O9msegINvhNUeKenZsYp5fzTwxMcgLNxwdNeeCqBp0Q2P9nS8k+blBPWeHht0
xCsVjx5oilhZniibwWZcawmY3ORW+XjtRC/hFjKyIKFFN4Rij86czVrJo3F/GoONBOxaRIfr7O9f
V07tzNhoZjF+3aTNngyvRfmN2ac4frbz59w4dCBToUnI6YFuoSY+WHbUtwmpa4BhltIBAvbLgXW8
8iYcIh61M9/FxT3yFq+t6QVWRnfC6F674hc3Q8g6j/JFsM73Ps3sfrLR8QZ+kAx0EymE0Itjy4Y7
qNYFMb8DFUupuRsXzNWpB1GdCeZoG3cLlHtcZb31OXfqNNd4BCLge4J60Rg/0v6hATWeqPM3NKZv
tpwvk341M+5SDFvUOJDsupyZ1BobMCyPmJk+6Q+pHBH0MwKJPKOawWVmsLsU7x6YpUdxbG17ejLy
qTxkZudBxTk2tvbIssOuPgeXAVhrXQQnaiOO1QnSFRrnkQXpZEGOjfDj5FS5d5UWzC+mO4XAwxc/
b1+2an/ux60AOkaUkvGMLWn0y0lAhmxqZ1rxSM8I1Pv8uiF3yS+Wgi03AVcuH8tAjPSvotoX1ehr
NHkchiEY+IzXX/uazOnOEsmRgwAGHMUUOny3v2/tngTZJWAxiHYBZVc+j9saSNHGjkcDH9CGZ3iB
1sSTb0EK7QTgjOdDjYkd416zdlpXNxuZEBUA+TE7WAnAEsCkDrXr5dY4c9NbCrluWgkeEfQ7gk9m
LJFzzGnSfQNnSPkwQBYtCUw5V2jXyOix7wUIP7weDZxtnhvcn4CKutetJvnCqw466thQ/QNIpPgQ
2ODt32lQk/p2e8ZW/XsUj3GW4EdBXHG5Wc++2cn1BL0UOvaRMd3V9oim/BjNMHB7h2RXvprOfRqD
psUKhnnaOMRqufQ/8wX2QbwzC9u1ynNPWNLUxWhgvr4W98yn+M8McrhB/2qMf9tRnk/gswo392DH
Kf+48WNKHTTlvzD+bZY0mJp05zk+oc2Tt+XpXz8TOCXQY7ERPy1C1MptKlgjKoCmeJRRMNfEvpv+
KjcZTLeMKG8RHdGuYhd4LYwoQQ90/9bEjwnkEnvJwzw/luzd/ObaDwX8TQYAYw0nVNvwFpYw4vIy
QnSIgjeK60tfh7qQwhYA/UwDnkMLFdAS/D46O20s4nUqC5EgaJeRA0TnBQ735UZdZEx76KmJiIB5
p7CEz2rLRyH+lJWg8eCB5k6B0D/X8cbYrv28S7vL388OiJ4WAycgwIsc536WdyM5WN4hdwNIRN4e
4do6IisIVQBigoxDVy6vsjapViWViBrbQ+yUdnGggdc3KNtkS0l+5eRhUHjmcR0i5YNWzstByVHr
YgN8UFGVyIestaA70/gu+oK0BM+V4Eeea/dGXJ9QLPl0e5grlRDYxssFDwcx6RW1jYjnSYzZJCIv
cUDpy+FouHrq+EMJKbLRCkYx1WHj5CBWahq2q0Z02NBpaE6QleMn3tZbOY4rZwJv2aJ5BXkhhK7I
g11ORozbzp4GXUSQoHzVnPzF6UGCk7o/a3s6VVZ1dMetm29ZS/XALBm9pbMR8bLqXdtGH7N2qEXU
N/nOTcvAc/hpGiKk0Q0xhQNcaxRigsJow2pC9+M/JQTA1QtmMLqQBeIfgAaVxIDZtWWG6hM2m9PB
s2SgSGEOPIcJwdrGel/75pemlFcR6Md6LsiAsdbzX+OYw1X4kwzsDxDAd7MrA2kOD8C5Bbo1gbun
vG96K4BiB/wXHfQpx5Fvcd2tHTQUitBNuOiDYiou17srhCcKl4lIzomvQ6gCldh+E6O4NmyI+izZ
WygCIya5tFJYrBg75Hoi0B8eGm74je795hY/EtHsNqZ45W5cGjVQgMGCgv5YeeAsoZvZ2HkyorG2
EzoP9J5GrEV3CAQhgrnX3upaa4JKFI9Our9tfOXuh7QsqGFQYQANvxqAo+pQu7NXyciL32rn5+Ru
eCgr84gcD1jA0awNglO1/YUbejXqcycjHV2uBhgT50eDPSZb0OaVTXFhRrkEUqvruE1gRn41Q+tT
93Z7llZ/nqAl6yMVh3L55W6QzWR2czfLiJlDoLPdVHwAA/+FEbiekLpDhRktxZdGGt3NGBejjGbQ
M4g0C3KU4IctRr+VBUcR928rymYTXQIyqg5WZGj5G2/g6mL//dtqVUfP+tbBSsgoL/u9y7RAN/8I
4ztN/82mOrOj+kyJngk2wM7cnijURDR0Unn5gRdbxCtrr91Hsygw+0tDoJq61yoQ0+W1gaPJ0P2Q
IsMMAcy+9DNtbyF8BspwwVUe4H2m732/JQK7Pp8Lkfh/rCvbjmVVMQgG69M8BqaJFCO6yWmvhQmk
Im5vvmXZlSfN/njXwUyFlJEa/FSjlcV1wxpsPkffm0JjB83ox6OFdhM2EO7LzNDDArnBR4ck4+62
9bXzBaJldMdCzhdtBstEnHlp3HXRAWhUTTTJl3iSe9bn/jzVG1ZWMjNoLwAsFIotFgiE1YZVjVRN
Zzi8iUQGUiAu+n1tQthBd4F2h+5CogFzdpxScfKcLsxnc2/b2vH2SFcap5ZvQGUELcHwV1zllBsu
GCcIlU1U2ck3Th/t2EXxU99NEAl16D0IXHxeaaE9GL7hAoQoiHjQZpDfymTf228k3UrGrM49Ahy4
rA5ESqlymNLYofWYdE2UobcHook9A9XPvJHwWEZ1tb3OjCjecQIJQ1MjfRNpGkiEAXem05Mpv9Pk
hegnstU8tTUkxUWgaW5oDD17kdZy3xw66Ko4UWnUW4dm7XwuseF/p051w5iu5fDFm6iNfat68+js
t8bXavMaWl6v69mj6AVArgiSQ8rr1uvcSjtgxiNESX7bGbskPYmY+Q2xdqCou71D1wf1tzFlg2Zl
De2OBMYq54/nfUvoO6rWJpLHt82sXThLsdoy4WUtHeSXR34UUKx1x6mNBOIjvfrZ2197tAoO40Ev
3ozkvqi/3jZ4ffqXBsslUQK2Z8i8q+F8ZvazYSdaDa9dBNlQhY0tfOGlC3GBpx+Lh7wTBxuaHTY6
bbqNOPRqSy7GIaaMHkV0jxkqTpxOSZIBhMUj5r3DoctByNT0xj+dU+RVDUylR+BOmldC10k72frs
OEhYdC/gOT51zt6ND0S7N1kfpludqytDurCmeBKs0Drw4tkcfXoRibtgsDJfGPNWALJqBsGOt+Cr
0G+jbBS38uI89iiPhIY8jDs4ImCuuBsTXfMRg4EY3cytXYpA81gCRnIwNAPgCtaZezmBnrjXhI8U
zxCmS7X99pZa/TR0ky1R/4KUUY6KJ2hTpH3MozSwil9yfnO2aPWvTv6yomcWlDmeGJBiZg4LTYZ4
kld7E/cls/2h0R/NTVT8MpUX98ylNdV/64SdyK6BNcZTlA/0k5VDhYp6QVHTR73ufYnsYpunPm4H
4ZLj7dm88kwV68pCA5c2AwDr8sjW4tpPnTkOMpdvtQssa6KOEa1bi94YcpfEXtb0zNUADS2jfYwx
0vIw82NuH3ttAElWidLfFqr+Oj2LIeGZh8iiA7cDycRLYyafICc9FiKyJ+dOpuKXK1/FQHa8CPIk
lC7ZNdPQLjW3nciN6PZ8XqeJFusO2Gqh1I0QT+3AqCagH0qJCU2t1DfqP1ZnhbXVvqV2HY259ti7
1l06JC9oq984GFdvyIdlVBkW5e5rNr+5rktiF4mIWqEf2qrZa99l4x16IzvdHuPaCURTDYEoBHRx
AY27nOA8lRObJRIhOpNdmAhqBimVaJNANXFjTNfbE2fLw+OL8gmgDmp1ou+m3gKMXkRsZnMwugLC
o05rbQxoy4p5OaC60uy+zRwRjQawhL4Q4e0JW9mSSE+i5kbB7oSmo49uh7P9rzHm4H1zRZS+gTMe
GtzUH9gh856n1AyceD+KPS1B/PT5tt0PGdrLcwe72IgLkyWY7V3lJhtby81JkyGWkQZ6ZVK4vfYI
hynTIT5WMGKgGu3kASuKIRzAcgwwP52OAEbAO+jZOxp3NfCASP5iWum4k5X+Nle5PE68q4NBH8p9
qYm9iHV4RZb+UltJ+lhMrrlzESnuhtjq95mkxNdcbYv7cPny65HhgKPg6lz3zsyz6KnJUqRQTLnL
ZboziLmv2xAtcW3YtWC1N7otpanrW2yZzf/avKLlN+PBw8ZPZKR9Kd+Lv7zPnV8iZtjwJ9Y2Iwry
oLv2MDiELJeb0QbIoaAlR9pj9tDarkMDop11sREbfGTs1AlctHaASgYNPFVvSa2SNUMvhgQXAVBL
7Ms4NQG6sQm6bZA8OrQ8Dx0NagLuEOpJHSTJ/JTOud8OWkCzn6DHx14hflkHHNnegj3z4QRUwUHj
4uvtTXx9raFqDQ8E7iPaYq66Vguz5CjtlzIqi1cwNSTvsfmJkefbRq6ffBiBR4IyCYWkuCryiXaF
cfYoMnJG/Em080Oe9UGXWnfIOIdeuiGKeX1/whgYwtGBvpBPqJ0QVexV81hIpOegqGwU4qjnMVyr
LanhVTMoEwKUuhR/1OJI2uKAGo0uozajTTjXNEPBx9SPAMlvCXmtTh/iWNTW0WuJhN3lnpVmLFGG
IDJqjLvM08OxOqYD81nyJWk3Jm/t4KPiAxg0BX0fYAuXprJMiCSfXBl1mfarRGvYQpI7+LpEawdB
plznX3SopNzeHqtGUfwBCAmd00CMXRqt5zoBxAE5Ibc7xDFobPrMz95IHZjwYUr3UHS/bhu87iVC
rgQv6/9bhBjFpUV9hsCiVjnYkAdyYlr4xQys/bQvQkgahHUwBtJvd/JgvtIg3t22vbaY56YVlzAe
nJaXs4bF1GLt1fbE95S0IZfgLnDLodqViUk3ClyrJj0kwZb7DjlxZbTSFUmVL/kZUZysHcMV3hJg
Mg5JuSUivuKfwTdcuGFxAhESqvvHyjyCsiGSItP4F7SHrCC39kYBOj37lFJ7L/QXT9obXozKnIEr
BUZRKoPvh/sFLs3lavKkQREtS5vIBu3VX+K9fp/e8+cYtCPubgymr4YWuv3p9jKuvSNonkT0C8fb
RaL+0iZNjdYktWgidF2g2aYNSffttoW1U+HgygR/AFLn6Ie4tFDKpK4sMjZwdV/y6q+xOTJgI7x0
RypzB5kIqKttJZnWnmDgxNHFBKvwbJaNdOZIUa3IrUmayJslNsTF87o7kBfmydBNzM8IGTcWbsuc
8hY3CevcOLaaSG8mP4Yqcy+MvV5U36X5SIx76NpsPP6rBlFaXTSIFny2YpAltat1nDSoStnzPqEF
hddGi0NRVeXRG8Z2V7eoi8UFFLtuL+baawEPcUnUoLaK4FqZWdAZNyBKwsw23eKQps0+cfMyrJNN
doa1nbmArqCIDAfEUTvR+lSMk4yzNmJTLXZgRgH9fYJX4/aA1vyGcyvLV5xtFZPMpNDB/BU5LPaz
3N5Z6UuSvEO4ZWPNVg3hkV16uxbW6eXvZ4actre9Nu7aSOoiMLQ0NPv3jHxpvS1DK/MGkiJwLAIw
iu2vevMZ92TRumkfGWU+7/Siq57cOCn+cdIM8jnoYoQMIzqy6AcU5Ww40MIY0qRnbYR7/h09QNGc
ZnvdTjee1JX9hqTcAoIzQOWCfO7lrJUMKsEmd9uozyofZXUfs2aCBe72Jlh5WNADDKQt9GOwGVQI
aa9b8eRlZRelTmoEWlflAR+aPz3aK/clQIhgj3G2aKVWR4bEGby3JT3lKXdUkZcGgVQLbGY/2vTZ
LJ+07PPtYa1sOTwiqO1SILmWRv7LyZu404wUDW9Ro6MQxgbbCDWO/tGucO2wQUvaxjSu7DwTTR4I
91GNtaG7fGkP7UPeZKR2F1WNJ/ZT68wnndfG7vao1hYLZ8hG39eCQ1blZ+x4dmOnGDpkieaAxPKh
nu3AfCECZBxsi8xsLSZf6JEchLXozgRa7HJMDWh90iSzB2g2kfEpbUFi5WnSiIDGhEQZ4tkgFd4A
+jHN2DM9M+56w+n3sqiNjYtqbdioSQHhDOcHR0I5CcLKUed28yEirVMdLA198ZKModNWb4ZTPE/Y
3hvP2kpWHi12yMUB6g1MmaGi17yGN41naX3kzBneTnSohhIU/XuPFy1qnbx+6tpKD+FbaE94b/h9
mYAgZNABGtFdrdj4nBU/4uJrlKdHQzJp7Aenj8ZW56FZx+2udzxIwJdeFY6Fmd11YK6GEmLT3ZE+
2eosWnlz0VUEZwL91gBrqW+uJ9qsLstyiCo8tK6kf7nNIyTvg7n9M4v5mMYgDL290VcHfGZx+fvZ
FQsgppdQdLoCftwc6v6beC9ieVyQVKY/ug9T+uW2vZXrAmlXoK+RFUSlV31wayAOqtipx2j2vpMq
GrwPTTeUAzfGtXLzgR0O2UdAdlYwd6bb27bMvTHKZ7HvwFyDqtxdRb7eHs2KFZRywaaIlnLkBtW4
lqLvTjJjmCJpuw+mBqxxYrGd1jbexn20cuvhtbWQIgGDjIvI73KZ9KFN5qrv5ijvHYgX1m4DwjFD
bDhe11aWVgMPuw+vLv5V7iHhDJPwOruPtKxGg6b0ra12susJgwX00yJ4BTQFuYzLcYg00ZIkxnZr
JrHzBJARrpsHmthSEV+5UhdD8IHQVgDfTlcMFXBLezK2Q6RPj5qZPoi6fnLm/GUp9Bk+n79V6e94
+NkNWzJY1xscVaolDoEUNhJnavxoZcywYtaM0fgz83Y9up66kJgbj+DaNC5ookVAAgtmK6fWTPqU
AFY7RnISYUlbgJjroKV/bu/ule2ARnwUSSADAJZDVeej6TXDTZJmjvTkmXOoKM0/bhu4vu6wFYBU
wa+DjQ1hxuVuIH2fS6dK9Ei69bDjuW4hh+KMn9DdF1al3occ3LK7cbDLl39umCKriegNXXd4eC4N
u41NWDFnOlr9qS+nPdi0nVkDT2SQ9ehNYO3G8V1ZL9R/sVLAwyLTqSLAMhoXg9WncyTGzteHo1P0
/jgdbg/q+vFGMgrtoAD6ItbGDXs5qAIpKtwJ5RzV07FsfqSmFRT685LSt+sNUyubfKHQgttnutjk
qn79BO2GwfTkDKQG3Y+sf5kHJxxa++Bq8+n2qFY2oQXxNaSfMYGOZSkuCfLBkmZ6r0dQ1PQCt9PT
UErBN979lQVCfQ4waZxZBPVX+FeXETRFjXqUlENQsWhORODmG7O2bOfLPPfSAW/Ax0EFxEUtW1mg
TGot6Jf1SJS7aX7WChpkYNdOrYNp9kFbxjtD/3579lYWCiRnDg7v0veEzM6lSfSCx0Vha3rUjXa6
z5uyCLR8mP0CVLZt4ekbi7WyBVFS1REQogMB169yrmIiLEs4gkTlk7SrQLjuPgaVHfqZxmqL6WPN
Fsh4oNC+hAOG2hQDQluPN7FDImTis2wMmzELsiJ95sb98Hp7Fq95Y0D4AbIDgvZyD8XcDxXxMy/J
nEiXS9YYEYcIaTw+plqyY4P0HckOXP8xNZAMT0AQQ/ZWVT+yPt7pabWbB37qUvLEk36vx96X2x+1
cnmef5Ol7KbOBni2HrkRFTzbzVk4xnvNuQNvZknfO6vdOCArycolvYbsGpKGWF0VozmmdEZZt9Aj
zTmypPRj8y2TLJzE3i2fCu0dRV4gNfe3x7hy+PE8gF0Vl9rShb0c27N5z2ppgea3IlFbTqk/uP0I
yGy8pWe1spMurCyH6MyKW1q9Ozc5iZZx1TaQW6T1KzkHiTH5Zr5B+LZmDQl1zKOByAfEJJfWSqS8
0kL0JGr+j7Qz241bSbr1ExHgPNyyJkks2SrZkr19Q3jkPM98+v+j+5y/RRZPEdqnLxoNuKGozAxG
RkasWEtCyTzfye4jY8E9XJPVhoesfPzTuwpRUwqvZEGL3ZO1KBchKJYuEHUetLCNbL8IW7tRgbCm
8VY5e8UfKZ3IRBvoYieK8fm6Cq1LO21wpYvVVXtX9z7A1xFqn6X2myR4j0J3ue0aKw9H8kdmitAU
ZnKJjGturyuNKE5jUBMyBbWi/Txmf5S03qVI7Wraoc+Eo+n+aLLobEXWuXX704b9lWhO/kohl8uW
jHl5ZYRGHeumV/D9Jb+G0PsyyOaxSMR7odYfckOxB2BIUamcyJyOoSR+R8995+ntfZFdDEN4CY7+
OX9m4vz2z7qe8STssicTmxbqaZz/fFuauE2KwqB4kNXlXomxqT6V5gUR4tj8J0TbkNK/SaMq+t1Y
tsfoRAlMO35p89GuxN9Bp8IRme9da+uHrQUQfhggX6CFqEAvzwsZas0DMsZ+8XgZSs8OvWEfBrlt
GM1h4okfVAhe4uFUNerGWa2EEWTqgN+Q85GWL7GGUtHFam128qVpUKVvhRbKZkXY6nKsfW4MZEEK
BdnLNEQ63/mu06QU+JJ8UYvXvgv3GiL3JVAAaLwPtw95JYRMfx9gONiw61hchSi3m0oiX1JELKPE
24N2gerHswPId3LzX1kjSzaRvLZ47M7XlXi9At8JB5eEpnEsNJ41HqOwx74XTLunZPFH6Pz0/ZmE
ofP0gPsQABGl5rnRQNcj3zAGGVDFq5Yae+DRyII/dnVz0tOtqs81xQcfDUc2pc/Te2dJRaKWflN7
ri5fJGE8ZBBrN3DI6J5yGMVhD5HCztXzOz344AXfrTx8aLpfuXTXKVCQDN3GB7zmRRRGoCbg/c3w
6WK3e72TilEe5Ys53FvVl679HBqfhvTutgetWlEpWRgM4XPjLLZXagfL6GtBvohh/CS1/aNSJtlJ
M+sfrqVvgVWuMe9s7zTZBOUefYmrka1BD5MsImJdkorKd3lC1gZE+FGrooderD55wXPa/sytQ92g
ImaJBzmu93Fi8L+NvVFsTWqurJ0vVJ1eEyKlAWVxcYxp18PDG6uXLDlZPdJQzHNo/Wd4rG7v8fXw
CDixt4YWm+y5mpLG6NlfMtUROhAqXrQfGgExy/6spNGnwXyG16REp0C2DoAfX5NK2CA7nq74xZMD
EhcSDe5lXjfLh2dotGMOnYJ6GVPXOwR11t65YSnu0K/3jreXuxJk35pagkelMgrEIuzVS5KJZ6GP
P0ewKN42sXZy02wKeD/gm7w7F0FBhRU1CVT1Iqa19lzJtHiTLhPu+37ojup2F2DNHkdIJYlXIfOl
C3tpgv5hx9dzaYf0UGr1Xjdeck3de/VGo2tt794amn7ImwxUasQoJB6wdwUMMWlgd+ZGurTmCHzq
YCWJcAwRTL/gjQWzKeO2lyvtQjOo8J8sA9j0BnBp7TOnAfBfG4vtGoYqN8Sk1DDQH4Z851f3lhA5
klsdB/E+l8ESj/kHK943/ZOltQ9N+TFvXjrxWDL08n5PeftTFhsqDmYbJKAnuCHjQyZXu2lTAys/
WFu3/urGckmRyKtUsJYl+0GrBt6MbGwcwwWWQgT1Iocbddm1XJdC9kSRTo8EbopFyLL0ooAAwNAu
blLHsR1JFXlmrlHaNMp2n7mKd5al9rlVEyMG7R7cKy4jKVlj5GdT9bfGDNY+C7p9fIT03yah17kv
aVaqZGnrape+OaWN01Zn7WXTYbeMLO5BmOvcoYDu8JLJqm2Mjus/xW64+3fn92Yxi5JF0ICxE1tL
u5RRbifhNxXGxFbYyGZWneSNkUURi0paEkQlO6YnJ7m/C/znNtp4Vq6FkLeHsvjAs8ZLPb9kHexV
pf7szC0KnbUD4cShX4crmmnlxW3mWkBsRKvUL771s5RG4KD/jErDq/XPuz9dGil/wzvEmZSG597l
QpbVBmqKHR/qqipNURG33PKQRUGBtkqxta614s5ULaUXxagnSL6FBxh5VZchCjWXTvxHriJbNT4Y
nZNW6YcYRXgdMtxo0J8C/RTqdqIZd2Z9374gCxU0h3SL5Hllky0ouP9mJyi9LEuEjZqNYQrn28Xl
9ZZkz0LpolyE1svWrMeKu8wMLT6vpmzMnKwbd9FRXQjQJMren3rgKBRtwBBRaV+20CMa+OLoTuco
I8wcUlYHc+Y+/wtneWNk4fXahCf1vUK/lMgVG2cjcaBO6d49XQ6ZMJgaKrZ0xUGkLKzAkFybbt7o
0+dLm97m+4W7fOPKWmtZAQLgFSLScQHSPb363lzRbV772kCt41LE4XDuNPdFgL9s3xaAvYw4FeHQ
t6AZ5LWU30utaZ6iMYJsHEzWljjnSrjiXYmIBGgYQNnG4hNUQOsOWRsbF8l6MTRkhvRjsdkoWzVC
MRwIpDgRGE3//ma5Q9D1XWHUBiX3e/ieFNlxq6f3ewcDB/9rYrmOxssjKcOEpVBh86XvTf61iZl9
kTYg7Guf7VtDi6PzJb9nmKYwLkr5T+Sb+7F98ZpL22y1gbfsLPMAwWWqo2mwU92PnfYp8YYPeRD8
bsWNhHTrcBbBXkvNuC3dzMDjGW3t7co3bd//c/t4Nows84ig62JXynLjEoq0mhk/boOHxN3fNjJt
yfwFRO2TBjAPIFo4uPPczYymdvV4sChLGpp4IO7JOz0alEOZjdYuYGrDDzz/zjfrrXroIsJOgu5M
g0wIYlr2cGwsrhVfj+UIn5CdNDciUGtudvT8etxY3roVQ+R9QmiiUDJfnhhVbmNEpexUXd2f5ED/
o6fBpvzB4qT+sxZY8yYLjMPLC//uo3BsarVB5KUEkmOXdTg+pWI5PKnAdw4oPqJTm2gHL0cfIHer
6CxkcWeHPdhAv0fSixCtPOTMptoIU22BZpbvjv/z66DEMSngWADd5ntgBv1YFnInOz6MsKUh27Jv
nSLduu+kdJ/Ejqsl35ugcSrGHMxTWhjUPV/L5GSiGJoZG7n6ojb398cAOcDREKKjE7v4cgRBDBN4
7NA08nZN9d2CFqnMTu6A9HW0YWrt7KGkAMjNDUtXZrFu3xu1Cmi+5FSC1txBqgVVQ9TnG8+6v+M3
b76gvyuiLjbNvFEEhHVqvr1xWuZJ23i4WBLLd9koq3ed67d3Ws/2BmYqPo+IIO4z0/uSuZyz5nfi
ieLYvepGn6EcaO4bs+uZxmXcUaqL4tjLo7cru5Y5Av6yHZZuZUNBI+zNOpaPQ+dCIOXS+DfNTNhb
yqjftVqu2WlaSHuGfl41JUru/VZy2Vbxa9X06jFqEv/wrsDxd9mAh2B9ITOkvbj4fgsji9puVGWn
cEP/rjFF11HzPPqp+tU/XdKad7pUmvs+LpWNsLiIWP8xbDDBQi96emEtPMiPLCWrPUt2RkE/lm7+
IfXTY16VHw1xuFM8eP5iaaPBueZJ5BLUAxE+IwNZvE+EoCl7X40Vx6fibHvBQ19B03Z7P5f5zd91
gUSlSEQFQmLsaO5HBQT4hGru+SY9DdWxOPmv1T8WE4Cujdj3j01N1WX97crgYlV1LUqN7GIwVHrb
Sw7SDwESve/6J2b8le/ek6fsG17Jx411Tn92+b1Y9KShZ5sSxmUFV80jQypbgza0+9T6+/gjtE3n
Vj2iaSJ90E7M6j0xArFhdO0EITcgUSUbloiF882tUhXifBoGTtU0OxD5YbAHUqOJX2AZ7h+Y84Q9
M3sNmZmPwz9MzG2Yn66ZqzVz+/ByAd5FQjc332cuwmOdKzsCtO+nJFTLL25cGONONUnvkizvjq2o
j4fRlKqfpTeNanpG9pB5qrlnrOdTKkhwpkl1dOiCtDxXZf/p9i9cu8GYD0YfSgHgQRyb/8DAEhhL
FULFkXJzfM6SqjnICoCVTGH69bapte/3v6auBviiYUgtJfYUZ1QOOrIdunpvya7dxNk9ScFZzrbO
fvpwrjb/f9fGVNh8bR3P01KOWFuj5g9D0T4OiXhE4OADU4bHEPlTIBGSEgMPGHZ+V+zK9Pu/WPHU
Qoccnfrs8qlHIxK0pRIoqMqamV0X1ddcFPeyMX7LdVC84eid0mCLfGXt2jd4IyNdRdILc/3iXtJF
txe8EJnLQHmIevPkat5OHeQP1vir/uJdilrZK/2jZ+QOPYn9yA8pjO40QOC0/fmtuBffO5fwxM8C
j9IiQXI9y039EVFRI0mOgfbZrQSnCPRdcIjbD0Mj2nIuPoj5R0+/K5NnPXWfPPMbzfmNq2Ml+SDr
hCyKM2D0fjlj4BteFStqJzlu9oGTJvy4II0QEPJ+R1aw5XcrHz3WGIQF8EPcsaZ/f/OCAwNWdLk7
aVXCv6VJ/TFJh5OZR186lDvkjiJkvg/qmCG6BqFDxzA8UH3epS+rpyCtD8KmVPvaFYOU0n/AVfLU
a5r/onbQ/SQTEJRk/uV1lF981bXdOPlktclBG2K77E3Ptrz+vla+yKm0EQXXdh+Wu0mAeELGLeUa
mkjXYXsgH2sF4ZgMD1IVHVJmT4fuVdoizp+SgMU3T73q/9oCGzdfqVJmPFlKbEnVw/Bap3an2tYX
/azXDzSBb3/ey5nB6SJFBJjM2pj4DxisnRsLOXozziPZUZXWpne4s2TP9n9dwvJzJiR2p3uPej3s
htrfle2hcC+DGu9u/4aV+43BQfIDCZLaiXh0/hMg5AojtbH4wDyz3jOO6u4sI97qYS1H0f+uVJs4
OyhBTmnK4h6T1T4QTS/g0dZCnOP9oKn2WUFBXC+pQir+Q9aXTuvu2zq6F6lEMn9bNOMxz/M/6MOd
LCJQ3AFD835RIN/1Y3Iv5f6pLcT70FM3Pr/ra2ZKohAGYTgPLP0SbxOrOS2JqEJYtGw6Xl2HwnsJ
6kOFWpO7Dzzj9+0DWDFHLkr9FxjYJBG18AFFDwWp7HlkgWazdt1gFXap3ZUobgQtUyF1OXCBd1t6
iys5HNGUHoNFdOXUl5mpZPkpoY4Bx9izKLf+SNx8l1h7Swsfm+ZBN17D8Wdc/FK9g5QoiR3VW3Jf
/49fMEFrmTe65kczkW9FrWeQHVSjw101wqqbu+dGdP8M5o9E+uML4Sev0+4NofrtBjL3fLpr+3bj
G7z+3qd9mKYZQMNCdzt9H29ibe/HqccgguzoL9SgD7BiyENybEJ511jaXRFdhq33z0ownZtchBhY
GbykTXgAaULT7INIAeo3jsqzXIfdwRyMZK+i6/arUpvkWMZKDII1MG1mRsW72653fbnOf8jinslC
Uw8I6rJjCaEA3NgvngZrjI9q2YqX26ZWAgC2DF45U6ZI53exaF1A2DkDKOKUvnoMVRUqZzV4Da09
LMPQ0X8MrIumwJrSH3I32+kZTCn2+FrrUKd8TPqj2f80Ji2RHePAPPjtzNwUDLy+dee/cLEbnudH
dVnLCPxm7i8VUU6vPipWiza1DR/AQx5/Ajl0DMQvaAkmyZn0z5M+BLyzGulwe7OWkC6i5fynLK7b
sQQvNLKZTmPsjE/tcJTEHVrKXcv09S5B4CvcKEsuuQj+Y9GagEF/B0OVxfH4eWzVQAFlR1QqWJu6
j3pnj925zE071KR72fxVhHD0Zicw76hIH0vp8xAUp9o3SEuPg+c00c70Nn7Vktvm768i4wLQOVVh
6JrMP85CzouMoUeFx1cbf5aHoDqkXosa2jA+lq4ifBy1MLBryDGew7ayCGCpePBqCdo0+rWQgPxD
mRJ2D6gYd0Xmx/vAMts736q+839yLJ7NT0Bkv0q1ET3UtAIuWSQnzMXFzb4HirZTx2S4b5tK+hdB
BxQSOrZM+kK5vLgNpytfb5kCmUogXWtTHxwumWRB6K1mwi4z9SfF8tDZzUTJspm42hJAXLtzYCPF
Ng9bSqgL/5qEH2RlxL7eqvui3PmKbpt5YPspkpjorVqJt5HCLUUgpqNkqGaaCOc4KUYs8gzdEAy3
8FPFSfSmsdNWLD/1rZntmyD2fwJEG86K2qJDFVRReqdlsHzno3L2Iqm8k+NgYDbBs753eS3tPDhq
f1sQOtlpXPhnoXCVje9vJRJw9VO1QbUC31lyCqIUH4eF1CqO6I2nQpVb8L2NDLoianZy4HbvLjcy
Q4B3Q08MuyBZ9tzL076VwqZuwTLVX2W4/rLi/e5GwEBwGxKHCXOzOO428ErVizvVcdPKDrNiX5hI
StB1C9wd9Ad3cWRvQaSnPzlPoyepkWmkbtLlA+UzX1OWZK2R16HqjFB03CWKGD7GTakgCmtKO7EJ
wwNtv/z4/rjJVS4z4GlQvKVHMLeqE8RqNQ40pxyzr7qn3heK/9kNrLuxaT4WreN5/akagwfV3QIa
rXxRvFNFasawZPBJL9y7t1Kr0FpTdaxStu5rFUmXkBltYDG9fgwiAWZWJFR/lzBtbRzuFAMXOz1d
qwyHTJh3nsrzNbuG3pguL1YHvU07QobeL17LYeP6vn4lQGTEKwWOsama+Vcf6U2WZOYShSj6GE5U
CujHDTD6WUKxNX23tokK2qWw/+M0UMXMl9InQhaGg6Y5Yt06narsDP977977nn/IB5dS7fhpw2Gm
zVluHm9K6mq8LUEBLbK/VpD0ps5Nzem9vfc8NVmIO6INAX492EWyK7/9Sba4A1Y+DTIgRuyn6b/p
jTFfJbdCxYRJojtW8JImUI2cgrE9DV6yS6N+o8ewZovSJfipSYqcRvvcFqJLXkMTSXeMBsVvXThI
hbSzTOGkpAksLl83tnO6txbb+Te/Y5yMYjSTqHNzjVQVQg3ntlMLj+r4oNWHNDhlmQJLYkTX1jzT
dgexurtt9tptaEOyo6isA9ShQjy3WhZmQIPfNZzE7Q5eKrW7VuO9YOnwevfdXlcS4E1lvwVDvf4m
MDsRM5A2Qby35C2sLH/MeK+ajlyiHp1L4V0Zhd797bUtEdTcm3Mri8AyCKosZmoKgXXhf1W8yB6l
4JmPcO+a2VGp3H0hFE/dF4W5Kct3Ksj8Wv9XGwaHfGsw49qX+CXEdCpSkF5QE59vsyEUoSDCcu/k
hXhIgkdK3vnQ2GAnaENuHOkUqOeONLe1aNW4VlW0OneFk/rh02iCc3H1gwIDXTxuBZ2VZHuyNcFf
p3uDutt8XXHfqYVWIkkuTVsqtMH3IKp6dCjRhGy8MtqlWSk/eImORB+UFo96EXVfbp/ymisppGFU
t5AkBdMz/wl9lA1u21WmI/itaYt13dlKrm5Na6yudMKewMTAjUzpaW6m6jxVHNPGdLzwU5/ntp9o
dqx8TIqUCd3kFLoFkc9kduTn7eWtnSZFH4pp1BuulWRkxsua3GOHsyIpwFf0/QUi7EfD7yHb1but
Yck1c8wVMlfBnDolw0UUioTKSttoNP/eiILwsSu/BT6PF2mriLJ2bG8NLa5eq1eyoSgGdJCTHNje
JTS3NHi2LCxOTAuCoQEzZCJ/5sjW67DF0LMWOmkrQTVETxQQwmT/zb3eN12pCrVoOr0w2u6v9tJ8
VEaIIY+AsW/7wHWdZSKCmnD7OALX3uJQ0iTSkr4RTMfK/nFTm0y68fbxcNghiNdpG7ChtW3DxcnE
iJ40mhfhIzBLNo0pMieJ3HqnZm65y6Vii2LlOvOaGApV8lwI7SbGpvnmocmB3EdZGU4qvGSMuA8I
6sbDxlK2jCz2LY8sF2aa2nBC2YfZXLRz6fH/28jSkZUmnXB4rCT2dnL+ARDdPtgCcKyshFSLFyDe
xot+CXewJJ7u8uCLzhB4dyCUnKCIdoVabjjaikv/5Whnwocnz1WqWsrMiwVCIjp6EOzB1n7MvXOk
7stY/TLGKKJX/QYecyXcwPzH9B00VxNMf5G1DumYjERs0cmNk659NnaZMqmmbNRC1nZvmonUKZ7B
Or182qSi1zdDMooOuXN7ZwbxPhJS4wg+zr79oa4ZAvYC8Qrzl1TsFteh4QmiWMvsX6hl30pI4VPf
emrL7vQvzExEm+i6TQ+XReSh4anLmYsZJYKT3Hj0w0+N9nLbxporcO9AdAbbHg/6hQ0/jxB4sCrR
SYraRv0kbdtDm/9u0y8Ts8fGglbSIwIb4iMTByQp0sINUh5FJn1Q0fE+1O5jXWT7Qtcp1j1sKR6s
BDfI++gOTmGHesrkj29idih7o8iQrOgI+g/V/dNl7y5HwBb85u9PC33z9ytJjlS/4++Pwwcz+/7v
/j551lQQIm1fFr+UXgpjvQBZ2ZhFRdAMIzuyyrvbR7/mxdS3Ju5yhv2Q05svotASv8yZDkbu4neM
WmAPekNKN/Ka1SN/Y2QRm11NEoDzyKykDQ6W237Ejz3N/66I37Juq4K2FmbermgRo+XK86K2FkWn
bquTIn9PYTyJ9GivCRuOvPbVEKIZa9cmMQ9z4V/KoKuQIWEIKH5mu9VrPz6rmNSPyVbtYtWViTLc
ChR3xSX9g1t7PFwri1hd0REcbR3529t+sLZrGix9EDfyUqO+NvcDVeskRMhx5jRJvsu1+iwOxQMa
lbG3he1etUSEprYJOIkYMLfkC9po+DQ+HV05JqqtFTxH7WxTy3ftdKboTDseGi4aU3MzJtg5PyHz
cTTGzJsPtXQQqBFLLWJHYNa7Ldr8te+IbjjYT97WUF8uoloO8UemUEJwDFf4GNKp5v/DxMg/t09p
OYc1vXInQC+3Dakh+IJFpE5CYESaEUwd/uIx9SAeibQBvV3zWGsPutXYdeDZUtk815l37pG821R+
XNtXZPoseGRAFlH0ne+rK3tWUEqR5Ax1bavNa2Y+WRGmhlOp77P4cnvBW9YWzjLquQ6BTALCNPHt
Us0PlScy/mAgAnkcheFQ1MqWzMJasKIkA034VJkByjZfoJhGcSnVGmmKe1ID5Ca79iRbv6Ff2bVq
/+P964O5kgf1X7rUJZk286pRq0ZAiLqcY+wtp6EGY068BIUNBtPWAKXftri6vIkCdIKjA5hapPx6
6ClSn+GoEKfachLBxFHYSnJH1Zkkcws1sfZZANklQnJRks0uzs/Uw5FWYSU5efCc6w9QjWhbdCYr
bWLSiTc2Fl96MgaZpUX0qXoyf/BefH4qXGSfO0naD6qMMNYd/bA2+Fk3/2Ivp9yPfEZD5mR5Q3Oj
NnLVldJUxkObD37gnx0qqBBrkW4eb5/b2k5C/M8AAdWB6WE4d0vJb5Vm8LCFwDbSONorQuG7unon
P97fAAPUgeKgDLHRVdI0zd8NkdTQ9MsuSmPD14Q6xxbZ1doVgDPQqQTVTEFw8tE3mRN1yEIgEZWc
DparLjp5wmCX5tPYb7wJV65NxAIn7i6K8VAaLHw9RWlPUKe3QA/Zmt3TrruTs2qLqnVlNVOYmIpF
VIwY8ZivZlSloc/QiXDMJukPnqJWB2WUbMg5956ZCxsRccUPeNtQXEQZdWJZXnh71mWa4nfkUmr4
KTQex+o5H0/vdjVMTGSPBEHaDIuP1uXB1LgNN3QMnGwixHtMh6qFArbaOJ/1tfzX0GItPepVecFi
HT3/0wRO7l8GbSNJXzVBJ2YqGqqkt4sLs6bnLQfTWoYxheTzgfvLTrc2bNXPYLyDeIX2ARiduQck
QiAEfudLjiK59WPCDN09XdMvt09l1c14ptMxIAwwTzQ30jHfokVSLjkxlFT73NVgUlM1964e/epX
YAGtvW1vLa5O2abJWM/fR9TC4FhZnZY1qeSIY9Hcdwgn7lWtCHeUekRqRYJ/MIJEO0lRgaO3IWMV
kpzvEbPaQkCtrXyqN4tUxqC3Wbp8bQXkPEJIypGFtic/Vpb72qZIsjTPG0uekpdFOZ2nAzI6oCfB
lWqL5Ebu0DdNh0JyxmN5HquHGtnL2D5Fn0kZt8Q7prBwZWt6mU5NbfAkC8/saR20RoctkF+2lt+5
AwlGJNlGnh9V9eX2ylbyqAlRAHqRwWmZBuzceXKvGyA64SyzxElSRzCB5Orfxibfm8prs8X1sG6N
5hbRXQYbOP37m/gu0bIu/JKlldzAyaGnI7lTfxXlXtLt2+tacw0uqf+1tPjy6jok+CdYaidlpR95
8q3Tup2e/oso8sbMMumNOysIhY6kqTK/tHq5E/3vibUR2KefuvSHtzYWUdfruy6q2skfbPOU5afG
OHyox13zq4s3VrPmeaScaN0y3s5HtTgexH2KFm4UUgkll/dmNaYH1QjKe1LUZpcmufdxrP2tW/Jq
eWAkyTbBzoKloR+4cPcqCEUjBAPhyONoy65333nt17o59pZ136q5HYy/ush/ve0eV9GfMtMUlskx
gMwB0p87olgGalu2suAISfZRKO5DMXm2tGqD+eC6XzSZAQs7IUemB+fyyRDniWChD+bESbGXrM/6
LxVhT+akGL3zjk1Q3PfpRjF1ZWVcBTRyGVhirGb5XodMmqEGVfTPsG/ZYXWq29G2ug2X3DKyuAEG
gn9bRLJ/RhzGDw6wBynm13ef0Gwdi61z3VZWEg0Tvl7ZOlU6vuB8I824up6nh/KbvVq4nlBYPOq6
wT/rD+mxfPedwV8HVDIpR5OP0USZ+1gbxPx5g5Po0g/U9G3ti2X8E/dHr3+osz9eMuzM9v1uzSMA
gBK9KEoNy8GTQodqqE5G/zx0oJ+t0mbCd9e3G2HiKrZOC6OuNM2V8MPFRWztPJ9WUK37Z3LsnSBG
YD4qW0oehvbPbR+4ikdzQ8tnlJiaulDJcGS3ocvj90sSnF39xODhTtxCeF17NJWgib6cwhNrurp0
Yb/N9FJLzgGfTUEHL4az7t23BX/4rZHpR7y5/tpKpUAyYkTw3QfRwoJQHZPk3R8nVpiGndJayKiW
jQF3gFCzDdXkPJrf1b6CNPgh3RqQv0ZVTEt5Y2SxlLr1I8qFSnI2YCb1k+7QJsa+zKOv8Bs9WmEi
2Z1b2nKD/u0AClEpGTHMizM4xV1f5gwjbZUv1g5Qn96/qjKVXJeVUN+vs75Ng+BswV6pGbSpTsXW
SPuGjSWxrToOagijQnDurW+laO2mb7hoturUW1YW970a+VZWlayk1F+0Cuof6VMjb8nkbBlZRPAu
rYY8mIxY3nMg5jsJdQst8DYC7JLzE+wiRXCgEmB8+LioDc49vpIDmHITMTlXLeRQpn83uJ4dqTaA
CbOJHsUmP2RNZsMMcJayL4H+W4nLY1sl4LVRFY5/4zx3YqXey7BxjuU7GQ2nXwcDB6ARAEg8bJfn
aYl+l4Pjys65WgEdRrTj2Eh6sgvqpDoMShOcbsez6/tmbm9xskaUe1Jk+Nm5AH6kjpDRbmnwbVlY
HGsUN/6Irmd27iMIgvTfwdZ74Tpbmy9hcS23ojv4msYS6Ge2DeQ8IXaE3xI8N5m+pyx60PuNi3Rr
TYtbuooinpR5nJ2VTEOBDnFgceNcVj6GmR9M//4mLltdVmaNG2bnRjohcemM2gNq6xtIwlUjBs/H
iWsWoaXF0Qxa4Htxn2fngZ7Kjsbt1zYnhrhp+fv9Xjbd/zzR+eDoqs9XA9lhxoBrkZ0Tf9RSZuYD
9QPTYVtgqOssgJcCqQ0tQuh8MTQ3g2Ku2wmMDp+TZwXJXPNrVzFr2W1EkDUrJBnQHEz0zTBTz61U
dWw1AVnNORIOSS5eikz8o1b3YNa3wCgrbsbJMDZnkLOZYHXnltKOQeRWT7OzNaaZ4yKFdbSC6vX2
2aw4wdTuhGqYDgLgmsXZiEyI5GqiZudQ9Kr7Xiq9HwKMvHZN+W4rxK9t3Vtbi63rzEimNIytYHwR
i/Je0/7puZPVVNoqCF1VR3g0UrGdyjBkhbTv5ltXtwOVk1bnCzWEY0xGsBuj5pSX5U5R4n0rJrus
8D7Gvn5f1U+3N3QlHs1MLzaUolIyMUPwVdEVt/F9eR+TivrZoY5/WSGkVEJ8bgKIc2/bXd1cFLgY
VCdZhOR7vmQpcispKrPsXNm9eYlFOIjuNtUpV73lv0aWr1QIIuASafmSxc7cu/lLE0J2lBooqtxe
zJrrUyqhrM9oMPX9xSaCE4X5rRnwyho5XwXy/v0QF1scqdfZ/FRCgzxkGg2Z1NfnWyabpRaprpeT
PdEXFBKnN5oPqmH8DBhrtS1V3nh9r+4ewyD4I8pVMATN7SlZo6aIhGRnM8jSQzSM2UFAsuOYiZu8
k2sbiCbZ1ITRoaFZxsIqajS9VKL8bBXuqZIrxl5drQEjc/uc1lYErIjgAQSVGYml0zVSwi/I8nNl
PsE3uPd5CVXJFinyymIoHkzQL3BSxPfFOdVBbI5KUednVTzB+YmFf5F3URghJUQjA0qX5VXo16GA
KnlbnKMgfzKz2Mn88bcq+7+1dEtB4XrLYNZgiIaXAaQndG/nTtDESZRKiBuew/C7kH3hVaAal/ee
ytzE4iKsk6Zr2ixMzjT7ejSPGbKQ0pfbNq7DHDaYd6BQC9AUF5gvA3VJty0hqz7HbXHv6k7hvxTd
o+k9K/FJhJ9G3PC06291bm+xbbqLnpsoY8+iXiE+DrsohUj1XrT2t9e1djxkQ0j2UFOnFDP9+5vM
S474DxX85JxXlp16uhMHjyrkDO+1QjqEJAn1MJhgMDS3YoaZpwtpn5z7Xj30A2y06X6zmHR9RBhB
oMeCaoMx0GUpuCgInoXO474rxl3WG7baMWvQ/gn8fsewZXaqsnhjXdeX0NzkIm7Xg1wbDdS651AT
dlL3aoDSwyE2GW+vTwk7UGZSKqXcwxDcfP8AFgV6L8rY6dRDwoSUBdPAJoZ2ZTUgDyY7f2kqrviK
cy6hSDeSs5zHO8OVeJUlFA3ET5tHNZ33rKI+Rek3lhZxdBgTMa81LFnNl6B/tLot1qFrAyCy0A0j
OaAfBxRzvmGyKUgUlAbXKZK7NIJkOtiC511v1jSONIE/yb0Afy4utyj1FSmvMssRmvIQCa9eMjLc
nT6kcr4RCq7ZbCYsFuAluFsYSOL5N1/MMEp5qSiFC4ziV1rvLfGVhscRGVIbERphlO9a4YFhZ8Ec
fuRUEvL67JX3Sh0ctK0Bmms/nMjVKW6C4gWavpzUy0OrGZV2hO5sMLtzbrQxSka0CUpLTO5uh4xr
QBUvJxwR/B7NKh2RgPmq/TIE+xrVLr2Q+pSbv2s/PCh1dtcL8kOfxE96KlLJr+w2/hHk40smh+9+
L06IsalHAb06MOJFCO6gWqt45QhOrrR7WTkH3kuKlNPtZV7HeZbJgDjpEXc+XcD5KvvMUpSunlQI
VfdoITZHdPQG6zj43xrl+21bK6eHo9IImfAD1/qDplYWSt56wRnOxh+x8Q3xpCjVXm8bWfnyCCBc
ldyRjHIuSQ6LKqmjQou8c9AXzX6E7AzOE3ULp7KybahtcR/TxcQ1lrFejptiHChOg7Z7hJXlg1J9
CNWLlLQP6vDj9oKm7GEeq3j10uGGYF1i6nGpCSEnPuQ1rkChzmz3CcT1FKddpTrCLLqL8z+FvlHc
vz4l7DFUP53SxOu+yGYan5R59K3gjCj0neqPZy0XHAsijdvLWu7gVJ2mPMHU9kTOxf+cO16g9qMR
RA1FziBpnaISClpISXoUM4HcGd7QXchuvPOTYvSOwgsTBuB++G9lUbxKQi9WeYWG5yp9EKSXqaVU
/7m9rqX/YYJZWGa0IEoGI7O8Kis3MFI5CqLz/5D2ZT1u60q3v0iA5uFVsjy1O91ypzP0C5FkJ6Jm
iaLGX38X+5x7YtOChd7fSxAgQMqkisVi1aq1qIPxnGqMX2KrWBvTvt08CKkLriE4OkiE5TZPMrip
l008OxFA2FxgK4ijh1M//KrAWJgOa94uu4RYEwBFoA8DWAraN1KQSHqjVC3wuJ2cFiXa1EfxMnG+
3983OXt6t+GifoCaElxd7ik5nZukzBuzU1nWAVQcfQDnobcJLgN/7D4XzO/Z28ctYrIXdwnSTjze
JGeYCz0pajfLTzXTfrEumZ/TyhyeXAT2TdOy9ECJPe3GZmh3WdOuMXLJx1qsF7cKGJ1QvgBjiOT/
6giSWgaJm5Ppgb8i5e6+7qxvkILadMO4M+bjatKztMPACNpijwHikjVTR8bNRAfV2Mmd9XaDiV8j
IAPfmmrj+LmSpYGVG1VYMJVAbKBvV877TRaBBeMdDmwywhhqeTJ6VumUzh2tvDzNnYtkNWnYDlKn
fWBSVHWddqh3Kq+bMNPrbq/VXgpezDH1DuU4doZf2uUUQhO9P1ec5A9JwapzXqjJSjFp4fBiPh8E
6UhxBSZMin19bJG0gKTUacydLMwVk73llsJW6hI3vE3vWwFwG74CaHx0eRIJNGKlqzVufiKvVf0n
fQLesdrZn0HESB4zPajHoP5tKPv77r4QMwSsXggr4VGPkY7rgOsZxNVnDZ+/1v6w/jf9pCvH4iV9
vW9lwa2vrEhpqdk5VYF+T37KyocYyVFW+5rzGXxYjZX76hrNjy3djf/ZyL9rko6wZXAnrlMjP0GX
fgwGncXgrgGXNsmNOYxbHm/ur24hEAIrAvoPIQuP56p0aPs4ywT/T36aKrA14r4/FubK9bv0mbAs
MD0J3hT8b9efycqzrsUJyk9VV9PAUlPvEY8iCoHw3Hmu9Hz2a7aWaS59NIBUEAyRVqP6LdlEBSnh
WQF/7MjzFHr+7GvzL9r8SX/f376FCKQjBoiECWVGjF9dr21yaaM6DM9w6DdjqDSOzbNt2+1jTcom
nAbFOqDcSj9NlfITqNm11tiidXBxYjgBx8CW+XOUDNPpoMUpTs2YbWk+TH7dfHca4LNZ2CvsZW7p
W5mteMyShyK5Rv3RQ6kMCf31kgdzaIBjtVF5IJkvep8jjQh7WRPCW3JM3NDoxSCZB82m+PeLMkqZ
WNwZGMzk/NiCjMaIH+u1lv+SZ2J08r2Ri4lDGVYwGFY3TKqwkfjOHuCFUQsc5g/VSqB6H1W5zHjF
qYYyGKBg4l0C9PT1YpI+NgevqMvTVD8nSYKykBqAgjttI0P11RJ8e9W26IApeGOE+0r9VHkbongh
s2N/SFOfEgMga+5gMDp5aodvGt2Tnh7ree1lvLTrlz9U7NjFrnc1fn6ftuXJAIkuGtb+bGznrAjv
n5pbF8JjBrxPjpiMArZBOjVq10zDlAEnpvev2dnAm3vW8j2oydeupdvloDgvSCyBcQXbiRwGeNMB
zVir5WksKkg19b6i/Wy61FfnCtqlfWBBVrjk9FXLXlxVwTs/AzoVMp2dtaXKP/cXvZAuuB7QRRgl
MlAhvhGrh2Dr7Ew2AR6HbbsyJJ9yb8fnf5LiiARhS/mwL2YdnNnGgzv+U1tJ1BgsmOw/Q7K9/0tu
IAw4tle/RNr/2W5qRVfwS2xnY04hEE9PXdhv+21+oM/usT8Y56r3s95v821dfZozf1UD/AZHKP8G
6VqtDeBBwE2NEvPm2xDSIAv97hv/tHb03kEy10fveq3ShZowrigF9xAjwy7Utv2JH8xQ++xtqyPu
umMWJcf5oX/geyd8BnvsVtmBNXiHs7WLn/7sixfmYyxq3++qTRmCbXjrrITT25sKvw/vHZwF8X6z
pTjXjCxtQIRanposY9vMmHH+XYcFWt51O9VKjbClNgnLkq+9gRZOISyLGomONwOUbK7PujHnqa2n
aXnKZsXn9a7poAjrt/xw39uWzIC9CZPJYu4LBc9rM4WCtEAdm/KkWlBTGzuoRpjVI8tpkKyVY5b2
0hZiVoD6YgzmndDwInp5iOUudMpx3BnI+iyARbv+ZJAHMKkBj9N8t9Z0wBbyXsxEIXsSXLmYVZCn
IWY3nwChouUpbw6W2myV4beDhaVvBEPsRMNAeQ6W2PhkQcF0Zfj/ZmZBnKAL23LFBsOQhAMVW57Y
/Muju1ZDATv+njd8A4lrCB9346+q38bdyoti1a4UPchcp1lawS50I7fO4EGV7LmiB+3owY8qI5g7
8D9ObxW0Qe570lI0dzETIcrcJpYuZR6pXs1lPzEcFYWlAc3KFI141Iy0tlrrsS15EtqzggYFqdWN
lCc1pwEDk2Z5SizQ/HqUKrsOLDm+Q4Z5W3k8DVPb6UBHWDYrx+U9ZZQD1oVpWahnKJo5B469PMW2
FRiZ+erZb3zYal667U1+0LjtA4I4g2fzxYNebhMO4zHRv44sfyQ22038GYX6vf5sN3hl3v8ANxVk
4XKXv0369I6ZGA54R/DpvaPubFptH1OMqQgur208PXvhiDcLri8vuG/4vWl2uylisg00FBB0kQwP
Nm+8psSmFGcUUg5P4EAnX+wq+M18LUBlxedBHup+7X/9DrWTINtgzCSog2Qbb8Xfsw3yqZCE93/V
bfqN3UDtCNV0AYq2pMjGGbchuTkggJa7LqmCanqai22VlzvqN6nns3mNJu72BGBSUHwEIFVR8pO7
5dByGfUO7G2nNJ8t32HxA/HU2Fdos7+/tNugfWkIJfvroJ0yo9XNjAPW17sPJHO+xqDzYqYbMHVl
E038T9dfVlgSMGVBcIsBuGtLkCgaUEUBUMPr6E9Ul7qgzwu6cskuOO61Fcl/2s7uKLd7ILsgJado
PNDr317TBHjRBVM1+9RiodZB3EAJIavQ+rVlrtTmFj+dELUDtzsmu95/4cXdZJnDrIxiRx3vFYVa
pj2q+uv9j3YbtLBIzB4jXhmoIMg3bdK4bUnUoToNkcOPTVBb/kwD8i2jK3Hg9t10bUh804u1uHpT
pg7w+CfuYSx+o9S73t5an1W2cuwX7byfd1Hhxoqu7UyZYTZpp2LPuIXT9FVLX7y2CxJ2dEGEe3/z
Fj3+wpb4fhdrooQ3bh3DFgc7kBFOGg3iJlwthtzGDGzdhRnxMy7MpB1TTOKOAHc5QWxDDnsL/FMc
DpA5Dkd9e39Na/snvebc2GVFMWnVyU7+uDRFYfKco/6n2KtEN2vLkq7mqcuKss51wLq6CtNc5WPq
jMzXIUapA+3cl1syaU8TlHP/bwsUP+tiN9sBelm5jQWy2XzMibl30n5jDXvUKHzHWMFtLq8RQdeB
uDeGrKRP12pjDPy0BWPjH5L8Y+nctwofzqgVSeA8j9qw4pLLn++vQenzlTNgH1ODTdWsnynxW7cJ
2gMxn+zz/V1cjo6gV/3/K5O+nt0jtaIgrjulyan7Yinu54mHQ/o2sX43D3sPebuXdQe80zEiteKj
72MoNxfAhXHpG4KfN9fwBq9PgK6XflJDFFaxMlTyGWCXfmxP3xxtQrMCGEwnTDMPZJZGk3wltp1u
7CItjy5XQPGpgMl7ZVvE1XPzy2wwL+KVhCqCKX3wIvZ6hQxA2xWfkocmUBxfec2euxe98Oe1pHrR
lpjZFpJSACRIoc4yitZLJlwP1N0l5jej8g0yBvZLOwQcSrkQGHbr3b9ZH746ZmRBGoM30/Xp8XLc
Iq2FWMQhGW6FxPvWNy+6u7ONszK8xvPvsVm5ocQq5B0FyxvA1SgdYnxMuoZrTWtJXyDIznX5TD3v
kWtTeH9VS6cU/S9gO0TN+YY7YlBzEBiWLnzZ2XOEgaF4oN0QDOpzQXKf8rfG/FgLFtTSNtJS1Pfw
jEc/UV7UbIAaHtTjRsRMHtD0ycl0fxi/3F+WdLe/G0EPEQPNopKIPPj6WxnpaDjEZEbkDj8cL5qH
Fij4U0YOHHNKlbri+lLk+a81TJGIYWPU56TIo7asAcxgNKJsThRUIJNQ7/I2NBNnU1vDw8z7lUqd
OEoXjvEfg+JVhxYEqiAyiNwbR9DXAq4eDWOYdhHqviByP4J+ZyWjkBzwv3YEnzqqA6h5SJHOiGMt
r0A2FLHU6AI868F5Hmtrdfnl1fy1IoW0OhkgQYBhz4hCcdFqd1Tj/hg3/iq+TCQlt9uGAQwgqlFR
lLctb4smTYF3iUxFDQqoYCSV5RN75eJbXs5fK/q178VjA+o0juVgMGo7ZJ+Y0UM+jvkfBWr89+v8
NSQ5uUJRmq5MGIL3+V15Bmu566zk4UseIBrkOKmAssHW9WLmaUZnwcBBasfMfEiLpH/KzPyD9NPv
KxF1KLgSql7ovl5bqbxuyPWZm1Hnvbjxk6VW/dkj6q7W+5dYMRo/0cfxcD9ELB1awI+BOxXIYIjU
Xts0mrpLe9UzopKx0GW/iXKeiwTAxmmDosr2vrEln7g0JkUIl4xtntYKfEJ/rJPvZn2gLCBrjCZL
SxKk/aDRBNAZOJfrJSk957NdJWakD+kXMOfPXhroJ82me64rKxfHki0hA4rpIgdSwvInM/Im6RCD
zIh+Tvo3G5DQ2Pin4H2YrmFdFlwQrgfsAJ6DkL+4QQib8WS6Y2pHMZnZYcgBrE3zjH18PSLKgY4W
/X+EOunUgrwa3GhxBsnvstN9t7eiXmNBBdiBr5D0JyYjv33YJVDgdXBdgGEV9DDSx7JmE9SDaeFE
NU7fRtELK3AaSBCQLAusaU2naMEBQVYNjjjBti6qy9euwbOhraoW1iZu0SLo4zbVUPPF7R+gTOL+
tDsVcJD7KxQrkMIthKlQfsSlKMr1UlzvusRAuRe3FAjpjBiVzsJXygMY6T5VJH1iMVs5ZAvhXUcU
QSIjyj0381sN+JG9orWMiGigrK9+FAJ3jfHn+6ta3MkLK9J3Kw0+Nw1Qk5E+7w1wi5QY/x3Q/5k/
SFssguLVcqTtS9UxQz/DNiLNnLttoQEOBb4t1FSbVfnbhcOMsItOKzJqQewkeUdjDLTqIAMXlRDq
NudImZLnJu4fSiP3c/7JM6DoVfkNZGWgsf0wWU/GsFHiABNPc5EHVtOslU7F2m5cRxBmqAIvZLzr
Pl+8VEtdoJBqYkQzkl4PcmY5UJyfqL2bSVRjHMXPhnj/8e+K1wRoDVBbA++O9F3HptIzu6itKDd0
31HLbZ+9FNNv2q6VThbcFEw7mH9CEmKgWS/i3cXa2nJyVK4wO5qUT64SmUnY2ysP/QUfvTIhfsKF
iXSe6rQ1uB3ReU52bmkfMjXrNyTNLR/Rplp5eS9EaHTrwVeE7RMiRdLWxeDTTHWX4N6pkvjBm+rC
N0pSrUTopX0Tby88hNDN0F3pPLiTNia8z6wo5iiig36xZ2jcwEPv+8HCWQCOQmBDxVwfnkTXe9fa
SOKnvrQiaoYpmDrzkvqzUqGL8KqOa+ytC34OY8ivgRcVUFtp54qy7wBIZVZEPPRMYx4M/Yazn+X0
2uZ0q+q+kX25v7xFi+LZLOhCHYxFXS+v9kCuY1awOMX6q0FpduwK47VlQEu0I8QSnTyhh35SlM1c
OdPmvnGxHOlYgzgEI0ygxFMB4Jf8spyymCQQ9Ylsc2uRH8ZGCdRuP3THlK/cBUsnAH1aACfwKTEn
Jy2zQZpEVIXjNCuGX+hvY0f9nLRBtsbNtOgu6Gi6iJoCryJ+yMVRs71htM2ZWJECNVmu/ubGD4ed
eTdsh2Hl0y2ZErgMERChcGFLgcNrQUuKEGVHmp89Ql8HBY+1aSwZZyAuHQSlvzakL8RdJ821rLQj
F5J56dC8xiDf8djvqiyA96BBq0D+KSbPabIW8pe+GFBF6DkDPwjCJKm80kGyN6682Y4Ku0Ql3nA2
+kACi3tPrpb8ue+HchXtfZmXxiT34HHC5jKdoN+lkyrZqQnImsPCyuuT02veL20e7H1iJDYIbPtj
X8z1o9J22dvUK+6Wau7c+QQ+Hgdtpntf7/+2xX3AmBpETPDnzfB+SgdtGN3cjkhT/Zr4mx5D6y0u
3gqypr4jt6b/swsozaJni3IdWL+ufRdiJc1/rolqUnxn3ijahpSoA3ElAEslBftrV7W/+Vhsde3H
/VUuXRkgtkMzENPGArZ2bdpMysmuE2JHQxbu8mHlqljaw8v/XUrmLQzNaHaO/x3jMtO0y4J83uWv
91cgToIcy3AZAdGMiT/B8XS9Au7O7eTG1Inc6hPaff6oo83y8dc3tgaHHc9TREtLRISL4JJbOc9L
tXIiUjxUWEu3xjS4tFGCaVWgrFBIlZUKkmmMHa1pnIjR0OqDKd5DGyPpVspVS1uFm0YIJVoYXpWl
v4HiqrJ2GsEQYu9osm1eVucTF+PWpQnJlTH4VrhjDxOqEu8ctznkXhIS4MyzNNQbNGNH9ZCwIUhr
7ePlHmDpxTMY2AccIilfgAoHChciblUkZBBj1VrgOcyj3vX/4vK8MPS+BRfO4OW9kvWdjphFW6g/
Bpp1UjQU5BRodIFtyTP+zVcTjJAYORJvVGlhncEmFzh8O6rRGVW9ahuDGjJj5cp7atE5/pqRO9oa
n40hnWGGMsd9Klpt2I/D+KtNst39A7sUctARR6kbzyoMbkkhR6GgFEbx2YmAGfcLngYDy7f3TSwd
J4EsxgsUTWWoAV2f12k2xonNMWKCUgf60AazHhU6yD2gtPlhS3A3HFnMreDjeFLiONUjVfCKsCMH
w5jIt2f2APzUXP6LbPjKjuQEhI8zeMexopwdHPfsptTvoK7s6NEEQM/9NS14wl9bgKRJGYA3dGQo
hcOp3PD1ca+4IDw39/eNLHwiwIEACsEzF3QX8isC6LPeU1NcDQgU5qYyytpP6QwAIcMoJ9OdD8pP
iTsW/HjQJAVuEKmNXEL3uOZi7gKFl4b/qjQbONqX+wta3LULA9IXSuN5VokJA4n2Pcs/tUAXlWsS
eoubBvoBHeUq5O2yPk9W8Litp9KJLCCqrD/1fErqqM3Wsk/xU6UrFXv114z4GRcRzuwNTWEdlpJD
VjW0WJXtvAI9gbLSkqBtpx9d1VmHxq68F5rXK+FuKRsCJlHo1QJjDWpayf0MIGrIXILLxUrbQO+n
fdn75vyKF6fvGmxPKTqZPzoL3AFrZPFyR/ndSS5NS6FJhwDhnDgwbcCmZvAjY/NOo9nGQZT6VYJ7
Pybv/OH70sufWrJG+7q8dl0DLhNVQtDxSz9gyFJVB/OrG/Gi2nZjfJxyekQRJOTTaTDJg27Th7Su
Uz91q3OVfbvvwguR2cQlgywUpfjbqe4mN7O+wm0T6X2b+HmuZ0Giqmvp7sLjE61AMDshmxKVCimZ
mucqr4qGuREyQzC+f0+rfDuY5zStAmDGh+7P/UUtvTHQWAD2ATmiji6kdDCt1M6UkahupMWbcXzJ
3E1VhcAa1irB8ISy4TbbzO5npR9f6waC0XTTe2uNFbEm+UThOQfqC+BAxd5en6i67eCtHITEj1Bi
J+q+B8mdssnXev9LZgD+hGbT++ycDO3LAFRz4gklemWww8Hr9zGeU10c1rZ9iPWVPGgpGGEIBY96
WARrm7SvTtfYWTuYdgQutWHrluhH5q1hHQq9tre6+1FeyffDiRoC4HaoYaMgJPnNNCmxkiUGHqaQ
N4HQeG34qOn3QZXqK+n+4soE1QLq1wJHIUUgt88ry+uxsqnne946ZcBAtOA38Ykm9so9KE81/HdZ
f41JR97iUMhpkdFGo5ZYqT9A7G9fW5ULPAkj1WZW5x74FbPdGHFShdpYhJaeAmfB9c8VqVRQ5VfT
djCoHgzE0Z7dFtjaMW+MI15F5V6Z0vRkJGuyAEuRQmyNGLp5F+C89meKhq3KCtsGC9z0CtV78EPb
K/fAsgkkVmIGFImvlMNltCknyCDZUZLbv2uteZvUaY2Ybem8CBQEhsTBp4J6zvUy9DhrR+gPYO9B
BJgTbed23cPoQkpcYzuu0xXs+5JfCa45PFLQQMNz79rclGdFUkFtI5qLQXu0jBzNuskbdiBcmn7m
49hH90Pfoj0NwxlA+eIqlUmvvW5q7d5DckoN27emeZu0ld9WYOcvt/ctLX0suDDG7bEwpHSSExcK
FLCHSqTBvZNsoa7Qg/Oy+SDV2/tREUm9IWZnbbQlrvevbq2psmuRYpXDLtOrA+/1YK7xCsu9w79Y
0IUpcYldpEAu5Eq10UYbUuEoBSck4b5b2B8UKPzPglwdHOFi/NySn5K6gFvENHEij9Q66P55C/3A
ud+6UMpc+UJL6Sny3v+Zkr7QMOQYmoX+c6RW9m4obNfHoH3l5+OqELmIjvJdBzAvwOUoKgGvIn7J
xdaRmo8ZdNfw+Cqf0/6P4vCNjYGScZs4mFOrstBLnmPyLy4jED4JYjGhoiC/XifNA3Q9hVGrxoRU
Zz4zt3o2qflg2e35X7gGsgnkEhiiRVvsen20IcPU56jVqGb+yaBoCapr419LBxevYyS/IK+wcQld
mwDltQ0lnNGJ+oYfBo9tUxJ/qal6Mi315/3VLIXAC1Nytp2DnLKBKrUTZWZ7tMBTa3zVu2brgacx
LVZsLS0LeGhMHYixasyoXC8LeUKPIo3rREMVxpAaLAKvx3D/7v6K1qxInj5r6pCipOtEGiYr5nM9
blC/rquV87RkBfyJ8Dm8lVHjFP9+4eVYo1ZrBSKe3mE0MjnqseFPI+CWwGZ9eD1oSiHi4ZEsXn2S
pdidQWIl3kM15nYCPLq+aXUSurwofNfD9Nt9awv+IMaHQE2B7McBZdb1uogXG5PBqBeNbbIrZw8Z
CL5mMClVMGbd78Ig+UoGtHB3WCC0greD5FCwPVxbLIHmazrwH0WWnf9uEqCSi1FZG8URP1sKShbu
QPgc8lVMGkhO0RZglB8G7kWsC/TcZwd4Bmkxj+TXb1Ud3t/DhVgLrDySCnSvBTe7WPGFbxQasgo3
6bxISzHqrELm1G/t5HNtWiuuvvSxUEiDNh10WqFAKx0o4tFmpgbzolT7DSYdjylbG8bySg8c4+u/
WJSg5xaPGPwpuSFS8nry2ORFcXcGyK3UHrO1+vTCmRLvtP+ZEMu92LcspQkml3rsm2cGaJRsY1pC
3KrcJMMHZ0HEzSseQ+L9grrqjdKxPiZFMzRYTe/87FPjWL2ynPlz/QNJ4sr5XXI94FTQX8aUC+Zo
pPsiBx2316ObFYGRMnGg0RV+SoH+9ocXdJTuf6Ol+gFoFf/akk7vlLksnkCIH2l5UBznn0Bweufk
kPR+qGShO67YW/pgf82BYe/6gw3xVFUKhGsjB/RR7YPenMavtvrP/UUt7x94GxBTgQyTi7lgcFZa
dzK9aBje2uSLZr4W3mZoO9+LnzDttRnXxmOXThWAJ/8zKAWk3hosN9ZnD4iw2HftPFS1b9n8XKmn
vmlXgt9SqLBBhCnCHy4SmYyn6lVtQpvMQyc+aofPffU8NHwlpC99JaTm4tBClxYdhOuvNNvjBGaR
nES9PkA5OLLAKkzMP7r+4/6HWlqLI/gRADFDWUBuL5VJ3nKthaMTyrMNwKT12WNq8Vjq5e6+pcUV
WeD4FB14MaV9vaKYo/0xmwR+Z3xRTc2vkjNqK/RfdF5EgEAPAe9vNBilS6M2QQbuqYxEjGwyK4DS
XuF8vr+S9+Fu+WJy0LdERRft19u7ouCmlqsqiUCqlG6xu+3B1XiLqcUyDXiDeWUtT79CsYmFqKXN
weAMyrGsHMxuFhp0bCeth4ABnXcFNdTQ6DNgswx1etQpG30O6quVu01EK/n3CiAHilkuUP0yXLIx
nWnkjkciPquPhMXPpXIqyUve9zsLranJ+35/g5YO46U9KaKRlMZVXykkAsTeayGrGQL38CNeI6Zd
aly+A1T+uy45N1UV7JdmERJRS//HI5rjO2mxYaicANriJ1B9syqyTTHmw8y1usDSwQEATTT3UH29
OTjunGcYGnS9KBl+YOTFV/hPt16rdSydGbCbwQzeFKiqSEmJM+SukfCURMXk5GAKhainlhnfeWNy
Hw2sNUqWhe8GgjPQJAKQ5oAhW/yci7tcG3SPcIqgY1lnPfnTdL04pTYkWMt0xSUXLgi8xgRGA+4I
eh/pFvLqGajgOleiTOk2ZpXuKNRgtP409UIVIzAzEszV2q2+8M1Q84RuAFRSge2XczxSgkMhrx1x
Diagw3yqxP6aUy7ZAC835lkEshvLu97DhiljqkymEqWDjlnVwiclpBCyle27tSKggigaC803Azn/
tZVYa6xxrOEYOs5XTE3f8HpfXxskFu51HTeurdzEUgLybyMhkV1Cc8OsNnSNLf3WwYUFtH0tkPlh
3l/yOKIKWOJQkijn+8H4Rga6USD12T/fD0jL2/XXjHD8C8fuBrUgRlLhHJUKe0g8cz5qpNxXpbfG
sXJ7hK4XJCWOydiaCegbSISpYavd0I2183bjmnTnkhUUWIEHBN8jwNrSthVJiwSk1z0xolUQN1DV
rQNEVdpCxMFYyXYW8lMkwNClAKUarrobqhNmjLzQ6hpewMEc9aROIDMyoZFWBEq+tbPnXP8cD1Cu
8KoVdMjCPSssC/0jkAkD4Sl9Nrxc6ra2sJlV+1NLXxmoDB1QuBXb2t7pxnmm27YBwi5xn8hzybaq
EmJw0hufVJp9w+jzZ3Dpbe470m3Ywi/CZoBbDiAFtIWuHYmS3jIS1Pgx1PVW9qOf2EFfHXH5jK96
hzHuFXMLB1CI7GL0QCg/4KRfm0NxkYGRDxd3nCMosl6hm7SqzZVcc+F0iDQdKg/AMqlQ2r22Mihq
PA9Di22eEK5A3dhyv1mbKlzYOYyh4G5BbmchL5N2rgJfLbRuEfDnZtx6bZD3XyhQurg562kzTb8K
55/7n2ohOwANEOrbAOtqKpqX0rI0YzB5yZkSOVU7srBRNC33FYzKZL478/Gn3bMUMua6VnxW0Jjq
ggbwXe63Lfc+DmQQDgwOcNF6E3wy1ztstX2juKWlgPTQQnO+aX6MZr82cCgzBOF9DCviQsDTGH3T
m5fd1I/eVBlYsJtjIL44mE65weCqb0xu4PFtXoYtf3SN7AkjC9tOwbzWx8GD+AkCyQtYF5jQ5KcR
BOrsGI1dJRr0Y8q+QqHLbYOPMpn/Z6EXVqTtrNmUWcRzlEipv0HMw5hKFA13993nNmfGSkQlCAkK
OlbyoegUzqAvlMVnlE6SfLdzhte02kwv1cdHHlGcwVgl2F2A8kOH5No35qHThlkr4nMa7wAe3mT1
ozenQZd9v7+gpVN+aUe6M5zW7lpu5/GZpgC+Tc2xEbN79cptsXAzXa1GCtnJ3LSxZWPb0nRGc+RY
9Xti2X5JnaBf+0SLDg9dWBxukNSotqxM0YxN3WluG5/n6ntuhLm5STV3byjas2UeIHq2SdmzlTf+
GLV6c+jADLYSOWWivXdPvPwF0sezCxrXgir1/CWxwYjpG749bIoI9C6OT7OgTlA6ChgJTkHRrNyO
SzuNW1nUB8BYglzw2m8aPXdxHfXx2cx8MoVCrFYNcODGaeUkLDkO+Hbx1EFZFDU46eE+K6DSVmwj
BqHHU12Hbrejw4pvLqSBYKX7a0K650BeqldkNuOzKCIqBvNt45OT093q2O/SLeRqQmfEEZihG9q2
onQdmjB65s9TcmyT3yN74HUDlvsfHXsiarJCSLt4CV0YlN85INZgJlM5PZe27ffzb2gXhqVYIKHB
rJ4qDXxWybnO03alzLcUv8R8LqjoUaTCA/LaPUTf1ekgOH3OWL3NXAtp0tcBbeTJRE/v0QUz5f3w
svQJL+1JXgLhXNybTkvPXqf57RTNGfGJspnWBjnepy2lRwl640h+xa2Ov0gLa8D2ObblQM96trem
r3X7QO1fg1v5zDkBcoZUuIof9VYMdWvz21i+tMq2Kfpd8kHR2/ezf/lDpBU7CVUxwKLTM+vBqvrW
6l/ouOI+S0cPPAUYcQJeFUhzKbzkIPKeKSR8zzX8hBM9ULPK5/1at2rJV9ATg76EUGTAuPC1r4yd
bqSeHSdnTjda9TbWzRet2Kdn7vAfmfv5445yaUw66y41WTZwlyJ9d5Fmmg+Z9kyZr7c8/L8ZkrKE
ptCAPGodek6SbFNPv7W8DEywu3BlTYRd3j9MoAmSHkwZoOAD0jr5auU4zQZJh6gpQy9Vt622qZst
mFk3dA49snLFvh/dyxMgm5Pu2E4zU4zZZUNk4sZDn08vNxr9OTu/Yvus29rGnf6Zkq2VrCBh5AsH
mCGQuuOZ8D6r6MlS8zp4Yi2LGGo0s2YLevfUN93hzKBFF1RtduCJ+uf+B1wyiNcWakSiW4vRqmu3
LDTGejsrNCBnPWje2vtc/eKAN5dYSdAnHxRzAXBTaNhCVU3ofwvi3Gtr+lA5zWDUWjRmSRlYrfOT
lOqWMPdb108RZFDWHgXyXQQmebwGMMCI9wCgNjJgwC3qqq0xAhHNUOt1eutUGvMXVamOqGsHcd49
QzUoBFXYSi1EuP2l90hmZfDAlDggOspgFonFHw9Jiqe2X+5/uDUTUohOwXmBZyZF/TfTj0XOt2h4
rhxuOTIK+AOA6Ciw4xiBC0D6WqyOad05SXz24gJqSt4O18U+YV/vL+T2E11bkU6aaXtJT3Lk5uqY
+xgmCkrDC6AonefZgaImwb1HNCJf7htdW5qINhfFqjwpiN5zGDU6zLTGQIJWoddoK6dZbNC1G2Bp
QhUWMFBA2+QK4pSZcz1asGKWrW+wJnDA/4Rp0hyyEffXs2ZJ8gbiTaWSTWV85soR1YVRDcdql621
1Rd3DZouEI9DpRyIs+tdG6yyG9saVqzZ2JQeeF2g8Lh2H9+kc3A7oToCdA+OLSr/kpVGqaFwMCIX
HkYHsPpY8VsHw8f5c7stM/o+85xhem4Dzojo/i7enilYhhMjbUU1DEJy1+sr89Jsyw564yYFKVhX
pnQzpqazvW9lYRdRpUDWiFwD7BNy9douzbgluM3Onl4ewKHgcy0+ZPYKjdWCR1xZEf9+4eEgUNMz
CiDEWXPdkJavtX2kvN4qzcoo/80DUXwuvN/xQETpCWUnsdwLQ6MBfQuzQGJjkB8ZVJhc6m6sMqrH
Pw37VLRvnar5k3UYRoxl9DsATsL72ynfYO/2URAGigWbijG3a/sA0wMIG5cJbkltQ61kU46v0wsQ
+mvZ99J3ExMAApsPTitLOmN6XLitR/GSSMm8K3vnUe2VvWOuXB1L3w2DiBAaEtgfvD2vlzMCO+jm
dEzOmpWA2cUJdPLUqsA/1ytv20VDLoSekcwDkiNLyXC7ZE7nTsnZcndtbh8QMyjE8ZyRrDzgl04V
NNxQRQfdGXrg8oriJs7KXk3OxKBvJC4yKBHEazIWNwkbSvTQ6hKuiN2DF0pfByQFpQJlpuxcdK/F
FHVOvZk1fsjNrZtVW8A/grkB9Xvlrw0F3cxRCMt4fqJ7qAI0gxN9/cX0boLAmmGkZ8WZfCsu/dnd
qTaG0p9GZd7/P9K+bEduXNn2h64ADdT0qiFH1ZR2lct+Ecp2lQZqpuavP0vVZ29nMnWScF90t7uB
BjJEMhgkI1asVZvJ1qzcLjkSk23ktvaa7LVJiXd7F1xPMgCE6E4BZQfiJsCRlx/RJGFYSUlIT+VT
cRIR11ylYDBENL4jO4Fa/KdbXv56QYZKSs0oO0U5ehn2drmn4WnsuiDp6c6WfQr8XXJv0mprxVu7
GB/seFdW6hMijsCZrjchWjFRDcarG4tMFO7gbkgCcp1+yk9T9kurfgMnWQ+CiLZmAp4EmB9QppA/
4vw1gQhRbwODfmpe6+5BuftrdBpmE/w/fwwsH3AWMeM400u1KfNTqOuOVB+hQDThwn2XIlF/2ytW
hwLJjEXJDuBfk3sHTmm4aP/W+Wnoxv0Q7oyyuM+I9NeXD4h2LWpyBnAnADdzx2Yztw3riJKf4smA
vGDuqNlPOawf8+n37eGsXA1gCXtsyUzgEc0nXEyIf0RTqGJpMuYmdbZoTBQgWqGHsmOuMqWuQXCJ
DEWouLUNcGGYe73PkWFNUgrDRnWKh9rpy+eEHKqRbLO8cmkveRX+RV02exoOnm76wNUVUs6tfbo9
BfwzePEdUKeh+A1qAsigcCsKUiqAuGcjP9V950QpGFWHr+WwNxB6iHk3oRb+L+x93v8BTgaklxu4
GWeWiaQI9psyPZOqJY2TVUWDVOto7AdNSd1ZKbINhOl6wRP8+lxf2jkR0FFewhWDh5NnZS+NYNIB
bSDpDkaGl4DpWbKXWOTbKI0CY2tBHFxgNg7CJeUFYqvLPVlnelM30Vxgp+S4rAB28kDSKvG6KvRS
CYKFeZu0Gz0nrYdOOGlbWlDACuuh2StlHu+idqKeNRaZoNlnbblRnMW+QsQAFRMXKgY0PhZTXSGk
2wX0LvXn3Mj2Whbupyq8r4uHJgV88faKr/o6VOIBZVoKXKhIX06FrrB47BKjOJnK/fgaD1uoK7rG
WG9R+K2jbV/HTtk/GuZBVZizgGToS3aoRIyEKwcaynhoPloY/ICp4hy9rIHLicKiPDURGtpmrbZ8
pU8nwXFyfQkChgqIV+SqkVm6EiJoFZKreDuVJ2uLctBLZnqyYAXXQvC5BW4DafrUqLMMCzGuIIn6
O56fiMDEp3NevjOXzAr6ftDoAbQ4r0vNhlYdkN4pTrNsO6jOEOk19NXhF9laU+sUlUfCnRrLzlBA
guqQZW/gSBuOIeht84+pfC3uQc8wj/7Qbge8uHR108mostx2q5V5wBRDaAyAbHTwEm4eWqlLi1FB
d66RTlC1YL8rAs7RuBHlWa96lREhUY1GPyvY2ayFB/nSfedc75SC9AWe9lDnNivLS1LZBSLc7/SD
/LNKXipUxyvdpaEnCcELKw51YZ27h9nFPA9FjLy4DL4q634e7iXlQJO3fzGZy2tnIS5HknzJqZzd
IBID4qoAOCIshBIeOtRpa+ql0O64beYzqco5FlLVyyMchBFoTOYu1XJhh5IUIxRE845VsSNFDz1y
/wwKfIBbDeldU23TecALtnRt61QkG2AQQYPmqhRU6tYhfU6Sh2jctKOrVJ2T2eO2sAIlbA7SIHjO
rMSLRZUVfGiI3ujQWCLp+ZS0A7inVLM4ZSVooHQLPZFdRUWgoLXlBRZsEZHBjoNI4KWVyh7nsTdI
caqHt2iUtwkYmxe9Cevj9sxfJ8VQE19oPtHlBC40vi9aVjJq0TYrT7X5xQbgNWEfVkjdCUA0++eQ
PQ2hIVjrleP2wiIX9dOxzdIYpY+TBT65uvDqtPAq+qHWuddLicDY6iYFrRPQ3QBeAwjJObASa7k2
k6E8TZOblgOW6qU0H23GvKZp3SgxXkBQ3/QEOQvyVCeC3MjaYxE3ioUUCecLwPN8jMiAuEMaBne5
snKKYXTkJL4LrX5Tm9LjUE0/ijKCFEb/NR+ZE85sFhw7a86KXYUsOOjMcMXhnDWeEuj9ASZ5KuRQ
2rC2Lr5NTJIFqYQVKwsj7SJSgncMRGYundU24izNalqdxpqZ/mDN4z5PG0VwdVpxVWRFcHnCy35p
YuPmkklGbZs9qU4dec2i+6SQtqGs7JRE2diV6ZoDkBD9j9vbY21keOwufZt4paH363JkTV0aTaeU
9SmnreVCMUJz+56IaEdXtgQMwDvAlINkHa9Zmc1xEUkSq08gSPkqZ34S9TszGtzEeBciDVaOxwtb
3LlRkdSqS2QHTvqE8uNMjjGbDro9CDz/erHg9DJSZkAQIVHAgxr1ApLErC6ak0w2XTdqO6LWZNOM
6SFNq3s1aX60raxuTCsWtW5e32RhGaS3y1ULuH4egpNhI0wQDmpOU34ooYHZ2ffIBEkp9TT7JIei
jp/r+VzMAYGwNNwi9857SK8CeWYazSk3PNYfpfIeoBlBFFuZTHwxwGtISKCaxbddN4tCpZ0V7UkZ
6iMAcA8W+0GTIwgkNyjx/SgTXxNeb649HwqzePzhYo6HILoCLz1/aAa1NlnaYsoqfTMNqepKHQCa
t/fXyuyhCx9qCwtl5JKquLTSG02RKZnRnRrzl6Q/FXoJxe3X2zbWZg+tN6oJInAAi3itXXugdWJW
endKNcWTEwkXVRofepa5B0O1PmgVAWzEtreNrmSrgUuHlhL6CZBAwD+XIyuHwmCUtu1Jz7WHsrWB
VtT2dh85KP7UsR7MkHOlNH3taOwZYeL16X2aMUFgXsljLF8BuAGwaCi68vE/n7MkDbuyPUEZwTNG
Hwel02U+m74T7V6RZKcse7dGT4Bg9CvremF3WZOzS5JErXoYxro9dR+D5VnEodKpIrti9vT7+MX0
p9gfUZ3SHLtwTdEzZeXUvRi1xeWJ8mjWcejCupzIb03/exi2UFh2RoX5iOIT24FMCxw4HsGhe3vg
15F8qSMpYEMEyBDqZNxJOCK9CSmhBpaL37q+V4c9rVDR7JyZMf+2qc8M5OWd+dKWejnHIAOlFC8A
eNjCybStwoeWvBQDaAwgggFm6KmWnOrnd214KFiEjEaQ279QhGwGfxS4mWjU3BOaTKjrs6hvT2rc
73UbbBDjNtPfctUKJpIIjK28FZZxIxWOsIT55B+hEGEwQXKYt6fKyNTfljbIB+SLbIgBl3Lz0c3d
0LgJNC5nn4LcoXOsMJWVPW2aotyQfuj8GdL21WPdokQV5Tr5yYq0ypwESvdfyrxQKxAz0EH3Z0NN
nkjaqMwDRT2VtoqcVfk2LvVO3o/MSCG4KxXxQ6INhYgxnldztIBDVJGKQS4QSipIynAuzDqbjqo+
YXEd2S+34y590HbmLjzIfrWXIAPhDN3WOH4pfxqRo+89U5CbXo1f5x/AeXLSaGOjF3N7al+rdEOc
6En1c3ocx1+zvEtrSFrum9qjiuDCev3uwbih8rOgQIHcsHinroaUdjHG3SVd5lZGGDqdWuS70Qz7
b2YeRifBLlom8moXnRnkfZcWZWODZuiUjrWTJ/VOBQ7HVPfULL0WWcd8fMnJ7Eqi9qyV8xUlDjQd
4E9kWHnyJuzTzKoUtT0luaq5NKKDo/dztLk9vLU4DMQ8DgBwuS9c15cxQtLbppXNrDvV+bFNvofq
u6oJbnoraTw8MM5scDcFM4xMOYKW0cnQX+X+VGeHvvEHv6yDAZQF7AggDHuG+OhRZXdN/RYBgH17
kKvx/vwLuNOmUIc56gba4ZZ+iKPurmGaR5v3mKIn2m+PltYem6H72lIRV8PaIiL/A3ddeubBk3Q5
vVXMVFtq6u4kzZb8pUxxfUFnQPh8e3yrVpBSQCYeRSLkSy+tgKMmqiu16U66Xsr7TG2gGYxOYgE8
ceWpjKweLrAggAAiE+WVSzNh06dhRbXuhN69DXmDnpdbuuq+etHc9r4ggpNSXTYWv/HOzXFzF2t9
21WJ2p2GBC23ejJSsMaO3Q8yGLEHreAuqBppfkArIVr2NaU4akaIPJBidS4IexJ/nqPWQ05Dvkf7
dooKdm7ts7HoN3I8DxsmoQ+XqGH9UlM7uy/lGfTqUSJqIbq+YAHov+DVUT0AMuCKi3/C04ewxOpP
uVTFv7Ua8tTF0CiP5RApwcyqEH3YWgZmA2g1gICnmtuDAjbZX7c95Gqb4yvwzPpslQbTHv/a6jSz
Z1OaDYCPa/sEvCRNHO3bVsSWdOWIixm4IXJ0Gpqx+dK3FE8AaqndgJ2uZ6+R1RojeF0G9DrcHs7V
IfBpB+ll8D0vySkuJmtSQaNhaoZTjSq0l2n5R9GDEZBkE1SqktK7bW118kBq9x9ry6jP7qpqaulF
hAvTybCL0LWNTPLnDCzvDRIlfxuOPweGMtPSZYyWWe5QLWjdjGHNhhNKDk6thocs7z0zmQWH9/o6
/THDHaI1QD+pBt6sU2zpX9HaHh7U3o4FcX912kAAACJhdbmtcFEpkbuhSuIe05Y220IZfaNuDoOl
+LdXZ9UX/pjhQVqdTajVo6301KrvbX8Y7Mnt0y+1OgrsCIajcUtj0rnSJR1LY6FT2UQ1I2WdY7Qi
LfIlql1EPeSRsIeQjgS6B82HXJCtbKomNByHk5zW8ffSDMFoGjdh7wyy0fsEGHGosKuTB2kxURZh
ZYSgy0J1D1QUgC/xL/qsgoqBmWfjqZOYa2V4CBoQL0bX9O0FWxshCFQRKaBuAbqz5TPOtlOsJJg1
pRyRzPIrclLZ5CTZqLhNjKF1FmDiuahzZ8VHFup8dHICroFLMzepasXAIQiNa6BGtNypm650TDl9
T+ISvRljO+1uj1Bkjju5rEbT+tQYxtMwDBvbnJnTgj/AqcJ89PTQEpzLK5sZDe5wGGRH0LN7BZ9q
1abQYnk8FVm+I3K/RXHrb+GjcMpzE9xWJp06gC9OHU9G9o2wwWPSHSVvYSiSx1n1wD9D+TxMz1yj
aDqgslVtPNHsG0RJfIXW0CGZBIGJv8ggCbeICSHhjv9apDw5d9DmmqhpHkKftHuVl4pQg6yfqVRH
1Y4PZS67asK8RfwHWD6LAUwSNoIjhdsDV1/AeYgd1UmbEKkMOrKBpDaleuxQgznUzI892LZnEeUa
N7P/axBgFaBVoOjIXxGJjM5ivJXKgGS7rg9Rb90hl+z+ld9/GgFzLjgFcdvFcckdy+NcFJAWSMtg
1H9r4zEsAXUznEgE/uWv8//YWQaCjDhQkLweudxH8UwXTVs7yjxLfbXdDGU/RXcU11a36s++/NLG
wkoRt6s/rcIePGa5SeF+cxm35Iks901SBtGLJB3SgOVO+lU2NnlReNoWmktO/TuEZkO9rSd3JB7r
Nrenl2+G+t8vgOwUQieAN/zbV54JhL4kEzrsh4faQZcE/tE2tvNaOpuFO/9QvSWv9bfbVtdcFdz5
4NFAdhBY02Vazvakhtz8oJiQUc7Al95mD0lHALwp3TxBV/5dFU1/dzx8DnKhQALaBjjeq7tdPjC9
lyKtCqyxfS6bZ1Imd0X2WqDoa0r2bmTt0+0Brm2NpdlFAZocSC4eD6BUIKS0y7gOVEi23Q/q1O2z
wTxkzSQqUPGZqX/Ghn7EhWcMGGGNu3cpFBmNxkzqYFm3aNfuo120g1Kjr2wilPe2xb7aW4fo2O7p
jrjhronvoiyQPSAiAtB+3B43/zS5+hpuuyrNTMGRktaBVn4vpdQNrdc0vEtDc8sMaVPV+iEtWqcX
aTXz+YAru9x9mhFrDicddsdx3BBUdXPLlWwnBLt37CjUtWrJs6PXKNsop34CnyIUEFu3E22nJcqf
3bSWz0DXPACzyCXhrs0zBvRGGhbIJtUBtQcvNe9S0DEpY+doeuQSEbvFJ+vSlTVA5oBlgsjyFRjE
jsyWgMOnDo4grXDqlzaAoLzTbModmjWdHz+Be3FiL/LjzT9/Ufe9d2d38hQ/dCJXd2VPcUd/8lQH
kBhBynTtRFxw82g8XLDDYNO63OR06vOJjZgL0s2OjeSiMyffZ318ZOa8l1Pkiec7yer2A538Sc92
bW0KUBMrq6EhkYnXMB50QGhz0RVSudClGXIW4PW4bPXIaaZ9rDykxV8CCZd1xz5HfLEWSRCL73BO
SCzPQ96zYLDuW2n0tOyOya1bzIdm3LXx/vYuWzk1YA0YYZxTYNz4zHKchc/UHNSq72cWMLA0bGcP
0p65KFV4vZPhw8h3A3QCJAjKOVyM1lkZU5ZXcYDOVDXrPbqzwAGRdV6mmk5Se31V3YfK8+2RLSty
4dGL0eVeuAD3Fx72S59JJFrYejvEgQzJRH/u1SKQprj0zb6hd0Wuli5TNep2GntgUAoUXEmv/AVp
laX7EgxPyDZAh+3SOnirjLlEv2wwZXkaDKYCGBXJQ/ROmc0hGiLDoVOXC65t3FXbRAsVHi3IfwEw
sXR5LEfJ+WKOFVoicNkOSlV261D5PrJexAJ2dd4uNhYmEzgMnJQ/b0PCuhEU+3EQx36h+zJ1THsT
bkj2I/pL+oZ/hnNmapnjs+Fo1AJzbWXEAVzlS6LVjjE96v1JqsmjUpxue8vKel0Mi1uvEiS8HXQk
4wC6HVH1RX2Nfof9QrJ528zaVlhA2SiuLXhdtANdjqnv5AnpGgV+kX5rOsMl8b1Zb7Mj+jyyY97O
u7F6F5hcfpLbCBcmufMsUntJy/XFK6rxBOFY9Ie3bjLqnjG1rhV1bgLAbheOT/IYOYbpzuQ9pyLN
ptX5PRs355o9axsTWm74CNMr2Ybu8jsgiCRBlF5+5WqoS486VHpsvKC4ofYMdLkTJE4CFk9Ols8u
mNFnKmKRvz6Olj1wZoYbzETbooD2NByTbdWy2S486LaGAlvylHh3SuctaNzZyUXo+qtgzdnl4mip
5oNkh7Abq++xNfvzSKB44uRNK4he/8cIkRbTLUAbrliY7BkVkQIl/oBaJPKTiiQOXhCJa8/lFyWF
iE9Oi+9KNf0q2yR3tdKu3CkuvmpdaQjO/rUxK0gJA4SA0wlN0ZcbhiLtAmA3xkzV6qCDttrqfXsA
nYvAzlrsRKchklpg2MG1i5vbzq4Tg5VWHOi0YtuuVL+ZAxHhCtaC57kRLqKleamk2qRjMA19Nwa3
/FURCq2I1JWTyjMgZO/e3vyrs4fSGbLrZOE65W70HaNagqI+PFV+pNN3Gw1WpuG26pfbZq6fvPBM
FVhSAE6WWxKvnWfp6PtI7SEJyt6Lza3SGm6aHnq5c6YvoMieAL55VEFffNvs2nQuwDb0PIDMGd1s
l74RQXyy0JsRXirvYlQnStf8CX4buYSOt6hBfs0/zm1x/jFAU4omOWwpZeUO6GUR9hmKLHDOAWEo
dRonWLAVlINS9I90f5eK+zxQUa4FmAjSrCjIcTliC5c9NWNzEiQOIN2Cm+Ra7D3/cc7Vsn5KLWiR
JIFcN+5o/ND1yi2YAM+4en6eW+HOT8Ap4sLolyGAbPsbFLd3v6xN5hvO7rZriUbDnSSy2uiSLGEx
4uiZdMiZyDXEw0TFgfUl/7MgnANnIVBxE5mSYEZ3c9I95eT/c8U5rw2JUVppiekK1cgt4icG1rnb
EyUaAue1WtNC2XTCEJAbdSYbaZ5E0LWxFsNQcMKVE3QYSIBwF3kw5cVUtbAUtWK6tTr5RWqByfdH
LWLdXw0nS/YMIq1Qa+ULyL3eM4LkPra4RfZ6mrzY2gPTTjib8LpX7noqSsSvHrPo0vuvxeWLzm64
s0pqvUJLdhA/SsiqoCWv+pIdJ083HcU1CnTPCc6DVbc+M8jN5SBPZmogZRUo5nNEc79u7gZDZIQH
/3zGGeQQQHygomke76/LYYFbmzU1k5NAfQLRlHKUM4c8R76x7Xx6zH/oT2STOcPX9M08oDFvX6cb
kfbTJ+SYvwniGYRa0ZLPAE7l8hNYLeWjCs2EIIO21dP8C+jB+miHh7l60jMQhmovDFmsB+kXKsKO
qXm3N8XabffcOjcBLM5Q/9VMxEL2pvWWm4ANTa7vrOE9n/7NwYS0Od6aS3sACs6XI7XjMgYrKVm2
uGE7JR1yD9wNhmBEa9scty/kWGV0sF5pKoJqBzeASksCgyQ7204P0yTKrK7t8wXiuSwYEgU8nWnR
sm4hFEBol2WHgAr81ZhexlGQTl08nHeMhQwZMnqg6L9S7BrAYa22EK8PEsubCwAN0HRDOrfVnWwg
zgw+WS3OBLtu9dQ6N8p5I9WwzQlQskE+/UDdZghlp9nq3wzl3YimjdHF+7B/ue2Ca+MEdQb6DUCq
Avpn7jhuQ1B/hKmdBLh1SUjmRv4cWI91vvlXg1vyk+hWA/shrpqXDgj2S6ssWZwG5jjiKbQFs5U5
JWDNQxtU/BSPmpOCH2kQ5Ud5/OhnlEHTD7oekSNFpoc7eUrGICDaYpNpOHWAwaFOl0O2BBgmZEjr
6H76JikPdVgf1PBpIq76M9/39aZ5T42vQFMIjsFPQCPvV8Zn/QrMDVCZ4L5GsuyMQXUmCSZ//AIc
65P1c950p+gJAIM9qmg7TIxHg/6pSdzoJwoUt5dbXdbzln3uKEksc7YhooaAVzrhne7pv8bH0Uuc
4aktnOSHsp2Pti/5wNX24X3kTsdin+2M59tfsep0Z5PAHS8qYyyRa/i5OjzXBgqkmuU0s9vkO9Xc
xKghZBEVTPzaoY3TGr2E6EoG5wfnfVWU0kRNoVGYzRrw8G5ndnc9urJiexM9ivSn1uL6uTHuOmUn
gx1HFMamQ7JLv3TAKm9EYXD1LQX6NvQsomt9oQm43E+J0nVS2WVp0GuAxuaGqxvtRwSIxUS0Q0Xr
x+Vaqtn0Lgq/J8JejfVthQIidHRQhcYfl+bLKmpC1lCM0UV8pE9l6hVf0tcZejPb4bGJNskDukS/
l1+k79L3QUgSsrxBrvwYnTfojzJRpuXX01Q7ZY505EyhqbgHV174QqlTv4aPIZrtXn/f9tfVCxhK
h5+UzGhS5BFhMasg7RqxNGjacScPT8Od9SvpHLW0HGl4bhtX9547QXJldZPAUdHQh7rlldqAibRz
Vdh9GnRv5q57pm75kIG+6Shif1/dGWd2uNceNAGKqk+HNND1F3tGtc4CFVVAyJu075tREH9Wj7jl
Df6fUXHnjaHCaaGqmAat94G01NfQ64L5HgVLYQp12dFXHoLWKBM1CxS7+WpCPrd2SCXMX5ln7hhv
auLo6AHZJZZv7PuXUdtm1ClfmHmnokwaihLga9eURRz3P+a57VlI8wCYKQa6GX9qW/Rg/rztk+vu
8ef3uUBOIY0COQr8vnpHJscGUYVd3JnmV7x4KkN3aoG5/2Ph/tjjYnY6WoNCAYsICqa9QwBxW1T5
vrUew9JwQ30fjvcRRNwz0WNLsIp8Sa9XRsis5zCrbWhwEInMrB+Hf1aJl2srC/QNsRqz2G8mP3xr
N+DjUPbsRXq1PWsbHeLMyWRn+hV+N38QxZHvpk2mO+pf0rL+c0c5+wxuV6h9Dy4vhs+IaOLI0o++
f2hqUU5k7W6O9iiwvKDnYLmhX0ZsKY0RMpetN3vR4bu5m1z92H5L3PDYPCVfaj/d3vbQ1cByZo8L
LDIpweOUTGlAy21OFsZI1GRP2nCnTw+lKrxfrp4IZ+a4OdSlBixDFsx5s+qkvZM/ke1ceXVgUlev
HhshkFxbCzBnBpf/f/YqrzrQppII8zm4uT894SJxYMHv2Y2c0Wd7EevX6n4/s8a9DUoNenWq/Gmt
ClSXuKPTf+jux+01W41aZ1a4a5LWQdbbQvtqkO+sR8Azj6K21WvYBB6A517I3Y3QHlkUsQYL3dt4
xF38bjzmfuWnAB/RTbvtvHE7nWjh3B7XJ6716jQ4GxgXjue8wLM4hneQrdK79AdxCo95gKoBl0AP
ts8qp/46Qfvkm7SVd9r32K235Q7aoT4Ym73YCd1p0/6LrNv5VHAhfB5qo8gsLGlIctjRTVAs5J0I
KLC27XFnASri857EF7hBMwHkUyylQQLQfhxWyDAINvrq5AJVhb4KSHEgi8INBCke1CcSG0+7TS/h
/kcOw6He9r+hxhuMX6JjEdjI5EBrbMeCatt+lK9sm3/V/Nbv9p1X3Ue/qq0wtbPsd37Fzz+KO7C0
UE2ibMRHSQ/NRvUrj7mtk/jxm+5WLtnc9i++j+wzgp9Z4/Hbk5pUIP0Ll4OEuImbANX2q3Byt3Cy
7eRI3m1zn7RUNwbHw7hnFeVLI8fgOr/wht34+lvZxHDo+GF40x5kv/05f2v8/KBvlV34UOHYSu9w
3UE73S7ats+WM+6kbQ7YjuC71p3tv57AF5KSLOm0UMZ3efKd9CDtiavtoVKSQwkVXfhfkx09TC/a
rnjDo+9gHIGPMZ9i33SrdwiDMTxDv0a/NFd+lIPUCe9jgaPyrFRXq8SFbAYyG6mkWCV05Dov9fK3
6X6fkUU9vAsZFAUOqHER24JUWE1SGJMPtpM42nbzqjjESf030Vtw7ZJ07nxc1Nb1CDCMZf9l5L3L
HrXqIxelKlfj9rkNLm53kpyiRWFxcETN+EFyeid14s20ibzRBemAk25fPm570+ob89wmF7RLrZF0
m8FmZE2bqqvcBIpJZZht22jaVeF8kDq2S4YW9Nfdg2XH9/0Qbqps9KR52mpK7UeK9Tx3D5KomiGc
DS7ijVOX2mzCl9lfKABwk6/tOh9cjk7pSm7vQ0PgtTiIZNpW7+Dn88GFtG4Y6niYsc4gyjnNO0Ay
noiXb2qvFdwV1y4bZ4b4ajrYi0JD7jC8wUcL/5E49jb1Byd+ur3Aq35ro6MMZGwLGSY3HkaZPEl5
RAOaNF6jbHOzdNNRsOk/T5+rWPnHyuesnt3TSB8yvZTQJak0+yT9UMZ4Z1o7G6+mceofx6RyYsN2
1b5y06Jze23YxYqbh5PbAuKWzfnXAURtRddutbDczFWLIh/Z0Vryo7TxW1N7sOXmLqyzLzbkI3pW
+7cnadlY3OcDebcQG4BAGfRF3LW9UgagevM2Dkg1u1XbOESLXTV6LgbBaqy5lwWIH9JJIDe7LhHk
7UjGkZqAwrX1rrSyB9ZsEurb8lalz50G3o8Imtai/MOKE+DqAEI6MK7ZANzzTjBlDV54LAkigN+a
Pt5oBm7P5SwAbgjM8PmqKSKUdSAdDLL2EPepNymx28qZ4GBeswII49LpjBYWQCYv3wRYyE5JCRJv
DP7jd/K7sFS74g5ASP6xsHzBmTfXkl22hKGQms3FcSj1Q26Nm6aZXuZO1Ma3BDHO8yC9qoB1BaVO
oBO5kB82cz1PKqrCagaOgQQaDQoEi8bZ61J/NFi27WNRi84S0a9NghFs4R67pj5Nhh6krTbmDyqs
hTo6kN3w084A01mxA95BkI1aXS1oy/7HGvdCVUw2mkoJLAIZvNZ4o+HPUHQjEg2Ie5UCy2mxTlKT
oDXncYsechskeTbUCPPxvdNj00kJESX5V21CZmbpdYC6B0+4q8Ro6ZQylPqU1pXju01nbut5U4gq
iiuHBOpif8xwnsgqUqlRidpp3agniNtslCh0pVbajbPi12BPXrA90igLnnKrG4AggYFeTMhw8uiU
TM2bUGc6wBDp8GvU562txt5As9KlaGO5HXtXdwAy3EArIfpCE/xysxklUyGTjSEmyr52NaBlNbea
nXoTVoJTSmSJc0WJGJPGCtRl0EKlRM9N5KhakPpTexRpWq96x9mYOI9EW0JbQoHs0xKFul5ysAo3
pM9D+G9i4Zkh7rItA3NFLLoYSuVtWh7amfpCnq+11LwFNub/LhEXcYe6tyU6Y4lAa7tNVH1TvsX9
1gArovYjy7eFiXKaETsRm1zWCBZt+e2raLUQu0LpBR0R/KMPzYSSodcoQmjz+xw9jaIeE9Hvc05h
aiFDSzB+P0o+dPmH8CxZ+32wOcgojoLwXzUWVzk7S3qLmfbU5jitqvoNut7zYVTtXrCH1vbruRHu
qtzqeVbqVfq5h4D3ougASsmj1X3c3qprsRwtgQu4EAmIq3IYmdohMaCeFDT2HaXvjSoJ4s7avkEC
ER3FqJdDoYwbx6RbrMg6TBZyV0YzbWUIaSA6OEp+kFLhA2N1ac6scbeimJpdCKL9JEhjkBY7Sli2
3hRHaKPJICxEO7X3c5m2X8uUPc1m0y/tRsN91xW6Nyg584ZieLbonAkWU/BZOhcQrbkpzXhYsE9J
JLkDAe0dbWQRP/7qWiJhBUEPALqQVLr0y4bVU9sbNQCb2ugiFIoXc+3sQnvefy1wO6vvirFtO1gA
ZvlLmdGNNIZgGxoco9v3hDiVSg5tIggXKx6EXi0QIOLFA1onPmmjtLGyQANwchmS2/b0yFj12HWy
q7RLr1Ac7f56S1zY4yK9aeVjXdewBz9yYrR4mNHdVP+L8/jCChfm4zjDA0WBlcq+I+Nd1n1kyV1n
CF6kKy5ho1NnaalcZo5nLyc20ahc405TWOEu09M9Gsisv3dukAGCfAb8eRp05S6d4vbcryUEL36M
m/wOwDeDEpxLLO3STREleybF0SNrS39KE8VJwMi0Kc3yg/aUBqlRA3emRd+mRpv3bOxErdrXXbcg
igb4xQClycKSxHNyGJGekDzDaRzZ2bEw6oMcvVU0/AahuY0dG45RIQGvoXVzdtIS56U1OVa2Kam6
NSk9ZmT4LqfGz9uTtLohgAhT8cJAa9ln/ufs/NEiu80zDXMkSV4y+/qxBkMsBOhEqTiRHS6YpmFd
tfKEy1VclYc+U3fy3DtgJwTXvHJs0lKwz1dOPFwG/jss/sUuZ0auDxD6Qu+vA5hdH3qgJqmZ4PEi
snLprf+PmWaVTzEWNHfk8PGVmi+hSEZ93QTR0ZuGSIxH4GUcVlK9DccG86amSM2OhwEkNa9a/3Tb
C0RWltU784I6NmPaZ7AC/dkRMhQBqLCFUWrl4MKa4E2Jvkk0/fBkCTUjJO1moM9qy+qcdNRNd6Kj
CN61cou/sMLdEYCTsQqiSssl5GBag0uYtg3nx0VvCOxNbpscbk/dumP/GRXn2BqYS5EPSFCU19tj
alTPNPtRZY+ywYDibgQOd3NwKppfLtcJ0oYEuVigmlJNdRSTgu8kc+TXrnyg6kIHJXCL1YgPcklU
rmz0nPLBYSGjRWoIY4NYBM5J9n1In2/PHlm2CHd/R+TRlxuwgX52nqWmJ9ZYNjVGZLdR4qe5WXsR
mHrdqaaSM/VF+rUrZB3E1TTz67Smm/8h7cua48aZbP/QZQRJcH0FydpU2qoky/ILw4vMnQT35dfP
gWemXQXxFuLrcfebIiqZQCKRyOWcyKm/TqQdqaskBtVYG3qIXkAq2dW/5wlNVlEcE29JhsLD2XG9
ZRq/m3nbA9C9BHU8OC3sIg3v0Nzq0DYmUYTxzhDdG6DG/OKCGsMbtCh+XACq5VcVpk5ZnTu0rAE0
h6RI5RmTNR21GJARhlragRaNCi2NxgJUAyGb24uzvvx/10Yw5dipARWURumRxaPP4sFXIonxrp57
DI6huQmTeOCgu7YneB2nR1oW2WzzWYuOZAZX5kBNWdS1ltbELv+VwzW98C9Wn9tppUKOdSjcIA+p
YnqhgVj5kPxU9qSSLNyqp7kQx9W+EFctKSoRNowqfqK9BPFKtmSCqwSBU6eHGn67Qseo8dgclvfb
uy4TIOy6NXSNVc1YqygNg4a8NqPtRfrTlH75v8kRHFeZE8LAsYDSd37omq2DjuD2XtUlB1yijSt4
rL4CV15BsFzha//gPCUvMm7FVZf4d6+FiPH/2cpQ5WBj42VYLaGtijnZXfxj7MCoK1mwVU9/IUkI
J9G7QPSlgCQt32CMtHcCvIswbqnKpqnXz/0/p8UVwnk9IjNK5xBkoy47JXSI73F46O3tX9UGpQyg
6GuASRCDUYAv9dh9vv3NyUWDlWL1OJUOtT8sGWTFqj78uY5/yHOIMUyrRGVVTiUaP9Qtwl9KJkBn
yfrIVvUBwDdvf0DDn4ifnwPNQEnMOj06o08w+Fe2Ni3smJMM1pbkXly1OSQ/kbUGCwFeK9f+xa3D
sKgqJIXaIkiTYBo26MCrCgzWBkzW47Tqyy5k8QN24cuQjh9TpYcsp6HoTIslN4Ds5wV3pi9DERoj
Wpj7HlmhNjNsv49ksKKrBnChg+DSlJoUja1Ch3J66MwPszoAz08SGq3uPwBHDD7ZCogx4SqLUGLA
qxWJIWTc4wUjh7lGmxy8TuoR5CK3z87qfQaEO1gZGoNBYSVsSsR6pQedNTo/USwJ5mF5sMda3UZt
qfnR3CcehtPuDWc2/LmfGJ0cjUmc0dqS8pItBobR7oMk/LVZpCCaxiOzwpIuv9LoZfoXM6JgGfj7
+8LtYDkxK7MG7dY1sE/LzKJ2+aMmr5J1XNMCo2d8rBLEXDhK11oAxLREzhMVQTbe5Wpde8hWH7vu
aepzWug1LcHdZFfoYMGGZsVz2jub0ezoZD7ZoKS7/TGr34JGelAbc4g/Ef2ur1IrnGJ8iwYOJh85
odqr8vxxaGVP4VVBHGQFLfsmQdr3Wum2ckPdyWfM+yz6xxKWbkASpfcTnLvgtkp8k8Tg2gJLOEBj
wRf+GVil6qaY2T0GzqrsdWDAuZ0fS3UfL7rXtl8rjDIuheQYrrlGrKCGHBEIvDAMeq2cOfXZ1LQT
XpJZtCl24HijcerNke6Fc0RDGfwBP2ifNLwQJ5hpXHSgndQ05NcSe6+5xQtw09FkoNW0UZP9v1jN
v7LEjoxBr4AIMEA1p/qCcX0ajw0t3YVOJ6I/k3jxVdn8wdqACcBH8DjiKO0uAvTr1Sy7OkmXBOOZ
5bQxteyuAlpSfnIAgeq4Bc1TP76zksc6GSVnYe1WsDHu+oezmqMECHLB1wFKKCQ24jqJfiMf33nK
WGn/woddSuFvw4urTU3dBbcbtDOHdMcInjjpZgGh8+1tWzORSylC2Fbk7qz2OaTY+vxNB2m5vhwA
S+YlhqzNZe1gc3RfC48AgIqICY4WxhEbKp7LIdIFu7YofmBQWfWSePoXNQDgW+HZhvlOBDYipPtU
O8UQ8jeCtThdUCxg9sjbWsZvt2oFf6WIJKj6HNkKMZCwUciHgTc5YGEkdraaEkXnCYBL0O/iANfn
2gS6EsOPpENlyqwDF93+3aZ6VZWHOqIVuXO7D3C8zr8wDW/OX9Oo9PLFK6q9LiMvWYsdOPAvZk0x
Mosu3euvIIvSd3bNMASc7ZMx2sTVvk4eBmvekFg2nrtmjhg7/MMZiP4UcesUG2xgrEFHxxAW26H1
3oscJIqDjPtszQ9fiBH3Ltacgtkq76t47TNqjdT5pb6H6WMmG/JZu2MuBQmHeBqICd5W3GbZ7+Yd
orKJnhYlsEJfNl6wdrxQZoZXAkkQv6Svd8lJWh4Kwdc/NmcAyElmvVZt4OLXhVu5QY9BHpr49YIT
wKpH2/wKIg9qm+9NuLvtkdYUAXififw0glU8v64VKZQCKGt8QrucmpNVm6Bs63am8vEvpKDSwHmV
TBDrChszx/jVDgBAx6JLAZ1KjfFszzKc9tUaC2q+6LZSdQ7VLtxQ4EJQ2ylHc83UBDWKFqTufdN9
ySzHK0qX5vPOLbZWvAXKCS3JQVHtzW01184TJwfH/yBPA/PS9WJmapOCPBuLaTdpjyFxd8PQm+Vn
RdnQSIni/zj9g7QrptH/zPBjqk1Y1aUH+j9z8ZTpptobOgA91uOOJ05MJgk3PisGSbi4YPKAPQcA
2bViS+/aUQ2mhCMegAkQZgAzoyZNMGEgMDS2txfxs0VeyxIscmm1vmUpZBVfrJwu2EZdImFdG4TX
fPwcGKnC4S0chZWtiedZNqLbM9VIuiuroqWDlbjUsTPn/yhPOM4LwaFohx59IQomXNzfpPyNEyZF
PFlfOCTHAUaF56DIetU1dVQNxozXucK+o3f1qWzzByXKZfhJKz02OvAx0N+CYVAXdTruvi5ipbB0
CqeMoI+Wl1SPYs8uVAreL7+OUoTxHbXcdJe3GC1pv/ds3zE7uG0iaxt4+QHCQVcKIHcvCx6Eqfuq
mfeZck+CUdaqtxLwQk28ilD/xUwx+Cyv1VTL1lBaPKqPeRJ0DaMogcZj6kd1Ac+CESAQIg5mSY06
MP/zYseVaDHmrSLihC2fJSsxi5dv0byhyZItK1gnKGuD3vYPaK8NEM9r9YDWX6hs6rCIvRKATMt5
Z5iDR6UDwCB+PP+cZr82Bw+43QQ72mcAGwsPaaG/3d7Lla7+6+8QToeVs7FuWnxH9uWj9axD45vH
H+F7vGFf3EO9UQ7WU3G2XyJfIpd7x+vn2rVc4b1f16BcN0sYUfQlKoPS8HifB6PqnukHtQswc1bK
8pwruRrIRD4IoBccFFakTVTdohrDEicnKjtM4RteO1H0WAe8F84KD/1QU9IfYxkf6sp8wrVcwX9b
TTcshYY1rqhS0cfB2sa+8VS/ohsT0V53qh0KQq04o+Pb/EOyztyOPq0zoCSRD7OA0CLOvbAkAwyH
Am9rKGD1an66fRzE8bTV3WnTx9V92pVPebLRtQGK59/MEiwUtz+B+6NPX2Ahqgc0Anp7RaiRhg1h
DfJd5I/m8UFtMP7ltj8QY73VgPxvB+P9trhVx8EpYdGGqGK0VuQI6ZeiBn/zAngAtfLR6X5IlDGi
M3NO5quTeq361kwgjKttmqmS1V7zjLAti+Mg4B4Q0XAau0ZRu9dRwnyELZePpAxyyZji6mpeiBBs
yUYcE4a2Bu8f+w44RssG+FMWVZLeq2XNgp9ffbDbC1lCLFBYC4lm20Byu3d+dq5BE0053d4t7sU/
GYcLLit0nGC/xFz9XDYDkl0wjgVRIemUAMWnagCumvaRKPeO0oMs8j+OuaEVdsiyTYDS4Uzgky7u
T2ItM9iaLERTJo6/9Q0YT5reS/zb6jZdCOF/vxCSNhUDsr6NB3PhVkHqWlEwuCpd2iylzO5i2tRF
LJG5an2YFIGPA1ISKizXMpvUwf1RmOlx0r+Uakyd7Is9favQhHh7z9Z0A0AznlgghuVoDtdyEgDH
gRkMB2yCJj66NIfjHJqDbywDuNHH7BfQHjSJzFXfzQvTwEHjscenGDiMh7lwcSeP1l39Ns1PVoyB
hCTySOl6U35w6ufClpy1tQUFmSqw9UERj9YBwVKyMh0G4uA4x4BjUrwwRQpaeTIqGf/g6oJeyBGM
ZcmsycwtyBmm5odandss3rpvAK/czEroStyxgd0RTxxAdtFtydPBCECud69eWJUpXZId7TcN8Aoy
3HBuZLd+XjAOwnR9KsciO9bLtzEKKQMCPlPOvXLQwVw/Tx+3bZH/3C1xwhaBsU1B82uJcbLRpNX4
7ACqTQryueakLpdM2J/W7eI6b3hj4OACp+opHHNfm57NyXedIIvQ8lVLanHr5n6xS8JZLpVumpoS
IqNqWza7NPoCUF06IMesNG9du9XMr+liPN9ezFV7vxAqhNwM0JZTAVohJD6Ax6WdMJFDNe1xQS7n
tqDViAiJG1AEg20NT3Uhq9y3egau1CoDbNy2sYA71uU0Gl2Qj/Tx46wk28S0gglUjk22H9RwoxVL
UJ1NQIUtanUHQm1JrWLNjAAJ6eBRigEr1HKvD8Wk5R2IuJrsOKv3tvGKJ6J0fGBtcf+kFFFKA7mq
qLKhuAbYXs3siJwE1YbfHOk6ai2qa7LVXTNXlNKQAAObjQXMvGtlVL10lXqxsmMFCMd4Hw3aXVdG
dzmf+y4PZMlehubb7Q1dcyoch5n/A6m22Kcw2GRWW2KA+5JMNMWbVNqAtjItzuFveaiAJjS4Y8Gx
NI0bjkmNoqATPWLa3kuVez4lOvpj8W250ximqwhKE3iRqkE7bnpLciRXVUTc8IcdgA/9Xa9qHSsT
K/ijMOudchMz5bV0QaR2ex3X7BCP3X+ECCfQiJM5Aj4eXoVhuSFNRht78uT4rxIxf7zPRXQStbXb
OQQPobzV99H0jNzkTm6Hq1LQZMkByTHRIsZ2jLlg5kPHzzFdMKhRamjArUvtu+L2MnintUsHqSQM
ywIkmQ/aXe8Nc3sUPh1EPkzJvTF3t7GLWrsB2GEKL7Tt20gFQYCMjHD1RANpHTCeMEdTZFuPEhMl
KpWHB81+Vuy7GsMfPbar/lfqcfIGwFGqQAzSr9Uj2K6m5Oqh6X6XEnsHDC0zxeMmIZuimsFHIAu3
VrfuQqKQFVAxNhtXJmLkOpv3pN72MyhbTEl4tbprNh4YGDYH6YY4sGU2NQm7AfaRWV8xO9NuzHCv
jV9qhsunebp9sFZPL68sEWSoHbjF6yXs4rwpUPZBSsceu6eo0JXHqqj74LaUVY0ctM7j2QljFFPC
plXZ6NJCbNUjy8jrH/NIH/oWGDq35axuz4UcwSDU1s6S2cEQvR68q1Tig1bNGkMkHIYU15TYRjeY
UV/VsYO8to4pS33xuskATdZTVUjCDbJ2UQHrl6BLgI//WKKV4dQuOh4tR6cdnfdOyUx/DifXQ+9M
fAj5sGq6REgbRMsxrVPdA7BGTA2jt+7YoATIvVu+mhfGrp6011jRQIJU6vmGuWm+12aCWfmQLX7b
pO1b0k3mBjgVKnUSZEirJT8NRTNSG7zfvhHr7HFI8R3R1GsgLGHJbsrHxKsstNyplTUH6P7JtkNV
xHcRfpmSFM1RYDyyJEu/9hDg3FF4oAIiD3HRtZUC5Ll2KnPJjpOSnefOOCOVYT3nGcn9mkXxe6w0
pkTk6r2KDme0aeBxBeoi4cppIotZCZkQl8y08TWAonjum/Ziv2Uf6s/il2b7aeOhg+62Ba9r+o9U
sSiZFFqmkhRSmV+57WGy36PmQyHRfjRfb0taO/kAeXcxUokiCgAVrtc0MzHv3VZYU6NGw2GjZi9N
WMsWkcer4jMEZeM/UAAAhhDjR+S4Gq1X5gwDUfpu6t4yt3lS0Z7kTtva3RXlSNW8pn3yclu3lZob
7rULucLmJfhVZQBb7TGuQBY/qtnroiX1IzND9a6YovI5KqMUYy/j7I+OqexDXftaRhrxp7lge7QM
yNhOVh8uF18k4to56IKrFYyHgUOJsqP9I9I2+s/hu0r7yndaiRWtuSrU38C7iRow3uiC+krbal0f
Q1iUYmSv2ecFhn+LoMda317odUHo+EESAKUIsWaVxMacufC6R1DtqKg+aF1H7e/xx20pq4cCPYuA
+wD9Feggr021nVugfzbwQzb9AUA57yAlrV89DBcShItj7pt+KNGYheoeAQfNc7cDismOBL9iOvuK
7wA/6LZK6+7lQqLg43PTztJhHACibP9sAiT5cqN/V8pup8U7tE4jdTk79+ZQUQJ+ADunQylj/lm7
lHkn6P+uKl+Ti2A3j3pznviqArzCB5zqPtsmL7HMQv6klT+5gAsx/M6+EDMrdRGCvhm+G16UgjN8
C+6rbUKjb0jx0017xMBW4r8hDxigDODX++hxCF4/lkDW6remL5JuKEgjoMHYhqDvQAYAlughbtV6
8VKg5jRAE2f1l9kIitbCy+w/ZNhFWwG6CtHDAKYfwts3hdgKacLE0Io0xxgyGDFcNfmFAcuHIpOl
ydaiHtdEnIDebozHi7fj3KCNAA0mkNM+T+xgOHvAq9421xURHFYYq2bxdICYZbTbJc/ragQ/ZmC+
5XexDHF35YRriOBNMNpiKB630bWRoOTVs6Sacp73MNA1sKsHcER6eijxV6t6XMgRtqQ1Bru03CE/
Fuw3eqwBhyDtRl9xiWgnwQQ+FMEksEiYGyVZ5ijWnB9Zbm/m4Z6Prbbqh7TDelUVy+XNzah2W+KQ
exy5ipr3Vn4cta3Z3o9pgEacf7HrFyIEvxs5uTM1KUSgc6UtDxABDPzbItaq9rzHC20xOoePEocs
kOPtlLxHD064Ne/CTbrBdU07b979epXlf9aigitZgpdHGn0gcQtZafpqjwcyAhUcTaIuqaga+6Xl
A7q6qYIxP5H8pyyFQVYN40JTweMnUV8qNddUian708npfBc9DEf1ddkgRevldz+0XedPd12QbHq/
P6devqv96rXfgvP4bt4YuyZAISHhwK1nIM1JPfVKsHa1PIKDLK2GkYIvzxfNV4OJLnsd0mzPoo0X
+m/VkwqYly8ujYPbNrBqyRcLw/9+cUOAdGdJGeKzYz6G28YMRlXfOsvmtpBVD3MhRDj5Uw/+aotB
iMleEF4Xykmd3jRvdiUG/aebSrjvrlZRiKunxKkMk2uj+T2tH/qDtnH2lkfwfqi82Ev32i57YJvF
t+8sv/a0h2/todnHQOTbEh/Q6b7qGxtAuHn9Gdxf+iZ/1sBNG+9mamHlCc38ZCPHxOR7K341LzXy
1DPuRzGLyNxwrnXeyAoe8WY3L/7t1V8rPqOVD5cu0owmIICFoxeHam/nCsgUGAb6CV2KTZhh8rj7
0uZBVFOWU9sqHgtbcm+tnblLscKZ0y2lzc0EatmpvekmDLtkk37UrP67NcQyxtKVAAM6gk2bZ+85
ovq1HVsw44iY0DHTrX3abpFl08pok+9cc9Pa29srumbPeJsiqYcIA2QRgm82kjA0GZ9LbZvGS9Xy
DrntoK2eE3UCjvV/npHi8wr/CBN2r8jB3BAOaNsm8fxg2u191L9b9uAnTU1VLduMhoxMbHXjwBQN
yAzeG+EIPsGJkPNjJYau0hatfTOrAbpsYV6pbAyNppgN2d1eznV5SMiaIKvQ8ci43js3BRSZO2Bc
KdL23/ZpinhtYrLXMLc28ZAhhYFiCuq0SCQJPkhNpkhv+UQS076ojG0GpG305KzXX2NjP/b7SI9p
jtFfO/uojV3RvN3Wcc3PXooXdJzLZF7ykIFDIbTQtlshexUu56huTrfl8NflZzVRAedpZ2R7hEPH
gH0UobMWo1/k3VDNO5J2u6Y46873WnvK0yIYOhnMxLpqf0UKRy9CtzAaQNA1hXmJ1gfE2ofRocev
sGqJbmvHDvWWf3QT7DIihbJoBbZwTpttZ7k+m4fnzmGxR6yaKuAYuL2Wa375Up5gMkuihBgK43YJ
JKPEOPXOr9sCZCsnGIU69q4WcgHsxexjj1Vnw5Q4YZk9cL95cb/XKUY0hhp2V/agJ8sBB9vjllOf
ALxHshy8Sr8Jerxuq7W6TxpGTHCUVbCFCvs0I7up6ARNyOxpQhQTedm4ywjt2PfbclaXDwlCpIPx
MvqEYhjWahYuvIUtbe0fczhkXqiF99Mkg+xctQOC9wQHceMzyddraNa56ZQdb1ebXq1+p5jnf6EH
4CVUwwHnAmi3r38/ifsKKTH0G42AmipMdK6gr1QdZLADawVuTEb9lcNt5cIWQnXOFGtEbUPRICrc
FBmQJjG8/xtpuO1o62ibqQ0vb5x3TFd1tGyfzAxd3fp0LLCZEaZjb+u95vd1OGNklXXedS3oTZSp
nrORV8iQKzT3SOcvGXVkREDrUhB9gsAMMHwiD5ACTmHFXKA1OoNb9qPDk9AYn4xMEnuuGiOg5f5X
jOAsisgaO8AqoXAExEQQHGcT5oFyWd+iIAUlS40zWOK5jl4+ZDWEJXP71LHbzp5OIai3SfdLa1/D
ReJmZTIEM2F9PI1lpUynCYiIcQ1m+4Z4Q/jl9uYLTuK/NQEUDjrsbCQvRWSVUmEZKHXi+YSeC/Uc
dwB4Mis13dVMKwKlSfQHK5xHiTfky3NxO/6PUPQ6gDsZLkPsEkOFGYOzqjmd4sawRt8NlcIBzFM9
z5slMZqfpp0Yb1U1sc0YK2EruU/EPPQf8QhxINkCdC1s/voA1sqyKIWClR1T9uAsO4UcTWAbVMN+
GBY66umpN3fuKAl91lbaQKUZJW80dgNH+VqqZTYlgFDT+WT0J0PJA1SXlP7baB3G+OX2ngpH7b/1
Q4UJ7Tro7MVwyLWkJHMtI3bj6WS7YJJwwmaDyV7MZleF6pHQkA0Aru0mZ18ERzvmsxH4X4uzi2we
S4XMpzki7cltR1TGzLSxBsCVIdqiQ+Og82OOZgDbhlYVyXqo1xYW5VtN1XExYFfFZ0C+ZFo56Mtp
Yc1xrAF/XLgotBQfuTK9E4L88e3l/SQPJQVU9dGnwyuhn3AdBhWksgOSjacYuMezOdIxH4CH/UOJ
f5al5G79tJVcFh5T6CAAx6epCU5Aw0h73ipOf7KScVMyfRNPk7cM0V7XJeb5+VRAFMrtuAb+FMGJ
YDUgGh3sljTDybL6wBrvYa5bI0QnePgrtxmNELj0cfLSW7LxTq7DlTcwUOHnLUkgNEd36p9388V9
aBdOQ7LRGU85i7wp+eHEhyRWvbwovfchNLf9f/iwQu0U/1Bc5kjmAJUSa8t5jZFiEEqpp0Y7snLw
wpg961O6qfJB0lqwsn2QBO5hjGUDMl1UzYmTpsmqVD3pyRvTaT1v00hHz2MkMcmVJQSFK+fnBYAr
ilDCEYi0ZJrixVVPWWM/ML0LLB4pAD/FbmgHWB02pT+qQvIiXlPuUqh+fe4BgGUmPabST1GLnE28
V6NfOP8z+XH7uK2K4agcDvRTAYhwLSYtu7ivZ+gW/1LBP6+nXyw0H8xEcit88mJwYHiJOaiuI/jD
zXQthnVRC960VjuxOH7XZ4N2lV8Y2oMRD0hmeH0sg6IR80EwQ/Q9AVEfsbnG4whBMfTeRSqZDOOE
lhRMtM8eqcytk7seOhUoQve7yZk8tWdnBNh3U/Lz9rKKYSjEA5RER7EEzXlgGRZnIYYmVNDGszgn
8PRuu/ihrDK0k7rISwWVenaT32x6T5fncluTXQp2Acv6pjw5VXD7Mz5FOQba0S3MdNs2iHAwzXW9
7O5ckjIEH88pV9DEWlqlcjeiRoK10MjjbVGf/baNIRest86vKpSJrkUlzpxraKWOz4VqUHJ0lce6
xbXEOKb2bUlilp2vrYWaMzdYXMCwpmtRY6TEhQ2ElzNB7u0QRfXXcUy0h2wu9Y1ZKsWbm+uaP6sk
99pcXfa1Zj222dgesrK7I5aiSwKuT6vMW9BcqG0gVYYAnP/9wsVyomebafiewXlshxdgDgeZLQOi
E+fFUBLDMJEGteHPQR0pap1pOC/xH60jv/htPw7+j2mX/k688b0CEQHzHJoHaI5J6fQUykq5n++v
P9Lh1vlkD14xPLV/oSPT8YYn05CcJweznMuLXZzjHnmJJMj03xVrAl0H5SoJbm+18Cj9b52B8cMB
EHTcnYL9qnpkgyIPK5vVUWCClrjDjN5tEZ8dBdfsQgb/hgvNoFU5zDHfva8IrXQv9d0gqcAqxyh7
tSWjy+vreCFNsBUlyUt9ULvk3AcjyuKKZ/m9H3la79uokf8fl084k4apZBVgFZIzxtBoSH4lsWym
QZym/J8dQiMMUo4Y/hZBXknoFn00wi5ayvbZXfTsBsOhT+kQqH5zP+6Ul843ZaMOn3wN3zLOzoKI
H+2t4mhdAh5rK9OhV4qb2NNY78d2jvu4c05tkn0r9EiybZ9uSUGgsGt5HiNlEsFGkMKghRsdUv1H
Y3212CARxH/oKlr7IwjcHnigYY7eFgy+TZo8080pOSeakfqDFSo0R8TojY46e7cNXyZKsHs7znWA
IEDUnJ9nxaGqi7ww5tpuS1k/Xng6gB+AX0FikGaB12ha9BDHS/2IKg04BN1zW5D7ZDrkOduT76Ne
75VcechsWZPS54uCr+aFbCGGykPS6J3tJmfD9pbcA4c922i914Q/auW+1pEGR48+kKwonjW31V4x
GCDsAp8bb1ETQwfCPkaNCRT+AcdCtat9Vs8n15iAxFBqz6QHFMRtYSs7yVGW8WbCQ834JCyv0MA5
JtjJhgDHBK/Fk2Lm5XZwZOxnK+cOrKlgNsSsAcgFHOHiLUcnx4dgL7VHsz/XRpAQCjiEQlbMW1UI
tXo4FGB0Y/2uXTJal2JSJgoKF7q7U9zXLH9IHU0SsHyK6vE44V1lcCM2mgNEepg+6pu4b/L0bGQU
I3VJ1/iKdkq1bYUbbmKdT2R4bmJLFneWVyK53hdXTUZiHe/0OD1Xv4HmG1f0a+k77x86ej1RA9dd
agGxSGIcYv/D/whFzIS8IGavTeEQaCU6fa24SM8L8Yrf1UPxzQjG7YKKMcv2BRgTJCAu6+v6V55g
+m1q1mgkgryhP7hvLH+OVZqUHuACdHOr/Lpt+jJhghMrm1npUsLScxq7AQvx+oscz558WzkX7n6c
HDwtIonjXHNp2Ma/GgrbOJhAOUGVKT1H4Uh746VW6ZT5jIxeTqYgCz+icdMgV2OOkttBupfChZ5b
OVGnGTar/az6dD9ozk55raP5nHYYYYxwYdieM8Sem6L5fZC84fhaCnfTldrcO1xYr5EPtVo0WOvZ
UDBezYYFcVJdBrd3dC1CwoMNzhPNAsQ0xUizKdhcDWmZnssjOEiobm/zap/oAIoOGrCqLncyoLVV
G7oQKHi1AqWX1gUy5tnylh3aWSucRaAgzG8SW/0ToX9awAtBwkmsQ07rgH69c/Jl/s3O9p3zUXzv
IzoG+aNW0J85JYf3ow6G0MkrT5qnvUqWlgu49QHi0VSNKZ07mE810+g0T5Tcjxt1M/r1S7e1975E
HD8Ht8SJh3M0l2WYIG7yY8P7pn88GY8sAG3ftD26T376IZuPlu2kcDBZDJadTIHpNOE9St+eeR6R
atCQ1BvjU/WSpsnmtopr1zyg2Tn2ksX5AgWBigbgY8XAjo7sYRo3Wvk7/9bISlrry/hXiHDoaxKl
c1S16Tms9WLTL9aPWG80L5knWYPWWsCEs2eD8xLpSh0ir494maVlW8O9nTszBbb9Yd6Ee3Ls21fT
OkTpzxqNOy8NBunTSZU41f/P4fgrWtDSbnWzBBh2enamxzD/aK070mGiyyuAQzerd63uN/VP66X/
nvae0X6J0NkQ/szZTNv62XTfDGeTMhld9vr2/v0mweMVBVjP3ATLEaVK6Jt11m8KtJT4mCg9K8sY
3DYm6RIIYQ9yxEUCKhRcZm28aQzwHS35AM6/H5E5PHUdZuCng5V7jB2m33Gq7UdnN2mbNNst/YZV
QABYcNE+E7LvcxnCwfrJ+rsS/O8Xvr81Gqcx+e6oxZ1+sLyp2A/UfY2eVBmPzuot89cExWldE3U/
THPxRTAbjc5zk/itUcogUtdv0gsxgtOvDDd22AiFXPdVtwN0yQPdltDCd97Sg2y8YC13g8YtJASR
pTbRtissnxL3Shd1A66YIlDdh3DOgbXxAmJfOuub2n3N92nzOrbeHfvltHdzv8mVfatR7f3fWNjf
7xDvVsvNpl414EpKa1ctnrnpy62x3OcWBqPtx8J6sFK/Yy3VTR/EUHSqWl4OCQz7mLXPSrjrle9W
QY2T5LM+ZYd5XHzxWcJmpMPCSG5heYYhflecTdnu5niX1494rLV5hXaO2lssdmjYLnN/6ul7MQCn
5ISE/0zSoOwNGoc7NoPb0Ucz3j7X76Oi8pfGviMjzZ05KBJZWWXdVV58s3CZj7mRZ6DmxPPhtfqW
n7Pn+r7YTsH4YrzFz9lZkdUBV2+BC3nC3Z2TGT1DgMQ412G0bOYWM71GHTZeZ4/R/vZ+/Kl7iRc3
vL+KWAX3AFrmr097XjQdsnE4HCWJQINUeEkR7dXhRNCNpO464DSp/QtZNlbnLc5Aw+IFuMLaTI0C
ID80sTtaRBLTXQ0LL79J8MUMnIYKuBKw3o6ybZd3A10dSZr4lbJsSPczA0MIG76hhrGRLAZf2FuL
IXjlEaOSRt3hzMTRXVWeSZVSkjzaAMZeHqtkg+pkeBiZz+xjEkouxbX39qXOgtsAQBixU+C9nZmq
vGErlDTCXIFG46+OLkPEXvO7F7L+rP+Fh7dY46Yd/js3FSYRVTSBy47M2m16KUE45WAe0loUm9Jz
oYPjZNb3Rd1iEkn3VFsK8sZ/69OmYeTYBogSum7ErFOUYJZUV6FNWwa4FQPlu+2xLfOm++FeRju/
bpoXwgRXsCw2MAiBEHlu1QA1h7H3B5vdsSDUcaeglWr5OluJJFhYzSWAjeofDQV/oFgoXrcEPlMf
CrSveiZaIHWveXEfnflQRQnwHbcOoKmqZ1v50haSU7HmjS6li6H91Oa23sL7hZib3UbICfnuZODe
GhHeSw7g2qvlUhb/lgvLBAh+U1Yxj8KqOwvgw+q9pjY0Lu7BYKVMgOZMvKh5rDaOLBThx+uWEQlu
UJvsaclmCI7t3UR+10hhAPGIZl24Texf9sttPdcuwUs1BQeXKa7ZMLx8z0n50Kgl+J5HLyLfQkBt
xNGCaNi/LW9dO/CpI2MIN28JVjtMiq5E3Qwnvzfr/TKiWdhj47bofOdMGmkudv1E/hUn2GtEsrYY
MaR6djG4xILoHig3nomZA4zHGD6y0LK32apD43i0aL0COrorrGfTlD0okh0IjBWXkjFZ6GIiiXB7
FdcKIOg3/CtGuB70pNQ1M8G9nOaPMaHasrHrR5Aq4YBSA8R35ocRbgjAmEtazRzU1bMtWVpo1bNe
fINwT0zMzRczxTeMalBsyZ2mUfWjKj3WvjW/yBPzrewh114cdmiVEqV3WY7xD7DNp5PyzweYqlAd
jOIh4TNWuJxVFFkP0etQUtMB6jW6hbY12xjZrstO2Xh0nqu3jG1d5ZDkKZBFU2/4L9K+szlunOn2
D11WgQEMXxkmaRTHksMXlmTLjGCO+PX30Hvf9QzEO6jV+9TWs65y7TQbaDQaHc7R0i2zwBqkPST1
99F+Stm8/V/tESXCzQO+2h7JF3weA/lNuhn6uxjd/t0bzzZF6jb2hoePCkgvyLAnCvdTPrh2LRui
XD3fZ2sknDceTsYwaibSZ1sn9gEkMjyeZBiFq6lJ0IKC2BIWCcBpwehzTetrEqHl37nJUlQ8tDkw
kl/MOhbdj7Tp3b5S/cYO6PBdssRrTvpcsHAM+JhhQnWck1OYvfTxb/blTjFd4Im60fxLSd3+7fG6
wDWT10H/4qCr6c/46+WlUHVzzOqihd+g6Xbu7gl7biPqVaks7l5zI+eCBMWSnHeAaqxRa5xGt0pG
j9ov11VZM4xzCcLpDYeaWl0LVTJaeVrWe3w8Zvn9mL7VxYYOMrjwVXEGBlFMFRkrdPJerhxTEwCS
LjvVqbVXV4UfokWeAa47tGjqlb2h+noqozL+2A+DJ95CggLBBI89sR8mVRWrUlSU4jq/+6mcysmn
of/AQKyFEcTslx542uDtuKRDbDU0OxMrIt1kU8UJryG2R27ebe6jH/oT2fAf5KvymfD2XJTgZNQE
YBPmiOJYmoMOcbjRLb+LHk1HEib8f1TCFBjaJAHQLLZ6o/PFANb6kq7OeoIXiDL5iZaUz03SHDUT
wMnNnM0uq2vnqANdDU3goAm+brGLiYjuHiMP/36CEBg5ra0rrE/Tk6X6RtO5Mdiii9kt7BvFcK+L
Wjt+6GD80/YCIEgxI9mTbipIjXQQOCftA6saCi4bVfGvS1lN0FiIpWGamOjAGOHlobDaocRFjreJ
NZ+G6DDWLzh3Ov9dvxdo2TQeVSDxJb843aRvIfFHZxdWwXhvv13/jDVlz79C8ATlDCiTtsV7L4qI
uTXLCl2pJJe1M67mvtCHilYtNE6CJV4IqHlvDmGbInjPMe5pKd40aAFVbpTyIURWgdpebd+S49D9
mqTZPRGs4U818ly2YDodqECtxkEYaE73RZIcwk459CXbs+lZI4cBwD5VlnpT+12rfiZD7s3qJsOs
iII6835o32bqg6eGqvu23MD+/Sh8Vap0n6npzkgw5sGUPbBtgmSQhRBr9xssQ1+QHf4QAlwaiGnm
RdPNiJZHFkTdW0luOac7xTWs0OUvMThLkA9tqo0luRzWHloLIBGaQdDgis66S7kdd5yWIEY6tbGB
Fpvc0W9sPa63s6Kbm09Y35moZQnO3llmPiLdPHKUazBBEMRdxXeVqkrc12LCous410d4Bgx2iJ7N
juDZWmFM+RA3s2dG4HGKwlMYvYajHViRrA1qNSo6F7qcuzPNhjpE4xLD5tlqtI/AQEyL1LN0PFf7
xI/00o/RHWny49S6JJ0lvmVtB22gNKBPacGqE99ZuYn2+XHEO8SYpj7QSlpslCxW/Cw1i0/4ZUR9
ANPEIBcud0FPBYhfpdM5S6qKuR3q78ngg3A2IIMZAJLourms6rWQLMGDAHpSdJnIsNbmnMbZSQ/j
1kVbz+wlY5v4fcFlj0eZKMEvGsWMhhbGslPd5eY2w3M4yLIo2RCGGbLrWq06KDSD/I9apvCUIUBy
DjVAUpxI1eR60NnNgpAKCKJ+0yQDr28xjTey+aBQ5LI8MuoG8CSSMbxvR67SIEMYlASVqSX6Tk/B
rLRn3Ir6m87RJs3XkhR/jvRCr71+tBT2aEVl0vxWSVwjj2hq0xaAzilg+IrGnG/sUWsdNzKntt41
pGobbxhI27l8jkvbwzEC2L5E/7W8EjjOgEsGpP6Fc1pYa2dmeVJreoaIqQ7euFv7YCdI3J+Y2ndT
T5Z1XLt4ERXiSYbmc7RrW4J/q3mW48B3+amxf6lmc7BwJ4VGGKOjgpyU8h2UKG6sIPWc82M/F7dj
EhjZl2IMN6P+PimnkP5ykvbXdSNYCZF1pGJUFR3NQC8SR98LZ8y7qYrYyYgbV1OIW5BiY+Zz4FQb
outuNX6/LnDNQ0Hin3mJpe7qCNciAseqBfouO3WbDjPo/qB47rv+yp/7E5MihS1rKvhgNFYgFsfQ
i4YJGMEHpz2zytGBMFypJ7bta3d4yQ8eu08PtaQZaOXkXogSPFIZQ5Y2LHrluJ5j23qPq/iVqkzm
+lYN6Vyp5UvOfDwdwxCkkZA0H8Zs15dbVCLC+VkvSz9UdqVyWwQKHsM0CJmbvNjkKx136eCn1bNk
K9eMB94QQBe6CoRS8cYGRUxlVaxmp6m5nbQgm7ycTIEzJptn7VvzVNfBAg7np7XLyOzmyVOhuaCF
oOXT9Q9ZCdKX9pl/v0O4zhdKhLRWSnZiDHB4s6/WNygQo7UkkuH6L5v40Z7+ShLsyawKcxwdSCo2
yWMpK8KvVaMuFBFsyIqAe1+EWNBkBhEpQBG3afYlXdBtivf6DXxXwztHS4JHvs674tm+G7Hxsph5
rTa/TBxgshDYzhiFE9xilxuxPpgdzCt8aPamfVf13uSTFrjZbvO9GTx1/Nm9RNMBlFetHpT9Qz24
6tZq8NgspD3rq8cKDX062BuAyu8Ie8sKPuRaja/pD1NeeTz8Pig3zEYhaq52nXKDnoCYfjfM+6nv
Nmxo3VxJDjSWjDav1UBBtQi+XwwmApBK7AcFe8ukqPrATi+q8cqL0rVBkGwNQU5dlvrasAvVk6F8
z4zXUZddVKs7Yi4MRcjv/hnGvDzwUx3WjW1PsO8njHwGe2PP3+ptsmV76xH4bs4WuNRvjk/uyl17
00v82prJ/xX+IeFJ4qEpKoOzU2Vn6FRobxiRttYvmygeq+UtCipL9DBjzu1SQZrPrZVkBCbHD2bl
5Qag7IbxGJsefWmendjtrECKSvonI3JNqpAeohhSbBqyaOYP/hgUfpK5+aa7N0Ae605u72cPykEP
vu+7e3qcvmyLp+Fuuot39HfpowL8lLxdd2N/8hnXPkh4mscA9WrtEh9EXe3Qvlabt9hrvfTXLUB9
9oPfB/Tk7EYvfK93j+WNg29sbpSnn61vBdHWebZ99Arsu110m7vfEc9twUtbcdfa9l9SVwbB9Wfc
4drHim6irLtIA+fQCexjmDNjj4np5Scwt/ra10B9okG/C+/I137febvr6/Tx2kEnM4L/pTMbRU8x
x621tZUaxtyccqVzdVDVO/EGJeMe7glZthBJ3+vyFk0uNcXIE6wTHcVLs5hYXqn0rBjqpupO9jMU
HfY/0aLZvDBfln9dyXct5KQ22tpNpLVRQBKOwWjYDBNyEJTsYzQY9E+OdhxHYMtMla9k+7rHmLCk
N3w5WqJyAFJA/IvIFLPPwo3WOkNUl2XZnYyU3qgpJnad+Fcz6JtBq35fX8ePnsRa8Ip1pPMWKKI/
cc1Z3BJOzEhstFadopYcwc6Nl1QiSV58jAQuRQhGaadjUZlz3Z2scdqAnw41vl1d+4mtokdGcidI
1BHngYo5M3uaQNbUGU9Rnm30UNYFLRMhGASpzLRU+0WduQEpCAXtwdfre/LxLC0oGsum6Ph/UGpe
mlzchmU90Bx7Us0heCJ6v41tnyelT3NwCtXjb4c0knlfmUzhSke/jUHCkHUngJkuUD/72Y7cgj3A
n7j9gF4bQ+Iw1pYRYAkAMtAB4wvOrkslUz21CqPAMlI+m8FsAZGqMcm36yu5kmtclvKvFOE6GaPG
yGtwRJxqt33mbuxnx69h7/KDRxN/kqT719fwr7Dl78/OUtIVJadO0Z1mb57d5NX50c0u9V6u6/Qx
+LpUSThOzGmoY4WQMm3iL/GLDBd87bT+XTFgaFwqoY7YhaiD76GtESj8RJ0BAd4Jkxq94V3XZM3N
nYsS7HzMKjSc8cWHtz8rjbltvnlWOhkq2boUC32PGjA4Pzw3VaOO2ySBFD4pPqu2iapvGj1963rb
/Yw+fyUtJn+2/44Tp1Opdd2pLMB5H2rRU6IWN+g7elHqUhIBrloBhswR/KL1G9O/l7Jo101ZSmfY
Wh35BSixDPWNIyi7rtH6+UFkDV7MBWpbDAJH9NBXKoeYuLmNWjRla02gOMW+AqS6FQeaFd3Foe6B
OfMbrXgwRdP361+wqueCdYJha0DY2MIBTiIGkI6CdKc8+146UDM/RrGsvVgmRDi4Zl+aDYtVaOko
m3iMb3JlfGBKIvGxK09JsL4jngYOAewQtZ7LTQsBadtbRggDYe/AqXMxPeihY4tgqLNJ3S5jbs7f
tbFE7YdhbiBIB2Cal6hHlOk9zUpPwxO0Tr5UPN5dX+WVwPHyy4QVQLdKnfSNhSsHj0hfafzwqUGj
+++QB+zO2o0quoJ969m6o8PG/GWfwJPqUuMke9d8dD74DNTU8cbVAAUmDjT0nVHY4TRguC9zvFgD
tJkK+qLDzFxqSotuy5V2GWUtmWq8ptEUvVQTBZ0VRaFza1T90o3MgcHI9k32WjoB/RHVr3jjuuj0
VNg70IQkZ/fj1YeuJ2DqAPIFcZcjMi/Y1QSQEAsjjLH1g5o3TfZ2fTdXYlYIWPAJAE8C1mhj0fzM
ETW9wcvcSIdT146D6TpVRtTbIUOl/8h620m2+LPzpip2r/sGs7nlmllt7TQFfVr+9W/5eLQw3I5a
3/ImwHSoWAEnGY8yO4ynE5LUauIDhYPs0tkklQ+aOhnexEdXD2Ea0C2XR8GCOnOpd68wNdLqYjop
eb432Nx6lQqfMaUT3o6FLHReVU13FrYcFN4d8QkSTrzs7baaTmhzIYfZDM27ySD6HoB9qSSyWBUF
VCIw9yE/64gN/GFikqwwBig2A7oKs6n5TqOlfqOHGDa8vmGrawgkDYrHzvL4WD7l3HbsZKjjUJtO
aZm0bqTtwFNPMQgxBYDT58F1YSvp/gVXCllKtIIs4x2CR0TlfUQ0Xc0nMinOgxOZ7eCWNAKy1QJy
D6I0a66yB5zj3MuiqNlYrLOaQ1Jb+VvVD3jzWWWYT25hqcOXbmQ5e7n+gR+PKr4P+Z2Fl4Es+XFh
Nfq+5AVGAk8hmodvmGUUy2SXJlmGj2uO+X3DIDBeQEViXvtSisUjS6l1ZT7VGOi6wRT+fDAVJd53
ZZt8IcZYSzr2VrTC7gITBz04CyfAZYx3fYU+mia+/ey3hBVCgkgLzciYT+aj/pbtza/Xf36lNHH5
+4IvA6RLFCoJfl+LvexHdhOfgP7vLmyqz+C1w78l8j5eQZfyhL2gLNX7TIc8Jz7m3U0OysWvqflj
arYTekVt42lSArVb+KrT2EORzh2nxyb+VRuyGf6V9ObllwjejFcmjapJx3RtFOj9jflqVrca0nH1
a7qpC48U1M23Tn//KlmBZfcv78VLuYIHcDRD4ajdzKfe+VbVfpPtWr5h4Qa16q/RTxk1yZrtY3Jx
aZMFGRSuw0vb1wfgMrO24Kck01B9LxPQvbPw3knq0B20spG8OVbtCaxA6MnHeAlQLoT9Tdoun3E9
8hNIqHwzec8St/4S7r9zddcPtpcHib25vqBrp80ExsvCQIYL3xHijNlR20QfCcezwGw3KUmrzWx1
skTV8ivirp1LEdaxzp04nMaBn+wG7JlquC2rbX+LmX83vAH/mSSUXTslpgqMZ4qnO+534VTmXV6k
auXwk2NH7I7gneDmnVXvVaXVt61RnoY0LfefWMczmcLODWozjnDSkEmGFE1CFYDA69LefUYKSvBI
iKGT9cOMGmLtzuoSVH81o7vNbf5tRK+SRMia0S/ggg5yH4j/RIc/ZY5t9QQlZq2bottItTZaqD/l
ll34c0INycKtuWh4aPRbLVxJmDq8PGJIXyplWDFyAtc2dUe7735imYs7WvS15CZbCT0BaIZM4gJn
CARFWzCMaDC40YY2P6HtUd9PU5GjlN6WHugiZ6/ISPQydKg7WmNV3tVNPh+s0TEl0dLq6qJ2riN6
wb/EaGkZTFGtEbkLjrzpIc3szk30fvYzZE68mNu/PmExQAHH+xQdWpbIgcozjU1WCFg1a5jaDWcq
yOaaSpE4rjUvgjkCC10KC66pCORLmaLVdIzJqbTGRxAEg1XM6Z/+uybnMkQf4vSKleSw/YwpqpsM
XeQNjqyWuVIqRw/bQpgEj4gMt4iva2VWYetsghRk8A+Ytm1vLHt29uE0d089QWIus1snaCILkDVG
g/7SaDZdNYzmoEajd0ATxdmM7QgS6xpEDr1iJl+iysi9OJ+Tw/UVWTs6wIBBTQPjiDbaBy+PDkrp
deEwjaD/Mwz9DNfTaegA+NSneXb6jCgQuKOhCUCnIm6ukmpF1GYOObVKP3taHg/PZWsbLp3RCXJd
1Kot2SC+wcsXOQZTiNkmSpMkb3XYEumjO56mPDC0jnzGms6kCK6gA/GmlcBjn0D1aGzivir3Zt4b
2+u6rO6QA+4m9PAs6TDBZm0tn4bMjNQTkC2AwDmgd7DiWnqHlJSMpXFl2AaW+1cWvYyb/09loAkn
VWxyYsgooAJkN8VwVKe5HHeRzkl/HOZEn12l5UPj607N5p2eOKR1VYu3KNnntEeKLDdMlyS0jdyu
oRh9Lo0UgwqfWRUL0KsEpFmm+DbtSdkrnRoSDMhl1UHtLPptJmP7GPalIym5LAssBh42ARTa8n5B
h7RwRNASZ1Wdk6nobtSeJ07fmlp7iukpUjEAguh56S3pJCHV2qYvpK64Y8B4ZomgQk1s8HpqIXNs
qthVaN17lRLHGzRPRBJRa5EOwMAdihIFYCzFq3pGODCoZaWe4rRwk5vO9KcwGNpNM0pigrVDeS5o
+fuzh3cYhpmW2uViyMUDixMvj5gk8bRyMeJ6QuPGwvcJeFBhq0ZjeWovVhG10aEAm3wKdA+XjgyN
Lc/XDXAtzkaFFi4TSDo6KNUEdeahARfzAHUIsM49LRp8s4uNTTI1051tNIrXJeV47BoDlX1q35q9
PX9lil5JVnVl8gPpEkwiIVaFrahiArnKMTsdTamKNgnTjcr8djIwm6+9NCCowoSBVx+MDgA/keaP
FV74s3nX5j2YJId7VpZ7pYgmydFcOS8XH2Rf7nPVACt/1JbzEnumkWy0vLwJsQo9OIOzcQaOMBhZ
/eu7sWJbkAlAOAvuAG8swRXbU2WQOGkhM2K+kT6QQjYrvq7VXwlCcD7hyeV0DSQYTRxuclT0nOnU
j8lzMzRIZiSP1RQea2eUvEPWEkgXmglmxpHWrfKmU09z8cvMvip3kYMMEp+/pMTYlqDWKTtQmCQe
aBcCTNTeZaWbOBIA1pUqCRYX/G5g0kWY7Ygg6QUvEFMr8BHoytLRp1Ipo5dZFJSLKpo1C4bkY3hI
zW4TqpPpFql+1CcZ7vViNoIbvvgGwaysFjeKM+MebMasfyUKwcuvGIb+6zQgUuIA+z6O2aD5nBWt
xEWuupUz9YUr2BztQk0W9S1MIyj2T0SvnmG98VyWTF53Kn8liRdw3dRphJZl+MgTaITS1FXukLxO
X+ov473xJsNNWbllsKRAxUL5SUewJJyaJkySeEgb9WR2R0M/Ke3GmCWZuJXb5UKEcGyGQcvzeazh
ncyf0Agogxp7jUYb19n+ugtY36S/yggHpWMjHU0TB4VxDx1CO2oztzTL+3ySBGRr8f2FTsItg5hz
riICV9AjP1tn+4ZtzNbwdONdQ51SiUeQTXtKqoOJhG0me1sN2LzEb4wZdJLmV4Pp7zQhv66rv+qf
zvZyWZ6z21XF20xlFAttq9/jxCdh5Rr8MCY/WuW+UO/1WBJirz2EUadHitUELjNmDgWBRZ8mKXIU
iBsGt4Gt6kBJeDV/Mc210alUPbWyNth1L3QmcbG1MxVZyck8LevexmFQ1bVrcWdbZY/JHG0N5bUE
EW6vbasSrHvt8EI7iStevWPOxAsOqGf1HJthv7RcOs02ttXUbaM6Da7v41oMjnVFzxLQ8Jd+WMGO
rXICYF4BMabtac97A6efA6LrqLnI1gBcw5M9Y1aP6JlAwZw7BeDeio2DY4A/ZM4bt7e1QFG/syr2
O/7tunqrLudMmGA1Ud9VCXewh1VZ/Wj7vPDsVFVdlueZd13S6oE4kyRYy2jN1jhPkMRpFzD6mNlB
o+9a8+jMXlVxD8koicRVD3QmUTAQh40sHS1ItIZia4e7efjWMgzNDZvrmglrCIxfPHvOWIIEzazJ
AMhpCTIiPR9mP1HMxz4pMFLf/74uR1jBf+Qs0N0oW+kYnxDkYFou5BzMXseShc5NOju2h7QG9euM
JRhkHpttg1HVfanVQHbFmOp16cJx+3/SwTaDlJClog3k8rRnM8vCCE2Xx+HovOky3ORlL86iiT+/
Dh4/pPIAfa4jZrz89TTWslBnwKXF9RSgL2Cf0M4b22HDqi9auy1NSQi1tmfn8oR70JkwX2spkGfh
QWIomVdWpWtWX6+v2bIj17QSfEdZtWqhqCqI+8wJO+Tc8ta5N7vuMDjVLs0kaci1HULYi+E7w0Y6
R3xtwX85c4p/jo3BiVeyaPIQ9snAisWL5p+tAjE23uCYFUI653KrqrJkXU7AbFbTcmOQnVL6CxKP
DZBdE+nkPPfxSvPbVJEcM+E4f5C7/P3ZdVNVsY4hUGyZye6cYduxduNUD30lU3B1Gc/0E44ZzTNV
K+uFuQ2EPCfZq3vV8M5+XXBKijMW3bCsntYuvByvJCKBnamSw7oqZRlZN2HkGFcQjtNY0bSeqILD
6lRbTNUBdsZwx0qSrFw17zMp4iFyaGwR9FscqfpihpXXaRnoi0hQzu+t/vyJo+TgeY9JPfSYiD0s
CmnhZhsCsnkwN7k6zUJXzxLia02UbkEgiZaBKmu314WuLSO6BRaHu3RiO0L+LSpCFWaWZEDmfe9A
5pgPKCxkj58QgmwiUllLZUacYg2hLqvsIjtOIIgZKLmLOno3zc7TdTFrm4V2GqQmQM4HAg9hswbG
hlnL6uxozZusebWMYxH5mAr0s89wh55LErzeOODFqmjg/4Pd7ePYrVOJJ1jdFrrkxjA6uNj3pSeI
Rn3qqw4CANAc2NOWzOABiSTGveZu0NbzrxDhCJm5QnrSI4it2iDMgjI6WMWWD5IgdlWVZYwBzY6Y
tRI77/XB0HlGRmx+E5D6LgVNVYzb/PrWr6mCxn4AoqPXDTVowedkvAxBVkCzYxMHxnTrhJ5jPGay
phKxp++Pgz4Xs8QvZw6aoLmttfQkP5IG0LT5wEev4ep3dS6RkeahGYKZkuV+bQKVagp7YJV3VuWV
htK7pAsPrASsm27NxTY1RiXoGhOzwGD49QedDx6dBiOYZ51/ub42axtw9tHi/HOjVhVIk7E2IzLr
9VbngSorD67FNhT7i8I1gjdQ51yuC3BQ02hoQGkamTd9/4zOjXsNbUfOYLlF/z7qTfAJlTDLu6QR
0PZHhO0GIFJZ9uqYHpnTgVSjo+RGbwpMyDQplTjItbuSnokSVGsaA7XqtAdpdmAFstn01a1Rl1Yt
5HWREBcufJ6Pvdos65ajYbVllhfjmeCMEve7ejjOpCx+88xqG32OeG5ASquBnQDFCzrnntO/crM/
fWJfYAbLCx0CRe6xVlORDVeG9Nglr9R65NHjmH9GGbQIojClquAT/OC0QG6WA+TuSNPneZkZ4oVr
Oo/S8HntKULP5AiXieG0maJxxGKs1wNaJZ6hAFxJmb0WFATxTDxHBez5f81x/ONh0MeKvDLmL1G5
vNyrOYloO48InmZAR8XAjGrULSi3kHHcmUXixeFPMCh5dtvLTHHVzpfKPsoYSP+aguCq1NIJkHrZ
MU/RCRL+djCG+wnjOJOwHIYzM0TbCxLZLR53U/g8Tgckbt2xf7kuY9URWWCjQBsS+hTExoE4Mc3R
TPGEs4stSTyQ7ehq4KBFaPamVOIZ1sINeiZLWLF2HLI5USALQxcbXo7uZNyH0dYymo1Gc8nirW6P
g3l3c2mh+TAMGJscOacZIZQdAcKHoJ5Vlrkkcyo20/8xPvw03jxL7fdDEduazGbsmjQ7RvTRsVvM
GLptckBC8VXRgq58MU6p4ZH8a9gEKcZwWt3VYZqTXwHYPNOKzfW9XFtftF/hMACOBCNNwklHtZXP
U84A5A3szII9agPmUR1QLbPHcXIkAcSaJ0b3FdCA0M+D2FEIuMpQR+GIIHbM9yUB8ZRzy5Btu67Q
mktZDjbwVcgC0yQcgFl1qnAq5+yIysYhTRlGEvKgaoiboRELauW+jsH+kiqy+tia8SzFSVC9YR0/
1Ko6MwMyHEH6howFEKArb5yy/XXdVjfrTITgLrPeMHslBI80sT0gsZxUepvqDfC7MVRv6ZLNkgkT
Th4D86WqUDBw6/kmG6tjE7l6k2wiA9ixhizHtuZSzhdP2DWln9Q2BYQLjvl8T3OODkfDzQEaZYWo
a4I2RZOGmavGqNNlkAsAZuhnu/SUrHSaWKva7Mha5DncYmYlYNMVhliSxJryFbSPGG7JbVYULulV
pwY0cNv55VxqbwbauWs3iWtWuQhD+5+ssdoHNmdJGiwggZuK59wrw2Z8j5xlkNhqQ/IlnqwkdM0+
Cx/6XLVDHO6hSW6VLJdN9K3rthR/wKEJ/CQh5FHtKcv6avExOfJDqht1GIWRZfJWhaDtG/Ma+B94
ci8XEHjqEZmRzjsqYeZqHND8tUuM1+smv3qqANYAZKbldfOnjnp2nzElL/DiyPAIBEbgTWLxOUAm
XYbhtRa8wd9jtWygQ3xA70lt3je2ikdajTT56Ics4PTQqZLju6qLuUCFYR6C4AK4XLB4aovWsuD+
MLXjeP2X6yu1uh0WwVKhDQtqCEmG1HaypLXx6xTMX+mdBQyeLpbc/KsanMkQHDgxlNIoEryY25HR
fVgWCjjg7Na/rolYHP/nisRuY0weQI2Ylr9cKN4pIad8eTMDsj93v9mojwwRiDp2TeLm2RPdgXfI
I/2WPl+XvObz0HxkowsKcw3IUF8KnuY5ns3cxAWVsDloo75FPaHge2Xg5Y0ykiPYVpzgusy1fTuX
KSir9qRI286A7RXjhpPqliF13aJ98LqYddVsgPAhLY5Kg+gSkrZFH7KVHWND94Hv7Nep4WukeHB6
gjE+SceOWPH+s4V/SOjQS4spI7F3tyDjYFTRAFt3XHW4i3W/PjRFYAK20Nx233YyfM+1VUQmGVTr
C74C6Owvd86aiijKOyQN6vIBfLpIidJASWWDWmuLCIwvzEKaS8uIaJhVoheUDcA8rinaclG+A+9c
4dwMhB0rKYLPqkqYLFA1NDsuxZJLlUqe4CnJ9ewYAnAJOYVutNxeRvi8qtGZECH+U0wzRLZFQ7hU
Tl46NEBW2nB98sLQ9vX+8boNrmu0IN+Aqh4HW7DBci5SDGnBBgcg0Zfj45Q07jBJEm4yIYvGZzdG
WjrZSAoIyXpkxjlA5wfqUyIbc5GJEbIjjg7+yFrBse16d4q3GZCyJAGYTIIQoAyMzy0YMZFSAsBw
NVAEry0Q9CWZwzWXbhv/7omYuJojOkV6jeWyaesNfes2/BM1siXAQtIKVQR4n8sNAcQYLUNrOTSp
6VrOW5pmPiizJHH/6mqZDi5xjDRizEfYDxWQDI6uQA9KfhcY+k56Dw+4/6UQYUuqJO9DO7ezY9KC
+ofesrmWl0PWghG0H/+PJiKVUwa07DpePLWtHurXPLxR8yCS3AarMiydAMnOwmiPiJaQhkBPaVmI
4Df+qve/C307xsfakOy8TIrgwdTZTmKMpcMpq7eF36QqwumHYZB4lXUpDmZ1F2BzDHBc2lcz4AWr
pWl+bGmx0+JD1jkbHRNm5et177VsrliFRVvov3IEO46AkmfVVZYfeYkOTAdDdAAIQ+OjbaWY03jL
B+JJAy6ZbkKMXfaodGO+HrnwH6nz3N9ZkZsZ0smG5cs/aIassooU9TLPKYSOHTNwXeK/OBb8gdsa
WDs0NIPv887TO7xXiNsa7xX/UvPGrXUjuL6sawcX0wO4twEuQFEPvtw+gxd4pTsT2hGqLYowdXNr
JS/XRazWmpFzQwOfgdIF8laXMkzMkbdOiqpfBYxMTyP51kjmO2toA5Y/6fN9TwEaA2YF2sow51Ye
tpiOXeYDkblHkVu4jcaS6Hkfwfnx8rtSumPt0vzQEQ/l7d/XlVwxFSCCYjoQockfpuFLHXkMmvtp
qvNjOtIdUn9g/9rk2a6QZeTW5UCTZTQe0/rCWtYcyNG12uRH21CeJ6N9HUZrX8zRocRz9L/7W+j0
V9byLWd3eUTKmmVFlx+t7kCTAFrFg8RHrQRAFyKEDdLqjM6lBXWAMtB6LOkGV9PTBxCKP2ZTvsMw
hORaX7lwMe23AJMsdUf0qlzqxHS9bksDtkjir9zqXVtW1lzxUxcCBI1yGyMyU4e4kSsIGINam7cR
29sPURlvzKbdGtX2uuWta4TUMlnIrRGBX2pUNR1Vc20JVCLzXdHoA6ZevlwXsWp06Pf4Z9wWd+Ol
iMnhljLN0KnrveJX1d1Ezi6qJJfiqh5o9FqmQ3GNiNg0U0vCWiFw8MXEdoNNN/H034MtXFF/JSxf
cGbPnEROWCc5zk5suqjddGjnvL5QK970QoJwOpGb19nMIcHUHmu07+TNLxRTPyEEVSHTRtYMmXIR
r4KmllpGOe4LZt1Ubz1G4ILrWqztxLkAQQtzrGYjKyBAL91Qd8f/2ES4vE7xriJgT0SFC/Dewhkk
DRkMlImhABnQUEsjj8/OLtcs15oT1xgf1ZmcqCaDq1mz4nOxwkHBnGAOTLkiP8bhLWnfFQP5b/S4
R7Iy09p9d6GfcKdOSEGlpgb90txOjmGhYWylG3N/oMlDTu/zWb2fMU5QjMBNUVgom9dZu/TO9RTC
5EgdekOrIL4J73n+ZRhHl7v9XAUzLb02lOQa1lcVBQVkbFC20YQYKRnaOK90SAMjfQwQdc3wlfxQ
UBnN76ocbZlA0jGjiwfN5eHFS1mNDQe7hx4L3h9oeSjyg5NJTH8xbSEWW9pAMW6POWD8Sdg6xTLS
JuK4xiEiHB+hibRULRMhbE8eW60VLZGCYQDn0s6srxay7gBgltwL6wv2ryoihk5mOUpEbFytWbG0
vrDR4/XG+ZQzAkHsguAJyBPxPiUVmgjrZsiPnf1sR7YPdzRW9ScubQzWgyQAVyu2f4mgzxy3OitN
qHRYMl1RCp/VKIYoKa0ke/9/SbuuHbtxZftFApTDKxV27uB2t939Iji1ApWz9PV3qeeeY22adxPj
OwPMDMbALpEsVpHFWmut+/+Ptf+4va6UMijVXVuZu0IF0g1WWsX0sPih/FArxyYfPFUEu+FFWCQK
vOGATkKFqsm1qVwaC3DSKNnZqcrGc6xMdlH/ngXTxvM0VUEzKWQkwBvGtiVJi2oMCWR7z2kCthst
fF3UxMscWfTqzfM03F6wLfHWgYcCJgRUQ2eXRqbBo9Hvs6MjsTU3sQT3TO5gUBr+eI1Yj9nXU5Yp
ZQNWSRU7E8eQ4aWVPYgO3857PAcAwPw/JizmmDNDzjfuVKxKrhyrJkWr+cWMdqCRdh0qqmXyPEBb
Ozxs3Lpw6WOHoyW0XowhP7d1FODitZadb4+GawF10pUqE31hLCVFBqFEFABwFtEkSiRojhd/0VwH
JrTfFpirf14Nk6F9XI/bby3Nj0X/LmfPkZXtb4+Em1C3hpj9H0dWouoFhoJmxzA6zqmnPRrPqDPP
A8BVXjP+xQlra49x6LTXnLFZj3Hr1K19HM1jbgluPrxNo8toQMBZaG1GYZzNpv3cUxOXK3B47KTG
JBT66Uv3FpaNYDRcS4C5o9sf+xM8Adc7p87LxuoVhGhNfinrBwdVhUTDG1guYjfnbVHgtEC6CBSD
jkrNtaHY6ULwo0wf90WQ1xzgDFSY1nhuvTXCbBxEAVqlHYJaBFYSHAHazhTMF3cYIKlf31Vx42HZ
G1K9D4d+gIUxb0mHN8nW+CUbgruIyMi6aJuUpkWKZIIBBDEzyT2nf183qDOO3u2dI7LCHHlHfYho
m8BKVUSllw225U523bphmoq6S9Z5Z7Mn9IIQPYFpNVB0uR5QPetFDIwTbvJfzffsqVgo2UNDsW2+
iB6beGFaBz78H6UTSCVfW8rk0JGKJc3PTrOY3lI04882qmwSx7L0OBfFt8HsVYFPcPfQCoO08IBn
QV/l2qYCcKUuZzRHKg3x9Dm5DW2JVgCePv66vWQ8S2DPV+F/4ARGYe7aUiLFoH0tsvysGOcWQodV
/AhkPpEaAVs4zzXQ2rVyWJoQe2Ub1idwIIClpcjPvR/W7vfG/gvX2/4+M2NVMUh2A2q9s2yd+vKM
tutoeLg9VTyX25pg9hBwWqBnNHKYiL9M4wk0nOMJPbpur/3C04ArRErwQg+ov9CY6cDLoZRyvTQK
noQKqGrm2LMzWUwdPPUvt0e0Rkh2E6F96oPkCYU39syutk07RQ1GRMFj1lOorphfk9emCWyrdHMq
UnflJlY0/qwtOMAUIOJdjwgqT5lc5SXshe1Dm8ePJZ4IIrk7pakpkSn7HhXv0IBRwkWwdDwv3xpm
prIZQlXJWxhu42YnLTOZkyEI88dM1BjMc3NTBVoCrZe4pLKEEl1iGMXswM2lfmeVx7Df/c2TJ7pw
fptgPD2Xq2Vqgac6f0xW4s79cYjebzuGaBiMq5u1BjoKGY6htI9j6mfJxRIhsEUmmMBjZnHoNDZM
YKaAk8BM6eXxb0axdsegUq5hQa7dTTNSAHybLj+rWrQEULZU3Eaz3o1ZifzblnihAfdElAuQKfD0
yZwS0qiooGAHS/bUjcBkKAMucgY6ip1mkl0LGuKXPjTr/VJ3ytsyqKKHfe5k/rbPtgNVWWKmhoVQ
YcpvWK+QPv/detlQWFnJesw/9m4XSdn6joktZFeuDfa+cnF1ETSAu083Rph9KtkjxMYsOz8n0biL
QPI8Do+JrT5UIkoO7oRtDKnXrpGFjmzOuYFIVPgrAg2VF6sVHLl5BwfQV6H/G4QbOAyzNijo+2oj
zM9aLJOmubQQ/ilkifiC1MeL4sgRuOCj03hVtb4eS1IsjtVK2sdYJJXoNYmf7M9DfBFmJN6ItpaY
Q5fRmW1hDzoyoBp5cfEc1u96NgRdG5Jq2N/eUrymIhWkSWvrCOBn6Dm8HtaIjm8dARbDei8zsgBq
cdK8B7t3ITeRvYHmVGCP5xJbe8zghjwZEiWFS2hLf7YGcyI1SCrtwiTgBPJnwAfQUTztRucXbSkI
2NVj1xtfHXVya2oKIhd3olHhABcEWIlQIbgeuxwOYEFI4+Lcy8cx1oK+DV2rOHXGUziKiBc5tnD7
WPFKKKmhWM6MOzGm2QZyNTlLlWPe17NsEi3KcyKNAGRZbV56K1G3IGB+sMgzRw8Q6wFfhmOAggVm
NoeRg75Si5oEsrUQdXwpjSA3yeSQWr2fq9p3tORBSS+ZNBA5e5tGVJSVL0rZ+138rhV9cHvtOWEH
H7MWekHXpats85U5gvLeGKrkrDpdAD3xFkqn0i6pS4GP8e2s1SSkCKRw5vxTGEYsF2qfAK+R1gFQ
Ny3R9WTygcca94C51YLIsC7dH5OM7Ie/ccAHJurajSQJepsOJvo8g9eOLDQsvH4yVIEVzsZBhfy3
FSZoq5aeWFoKK2DjHYsmiJOgMLPD7SXiGgEj49q9BNQj+4gzVhbEfZsxARlXsbPUhxzcM2HyN+uz
MbJulc0tucoLXO/tAY8owIamn0PtV0xKTZAWuE6wPkrhto9yDFtdplIOtQoLIxlU7Uhl/9cyu3ZD
BcXFj9vBH2u/McOEkGQ2ZnUJp+QcUXBSK0dq3kPUflcZszt2+pON5y81elSK51kGV7XpOu3khXXr
6eodNOtI4zvT2Uq/QSPGsvcg3cBePku0PZQjdASVe+OA7lm/ryQ/bC+26OTGi0krXT2KiWgUQR/O
9UIM6liXsaIl56wkjXSqD/R1+AUtin/vUxsrbMkyL0H41umwgiMoznYupbhjdSIBGe5YUKew0ZCC
BwW2zDuBapVmq5VCc0M88CwgjH8Iuy+69fn2cLiGwJ2GswaQ2jjAXE8aiMOkHnoxydlAO/VDZkc/
my4Bl1aYSzsjmlHBrpBGbtvkbUukqP/aZHbMEktj1vYYHFKGa+bfJuWY9IJcwdswQNMDQoW6JTQT
2FTRTSMK8Ul6xuMP6fJLa30vrZ2IQlHnBUvglZABUIdDoZQZipJmlRrlMFP7+m44S3twLRReeKge
SnfcFSmJiEUUUrqQrAvigPqvz18aVzs+D76xjx4at1XJeLB2hYvd49ID9V4KUrjpLjsMv27PuuhT
mcrnMPdxmFhxek4KnIXa77G2u22ApWla4wZ4939PBrMBpWloMzXEZGgm3eE9LjCnjgzyZyhq+lOu
oY/l2BiP+uBZVgkGN0G1kuVDZM1/oMY3gTgcaVToPQaoPlpfrYT0C2nf0H5Jn+374Vv4tfs23dUx
iR9R8rs9cv7U2h+od0wBW72O9GaQ06wEx0sdAY+eFZUXg8FZsG1Y+rF/BojufBupDEAUh8mZZljU
SNhNegbjiZG+hZBstsx0X/WEEr1NwMVqETwIFrPXTdknfdzjDdKkQwCE56osNAsfPXjBA1WF/34Q
s8mcfArbKAKi2YoL0gD3MCnupFquDqbAZRIkc/7wV+oK7DQF/TdMqDLiOJfjvoB7tSByCim4LmNC
w6+xTWh/0S7F90ktiTYE6pAG00X5JM9BpDyUqNgMohYt7sg338Ls+zqdpQgcc6CIMT1r+TFKUNkp
96VJKip6veZhXYB6NNAUhKruegy8DtEZOEgdYwTKPpQfi9QGZqcjVLlI9TGcrSCMIELZeZbzuUr8
qdrPekzUcRBUYrlH7+1HsL5XJXgNUAApxw1+PA2IWu7SXiKSlCT63L07k6e8pWQG4OFz+1mE/eMl
jK1xxs9i9L+AOw/gfxBGe5P5hicrt20E4WuNTuzZZ+V31wDqwSSzh0UH2iT1tGCEzSHDwVeFJmpx
HPPvsnYehm9o7fiLDAUcygdxKaojbNUP8mPQUjOwrOhcrBO8TKLrMylR9xF1JvAqqCDrAzP8WrTF
tYA51UVpFUpowUvPBR3cIv5UK5a7vuaFSeU6A0AciNK4JH66HRR5d3ENvVM4xOAZBIVNxm9zjaZW
HgPuOlVOUC+Zu2RB2PwEZ6dypqlzcZZnpViOqeCozKqL/BMmcZJB4zNOg3gNud4vihxXWjaq6dlR
f6TqhIfE0gcvOBnLUxFHHiiW0cs1ky4yIUq2EDNp97hjCSoRvPMHvOi/H8EEqykskrQ1QCAgW1/Q
ceeOoCkA5POQWgI34rktzlJoU0OnqII1vh6tNuWG3asRxWg9uwuWb11GosFNftjYi4L7AS/P4UkB
UBD0xUENgYl6oHjNpWUxcdVJjF9l1YxuLKWWIM2tH8zuQws5FCC7VU3uQ556k8ZbOi45cgrcxvDV
6TGufe1bGZ+hadiLHoN5UXxriokraIDDO20FU6Nbvijn7KlC1yj5i22wNcLsPr2MF0pHGLFU760f
SZWTwU0XoqYuULHx421z3NmD1BxEpwzIcX1sjs3sWWlpp3YEa6ElH2Z9fX4m02M0KWDoGEjYCtyc
F5lX4u0VrbUKRTB73LKTdO0RQtActcQt6vDiZNl72ISi5M9bKshQOADurbmfPfvMZhQ5VAbfSKc1
e0MZvDw/Ld2ur10lPmXzOarBYW7eqc7LKrc6Bpls7tsBmhifI0XUs8TbBrYDjgL8hZMY+7g7laPc
gP0KnGdaRQ+21aV+ErWKYLPxNjY2GTpobcRune1ag+KqNleTnp6XIdzFmeQXCdr149ZzpoR0xbGt
h8fUqgSJnregAPtAIQ1sYLjTMN4KKhyAP/AIco4hGQS2B6uinjDV8iZwa2T9842TKkqpKyN66M9L
81gtL3q8CDadynOXrQUmB4QLCjYG5AfOsXNfmr0XAqhv5OVRBqlEYS0kj9Zrdd5Lxzi/T+lFwomV
QvC4prsq70ZA3HSCW74/ZgnaOK27dPSjbAl0SAAppFCafacGViLCy4u+mkkadG4kgKfXJafnufSj
ySZh9pZkbkdFoY+/zhZUm9bUgV11vQQgiYDspoMkCSYA9CslREJJMVOC29GIu9BolgeiHacAABqu
rSzgTxhoCCtxAwGqJnEl+nDbAnccGwvMQkutskxQxMa5VEGj6mi6dnwuC1F7Et8K5NhRicHbt8GM
o4/0LO9b7AprsrwBTz9rDWuad7fHwovdDuSo/2OFGUuehHUM8gFwHS0XNTQ8Z/yFR7+hyXAY9Qo5
Eshb8I4okDyD7iI6YlDFZ7ytBEmunjvgCkmKO9Tz8oleerBsolMvEmxH7vShrQrlaxDJ/yGkkTQh
Ldpw+oeKcsaJwRmfVUXE7Modz8YKMx4MdSmtldkVgix+1s+P9rC+oh4XqPveXiheaF5LjJArAk4Z
Pb/Xbm2ZtOmsEAuVmQnCSenWhmtkXwHVqHTqK4OPCulti9zIsLG4us4mYiaFFUlxgo3UloMXqmow
O3VE7CHal138pQlFTy1cVzTQWbbKyAL9xLhiUtK8pgtGSIvGAXq5MfaT2R6KglakziLIncKfdtmU
ii4rXFfZGGYWMQYT5pQUyPPmCjHvL6r+C0ArwfpxjUCICOqm2spTqDKziaa5cAnBlhs62g4doRRV
lNYUnMS4SwbmMLzhIvqZLAQmCuMWWDHEDDyAkl5LD9MXBzzbnV7uHNoLDs0sefh66dEheqRABQ2X
PHSIXw9JL8Kh7STEQbtKSKwse/BVOrhpDXgRz0hcuvFFPuYE8h/ZzjJ9q/5020E5mw+domjhXtXJ
dIstvsWRJilGllHUplB+16Lqax3XblWOlhtGpeCQwjWGYisQWChayzaTvKy+mTIqgfJllOfCm5ps
cMsu1zwbxGk+DqQi4iauPRvtySvpB17L2d1AbQMaAx0oECYNANdBOa4KvPJS+GoS/7g9kRzfRKc1
RBwVDYdqm60o57WtVjI2H57LgR6IsgllJYDjPb0KU4HTiEwxQaWFAlAsgTrnrISoACQ9UaaUNIoI
r8IrzMIzEUtWSl0wzzJ7eoySasbzArC15qeEgEHco5/pQSbhfXmu3CEwjpILQZrD7Ynk7L8rq0yQ
xrEglXJ5PUm5sWuRX9aOerctrHuKuanqK+0QDgXAujofh9BNUJayech7CzjNZhxAPyPbAVD5r7dt
cFINUhrQwas2MmIxU3eLx6iwKgPISb2GxARYQE5yRP2l9LVW8cskfwV1VCe93zbKcwx0hkC5UAdi
Hu/O18FkHrO0LDUb51DgsmjzlqGOL4nWh5Ni8LgFhB2qNABMsM24udlYaYcL1LmLWpc6aiBHn4xj
bLmy9Cxkv+U5Azp+ESzAfKShdeF6RPncm5K8wFhZvOSOESRvWhqSMc1dNPT9xeQBBYSO+ZWHlVUk
6qqqkUEvgnGlpUYg8Svv0ISVu1Uzi8SPuKPamGIua9KS4Y5TYQND8w7Mtm/j+Gm27xvUSepKlJh5
zg7gCYItqlp4vGBu+v1Q9Vk+YlhO9Gkw0elZ6oKszKtTInWtbJ82yj8AxF8vUkrH2Bo15BCgiEnk
1DjzQjSqmV2aSSRpl12S/zRQ/Hbkv8DErlyLuMrrNsC9rMNrkknHKAV4uNJI+zrULq70t72Cl0I0
kALZCBgI7X8UJa0xTlFRAy/WnH3O+omUZXlMUsdPRM/gvM27tcRE2yFO5j41QTsTdU3lKolZkTSc
VNc2MlkQAEWmmBCrLXY6lSV4SOr4vcrfh+bN1gVNTfx5QyDH1kVx3mQ2bmPmTlZaGI2sp24prXpu
x6KMgqQXpAv+WNA0tt6Igfhl/buusqWpMJZx8odyn+HwIihM84fy2wIzFFurolaHp52hF/sdPUMh
VNcFW0g0COZgGy593UcrfVKovsYVaYZviyjpiUwwMQdUKkUMLkNwB1QHPTAc39nf3im8oAaCupWk
3EJ6ZQONWc2xMydg+4CqRNNXJKwvNDyM9uPP23Z4AW1rh1mORqN9SgvYGSAkAH5VKc13/94CSLFR
YHFQHUVYu45ndmg4pTWBOatRPPTDzNrL7d//aNJkDyBbA8wBzqlGSQ3pSquQkVZrfdUvSxcPdNHe
Wp7G5H0pDime3/PFH4fKrb504Ghe3Dp7m3OHpMc0OlQe+IUlEQEIz0dAPA3YKM57aPNiBj7PEgTz
bHyXZYORVvo1RY/CZlze8uE1Cw9oIBlBrmXC3FhrkzVYDnJfAVk6wA50Q7BfeQ/OOHn9NsEMI4zU
3CmlCLjhPN1H6mVOR9ecPHTq34cpus+1UCYKmh6n+nPX2KR+oqVnzNauVKinxZ+M5NRUor4W3qlp
7WmBW6ELAJeta5+atWqgQ49viqzyoppP8fxTSeuTWmh3jaYfINgialNfR/mHk6G9Zb33rFgzZqIz
eVEHEDqCL6J8UJQ6qKyf/VqRzk9m/nzboXn9Z/raDI/dAmlXlb3YVeFSlpUK9izIZh6Ls7y3L5rX
BcZp2KselJzc3Defkkt3v3wHTaGnk8qdPQltPZ2re3lg7WRiijDqvPf37Uex7++TlCtmRPFRoYpN
pKd7HLuhHq3vE9ne0bn1OpBQ6v1lmnXXTpLHop0e7M7+gk7f4Pb8CD+FiVl4GenCVkcKke7zvbSn
d/kxDJQv4R68k+d01x+Sp9sW18VlFx+rDkAmUO1gS2YM6iGt1GnNWT3QrPFI1OnLUIE2XFA94Hn1
1gyTt3J4uirFmOJpeFJrNyl9JGG6R3zqBJZ4r9JQsoTELm5VACawRE9Kow9aauENs6/1J8dofjpR
d9IzoyNL8tnWPUr9Am0NYWN5SmMKchsvMOJqj4sIbnQKssL17m17KVdrcPyeqbYLF8utuziYSlFX
Om/HojUbrQxohESJkpnNSJs1o07R04dQQcy0ltCNWQBMC4hENeg/4lYSPFVxDeK9FsTd8BQgz66H
hcpU100m5jQ+2AcjCXK3gZC7f9sVuXO3McLMnaKOEYiadXQN4q1mAA1h7byptmCH8bIKoIb/Hcn6
EZsr/RIPaMA2jeQcEMHSf1AzsFtp+9NMHO2r1qLV+tOzn3k5oSdtl1boUNO97iz/ah+Lh+WkfNWC
9KC7uC0+gA0BEtPPXXK0Ra0n2rogt76FyWyO3OCy4+BbnNiLTvHP2DW+GgG6pvASnvnhUTsrARJb
EYznuDtNO/QU0Qf9lL9Ofnkf/sjvuzsaUDI9O2g28G6vM/dUs52oNVhs1mCIFzmMI3gTwpsPVljE
Az8Cq50PsdscRe9j9ep0xIZDu/MhOUzS3fiz85POlfeW4FIgcmzmRmqps5osq2PnKFFlL4mXHmJB
2yIvwv4eLfLs9WgluepiqFDBrb3+YgbNRTCdtz0ab3DXv58YWSkbEpZa9v3Ivb1Ut6cHeIHr3y70
cCyNdaVwqvwB7WlX9kTKX7d3vcH2LjkSDXHAw+eb5knOj6O5V2zBE6JohtY/3/ibZC79mK3tyNJw
xB4lrSJSjRDN0x9RJYzxgrPOU0YGDbygUE/4ScHeg/rG7RXhPXyDcP0/AQyx6nowCtJeNNgw5YXl
neq+o9H2NfXonep/jk7jc1KTX+BoVAP6oJ5m3KZ39OvwnO1FqF3RnDIBJpWh+03REnJe7Es54ZQW
iw7nq9/+3yEMh4frgS6KHDV1j3Sgo99aI9RTXrodXjDvpZFY98Xu9ryK3JAJBCPU1LQmQ+IuzsH0
pRe8Z3BfbzarxhYfNDNum2gdTPdzvpPc6YnuMlSiZqK61RMud8m+qe7G8jKLjgrc2vzWMhMe1Lgp
Z6XGwEpSeQ7+cU4HEu3V1/ZQH8adcwco2wjBOIGfrvN1Y/U+Wsk3e04fYkBDQ7jpAm5km5RJ0Bpk
8Ir5XbOf4l7gLCJrzPmktiZJAuFzcm48oDa/Dnt6iFzFjf3/l5Ow3Q5TLOlToq6BRPLquAqolvm1
KcgX3LFAPQQYIDz0AUZx7feZ1TsVCm8YC1J3fEQ3mebHk5t/mU8i2jS+W25sMc7RxEVsRinmTZbQ
iTKpxFlUMk3WbnDQLtPMEEn5qpQkzvLHpLfQCJ3tTNvY2WY+kI6KGsC5MWXzNUy2sSc17mYbqcBK
htRdJuuTXmnCbuv1V/7wzI0VxlcsfR5DefXM8JJ5S2Dt5UA722ccN5JgCESAdm5m2Fhjco89a5OJ
ajGyf0JyYD4O1uhV1t8cajdGmPRTjlRxJnnd44Xiz/XznEsCzxctDZN1et3o6tyBBad4y8dTKYs6
LvjXts0YmIQCFFJsjD0sSNpL2ut+mB7mtA9y6qOXJBmPSjx4JSQfbFQMb+9q0YZjEk2Zmancrg6R
vyfHfFf5ykl61lH5Ody283/sto8ex7W9lo2JTTI1kxP16EZVKfh/i94wVTfpaZ+41ZQXimfL5Wzg
QkfnkUD8eXxMFRuCwvViLZCaKbVq36tKkezCIjeBhu0SpEOn0ERUauuA/9whv7+T2SHxgFdeFEwQ
gcJAn3AebyriR+rDNApmhHs0xm1yVSwBXOiPSrCyqKa24okaGrpA2JBwDsKx9gbpl2DquZt+Y4kJ
dPKQaHY0R+jWbjM3NQGbcS6p9Hn61AHJ+KxDoMJERIPYlqY83TbNHSNEtg0dV3WQpTJ+bbROJhVa
DslGNSdJqilksB3fDLUj1ll0Xueu3MYY48raIpdDPwG1EifL2zxG2sEqpvV5LZbdegBUaoa+WWDP
jaggzN1D0MuFti2esYHAv05aUD9tjDhHm3AXfndQHU3G+1k9R2PQRPcpuonQlHJ7Wrkj3RhcP2hz
vsgMRQrjAQbndtyB7Rj9SncT2HBiBa9IhuHFy/G2wTWG/rEpbMAs0OwDnBW7jksN5Q+09mDzvqda
cZyV9sVUgAe6bYWbLqCrqunQCF5J+a6HVSYQ1rOnNj0HFjT1ph00r1KdRCIeQ+5LLJo11gUD0h4i
39d2RvQLzlaJ0RRgNFiAXFR/lMluljKiNA8AppKyRiut6PXqAyfHTiIYTeEfAL7iCY4ZXtLH5QDB
lBXBN53nvXmMd+Mlehs/WSPpH/NH84As/F2VyHKq9sXjHJQo//ZPdU+aZ5Ted6LbFDckbz+ImYdu
TG0arR80u1bg+NS33HLXnNKAPusBvdde08dFmOrW+HlrFphkGmezNoYhjMoYf/rwPfQaX9otrnL+
kT+ILjY8j9qOkIk/FphurEb6mPIi+AVwGSn82z77IRB4azzM5l9a3UiSESbw2HTnQKX5zmndMyqt
J/Wh+VTvK7ffIwgFyjF8jQ7NsT/IX25/At+fN47FhoMcyrFmj0/IDoan7+ixIw0JcesVXQF44Xwz
nexFLmzUMKcODIHGp+keq+oIHmwIhr3cHhAv2mzNMPkKjYUL1M4Q3lAol4nmitpNNYFbsGeRIVoa
2ywwDu2+3vf+hEeY0K1e9SOx7so7/RD5y3HaaU+GOwazl+yyguh+8T0NlrvZm+7i8/gF/z6qhH6P
94VrCE4GPIwXmgz/GylYmEu6pDFqmPi+uXhp0Ph30d0qJkkGySU3uSs82foeOicT15TbE889h24N
MyFqaiMzB48WQpQ7ujJJXeukE9vLDyqxBRuHl8O2ppjgsxRDnefV6ku+cWgeUBbw14qnYEAiV2Ki
TaR3GrSWYOUy/Xygh4m0ZPAH+NQvyGwcnPtcUOsQjYoJOIPSzXUSw17nmb4T9N46LpEqhGgbMiFH
lys7cQYYWRQi3S1HChu35+2jofVGVGOblQzw/mAYQCMDvomqdAW6dLc8qr7pGS/VvXzoB3e4FHfT
S4nw3f/8BgmY21/AHSNAneuzLNqWNMY9nCWRU2tBjnaaR2Binemt1Z6tXlBu4AYC0KcAXghYLJhU
rk8CM4BOUZh3aDw3SF30LuTZUsdbIleoKM1PtgAIQPoVJw60VF6bKsEkWeQaUALakwX2ezsYgXyx
k5dJUYLBVl08wZIe2Aur18EzBPDcxci/5WAguT2v3EdWAPaA3gSADlKt62Vhc3ZM5dyc0hBDVjp3
rH5GZlBX/gBVia+J/NaASslcJuKkuZ8b50U7ivoieTQKELJEDzfOeMrKZXVtH8E9s41p7U6vdLen
P/R5Ijq4IotxP77naTBCinQ8KNNxcn4Khs5dbXCPrcBB9JqyjM+yHRt6FaOLXLUHgrg6la8JKBOA
RZL0fdnLQZfv8Ai9gvtxbHQ7/VHuarLMFVnVUURaWmtW/mOLoeMAumBgiAbFxvVEFFBQM6psxaLR
wiZZIz31pfOUdNDTcwCp9NMsjcmI7m9QbNFXwVSsKfSWcSbF0q5qGqkC4gJCZF7cKJ917XWIzsC4
HJZUv2t7MKblkV++x3+hIqCj1xcvuOg3NyA/ez1sVDmisuuBy4H0S2dfEvs8VveTiK2RN7krgMVe
uXCx4xgvL8qkMTvTQXZphlOUFEe16jGy+nMdq7gtdd+WRvkKgrgft+eV52Fbs0zxIGwX4IsWmFV3
HYAJUZX7UliQ0Kov3dwLtjIvt6FpH57sgK4W3fTXMzmbmlR1C2aSVu8QEyyBtxUqR/HyGXiPQLW6
7lmVvdq2ehbHEgpe8IzILbVXnPr0svBo6s892IFKRRD2uRV7ELLjrR31XyAFmDApq3X5DzSnMvAy
2n6LapD/1y0pmkdn32dSUMV4ZQJqWnbwgpDsaxWF227x7cr+VsWy4PGMO8VA0oD3BaoH6BS5nuJe
kjNdirGemt4QSXmmGhC5lgh/xz12gc3HQCEIxIi4X1+bGee0UqktYU+A10U79B0lMrWAixy8IfVB
uqJXblK4ePu57a7c4YFvZWXTRZ/6x1v1JheEy2LkcZdCBW+wV70FYzK9MRS4KXd0YJwwICkEP0LH
/fXoVKVTM63q0Z2eJOXJLmTNpVob+04op4duUbsA9U/tNFf4X6X9qo21eepRbRfUongkH+i+Qqft
2rqHPnnmLNg1Q+pIqDieh/khol6TjASqiUQz9pbll4tvSNoFQlH10npREb+q+j7ULxKKEOWqZd1F
+38/+dvPYTwd2thGA8ANWk2tdN+D9GWZngtJ5Fu8QAgeTEDYwdYAzDwT6CElXIxjjSyTt5ZvOW/z
1JxKC+BgEySObXRnqTWpy3/JooxshkIYUjwAAgAx4b+vl1xvoOFg2J3ypDc5qDfHdCd3qORAuY8m
tafk/b9zZNYeC9QPASSnndEqT5N5aLE/dQTdRRb0ATG75Q8jzFTmSgkpjwSDUkfH73WgOhYQEj3f
9gr2fPSHFSZzoVEMjZgNrMiP7bfCq3efwp/N/kd6V1NXRGLCHLJXW8hWK0ku8D14WF9HvNn/+eho
0POUlaeyaYyzE4bKp7A05O/x1KReNDqGIJzy7YFZY9WpAcUAM4N6qtldXMPeYO1m4zQhfUhqEcyS
JdhbbEnkf0f22xIzi6Mjl80oLcpTVPogXqwd4NqLS+rp9Wub3YNEYRxFBPXMTvvHJKAPQICBkBck
9deTubI6TKU2K09VsYwHuamyT0NTFAFwNKbf9fLyyUibbCa5rk/7aNK1g8Bz1tnbnOn++QCcdlCl
Re/dHyKPahSn3QqifMpf0p9ImdNn4278mj/I5+6uEIEGOZsBYne/jTHBVBqyzixh7alNqlMuN37W
UXeeO18wKJEdZlbx7FZWGggVnsYBd884uu9r24vs5Vhrx6pTXIrrkpEbEjGz4r4anYNN6VGO6Y5G
qqfMw+7293AXeTNs5swFwh8likcDw47AvaGj/rVcoCPjzop2SjLdbQsZstutYBa4+2ZjlQmnKU0K
sy1hFZ08QWdGQRgmHi3UoBtEmjWC+WZLfJNUpo41wok6BZxC+vLVau8W3RLdAtgSF+usH4eGTegZ
hnTEuRNDkvP33PoKGoBjr9hkUUpghlSgsKV9jJQhm0tQSjoBq5VrUpHelGA12TqgAbh5GQ1wLimv
SDIaR3tq7vTUPBnd4Bl1f8iyxu800RzzYjw2j6OgGLCKtHzUCjaDj2qqS1YiIVS8AnuoAJ5KFvc4
7IrHCmo3ZHi97bTsCex/J/u3PWaz1ulg1iYOuU9dbO8rsEPhOccv88GdqsrFJnYXSPrmBqRJNNlt
nSQQ2Oc6FW4PH3dddNAy0dhxKF7QB1t5KsAQZM3pBSdeV9aGuwUsq4Mz7ox5cfvZPLXLWW/p04xn
nyXZmxI4jjVBhY675ptvYa5ozaR0qD7A8bQMtYbUbXUC/Mrsp2RcEjKJGDy4WxeA9Y8rhKWwQ5cj
qc5aE0s9T681iLKWQNFJIapjsa8Q/6zwxgwzqlax22K0SvWpyNomWHJI2gwgRYuJLqeDBEIPFL/c
dGxxaWrT0M2NCc25XTX6ml06Xmsv9Ki2E3APvYTedHV+TaypPllOG4JGJtf9RV06YtFy8ZJWH+6i
vEoPt51kvUqx2QslGZBNf+ixGeu6bfbEGDmDqeuR+kTD+r5ryqeot6V/f0wEtxfy4yrcq1kszVJi
p/1gKSlmyZznPci2rYPdKmClC/+HtOvabVzLll9EgDm8bkYFW6JEh/YL0e62mXPm19+iD+4daUtX
xMzAgHG6GziLO69Qq6pQV0zdveDAPQIvByRtaC2lXgrwj4gNF5X8WUmEjySWLTm1B/4ZvEBE0s4J
WGhT9ndYRXqaNKY0FoGeF9rKu7E8jldzilY/yCeB6gjuAMrQVPiqjOUMUtSm8VipJGyf6mLkA074
XcqBEfCnxwu4DIgyhjgD+vaobiLSoDuemYiZRI7pG69PyjNT8W40FlZQth0p2XnDzCX2PVqHVx5k
Oq+K/jM0b6hoO4AoDPqkBCqNFlQMGNWEsfGaebLUtrcX2c3ExUFjmtlqp/ca2kusF7RmD7qIodnM
gw1Az0qQS2POfz4D+n7Ia4LAmrvhMU+aOBwmVWu8OXqZD+A1Bo1V2ttIcvkSikeQIGZMBeT13yiY
TeUukq2MMzuU0MxQ2raTww6k2oecHQlQndn7BVqvQEy+A1i3Yw7NeY0j5CfoplcLKLuFbkzCYtFK
DKFSCQ0kbhqv3Cif2Vdk9nqF/qPZ8Y12xx5rU8B71Di11VqD0+1rMzsPu9aYD+zz5Ky1D/+UEx59
DXV9MYWYMKhpNB5vQ7DZbPTOhMCkDn8dD6NP/nxNRky+A2MlTLhzPnikmmQO7jIyTjSsIevmKtBy
tvW4CMSbhd7xb4qEqS9wY+LufHw+bm8EMP6hlw+pB2RCsGmpnVo1wN61LXZq3JeOktdenvzS6tJO
whbZwmBfJJwxcxKI9ofvlvnq1Lch5Vb26a3rsXzEgq8A1YeKH+pKQOaf75lSbrxEA62IXG+EKnYD
VyqMWOT1qTXQEojekx6SVINCoBv/vjILd64JYZE0R9yJlnQ0+l3f88C7o7Esj1pPjN/8oQVv5Vcc
8BshywnYJggo38ok3IyvTQ0Z06cyDZw6bHVgXKTgPeISveTFFY+ALoksZxcMDfgeUIjKikTnSBjo
anRVJrQeWCdQF9gXtc4ENoC7MxhDCk0yxu47Gm05PlYsEGFZaSYCv5JcWOadOgGQW1hILtGjj19U
aCxDJSD38T55QVFxJNYmEEoPENJYmf2bGBFDBbIG5S7YEhQ6vdrX4YSiUN95Yqg3AQStzER9jYRn
BeR7g+cXBlsYXfd3xSp/MzjQKoCFDcuOrQfxkus177W4S9g4lM7q7ABvMz1Poy6OPZGkHWrY8AgI
hC5GZ16NZm7PnMZyyFpDyAuxBGQs6IslhraDUvHq2WAca/MZAeQCh1vX5d3KVXL7AFCWqIMF/Xeo
wNewNNklSHZB3EO+ctTOZyLqqCUZk25xJLRaB7SNTm9GtmrIxqhzZmSE28xid4E1HyXj8cz/QKau
thX1VYtnfuFVFZLQQZKLU8/QiNFHI/6rbvNNvu+tCrztwo5zUis1Cv0LyJjabIwBP6whW4wNAkAb
6p4ktROrtNMVPNmNE059FhWQzKnANihQqudB52BeMXNSEsZQVoZP9zgjp369/NTG45pCA87rx07x
yupAOoK/3gvIn7ffQMiQZu8Tlqzsdrp2/o9RsPLzIPNGkEfjvDSWGTIpl9TzbA2Yc8GRnNmJdG4b
Az2SGbUe6wcG7QBbzKv9eL2X8VDLjSoF0j/AteGF+SH0v1junK9afox67RwWnso/VYC0xfWvqHxK
42jlObuzhEjxopEZKP2F8YP214VeDuu4ZM4RgPKVDqAOGIf5En4L8jEGW64spXg7sktztFjrzIUz
tnLFnBXQolfxZ9b821OHNxEa2jwa7gUEassHXEydVI0CV9d95AltiZpAQ9TSAkpYhwOhc8Eao9nt
QnGogaIUzS1gYjiN19ZEJmiWBAisqSHxhYAUv/g3sUHT0soy3TW0XPaQcsPDQrs4qTj1Rd4Kkcer
KGWjqu+VyJ9VThWtvKK3+wFzBlTkUosEyw39iAJ4C6YEJoo95ZyithCKqVmAeKtCZ2FBIpY3xzXO
ntugV0OT8VLhRbMzxEjpJUOmrygBI4691oLuytOnuJ30b4bEhwyCFIGd6L35izVau8QPaksrO/I2
x7yYRxu/hKrdAqVYXr2LHaOKLduOQhp78kulz4ZvlU5j6d3b4yNNd9biOrk2Qz1hA1fFdQxIkZcR
35aIRCYTxXn9ExzLm9oMbMB+nzujNoAz1gXy66XUA2PtHfmh472+WK4/gjodKRwWpYnwEeV74DCE
QetWTzpc3TOJiGiM5hGsszq6O0hpqwSXa6pLByA5VvyXe7v5csqp50yOMy6QWUy5QibuIECLISZh
uUvq8+NJv3FSMedg+QMsH5TjqK9Tw23ESZbzpI09CYlBNQ9Jo4ssTxTOHTbrfI2L409P7qU1alRV
10XF4Dex1/xOzBSUcRrBdtJVk9d5IHMzANY6C50ZZDRm4/PUOrMtg2U7sou9pENkxWhB6yQTIEtJ
bbM2Yij9uyaxwxgxhFc0A/hGg9msyRb81EtvPhv8kuB9kiS8ddRnh3Hc1wkvxl5vCUa/28zorFOA
ZJ4tfuFqIZPObluj3FR2bAXuqbMGSybFBh1HKd7e35mRb8eRnCODOYb2f7B+eJ1wO6DyCTKR66M5
Di1eC1ANe30HKhjVabvZaCvOkeFnxALJ2NNjezdZPuwXYLrlH2ppkGFS9sDpoWVMXyVe0cibHGIA
hb+RGQUqSiuAtdtULmWJug3qrkJQN8ISmmsFK4BkWmf5yi6tbNFgkFt4Z4vNfzc26iyENTrymLzE
2CA5E4fHbnzuo5G0ayO7nUMe/C14fGUQjyMypByKKEtyrkiY2OMVo+52WeoFcEbnTSgkkD0BMEKE
PzrvesYZ7OTMxaT8atbu9LvfoIGhDe8Y/CiaCpOdhxC9FVHiyZNTKwc/2oGfiec+H88oDXLBlc7/
bz0e0RinUUMd+RGRN5sk3mhpgNlXZvZdHmOD3wCCb7cOimmELUi1Un1dMXuTgFj6HoJigtl2D2lZ
t3AbowPuf952FmuVW3A/43P4lcHeXtlwEHEKlzwd8ru04myaBkOa8GPihYzlPwFaljiTjxQDt8L3
TLdXLJMKz4MFTkeGkjLkMa7PPBsh7i0DNvWgi+m+gySQwNGPTIC2yUhO9nG/f7O/jl9f/vtwSA5M
Sfo1zOqdoSK3vLTxyQvSRaCWNcu0GCjTKvf8j9xifnNmsvoQ32bKMMqFdAqsxQLod2m3eyq5yu/r
MfemrfjafYSH4AP4CltymNMEnojh7L/hYn1KWFKURrx2Rpfb5frKh3VIUyLNC2oqjU6gQwahzapQ
yL3SGPeoCuwC+43TVbKoeqVP01pMffswXpujrlVuSvo0kWSY22RO5kJ/KdMhzfdc7+QNwPAO6DNe
pOfGak3Nbu3onL9onm+yTvcGPLL6zPxKX9Y8oTsZhetvoi5gVoviRRV0mQLWLC1Zr+zQkszB4I3C
8p/XOliWPfNoxqldXZZ9VEeFknsMAw4f1RXSJ2k6iJ2u1S8C6Exi4/HdtDzaj+xRj3rJ9MooibDH
+s98nxpCtYvEtTbk5aMpIxCf/pFSQxYSxQL8+4XnHMnBJCg1G3pN/clyb+VamuvOIEB+BLdNRt4J
NNjUIPpcK3pQFIWepPwd2yOT25G/Bjm6c9jh9aMXFJLJ8BO1xYW8GMMoZdooQiPLOwiGaJ540qwE
VLdpScQWlxao6wRpyZzxS1jgglMxphCYO3LpEzvZhfRX5a3CE4OduJd+oxVARw338T64kzq5tH7z
WKAilfE8OJQ98SOo9OE1+ZKseZd+DkbwRARnik1xE5Wb8kVAz+6K8TvPMGYV1LygZl8gZFSmXMxz
oRPqCiFPRgYEO07tymtqFPQehIuBXDyM8NDKEMHRe71+zTxEjVwEhRdMDMQxnlVkRFemkD67tAnq
7Oadr7RBBhM5+iaZPxjOa/XK/8624TlCrCRtE5/M3+lzdhw8duXuvEn0/2MctNSYSYyRzjD09VAX
6hTDuCfsyrdQD8/yPjUZ9NhFIVl7GegTR1tbTsvFaUiKsSrHxVoxp8bY7gEbJn7/+nhC6ahsMQIv
GwxjS70b7VHXRuJem8GJwha4elW0LbwkmT7OkIEaVnLxN5E9bWjZnxejqYYWrUnVXHgCmrL1YFe8
pDtuWz6D5XJtmegnjjZFTZw8o5mHR+eyx+z8p3KTHgI72IenmKQrb/e9FbqcPOq+qrQE164MQwrE
wkT/byVv4sR+vEB3Nx1KOyKqwAtknE6JcDIjJD4EcLxhK5rYAv1n+aa9xE76ohylmGRrC0WXMzB7
SHYKMhoKBCTuRGqhajiF5eKSeMKBT8lwalz1AE9zJ3xHh7VL6c7uu7JFrVQ7MyCfZdLKS3YROix9
p7K6t2JlPyz/k8uXkR4QtUoh+p81RYGRcJMeBYc98OgUfrxId8cBdCDExxBLouh1vbkjv08gDFZV
HoQdfwvP4adQE/7N//3Yyg91OzUSPPEoMQM1Ly/1vmszvJSk6MIpKi99D/Vxd7Ita9wReIrPPnnT
XScm3crA7swdLILgGrfdUs+lrodMG5IuYJvKy05BRfhDa2Pb7R8P684pQl5fQiSDzaaAwfd6VEHO
JFXBMLXHck9xqhE204NgjcjgnhFkbIGeBnoDpNrUww9inYzry7DxIm4TAx2WhLYKIMHjkdy+fwiX
luw9ioGLjh+106RUq6uyyoENUUoUHFMZKgWQzzD/OyvUUNgO8POChRUxPDPQLy3G1Z7V29laBoJO
EW1p0JBoekapgEpb48NEx21n8TfLaBaYRWQZ6ahjOZEJ7Kl9oWvBlhHQ4weRl5UtcXcioTOEDYfe
PqiuXG8JLpETCVLPjTf2rUYypcr0rp5WG2Pum1lkUiXUz3Gsrs1IYedPUwB4DeiWWYmAZRtUyHmv
8w0BRJJ/Z5OPfv7oGgNUMavivLRDhq0oA2WzXOzo2AOQ8Nr4zGSA9vnAZ5QT9OnYN19GAxD/2sRr
u/LeYl4aoicTEDbA35XGa3NUp0XwhZRHae2ZuqmK0sNZvuLifWckcFeEBUAQEvSrP63mafwMvvJG
R+7OAUoJNcHIKG0HvAyjVRsuT7Yh6YhkLNn3AIn2c4c//vsHZSFjXoQBwHxDF6rDuZCyjCtbr1Gi
8LSwTxvzHK4JGt6UTH5GDkQ/HhFlEdaldpEyT3OoqkyLYoK65XbZybDAxWNxOzSHgIRhmzryDjVf
3tC1zcpj/QMAu34RsIkubFN3Z1f1C0UMbBeEeXtCMVovjXojb/tDYyEjbBWb34WVGa9QZbdS8/z3
8QTf1FHooVNBZ9qXAtcFQecBgmmpdnlAyy9h7XLjpwQ5dkuyR0dBwz+KGCd+Pz7n27Wq9w1GgP4E
+hgN2TiwAmYgUNFQ9Km8jc3WV95Bk6u8xSK0HhHkNVZSgaTRzpnZzloNFKFs/ncSKgBl9l1CZKXY
RwljFE2s1wUalo1Mw9/Opy6wi/FLmnoy8HpXOBprPZ7AO14xMh9AoS8CGQC5SdT6QcxXDqMO2JEA
3WjlvglMmdlBE/4tf9L2a4/5vesOLx/Klkh3LXfP9REtO46tK4btPLb73YsJ4YbIeDyee3ca3BIU
LhYmYaBCry1EcSQqY5x0XtjE6XZsi3xT52qts52mEUDgqxV7N6n7ZfWR2haA/lpILGnIXTMlSspA
aQ/hi0Se4rP05JwBaft+PKyfWgN9zC7N0JtMSZUcbP+dN9noQ91KZ+kPt7OsJ86Qj7Xj723pg9iE
nHpy2mhm/NtkNq7LkvDD7YD3OIPNknyvDF1Yztajb1pW++LCZetmlrQO3ySDWU/dxQqgZSc2tDRU
MVBNRCbRzV5Q1Sq9WbK69zwh4GoEIlsxKmcCE3pjti9CvOO+W27T8J+awUMGde9PRriW/7qpdNKr
RL0Ndda0eduknccnu6Z/EkrdwYQEVq5rhj6QYYc/TQQRtBmbta3zJ8NdFZb8QTM8mi9qb/Jjz0L7
oOi8IbOnxAYwvWA/gdcKal1zGM1tpK2WudlwqMqZCMMuLTcR+1nKqZ4qBPWSLNMF5n1Gh+6TUhua
bEzaqQfePTFFBMziduCtbEA/6Xe5qZcuSMIxdp0cisQcVV2DyF/3HJbPo3+MGzKUje5PMmRnCXR4
+q8kszvosJmzbAmb6A8IrnZqAEwzCUZ/5VH8yWZT8wCOEBQO0FOFRBsNmWy0BnzJctd47x+HT4Bm
GNJuKpIfGfIZgcojIkv5Gdl9yFWSwIyN5afQ8d/4S0jKkufnrbllyfZ36rwI4OGI8bSfQzME6GpC
yvqfnwEULjgDj4/hvdOu4DFHbgluqcDTzMRdXWfZqExwC5VNyrJ/Irl7Et/i3wrjyJqV162ndq9x
XFuP7S4742bGIOuw4L01uKPU9hWKKPWRtWu9QYIcXzNXH2KsvbNx8KRF85pCzr0nQREAnkRpBVcp
sB/X51qI6yjv5AW3K6S7bPIaqTFKVjQUZKbl91g4gCqzqdZyk/c8iSuz1PGohIqt+QUurB1eNVIe
xYqk52QbvKB9Gbg1weR0njAb1uCQZmM2zS63K2eN2vqmEoCbAuWcJcG84GtuJBAHJSpFpgdkk2e3
C/+8xceB0b5MZ3BKjAIACiYCxIO4ptiw3JX0CqOjAILUwA9JKAFdz3k2xZlYs/BjGOmpgJhpA2q9
x3vo/sguTFDzy4QVclKj33oVZ5dYyjAnPR/afWAlzLbUixLu7/AJ8cXh9bHlO1kDzOmFZSo5IZcx
r2UhBocgxqo3kK7BSf7qyZ8/wDdgOTm9xiMVGBp+1jDxN/XRnwW9ME75HLwY5HMXhgDHPonbHn2c
uFOCbYg7BXh4/h29WaNdWdMqMdxtDvB60FSQPCh+HagMprsxa0A1Ql3WOUAGk70EFLwAonrAJQor
dxNDA/CFXymc3tQZqGHTMYGW+UFfCDDP7Mo986w8a6fxTXlWnka7+9SO4dNa2u7/WWWkcAG3RqMI
jUKuA76XgxEnxx9J9pqcynNozY6mF39CDD4kUP1jfgneuTHZgGSG/7xGPnUnUblM+b++gFpqVgCi
IBOx1KVgKqnu2w3S8E7C7jLwcPLQbmQrkx3+Pt7dN8Xbf2YaZAsIotGxolKumcqwfi40cIO4P+NG
Rj9rQMQP1hQFKwo2aO9mj9y0VxFcnsXUgwYEY/AggVhZ7+V+uL0//vURlC82NFBKC2VMvpp2gxly
uKuHSCj0Xi7fHo/37k2lQX4ZsQKU4W6AsMGo8UUpob1i/uKLJ7Zu9ccGllW6GcqFAeoq1MAqocQK
23rjnnmXHAmB0G5+kVcm7O4rB5Gr/xsHdR1yc50rwsC1XvIt/GHeky/tRd2L5+qQFysDur8vL0xR
9x/kx8o5EmAKzOH8x4yj8JSGOjRO+h27H5+0gbS/Hs8hTYsBrM3SZ4tfsoispkRnGxV25rIqw/GH
tG79C7ilX9lWkraDMb4mMWl2ipe9gYIEMr8rhpfdTq/ehWFaeUhsWAZuhYZOEATh9V62tXdtVz1x
CAm+Mys6rmm73bt2lhQWHk34RdiU1DrGObpQcx4RX1s9IagO5dqW4pdafKmr2Wkh/oHKUkUg+lEx
ExlZRxT1OhcWeeGu2NaZr+dJ7hS5VTRry35nKq6+jFr2bqgFzp8QdEB/ia92ErpP+mPI/8oTQ5yf
fcaqfrVP8zaNPx+vwfKyXC0Bh745gJAXmg74qnQjcq2GQ9vBnXLRj6YB6C/reARP3XSs/NrkBh8d
/Wu48ZuGPXRg4tL/WQEQryEhhG+6iAUjyASicF42bsgcgsn1NcYYxUPeArFTb6e3UNYFeV90ljAQ
JMHiyWa7r8ejvs2C4RMAC0Dn2yIkBLDX9ScUpRqGkdY2bqeg7ZgwrT6xHynfmmHBWpzE6LKCWOs5
mjZptVFCo8qOPPM9TxNat6qDZuf134Ahgqp3zMqC3Nxoy5ehA0kDGRAeIboqPUttV6NvtHFBkGP0
4r5ivtvGG6b3VtYcAc/l45m4eQsWc7LIQjcD+s8IV64noi0yBuwgQ+NCAkwXw502RrrcHB8buXUn
KSv8tZVCUrN0ksfGHbJvpQXVdKsYWl8ZDYsMEntKEivmndzP9Kpz8vlljKKV83V/wS/GuZy/iz3H
dqEkBWh/drtKj8PcVpjWjKtcV5hp08yFwUW6mJQEbLdZ8uvXWO3F5KNtX0ApY/ohtEa2otKAFO+I
3jMuyJ3H83N3EZCMXTRaJRTmqANR8DkbyfHcuDMgCF3gjH6jp/3m3zeCZNfCNi6K0BqljHSqGtWt
4jdurzKfTRPVTrIIGqCmvkbtcJvlxHLLAmr0IMkDKvYnMr6Y7EbowrYrudbtIdorR74ZjE9zBJSy
aPMQQwabxNJ5JDh5ZjTCqe9OwriVOic6VrvYR/dU1u5B/hTyVog2go9Ij80B/bCZf+irTdHbhUIG
8H5UelWtITbu7pPFNVsAoNytfFoxJrI6a0rrJgy3SwbJZIaeTOF0itDcIhaQrlKPTPPtY6HCBq6p
8ok4nDTRcYiALM5SkqQW/94hPmlLIxVZg8GufryQty4Cphd0WqqCJh9UYn4SWBfTK05TXGXQa3er
wQg5oOCKfI8uct/sId5+Vv4CwjkZj23eeSauTFL3ZcvFgSTXMBnqffbUAW/EjCdhcnsEKvnvYbVf
cNmM1LO0QGRRaNJQahXpWleECxIZp6Bzu++2RXO8TLRT5p+m4zDWBH6qE0krDWl3ziDYE8BJiHaS
pQ2TigdGASjVXBpGF9mc2cjKAf0iAZ/oDauEK6YWL4Ma3HK7I4eO1mN0GVD+N1todchN8+gCc2WU
PPSSFmo98BAHH49X7e6YLgwt/36xUbieD+qyZUe3b20lLcHwv+2mNdajGx8fDsTlaCifSm0avLEN
RjMkb0H8Wfqvjwdxm0ejDFB7b/I5OYoDGJA4wikOmErDyUJbBMqeslHNz/1rv+Lv3y4QeAyWG4zl
URnH4K7nTeS7NFH8cHSLIirsUCqTXTuwk6HOE9huO35NEu72zUd5Aw00SNih9xcSAtf2Zl+KAcmo
RzeIFKc9pGJAfL8xoepuzAk2fBCvdYHfLhoADMBm8DCL9B3dg92LoKlCMW50U1VD2jRCy3eSK2tW
biMLMCH8BBYKAgxseGoip1TqQjWSMJF9pWzqNFMt4BhALc2WidHVWelAuShx0hqxRTPl373aTWYE
4VsSZGNggsUpIGgx6S1A9AJTTcbUFoJ6Lcm8TO/1eVzEKhEQLJk8MLFSOzjqpUirhHByIThMNC3S
WaAOuUE11MGKQej+eD/fm/pLa9RiN5rWSPwEv7evCiNoJEds8hXg6L0BgWVRhWMPoVmFZlmbkJbs
BjGZXAFgL/8lkrCNnmThleVOj8fC34QtWGBQJ4NCAlSraOqnbs0k9SNJzLrJDcvCCtMPtrZUAOvj
Vh8P9VEJ0N6gvoXqYFSAbofTRxSfssCOtR2YDkr0Hvd/pF95pBB14eQYPx9/3e31Bx6On2o6WGZ5
lBGuj9WgKJk2VcPkVkmwjyRAQbRqIlWYpysv8r0lXYSaEVgiJYsjfG1ILjqFH5h2cme1fQ7E2uGz
8OXxWO6aQP8kphn1BBi6NqEwYteIA8YSciFClpyTMBh2XhnIHdcCUwYsLB6lpRGWhoZNhcxVtSxN
4JLNwW2Ie8EOFK41aqlo9bBTpzcpanonZ8Jaz6apMWXAoLdtXTc6SLR54/Gg7y0g4jMFivWYXlSe
rwedpkNR1jE3uVKjHCRsnLTLDqA3sh+buXPdI/JVORlsXKhs05CuNFWwN2R2cqMhPOVgxUjm3Kzr
39Ma29i9cykLgG6AShdFdNrPn6VG5ishmd2mj7/qRDNy/CKoExmgDPaqtlkrz9y6bYjpLwxSJ6Bt
+UBQhwAGu9YeoA3DlX/E3EtZALcJr/4RevPxVN7dQDKqT+BUAeoel/71ks0geMwyAJXcLN5ynWDw
UL2QUzCatSRAWB2If6dOtKY5OCjgfm3yNU7Ve+cEzYigVFwyR/CTr+0PMVcJ4LKcXWAoZ70WgtJm
eGFNBuOmw1/FvQeWXtT24MAhoqKO41SHTFZFCpIXSuJwpdFPYJMlfGv4mUzis6DYaFoGC5ddMppd
dpUhzPwOzD4NSrNR8gGZzzirtnUrnFfm/9ZxxoehLwdUnhy4Nm4IPfmmrXMJHzYyBxkwFl7QQ8bk
qwP3IpRWJH0Maznee4cUEwFAEaDZ6Hyi4kpeRKk8EYUZpycA17VgAVOxydO1COTeIV06ckGiKUA9
jC568XyujdBqn91x7FM0l8dgr1CrmsghCJSG8O/jebzjkcH5BpcTepywkWkZ+jYsE21sA9blipa1
iyh5UVNG0tlAaPcQRcjsrOYUsxfHtcaVOycWhsEgKoIWgAOt1fX+BTpYFacmhOEzv629weYHfc63
7TfX/Xo8xDvrdmWJ8kMyNhO4MsYQtSzfVBIoP0AtGU7K8bGZewNCsWMhQlv6KekLQczSWWvzYnLV
p1THGaleT4WkC6FerIli3FuzS0vUazHlIL7xC1iqE0uTvwAj1GvWTdC/zape01v//riAGsKmB/D8
llktCEt2iLV6chU2NZUwABCLMwTVmNSMsOwpL1Eg9b3HNu+NEEHJAsUEJc5N1xRfz6DkzXiMEB0J
ojuhpRvMcTkIKq0+XgHrrdlaPL+L2DENVNVPNby9rM4+F8Dxg6aC3xUrVu5dpGgVAJZ6oXpfOIKu
zYhtoWRqJU7upAGA2BWHYsgNaYwtP5Y3SbqPGbMGAmU4StFg53P7yiDj4P/V5GdW0iOk591J/dvN
fx5P9J3L5uqrqFM4MtzAMBHcoDFAx7Pab/gYxDjgB0tAHPzY1N15vpgA6hj6Kg4h2yGVEvBiSpoc
VR8++IuaHNGwc+MBS7zGCH7HDUHJFVonaI/HJUP7O1MeJHE6R7ixW9b1A7v0WVMLN336Kcnm49Hd
u2QWokUelzbubhrx5nNz0tdCMbsA13XO4KuTxYgIBWNhrjaPTd0pKwA+izFxwM4u1ye1Y4tJxr05
l7ObpOeaf82Sr1T50x7U2Ijm57Z+TZm3vNy1mQFMJZjs1jQA7w0VjgeQiuiPBS6DegdZlWkGaJth
VsUxsbO8+aNGM3SkmmRNbvvelYrkKl6HJVxF4eb6zPCg7tMmDi/uAF3ck3AupoOwm/kIBAdWEK5t
0LvjurBGbdB6nMuAKeTZlSrUHnuAhNXIrLpgJWa9hd0t2Qg87GipQESJDo7rUbUTHPRAZGZX7I0M
UutIt5eupv3KIb+ZNQB6lWYsOT1T60P8t24MH9mR5Ahp7DjZVlBz5mMClcm01Pn5WRq9qFRJMihP
cr4SlNw7sMi+ApEGXlx0gFDr7I+VOKqSP7tAbEObrBaOHajn9T6pOV0Lo95oQIatF2r7H2SJ0GOA
jA3yohKaI6llr6ambBRw57nKewKCe74x1AAQ8U1WjUb29vgw3Vl0eFkoecOXBBad7h1M0Ok0Ifhj
3RBEgiYXZhwp2yIy6y4tncemfrIRVPoFZS7ITyAoQtKNVjGJY20YZGXgXFUJPDllM6Pw4TmnI8fr
81SzkGVAG/JYM2jkn2UwVEozZ3U1mzkBLrITdGXzfSJHNZk7OYG6hKRYSt8PlhBFAalTrXuKeYio
qylX78ukUM287soUyUOfexf6sTORbRZMYCGyYzqx4WkMA5WwaV8YKfq9Vm6pOy/LT71dRWiE7mSR
2uVl11Zx2OWCW3T7rK2fsumoNigZqOrKNr13HV5aou+jLIyKau5Twc0UC/gFAEhneEK1GeaFw0XP
SgpmsD7Sk5AUYmDFH5O/63LIwY7Mr8cLLOLgUuuLD5ERE7Iaum1vJFRQ+6s1DR/CcrnRiEiwrwHi
bnFbOBaXJpbtfOGstEw2j1qeCG4i7eTiWanRYABfYuh4Wxn3Y/OsAAmIpGo67Vt50nmwE8WmANRP
fPpPxopwCC86Hj26p4pLmqRp5UpwJZbZC0yvK0m0FuItIfTtfP7LBrWF4rpjubYtBXfSc8FIZTvT
i1RX7Hqb1GblG+n7fzUmeiPxPdqr0gxjipB6l4DMAgT7sYVbfA2wQWhJwZEAXQ9a0aghCWNdzmrO
iG4zbkb5uxHfWkiCfXW+lf2peJOxHtu7vd1gDi1jKL8stw5L3aRNy891CII+FzvTivLDmDls2qwY
ud32AspIiiDKuCJReKXCEUiyNHICFk93CNG6PuUtWLlRVVo55svMXG8GUA/g8lxqSfglU/kWpsmg
psXIkttacgUa+XnP6Ezk1tL7Cxev4SPvzBvaKtEDgg5sZDsVyhVIkz5okiiQXLnK9hWgY4yRC/1K
m/IdsABaUpE8QlkCsOmbLFk9KuwgKA2G5Je11XBtDd0MiO/U7JTs8zGMTFmcVatKBs4ZSgVUb50S
PitCW9gVHxTOICXxylreesz4pJ+EEh59PImLT3Bxv9RzDGaivpTcxlSVd4YllfhnANyMsR9vzGXj
Xa8m+uuwM2TwEYNK74ZFCmJeoCRvOHcODYkVSPFHHi1pWmtxuF1HkRcRKsMrR8MissnXwwkX+qMp
kzlEkFVqg06tIHwtaCbyafXK634nwFtsLeca+k8435S7pOEJZaVG4lxufosa7Q0CiCaP0nrCGkNj
9kqkd0pD0LLYqjNgV3Yk804CAeZiEzEAaHk1hHSBv+n/Pp7pG3YLFL7QxouNvMw03GjqDqhk0L5H
qF25A0i0WjCBdsOxrN6bav7sW06vkLNMe5DVBqwuxIe4iFD4O9TVW8EOXgWkiJzzf4VZXQk8b48z
8FAiJgq3ITL99KXB9cNQg+iQdzlmq2QFGaaCoC1RrUOrmF9HhpTTyu1+x09YTMLasumWZ/R6M4xD
kHMx/sXNTlOfAazvG3GRxiRgE51p4TewsUr650ojciIcwsFkpVj3e2UT1N3KMftJBl3vf9AagR94
afoCNzG9/9WqSPphCkV3qH3N5JXkf0i7suW2dWX7RawiOPOVgyTLlGM7sZP4hZXBJjiB8/j1d8E5
92wJ5hUq+2Y/epeajaEBdK9eq9w1MZkP0G7vHiqjVr26UmKgxYzRi53KOihAbKMPdRrfJMuDR+cP
X+KiKGCi9gDgqvCYzNuutBIlNR5sMnsmDW3le48O7M7JPAIG4eKu99XbJtvVdnjd8scVgCE4M8yP
lbNQo/a5rXcGhiB3a3BKLhU6Xkq8ZP3SPSr5fUcl766NjD14mVH10ExQcWND8GBxZjB2FAIQVGs9
0KiiX4ZlAgH4XnnIkIKE3BzrmWdOXufqO7WW4CA2YgNMI9xB8IF3NIto6FwvYyUZB+tBh+xdWuqe
a7xMMUAsCA4qTf20AM3krq1DvfOSXwgTVRvWxcGN68NinNLsJkmK0HVmyXd9jPb8s1A9AHOKg45c
YQo0BxKcmTFZD4qpHfTupk5Aib2SgFXmLv57ECwxdUikGWjFh1glIEeX4z9SYky6udgPA1pgm6gF
TyrPJmbLLss+L8D/fmqnU2Xc0Gy5tYnsMvnxxDF1wGxUZE4w/x/Ss8PEUCJxR/uh18MJNJdW/HnM
omz4XIy/i+bRfp5Bl83mbL/yPrCvQG4ts6R9np82wla7+AThoqSiD7ud08l+sGqfKDstfwb2FMnT
k9PfZuAIv76/Pp59lw4LG1t3yMoUZbUf8Py1oH8LySa7XoAlcSrZg33jJgNb4CPAP86XJnaATaxf
aV8a9sNM0VRZP1OU3qxbsgLLbVT9DbITGYAXdlDEp3y4v+7n5sSe2RZGFdo+GdhpdfvBtfdpfV/F
j0kRTZLg8b5DhbkDskPHNgGHMTq7heABCIPJukLPHg1FxQppithIg8SOR/AgsC5rAjcjKCT3jQ5M
R9qDr/fUdGT+mtZJ3XgZOqHjw6x26Y8GgjVfFdeFqgyKLOwuK2ewOYzVAq0iF/9zEjC1QF/GmFIW
H/o8Ux2/XovVgVgGsLzBmEz2K1qT09oHW29V+ulM2ifHnMpvBl2UH9XKswHYBau9z/QSp7s5rbZ1
BGGIMuwMo0aakKTABPoKM/iP9krhT3lf/OjXDtpEYPwAWakeQyapaAFEsmg+f53UIZ4Clloj2jR1
Uvos09GtU/WNzfwcQurfMnse8CIzK+W+BJ0XOMJQIDX9BTqCzv3c4u7+CopyHYtgmpHBAAJ8+dmW
U8e8uYxNdrci1n0duqEAiTzaNqKcFEXj121cBmAem0AvODjFDIqsXolWVU8gHoUMWxdYGJs8mMx1
+mlZtCv9rhxRfBk0rXL3ymoayY/SrRFx1MGsml1aGeDXXMpq1J8WSL5GSwyEmiTXL+xzoH+wSM6E
KIUVWRRWsQBRmUW1/VZqo+8Uo78+2zPYWJHvQwXc/6sd8B97XOSCB1eEt8vAunQzcnCaDQHx/AnM
HQinRweA0cF5uG5HiCh/7CCCIXkJFAGo8S7tJGkXJ84CiVjFeKOKE6Ajxes1JfwXVtBoCL5r1LGg
iC5YMfKpH3sGDdUOBIDDa5LZu2R9vW5EOPn+uHJmRNjOS1M2zbDWeYQ15C/Nm1pBHet+BZ/k1AbX
TfHvPYscH0zx+HV27VBQP5+7Gf6gMhQ40QDZiesGhIvUBwPCtDC8VAc1q/LImvSvhKpeaQ3h3Bo3
QEL6VDVunHgO00yq5SsE3g92+TY4cyyeK3dOGBxLuvh3b+eemc6/VxAlYH/KCNDFxNcfY1xUA5AS
kByLa7xVwdSZODA29qFBH9TZV617Vu6c8RNLfjjgyHXWk21Tr7ZOifotQTduBW35ufjL6seHDxHy
EGbtapMx4UPqFCgT7Umzcq9e99endHPNcGZVyzaBUXqHG54NrZvX1ZSMWJ4kSQK7pB4tLMmq2Zy9
MxPC7C1QILGUEasm6egdkFCB3XY7ahu/SwjVXfdmM26cmeIL+MybuKmMaeTepN2bWoM3nb5KXxPb
NpAeAvwNRXgRR23WBpnUqc+jVmW+o7y2Dqj4ZZzsMiPC3BduX9YD9lvkrA8KNMjV8TQutmS0NkMT
8Db/64lwekxAmxlo+M4jrUSbKAj9lS+kAvs8mJ2q5Pu/mZl3Zk8U26GNdTkzmjouCQToMGoEj5H2
qbYNr5U1o22OGp4XUCIE9hR5pUsj6D6dRspFse0uxjvLnMaDM1fxrgf0RLKoZab4389W2lQVhMQV
xi5mz2wog6l5WHJZnXBzc4K9G9hEaN5Bxu/SyMKJAGJ9yqOutZ+m1XlVuliyBsRcxZ8o477TghL0
y7w3npw5UtrUMkrQqETIeg5gRRvviFHesrIIkn7YpWV/32ObamN2Uurcb8bQYkkadikNcj2JJiuW
5Co3B/bse4Q51Eg+xtSauc/QQJnAyvFa58/XF+NGROJSWciLAKmNxJBwjrVshJ8D1gkbBtyVnWxv
aXUV0MJevEmVdWaLbxY+xBfmhABYa2DOTWZMI1ogQFKBcDH9JKv65KjTV9ZCbKG4ye0bpdPRl16G
rGZBKmN32Lgo4q0EpBN6XKBkLDJhKXNsWGwZcdXJWk/tICejDIDyrCHV8vtsfqDz358rFwaFacwt
qi5uu+ZRD1SINzcQA4V+uCOxshHBLqwIG6TDq8NgBtxaqje8Nmr0Ge4nK/HqPLy+YsSUzp85PBtA
IX7hnjFkfYU5XIZHaj3U6RQM+gl8AuZ9jr1iVF7cnnoIVA2y1/X/YRqVFRRyOY5Nv4wChlo4ag6U
Y5Ran3Oczkm9Q25HhRozSUPHXHyzwsN+eZwt7Q43wL973P/HcXRsaHhyu7qYy0SeQl0YyC2jdSyD
vMfrDiwwxeP14d24WCL3bpuo69jgmRdJ3p26AB+KM2RR+gawZ/sQG7cFNPuKNULCErfM1+vmRK6T
P079Y88Q3jFNVyWtCrnkiJa7id3QKD9QJIuCYfqktrlXUNRsXzrty8IKCBeGifHadr+J+SkufGZC
xN2r55B8UvaESB500i8TDn7IvZE+NzESFsrpmqd/j/c4ytIDjdzP9ZcE782980BoqIAms/HRgIRE
qqre80bPA6g1vrs314dq4wgC9SwWPsSAVHDRCN8z21mPVNaCF6bxNlsvlSOZis0dbOAfpH4Awhcx
qEo2qASxIouMmdzS6TkdPY0GifnmuJoksyLWJ/7MOmpNNiQNkIkSSS1rLSG9luK1TIiXK1+nMiDG
s9aDvAl4OL38oukE/YV2hLQViBt2bP5EzV3TDoGC679lvcySfNL2B+F1C9oZlArA93O5s1N8KJ1d
fNCgHt0RTF1Bfgd4/i7RXgb2WBS3je16oxOwep8aT1pQDy+rcaCoJLhoi/wXE81V6zAT0M4S5QRt
NAatS7pmEdfsNM3vbio5dDf3+JkB4RRc0Y0PvDFWUtw9o+thPzXzje4czeZXazjfZ/0Z5KkSn3j4
Fx7EqBL/4xP/pLO7DcmwDuoRJlnxZKTHJEPCrNCD6wMnVtr/LCuuQg1RKTAgiAk7xMyKZKUDK3VW
hQUKjmEOOZSdplKctW7f76DPCeJUdc6D1FDi/UjSUXIQbg4uyqnot0CS/UPNurSmZqJUQQCtf+hf
sYpCvFuZmgMdv/qO/XDd5c3bBPYR8pMW1FdFCOKo6nFSQlgzWgzzE6JVMCOl2E0Hc2TH/H5WIU98
3eBmFDozKGyUWK1oq8/IB439KVnxgICE73ULmwMIHkZeI7ccMG1fLpU8rYmZO2kOhEkO4t4f5eCT
zmc/rTyMWe0rpuxuv23QRHMMkmkWdvqlwawGxwrgFFlkmxRx3IiyeQ2NrAiTEhq9ZmCoITVkJMhi
NfDPWsXzCBgNOGqIcIOmB1IqS2ge0X4qQMGAHn0IWlvBoBXxvhxm14PI0xooBbAvpgveDHtpHxc3
SSXrdWtnEgBYAe5EQ/sHOUeduX2aD/iO0uOMUL729fp0itDHd0fPDfAPONv6ia5MZEaTARhQ9KD8
kYTTnnwrD/aO/upVb/+l8rM1XCJzTx8BnQeJcZjfZTcoQnefZAylmwHi/FuEuyPQ7F2RUXwLlyHe
k0oNif42mtOubB/a4YXEES0kwXbz0nhuk5+7Z/7P66iwmGCAT0vh1d9Oaxssa8jSYMJ7DmEB6mt/
2YX5nyG3+NMbuSTgEy5NTrHbG7NaIGeR2x5t3jTr+/VJFUm1PlgQNmnVKrqV84FEv/JuvhmCPvdJ
pKe79JgewOp66GIvlZOrbEUfgBr+4xhwTpeO9Ys6tE6XIxE3epnBfmhTON+qw/idVePN3HOW/GR+
TthTAi7HVQW/miUJuNvTyfs9dA4gxUP98hMMVHiyEmmMyOrr13xktWcvZFdkFfAE86fCLvYJCFBR
31WSQ5doR41pB8ng85ueeJhymgs0Z2Ao0NV3+QlLVsx10iH3rxD6jH4dKJQgNq6KXwJeorXoadBQ
1metP2TKbjb+Tbw8Ny+srmJUMQAOjgAT+qFGXPuNCT7634Qavqr7ahvo9l9iev4stzOPheVGssxs
5pofqsMPdNQCQ5vjFJdxrW8dBBw0914bB7GHEKlS1lfqQmIArdfC69UR0OCwnb7pyYtaRaXZ7HSj
leRYNiMS4AFQEAMhB661fMWfRYc8d3OTdioiEhAAnf6tn8H8l31LyzhYGcTh21M8gT12nCTZpq2d
hGYCA4QPDlrDRbs2HbVmsW2kgnPLc2bcamXPVR5LxVVqcL4XqAjxGpWwUcaJLF2uIAjV7klXQD2T
Pg9z483J2/XtwFf7NTvCu6ikWk+VBMl5ZsxB0ceprxfgezO1AccKTli8J/JJckfZunad+6Zdzlq/
1q3q1MihrvnOaZ7n3071MgQa55AdZexZWzOF6wGK7GjBRtpIGMekLXU0Y7UItdWbEjeeZf4dkcb7
5sK7B/9x9nJVVJN0Z6DP7RVp9PVz1p2UGRTwvQwIIqJh/hhx0TriIGiiV04IGpnKksQtkLzo0147
pOiVCZa06gN0JCt+p+jksEwJeG5Z6vr6WAyBPQGo1pqNiVbetn4pxhygISeokjj2qT3x29LShnPV
On7cKaXvFoku2SNbVyNcinAnxFdzrpbLWc4HnWapquBq1M9+3t04jmeNlmQpbRpBPysKP9gj6DS9
NKK4JqrTeVNEYEGuSzx1X4z+/voO2VpBnMiV51l567CwQ9IhNhw0bxQRmgQ8Mr6xSoad3doPeMUj
kqApGUtUOJHmrqsNqsIJ5Ip8BW+PEmzOnXVCuB401MomSdjcHLQze8JqgoKWOztICUWJ9tCWxm6s
Jl+am95yCjd/LF2UZQCiFDYeNUeTaXaHNj3N8pYcIYWsoanOoQsiiKHKwG0h08fZmqlzk8JMmaPS
VZCdLaI6+YE8daA6f0vB+L4Rz00Ii9pVC7Nv46mIhgbtTqA90vxUpdOt2zTJnuFlB979ft3Xql0d
lbRG8kXHcilpQR6a3lVlskMyj4X3ZLEWymCb8JjitZc7gHjIEAxbpzpoqsC0ANwpQG/CqW46E3ry
qr6I+uoBx08ckOwEBr4IHc+xhFpna1niSghef/Sog2hLeF70FrpKy7EuInO81QBzHdBVqjxd38xb
xyoILGzUDsDx90G7Oadm28aEz1/l+iObgDO6GYgbSPfY5rjh0OGKmChWiNFvaPV6GRngMtgi/jqv
e0N9ycwXysxjTMEUtNghlXb/bV6vcUwAsod7A9R7+Ho5uw+BPkhRamIXkdYBvzOZDxWbAJU0jpX+
ZRrXUF++lnbu2xnqpHQKYhds1NcHeOs+AUQ38C54PgGrKgRkHEMjOjtj7jcFmA3bEPoTLPP72Tku
NguV7i+b7viW5HRMIBMCFzwA60I0W42pqrS5REVWWYHNvrVBuWB8Wtbct4oXsBr8tX+cQ4IzqGNu
0f92OcIxGxo6FZhXqkVa/pXNv9ofdXW3ykp7G+MIeSfQPaLjkePQBa9yltsoA1vA5bFbI0YTm/lp
6bonc1g9kHX+uO7UVjqFs5uAzvEdbytKG+du6tgjt9bZpeatI2gr6g4cJ3mbgYQkd78Ubjkep8Lu
/Qqta75KDegsF+1fNjm8zyW2J3hJOM3ah7lsatKqZCjLSGkbf6x/rUPg4DY6yEjMN3anBe4j1Go4
fwyxhFXaQ0uazXNdRq2BJOcEiXTnprnRXR8ATMN4ZbnsOr85nf8YFN+9U9WxhhJusAnSKkSFff2q
9kcik9TaSsVbWDUIccTmJVLhDMRehwJwjBHssgMA+hq0o2Mj6KnvaF7xmCDV8HXdz29W6pn+AQKx
slrARoC9sC8ckHWWlnMKtaIIejCern5W6jQgLmg9s1USaTYuGEhw4tKNEgh6gt5H4izW6QmZbDYC
+FjFoaJmuzzTgEe36G6q3AMDDSJy1ppso/ADVXguWTgE0SGCqxr6EIQAC9FVdIDGfRnZZMru5k79
TmIL4Ak3pq43FVXtOzU6E+LCMe+GZK33mjOzpzlnFHDXaQ0hM4TH9/Xdu3FuQgwHsHTerIL6ojDl
xhQzzYnzMmLJWIJYphj8lCIg2aMmg/NsLWNcUt+DH6AcIsqqzcG5RDO3iOz11WqX46iCChqPuf2o
yIApW/g1nCFo1kefBS4FIhVBTfSUjCkrI9K2091I7TiM0SkI7CFNQlMjKbgt0bGbAhHgL2QC5gOn
RDhPQx0WU9uFZGIjoBDqdDuvbN6pXVNJBn5zNHhznQuEM9dRvTwLep2V6rK0JaqvVbXPq1rfm4y6
u7yyCrQiG+m9Ecfs5vpsb20wAD05sA+N3h9SHl2f6msPNGa02sNdYuv3y/KthXSnp4IH9bqpjdsl
V5GABK7+3qgl3P1IAVw0gOplVLdH03ooKtkW3vDFBo8i72l6Zy7jfz/bwugvcPo1wRTX5uOYPiqx
NxH0VxmH635szNN7ayJ4y3hRXkRC9mmCRApZME8U56lzV6CdzETD1KJBMGb+dd3YxqCBHRa3Oq6e
iF5fYTcSVrqJRQl2I/uU9aeSybhstgzoiHecMgO1VhGBNncM4pkZvOlAVR3mOkEXUNfb++tubE0N
+lM5TRTevKiyXE5NboEQfYxh5QVIOrcEz6RXGMF1G1vzcm5DmH6L1WnSzNwToIU4u3JYMr8DDuAv
5W35tYI32/7XGWGjLljG4E+HoQElA31efTI/IYEp2S4yd4Qrm9qNSxlXsKIM+7k+ttBvcG7Wyk+r
v2tC+uCOcHuJNatRJgOGpmW/ogfxrX6ZlsCS7c7NhQYoC0rPxEJagv/9bHeisQ4c5MwpI9dApb7F
IzFEFU3GEbu10DjVug6KH6D2xP7uDs0cFcr1VaR28Q83vo+pDSkq5wC6DsmS3jgnActBNhXPBLSl
iMLvvd6merMamJ+6sW9bo+s8mxrlITUSPby+sjecQrUeJjjqH3kp4V3etM5MmeKWkaMUwdI81eWb
3mXgK5W8RrYefCj2ahC0hZ4TF8O7nCOzZLWd11oZ8bzjo2I8D9bPdo2YqXqTcuv4q+5P0LjvJTt3
K/GO9mAdwRstqfBRiHJ0jvntQi8jteohwgbpsPHRZdPtBCoFa05Oldkig3VrQ4Lw70cW+G6A1xH+
0AWtXTqcDG6MEhYWJX/h9obuJdX3efZU7elf2IFuqQnuV7DPiO+vWmmtuSGYwaSB1NzsVd1xaE9M
hsfbWpPvXb1oQkGMEo+mpAM0ux5SFhXaWzOd3PmFyCilt00A4wA9BSQjRNq/YcV9VbVLFs3KC7Nf
KHBhU/FwfbQ2QoUDmQgceLw1HUfT5azQcnZoZoFrHG6YKCN25b+ZjjMDQgSvanVuLZDyR617AsJ7
XXOvaU/SasjWvuUVLOwpgFBAOnHpR52QGn1aNYsacgJmV7cDvNBiWSDasoIcAvi1dOAGPgijMXUZ
W4tkLCLjbe1AcD3/OSbf0urb9UnZNIM0L3LwyCoDK3bpjLJoUMkcBhYBPbwvww4dYI3W+1JOf5HK
mZ9HYEb/r6H3YHF2UCx2nrdKNWKFDS6YF/sQBndFnj7g0tiNt/zdk05QYTO/ZEWQ7tbEipzOPa4z
SCleVffLX7sNOM/79Rg4JlzELt0GA1C99BSVM8ZejPF7bD0q1n1q/v1hcmFFOOyTepgqwlDILtzp
6IZmvoCFSsbRuhVmuaazASl2vipFrkl0lmmpbaB6BcRFBW2xaY+xbFTVjwvI8ED60fI0XaZZvREw
ODu0wyMfUFGasG6ysiZNpgGMnKp7ylsxlXvSSw6ujbWJLmr0G+KaZaFoxgPK2ZJBuda22bCgxctY
gnFK/KWqdjkarmIwOlxfD/xzhSf7hSnu7pkptwU8vXFgalFPVjbepkWPy8wNcl7o53ylHTskJLxu
ki+xaya592cmY52p3dwD++/MTw16w2/BKO915hqQpZZcOmXeCaudtquqKTZM1WYYPy9NdZ9Zt2x4
aa37Jv8eu7VkNLdSheBiRJ8FFwaCBoNwAGNTxO0C7r5o7UAEoHmtQr2lbsLV0IOFUs9IIUbsazYe
DGXj/H2J4MK4cK8CmUhJtBpzqbG3SQPnv/5gSQUmuAfi7J17KKxNu6cmdRzuIfJnWWD9UIhvQ2tP
9cBz6areonis2DemTOqP/+41u8JCxSM5WSYG5wj4xcZ6CBKrkYwfj0rXTAgLc+nXOFFj4CU66k97
ABAtvwu6G1mBX+aJsCihbgGcWELyaDruZAwM279tvb+AwV8vFhjQQdlVsYtRQo5Wi2SHx9ZZhhX2
358XpXCqzhpJzCvtxc3yZOzL1/Lo+sVnIFg+teGxUvwldG96iMNejxgSr1zh4gFF5q6eDGQSlb7t
7roEEg8xUeyb61Y2z5Nz74TNW7pdAaUFeAecuNcHs1d4lW94RSijvd8KSxy/yyXckIsTG58VpvYk
yU1kRk8o+Ci3VAEEIED5H9kXydDJTAknMco0Olj7YGrSKk93Jz+hTkBapJ21b11/kw+PDEw51wdS
ZpP//SzAK+oCWvsGNivUsttpB1Cb12a7boFGlXs7qK+ucnPd4uYC+WdAPzwUNKogKBvwkuzzfo9G
3eu/v5VuBQwaFw08RKDCJj54INLQxSxGd46t+270WN/mRyW0f1b7zvulN17/CMm7XRpct7p11Tg3
KoyjwyZlGG0YbYMkfJQpQG4dw+CQAccUaEy4wNflLGkpXs6K4QJsqH0nkJhU1YNVPuHxU2QSjMjW
debckrAGY5sSQjNgXewmqNLZ+9kgthrl7vpoba66M3+E0cIDa8TREPODafanqfZn83btbpP8SWME
fVscZyFLan1cd5x+D/d7vO/wFjUFz5iWpI5iAv3SAfCwI2QC/5IqWwYblwpuBblZFeISH/WwraVo
Zr0oCpTHoOdUKLts9Bvd3Gsj8brk1zKgC3ZOb8fn2JTsq48zB8tIo78nUwFhF8YU92trcBiwNyNx
vR2o5EHpFcjUoCVG3uFdZ+HC6uoU92kgGwztNIFcE0/XTn+KDQmuZ6MH9sIZsfhXzKlarBqAPUWj
HqrkWzbUeFzmYQ5Yadt/1ZongqyJO0fQKiz3I7OBfyAgTFJqSfvX5qpBRg81eRW9Vh/64JRWtyDh
U0RWeaej+GiuT9e3gsSA2Piml25bN0UFHIfdeDF7yWR9nxtHJcaSk4NwiCcvi18Gj9zRh7K1MZYa
NQ55Z+7q7p6pp5HdZ8vggfGlmFUvWTLJyfLxhgazHHeOtDvnlxL222K6/AYyw2wR4gnW/tZAD5OW
Ya86gRS7uDmK0DDgkBG+/YRbxwwCnnycuTFqe7Zyj8e0xJ2PAR7u8OILGtXwpHwXCTpb+VlsanSl
sJBTCzfoxRvQB1lVMllBmRnu6JkZJNAA8+RmSkCsOGFCx06LOfwrZzhy1YGSBlKQl1ayFv3RQ7yi
hlSCb2x6QDulkkhy+xtN1pBhxJID1RvydeiVFYwUKHsaKujtyzuj9ND04HZ4Nt5lw97QXsxO95MY
cjtLDn6SBFB1yb7aDCHn5oWRBMceSeMSG8tZfLzR70rrswbJTUc9KQXxyjFQwLRXDi9OZoa91hzs
CjRkCic9lFJ6fDy+uSAlMvbIYIH/TJQ+c7rKiUsDO9DYN+2vJG3RTv6aobNcPugcjHj5Lro0Jey6
OSlMJWvgddayfdzsaHK3pPmumha/TIMKug1k8tmvv49h5/4JEaaOrX5clrLgiVnbeKpG2dnNf+Cj
Vw66HHD7wRkueNW0aqWqK9CBqooZtMMmfUySp8Q4WPv5SVEku2MrcunQLoK+DtrO0P58uXCLVa2Z
scBamox0R2qwb8SLssBwl99Yg11444AGfYjvBNfHUWJYxNbYrc5MJ4Hhktc7DskUFJBQN/dm/pkC
BXrdGF//H8b0Hy/FkOm0Wp1ZOYxN6W+nPMWL5Pe3rgpnoyjCybMCQNKu5PeRyvFM4ykxExAEM48w
yWVyO9BwDRue6uOs+pfzZYO9xlYhmBMtyCJO/VuZ9Hc1PXW/KuWoQcpc32t6HKpgTRv1oyXD6m5O
GtRRwOOATDiyRpfWOWqvHAZEbB29rMkNkinkESqwfjO9Xp+wzShyZkhwc8wUo85NID7b+XU0fCvK
WNgNXoEW9P+fIWG3ZeUyD2sPj7LvFGI53hKkaEKRPNO2DjqAMZA2RSETXLx8eZ4ddFpjZ7Vew5u5
fEEbe9qdGH277sfmCkTRkkPqcQCJNA1ORecaSjK48YeKV/rEl11xNmfkzIDgwwiwTD5rMFDfkABy
jj5UFSX3z/f2mA/b9MyGcFQrql3MlQ4b1dHyngwvPwKofbx3w/rwCoZ3P/ZA2Bq2/m+G163vO/43
fdeEb8ZBkXzJ5oSdfYiwztU1KzJ9wYfo5k3W36nTTm0+X5+w9zfKNWeFJQ7qqzbrKthoIyjGdrfN
bf6D/tLfutmbQ9Ci7kbfbL36UfnsHJpgkNARiJLOWIs4PM9cFBY+J1ksyQrzQ2jvsO791SuPICUo
QVJ7a3iKZ/vVDoi5xMue67D1UmyMNiCf0h3Zsx/rs/az/ElCcqPhL9dHZjPIAILDaQAAYRC5AIYy
17NB0RGsf+iBCchjRA7WjZ0e/n9mhAGwMjXRkgZm8uJY0pM+vbWgimEHvfkNVO2/iQBnPgnH7Dq3
zhpzYLk5Jx7IqcF66U+6pDyzuWohlQOZPjBNg8vkMswYsVsozgAjNn1C255nKc9dK5PJ2gAvYOGc
WRHWLSnRtp1pQKvbmJt0CIb4oBvRZH4f7ReUXpve8UGLlwO2ChbP61O2GeSgOoaGRQCsQTVw6aAO
DcsUgnS4rJBh3ierbniL05KAlG3DvMbRZQDgjZ5fOIsSPF7D7+etEPUMJ+mhA+7gbW6swdCgk8gr
gnwITP001YOH26ff4rJvPuQJijc5UBSGZOVs7oazLxBiIgFJGghN8QWqP5lfW+jnZmxfHAHesDPZ
ZXB7fP/xVlhArkUnvCRihKQVHCX0dc4/KzE4QLLn6/O4dcUF0QfhpD4cDyLuBtsEtq/Pysj8RiEA
bwed/ZWly72ZfNKgDq41Mn2IjYZ8UH7jVORpKtD+i6oKs2aCJ6mgAKC4rXHsJpC69nqfhSl0ZUAn
lpfgh7LWHZ746c2wVDRE855ycPtu+DTlte5zsYDj1MfKl8qNfzC7HFAuR8bahIiPz9BX6jEQO4Rj
OaC/iA3OMaetAYzS7J4ckrq3gLEmN9cHcWuyQPgPuiKAmiGUJbRqFVCJ6AAhLSLF6XbIxkLPJ/V7
NQ9b5++ZTDB6kCh67/HBK1e73HeQU55yC2yvkYnDSWvDhDWeou6u+7OZu+HISN7lA654kQSDNwXG
HUVgmX8NL+itr/YoUM64YYJTtpOEys3B+8eWyCtV9ZmR5hp2FRLzrDma1dEkN6opS+1tvVDBK4Q7
Gd5zaFoXFrpqrJadcFz9mmixv05LEtTO+N1ga+q71fQjy4diR9rCN4wShJTjEkrGlEdE8ZJx9gEf
/KzHHn0hQJnXAdI46H/5ovnu1/FnMnrKFIz/JqMDaiPIhkLUCjgBIVhpEP6rEohtR2VxAAJ12Zmu
zKPNIQWGGnwsaKtFWexyLaaGVXfNpCBGtQEY3Vbov+0K40T1B+drzrzx+/UR3Lr2csj2/5oTTrts
LlLguRESUaT/3RZPJB73iVaHVpkFfS+5lPHl8GG2sPJRebOgrySSHMwQAWpdaCSABgYaoTvlV9HN
d5lzYzrZJ6BUv87gq/8X7nFhCqxPDhkWgsgS283Y0bGM8rIPkubWGtBehhYQVP9oLjnJ+OR/8A6A
I7QagZ7jA7V4O+TaQnJg4Kum3TVKHaqVe6xq2Zm9OWNnZoQFYq/ISpXZwM2gQ6ii+xE8J0AWBVq8
HlMIektekJtlEI5Y4k2DNi9ZXa5Ilcbg+rTRJaRVz3N/yEBg2bL2YEBp0lT9llV7FK9o863vDInp
rbvBuWVxuxUUJVSrKqMxCUAmHkBpzUzmfd8pR0yM704P11fL1gyCj01DdRgXIojNXHpKCiXTGgOt
E6R7YFbqs/QETTLJMtmav3MjwnBaM3QV7BjLpLAPtCJellXBNPhuvh9KGaZv0yEcn9BtQ+cqoH2C
Q1ZbGQM1gfi1SsMfycL8VQH9JWQ1ZG5tmoLQEu/xhAci/Zu9dsQexgnLUh+t24ysS1Cpzo0GwL5k
T/MFLu4ztDHwDkS8BFCovXSq0hdrXeoYKF+nhmraHAz0WQUFWS5TP99yCYsevmAtIGoJy6FmBQTk
wZIfLfmxAqEuRMj/jStnFoS10A+sdxYdQGnanao8HKFRH98wWfZ+axud+8H9PEvPZLk6ghoSfqTm
TlnBsj8+qobXPDkxC51h/HJ9E21Oz5lP/O9n1igY4QebA9rxFJzDNdXRKDnY/lzbdGfYeFBdN7fh
HNYBtFoJmnsh6yCYs7LJhPYJzpSOzt6yHifrJ0gutf7ImrsylwSIDd+Q9Ad+84/YikjC5FZDVU8D
D0jNYeki9INTK/ZHJ7zu08bCQyUHpz/wle/R6HIIc7Q/JAyoskhFN7Tp+M1wNBXZht2IQxdGhIFD
cWE2dd4NkLNwaP1lPIFqmzWgXJFE8S1DqLNBv5fT9yE6XHqjL+a6uDn2KyqHNDFCZX6xlMIbrBeg
jSWrYWuCALIF4BvFPQCmhaWuaUupZLGCJhSyj/Mwq44geFxlim8yK8LQ2bWZk26FlZIcTQZaIU9r
HjLZZXMD/IL+UTBXAumPPBEe6JcDNygNuFLanEWlhqKu/sVxkLEaDJz6dhW5nRHp3ZsCwJmKWnZi
OG+5auzpPkZJg5JbncmKAFuZEXDJAG8BciFOuiA8k3q29MxAAyPqUSGdqec4gJEq7YlUiUeTe6Pw
dTcYxm+Jy6BcSV6vb4p3Ohkh7sM8cLnAAUOr0hSCpaH0y5x0AHSzPIUE9HGabhrltqUKSn7jA06d
XdItyM90fjsPqm+yp0ltoB5wmi2QKtyaymts74Z8Pw13DJjeCWot+itDUkPRblNtX/ZQrpac9RsU
OaBz4GADdEaqwBQLQ9aWqjLQtQN0H6I5KWonVnIoXMNHgw/17d+l6dXJEv4PaV/W28iONPuLCqh9
eWUt2m1Zktvufim4F9e+7/Xrb9Bzv2mJKog4ZzAD9IMPlEUymUwmIyMEabYNoSf4ql4kRfSUDAdp
jEkD7RdcV5+HhnfjpXN1N5eygvd8tGWDKopxLXHUe9x5AdIW5CJwRyTJq1KtWs6z8cLON0XU69HK
rtBGD/r3q6MgGNU6tMoIgLR0K4LYWPnAfckyjrwn8IX+cuD8UTij9xjKv80Y6iS/UbUabAvWORy2
ffjLyL/nIMYplNhORace5t3YBM/WR1z/gTgZRI/PHTRVcfYZYrJGazpn3RcCBH0IQUsywENo62K+
Z4ArGICSUz7+xG7T7rOb5dUcG6eh5IXxJVNgeKQqpOgewyTcznHvR7NfUS2DLEocM9zIWkyKMbat
nIeaWLaEiw0adrCkd6RV6hyZagnY/3trrYbqqdTfJx7waenVAIydf40wyR2ecIV86CrA/GUTMlOW
LaQ/BTO3tUB7MsbfzSrWUE2Yes9U2nPoN04IcSWl9wLUg7GcQIIJ+/afA+kgO0m7WvG0RdtWmOWM
BVOH3isAgXP9LvleNGz18vvIa19b2JM3Vpg9mYul1qJHEC0Bq3LNcUj6hcx+h2QisDRox0OhiW2R
16S+mVsfENu22aIRNNtq1q42d5+PQ/RC3oIwh+5vXBLRncvWryfQK+FtHwR0eAc055IAy0X807+w
gePQwuOOCaQ1k5TrNZD+0KtBjVy+aPM+C9AFzGsnWPJ02l36fzaYk2YS08yvathAcReASdWOEw97
HeyXlvN4NEtrDrdC9gpEF3BVjGchUPSlHgIMGhVPagT+8YBHvbuQH5vXFhiv8i3g97MMFqZ5LY4A
VFkeWKDQNoDGCE3jDGdx4tCWDaULNLWij+Y2GEEWGRPXAyYUnbTInVQUU7eh+3jKllwZLAP4fVrt
BsHvrQ2gemp58mFDejfMn1D8616rAB2fnKx1cd6uzDClTSPH1dPoKNLuhwC0J3QGwQYvXkTj1PCy
hIWyGHIECB9R3A0wn4y7FXIemHMO3HaeNs+G2pytQHxKdby/mLF+kQRxhd59NLBkI2e/LizXjWEm
WxbADJJGJSKOHIxOo8qo7zcEVK1EFWtOAFoaI9JYmWoQAMrNVooDyNgFQg9+0xk54yxtrOF3+Uwl
7F4VsbFTXfYee8lSSoBXg/8aZG8dqKV0SdoiJfCLSjpqRgvJeCVPnoKxzdys7mKvTuUWunkSuid8
aEApQJ3Y1lhPdgQiMDL0Ue9NKNhfsiGNdDQoannhySCJ9CA6NnIe5JeKbDefy+4ckK8qZgACVjNT
9qH1GlbRMYakrOLvIos0eLuJs8DpxomY2j+/1Fo09MChAcq6k4dI0JmYyCFmSsNNsJUm0ks/TRHP
q7rAid0yDc7MMUTVg5ASmSbCg8VsKj/PK6OUkawoDSiGK9eMWzJqpgOyVOiW7pRsF0CLDm+CdmPm
qzgkkuHl1a88Wre+5YjlytLtYkT5GCTlU0tiq3xXOt7OX7rnXH3lHTtnOzVB6hcd+lEyt2++o2JG
pum5VzpPAEkugOBv4TC/5/Wm6Z+ULjk+9tyFwANM+5c8JfgHcEW/jW/yXApVmCDNSilz2Ivu57YA
ndF+IoGvOIC1/o/2GM9LyyER5gFr0kZ79BgRZVA3gbUp24z0ePwT/pU5oPHAkI43/K9L79WdIBJC
c0wMTC4oSolgvgpKQ3RjIAJEPwT50gUN50z6wpffOd0X8Qltz8e5fjuhJYJZrk0Ql9EGvPr2CVoS
44iESrutBd0pQben5Ospf63jep0Oohf5hm1W82s2+RtfOmXzvlQUkCLHz23hFZYXKOa3x0u+FIcV
lJWQCOCRAtpat19o6lVg1BHaaOS+Bz5DQGO/bLReKU+uPisTp91uKRRj6un0I9UGBuXWWlganVxA
LmGfFIWrpgqkvLDZ0VOmBMeq0UjTyH/mXF8/HuNCbkjXHABlStiIdbi12rY52JiAEAZx0kUwcjKP
a2N+f2xjcR7Rtkv7u4CNZwsmhVihH79C/mnEH22r044GSlUa8RQaluzgIgBKOIoTAVjwdix+FtT/
IZGV421pTQQ6pnbeeXrAK2fRH2Jd99oQEy8FuVHyQEci2oSdl1XBZTRfoGDSq+1qrH1XaYLV4xlc
SK7AaQXwFHrVKQCf8Q2AW4q+/UL/+q9joB5y9SD2dmka20zm0d0t2gILK17EQbQE8rLbWYQufR+0
EtoxzEgFx/vQuQXoSkvrqU2iNZS7eHzFi2csihD/Nci4YO236ZTpwFNH2e9Z8NJQfZXEn1BscIrO
HoOXOVYdH9scbMT/YlZ1PEFSOgqImDB3ljy1+gayuugrz52UqIo9hU7Gu0osQWct3L5QzEHPHfhK
mbUDFbPWxCqgnrVhBeteoLD4ppodY+5UPC+ZwirX/XSXJ1Ww0/VqdGOzfwmlwDpHlawdJHAjcELv
0p7XRPRngX8DXNdswbAx+tCq0gFY+QY9FtanWb+MAS+zXFxWPNfRYhb+QcPbrR9VraH3nSIBQaQO
TwMECYvRcLQ+20qBjn/blRxZTiOoW617SdrZe7y2y9MONh3af4FoyjaV5rOSG+Ng4KIQpFB+8+Xe
qaYodcUyxOVxqHoboa+11ST3nbgbTfQ8jbnd6ri49l0p7MUZ0sKPv2lx3oFhQ41JRw2cvVWK2Vik
kUZxZBBMTmKDzNOPpOOxXC/tX6ysKYFwkIr9MfvXtPKmKwZKOtpUzgzwhyvGpUX8qItXVZc9NdnL
42EtGUSRC35EaVxxkt8utKWDrLjv0Y/XxPohG75LIlqfD+pcb/Uo2Ty2RT+ejbzXthinmi3dH2fa
aNWEVBhW9gU3mFSDcygu+i50IYFlxP0ft2Z60lxlQ4VqpkNgYc/GVlV6IKyJ3TA0fQ+ccFBynYZx
rYnd5CqjlLt6OlsSyXO/3k9mpq8eD3jpqKEtUdAPwKsT1vP2S5SinvQefdh7dS7Bw9sDcBiAGNvr
g2S0UyVsIWFgXYao7TlBYukwRRoIAiz0whq4hdwazoMqVGMfM90rnzUK9pZ6aLrYMf8F5hn1Lwtm
UJvQ75QgSjlpRtXHAAEZQpJjqska7wSV004B70K/OCRU2nRADUWwRDLxfupxCDQlTjZNAby3bg+J
Aunf5BPXf070WdrpKJYCikTlqRD1bydPLVV/aGjDQlaf0KRPIqh8ydn0L+IJhJsUMP/CM1BrvrWC
lnIQxfZ4Yy2QpR9wXXhtldBYz1bgc6ouSzOHHBG1bPkLksdscbkIrUAz8cAa03BeEaN4GtNfWsi5
bi9O25UZZndPc95HqQmKR7zgytFnMGjE4r26Lw6FvgLg8QdCA2znEYD+SfuFX7Tql9AvHdDuGdCV
C7OPxxt3cSx/7bD3RTzW5bWZ4/iLmpoKWYcQ/ygTTnRYCoe4suMZl9KgayxLHQJTmeAgQTiUFFAl
ZY4PZ3s8juX5+muC/v0qFA6TkAttDhBm6a9y33RU+YhGQvFfgMhxMfhrhvFlE/lfLdcYSQqkhfTa
WZva//N4JLzJYkLpWNddEaCjbC+FJhGqyg5EgxM0lxf97yiYfe8DmSKoFaXGlgxwOdahY6LZDLzx
/ybAWEhucOTqaHlkNT6APrcCw4ehTk08Rf5QEvTHmJ+PJ2xp6fE8CH4zMDqi64pO6NXSF3qYB8kA
SBS2o2X8aDSBoN3HGeOW48Z0WthTnbKO4fJrASnNhstILyd/tkAQqCMzTF+i/gP99QWURkLhrR4D
Vxr/ccoCHDgQUQDO4f93eIQqAcrDGLA5kxEtHtNxNhsiBsDyy8lmqL//02lE4xqaXr4oKwEcYPwu
GSsQjuTACzQ5hC4/p2JfDj8CcGU9NnOfKYDSGaUKyi8sYbWY4Cmk8jzLNQpU8ipy4dxu6Up2ytlD
9ysFI0jn0QYBDRuVRX+LhZFZVg3EyAB+D110TDHz6r7EATeB9ki3cYJAZXlaPx7aQj5G6arB5Aha
VgPVY2ZfacowDVmIUjyoa+NopSmfyuDHBOA2WwAFTqImZIwKO5mnvej/4z0N2yg8YldjatG1fbsL
olREFSjFSw0O102pgCZ6GNE6ytsD95vt1gwTZ9UialWzpJfRqiFx5rWo+evSSTe9x3NJA+ntXru1
wwRaXaukfEYT9t4cMjepAL8dDoPS2uN0GUSeTOh9PKTGqNohHAa5A5NxSdUcx8IQIuPKn9P0WWpa
sCDsHw+IsWGiLQctqXi+gF/iKZXtgZdUuQnlLI5OuFceYzNyg+QDJGe/H1uhse5q2qgVxFv8Pvjn
dDA8MBlQpmWVleAh4ARRzDfBb5/MAZ2wj20wLvAfGyYurF8wPdi59TRfkfpAHYX4VGex3Ye7bNia
1ujU/xAK+B87gGWAVJK+M7F1MkHxW5ARpsmpBcXiGISeGUE2okKvGyefW5y0K0PMth3HIJf8Mk5O
YvvTz1/n+vXxhHF+nyX26KGZA8xpkZyAXv9piQKx9I7TscG2YrGTxWJ1S20q0E2UJaeEmIe6t0P8
D6LNnj7Y4gb8MxqlIOd17rJNKXdWmWDuV1oqKAJGBgFmb/rjH9UNVMn2/tvMOZwWdg984L++oDI7
NNCFXm9U+MKIdh6Irs+kjTpvtIALerxWzMnx/0eESyxUnym7B7OBQFintlCbSE5xasu2GRN5IHVG
1H0OBA7HFktMcWeMmb4+BPh0hpDbqTSfs4/hSQgIiiGp5UD0YYtYd8hXE3E6zjG1PJd/h8jOZaRO
8iBUyalTS7zrV+syQ4dW0vmbx1PJnPRfowN2y5LBGo2lY/s1/ArYhNI3zJfUl48zKul+qZFO0bdT
+9Jm3yOJJxqxtM9kpEsqqjsKQi0zsCiOcj/tAutFGc4SpHnAz/p4RIsGMBAEJLTfAjR2G/lksW90
Oeitl8baq+bzDD7IxwaWpgxVXqr4g3Kvxrb+dRp67WvD91+KVrZ9qNjPE4mazOtQCRhf1UrktWAx
x+zXGgF0Azw8mrBo6nA7IlADz4pchcILSn3ZRHTw4XfRt3r4BmnuTdaREb3V3dkqPHP6JkakAH2L
b3laVdpxwYmS925JD2DAGLB+6Ln5ijXXaXzRJ0VVjsILenFspR7dDGqxVsx5vmILrhgxikXQtaDa
zjqKvnQJrsykQmVUfh4Hp93P6RS/a/p2XmmjW2yiX6pvNyV23OM1vY8oXw09KhBBkPQU2T4AQ51y
NdTS6KS3qpMgllTzKj+mn2EkeUHuRTwthYWgjEILiiAoKNMmBzYHMARxHPMEmUahaJAeyFaq9Wah
CuJokt1J6XY2wgNE1jjDXDILbTBUIUG5R6lUmbQgNpSi0DtIXjR4E3d0c868zOoN11fq4RRnVb4x
LJCOW+UQbpKokl6tJOdljfc+ZOAb0B+JYj6gauzjpNBnaMtp5uhURhMarQUD26cthE2p+ZXzeFnv
dw7ArzTNAhcfXrpYPKPRT0MviXF+Ms5BQ0AJGp8aTsp47zm3JpizSOk0P817akIiJnDKHTHwwJqb
L/Oc7tJgje4S9/GgliwidH6xdUGrir0D9kGUmeBby0+17JgBmS007u4Di75w9aqKl3aO0/Ds0b9f
bUZIMUhKosGeajqZOJOwdGXNnZMtzgYzvcinx8NbOHBRUPs7Ppa0zk/LOUoi2AP9rdl+6DXRul04
A7hSrrPC7tGNEW1atK0rtWqHL2gZznhtQSyoGwGI1sBknFFI0MFVQ334asxZk4p9Yvj5CQ8SYG+o
p6de+PCDg9RdsmLXlb+a8ifESczPUXppIQaUF5LdRCk0PqId3tzB8pJtZ+CIOFOz4M/4LCw94iPa
U0Xms7oaD3g4H/BZmSMEe93cZ9+lDwXKqkT8GZwbkIGutMOwaTx5P/OCx4IfUPQQ3biYHiC8buck
blOpMvS4OElgW2/BJYDgD70RpAzJvkoPBmdj3d9gsARfjE4o4wA2x2ysvOtivVaE/BSq+SU5ySbS
oOw14NY9Webdr7VGHw50qnH1owpbt+NqmrqdYjktTkP7oaoDsfzd4GBfZe73z8q1PiP/kJqXRtsb
UQE5MbCcPF5VFr0CdjoEQoA0IF9A8e0sJ/nUKWKkN6J6qtxyXzylG/VFf5G38SbYQsflxfoRnoaL
tvI91alta6Nz4glbEbmzz3iVZo5jlaFJ5ZTrDekbvBVHJOgd6Dnin6MRyVAqf7amHDK6Psf21z30
5i7MjJ05kOoyyEdEcPUk2/mm9JJttmp3+Ro9qN64G9fRKtjoXrwOnrWN/KIcQY3mQSx9la54gOD7
o5F+CYUp0Dd8QEsYfxsqcYYgNWZBlw5q+aHKW1yaQB240YSVUpxazRtGHnUTi0P7mnrQPuPxHE0U
KEgxyWqll+VYRZV2gl7yZ4nmLCc7BHuIfxx9Ujynq8eedr/SSDSQRyLBQZZD6yi3ri5Opt50sqCf
3tPn4IeaQ2qe6M/lAVe1OXZEThp3F60obgZ1PRBkAOYG4MKttQTltyRIE+skW27Xb1JhV6n2hB4R
Ht/c/RamliDbiE4cmr6xO6jpqwYF+dQ69et+17/l5+ogf/e9YW+uk+d41bjhPv+j8tAmi+O7ssrs
m2RKUVL3YXUKP/0XYfgE8oG0KyOseXGf/tLNLmHGx+ySrKuDZmwwk2Xt+MUbFLe1daWT7lSLe9C1
WNM3OfwRaircdQ3NygSsvI895+7Og6s2fVFFl70G7Qf2xu2XYmxMyuifOo1Ea2WX2EGwetJfH1tZ
GOaNFfnWYaTUL7NhHvxTRrw3+/Fv3+9vZgjMxdPsCkEUJ/x49zRpxHi+DEe/IyWRsWQcU/SnmOUC
wgqhHKo3kGJiW8KqNJZHYVD8k/gCkK3wy/Lys/9d3MDx48j236zjzIFcso2EkHzCPQL8LKDQBOAP
pDS3U+dPYqB2mhSchXWwi3pn3FmWO24z79ytxZ/1wXwq3jSH1wywNKnoOUcVE+hi3OpZYI42VNoc
qmF4hpo3biuNPcREgQKTQmq38hrOSbnghUAa4VUCARO9IV+Z41VWBnUrqxryKDzn+25lZGRQSPPs
Q2+TU6i7Sz2wckizaOO5AbC0xmS8OkRao1lIElwa8Bjwu+jPk9ASiLtwdtX9PRf8Ing4ArqGHvsI
zLerVhc+cKFNmJ7RE2Ku9D+1SMK38E3AabCPvPCP9nvk8HPcTSFjkdlio+wH0E4O0rP0K0f3ztsM
tlV0W5KeJ8VwFxwZQ4xDqsNYBWKAoUUBGYl2Mhooxqwfb7S7eMHYYDK3Se6NVMIRc+4pwR6vUsVd
HWr+yt1GPKJUsYKfDy/FU2PHjvGU6Ovu3QFHBbQPgWLnEcffV4iZETGBvvcVP2hmmBzcn8NrKtt4
xHxxzXbr279ffIUTqO4yesYaXcOrAVpiP4PEFNYquF9K/GPcecj25oN1VHmvzEu28ACMPBdPpHhT
ZCZTkjurkhoZa1UQNBMLKLGAXt0218JAgBV+7Bh3NUBEI+QCXzgyFHZYtqdwVJJ5wHvz2RTC+LmL
h8YBgyVPJenexREa8LSiWtQWGqZvpy8UW6Eawlw9J5nTa66GS+GuLY6z+vJ4NPduDju47uE0QdYG
YpFbO6o2pWksdOoZsGepRQeZYEfm98c27lND9dYIsz5ZNqtVNYzq+T35gDtEp9BL3/Jv+q/+I3l7
bOv+wvNlCyxLlC0AuSFjKxdlaBxLs3puvTH5of7Ie4KLtaX8yvxjkmw0EOqkyW7IbB01b+lFlgNS
gwdwY2lEB33mPuWpVy+uJOSc/++DmG03QLsrnlJJPVffssktypjE4ANMZU9UNpyxU6e4yQ3o2AER
pl0KFMNLA/TVnlPKuUMrjKaed4P9bpFg/UN1Z4ihhE5kj/b35vLx8TmRc0cUzp64j/y3hukGvTIc
VHqetKGins1XwIdMJ/4INiEnIN/fZ25GB3L3WyMiaMEMY5Zh5FCey81Pf5OsrK2wsVYgqvMeT+V9
oYgxxpyeeAFAeRZZ77mv1yIKQ8/GSQnIirTbaK+T4Ng/6b4j8OZxeaf8dwXvtj3UiK1ZjDGRyTcF
XGSqHbnSi3EQDiiouo+HeJeIMCNkDlELUgNSjKhwdqqXTf9N4JRY7rNG5veZyGJIY5e0Pvxefskq
O5ad8DhlTjfbATHcBrsyc0DB/GueXKhrPR7a0jTiMIDUIYrggEKwOgelIgx40w21c70HU+vO37eu
/ww/WTW7afW/2fpKY698P7aKrNI1Xz2Lq3EfO+TXUbNrt9jzROjZlkTAWFAi+zuor0FfGWrCaFaF
yECoPtcXT2lJuxO/q8d81zidYxLFrl9D1wKn0RH9ppxB3t06GNs08lzZ7qFkMqmZpZ7r0A12/vFI
5pXwA2J9n+DuD2mD62ODCwHlZqyMc1bAcUJ/EZOqkdkT3X5trWqSOI+NLGREtzPKuGhWQti4GgX1
PNjxJj9WhwC6G06NCVXs/jXcdm8NJ4gtHAY342JOJzQ21blfwTHNVUH2o8vZ0/SDbw4AjVZvkQOJ
QClDiZNO69UyqUk7KmOs6ucQihRS+RakvF1NF/rOAoDeVCYPNA5sT0ZkpRm9IRrn8l38NLw4xmYW
GjJ5KVJxN3FCXqZ85wmagkcWYEAoNg0gYmZIdVRoWaRIwaUBo9elLlAqrLG57Tw0Ys+sgXSAirB6
6q2QF4zvAiS1jFwPvX/gjYDW9u1khgo4/+dsDC5GsTFx062Qug5cYT56at1OKLWC0jA4SnHNZdNJ
3w/CMo4xPq0KPSUCPWkE6XMAD1ZqM290I3HSldTyGrWWZhVwSbxIopaggmr2dmwKgDWtjtznAsCQ
PesHvJrZUIkl4AOU4l9KOnP2853f47Ec9R1a/0Q4hqbzrb1WUcIajOHhZdqKbrANNpI7cC7w9/UC
agPejwIkla1i3/4yYYysqFfDS7hRt+N+3OmbZq96scuF+S14xo0lZvZ8pYI8rKqFl9oT1sIaXdfb
6lCvE7t0/bX0Em2kbbytediA+wSIGSAziYkYR90ww+ywDY/RWrXzo/TyPX6qNqbHk2bjzibj/XnY
zYIAaO0lebpAZFc9zzbm8lCteaIJ3GExMbGSxcBPfAxLWJsrwwu2/m9ceLaSK67DA4/qeNERr5yE
Lu1VhBwyUwnTHMOKnp6lt/wDLbnrx6fK3WX0a5VA24SdBRweS1WQK2ikS0QlvICR2tW3wXpcKyv/
GXWQx3bu8wEYwksZ4DVfEtisv6PoX+iJXkeXwp092Z6d1NF2/U53ks1sK1A4KKBLPJBu/Y1j+D5k
qeBoxAOaTplsEbxu57ArIL/hl3L85f7BScNLSvpprNRdbP+PlpjVUkcJNCo9LLVOv5mJ75Xum+I2
u4Jzbt5nAuggvR4SdZsrtwiHIvJnOiQF16anH/3xlwf26sPkhafgOx7GeMcobwqZU62c4lkoW9ib
EKkE23A7r3NQUZU4V8KFbYyBgVQTVFLoEUMH9e3AojRTK7TSxxeUNfG87khP5rPkhqQ6q6fHi/UF
ML49yW5NMZfAIpqNFJCb+FK59T71Kjt1fvReRrJ15I7roSTTUX42n6uNZotrYzOdxl+/0SbG65bl
fYfO3BPjDOdt1eI7hm26kbAz2j3angsiQuY09wI3WEWbwevek036LX6yVord2iDo2XCd6v6YuJkQ
nblDhmZlIsPEh5RO6zRAgdvCqX379T0m9aFeRZ7v+m78jwFd8GQFvfkUBQy9d53ZMkkmQ3NpgGf1
HtANIAOBXsXs26YjPlf79mNrxy/loXqTeJrN94H11i6zg7I0p8Us2A0+1K20kyW8J4scF7sPrbc2
GGceyzAy0VtAd41AZvJTd/xz5vGOCBq+WD+GYCj0ezSAspHN3m4ZQY5A4dGq2DIaWkWPk/bbn3jB
m6UygVoChnJlhDleS18q626CEXGlbv2VuB2+3uQbLwLAolv5q2ZVr6Xt7IIw3yucwhvWvHLR/WVB
RZeHgpofaOagysd4ymS1gRKlTXrR84mMSk8SHqU1XQ92Jq8tMD6RdnEM0fU6vfRmAj3tpwxMbCBx
FxKi9Cel5TKvLNkDrg9MNLIhijr7YgTZjbhrNDW5NMrL2NmtAKidGwwnQUHrvORqgCD4mbgpOnlV
a16MrvJc7ZwCbeXlXg8LUhbe45i45Eq4QVAuCXRY6iLjSrWcddiKMqbYh/Q16quzk6UptCv7+uOx
pfuSBxwKz+D0YgbCSDjXrdcOM+g99aHMLt1n8yTtMnsfbKpf0mt84DG+LB6WQL+ChANPg2CbZtLf
MolbiClU2WVO50mGyn1Q/lGHLhLsLhSKP0bbQrMiNNp5jxbz5n2Sx0m308AfDrrUFjKgbFaMi04j
pL8aTe+qFWcq6FBZt7v+PmYqIj2egqBqs0tS7MZ82ls+GsJm0NJA41VOfxc4E1Twrk5B5Siv4Qgg
xsCpqi9tLUsHAwYgwqCwZHHCmhgJQzan2aU0ta019mehUXkPfAs2LGRfQPUoeIy4E7gos6wLUAfO
Lia0IVdAGQXQTOgtjgcvLbaFzl0KIULQQt/8rV/RBlVVm7P8Uju9MzsS0llzozsqIOrWFg/ea52D
7Lh/GkPoBQmgqip4dJbRMHNrMZcyVZClPL80pEL9M3At++h+lKu1ceQlmEtzCI4k8IkBIIUDk/79
Ku3TjL4qW78ABsw+8uqryzN39ePMOCx/NPKpLvOL33TDsyXU8rs2xfWLUHadHdKVJRKl1ibyaJTw
ybKRQiIDGKvYo46awKo1Mym1mzKlWPDQAufV441y/1YCriCAIlCuAUwMGH3mC1vfmAKQs/QXsbRp
/2dYR4NdzS9V8KeNvQFwKOs09JtYjs5CaJGqC52puQRdCLrnVeA7iuBaCnAOFXToOJv4C8Bzu4nx
bahi4bUcWER0tN0ujTiLVaoL9XARqnUVSF7p/+zA0lfGEE4abH8G5VLjJlpFMsOLhGjj98Btgd8g
g/ZKYWfvo/XeCnvAVorU0zU3zNZp+NmBBs98hgiUi/+6qw8xSBl7gMxBNhmOtg5OsKJ0BVS0RDzq
le+C6jXaoSobR/R/5WLhhk/Rn6xf1clPPX63BtIADv94Te6PMNCoqVgN9BGiDYCNrQiibYz+/+GS
AY1Acr3XXbFLRU+No89GBetKL5u/+05I3Md2v057Zr5RDFXQeIByEOp6zFkNgVQ9gh4vwIDjm6+N
m1H0oMlT5KepOInRUTFI5H+zxm+RgHw5JKUlueWz8lPfyMIWTOPn2HBi07Tjp3Gyy8DWpOewAZJz
o+5U09N0RzpMkeGgQ9aY0PEZHWUQSYK+razJeCj0VR/ZlfJq/ZF5vDb3cFvKtIhhgfcZfP8mC2nO
tWYw/FoYLmISAuALmWP12VLXjW4b4LueD10FndfIMV40W99pwVk3DlU9EiNemU8Z5V3gYV0VGjLZ
qb7+Isa1x1odkyn0h0sfQQPTGyovqY6JZTdBa0OlcDXpeyjh4FWk2OsbPfyAQnhIauEIuYysfRd6
Bz3bvrmGMx6m0J0NR87AtIRj1ZEAXPbXSQq9Jd2e2l3gtOHxsaPcJxqA10sySoagZAbxBvvekUDw
aZzlMbloxPEndxpxc3XPE9GOIecuQ8PPzTwxlpj7UyIbkQp+teQCSnZtM2qSZNczGHAGkOxztt3d
zYKaAq7qS8UJBx1zEFS+2afVPCeXhIA3BdqCgMnUE+Hdke/OG2oGIsioLONtCuxft0GtMbs4BQIb
ZqAFYCND6mzZbHmn2lfNmJ04hA4sk4F3WYO9wUiWXGaG3BSXph6FdR6ohWyXYuQnK6nSC80uJgO9
PGmr1qs57cDen6pgF7eHZEpAIV6JwD4JYGsu7Vw2tcnO/Qls4n5oDMB+lVETr+Ku64OnSBDCkIxo
2ZGIovjyuSoVC66pAeBuZ/oEWfaymyEaIobJgChb+xYKUqE+fKQWaPa9bs5DBUo+Qv8jKuJKsMV6
MgROYLs/hjHnCtVsR5sTsOUs94So1vmQWVJ6Gb12Uz0pTrMKvQhPdPHTh7pOR4hmcnbIXf7JWGRW
GXRS/dwHyPrBwbc/RMo2G+xogwA3e60tOP6Jiy9esIhBQrUA9Xyo/7FokW6qocIGQBTuGU+tNzQe
0MUDSn9e07tt/k3dNb9DtDIgD+YM9a6OhTMarczoZoA6DHhkmAxCKk1/kqIsuzSuQdTtIbT1TetO
F+exHXr4MA59Y4aZ0dQIp6ztkE93dvb6/fzJA5Tdl8mYcTCnX2OVYRqUMOCvjF1L9k+KGxP7n0Ma
GTNMAUM0+rksGzoOtyIxwoxJnkIAMuzH03WfQjN2mBNGA6l7Y2VYFoBgPAzJ8wKibkzI0hrbmPAa
3JaOBPBTgEwbt0GKdGeiZ1+LZh0p1JwzuO1G/tM4pP8GVsi3348Hdpcd0XFdGWLcLRzneBrKKLu8
V2TeQevRzTyOq90/R1AbVHcAIFCUrNhnduRIeNyZCtjwnjFtm32yP79w67JLO/bainx7EsRmVaGn
DFZQdpCIJ63R3wloyetraX9yLqNLk0Y5IdCmBm4kvEncmholM0mlKMgvQkjei9EGNUVA1uvHK7Nw
gKK6hxYXEQ+m4BpmxlPUllKpSoebFPF/KM/5pidiu7IbjiTE4ka9tkPn9erG1iH1FYQcdt5nn1gH
ElzalGzPJq8NfGnSru0wLl2kyqhYEez4L7Ld2PozHlRcjqvd5YHwtGsbjDerVdh1pd7ml52vEfR1
/R5zzi1qcWdem2DimgCpl97qGkxXupFXoi24wg/FPvOeXulssPH52gydzatVEedW0SIJI4k3+tar
97RJcWPUJzUn5/CVVzxdOg2urTEOLUm9ZE0NBoVuhI8kIvYnZ2HoxD8YDiuKkaJYqNc6bu7tRnXi
LefXF6Pz1fez3UBlrpoorOHn9S1lhXd18lTb69+TrZDq7fG25DkAWxI1aj3o67DKL5ONhBMa1oJd
OVCoQ68Mty64lAxcj4vZm9Yo9n3R13RdkAh4ckwSL/IEh+NtnK3JFm3iQR+Feoaztc547hHOajty
At4i8XyA2ZxFOk7DlGDiqs/YUzd/rN0GTZmam5yntbyTcbX69nipeMNicpwhFrSgnGDQiU5/sv12
zRsSZ9tYTCwo/FT0FREG3lVbWqu/oLe0eTwEngUmDAxlJXSziI1pHnazNxJctnl7n3POsIdZCNnI
NNGw+APYOapV7W5xRSecE3MxB/jryeigu41nU5cKsgGtKHjyZPf7iky/B2+7Nm1h8/vxlHGCwR1h
Tx1A665WsGmc0I6tl737KopkIOpbE5Lc5nW5/D/Svmu5cWTZ9ocOIuBBvFYBIGjlKLVaLwipJcF7
wn79XdA9sQWWsFlxul9mYqJ7mMiqdJVmJcd//nwpAPNZEoXJtDmWtkJvcPGaWsm2oLwjXApw5kfI
GAMsj5c8v/gyBhpprRWtnNHS3GqnYsCX0oRyznFKBvx3m40pnssr8+uVmlfKpD4xeVF2kaVb+8f4
hqdE1302xnovyZy9MurOA84PaUN1U29E4nIYuW5FVXaDr9iJvRxWkD08VM8Pq9tgR226Mv7m5Ta/
H8YaZEV97gTAf5zET0JqZ6Q0wMOAZ0WvWwRA2F0eV5spUjboCKM6ijLniqID+CagIVVJ+5rhfWp8
NnsAS9u8B90y3akbEpkqDAEwxjT2AceH7ASst11Zh5qkIeGY62VD9E2BOb8US79FMU+yk/SQ3wv0
vFVQqI3W14WBxwZzfFKpdZUIDAhE1S9IxTuucvtvBJhQStT7EFkTEEhHkpCMrP5Ej9cp/BeL85+D
YtsxzAbjMsMAEoduZel0PNpKZm/p8H9uGf6Kpr/pTAZiFoN6QYu4CvCFyBGITwAAvnlMbI5ucu6c
hS6ErK3U8gyp6qhJBEy49fa2OHCI/JeQ7ZsRxnJGRasNlRHBxDirdYr+Z4HE69qKjonLU8/pVfbT
aH6TYoxm0lWpkp7xNIz2u8bWsBWNtPT3eMioy8uKLRvOb1KM4ZTKc9tFWoiq3vY5JPoDh5WfXT/M
9TMan5l1KFUN7kaqtwaRZEvSiHQUjqjdEGA/EhvYudb9ffwRUqMnMqIrjkFYFnSs3PzCVEInL2MR
ZK3ViqCZiolEpv1GIoaLZiOgh1Ger5sk4Me1zSgxZgHTnk1SaKjJyh+lTyukdAJiWrv+UFCXE2wv
pU+ncux/uGIshJFmSRq24GrA2ItPu/0rtRN3+/mkIEqRObI/CcEVxljIAuTGOqSDQSzYBA+0dK6b
okVr+s2KyliIVWnmHgxEdnp6GQNyn/55uP77i+YBqdAJcmFKvjPXUqIrGAgQCH+t3rJSd3iMUoLI
6jqR6Ud+HNGMCHMfRVFWhdQjzlmt4UjXj5j5+DcK7NL7SsAIUuAjxA6eR6JCtM5r0eWEh4sX/c2F
wlyFUjT/G/Xer+84Ert4y7OfZjJR8hCij7PGAclP3VrbykR1OffMo6DgimaepjgXZozhVpgy9Nad
7Qfv/h9ZYMyyhy439MiAQHLb0s6yuU/oZVs1OyTGGgMhrRsCA6IKoJ37t5zedpa4ryiHD46ssuWu
xKwAxaSCynD3/Ga+IsJ8/ydlYE1uYApnqZFBIDiNbrze5061vk5h0W3NDorR6WE4p7mGEtIp2fiP
Igm56eZJ0q/os8Lo8yrHvq5keiep66fKUnarYLIZocUrCnIYYU2roXZjFJdQi/Lok/iUUd7LfOGy
0W6kaQqaNoA4w9bZ0tLDg+Ks5Ahb8DLP6eCQzOdJ1FJwdEFlYnOuexgpN4sKVGpbcd4ksok32ESD
l8vT9Xtf0PELOtOfz+hIeZn14sQN3v+b6cAGnuwuXAgWmKHJBf2BeKKwXfSxqmQBWuxyvMQdOUE7
a8/b7ftziBUzN3MSzGGNQwG0FQEkvJfG7p5uCqd+LGzRkp5o/B4QjrYvuL8LasyRmUUujedCz0/P
3sERS6oCQaNF9FN9XL8aHh1GJSt51Z2TeqKDHvOeKEfqHXkPLx4NRivhQwRNb3FyA9XX3h0yjRZ6
57E28HSdlwU/OD8zNtMcn43OiCc6QE8mectNJixYF6xpwwMYjaFop2PXspjnTpKEEWcVPnV2TVab
cEMUxIt89V9KZF2QYo7MEzrgt8kgpWEK1sCjxQloSiEBgY0VZ794CZ/FG/rm7MvDzRS0jrA6MZo4
w+4NR6AtPcbOJ8e9LFubGREmTJFVv2+aHkRiEm12gz0ekSd5vLsuA1wqTMQyaGfTCERQKW11fYh3
AMV/lD4fh18cQrwjY+KWvhhjtEl8HVnzKrn6g529fF7n5We31bTjQ///KzqBb8iWgvNO6qrOUKcn
sneIj8Vm2KZHb33yrPAQHtAKsf/dPw373EIfhH2d9tdvM670gjYT1GDzywqb6UE7DWjyXlmhVRd2
a1XBOrV91W2qXV5ikr/CincLreB1b7UKFe2BAjOk/52nE1ZIuMOYhvqZbg273CpOkpNVRdLD6iBv
Y5X4H2VMqoikb5VC1IFEz90+8y3fcxs/pcohSU0iueKrt1oL2NT2axXToH9F12FYnc7jus3sKNlg
s2DL2xaz4HyBaqFhthJjC+j5YRLWbZYBALyS8PqVrGKHBUWPoWVdP14eCUYXWgNPW8Xsppy4TB19
//rAG7xYikovuGAUQRFkfZDPYnbKK/Jc2jJVfGyXxDne8WZ7l6zVBSlGF5qzmmMrO7ip7WhTJPQZ
aIgVLRM61V2MTcrxjQt2/oKcehlOmIEMzPwU5HbiB1qhpN/X72bJhFz8PiP62FqVnEd0jJ7GG1T5
DXR0BTQj7lPuyvfXSS0ERheUmJiiROeC4kugNKxleqjXqz/uvxFgwgg11qpI0cepiCTSN/224jCw
YAUvGGDCh16q8yyLoCpIDW9Uu0rIq/vJuW6erkzfMHNOZRfKXRNDkEPM3DlDYw+Ky8s3Xb8IdA1e
0qhir9JzAzSaz0O+Vq3iyeN04l8/KYBzX1KIlfG88kTchPeYk/bUmYTmFuX4WB4bjM57pd5KqxJs
7Fok6h+7/ysm2YSa8R/D+GMCJ5HqXilFVFNycghJZN2bdsybxOCxwCg3UPQzv68H5H1EFCUTq7Ra
TifswlvhggtGvT0h07EFaDIf4RZ9wo7MazvnGBCdrTr1cVjLngcKwk7cHqaqCaC0eufRt3izr9d1
QxcZ/RaRox+x2hP6V5IVoT46EUqXa98XqmgXJ8ZoeZEDBjo+406e8baS4eUNWu6Npy0npLpu13UW
aAYjaLmSqWDmtME+8fV1S8g5KTbEhVSrZpTgx8XWckaSfoSHc8lNJnNO6ksyZrYqT1O17gLYw44q
zss0V6kTLI/nPXc5xuSr5D4j46lGoHk5BEwjjiM+0Pfc5hjdRQoywLWxzAArGn68dfQV8BFaBUpi
oJsqH4l2R7p3ThS01FuNuYxvKoxprzNlDH1ThqK4BrHqxC2RfXDOQNcFYHZOPBS327WIpuIcgUV8
1NfuGaP4za9P+1W82fLyqIum5/trWBFBLB4qggieY5K/lNZv9FdzTnVRCGcUGCeQy3nulx4onM/E
xDr3XQd1vS7ni9ZtRoJxARiGLDI5A4knXJsOKjlvLySPCSbai1AcEtQzZDypLCckq32AJYeUIxoc
+fuqpMwkPGmCUu46ENFI0JIaLw/zxsFYTH66flw8OowzUJtVHZZnHNdAX6rRMTEUQW3t8ToR3okx
YV7Vr8Jax62cdtXeQW+iVT3xNi/zZJdxBGHb9XHegYRx47S7yOVZNp5YTSzO7qPWjdwsa9wHBo17
6wxw4YfrZ8QjwJgCMxtR14b9P40Pz9p943D7qhdN87difD22ZxyoUR/E6QRRD+z9jUme42NPUNZM
tr5znRPOVXwNCs4INb2CgV4BhLI/ObmBpofvHB2XOFIrM0peC02jNxJuu7TPluSIVENdKaMCCs0h
Zkrbihp3dkUe3nnN8BxJZrena2rQTDOQ0yFKVh2RX9uOaO/Xz4/HnHopatihVAxFCRrRprNXT3+k
tbEeP/7NvnxVwGeX1K8as8gMEOmolgN2y5Lo7+r4j0QYvVe8ckgAuwK9L59gwI7pBkNXlNees1RV
nntRdtoQDvY8tJPAWb25xjhsSzfnU/kcO+rbTnV55H6iLUyvgJkiMaYgqr22a2sI33O7l3Q73B9O
mEK8jXtMF/db5YnSvrfApxTbn5ge/cvMxuwDGFMRNX6iAQhgEsKD7/pb9WFFHgxr9Tcvtm8ybOlW
bfsuCyZn/Syud8NXkwomCfO369K+nKeZkWFigjEwsqL0cHs9XAP64N5fPZqtOTq1VL2YX9pXJDaT
dxHGYjACnBl6STsb64uw1RdpRBSWAvkQkQLWg4cdw+WMCRRCLzQwHIcDtM4ZySPyijxa6LhYfvKP
R8hYjKCLykENcYR4laaP4frXa0aNW15GjWP72JpcIgqekUraV8tvT/xNa4v3/8gIYzAMbOBLtR4k
DqnrONF7Vjs0eb5OZJENDDJOnTUrLMRm1HcVmmVf5StECgB1/p0DPE53w78xfDMajIYWcagLEpZ6
n7D5KAZarrRVn4cdL4m66Ci+qfzw6KWmoWCtT7Fb9Fu5Qx/+1OxrcHhZfs3PyDAKqmNn6mggfjtZ
Aw1uTaLSM5G256N7/V6+OlqYjDuGxv9zMaxTx+aGlX/OQScu1oZtvHhkQh0j1AaG5mZ7rE+7aCM4
q21NDLyICgD1YqKa8wRfTuXOPoLR2Wnnu16EE7NyvvPvsEBIf4AP+RUQYZ1aPF+ybCJm5BjNHbGM
vRcGCMruIGNa1pLaqUlGXvPYWgz+ZnSYMD9M8y7Na2N62qEyQZ5by9+On5/Xb5CjWewq1yptkxDr
xdFAkZPyaSd3BC8jDKNcpzLZgGtiwkb6vRl4AG9GSw6AhkiHVTR/FevPDouxEEOWBkPZToKoE9XC
cPP7v3HAWIdQPmO8qcPv95gFOWbctoYp+r1yQqzjxhD4MMQaTuirTOu8+Xa4oa+RzUNDWJpsmGss
23gVdDKyYgIYmfoaZHozEnT9Yt0bt/+fI1ms92573cs9HxylBMDPtCHB3VODIWHhJrgtNpW4blEV
xtiOcbp+UxwLy86+C6sum8rQ0yvcfBBu2hPwAhw9sDgivcgeQDqmXj80mbPniPmzCvbVhNFpns67
ePMYW1wrvmgBZjQmoZkFQEMXxkLXgcZOX2d7cStZPRkU+vp378wV5neBVwnoKBb9ALBZceiHYY67
ekpOAFx+8kkIzBS4puuXs/jOnBFibJrepk1ditFEyMA+F0wH8tqMlwV8RoKJR7DJeZSSMZ7akCRE
p4Nd04+ewpdbAeFlmRdlbUaLsWv9uR+wYwvn1sb0CFQ/vCBCy+TFDMseZ0aGMW7muBoLIwKZ59Ea
97f6TbO/yzlpvuVzw9ZOTPFDmrGu4FLY6nYcsAgim1odWid/7V4Rl9LaGnKiOrLFFbkpAvlh8L7J
GZPsz2S7jrAuTBCLHI/Z0RmegFJIbkfqPUs2x8Mtn96MEhMLlWZmtpEGSiI2Yt8Eloq9TCkY4gnD
omzP6DDaipWrjaBgdeTJwuoFAX5O+IvZZ9NAhwYWgkwj6myRv+nUNu7SCuIGNEmdTnHHlG7md7Iv
+es5IebIMs/r9dQ7T2oaH0NszGor67x/60lpyX8gEfW+PJ3p31zUnCpzgKJw9tRxwAEqZHxO8a48
A2S+RU6IR2j6IVb25oSYgLGXWqEf0iY/GcgLJr9VWpP7jIx2dSy2nBTholrNaTHRYhKJfnYucWdn
BxHcYEuTVjm1VcBa8JZWLJmjOS3GumpDAyHUcW3thJbrYpIjtwDXb1234RJPOqY/n6muUSsmFnuD
TIF654Q6DFzTG2yqgMi39GxjC5kPM8iFheORZYwtemQl42zWk4EanWoDkENLfVVt9C6f7eTYv0hP
On+//ZJSz4+UMb1xgvblGHiG0IQxJ83TYBuO4ZjP3WtAfRTKjBUVNTu95Y4acQWHscdhq/QrrQK7
FU4ZA2y02AFCBtixxZoLRjEJ4X9XiB+bVZQ00eVEnQTHkSfk9L0j7XWaajYZHnjSsxTUfJ8oULIv
pQfP7Eg4Y0wGQpq8y7ZP/nRWs/F2dxwpnX7nGk+MNem6ojvrCegAhegttQPn42xnRxlLJLgxNY8l
xp6YY1z4XQ5So6Oi/I8FQyhsZ+h65AY30y9dY4qxJpqgymJQ4qKMVUS0rnUU5WNQ70wUHzPRqhBX
V5beut15bTavZdH+n2GrkUfFwlT1C0cN4MaMUCZGGFZBPUxNlwZqQgqcqV3gxZ/R67e3rHb/ofPl
02cmBhG3JvjNF536pXMkO1v/Rf8oYDOBkAUA9RUGnBhWhJUqnBOjn+QQs4/TnQkH7ZW/xXBJDrHz
1UCtXpRNma1K+50p1D6wboFWIFIng3TcauvH2Hm/fmKL9mJOh+FHk+ohaA3QAY7+H6zaJeFmcMy1
hOKzb/F6/b8ugBXEGTX2gvpQVVNPBjUsFSZv/e7P+LTloSXJS2ZpToQxFaPXVWUwmaUOK+pSovzB
c87SBwIsI+vmfrQcvF5v/Y2q2v1n5G7NDW9by2KZYv4FjBFJQlFOWxFfMLZbLd897u78Y0NEcuw2
CLtWHKlf8nBzaowd8cYmNoQR1DSgDiCR0TyfX69LyZJezSkw9qNXhx5CCqfiv6K3rg2osblO4OfO
ZViIOQUmBjHkQTxrNXioLHkCtRmtDH3gBtE2KXk++HchTUjn3Kq+1T/a1us2o588K7n0NJ9/AhOf
NIJhjr42hVzAG4iRyJXJJw/bnUeDCUaMMMUulynUap42hX22X32Lx8ZiXnPOBxN7lHV2HlbalzgY
2H56Qhex7Vktuk0exZ15e/3ieAwx5iNIRClPJ/Oh3DgTmZ4OKHxcpzH9xhWjwSa/z37u1cMZfhKJ
IPlVJSlWt2G3gnWdCkfG2Vq2PIxy2Ieg0kHsAO48BvT4eZ0EjxHGLGRqX68EAYdlhQh2SUxHGqNj
itdXuGgPgBe50gFdqGrsk9yMCinPWzE/vSjOuIlvVfc6Gz9XW0/K+k2AfYQXApY5h+UIPrLAdvSt
TnuAQEREzkkFr37MKspdl7Zo1Gc0GaMeKYkfGSX8LhDhaU50DGtP0a1utVR0aHnzrzwydyWXeVHF
KQ4R8btKBSxFlB8TJ6b6qaWvgS1sxGnAtV1zpHDZQwJcX5ahw4rCCnvbFQrANiWkHdatFf2uaSCS
/LSNem79Yyn8BLTtfygxJyqoMEaDAkqaDIk/Oxo59Lk1rhuZO07EI8UcZmfoeS8F8uShnMiKD/st
IPT5VdjpZ34YihlHjCMEnG+4ShXcWR27SBdj97NK1D+STbvR4ckHjxbjEhHQZkWUgKXRaYE4HgWA
lFNofXMXYkSFlyNarGnP74pxj3WnZSmQNDHqAwQmxU73ZoVEwHk9vUrQMrjLXZTLaLC+ruiL9mp2
noxHBCprn4stqCqrdV0/Fc3t6rzWHsXkUWycVCTXqS1WH5GuxL4vYC4jOc4caVwYoiDGCl4pNxsH
7XbdYd+je+xvKrZzMsxZYgVeAWhDdXqbm6RRibQrXvQ3nh5P2vNTFr+ZYc4uPgM6XvLBDHr6ShI8
T8Oge48YT0A3vH5uy7f0TYmJKRqs/B1rE48e0U7tj4TspyckL8bkXs4UCMyeVpVZNH45XY6V7A+Z
BYR9eHrF5qnVsu/6ZmZidkYm8AxV0AOQyW4tp7cau34sN+JD/9qRiFZWw0lfT1995ZbY+pmQYOVE
7kGLn8eMFMcC3Z0ZF2Pqy2b/oKJihzlASKc105N5nDElCQAfDUpI3ASlJznPoUWfmpDGruIGjnxC
Z/6mvU9sjyeEi5Ixo8tYeLQ/qHqRgG6FisZL+Xhb3t5dl73F85tRYAx7gS7GSKtBYecdMHxIYdc5
N8TjgbHpA5beo1wGCti6krr+sfcAD3fT1a7f/c30LlLk3/fEGCAtq/yhFEELA3yWdC+SbH3Hmzac
rMulLADEG+PVAEDXsB6DTcarqn9OclNtTtaG52anz7v205fXff1if0bDl5/JXKw2NkPgj0oDRJXa
SQ+dQ3kFV95BMBfbAQK681UcxNv9La8vlffbzEXq/TnVGwO/nVLunrCF99Xl0bD+wzeFBmDazUmx
7msLcD323ofzfXh/eLp+BwszA5eUGB9SwBIK7XREMdkAtbgjOxiMB90iDn24z9a7Fwv6Zls2Rg9t
TkfgVyH6mjAxXsXDRGVctRCAg/PSPYaPKzulHwCfPljtzX1gYd37hrrhg00b68E9ppZHfcfcvF8/
Ad49Mk4HW2Mjsa3wEc49cqMcv/nT1VyeLuNqmnY1iMMKP96TD56WL6TV5j/+Y8pu1Wha7ftac3qK
beGYrou3hADDPXq0BN4Gtetqz47b/cuBY9/lpaeSJW+sNHk68FvOVfK+klH3Uqg9Lywhy//8yxPl
mXdtx0YxvclUATua19h5XQB1FrZxEMQ07AZ8tUYI4WTFF/KUlzLCqHcWp+fQnGQE6Pf3tWnL+eNd
cn92kFK29u/7Brihw26vPJ01ahyCt6An0T7iQfF/9dr9d0X/MVfXSd5grCYdwzJrqpAYWxed/ZTX
rknmls7z40DWrv35j+LAaPZgGFkriDjYnlDOTys8UWMUuy/Q+Bnr+G08yuKSxHf5emvf7AdyT627
huzdV/r+0Ozo2pqw3bZKZJW8OJbzCUye+7pO/ly3tLqQk6/QfCbgYSBhnGMEP7uXhqDCHVnOwdtU
RCb2B7YAXKeGPXtXwwj9y7TNyHWyORpdArEsycYyyaa3hLeYvMcomdauQDaVg7HClOQlUVUrPh7Q
IKNtBHsTOLvNgPS27BPl7UY7Pp8z2si7Uw9Qf2zLTe2DRkSflLZf2O7oNuvnen2zEm3lj34nYbvb
WsUK37W5V7BPjwQrEmL5ZL8tgWxBVgfpHqggxA/QlppsmoScb/VPCV2UG8Av4C+MVrjrsakTq7/W
yf7XpxKhRL86Vpb0UGdWdNt6WOFxn+2Ls50/GU5Oz/hc4c/qVYu+OiKijHRrxcFu0Zrmew/JpXQt
Yd/H4Taf8NI+DuLm7KwL58MkGiZcN6iYUXFb2ocORMPY7a2oQU0bKQ3tTbTHXX9TkvbhZmUHFIls
bCLTaWAVTrQiz5uSYME0vFlO+xv08DrCmWwcbQ1JNVOK5ygFbLBCXvdrF1gQ98Y6tG3DRkb6YN75
uyJDGeNutU1tQHt2ToHSefKmYYPeSAarl6j5YezkjXomWoqK7/E2sPKebPRw6pvSd0jQ3Z2xXrPz
rHcN0xkrUnZ0/yq+pevtr3J3LC3t6UZu7ZY8YH1aZqXAe1I2gnXnbYtH46QVBIirgDTG0iBbQGi8
BuCwhLqGfmw7a3BFe9NsH/O3tKbaOrDoqgFuTOgYR/g++0yNAkhemGtDiwZkBMsE4hHZO29jF+5D
RxRg4maf750l37jvj90vTSEk2Fr6dtis7jFwsUW3rEuqD70j660O4R8Fcj5QkiHyoCpM1x+saDoZ
CnEqrK6IPgxqbqIjWl1uiP1QkcQurdgC0leLHce/Wtpij9M2tj4bCTBQbkU2W+VAx7tj6IhEuq8e
A1jAEwJf3Ed7PG7wPzsdKXocGjJXLb7F8ilO39Xfjxo6g+gKP4qTEOhzYGVv49oBOnuG/5TsXUoc
7Fr6JaDY/+7Z+VsHiOsEzbkq6aywsM3EPrq/aPKhrm/y3bGh4BSAEgZKwusQ+1FOxdq8laRdQhor
fvyAlxsg+XtvD/DY4vCOQVGiFuRddGVSu6PhbNfJNif35rufkeAztIZnz3k0brGyunhsUHPd5hg5
tqBoIult5Otdoqy3GyGzPB9SGdgNzQ4oeK+p9v4aU6DHKvcT7M+2seqaEjchONo/yIQKm2NyJsNN
vUvsKibE3dglQOJNCzPTvi3fCoh34puCuAP1cDafsFXAIyXn3eP7c3rzlDr9XXCIXq2sd0ZXhDI0
yWGrg//rBm3JzWoAMlINVVEx5MuaTz2IDEEIvRY9uIoD1e/JS3icGjIS65yS1Y3uTDDw5gZXtQ3R
981xR1z6TEwljbVSJarZAj5SSqm0C08nJwSefuOgd+g23xSInJVbE2Y0O3BeEF+8Mc79gncm6tLT
IBKzFWiXA3k5mUAxCKlHkKV0rx/yQnMPJhBmhzw5xJnTEEXfwDi40J6erdA+APVGOZbPUBYN63wN
fo3rZ3btkhzzBvNX52TUK9xpUZBfv6WniOwkBwrAY2sh/gNbClaqKLKiA6Luki25aAO59fzuZBJU
+zPRgYXEKH1+i173CHhY5S0XQW6hAjDx9k2TOcq4jJrUX4EmkN2zAG4Qu11C57Pj8MYLUS5Zu379
vN9iPrlXcjlqC0Qo1j3nK3+mfy5jH+aiA7+WKqxzmwJwk8S2dtQA3N+RnENG5tFhYnFAkOVCnYDO
swNANUIONwJ9OZx8G66OuFi29LSzRfLw5PLwFRckbJYP0r9qbTPF8eO6lNLp9YJiFu/1wouE2QEo
Y9UXnTA9X552reME1ilCH0lGfp0QgDj3xLU32nr7FBAKqPj3gW59i9cu89UDzligC/6YYNxT5aQ8
9+Dv2bIO9+83N25JfiO0dHY5SW00UToO5Dynu3bnWVg1Bfw3n1gjiqP0c33XU/vB3qq7B7gGchta
959w1pvth/txFOGhfinkcAgQgrkr+7pEf02SXvlutg4nmG0NwAZEwZJz41mHzcHq8KkvjubWeDZg
WC11FLLHBsP8hlfB52jT13tgJhLRKGEZ9ZT2SanNEzf1ZynuQqHY0Su9C7K+nB4T1sknh8100mtq
v53QEhMQhGmZ1VjWe4i34ICczhStaRZFaKUTPJ04ud0vGP9rh3xpg/5HKfREiGV8DPYuWJvn+1/+
nbp5Xh+sTUlXt2diu2tKHvBvTM6grUC3bXwgXbsPWLIJmAyXJ60cZWQrUEJgrPR2unQgKvJc8cQL
y6uJ9L+CZakYmfjhSoLBT88plubiwVJJCIO655WLMVHBqne8W16yZnNajD3WAvSVAdKuhdUM7db9
45GH6S6vq8hScIFV1d8cMbZ58MI07nUNCE/0EN+/pTR5xTQDFwF+AQIA3nBGh7HNZrKqc1MDHQMP
vs5+Ud4qrAQB2m0G4HIBLfnYckrsx8/Kuc4g7xSZFGhTR6jwJl+nKNr+iwHf82B0hNcUxyOzuowx
gsgcxrAAe1biESUl3p8UQpFAA6+zs5jpwaAOdojK5tfyxUtCWmDEudevEKMdJAxvwR9UroAXZ4Dm
oAqviNTync41NsnHhLBQcpR9qaIwp87oulQoxRCWE/Xm/r7eZPb7dfYWU65zAozQD0ldSbUCAlLq
pIOVG7bs0d/+Rqxt82nwLFwdb3HRf6EJfEhDNiTsOmfuThy9WBhMKPXBBDyRvo2QGD/bo02zx7/i
7psS40cFbGttlAjcWd5TNFq1hcdrbDWuiAsTOJnJxRTQNJ37v2yxzg8Q4lnVhmCrsDTSYeekRLyN
iEklQPgbQCUiHOaWnNKc3mXl6n9itR/9VAJzye/R1Y5rKqMQG2z9h+t0lp5isCTffLFPMS+oPTXE
cwiJlNxVLaV1BLvYoZVC3qVY0JUcPMQVeNdvI9TQ9WNpEJ5RWQrvL76B0YMA21/qYLrIAQmj2D67
q71kP5Rv/3yojD54kSBgOh2XOGCHDuZHsErHeVwd/2KSfzLP34fKuIFIlkuzHb4YmlDsUgAtdA62
a625HE3a9NOFflNiHEGor9Qh6cHRtC/UBHRWi/F0TM8dp+k5D7FShDxFiIFKLmWegDKuIBOFyjSl
Sc8dQFfe6paw9kFRur0uoMuu4JtBxpxEapAJgY+nX4qZkXidAHP5NeR2E8mTiF07R8aWNMrKxMol
3Jh61yGjip2/FADCKDAWCGxN6jkhoEbXLaznNjkIG/+mdnn9fJyrZBsvEqFOZU+Fbx1o/dg0wIzR
/cLSA7v1Pv/PZwp8W12VZQReALllri7thqLKBTDbOs81QMIqTB488Hzrcv5jRoW5Ob0xx9HHNvDT
k0kCGvekB2KrT2pLRpNMYoeO/zC8cakuXOQFb8xFqmmiqKkKsWydr5gSb1XJRi7S2XI3byxc2IzU
j1mf2pNDv5x0LyUiZmM1W7YeeC24Co8I4wckXS99HyCPGK4wd9nvDHmys6va5Z15P94lq2mEGf1u
tECgkruf1Z3s7mG9M7J9RI7UsjCCagG9xhJdk9tkvxSFXhwA6zvydMiy6YZx1uKKltREL8+bt7/9
KHa/CnQAEt0diLAZPFTRrovwks/QJDSDmiqGZ7D+naGdaaIfRxHswkAxC+jt968FNzz8mnBnrMIF
EcYxpV3UoR8UREo7PZpH9aZ59Lf6plxrdngXY6Z38onHzHZ3PVLhnw0asj6zOwEpdDJg0IKXvFh6
Xlx8D+O/zFjry9rA91TOQbZFlax7uz2e0aDFGy/nni/jwlLBKBq9BinLm+owMTCQHx/M37wX04J5
v+CI8V8i+m0TLQCZw5u/vV1BZDqi29dlZVGFZqLCmDu5KcVSHUCjuPX2la06d3jDc0J5Hh+MsYt1
KfLFM7Kvh+g2tP8I6wpPsL/xuRenxRg3jPHIUSWCk9Ku7dxubDRhw72n/IXKS2H8nBTb0J74Uq/B
8XYnzCgTY6fsfJTcjrlzfiwOPL6Wkh4XxBgjZ47ohVYFnJ50Iz2LMCSHjYHqp2Q5GDZ8UbfDwd8m
lg57Yv1uNjR71dycCnRvKyqBafMILTfb4KCgDoUimO05x63b/r4uRUvpr4uPZC1O0MpFMp3Iqsew
wq9QQfELs85G5+StG+jrRiG5YoXVGpjxkXQTDmTUaDDSSqRJansRikdonB8KOwqsaNxWxV1drsXi
gfOZ02dcsVkGY7MinKR+PqPsIFJvq/3yd/1X5XNtizsABLsRoTigt/cSgCih88QhvqxquqFgyELF
9hrmIntdH7Q8wEUOtHt9Rq2yI2cUzDMr3HaHZIX63kiLkdjhSb2B52rwpzHpdqZVWJwvmSj9OAbs
gNUR5qzkH+syRVlQfAGbJREYRy0S5RLK4KjefpSb294NMcr0G7W3h4ioO0zBWbyhpmVL/V38ERlL
nSmVZwYtnlVKQ+MPLB5NN1DSBw6Xi1ZnRoUx0n5c6FLm47hFWr0LNP6NrDwPF3fZE8yIMCY6ASSU
vIpABJHEk44hnRCvwe4kkrvrV7aQDZnXy1g060YsxUotQAeYw/fyg4IXoHudwrJRm7HCWOmxSlfp
eRJPOLX25uN34uYWJ7bmHhdjoxUNo71VBhoDNmdIbrFrt/U7jda8PQiLqvbNy9d3zFLiftCiZvYl
YZDufiPc606LHNX1E1s2epqhqDoSZCpytFCzGZVQFcOsKeIOaVNgi3hPZkyVHXpFEFavnMSlv6f3
mIzuLBVZAu2pWr9zRHw5yJx9ASPjapD451EJutNznxFACfrbdmeic2Eaq4uIuMsOqyNwKLF5OVtz
XxOLxnRGnJH9wVRUoY9BvG8wpL3JiLe3SWvbHKO91NaK/mdD11QsPjVNlWEyjIJGCbSqg46p6FRo
Q9wpwDRon2EX2yF01W1JtNE6/2oiUp+wRXBXlDBbYgSwSP1X/IB/ugWva2zRusw+imEepR5j1JMW
cRN2NiUxVU+PAPyvf10XsWWFWUkKBlwkVZG+dtHMROz/kXZlzXHjvPYXqYraSOlVUq9W2/Eaxy+q
LLYkat+XX3+Pkvom3YxusyZTUzMvrmkIJAiCwMEBZs3kcYoBIk/TcUYl6Yv7LC00LMv3x2Vg4Rog
hKLbQBx1HmAowhgF46JJ/krfboz79I4exocxc3LM6n27lwFp1/IJJlridWwn8kAGEza0QP+6qQTp
8BR/JC/L3Nklsxy7/vbz91tUcUKHndT7Gbibx2hXckeypMsdL+oLUlHUISyNmrouRLxTQYqRk2yA
K53QX1E/JRtwVvoEw1vH3aOsU1ldnMA1cYJbjQu1jK2kGkA3g9kQ1e12BIV/APSVq+xMGR3az1rf
H9I0zFUwGcNxEdsFwrweqtyCvdTeuOVPbeaGzKWQlu43rv/ly4xgsPhC0BH9Q7Ksa2aknUkWops2
mIMi7pvhFy0+EFX+ktnACNwf2lZzKmT4JFfi2gk8FyiEnOGkB4XSQdUocE66nzpm6pBtK3Pya14O
pmrrjC1WQwVz6ZN5TmsQiAPNZjk6xgFWudsY91mJGcbk62htqWK7aLVzbXA9FbdB+iVT9hP7yiPN
6ctjoQLemPe9Q4u9GqGZn0g+cKXXzwTE+vcHCgbWaEWsl8tpwlFi2+QYOuHpPQBlxpfQJfu0ktN+
rgUj5xKFW5zyvNetECuvg/muOqYNvHKjLyhEJXil9HA7n2wUhCK3R4wPPgopq+1a/KrBJxKbUtuk
TPiAKFZ0NnF8gAm+Sv/BRlPB6N4q0jzuuqf6Lcha8rxn7tca6mluFxt7AbM7mqJeE8fY2Nv8UQV3
+dGAJXi3X7Wb0u1yhx/tT+1JluNaq8Jhe//RVXw16L3WJ6TCJ9wsfOb9YXivTuXn/GbeZYev6CLF
ePv9hm/2fBfcyhJJa2GUZlCK7kqVaX8Q4s5poKVpOeFJXS1ZM2D9pHiWleZwmO+ZDGEvDSsFBq+A
jFP7KU/cJZdyROCye0Ze0gGERvFkKY/1E/NbpFiuCtSqHKZhHlCINm8yvMIWsOzmEwjbo5PiqYfq
m7Twt3rpnIkUvGMQJOUUcFyy3jLWrLnHxG5wjqHVGFYjJ4NZlWbqGJJqUsM2LGFNyZz2mFJi4Eo/
bGPi5h7oj+jd4Ldv/DhJkjurrznkyv8nTLxygi4Df0oDYS8MuRbUhlWMb9JATJTKIsHVrPm5KGEV
aZwm4KrVhqdg1/4AgVR0q7FDU2zxT7WJUI4bn83djLTj0EkqLWslTozn/a2lcNvYXTrRIYPodsuc
O65t2tYBTiK9b4HJACpcFiStRn7nApc9PnM9WV5lCeaVLDkmriLFCAcHmjVHAXTxb25uky4D/XSL
aVQIZRO8yabMNpcAEFQmgFMtb4jR/a55+2gjxxWsPjQRKBga3mD41xSsU0+oooCBBl5l1AEEtjql
nx1SJ/MdzTAD2em7wm69MmMgIe2DKq6cNq3VGoMQrY5ugk5rP3SFqd+vL8PPCch/hE5oubWWMcy2
9hPyd7bgZE6UQh2S8SnFk81w1e510o6p7ozd4NhRsbXAKZO+ERCwquissR74/L1LnEq/T1EiSl/N
r3YKTLtZfUvVey13tOkzUnebpj4V+kemVW4KWKb2LSmdhAAY7iS5S+vd1BxA1cCopCK/6rhBkIMo
G5xQtqhLYXLCBp2PTxg5yOl7/5gXoCX9mjzqz9dXbX0zf0sSC3MVU8Na0yCJH2zQf6MTI/w2jccE
s7Cwe29xtOPIag0HidiVAquJ6tz/FPzZjni2WUu0FoKcbESrowqMHep0untspZn+tUhnGZsMqIaN
+axMiK34qM9EQQ35KcYg0/m2+STLhf18bYhWdy5BOAyWrhQJ2mfGJ1YAr6oEDp0206bO0Q4SH2d/
tJ3+kN+Vhmu+atEhjXZBib4WDGeJnW7cg56tcTXdIzpGiw4ngnwah7XO7lQerHCnHDEEsqe3qeV1
5d6WPqXWYmP4RJ3ohgpElSk6RX0gSVbiIq297OPUKy49lJi3snHL9/4kD/vWrPpcnOAS59wYasUY
Fh+8vNxOTzkowdjm81IXsTYfj0iaSpMcaxZwLlPI8UyBOTZAqg+Ym4484h3YwArMd6GHDOQdfuIV
HmK/vSmj5FkNPM/FCk/kvOyyeJ4htgCXNfgg7kChAFfkGAOie8NbIiOyHwBorG6Km9rjp2KDKqck
vbTYnmibS9IFGDDKMD5csM3C7ILMasgCL/iWemwzu1/TnazfYjWHdSZFzNXlHI+4sNIHHOXK+Xan
OCihuBjV1zrtY+LzG1bJWixWA8BzkUIcUbRaCoooKDZtjPf5ydu+eb1veOGnfmfsk+/RRuKt1uKx
c3nCORmVnADJCXmnEvOV4tJ9n28TDPpGQWZ5n/2QpT/X3uImmJxUFQeTYDD3ZezQKkmZTT1CMqMP
Ui9ieKGOcZu6ygz6xuu6rdvIb1HC83iYAqKpnYWU905/bUynYh5Dk5YCMl9tOxsSaavXjQmKQ4OB
PNoChOZSs7ClcRAZ0MxDaNs8FMfAw/XyQG+4FB+4voi/RQm+v+snRR04wqIJ0zbHw1Q5gQd0AUpo
+cZrHpUDQAMyQ1l72J6rJ5w4Us1jDIDz8rAlbncbbr533gzoRC4t3xuLDfx5uP9RT3wE1dXQ6IoO
UWkGu2hd1Yi8lLoqcFjzMem8Mk836Y8xOxVF7Had126G+ZVbszOAgyw/6sbJHrwhQIbwGDcHMwxh
ym7dbYPOtd86+yktbgK66dPvbfTalCc7+jGDwCTfT8k2AsdYuCnw8qoD0x+MO9Lc8nEfpJJxpqtv
SyAtmcps09DBEnRpLUgcW1YKFuan15s3Qt0CiM6Ne297HyXa5zwpSOln1CGu6bk8YfsCohdNrwcj
uLknoCBtcI+8oLTnHR4OD8z9tPn8hU2Oa7rp/tjuwE+C0cnhHXoRflw/kz+Drj++A9gPwOw03WSG
8B1FgnG3uTVMT6+vyFnMIFAFr9+8B1RhRNuI4zubrxxogn73WLrl7gOTxVGLvLm//hWCZwDDO6YW
LOl6YiDUt01h8bMgHQkPo9Q3ilttdu3MUb5yBdvuTk8Gc64LEw7rH8IEjSdSz6WlhqlfcvKgV7Zj
tdVJGxqJ/5HoRIV8UFZbhWUU0CkA6eTszMSZBidI3RBY18Idwv+mFRXuqapXggytcqlP0cKcNqdS
vadMYiyCH/i5ciB1syyK8XQGEUPcjjIyRHOW+oRjonzzZnehU0zv17dHJkTYnrYBp3wK/mc/05EJ
HR7UDMx4RuJOsnTZ2gZRdCvYuB+YiUN/eeIrqFP2aZH6Qwbu+uQwWo7Zvw+qeWSKuS0zIE6zTGIU
a8rhhWCSJU+H/yx/P3uLqDVl49yXqc84cdLgUFrhNu6511CJP1sz8nNBwuWn00EbtKxJfatJ3YQc
i/gHobpEm1UhFN4S6HREfZYQq9jmDBqiRYgWRVis91bb2aFkxMCKDBW4NM1c0Gk6MQW7Buq+46Qh
mc8Mvs2r42Rj+BCQIf/a6FRNNQCEI0tpSyzP1kOcTqZtZH4+KPcUXIVWY7nM/MLH3XVBxuVVuhwh
CGImXXCwhmELRhf0VpeDDTbz225c1KlYKZGw7OyZQ/8lQVMJHKphabZYo7OCtuZDqWa+2twnQ+ki
++6m8amyw21jvl3XZm1z8K7+JWtZuktzHiea9Jxgc/LU3gx80xoY+j78e1NeUhOGsWRaEKYuH3F2
ZsI0Uvug1DO/oaz1c71It0rdE99o+n9J7vRr7XALoU5AMcpaLB/znOSK1qe5H5Nd22ZeZx/iupbY
2tqi4R2sLTedDpYuYdFiy7T0Nue5H8b3mMPgqEgPMlV3//3WmGhMx8pRMIqLQ4eMMKMRLrbc95Rm
/01NDn/x83inADaqEoOKmdzeHuquLIrcr6ONap5YvjOKvzj5cMv/iBBOfsu4MSUcGgzzxphf8/Ro
dR9/oQWePpTqJirnIlQm4QohJap0flzOLggincygmJ4gMeAVp68iuQ7KIx2k7tQSohueqwhwekhp
VOoNMUpf2r1pfsH8nL/ZcxC6Y4QBqp2o0F+eFJrWJWtCNfenYmMby6b0+dfrK7bmXczfIsSnAOub
ykgTLfft8ME0nhsdSfSYOoQAn6yUm+vC1hZuWTVUtGBmwIhc6pOCPEhltZ37Y5wfOIg4cB7VIvei
ud9el7Tmls8lCT6mU5VyDjua+6rzRQYBlmmx/P3Mf8UUBDtRyXLfjDeKcWqiTZOdxlqyVisbA4wE
TJjRpdKtC1K4Ci6GqFRSf07fprE7qPl+JvE+SxcQpaQMsKLRhazlW840IhO1lEiBrOFoTLHXghzH
T1WZNa9Jwd1iAsyjomZtChrVWqMUSp9nPmlzcPsoIcbvVN9n5LE9RjIZrdpPyxXuzeUq+0ecoNQ8
8SgBmTDEvTVR4zTNQ5PVWyPEPKN6Z1RP5vjDrB0dTzG+tULf2FG01w6+rYcu3IhHpr0iW4GVm+Li
kwTHkYUFz7iNFYj6my735+Euovt/bfgQAf4SQP9xj9tCCAe8go5hXmXmaxMmK4UPav18XcC6Dr8F
CAFPkfbmEC0CGEMjg37I60+Dvf1vMgQ/UbFanxqlzvzOeuzD58ECD0kmceIiOGeJDS5WalH0zOjV
zug5aCuxUibtXE2N20ersS2PmmPojkXV3ullWGyBYI82c5oUjqYQdRsbbXJoRzsFjbNmovbfJw/X
lV9xXRffJRyTEIQeLFkW2LIe8+mH0n/7b78vnIuYtJMRhFhcms4b22xuuiiRlKBWbQSoMowioTrC
H2H/ZqVJaEcQEY2gPX9U1OP9X6iAmgyibrxViClsXT8mLFQS/L4KxnMtOo6N7KSubsKZBGETej3O
WTDFuV90tZuhjs5kD4fVNUI0T349g8QoWMf1FFJlznyFf43HI8nfmlziC5aP/MMDnokQlJj0keZT
DREdkHQZihXaljxOViOJf9fWCmUgHYUCQm3gFS8PkkGanlcdHihx95W0b40+SgSsLdWZgJ88FWcn
dQq6QSUxHnO2Ue6UoTtllJx4mHxctyqZGCE+bWgS8oFCjNGD4x44xEiREiFI1srQLtdqGgxdGWcN
qoSdo1pPmvXjuhJre66rOjXwSsCwTTECzvvOJP2yVvmg7TGH8Z0qtyULZ6edZa0Eq7poeMEjL0Fx
0oV3j5obLIowvcZvypexp05hyugOlvtQNGCMNfhHgrAjSmnaI4ugTDBXHzlL0BIxHIqqeWLG65ic
ZhbJJMp0EvYHw4rnjmmLTmnigLw+7WTXzvLNf+qk20AaYDKGZQuHssu4ioIXy/w+THuvVqN3W6u9
OQGITqdugjQ1sdAGY74WZDqQwNpet4+1sFLXmG4B6qBjzvmyAGdnKZ/KeRoNK0NYWSJ9GUXHqjeO
LH+ZB2NXk1EGlF9f0N/yBFcdziXeTxS3bG8+c5SGe8lVsGrvZ/oIy9lo3VxQBb+/1T6M1y+SX191
CVhwZCtAFwG48uVqmV1r6MhYZf6obE0rdiZykxYym1vdkiU7gVI6QbJcsDk9xIOrYGHuZxP/VqVI
LYfjhjb7VDM8Wcb3J8vEH+aHAbwg9YDEP5AuatKFQxsjIzKkPQAFaP9z+imc97M19a4KaLZLEpM+
Wi1wTeDW51veVPcl5196S2ndupwNtw/D0FNtbu+ToEWnbVViRI3djbI33OriA3iBrBddAnlh8TNa
1l3VJnhn9abTvHPSYWX+fdoDZG1ANxooluCqFCLyMS0MVmc5IokwcNXZdgvIGvnL9UO3aqRnUoQb
0m47PdMMSClDrx12sXE718/W9+tC1pfrlyogkRbTUBwA5inFa9pn7bG1t/Hw2HKJiGt6LCIEf0wo
H5JwWa0k34zlMTdOZelKUxIyRcTzgDyoEkaQUnXfpvK5r2+7evff1kp4xJgcIOJhWBTR7lHLsdXj
PG/+QgQG/+lggtYYGB8uXYeRFwW3ojr3Awvg3MkEraqCOUDIf3nXBa1uio3HnoUdMRBzXwoKA73C
3AM8Jwej3qpj7OSR6lAK9tBREtYvZir6juXpjs4NirSXGFsQ3mpEbeE7GOh6FRDZD54V/FCm74PF
91H2dWKBRLe12+NconA8UwtQ3bLJct8iipPYL0FVONdXT6aTcDStvhzqTIEEZRj3df+pKonT0mNl
gSG19o12k/Av1yWuufuf3sZkmOuCzPTlfmE2FckTG+d0JHi/OFPhAqKVvxnB03U5a3aBJDsy7CCj
VP8wQH0oZlZWMMDZ2pf8Lr3p5m2SSISsbRCy0ppNMOcLvTvC8k1ZxrNuNuDZ2LvOgd/kf3GMkABD
jxIueYo5mper1XQq5azE5ThGefaFpVXtUpZFPu9BY3x9wUTY7c+MADWJvnRDGeCpEZRhehtgPg68
gjnbkVPcNyDxDHm8IZpfEnQlgcK2Nt8zgEGvC15zeAtTA7WRe0ej1/L3s5is4gUrm2jAuaqmTckj
147f0Qj9r4XoKMij8qYRBOtitM4iPoxaNCY+M1P6WJchKG5HfTyWbR/IYtyVuB0BLmC+S97aQInn
UqEyrrshtKbEL+JgW0XxnR6N215rvbnajewYFCNCDQLwvf6sjSBXtvt72nfgtLVsAH4TFTh5O0Yp
GtNbri/Cypm4+LDFnM9Wmg59SxK7T3yMqP8S2ZhginZBGvM9ZxJfKYLGF2O6ECVsajvlLDK7LvGT
btrmxKmiYzw/d5bt6Pqdqu+D0qcjevfjzZhwXD+x9zeqAtNM0Smj4fRcqlqYPUkDZEpwVzfOFH5o
gB4X5kFLX6/LWTFe6PlbjnBAUS+c7IaaiQ/2nOCuHbLsYMbTU9PnreR8rkpCu62qEZxQJo65tcxZ
MYdyTnw9zD3TfIsiTBAc6fa6PmKjwa+NOxMjeIG+okFaalriU7QhMjt2kW1w5jzYzmr/LekN+IBq
k7T1qQ/R21sMW2a3O0MbSycj88YKO5cMsk7CVdVxdOHG7aX0JHxTTelcsQEHKgaNlXZAS4nDJaXf
lWsJLo9SYPLRGYm45dJe5lQpJlS6cWaJFe/rvPZSc3ymdXWfke5ltEYZenBVIAbVIThaKnW2cBbH
YKgivNwSP1Q+R4XpkdkpvnTJ4CXjx/UtXXVHZ5KEo6ibiI1pBUnT9KSpTwoHcBy9FNRCsn/aohnh
uri1zLKOxB7+RVKEweteLiVPbB5VXEn8gZPZJVXGN2Y5AGKnk9BtR1A3jlWCji503jpJlwLk3YfV
3ihzFZNEk29B2Y5eVKPl8Pp3rRoROl9RGtUNE9OrLj/LGrSxNwk+q8mPqDM71Vw7Wvf434SIaz11
XaSC6tAHOQoaEf1BlVyWKy7cQKDLUBhDTGCaQribA9RXcpUBHTzVtmdM992SSQvLe7DlTZvryiwr
IgS8kGXAkwPggQBb8KF5APFjCd9m5vpbXbf7qGs+XRch4hQXdwMZDMEgoihcmsI7gRd9T1iOBWvn
6pBb4PTs8eimjt2gHU4D1qd6KdApnRVORdMv2sDdcBw9hgLEgMbTfELZqpV904qlXHyTdmkplWai
UGdZiW8n+uscz/sUoAkji13g0IfxMcPY5Vztvb69resGxky+cq14M+ArEyOWBBMrbuLiWwS/1AYc
855D4OAAJzQOtE+ZQ5KpPLKuRAvWrGA2QDYPu+u7srrx6J5BNgYO9w+6ljyOyqEdsCmVyRu3jBq8
PlQyH65LWV3mMynCMpMQ42e60EZIFu1sfkfBdBq8XBexFtMagKb8o4mwfEPcgBO3xPJlmMyFmEpD
7EXqDyv8CMBMVk8YGsv0vVLJKLlWj6lmLa0hIL0BwcClCSWdVucdUFi+QXY0O0b91/aZNBJfsOZp
od1vKcLhKYuommdjTn0lNtG5pY3tJk0xY6UuWzX14l6dbxi168984PWh7EblFtkttNooVeiqCqiH
LN5gJioPAkn4t25Avz9M2Nq0KaJ8KHjqN5v+kyK5z9bt5vePC3tKu2YK4AQB2yS505iVN43vMbu/
bjmyDRRui8FI9Ka2YDhdiIbVkDnd9NFEoNa3ZA0vMkmLumdBOclbe+GyBNJh3Ibaad73877W//3z
58JSlo84E9I2ydDxEPY4dsdqoY8MDhaoO66v2aqvwgNOx0w/lCbF3tukq5DrXjC7Lcd0n24Ld8mb
bzYYWIqv1yWt2tdvSSJcS8vaGZuPu1xlw3HuHnhM/8Y5nUkQjhYNkbefNDgnLye3av+poM/XVVhi
1j8u1zMBwhEJs57zlmOx1MGEdz1mVeRk7BMnT0tgEqIZdJK9INb3xySUmRpQoWKmnRZqwKMJ+Na5
z5rd3AThfZMFuxBg/QzOClF8xyVarp5VE69glEB+9ixe2l0BNwiDwGuiMr4k9k1DuWMqMgSi2DL2
K4g4kyKs5UytacxGiptkiHxjdAvuDSBwGQ20m2qgB5qNxsHk38cOAehg1RiLkTToQsWbpUce185A
bWGCvdnEdKR69HRAslrTy7sAuZbukam5LOu2EpGj1LGU7zEphZpicrQf+wUNhO+Ny8ihzeQN0Xdd
P6bktT1RJnsKr+4BXdqNdeQiQMF2uQdxy6FKt8TjVn0iuJZ2bae5lTHYEhyVTNDy9zMn07ORtFmB
uAnQAddk96zFSyOcnOsHZ/Xsn6kjuDLMRlf6lEKdhOwBpe8ksY/Y1P/LmLApeGhbKL1qghZKA+QZ
r6FFlR9VMJ6o+SHJO7fNUIJ5ymPqhe3mkUm7ydbVsg3ARgCiRb3tcvGKNCsbxJ2Jr2n3BgtPrLcl
l/Kq1SHJ9j8JQqoiZWxELwLugM4unFFnjhaTtzi8UcoKI0MjfzRkgfTiJP/wcWcShXf7lAdxOS2t
KWmk7EsaoTOu37AuR2QPwt/I3tPhwFXizVH6ualkGeDrK2r+URHCPBWSMOhb0/ygtdm+qCS36urV
/Y9+plgQqnmD0G+EftWgO90cfrJi4641qGNwWW+CTBnBxXVRN9rJspQx6jUn2bNV9utCSNUpLYgz
RixVdRx3++vndf1AoZ2CYpoHmirEVepjpRjmBJ9eVJ1b837XF9SLpvmQz+prXOiDi0LqY213j1Ed
+VEnQ/WvKmcDmoN2LJsyMa9tDQpT1KUxpsHgA0dDu8pDXtXjt+tqrgEukb8GOgKMeMjR/ey8PfN+
thZlesrz1Efm051RLR8z1ZtNvBpDzS3KG0Do2gnEkkc0HsbtvEl6sg3SaN8mGCXKwu2kVoeaq9ux
iv0hon8RMZ1/neA1yzbPeDzi60iTOmFjOWXycn0B1gIavOaJbdiqhUBPcGB6x/SkrNALlKWHsG42
PK62/TChWRvRAd7z/T43uHdd5lpEcy5TcGkJtfJCYcuah195b7hh0rlZ+RRgOZPm47qsVTtWl45w
gromrgnhkPRGWnOmInxi+ksGAGFW2YciHL8k4Hqac3oywGpTh5sxMt/iBJMDJeLX1/e3+MXMz+zL
KniUWeGU+ugjA5VHskPpHu1q1a6vyKltH0Il8kYK4G59U6FClA8RZpUgeeB1kRd19RYgzq2N2GsO
ZtfIZYMw1u5+dWnMsKwFWCoWcdSoHaLMxOKo07aIb7OnpJFEF6tveVWHEGhnASkivqkTqteFjddu
gZmPaQCOreZBNQs3C8lDY6luHQQbq0EDdi9b+mVnxXvsXLLwGFBTcLr3GoHzHWYnbjBGZ7jN2/ex
fK/Gd10HhUsOhFl1oyCsVANj08icy/+j+zKLiKEPArXuy80nWmgVPatxd5PSZdV9YYFmRSFuP83u
rAGzbmfHsL2p417ivVdPGDJABsh7gXMT8+JtZg59Hw5Y9EDzMxN9MY3udkXtMKvZVbGsiXHVjM7E
CUYOAEdax9GIiCF8SIZqp0T3trSvRKaTEOHNcU3VwuiQNtFrp6psDAT4qmbHzC4PapJtrp/bVWHo
wUJLIfLOBhW8hlUMFbrkYDtabbvxsKlNDN8gbyUSeXMsuYNksoTVK/rKyuslHxTnG97gPdd8mxSn
w+uHGpVsmPpa8KOeKSasYpmMuFMWYVGG2TDsaKnaFnBfN8VZuL6E6573TJRweelxT0KiaEgs0G9Z
Xdwk2k1gKpuQF+7EviF07Tmw8pVflr0kwlu1R8MCazVQntofDa6zQmtq53C6qhW57fBRx5U7lBIh
q54drzMNZWkQPIiYSNDAFWrbYSXVyNpZ4bHhmZf0cObBtu2fkEp0WlXGnbi6e2cyF1M6u00Y0GU0
GSDTrg+Z9pYb6LLWs51lsofrm7cqCEsHTAFDLfynZzsThKY3K+/bCld0Ok67YgIfZAsUpteQ0Hba
rpC8OVY3zEJO9Ff52RKOW9SGddUOuIfSMHNU7bmPa4fKkoM/Y7k/LgSAVxHTGohp/+hMI7wv2hJe
cQDzVWs13SFgKMeapepmneU0NH2uOSmc+Ttv0l0JOEWvbqMs2c/gFJ8sWWlrdY1tXI0aWr+xxsJm
1i1Ju86GldbdbdVg/KpVdI5hzBudIwi4vp9rC6yp6K8BMyLoocSW79AMii7QDERBQJxCVN8/99IT
vzgqcX3PhQgKGRppm3g00f0flV6dHzNguq6rseYqzyUIkSPoTQatjSh2sEhdrfuh9jsa6U6LOq+G
5r/rwtb2R8M8EpBSoO4IKO3lYZtsvLRDhG8AnxRulfNjOU6HJrrVO5yG66JWt2cZirvw2el4jVyK
KgEhQRBgpX5CuVuDPqUBukrWAigTIhyyjLVTFlEsnmk/533jxPEmzdL/qIlwmRmBOrBYZ+C16I+W
oro0Pym17OSsGtrZcgk7kydoBiprLBcZXGtfyehaFyv6w44BdAfDoIG4zRR0mDvOTXtGZ2FPqyek
V916TjDDyTiOGtk1Rfk9jGzJsq0aNrDaxMRTmwBhd2kA4ExVEh1vUT+OK9+kgNboh7hE5RBIZyQ5
r1vb6vJRwIdBM4NOJ1MwhFI3gqppEzTnkxZ3MZj3dhbXS/e6lFVzo0BKoBkU/U6iTfeZnkfKmKFv
MAG5LtcqwzVop+I+HvLddVGrJ5Va6E/HZYVubSFjNSrcNmuCFkV7MLal8VJH4XYE1yHjt9cFrev0
jyCxjt8CscqCAm1uZWc7dT9u7OE56ahkfyTqiGwTVdvgzTRXmW+ywBky61ttfYpSTC2i4ea6PmuW
AJo0QOyQXwSjpvBASaYibQwaZj5Y+YG4okaXfEdngszg1qwbA0RABQG+FrTGCGLSXje6juL2Gab+
ZlJwxZZh+R516oNRozKeBY/X1VpbQHhs3V5a3YEyFgzcGrIwrAi6aKu6dnPrnWvInijNNh/urwta
reWeSxJcBSg/w3kgTeZzEO242hQBMW035n1jWHQbEitxy6luD0aY9OjDsN87GoRupxMF3Du2z5WK
uk2mh39xHs6/SvAmSszjfhxxHkr9hVk/VAKqz2OUyZjw1k6DZSKYQISN1gxDUF4b8iwCOBF+JCk3
tD0ut8nQyjiF1rwxKCqA0wXOa8FwX7pGmlqWPmpoCNSKJgT5qhd2xRtrq2OjKRveIScdq5JjsWY/
OBPoFjAtQKFEss7aDNscdcQMjZSz7kT9Jww8Br9qSsCtKnOTMlnapXoAlLUW5hkvUQZ7zeNNl3Iv
REIgCGbvurGunUKk+dCVD8COBobsS0mInApwg5qZr2ujz03VxwTNjdq0O8wA3pZpIsHArL2PgCWz
gN3FxBGgAC/FGWptlFkLEDS4ejOHdvS2GV/1zr6JzBsdECD8X0d7pBIPLRLu/SwEAcemUfQ/MdCO
CGcfE0boqERoszUjZJWi9j6Im7scSYLM0ne6iYztnLtZwU+kGm7oHDjx0PyF+7HB6ArGYLQA2aK7
0yYeTxpDH649VcehYp8zrrtl0u9ZJasOrVoPMtcALWNrAfm6XGTYZFKoJrob8nkC9+pwywAO7Cfz
ZElj7xVRqMaALwiTPSie9cJ+5m1ObRsjAn0rf7FqTMLqRq/KGfACz9ftdFUQXoIIhEDxhS62S500
tTTzimEHK/VkWuanPPvIp6NC2b9/dJoEnQYgElFV5DmEW8lsrARpMXRRGAo5hIA1ZqTZ/U3L9IUU
4dRVxhg1Vo/OiRJpK87uYzN0ePEXIeuFFMGL6HMbldHSBdD3yl0PTCZVHjUFg32QUm5jL2CyMRNr
5wwSF1of++cdIOwSSPYHMy6XDh5GMU6Hpq6d3FPzZaK40ctNURdOEfZORT6HoJlDg87hupWsXD5g
40bYsrDM4LwLll/YudIPBcE5N0anzD7w0Pgb8p8LGcJzs6GojGgdZGRG6aA0rluGY2Zf/0IR1Pgx
LYfhzhHxHXGaohZZgsyGax8sRyqivue2DGyxdqY0AgITC6VxlMiF1ermivRVkRb+HBvFrpto6QSZ
/l6S6g6MWrXkplmVBh5XsByggghxlye448Zo2omF3pBwPtQaJuRU1SNmInl5Lps2uHKpYTTP4mqB
jkGHqGD4xARpY2yEhR/Zz3XgzNmB0xs27HUZd/SavWm4x5CtQQrJFltRKqKVJQ2U3KdVscmD9oj8
8Cnp9Yd/bw3nYgR3MXJqoyCbFH4z46W0Y5ljD5J+kuVkCs9btFH/1kRYMs1qxtzUeeEPfeqo/UeH
YRl/owTYyywgZfACXOzjLHvYNREpWAclaPUCAdR+Jv3HdREr0cXSC/6PCMGg2dhac4xOWF9FA7IT
T33t2O0MeMImicGxPRqeUpU3SkZfrstdi/iR80WPkIrSionU0KVuZY7gsGUmSDaKWt/ZZVbuyljv
nDjAOLOMWHC9CLR246iZL4PO0IJcMjfJub6xODMOKH1yl5QTSCuvf9jamUMrNgPqG52OAJsL31UP
0WAja+tr1bQzbYbHyLyd9FMxy/Jia+hvEGyDA28J63BFL0flbHtHtW/wIMBRULl5mKxqOycHvbI2
bLBdq3XJ/5F2ZbtxK7v2iwRoHl6rJPXcnjqO7RfBjmPN86yvv0s+5+7dXS10ITnIfgiQjabIYpEs
DosopfahtQbSD/XvrUZzPaO3xzy8782BytWTrvKapZZUGsAEWBwA9pFJZW5NNQI9wg/zfJ+VWknM
SvVpoHodvS3iJRNwToW5OFXfy3mnQOeGoa5gPyuNygGQIE1vLNzbpBbdK/wrhggVwOIiU3MpYyXP
5VCashzJoC+jlGiPNrMinIuUvQgEo10hrQd5N2Zo9LaMjV4Of2HC0ZtnzpBnGDT5Hsk/O+PCTyM9
zaocpcst1kqkb3VREM4dXpIn3nUGniKKhZCSObWxx8qQpi1xarVgh8lqqjw7GDjPEB4R5tC0IQV0
hAFGcrS3If4ygYst88D1Fokg2QBXBNhOvEEuT8sSvVpJjAFEggfkBGhZHbKu/4sjQT8MmkBRbYK8
GMtj9emUI+QpMJBf58RIDkUX/ZY1TCQmfxMuoENq3raK3gAUDC75qSPA0DVNWeyjql5FmfAxyr+k
NNzh8t7W8wX3DQ+hKrhWqKIZ7H7bMRJD4C41OVByGo9YheAKjb81DTwtot7W0p+3yS2c0wW52Y6c
abXReCnyYHW+N9uRePm7FKPOlJd/bicwkftdaDIR2H3vvDuj4g1pKQaeCL1GT3DW1Ct/HWoxx4sv
zWrqJmYY5/NRMTE583pORQyg0UNR7GvBXPWWeh/4P4o2PABw3p3qws7zd7TS0iyqSO2lKzSP0Dhp
OLdrwfCinAYU2W8UUTR4XH4EBimyJGzrYm/mxSavqm3Gg95d0BAM+CEnjtbO2RoxVwtVizZpo6TY
VzNYv3cM1JWPHWJKGhBv4Lm2BXaQrEZYgTqZYpjsAIih+5lpJGOB1IikTDa0v3zTggBPttt6uMQU
qupYX4T5LDSdMUapV1tvmkYZ9sJqEjct5Wyj91nkdpkqEa/AnJ85BSpHLReYQyyOChO4A3A2u2Qh
Rd2v7wDStteSwomnFitJI/kvRt8hOhVHNY9HArTnUiEaydQEa7AKTGBY5qophHgbBpawVfOh5tyA
BSHOp6TL8zCNgfURl6SySmyR1EW9JMT/4A5ap2zVsg2JPumKm2WhRYy8UThJgyUhgiCyaAaKQ8BT
vSQ6NFYrpF5W7hOveheCuUXd8la3tWPBSmFKEAPvyNRh8pGFQww9TayGQC33QX0wAb1RWQWQK3hI
WEtUkCMzvxss0Z/FXN1Y86IsN6JqrwA915h+oCRcCc6fc3JOg7m8kT/ItRLF1T7JFboqMf8nxZw2
jKUDQecAXrWIliydzYA13SjXZh9W8IrR2pyq32n0N0PcgJ7CTBja5HAm7CNTaSStapWiwiSzvvIN
rNwrfadtvfVtac26c/kwAxPinOVW8bQAoPGlbmV5VU9A8sQjXff3lfqmSxWp0gYLhHmAmzxK7C2N
igTePcgxevFkRK+phxk7/S4WXm8zdH02YAh2AEeDx9rV2dSRoTej0sG7f0gjaXhPct7PM2mGArhO
fouIaI/tbLZm2Fms2/8bA0zIpZZ66ActGOidmrab2z9+fQHxVAHePcIrOB2g5V4eNxoWxqbQ8fmV
tzIsrMNuns2AYyMXaSBXi6yBAsViu7jFMkNi2DdwAtWDGT4DuliUf9xmY+kUYEP+IcH4Mk2uar8c
dGitOZKsewYA3W0C18oKFCoY3PlawGGy10LNxGBMsLB2H9dDRQJdbPeVVKAqXxQRHYR+4vjJ75Di
8h5eEmRuRzH0GEsCFM2+6qg5rorCrn90pVP5rrANs4PUcRSBxyCjx36WqYOIeuVezz2FmmrpbYZU
eM1ENKYqVVpxLOastNfsAQUCM9wGQvz5QM8Cx9QTgqxVJrAnKL2dNRi1UhEHSH3lyN1nqTT2IOUC
8caeY9+uHfYs13kxF8IrDePjl4Q7bwoNLJtBzqZbpYWbZr6NnQBeHdAwfritM0s8zvWDGVMdA1Qs
2jlGx6I2kxFgWUa1T4F+Z2DzEnY3mKkrexHJTYPovKDu+iJguhCQQvAScNq6wcg1j3MFQY5Y7xXl
dzNDbHNaqRfEd/H7jPgyOTL6WMHv90OIxMPRI5F/l4ckNjnCW9BHODqIDREIesVYKIgZotNSJrlG
UP/ZJ0fogoaZvJSbSFpkaCYDcG3EOezukzStsZN+8Op9oGvrwgAuyqkVcjqV3TbROHXBWTiM0sOF
gxACBbyV2E4H7OtNJ1kMG/jWkOSAtVEDvCZeb2vdIhHsIZnznjPWCxNSVbkw+aYKIj7klUfPXesm
9fNtGguabZpnNJiQSpCAKdX6SQNAGZGaSbTFvlE6YE3EGIpOUPxW+pgMjRxyXiyLym0aCHkRa+Fm
McpXdaqnj2PaAH3kMcse+p6XM15UOrxmseQeVQrgVl4ah8TMMUyX181eLO+TwUOOZrBhkQZZdm4L
cIET1IexYAsQrcjhXnGSlaIy9kO7DwHh4Ch92W3qJrR4TmT23ozCoa8Gb1ZUvtEBxXqtRmgCz2rV
dj9mE02s5DkPzEMnSW4fN0RP+8exTR/VKdtq4UqPt5L5rHdvtzm9VhW0XaG9Z0ajxbuPNfTwj6hs
6koH7BQvcwJ0FriRICMrLPceqeQ4cQIfpXmsNtlow5hublO/PlBQR+JQw1IL5JLY290UCAub0uz2
GLijnTWRBBv3TMz26pwn2bUZuSTE2F2pMzPP94xuH0frLHH7wu0x2uMfBJ13pvP9vTxTVNrhuFBt
BFYxgvRLHa1DrzJrvcNe6j4qY4B4J+VWVDLTyQCcS8MJCJaWlXoU3ecVKQZfcgWxzle35XptZPAR
mKbBgxevEdQNLz8ilFI9aqDB+3Ty7MEHggQW8gqVyrnwC8eHvCy6e3BRUDRkE9CD52Wj1gOO0eyd
6L7251HJfVBkHDLXOjq/3QEAiq0RePxo82ecBSM1aieJEVdAFdRKcVco7XQIBMw6KV3y3hhA5dZH
sV6ryfiERnSFE5B8Z+IuDxQwrZjOAcQcmsKxdu+SejF1kznkhrTXAFw0qliGNWED8SH57CM73lnT
4yhHRMR6yNbV4m3ziB9ajd6p+8rUp9jbiHpIeRhs13I35zFmoCxiLhGZ/1lgZwJJ5UzDRHEg78Oh
LpyxEivjwcqirqRaoOUYzCtQ0eGYxIVBJYDrAchnHpjAUbPl4a6Vk65JJqwzMjqiYPQstVqMN5oE
oKZELS07TwxnnCKn0v/cHKNoi50hGD1EIgxTepf8+lKU5HUiSXslFbAFL9a1fR025en2pVmQKpqB
0MmF5wOwTdlcUZlUHfrffUg1C6WN2OmVQHKM45FWwUO7BxQBxyhd31L4MMSDaCKbsUfZPFgZTYNp
FKO8x3SlDMg+HVhaH0mlVekhGvLQ5GjywpsF1S/rGy8MFf6r8l9eoa4R5bW0F3U7LalqYJsbKRQb
8PlY8GYdU4zhDH9s4S9pMqGIGHla1Zu59A2GUfT3rZ1rWBvOg5peMBFAiYVWohcPKCUm88CMSzwq
kOmT9kaqdhWdtEZKaZJXGd4tSVzmFP262BtiFs1k+8GEEbRUAHTjbQW6djKIvaXvnD4wIK5wnbG4
zBQGocNHCJK8Qo7JtAdgnrlSVBkbbQrdvlVDzrVcojnH4ABlQ/4E1bjLqwGg/GkAvJ60H0ZzP+rB
YUQFkOSKVWHVh7j3rYjD5JKk0a2Bgp+B9jlA3F0STASlVhtgGe6zrP8VBBhWBNqknKLFErCT6yyK
qZDXpIwrjvYuXBZ4AVx/eFe0wbD9ulIVyFU4wOahS1BwzKFv3nM5tWgT1d3IceILlgAAHnDimP9B
jyyLjm6lKQJNbDMAxpP/2HQYY49Lp9WBRYTY5LbOXEea8GqonyLtgjmCK9DcuBeKqgMgHDYBqMF7
qVedKwuVyBHeMhUkitHUiXvP9uX5WphPEizQHn3VIUnHol3HRc/rFF86Irze8UNQCxQGZ7GeuaW+
b/I+MSJlbybptBeV9ksN/IaW6KTkWJVlSvOoMFpvURphfTJuWhzFibL3Eu1j6LWnUWuOQuf9vn04
i2Tg9RF8IEQHZtolQyhHo3yapAoabWQA+Ay+tZqzJeuiFCdOEm52YUyUAV50uFeE4XDs81PhTHZT
IGpC7esyMOGTLRqjqFL+LCuRpt29Iggr/PfHrKEiB6shYWoJy3QZ1krDkIMWjfj7dnjNpoRYGG6T
ebAx12qHKjQ0Dh2YyF0aJkNEVJNQA0C4DhBlFSPqxfga6UPMMUiLRNBxhULLvMrAZAxSHlbQ58EH
EbVuRbssc5T9erMww78hBHBwXHIN1SR2JMZq4yLPtFKfwTVLKmcp4h5/yprPPz0ZHD/qpVh1ArOO
ub9LTRCnSo2w5FPHQtQ6FZ3aMrpy3Y0IgUiblVL0+OfkoHcianGojOBhfUmubbwKmG6BsU+MqiWd
0T2pgbnW/xyqA303/wk+5mlRhSEztWUPEOrQ2AdCuZ+pAITtj9M3Fno9kVnDth40JbDwPlaS6nki
+Ma+a8IfeLR4qPIZn2Vi8ibxrt3DTAiotd9JShjtS5GpEcq/nhkbKCq+1bFwyrHiKFXdUOIlCJYI
aahnwzOo2DbFbkit+lb0igAQznpuUb8HQq+PsXYRyM6847lN6WrVZ48WTbEVcTyAzXLk5k0xC7tv
gYZp8nzrdcCCQOUfnrAA8lJ4QVNaeJCCkuIdpLw6AoupEOqj5Jd4pHKyoctcwShg1R7gutm3eF/i
Gk8l5CdHYUAzXw7cqgjv8zTPdplZcy7ugiFCcxn6LNBlijYflrMWwO1tKvaIGgJU5okg+c8GOp1/
3b6vi1TmShniTERg7NR1GMual8mlDGSiqChJpsjVSkLw9/s2mdk0X/ojwMR/t21DfIgtGR0vC6nx
ixQA8Y2RJHZkYWwnEUSFlro0OLdJLXKEERBAr2AOBL32lxqRh7KU9XWDyE4NOwqM4A74H4bJqWgs
U5mXP8M8wIDP/37mYAG7O5lm0AHqIkqtR0xYRq6eBaZ9m5cr7QZyL4w2BtgMEQlEtsNS6AHE5wP0
aN+mPqk89REL4+xagTs31CclrzmiYxt8UEVAwABmIL4548s6C61uzdyKvP60E4FGRNpj4CIad9Ha
6FQPw+rrNnffe0zPtOKKHGPFgSUlZnoJcj3NiT6Qg56QtKKVo1DpWdw78uuxosJ9RejeoM6P0P3q
SerG9paHwsqu+7n6EiZeyrHRV+tHQFwfTMN+M3/HD5aLjPCjUezoj6/mfdzTgPAayblUGSWykrbp
0gJUbf/RTUm91shIZQevoO6LKBHFKz5bBQdevoeFQbzidr6tZ8rbJVpViibkPv5QAtIIG30rzEUd
OmDzvPiS3w8lDV+b5+arHH2K6kXoWqdJ/RkdMXORAZrr47YiMI/Aq+9hrANcUhDXNeSQEiUjK9HF
Jg5aUI75/p7iuaVuTJhfW6JedxXIdHY80WwjAhyZ+MfniLx3DnlqiXYHGCr/UabDZiIGNd7CVXqQ
X46iu3q13tEZsfIIpd2X6Pb28VV0FfqgcW48mxf7rywA9QgjiY2a7DCZl6RxDCjM4RSTzg5oQH2n
o+XGpzysfC4lRvtCr0/zYgSlybWHU2QnJL5vaOxyxM7mia44YrTNUAcz9IApdmor8tZtip1K6pBs
Y3vNS9twWWIUCdtQ20JLwJJ+iI/tsT1MR2tV1CRZ8e4ui+J2xRWjTJWup0B/BFeFLWiOZ4ikw+zR
IG8kg2RfT0OwzkpSbNOUooOgNIFKvgE+UbX1I9fI3dv3h00q//djMLI6e3JUupmPsTLs+pYNaHax
P5jY6E0AeBWQ+HBvjCR3v8w1nZx6E+2qQ7/mKexsGq9v1b+056fomTHRJ7z71BKCGCrbfB/aXXVf
qWhHpo2jn/IHzW0CV5W7vyI7j4Kh2VVEhMSwPADkq6tjsz/F8br2ASH6FH2mPuYtUyfrUiJiGPOX
klC8uTe8EWzmcf0faZ+RZjg2iyys1HF2W9ZRaIGNTYbRtrTdWNgSD7humRYWkxjobxSxEPxSupqP
SHTocLKN224nG6t1yk1qf97WHx4RJohWLa8ZxgoMyVtvZe0S8io9p7wDYypZ/5Xav5wwzj5u81yf
Zusr9yf4tiGmzZ06rpp0O457I/9h8poj5st+pZgoHv+/6BifPlkVFvO14Kp0ik9lK1GFFy7xWFIv
D6eZLLlKGlDQiF0+Ys0zbOjgDCteToKFEbqSHWNCvQJZ0kQBIXOlySR0xgwblemrTLZRa7c/e2I6
Jr2tE+zU0X9pWvBAEpYuYLngJXMpHl1x5oFmT42Wel/YzBa8xs598p4Vu9ROnKfbBOcLe31c/9Jj
jmsMxNjrAtBrtE/d6H8Ub6hidz+spuQQWo5yMU/3/5wxxxagJSDOumA4vXz4A8npvWq/Jut+Xa8H
TkmGxxNzblYWRoEZWQjwtJ9hTrxHj9ach8iyzzvjhvV5opqrzRwwiF/xj6AhGQGS4863BY6RWPbj
Z4QYi5tGGKucRogt/HqBkXU3WDI32jLZ/ZWlQGkJ1fpZ8dhZvlEUcy/D8iu41vjor+8M+jM9RWR9
W9+WneYZGYafTvHVBhgaiEs0DC1TLXFRoFvpp5/xZ+OkL9hloe/3fUi6lbD9AjJXufM4KabFuPfs
CxhH0k2V7FcaviDC84cOpHallUnefZ5AZ/t9dbXO6DBP4ijyi8Ysi1mgAY1c79601c1r8tCvJY7C
czhi3ZWEPLri1aCUO/4xoI/eOt5gbo1jm3hUGH815UkUtRWoKE/BSaeRXdqiO3193VaQZQv4r9hY
C4iBmghrtEDG+63cIV26Sn9bjml7rvCQOMVh2xMOwdnE3TgnFpMuB7K3r6cg2LkGucsPzdpfKdvj
SKzNTtrcJsaTIWMExVjspdYHLaynfQ+gfJqzV1949SgeFcYAaiGq1YAvGk7yQWiJRXwiPhkHk+Qc
FZ9/h5UcxkJNZLrRDomlEvj3syC0l5paUcd4PDVipzix6FV2F4b5qit6Hm7W4qsdtRqkHZEJRIpp
5vmMVqZNXSIG6XAyiL/r7os7q7AjWyXGSnJyjyBP7AZkZ3o0ePurB84ZbWWOSM5ooyaCJqEEtN3k
LrjzgvvOaX+Klm06Xu7cVpBF9T+nxdwyTR+xFKcArTbfqdMb1nEloT22m8QxPTsW7/UahfdNbcu4
ferqfyTORB+NZ2SJVScwJF/eYWfrtF/5eJLP8VWzAgjWA4feUrB4ziwbfYhR0qkp6FVocHJeQkeg
4kZ7yHYJequcV59+5R7NOS5oMa6b21+AZwTMA7yhLo+zNL0Qg2azC3o8uABsV+mjTpC1lO2npy+B
c0cWI4VzakykECppDOwdUEvs8VjEFFOCSGhsp5EXkizZsXNCjGetcj+KdT0bTjYm2tDiTWSyXn95
jn7kPcPZoeXvKPWcFHPxCzGqpLAGTy+AfiDxUX1XUtskncNTEB5PzK2P9TCAlQGhnQtA6Z/GLtw0
b2vboy3hhd5LRvOMJ5W55JnvS2MxgpT/jDJGvRdsmys3Hg3mco91kIQJeu1Ozz192cXHN8V2AxuF
LictCH1CMuz59g37zh1fmeh/dV1lbjTalPWk7WBOdnc1jZ2Pj5JsDu6bEjgn1Y5Gp91Tcffk22s6
HOg6Q2pt8xnR2x/Bu3Bsh6gHaFXFk+ZTPBRu7FN/g4FOul777ue6y3jUZiHeYpnxsVVZKVU7geWR
vhgkudNtnUg0IobNg8PmHSdjSDQvacSyBKWY2OFRtf2NST4VTnzyDaJyxQ9wxYHeDheriowBMfsi
wWJhCfdafW/uEtlpX7sPnch7PEAfFaI7a/upvnui/Q7JJ3ckPYFceenERVd/9hGMcWmGSsqNAB/x
bB+qfXAvuW77XpJu8/gTyTafh/Ow+FpEaewfphkLE+ddVRsR6BX280tnl7T8daT0gcfX/DNXskWF
HggMwIEDCvKlK0jHsVaKVINsEVg4/SYg1OA5gEXRndFgRFfEQAnLsa70ZKfvqeF0a8vR7b30Y9uS
3QEgIbzn72LGHXBs/zDFyM5qrApYOSAovr1hjcw29l2fPD4+TqSk/jZd3W1OgV36drEtn77WD/nH
wzpw6A/qDF+d49Mfa/r0ANvHU+SZz1uyZmx5EpvYEQmYrNOLvhp244ZjZGZLduPnv/3wWZCWYEur
kRb4eQBy+yv1abtdPzw8cA5z8cb/K9rv1/oZkbQzpLIyQeS799KuElQmKMfpzfaJZQRFRzQmYFcb
ap2MnMRKUlok7aD6waMSS3YRyxwTOWv1FQWAUKEPGyVHndV6P48LNQJexinrI7doe6qVPfX1dVbx
PN53aHxFClBywFaWsaGAhcjr5LKtdRT5TocPRV8BNLMh6e/HlAau5aj3qxV1nsSfX9Vb/ItWq8j5
6nc9mTrnk3Nu381kt76D8bxtE3Rt2Q3j6cU+YFkpucO4OkGTJT4FexrIilbkCevu8ecrOfRk6Jwd
51ila6nrCiCfDfS7Ae0OO9xxKme600d6gOGapj8JAcG+gW23Tx01IsUu3DeOhfC6Wcnr8S/imkuy
s7qdkfXQjTj1GshqxMMBmJu9SRKH5wq/S++XAgYZ3AwYbSTp0cJ1SUbq60rx2rE/6StNJN7WzxyL
ZE+TjXKARayP6L6MbZUW+8yyMZHXvPu/MlTXa3SdH7rnaOBFw9fm4PJ7mFskNBNg16cIT5nY0jo7
N7AORmq1/qsQC4C81RJQXEglleXJGjvzKPaKERKxbzFQ5am5kZFeTTOeCfwuCV1LCfO5KBihP50d
ME+NSPbQcYBcPMkBKEDibSUS5Sjf1fbxK6M/usNTdMh/3jaN105uFsW/RBnFExWl0z1DQg1gVf6o
Xe/uCaHQ+jaNa8MIXFg0VGFgUJ2fB0z0bMnY46SXxqxloxM7ga2tfIoUCuceL6RDL+kw9zhJm7Au
C9DByjc3fJ7c6qd0TDcFaSgvMfQ9K8Ae1jlPTOwsxaMRWTlo9dtsf8IA1V2JjgnDDmJH2bzAfGx3
PtFIQtudSRtb38oYznPyx83KD+zofXJUd6JOuLecyLONh34/Es027Ih0B5ubo7j2GpeCYQ65HWLM
zkC/oVnJpnQOJ9M2HHmjk22x8ijnGJY06lwyjE2pxElLgBw2n/YLbvjhPaNchpYu8DkNJrj2onay
BBXSn895Hsv3nWZtUOEgbAv657nNS+kxcWBpjGUAnMv/3Mu7Zue5jm/zViQtOYBzjphA0Cv1HK2b
IFIepBU6C3hdDMt3EA1EwK1D9xLbO5n42Ao9pqj1QVP93877V717/ptb/i8FRkxtPQhjjEl8JOFG
J7KLtUlS27e5ZnJW1uub9y8dRlJjqxuVMLfKaO7dS0JfcuKar91z6nKD89le3KLEuC3fC7RqSL45
ugtXkZ3SjOAZ3K+5j+DlC/ovT4xDqkUxUqwSlLB77VQSBOM9UZ90gpabaOXb5Y6H+7KQeZqV+h+K
bNpyLNNCiyxI8bl+KOnviR7TO9+mt1ViIRd0SYWxyFGgxp2loxKmkcn9CGzx1dtLFG1jhh1zHBmX
I8Yih2j2E735tFLSOi4qsp9HwW7Xfyc5vLbhoGfEURaxQxcFv9bk7zaTN/8B/rkgJhGQfiW8rrCF
3AjEd0aKMaV9NhhlLH2TQrbCzWnw07MjVzj6G5qt0pqWHE+97ELPKDKGtdZ92S8yVBSjzWB/xIdh
O6HNzncfeMH/oj06I8RYC8Ors1qNkd0tnZfBICS2E6psbqvfbAmu7u8ZDdZSCF0VRlY8oF7+kuA2
JVuOuHhMMAZCw45kwyuQVd0lGyz/JvEGlSHTuc2FMv/KLTYY4wAMMq0VWogqe6nckb4FTwfMUiNK
MGx01WxFKm1SUtnYp4AeOflTfTUo1pi6puu86tgl5Nb2eB9vttoGEMy3P43zZeyzupX0IC9LaMtB
3U54WI92iGO8TeP7SXuDffZZbQ1N26QqiDx3GTm8eTRBzKLZlX0w7z3VHqhIAue4fSSWE67Ek539
xtomTkzz3aJ86yMY41IZoZfE1rchs4h4OKBuFpNi/Zpujj9ovgld/ZEXmS8oF7JO0oyDMDc1W4xy
WclQR6Lf9qeXyUWCu1nXdv7056k7lFgQWMxdzRJmGxm+5g24oTe3sWDjlot0gtvt4AuosAIsAPny
6Oftw1ySI1AC5xZqFXuOgIwAXT97cJZxpgoj1omdsE+cpnhyHtwcXZUISP2QjC6Ar+1sZT4C70p8
vE1aXfDmF6QZVgU5C7VMhTEtvzpbQLoLU+2RPX/BS3Ao7Dc02BLhWBL8JbAN2rvyvfo00Pf4aTiq
O0rz/dbazJrnu8nKuOdETws1TJzEmWSYGF3WukpL53IX+ryphKdDjK/RnD4irftkHp2jd9Q2vJLz
QsfFTFVD5w2CAYz6Mx4GY+ZVmYWwYAoots5cr3ET28f2MWpQFFC3Tz3JtoKtkQIvNp42zL/O3KoL
6oy30VI8tCsPOXJxJa8OsiOtEcU7w7Ygxlu2yn/mPHWfz5glqGOXFwDJ0KV3hd8dewUmwFWwq5Fq
I9ntCu8Gom2F7ezjeO+G7xGKK2pAZwA+PiavwOmlsldJO3SxgdIGnlzGznUVV94aJLqrdgChPQqr
wnHWD2gnJw59xWLSH9xQeZbfjQ9g4coRVOZBM9dWGrw9JUQO6QrLjA95T45b9MIqPUH9j2Ovl2I+
FZjvFhAdMGaEcd5LrodJT4NCMZEGlbejo7guEnvHe1Q1/V+3b/RC8QOLCc8oMTcawEFiFAJL6hSv
B/SCJHCBk1uSlCpYB0P9U4b26Yneh44jvEXUtzHCnJKIro2TdM+tzc9JDFbW5x/D3F9tFMdM7arx
ZHnDsM0KJX5T41IlRdkFO2wfDqlnphjeENNqpQKUZe31aHnnSIT3Ecx1xvBp2PklZK88RdYmyWjT
EexW7txWsxNAcL8CltgkbUILdJMCiDF2NdMWYdR4aGaLhv5cHMzVboHRjcWGBionpS3s1YHmysrI
12pMsed42B6igI7j0fA3YbPDFr+VSMcPQ7Fvy2MppXahIUyUWTUyFnNJFgIUaKKt2xgq2Hs2ZEL1
HSKIB155Zclnn3PNRJxZitFOMwPXjZ0jIvr52q1GwmNqIeq6YIoJDDLka/EqAFOKjMWfRJYK0ndO
uKkNOmJaJ42JOt1L1s/W+ow6Vw8fw+YkYm62eUi1ljPVvJA7v7yDjI2L56HgJJtv+5STQ0qmlr6F
x2hzyDbRpvr0HcMpDDvcGKvWzsirtpJtx0ypzctvLHT/40Ow+0ZSMJ41Q9Zcmh3Ba0RPC/3x9Dy8
vJmHN9TOrfdkdbQJouE5Ig5tXhJwWb3OaDJ3vvAioxMj0BQfNBgW6ekQrlVHScl9YDfrHseDaSmP
8tIFSyHxBa/MNRf68b9qbWgoXddrwVobT0b21lgrdbCxMBydkx2aJN00pmWyMzNXMYH19EORtkAV
VtKfGCAKatfqiTjtjKImZXNo4k1RUf/p9g1ceIIBpGieD4e7NQHzfnkqtaijslKG40lxVSpQa3vk
ZWl4FJjbMBV1Jwx9MJ7SdWRbNDlS6/M2D7ORuLLsZzwwKi6J7WiJ1cwDUT7osOKp0aLR+Of30XV0
KSMP22blZgQH9gQhFXcNeaXex20evgM5hgnAXcylQ+AXAF2DscdJidoMHgLjqd7KK9XRQOkx3lv0
t472uO6BG3osHMsFPcbyTmoDFD4B9KynORuP7HiNrlB9469611oZmCgT0Q5xus3lgmUE1ixmdNGr
g0LD9309e13EkjJq1YhCXis/ZAKGjKyjWkmkbdaZj/x68Xab3MLBXZBjVK+s/dxqIpBTcA0F0yBq
9tCaJo2knFjpTyC/0SLkvRMWQtgLoow2+lKpA3EMcQbA3Z/bVXtI8TT8BbzJHyF6Dm8zONsRVmnO
5Pltc8/kOQpNaiUxCrSBX53iPLCrMVj/bySYaFFtR3mUE5BI25Bm1UeUbP6CAOA2ZkAk5DtZHG3L
wMLAdtYJM0YgauSk/vNO1xkT5V8KjBcwhdAIQ28cTz6a1QO751zdhSD+4ucZY58oZqsMChgI5TdB
jm0LjhYQquS2mJbu6zkTjH2ohbbwjfkcNKweNFug/ngYB8osaiW/NB5o+8KY8aXIGOuQSIkRTqk0
nna7w3fJHTnvU/LrlFOyIb/2nbOP9+QVI500c7ZP2KNBs8MncsYcpnmiZbyTJ8hDHoX4DHHqSK38
6juNNCXvHbh4i870gzETdaJhpDoRxxO6pVER9Ht30GWOknzDa1xd1TMijFmIrLAdc7xB0EZ3cPvH
kOAVT6zjQKKnx0cFe57pPiNb8hRiP9Hd05f5+LWzTp+7cXVbjZay8GfaCsiuS2dmCE3cDSm0VXwI
7odN+tjdSev000eSPOec3qJcsdt17n3TEPfJl6TUMG2BBo/T86qMmMpn0HIDrUWHckaCudpaZIZ6
OoIEQioU5Q930+aUuadhh9zfauXse7tAJ22DJ/yTtfn65Nj6RfU8o87c/CDuSy0ycKZW9aKVP7PM
SWvOeS0yCOkhAYiOH2BOXMpwGCNtCLtwOsny+AsgGnZrDdQf6s+2FBtHiiOsDel5CCGLfGFpiY6V
P9hBYTDXTi3R6DWF8XSqyoMXH6vmXhJ4y2t4NBjG2ryRQkAKTqfI/MjbjljyVvB52PM8IsylU63E
S0QrgukCSLiibLpCckqE/5w7tajo2K8COKd51xir6JNRTK005dN3FW1nrgQiEYF6bkaEVW6PhFeb
WUpczQDJAPiawTgRTV1qBRITo2EOxYSI99AhjWMRALie5OePu/zBJaW9NyryWj2m9xUZN08ZXT/c
5ngps3PxAYx/ULWhKdOknk67lyEkPiK5+9E5fBSum9LHkJa209pFSbN3ZyvbFSpU4R2KsryczndR
/MqonsmBUdRanXxdqcvp9Px8KPZvNfkYc+qTlUBXGOrz748yRtFiG2hUJMKzgHP9F+/mGXVGhc1J
EIZWrKZTVzyo/hMWZe3F4oenAb+nQ1Dr8RYec4+dUedBtLwRaL2QOlo3RuftznI/6sNANv9H2nc1
t60s3f4iViGH10EgSDCIpAKlF5RtSSAyQCQSv/6u4dnHgsYw57v72OUnV6HZM909HVd/RNbciZGD
PlvF4bCb2TveSyxPqtIXs+wiErVN2kwyKW3/aMzf4vc35WmAP7Ugc6dzevt1+eOw7L3PpUCs185x
nmLCK4ZMqhnAM0XAQstAWmTMbaP04SkDUPNjJ30Us/1Zebwv1bzvM1oVRr0yKzuocZy9JcaTNuNk
t6e+D1gabHCncR7AY79r7TmWavHSaMOjrhVH+XQ+msXFus/C1C0BSNqkW+JRlPqjTTHphqE6CcNj
UEXEvC5a9bm42vdpTGVV6HLF30Qon6OoY1DMOo7VAVqnupolpBjEPB8eXzLJDh8ap3fRjdlmRH/k
kKXuAqvsAGrEWwi0PKDRMsou6HEmFS3e+j6+zGILexSv6CsKzaYgSo91DFgrCuxnK5NhjH3taprr
KBb1lADOSAlIG5WpW6VAYeRYf2nid2ErGhDrgQWMPcjs74q0/pyjhUKE9Z9J1gktXG61ztaPAyoJ
syeUXGOyNJeAQll6Xus9e///x4ImYBlgFcA+EQBK9f02ZCPKsjAexEf7uFasaFnZcMk/dxxbN9V4
MCbDQvNXRnI21AFcVk5G0NOTvZ2d8JXfaUN/LnPL3+gwShKo6ema9aAz8+DPrbc/L4AUsoa5A+NG
DjuP94ZMJV7QKoI2DvqgAQGScSHlMKyuHdBrH9E2WpDTdjGHMV0JrrPk6Oafz4UO6cAMJPrCTeBv
MGpjpJpURS0GLm23JtfXlTXw3J0J5/47CcaCBcY1v/TnFM79cvCJs1puDrzlaxOC8J0G8/SHVTTM
Kp3OjaIyXFkLsrraDueoJmpU34kwui5FcC9ODRjxZ0R53aCFwLLR4sJ71bgHxjzhMwFNivBCkZRe
y5hTyfe8yXzepTPaGVybomzP9NLr3fV40PYcY8z5/o3BkS02LxosfoHv1wglc2I18wPHvlD5/66Q
366Cbe+I5A4dAR0oqIROwkfWyfO8d95N8PigRnbER1gOWdWpuIjkh/kDqGW82Y+JVq3vbFA2RwRO
8SxrBnQFI/5WvWKOo1pCqq5kx0P3mWim/06J0XM1LpCPVkBp2K6PrXU8vp0sb1tYP7drt8QwzwXT
llt4aRyfnKczbAZZKEMsX6TKLx7fHjpCVo4TkyeOZv5pnilzmIIwkcKFtWQUJo+1BvsVCoyEoBkD
hhkBBhle74vcBNjadyKM0gxmJc1qMb9Zyqf9FkBbF2+/D9dtY+9Xu2SwzZKEaF1FVpdDmcOewmRH
Th2dg5dA+bRq9+h5WdUVObnRvPEMHKm4X5EXp1hgPPcJfab662c4YNbKsGSuPkyUy76dwa1bZiSv
5Qw4TmcBB/1sPD2v8WK4C/KgW6uz8+JsLJ7Q/sUQ/r5XdtS0NmozPOUgV1WobqAU5+/sf2Wqvkgw
GnhRNEy20cS4XZGksF4Aixfz9mFMlLW/HxujfGaDVRJ9gwtc267rfkgP84eVQ8e8Yus54/jz3Dti
ntuLftL1a4lDQ05vcLeuiEuan73cW6FmU6IDlI8x9KeD/50/5vXthPTcl6ihPA5+61rm4335/4uV
/Loj5t1Vu1zOr1kNjo7JZo2p40eUZsnJKzc2tw+F/tQ/H5YvWowpSdBbF0sFTs9eX4AGgbVf6Ooi
ziFCh5lp8x6AiUL495NjjEoRK3UgKJAM38+IvcZ1LRYPnTX/aLw9vMslBoxNDHjwHra/+Eu/2WSH
a7AYBbNIM7CZhZb6toQoGmgUqz2OME4/oF9kGL+5AGy2ijFtZEILIiy0re31vMYGiX7jzo2xC3Gv
2TU6m1ho/OjbR7e20M2KXItmE8exDuUcE5u8oIPHFGMy1OupT65VdX3UnlREme4isz4Ue44huFeM
vPKOkHtVjPGQNbHRCxUikhcAJgvX9XGJ6frdjnNVE62E30RRZeyGeJLLMKR0IIawGagDoDN27liO
Zy5MPCicY+S9pypjNGK9GkwhLfGWZGjQvb0ljx/kF/LjiKksL7Ttd44d+bPP6TuHjB0xT4oSaSEo
JmRt9+vaxZuytTlEOI81u4wsDpCKbUtIx9FGD9sjWSDnj5FezA77hsPT44nk23eWGPtRJ7XUiwZY
8kHuDfRO7p58BO7cydEfCL3+3L2/Cxy4q0lzL0mGKiLTC7QeRiIxRFXDv4ek6C0pjoBSvX+E0xo9
+j4jiWV/zQO1g0bL5BkTDG9v2wUSegpBM5CBo/Q8jihOQAPgFEcEGVG8ADVAROIfKobyF1DKaGBv
uYbTvd7njB7MH6ZqRIcRwBQI4WrX4uBUT7H7l/sfn8iAfeeCebpK7Zzps/R2bADwxCj0SlzK1tIz
H3rCdQUnjeCIFUbwWv1aa90MA99hirQBioS8xMS0PfqiwLYRhNjbgx3TYKdEDmkLs/5BzRGSB4AU
4dm+ScswosW8U518RRMktpY9mm68LT1UO09k985zLjh6c8vZjbznJv3v9cuHaK7O71//RPXj2/Xf
7O3o62EtdG1KneVn/z8drW+J5z5W88UcifjVYPW2s9lkduZ6iPJ4rE3kG79TZ2yCblwbrP/BCfpo
Wh4WqYgp9DOG393GsuqfgEv03r3Dk+BzR4KoztzRKXZEMUvPTdrS4ChurTR4bcj5uu0k9yRzjB5H
4G+WeHS8Zj7LkxA4y4/61lioyJpyZHDabx/JIGMczuIwS5qCnqCNWga83C1iqwaFjN62llePV7fg
mYubPI0YOndApwZENU2Z6RhncP9jZG1HtZb2v8oCjHhjrIVq5oqeGxQeAlMCuiXOX63lbtdwzOt0
vPhFhh1PPKuKXib0CKMLESAKPRALMQMv6ZyInPdgsPj6vVn9I3S+LTiqFyy31fGpe8MYE/eFn3Rv
RzwxOahLJBZiVlGxyMhzRZqVq67gVehIBwPgyUmOS27YTT95R6XY5PMVULiAD8VtIStF7Jpc/PPB
XAtoduGNgk1HxiPuGLNRV1KbqTG0CtEPDX4+gGYG58WxvE9/x0MUmE6CjagxjoVgxAPWZIAxG7WC
tZs5aB1a7Gt7/rp0lldy8BCe+O8cu0zDgT9Pk+6uVhW6KpF5W6TuojWliOhVBm7itjw8LhCfSAvi
4Po8jAV/fva3jB+H7PRj80WWkZvyJM9KQ7qRPR63mlVgC4EDp95SN9Sptz7Rx1uiz1zwUJbhFRUn
6hf0OfiizsRIEZr4U+ncoCxmNav48W29IBcL9B83Gx4611/cxS9ajAzFctKE6gBa/rPf2LQzLCLu
ft6g1ADb6cDxvn+0fxHaL4KMGFWhUglnGjzTiBNmEzCsmj1H/munbTi0pqOk0UEyrqmcmbWm6fRV
F+ZHzPStqTMcuC9zZ/PDgTfs2B6HO/rFe/LKvEOd0cXxhXrfeMlJBpFB68b8x3nORfn/i8/wdY6M
w1plQl2WM5i25+aXTmRox2KeewM8/RfsCRksxQVsFIe9vzyzX0SZp0g/1f8kU2unsf0TOlSMFZlj
1rW1rHd1sQvt92deRxhHHVBnx5mP3tqmOSmdSX3Zs20fBWute1v0Udf2Zd5y+PvLs/5f/rAZ8Tsp
6aRnWUZjmTdzG9gLoiDnbt0ial6jmUyP6u+SgtXG30k1UQ+ogxMNPm3X3lIXfZ/N3ch/Q5ITGRjw
t1o5nmhZB88GzpoX2bv0iZdCm84O/tYQnZ2sh0nXs7NOH0jovvsYEeRjyLBE/oB7ttNv8dfZMpam
m+kzWT9TgQUyAQYtcw8BtrHhvBgajwxjXww5lPtzDzJGQswTps+OV0v+lZHGTrGlEfXgzsbAWk0W
uYGfsfg1n69el0vERQfHIYuTG9i/fr1ggOWIflhzV6ys9wBB83LpIHxuC164Pp2gGl0AY6JmWlDH
Ac1u24DVKxeYcp7BbdhxzNJ0iPZ19oxZijCFeQlo0qHAyK01exNca+fxQL2oxbkn0YxF0sW8MEIa
Qg+Lyg4IxTq9z8Z0wmZ0WIz56UKpkeoL2EgIkoe7I3pVKHbeHlNmpIGqbhwregC05GHnc1Fq73si
GGf9rq9xqQamQCPENajWlukIv6xl2BAOi9Pu4++busnLyNglRp3EF5qTArAj9bHgrc47skJC9mwd
AArBK+FwTLp+q0GOCBbXCyLfGCk3/62io9hwsPYPGhCcJPK5xG6FQzy/zyJP5G/xwYhiW17QznSr
BWrLoCfiDnZA7RFv2P8jIcbiNCehvDY0rC7mwSuee2w38A5cwbjvK+pskTYWLokhXyAYz34JDBRz
I7xGh9Ta3XzD+xzd4vE7KnbDtBsdXTeTwkidUel4Xq9FPPlYrEPmiZV7qA0fLE9+1XkCwnmnbk/m
iGSiGr1o5jhE/4SWXqu2w8cdzzzd95qw5OW7boVAsm+SDGyt7chD6mObHT+rFyzXQEjBhb+9LcW5
d4iMFTk1cp+LOST+4tpvPuYm19vHxT5afzym2z16k64y+fggxKrRYg4kMXPlH5LD1fN4J8txhbHf
7jvbcY3oNKeqd7b949vWfXzAzh48+oedvkgtjjPMU7tbJDC6yKscDWlF2Z55bnkigSc7FsWm5Vwm
5xVg83RqFIdYkw51ABRuZytroyRDags83eaRYWKkuA3+Kbi4ruqhkG5ae2L9WKKGD93juaAcHbiF
xqOjG8L/GhJ/jUp38ADAuPuKzXM82URc1yDLU2vQsuvcRkJpu4jdxv8Fq08HHXi93hyLxWbjLmmp
DsYFkhAtPzAq/s7hhXc1jLOhlpkcVrSGbqN9mz4naB+fO/RmUHl75hCjH7ujzGwi7nRJsZb4Cl6A
RPD2iLxpsFrdyhx+9pOXTvpL5ur348xCwV5LM5JLKtttZgtY5Kp5seqll1VqHuQKsl4p87zZXzHw
Vlv3+eScKZucy7tEFDoRbPr9p/R63nxytHZivnmcc/hj6WXbRmmcU7c5+7FG93lizRfuWpm7EMV9
OEf5mWwcDDL15BMNVhzp5xJnYqFyht7ncw3uCueIcsXjm2v7ylqs7N4aSidod8bWur7YO+/zkK7j
AmbL/x+tI5u2a9pYGwx0SsBs2QBlhpeMdo8Ufzm8/iXN+luGbnN6I1tyzmXxUiv0JqMfaCPTLemI
rjUOFZ64MEEQorq4uNA4tiqs0tNI8Xjl9YxzbKLMBC7Xk25EQoK2FUTl0VKfezwrxYv72eV2Ym7G
aliDwnGdbQTrjZTISQEQfD5b3FcuXhTMtsC1stK0GgUS6S1svliFJJnv5w+b8x6Vew4p8b69uqUF
RtcfJm3S93hOHm2718iAHnLyA5nME8fJ5giAwrgW6axqm2gARwgmC8DaIlhRODUdTnYNIMrf3Rd5
JpRGekWStLcAbGNvsbE1JB+IpwmmSDfxrQ2hxlo2Hkj8dMgiYyObqWKIzrgJzugMpVAM9JCaYdN7
dhPnUbM/kKhxULWn2RJ+T/Gkezqix2hTcJmd6jjHnanEv3jmU/LzvlBM5/JGBBhdajAakWLCHJKO
KSD37SeCPlQdU0JeN6iV7fx/J4UjgswTnct6YrQBPUGyWMwDF11TJHCu+/t8TfoZIypUSEf3ZJRZ
fiki6tYPNnDieCZ7Mqkx+jzrx4dpejIrqkraLpqn5FYS4BhSnqyxPjo2SvwTLBx9oHTR5vgPhOMr
62x5B2SGeDxNZhm+eGKd9H6QjVNPs+On1U9cjY490L4GLBfTFl9rXiVu0oSPiDHPriqYuST9h5i9
Tl3hl2fz+Jk0dyMSjJueaolpRrcsp2KJ+xdk+RGg8tzzW9j7hxM4oqJ8F7Q27eosknFqqf2GdT4f
F8BfEcDzoIUnLJ37Qs0lxliDKuyvV9kAMft4PK8y4veWgs5QV3kVjG218OrW5VCkP/8ee6x5qHIJ
MHqgmAApv5gTZIcJCiaeuuBJO++6GLuAfV9wpWlDL4roGNRBS9RcRcl5hWIJwlJz0WPw9fk+dzwh
ZIzEDM0jedFQLVbOZJZg9oRbcuKdH2Mo5MgsO5MKYb6I1hfftC7oH/6kzl2MfxyRn87RfAkj66q3
w0WrTBPUntfI6+MIgSFr7wGAhb+oPFGEBawVaImAkvT9o5wu0Y5IMy9yIiWz+GpCUM6AKaVApTry
pL1lHsptSK4Pv3q3Ww5LeR0mcKE97z716WmFEXXWnCRV0WW0X9V/yz5qV4WE7gznmQebMZ3IGNFh
bIoyXEOpGHDAMgkAab/JeizfWXqHiJeMnU7QjCgxdiWSGrOPFSqba9oeCCT5BLqwRF3N4+G+THds
jWgxZkXJ5EwVTvABzvaxdVDmwsPcEKyiwJgcSkCcu+Jo3R/eexFiASw1/TZaH3+GcNwWexRC0DqA
jfNc+8x5qVlPXtXUYNZcQa211hUJHXGOBTccvZt24kcHyBgSHQy1Fc2ct8t0hbUHn7KvZiTEwr4N
duh8cn0oHlOMVbm0gSBEOujdpqdT23ybPdy/JZ5fyHrxQyJTpkDC3WYOklwd+YUWX4NskOrdefLj
fXIcmWD9ecPQckMOKEPr1BY3OdH23AwKxyVkh1LaqL9KDT00dNmR/QcdRXDQrezszpxHk0eIMRKF
Zta6XoLQGhtsFxEHg4/3dcYwlLEsyQZNWPsa8Ezrxf2L4FnS2yaMkeOcSmaZ1xI+31r90r7Qhee/
hmW1sHyei06V4k/XQkMkpZh0wTVjsyMVHVJVjBjO+Ghtq7Cxy4G3cXEyQyd/kWBuIphpUmHkIOGK
vvSQEolrXnhMMLdRD5j3zQJ4LWh5Xq/bt9iWAdjwciX5HJvY0A2FfBHnhqYdpS+mGGttGEl/lq8g
Kb2lWCO8enBelxbnQZ2OPRQshQKcLYBz2TkTcTBOYle21O/LyNVawx9Dv0xDMP+EOUA8Qxz/YdIA
jOgx7oPYy1lDRx0fh18pBnfkJewm59x4JBh5k89dVHVmR68KeAJoI9tiVmKBbCPybXhYE141Ytob
w34f2ZRNgC2zWGRqfVWKgcKDtlZGopoMHoUToV7Z28k2Ij/4tTxgRiNy87Uc+zteA9ukaI7IM8J/
1YK8a08gvw13cFE+Q85DPp2EGRFgZH920oxODCgyKTmt1idr68Z2+7Qge+EdnYCX+QHDV+kTLwUz
ncUckWXkH4eth9dBuzxe7IFkT9EcfbZ1A6+Ww9+kvIzoaN8ju9y8zITMwO6852cdt2bY1231wpHJ
yYd8RIMJemiLYaNX4MW3AyAWof0FZW/19Z1Dht7EH6Z2RIaKysioYz/r+aTQvYPVPsKylv2thxEl
q8OVxxBVonuU6KGOKKFc1ad6BobiDphkTW0RN/kI56G64IVWt1LR30lJbG+WpBqnShsgfj6aQrWP
RALetRLNzyGy58WJYHMLRfk+ucLm3d7pMWazfZUjItOO3++DldimrTxq6voq4mBtOy0JQYNfTvL9
4cBdt8OReont2SqBxZKYAdYN+mXno3KWwXZ4+mLHkZRJ72LEEGM0+jjtZwlQwR7j1A3zkNRdSmLA
+HYLRSCiuIxsWfOD5vg0Gx4a2e2NBecH3BfVP3Et5OY05DG91bVgla91tEmBP3LVkSMMHL3kxa3T
1c8Rw4w1GVAwPIsmzlWJFoaQEzGx2rn06/zcypagkKgil/lSer/4g6Oejhovzpv0UEbkGSNj9nqg
9QoAlbPPKCHRwzLkPeXTkeSIBGNjQqwE1usYMoq5YsA8JT6ecoIlNvryh+wcbO5QFo8lxtgkah4K
ekpv0O5/YMcwTY/39sU5E8/iGDaJR4sxN12IpTlGBFrPNt3zUDjY/WIXm/VbO1jGgRSL1ap0Wlfb
qmeAFyQ2L/HAoc92ZkVnDSDbNaQnt5ufGwfP0H114DHI9mS1WVX2ZkIfoeMxWC4iB/bblRYo3NEU
h114vrfUXM+yuakOKnl3zCvbnHUB2HVUUMWw1+X74kIe24+QuKUXKBagtT318T6n04HHl5iyrVlG
EqPD6HKjV5DeOWEvRrLS3BxpMg6l+w+7xNZwykjF3lZq46hfdrWwgnZVer9SQjtuNz8KLMC2Od7t
dN5oxBxjZYpCK0olgpoXzrPy2SzLlCy5s1z3HT7plj0evb2pGdWtMsDhwwT87JdiXZZZh73Q90+P
80Dc7OmIyKUzhjKm2u3uP+9/ebrFYXRIjOEo2z6tSrrO4Gy3un2NrGSvK/Nz4HQVKZ/NNZqiWq/g
4eBxBY+xIUY1K/KuwbGdTnDyyBzmCr1fSOzxhmY4GsXWc1r5fLkk9H6SH/Fh+OHdPz6OKWLLN3Ku
RbJwxcWsg7mruxnH1HKEi+2tMvSkihR6Suj7S1DYfwUo230GOJLFzkGq15kYlgUYCBaY/qg5W2A5
0RgAUL97pmLXdle9p9pxXPdL2o3drPLIrVMLgJJoNd0dLMt53eznpcozOJMR+5dgsx1WWEMkmWpD
Dc7yaOwQKZW9/c6bhZ0O2UdUqPiNNFMpO4x/ZWAQKMui+0YBDuYAVUb5BPtuLG4HIT2vO+/D7eUa
kQN0SNRHCT3P1D43xJIIzhHZYhQmuW427wAZyyDOQsxhzWAZ2jM5HovsUHrx8xAcTryYj2eo2Tar
ZKY155aat7NbrwMkO85zPhDF/agP272/35QkFkEo020pVyxaeqnWVUesHZ8MR2XZYcf8UktGKyEW
65drzTIeEqtD/Q7zXFcbJ+fLD9z+Vl48xGLXCokspJkCkrqHjLFDMM3gWaH7zmvb4r0VbM+UqQqx
WFOV6lW7wBrdzeFdfUdBjdYJ/8eYiG2bUntZGKoG0pegoBU9d9jK19kdVoldgfF2JkazdAT3vi28
+SB3tOsGoDrSriRKijBIQVNuAR6yT8mvBlBNgB7ivBoco8sWY4pWlpRZjKVKZkOigNQ8o/6X+Apd
JNjUYpgKO+VTRV2XSyaWpgAtxM7d2T5Zv1rY+7Y8RK7NxV+cLlsA1PO/5Bgr3+qF0WLDOy0k0InC
XeI/GgvlV4RVhabtLWPiHbwd52n8y2V9EWW8u7YURDOjS0mGre8u3Jk17LHM/pNr4Wnw/adQfNFh
LHx9zTq5m9Gz9AHOuV0ENlrGKSLVGdvagKPHJTidzfkiSH2OkRQ2gLIsTwEIntEOSeffMKBJATSp
p4x3Bc8KxultjuhPOzJfRBljL2AmqZUNiOSzD5Luuu+xa/MhOEi2ADh9a1f5vM2hf7H6XyQZF7AS
qubUC7hAAMzUxHhYUag7gHxxOJt+Mn+TYaPFExD1hjMNPJ7T1fpqDS7yRcX6GtE1w9xxUI6w3Hge
3Z1Zz2RVimd0OZjrvuWPyo8kIYH7o2gdDl88pWNDxTARmlyhK6owNxT6quti9NxbkCV6DQ5Pm3Yh
wzPgtfdMO9NfZ0nZH7E3K8VAMQpISabbAdZPnyIOVzzLxYaJeoDV03pHTQl2rUrkqMxR2X3ujbnm
Ip1uc14ZnmwwNqQwk7BH8Q2G2MeoX/RyX/Rub/0d08HGhl0gh3mi3kyUfZSW2KKNJaM/KeTWBRMn
kdVgvHyVLdDbkwJ+y07nmPu8/xO458kYk7JRyii5gMNylW1+5jZsSL1avazwHHi8ttrJEF/XDWy5
NLDolHX2K6xZlcoyRn9oDfwybFJwAWmCDPB9liYdrBEV5s7SS69kvQSMzFljpapTFY6KJWDxIi79
rOGI42SjuqrJOt12hC1rLEo/kAiqk3al0/I2bFT3s7AAXwb7b24+NPsB7cmh2/qhq23eQwCeGg7n
+qb0bUyeeXtytTJQ5wJ57FAt0Jl1+rh/lpPVpDEBRjzEILoCbBwVQH/t/nQ/tEXj0YZelDZzCOP7
88y9T3Ayoz4myLwzop7lWp+hHgicIl9xSi968Pzn+0SmJGRMg3lYLpdGMYUINI5H174AnyquOFHz
ZPpiRIKF0k+acx/L9GL8dXmIX6pf6M8Ia+uduxR56l0eE6JB2sjidq3YGRGFa8CYQrAM7Ac0CKVk
RX1ST3M4B0fFibVXY2LUMxkRMy7tRY4uIFY7GNd2eK/HZKCiy6oK4H8R9W02WyKGrQjYaYG2OeiY
yBYbYgB47QxedrOSYPSCw8+UIIzpMfx0Etq4+wj05IjELyk57XLgot4XtkkVGhNh3sRQPPeXTgKR
s3v04a21zlv+GjnSa22SaNGoSPr34O3TCwQrnldcYIjbK8Le2vgH0EdudGt92ESaOhtgJBLkV9Y/
qzlBGCjOyeB4nshpUeLeIWN+636morABdkHMWdvAdtceafLuCi451m/SxdcVCbVlUdNlyWBCdlkS
Z0PV0/sDY0fxHyMYb8j1hWczbuH/H6c4osUo2hUDBllQg9azrxP3rXzQvXh7QS3OPgOuzT4EDpoA
D5bmAicQjxo3jzx9sKMfwAhrkmCCrhfxA+zjWwAcREQYHrxhnefzTCn5+FAZedXCrJCzEnR8YL+U
L+Hhvj5M6tyIDUYai2R2CS5nfD5FnCQsWtvxzlyM56lczpgHRgjbU1EATEPEWaHb621BonlnKfbq
Jcc0rdUScdFzHMXJ1MeYIj3VkZINYVFUQQGKNB1xdN2ZU7vkcODOQPE4Yx7kS6T0EjbEUIgnzHub
oGItlf39K5p8vcbMMI+wol8vYoq8NfVqMLKJhfQKkV44hnHS9RxTYZ7hvhSHEA0EoFKiO3mAOGRW
7s+dp6UXujxTQbXjD/WFj4amKcPAmBBDTCtyzFmpMog1dImGI6Lw6cEgck6OCtYdMmwS0QzMWBFE
BWRoP9PxYusbhaC7HLW5f3V8XxyxicT6kqqBMeiUI3ed26iFn60Hi5zgUr9f/g99+dPWdkSQMUDh
SUokNZToeBdGyI4/ZVuxU3SefvJYm2xb10eUGBOUpUJsJglOEaqEbMPpoQaqwYAWEv9BQOUa9jU6
CD7ovmsOT5E5gsLmFQujrI2g0gCxbwcPw3x1WHqf6sKweNdH34t7ksKYKCDQm8nQgY7fL00XIwEv
w060dipaFu/L5LQDMjpNxjRFkZTUlYnTfE6Qp0eDnXvBPKNpzefzDXTtc+cZ1n2SXFFhrFSpNcWl
SiAq9tlWb419F1e2pUX+LNlL3klOmsQRf4y1kk9SaJwaKILdURwDeVMcZyqsPLfBm6fcjA1RBq3K
YwM2XkDSoVvMNqlf/9p89shdVtwtObxrUxjnppuJZZxdcIbVm/yCuS9FJo1Dnpx5CQe/ARSGZyjz
HRLtMDUVN0M8+Ux/HSrb+11eYiUSz6D+XDtYKR5u3HU7lzOCnVPD7lV42T3zOo+nX50RSca+BIAE
zQWsD6atYzCa+1dYzU+sgXjmXiRHxxXGvqQZZkWrWsXROhTetWzIzFFevPf7WjAVmo2smKJ8dwnQ
Ejkrgh56V8nzqJnPME+5EF7MZn2fzKS/hn5tLBzDJkdVYNQbjrFhDJKBzuP5sPH4o6HTh/X1fUaX
k0aQtE7D9yvHBn40XZbRulcbc6j3+Zh2cEeMMHocAYSiC0wQQpO7ZSf7cBmuB8HSWnJe71D536iP
F07b/l8M1RdzjErr3TmNRRk0VYBvE8HBImcUoX8ZZHmqyPs7F1VgUiY0GWIsiDg3gzlMBYucu4BK
3hme6c98mz2pmKtokIptnkorBIw1f+SS8vDHS6OZhoGOfuTebgBpI9dUwlhCYwbYLwowBeB/z4jq
nURLWlzOWJBzJYnr7VJLEv7VGzAiy6jz6Tx0ZiTFAzxV6JgYWy9Pltf6nsw1zCrV13scMvosN9jF
I8UgZWtvBZHd3MbyEXePIYmXDxRYH5yX16srWgF5Wi6X6Dg90tAGLgyqX+/vwHKzNq+IpXYwNJy3
d1q+RofA2IAQCf/EKPDL1rKnwqJtsEARcBnigqM79Dv3ToDxJloBMGsCvWOwti7WkkzChVVan/JD
4WsOh9jkOzhiirE4vdJplZSCKXieR2w9QjJhI+IAU4uXnp4ERcTKtt+yy+hLMJw6Q7tSUkDBMeZH
GTspwsQJVh5F9vE8C+C2DdF6DPpj1J/6hVgshfGO1kc8zs1PTZra0a9hLZR+CtVUwNLco/02+HLr
mtbt+T89KSHhTizdXM17l8oYp2amN6Ikgxyt0g72yV3sF6etkVvIikWx7cEoBpYheSVQKSDGhyXd
OLV75nnEk67AF9dsLlPo5ZOYRJAtXEHvvNXYEBas5Dmm61HfpHu83v9dGDUiSZ3nkcka6ti4pldw
HiTErZZCTGbwQeZOhG0dnvracrsJODerM8YqDE4Yt5mBoK/M4XyIGWouS8GPsIEKeBXvvGzSdLpg
xCBjsZQYm0KHjtJDm3x8uG49D2CeHOvDMfw6Y3ySMroUqg4iKKBmgBBFmZabf+aYXp0xPEjVS3Hb
hHRNse+aripYDh4y4L7yMDF4plRnrE47w9s5q8HNM/xR7FS5kBA4/HTonXNstzTzHb1jd2Nnvd6h
uzegnQO9Fa90zCXB6iBjK24EQHfXi88dSjmBpTlcz5Rjx3XGwqhBWwuzM44zwbIOO9rJezp3ifET
K5+R/82M64x5iRUthGJTWmfiH9dSbgnvJUrsWGFKVPvfxYRfIs8ma8s8b/Q8oY/0Wz1PnsI1ABgP
gG/qyWzFy/ZMu1m/nw2DsR9RfsrKvoDJWsNmuT9zRLy5D4zT6OD5/9JDHnHGGA/M5F6TGdB1aBPj
aTsgpMYJ8gbHePJvMCbjcjElowipGbaT3UVHXQQNkjbyBbztE1xKjN1oe8mQ2jPkHyNWtzQj8I9W
KBb4XDtPT+aOphmM9dCTMJFj5TSgoITeGUBTURBu+C28nhmevTUY4yHlZTqLZci6f6zXHcm9kgCP
SOLOM092XYwcFtbBD5Qiz7MOZ3ednwoCZyxyZo5uWsEqb0h5tcsz0Ui9grf07p+ijdlZ97X61sx3
70gZCzLTzSKIrxATJHswIqpZso9NyqkdOYBRWwSVFQDs2O3RGCpFTmgZHl7UEL4EjXf4SElcWWKM
TCtKWaJV0Prr0nUry7xiVTywlWcLVEiwVfE+89Mp5S9NZDcYJ4M4FLIAeUKCco2FUQsgPK/3LwbB
7jJz8c6hRoWGPWpDwRoMTTawh/sW0I68lKqV1G7QU7iDsl2sZQwKzr1om1vv8fodYQ6H2pSujKkx
IjwgiVd0JqhhqobkdmS9XOGdcCPUqbzkmAzjcQ9p0aErJbs5DTOSAA/Su/7k1ZgmxWJMhZHS/JRH
ea/e/B80+EfAcAM4PapZ3AL5ZAP2mBIjgNcqFpMuAD9nlAebASvfMNdu0UZHxA+fiFlMrBvl3dVU
hDQievtRI8lI1Ty4nlR6V0e7E8Df6kRxEhEgvfOEkEeKeepUY8gBsQJSNLl7tE2kL3pSH5UM1J7f
0+P/JoXsxIEuIntxphcXzE8HeSBahrourTbEPPyOye6o8SEyD94ZKOihUYOz67zCCJnvYrLYwOYL
9DqGRDXtCl30luBT8vpCR4txcEv6cvFlJv3B8Q9h3sPkJHWnhmqevbabhoA61pTjzydyBkjAvj9z
HNDJJhhDMUxEd6qGbjpGO07ZTI1mZQ2nGhPUkNb/Ii1x7pL+7j/t1xcZRjVCs2lnRpfDfmG2CwP3
gMt7ouUcnjfGocNqgyIOYmNQFUQcEu5CrCuKAHZIcHD3GZp8fEfndrvIkdrpJzQEhDIYwrvrUqSl
i3cBDjyyefTNQVrA5+V4J+c4xySp1R6RLFXssTJSkERjM6Bs3taymy3VdbsQUImL8K7a93mc7Iod
E2S0Qu66mdH3lMd0WwFG2dtd5xwSvPui/z/iqb8qQ9q2JXg6DqukIuYuhrdE+0btd94WIXH6Ef0t
hOwYTqpoiSB0kPXnI0yWraEjAPBGHpAXOFxRab4j7bfJ9RFXqiGEmhRVNH60BWt7soqKnD3lUV9+
HvRXuhf2/7AZlscd85rOVEkDjhOIDttn7HOgKebYLv1klTwCV4XX+jiJGTUWDsZwhE0R5alIpfHo
doc4sOHmYWUXasIv75+fXOD+aZfk6+4YAyLUISrQCshRPJKjDV/T063+kWtAJn0SQ5aAiG7C3xIY
gbzW2UU7KwZSyUAv63eqoy6tWHLTOTf+nuRoRIkJSFopUUIDTOEA1ZcYA1QYnpotgFPAMVVTxS4V
HbCigkUvooFVld91TDpleRM0CtRYmT+WP819/3qu0Dbkhz/vy/1UHfEbJcZBuJy12Sw3VFDyj1v3
52Pzsjedj18EkT5A7NP/x9p3LTeuJNt+ESLgzWvB0YoSSaklvSBarRa89/j6s8A5Mw1VY1hx97lP
+6FjK1mJrJVZaVaaPVGYkfHKXcPMm8ALuqHOxRXqg3l8kJe5b0xXFbmaF47kZtmbOsh07dJ6vhTH
wv3fWc5PFnitxXuogYEcQNQkmUcj4XfFhuOYCrGc8wBkx9td5/XW5G20Hn5iCwiT2+820USByjdp
FPz7RVYl49DytxRtjpVkuOE/DacmHz6JnDN4bJLbzsG3n9WD7mDkrzDBv7LZ46l1/zOvPX1UEQcX
wUIhaOrNDBbwFnZK0WZ9wKN6tj+KdimjEI6omofEzZexnRcxMSTOYEKd/ZtE6iM3/BgOA1Z3XJNH
FIY1DXyrSAej52n88YS4+oWdaFmJdb9JpG7n2HGRP3kRP5cij5LlXWfmM6RbmMuN1yKJb5JmXF9o
M0vSCSS/MayoQ372NE2W+PljY7Yb4/oJPyjOBIMmukVZXkpecRiqKIgGqsOgeIIJfxdc5aKEZ14C
g1LI4HQw4ukAOh0bq+41Ag8ZmXN1FFkZTAqUrv6moyvgI/lhuGY0mP1+g2U3oMQ2g5fibKani9Wx
0oZrLe/ffiH1Ebog7SusxMIvbHcoTGBVxRH2NlVuY4MrEKoxiakfUpko865N/QOMjB2r730NPr/9
COr7lLEcpwEPNYHOWiEY3kVNwtFJxAy3Zn3/ZeSL70E58CjyjbwyMpwWr+7uIr6lV/v5q/xgPe/X
Kl3fTkS57n6aENoFOFG7s6yN0YB4HNVa7+m4V4hEAgw2Fk58NDBVgIjWxQrnI/aUwCC4Fy3emMyq
8dqj59vvoXy7GMMTq938mS3rQ36bPlQLPCxgu2xIh5HHOWe09wxGAmftzbeUSje9cLUn1okwS90f
x4fwSSxBCxhYj/LW9Q8D0gTYzBXYI8HiCLTv1ftP3xr37QcL2laB5s9Xp7tfIs0PBkPHzxhRREQW
xK02njNgy6qB1WsMGJ0D9jsWRjPu9X6eGGpS8vDPuO5eZHXnDRITzEG3dUxbHIp6OYhtIFdcexPk
IC2eSETwkRYfTA7jHBjoMHE4P2PuGrsp694BKUiLQcbE512BA+ZktONdbk4bn3ycnKAgClpvHpKE
5BaC1MK97AbXfABnk9mGoMOaEXZ+1KNkr5vxj39SvPpmbRSUFXU+GYGKOwc8fUX1CjNe2K3H9lsM
ELmB/sKbaFHsg2UCmveeRqEgqecT3ftKLT9ygvxn7xF/sriIYJ2GsRvld4aBrcS0305JQVheGHLH
e9A/klG8yYWO/CmH6BKdcod1bxjeS6ZADAOHSSZo86e25sWhto9p/cP8nGs3gcuCzPl3/2VXkqTy
hi6IikY3PnEt19a9Bq0mo2OQpH9QvZ/8XtPsf6K/hRxKf9ogeNAe5Lw4lhcRZEl49A7PdskQtIoE
C0GU9npp6I2grmbtzQ4+3rXOWwBvcF/MWnctwsM/eqOQHRnDRvE8iGnNxnLGB2nvgdzxQH5t4Vky
smmOt8xFcmQmS1Yt8Y9ketQ2knW/61pIHrAW7cdvz/E/IzINZgIAYq5hW710C2HUQ6BVwYUhGDPc
iXZthvBbHmAGy5MuzGr+yvt0qdFbtLK430nRBVivgnNJ5LgX0Miu2G+Vy0pgsLRH4beieYoiF5DC
nRBdvWEaGv0uaL8w79vHWkrr22lovDYqMMDO9q5qpiX+9izwacsFppTbLWdtPudWl/D09MSQuupy
F5+LwmJdzMqkD2cddmZy0g+tI742D1bx/MVZn4HLXF+9VoL4dkwqhEz1VKgKDQJBSiBY9bFtyeWr
/QBWMdeOC6u4uDgcBSF1nfF6qsyysJTqvSTO1icJuN4uzPzgGgHjt2NRIMJPEYYQUogqrMaZt5yG
pYnBYoOoZmxz5zTcT2b19DU9by6Z+6XNrUMMLzBLuIPLN/ta3AZsGQoMY7af+R2am+qvF1YH2toj
f3nI278vROhg4UjLBiJa87YBGK9tbsJo+9cG/JnmJ4vqZj10Qt5Jx8uaFwSduhJprHB1j1mVq7qr
CtIf89/xMX3+FWx2TWxd2hPevPu5oMnQ5FpLrCou5FKXYtDaSCgayA0O+9fqioSUtEMiw7ygiZBx
AVdSNt9EUdeB94cqrDmIiklyFR5Q7r98Mq74KiIvTkPdgtjzq0LXIaKwjqfuh2ZjVO6ySVxWvnD9
iboQRN0BveQTpZVHRAbVBonJlMRfqAphbm/uIRTtSifCubJbK77adoEZdId76vHMJ8+snua1qyAJ
Ko/1aSggITWDq7Kw01ALeE9RpzkZVcSmVBKLFQSt5n0kUcRrTMB/ZJpKv45jv+Ybfb5tztnrbA9N
vZVrfj31aELBCDDjG64FXUtxlGolJY/GMYe4mFjv7xM5uWCfTsjD84bZMbT6BF3KogIVbuTgxOv5
aHgDH19PVwd01663kcFwguQ5M/5a/Vp/VEk/PhMkfnUl+ZcqVXNIEQzhpX313cEGxernU8DKpdze
djRULk5IvzMTyZvwNtBwv0MifcTTjhPsELvad/p+Z7sY7/tNDh552JGZZUhVd08WUnmf6hm0aD99
sJNYjK+7BgLL3zOHIAt7FfWKK4VZ43xqV/Xedc8B+Ht/vZkjWiG/zEZ0/tEQr7qUSYU13ChFSlJD
B/vX1wBJYvLjYSduvAdG+MQ6GgXhusSlVZlADG5/K2C1VTg8NeJPnzP5yjW0w31NsmyXZuzXJNX3
0WGHm3/1ybwIzTYic+u6BC3geOplZvQbGF4yeXrWIg1JREOKIMzJYJXSZodaJPaGeHiscGBWJq8g
ncO0Yz6QoTRRmmEZzFpMuhRHaTXt4J3qGuIQRHWHITKjjfnkYYxte1+f61fzz7EoR+hped7Vs2Fq
5wsaFDExev/vr3ra5UEo9yd6SQjCLQ4HsQbRDC6Cq77u5A/svd/4J+Zw12qMvRRHuUK/EdVIn6EG
S3ETyyrkzej4pj06b+V217xvmOPja0yLuGZ/NEgBdxr1OkYkcEAUqjML63+wg2imjHQf590B5lwd
74lut0S1Wbpdex4tRVM4PoqxL+pJIFxfRhfuGMsb456oLNNnmAjdpl7lei3lBVTaXHoL5BRoMGBA
yOrLeXEQbT7oAh7Lui/GCWteEMDMVJUgODfnYcqzfgB5BHbz/bxgVfMn89ut1fyX347uTpe6cBxy
3YcCrdbm8OWQtXNZYfta8fibFAo6sklUqi6DhbxY70lEsKfZf+TJM0/QO+Fb83YsVng7/8W/3d9/
bJIuEw76UEiVAX22FRGIt53SuVcDFQTUXL8YH2+1ZCBhbwbqKjI6a2iqnmiq1HJQUuHajqbFPwtz
veohfzR1h0Xft9Ztqi5FUWDSNY3YqUYizC7N4v1tiKFJuz3tRsFmtpqtIvDiWBSS6GLSYH9GBtt4
tWK72kimBd4yxuNgNepbCKHAQ+2HXqxbCLH0kvC/1M0l/cEA4NlT/GULCxEUSHRyMSVxhc/TwxY2
vn2tSWnqW+1dMHeNyqR+Wbf2P/JouCgLXqx6Hd8I9TRpL2yKxyI1i7KwOcMK0v0w2V1PKseILRDr
iwUmN6XIztvH+8e+hed3jk1DSpZhZ4aEpOl1X9sYdS86oMo8Md365MVzMeNAso/zGcVkK3IU0Eup
1/AVM2TbnV1u1Zy0W0T5zJ6cVcBe6IYKA9U0K1pljIRroZO430yTiVTTSL7UlOHWWTdFozDHKBVc
FQ5fIROtwMBY6SZ42uyed2VBmNx7swXdUzUVqyhJq6XhCFXPeZHjcRuB7Kwj7uHwttsxWRrXeviW
GEAPxoTclCKVC2nHISTYdRmZ8qv3g0Uht5qZkBRNQm4C3BYqve5cbf1GaqMc18b0HySrdL2tdM42
w1mel+5WeNSiXob6ifQZE/X5vvGu+8OFcOrOhlGnenJWCohiQG98PKnmCdHuuUFuq7IHc67Obyz5
/I/cxh+xNMlGkQhlg21YwlUpNtnmwRx8U96jrWJeLvKPCsALBd8qlgufP3hCI3kCFIxGlmPn5ATr
t4zOQv5/zyQ/W7VQVUaSCfx4aNqh9KlIIJ/wxmr2G45oqyYevOdfBOvEdpcvEKXe/3rrDvGPNFqN
oegVbTrWApJLc1HO3w0f84hqXFjoI2DIWnUgC1lU5GSkRjEpEk52PEa+pfa2LKKJtnSem/dLjLUw
LstjredFFhIpDIsqL1OmCqeTSOdkonnYgd7WHmzRQPHG+pwu90/I+HQSBWRRVXj5JPXC1endbCM7
F56xXZv5uSj4CtN44pIeEirOGh8b8MvG2KCz3bOmBtcxeaE56q2VBZEstRk0ZyFNF9ooEmMMEt3y
bHL01ZB9IYmKk5oa3AVKPQhIJr1a80v1KpBr+ZybW/3g/jTN+LS5JPYF0Serz2YdNxei6bCpVfpY
7Bsccv9+fHeuY0mwSZGYySYg/Nyr/7RhwRbrDlBB1BSnhSc3OC30qggmX5LwOdvP0/+XsSGXaNd+
5B/3rXK18ABWiH8jCr1dPhC0QCoMyORdvNDRntbb4dGoTM4162KXmOwk2mo8+kcinURrpT7TAgVm
+gLynsBEv/zkltv6Q2c9K29X6i9/vpBEYUpU/VufSg5WClQ4nBmdX7o3dCUdM8c4K+ff5yu2SrbP
w4YL0CCUb9Ue1SvW+3Y203s/hIIaMW/kahBmWwKrQ3VKnAyUfq+3jzpTnKKXg/FVGfeG5i/R/KrK
kwg3tEHnvvPebA1SI22/7xFpODv1A1U6hsTVl9pC1xT4JFUbGtLQzjdVOGHB9XhrQZOvU8V8ZUss
dVL4I9aBwesTZJV25cxLIV6zw2jq4GbOCYboBBckbm+Dbf9wZVAKYbYGC3FR+jEsa89SNMuYKYBS
RFlVAx/XJzvMNvZRm+qpwoVlvhjnM90zIQqOBLTAp56BM4PIXnZBmwjWtehHAR+Z2eb/1V4pIGo8
QcgkDcKixDzunY9SMYvC1R8sdKVGZvhPGLbVBQjJVFiTz9yNKg9z3SM6xLsuJIYJD7nxkG26b6e3
cPeOHukNmUU9ykoezh7lxcp3wamOMPW13Z4yqzQ5hTSuiSBxn5jBEYybyfGT2RV727Bx7xdQqOSn
XqSq7Qg37Rz32PpyPNXmR0ji3XYmhbeTza4govP2fGFOnTFCEIWCIT8d9KzzAUNHC/249Q+WA1uj
WVl+x9u/L0JhrxOwulXo8B0754heNckpnPy5N2zDRucUXm2X/iMzzc7doQXU/dWZj+fH1G3Rkfoc
gMMHDB3u5PKnh87GxvPE3LwMvTswHtSrmVWsYVXn1xAa+emuoLBuNK4c+RmpuA0GmJPtYNWxpYQO
l5B+a7zsKqxb3z+x8kurNemlYOoKD11gNIJ/E8w/KSQLCQY+Xo/8CPKFXfvGl0eM1rNSkqtR4VIq
dZdLPzGEEmRDV2QGX0/H9Bz7ppCim05mXK3VsHApibrFadioYEqaJRnoc5fNrDE76HIn2cJRe7t/
j1f7QBfC6E4h8Gq3ch5D2B4jSH7pxO/BSb2mgdVuzVyDzyntDVaCpdaD/SCZu8ze4GKrGmH5vblA
S9/m5e+gbjMf4OGdV/Ohq8DizslIzGI3sxjdP+/qS3oph7q7gp+VQ2pMOC/GyE6n0jxj65WrmTbZ
wbfN89mRySodr+HFUib1ZGmbvAvKCWcbWvPDiVAMQMP2jsmRzjLRWyPOAjZKOf5fE903F8l9A+Xg
k26yPPUcgNz7UFTQkEaTr+JjQYHG6XiMMYuNjt3AmNtaP9k1y/lz3JNGxQVRl5dq4EGaVxFM1+92
nfuz2D0xrG8tzFt+IApRjLBrssYXhKsYb7kz6tFTYHoca+J7bUBIXYqhIERpDbHL9Nn2XtCadEJr
0vZMHn/YoFYCo9CeTUjN+lYUkkyDENVRMn+rfWNZCogfntFffSqdQEH/LTOrsha7Ls5HN2EMfZJg
AhziwKJkONkeIxLYN4PmiPt3eLWEqKqYelIVWRQUOvYQJiUQJDAYXvNpo81p3MicPvrAet6hhB8h
9mBmcNYi5aVECp0aIeeCXJAQNe4rNBFzaFjAYxKZsKcnjlHQXrXFxeFogCqCqW372UigRTkzFSjx
5b4CV/FoIYLCo0rtOGwbEIUr15LyqPwA405rhlh4+4882ULQbJ8LQMomPonCDmfpTSt5zM2qIvMc
7Z7JyrYW1S+/DwVKjR9onRfi++w7jyDK3j1gu3N8errM7EHMStCqnS+ORYESJ3FNNHAyfJX2q3gT
sBAiFayYt5A8YfImsiyPgqYg6BpZu5nD3nk/TaSEOaCCDHoD5uuBdSwKnko+N0BwACUWFliKJit3
tWduB5hgFQjn2/IXqC/0R8ESD4LoXG+UOWN47K7CeSdaz7PnvW/lq5mnhVGoVE9YXoSVHmYQg4Sy
7L4e399PW4xhYNXpwUZF8tncB+59kSxkohkgu5jLOj6GZYAB8ljhKSvaQeVED/siIngM/R8VqVJY
0etVKxk8xL28ckTeorsAHRv3j8SAI7rNJdDKoREiiAgi0v/m0TVhdiLLItY9IyrG2jxTrSkGhUj+
iEUyMRh/8aLyXPjGrbP9/RiaLhwjyJdMLCRl589WI86FTAqcsMFRbgJfxS3G+Nd7dxgfOFD8s2K/
W9D1t7H/ORoFTUMziEFZz2Iwuglav4kUDpZrI1flmazmmhkM7smigCmt+k5P8Xq4goxfOHtkx3z0
rZvDn9NQcBSKlSIEpTZDH94mr8fSPg4BSH2lo/yangr3a8OOYtbB/Y9MCpew46gCfz1OhXTjayWS
JiCanfz0C3JBvprhG9fx9o8wCpsmsVGDJsEBZ2HHcHv/Nq2midX/GJ3KU5g0tH0UxRLOojkfaKU+
n7fZZs6Go+8vx343kyFuNXxeiKPilkKXe29SII5DNPHa28Ul2Vcv4HKxGILWIF1DcXQmR5bRvEnZ
Bd8HWTKiGwNjvJb39phaSOxjbpEhZc1DLaVQljBgiiBOW0hBKcFAUl8mtmRjHx7jNKs9hUs5lBFE
SdlLYwk5tz0yIBu5btEPi3nfnz+xSJ3VDLranLoQRzuqWJxAw59CHLh3LMdHPHF1Thpp0cNyHJ/Q
rKCR0zzKQM712/hYKOTRHg8VlqZiJHiTHZ/KH+A7uq/q1STL8jdRlpNiJXQZ1PMHHazjFRP2BOtg
0TQERAYZ6adxYNw7eQ27lgIpX6YMWiyhxi4i+hDdeCTyO6KD9AsVht4+nkh4POdm4ly35zPo9Acz
ekGOTzHB0J4aaGS1BdvOyIOJ2hmLpW8NEZY/jPJNhTJwYpXjh71UaAMx2HyDa/i2FEA5ojFr83Yo
ZlU7x9pMeCK5/2I2FN5Y3mg1/bGURXmjzhiymp/vKZpWMTiIDEhmba8gvOXffkU/VJJvC4zbv5Qe
qwWNpcX53xdPAbnpB6WbbVzCznnjIbHv2+tqNnJ5MAqAxDQJ6vH2lfav7wGWP581+wBrjbBpnpmW
WPOCmmYYooFtdGAPoLSoNQI/DghZrlW7A5+T6DTzR9Pjg64xgtjViHIpitJbx7fNmGEk5roHx+D7
e2aB1cY23NTC5DIDXlmnolQI6uFgUDKI4t2X44d8jR0Grq626iwPQ+H3pDQYO08gobh0NiYLZkIJ
hh2su4g/n4aCbmMm6Nd8iLBm3MDC1i0adNg9sKuPi8VR6K62YSpkKTK62Z4dZzxeg9Nv8mvucMLM
6te42UQu6/P8F0j+z9HoDrYJHEADP7XwSq9HB5yLwEL3ESHyPLjHynis1neW56Pg2BP1Th0EnA/E
GNf8ySf+LgnQXE9QC3SxbtG8FCX5AvE59zh3M38ybHE1l7mUT6HuPOUTTSLkjy46FgCKaFbFK4Dl
e2dzoCPmpRgKezWl0bypgblg7qUm/rGZ6yUMm/wvoPvnw1Fwkehgm4hKnAVpEGzNJnELUsmIpI5V
uI25+8IY3dNXiO0AjLuwFv0tD0dhR4FYvWpzyIW5AOP1t27Df9QfLDEsHVK4MQ7/ht69pT+9GuTY
/mw2coOutAhfDczD7tw9wzjb2utteTYKSlJhCBIxxNmw9OCIZX85CX6yDsbSH4UlqurFRTE7y5wk
jzIqILfBNZZ1rAc+/7EOmq5Zqaq41SWYIOxccbYf8Q5TA9MB4Z5h4noH54ed2e7lvbjHjARDi4wT
0vTNaqZwQHxAyt4R9v7OMEsndPagWmTIWff+f85IoQlKxWIrTNDkHpXMoSE9NzdRWMhlgULzI21Q
DWfvY1ydxFjYCE3kPBkDzxstTjezpqH36EZUiN1nGMf49ege3uzAvg1j1MyHCuNK0GOsfKGMKE3P
eh0my9mitRCsGxfuce7vB2M1sxrP+o4UwsT9NGq5BP2iNQP7Y6UN9rDXJrr83+ZdDb6Dzi7soL7/
UVn+iKZ6TkStQHYDh8RsMGgg4Wuvv11Q5hxsjOSzVLoqTRd4XZFkAS9aVaYCSCNKOS+ej3icHKSI
0G1ASuuH4u5wQrTdEsbp1lS6lPeXShtdTuYHEJjwdkge1uSK1nBrlIhiPvDOzsSgooFGGFYOZy0K
w/SzJirSHFwqwvdzikkRdCN2OsNonfZdQ4N6wbr2a9a5FEHdRiUqQ0GqBVinZZ0+eufCAOfV4Ggp
gHbek+GLSgIByHnNjwy0ZeD9jPknGzMn2GfEkLeGoEtxlGlweVc2XAiV6RXpfPSa/2YIWO1xXUqg
jKFVggHjH5CAqjEqdx8knSMgkAjeNzqmHMpjg46s89oOcvCyfwVzZmBeXe0JoQ/4Cxii5p9MRz7L
I1FeOwjHBGmu25EsAGPiCC5Y83CVWBm11afZUhLlqtuqDLBXdprBCd2CQg2KdrmZkT8gOzD7Wmy2
+7XgYCmRcty61uUVkir4XCWRrwjo2B6NcU3pnE3eFEGs9BDRzg16iB0RjSNj/QM9Ek9fL/e/FcO+
6apCVpRSpIUDFDjaQejoAnsh9Dra/Qd16EpCzqV1nnr4Rkpj89VLHLnaQALOrEKzFMAmqSWWaBXD
9f7BGEBEFxfyajSyflYi2Doi0FLtNiZrm8NqLm9hC7TfSDJMI+NezRmP11fVlEFTCSg62OH1AVuZ
mda+WspYyqOgQm7jWO9mMLJehVf+KyfV9oRO1dSVe3PCeNFmlwvkuQzI0+WTedVYn5HCD6We5Kkf
Z+FWj91NM2MjCzfWQrnl+WjcGMoxEXlYCkYn6nNtzmvV0seHDVbJosuZYfksQFQp7OhGbxSTYLaQ
1+MAakbnqltnlwzu8ycjnFlNTiwPRoFGXWTYWivhloHdXdrUv5S3z/vWvhqPLiTQOYOpw8oE7JbG
YY7wu9ImJBgOvpznyRO0LaBzz730WLa6Z1V2GVBPJw4yZZgmIYISQ/eJ2QzJgnd6ZlaQurjkW/z1
F0v5tQ+2yFejGtldZcVMEtDdIc3DrKr9l2jwP3hFj7MFiacrnH/zKciLYaUJiGA/fPsNnC0/bbPe
sjwzA4LpAVoJ1OODFs0RTfUYPl5YfNIslKKH2GJBqxI06sx2niO+iO10U5MjCX0i+UTuwBffxggC
WLeZqUcKMIo4HiRQQswmiS3X0yaw5sXdP7FsePOEzp3/43WmFz7x3ZCqU4EbgPjm6AjWtcS+YQWb
wreAqk8WVDF8NL3jyVN6pYzE231TnON78Ok/xY/xNd8Cq/4/XAQKQApV9NNymMVZCBJfjy+8+2o4
kWD6OfHOKIiF2Dp5H1JYl49OHmiVN4Ei9obGyLw4p7MrX117t7sN6DGZ3hjuhU4XlHoojZmGE/Zo
qnk9Hj2UmXN7Y0T2E2v/BSM00Kk3Spk2zSRLt2/nPeYHpAdYdZ3VyvwCjun0QKfnaDmYn0Fgi8dj
GYzqb6htXVAuYPmW1WzqUhT1QonTshjlDNcMPV0gJsPbHOlbH0tQH/UDIYc37EnBth7s6pkXA7Go
hFjgQi9/Qjdx4IsCDgpCCCexqo3rmjY6pPCCmTsrGI+YG3PynZcFnRfolKhT4hHiWhOJaqTGsSF6
IBixfHTJj0P2E3HXZfxxSZ6KmZmfOXG2SuKwVDYVoSSppg6aBvkxydCBI1teSL7wCGCckxUw6FRs
AtaZkOOkGTtRW0/tAL32rPQ000YpTBlVTsOWpdlG8cSYNpL7jM4Ri+nEWaEJvc9JQKozFErIqZxX
NI/g3XlNUIn2rPO2IbJFUFw1bXMTcyYrGcEyF4NKeHTgHJ1iCaJf5z4c52OLJWjwCsNm3izrDk+e
46pkwM6Ug/mAwQdS77nDZ9ITVsaHQhwYhIgNU5qhKJImS/xt39eyQhnUoATNq+aQJI5Sbt7HGAxY
tWT2sh2yGjOoIPomy8AeK14yRF5TFOqRoORTM4xe0x5iHplQwTCNzDBTR/ZH876DmIFlcRdnQWgy
0XgDaTNFUOhpWW+owX8jiO2habsXXx9TxzA4iSHEWFGdyuszJT40J4Py43vOqhXHIvfbejpUSs51
piqNiW8mWSd/JF5SNJYScZn0MGAHTrKPoqg9G1KgG27cqYl2zL1cVoheSfpEsFg5aK1aHtRPqSmU
wvYULXzXlQgddWgsxoaUwWgmMmBo4UHqexRSSk4oz2mVYXtKU+TGSz4E0lc+5uUvEB5MpyTS42sW
i9VT0oycnfheCn4ATUIBUhw6rPST8iS3iqntz9HYpqce/e3IRmsG19qd1Je/xCyPP9LRC6+RFyQZ
UbIif/LiSU5MDFqrRwmEteDJ7qpAMssqDF6DWORL4nU9j9bkoB8dcao7w0XfW6I4aZfH4RWr67Cy
TkqM8ViBKVp2glDkdgMygh8qSPcbEuSNxB+FMkyeupSbsocs5ITUnPjRb+yg9GS0CqU9d/X5MH6d
kO1477Va24JLdHwFIMUJ4aM2y00pq/SfWZQkpV2neSdYnJcnoZ10bXvxS7HjnUGXIsFKFaGMMEGa
5UgEBU2N7fOtqD7XEyYR7TqLco8IgmH8DMJciTftMEbYs9dO3FOHuhYylGHZ5JZRB0JjxyVoMcnU
Kf1bmPn5tG2hO5UoXS8123HwU4FhfHTjyGziGoaQ0A2u6tjwcaskLu4tNl8HtQjelIOKabvBFMYu
r4mcq33g8JPRJ6AS1vhzW+XIMKSJEV6avNFCKETKZNK1OT6FUBpdbUqjkP70imQwiBZH4kHERrPU
VISsiqAVRVYtsVD1zk6QpMYMhxqmGhFirTnqscanJMS7G6uvJa0rTZkX+aOOlTR2VUzlr9abqtIy
UAH5zRV+FltZpyO013vNwFBPLAb7vjC8ixamKbcR2iRtHa3uqsFtjKodLSlJhoxgFYV2Huqe5y1u
VPzE7oZpzLGgq/angrSlpGGxVFXpI2MefgWrNF0VFSxLEAAkdJImGrsiyNSxP/RqYTa9q0qB05W/
uSRjvcDntDAFVkhsy+D9NHQAiU45bh3Ns9jw4Q8HPfKF88SpAzGMWnXGqODtDDEUCduhiUiZ6eiJ
4oAUradxTq6hpsorhm/3chk15P8ZQWeOCJBEaAr2TaqUBx6kIVYbOR0O6AgbTUnjwM+kql/3hVDP
S9iwJGOUAc5H1OAVFApAh7at8zaUp4OqKY7e5WagNbu2VpE+H38bXsC4M2viFJ7X4RxUQxNpbz9N
aifnk88fclVXTq0nR45WwHjTauwe83TSTCkcePv+Gf+2I7ggXhYVXZXB80E7iUSvtb4euOkQFpFh
K22LJ26VtzullnMrVxSB8eGorMdNpwqPTyargobB/NnaFrjQ1djJzIsBfwiiUDN9Xy6ORsd1loLt
Jrv7R6Memv8SJeg8D4jW4dGp8F7rJcmoxIg/8FhmvFXU7KfY6Bi5DEFFKHvT9JCpQmMmAlc69wXT
s4I3ydi+i85LQ8GaiNv7fnFInstCH5tMpgNY702jFG1e7zZ9azyBqsYc5cgSh2vXxOYkbcO8HkgI
Hn5SeBHjqX37eN+vrqQIPAIZmVdlA6zD35Vt8FJtYIhKOMiKxJvYZiGJROvVjkRDVtqBIGh2W1Sq
CagczHEKC9OIutpJwzbG/zL4JO2732WoyWYrNNk+bXnuyPPT9Nz0de9giVNlgU802WbVYGyyMigu
GRo0yZiNnpOlUfmg+3lzua/cv2MnnAnOBR8PQY1B5x75IhSLWmz5gzSMD4VY/mgKiTXsuWKkIC9S
DKgNrMY6TeJQjGHVIqIZDpPfNEdRHDwL9hx+aGLLIpv6W5TMQ5QsoH6KJ98tlbAwlRTkdjk4KsRD
HpcyMZRm3NTplJoyiriM+7AmSoUdKAYGzuExqJcRn6l5NCB6OBiKrfZm7bl9yrjdf4ecUBn8Pbb3
wK1ijc93g9NkI4BaDelQ8WG5F5t6tPlOUc9ZKtV7RAQqUVu1MZVB9U1jGruAIZ9uUMLNm3+AoiB6
x8CCrlLOqjKSSpE8SToIg6NgYzrxjMjq4w9Oli1jtGu9cOWpJgXfO52fm9m4vW+d6z/AUHRdkg0c
V6N8hp7qkpGqswbk1GoH345bEPzz5U6TpxeBfy6Fcptp0iHi9BPf16QLa/v+T1j5zAi9ZNwPTdaw
QZOCvbKF/LETAHt52j1XgpzvIi3RZTPwPKFiKHzlg4uIDgSIwXUBzfP3D95LWtREcsMfUl5CI26k
TVhS2smyo8V1/9JzoWfXYhc7mRalpjQZOeOwf7svWdQldLgbogijowt+ejBwHqyJP3S1YOyVMexs
WHmNmFZN3rOMyxno87dPgTxFE0AvK8NT85T78gSOn0pD4Q9hFqkbTciyHRoAE0f3xe4xib30gfN6
+aTnWskAczqxMZu2NOtZlA0RnNp0NCIiud6j/Y8/JCLmYHPjaYzGl5wDx1nbYx7ReAry4FpHijnJ
JeMrr5waonUdz8nZodGeNPTlYNA5nLrkszkoML3uLY8O2F1JCq0ww9q9b8L/5ax/BM42vkBFKfRE
UW4h0Ch7wpVvsR47tZSe9AITVVG9C4Nwl5VlRnpNYMheuT6SJqj4vojF8CAQv4ue4kQKVK4UDypW
JFjgbhXMOO3AzIn0GUPU365MljVZxZJANJQIyDp8FzWGYdBKZSYeHIwfmfdVSNcQZnNZ/nHah4VF
C2ZFFAUPQ57jEU6yod3pmXqcvOSTD+sHNDBbXFxuizI891Ngix993/2IjNr2ec72Yixw5ScyRV9i
Odp+rz7e/30rF1dG6I6obA464QK/n10fVa2IhkY8KFJgdmpuhuV7lCGDjWnU+5JmyP8eBEERC0mU
LbUTOEmy/n9Iu64duXVl+0UCFEiKelXo7plWT/J4HF4ER0lUzuHr79Lse8/uZgstzLk27A1sA1Mi
WSxWWLUKkszIKxVXmLbyFKXHz7elbK1HsvtqETO1ooPuJ0nvqv2pZe0uoHelZbr/hSBLo7DwGtxL
2WFgZWU1Y1Drft5YD0P9XbTljg/UptpGJnVtRXhA0cltGkA9ydSKVIyjxjH53U9F6ubsR1Gyg2EM
npKYG7q6dg8QWiKWA2WJasjpMCswzZ6S0PCpaPNDaGaf4Uf0h9v7tvIyUx3jpBFy4Kox/R0edWZT
tERhWpgmmm80QegMvBvuMGstnO2a6Z1dxHT2GBubQ83N8m4qu86b4IaeBm61ny1i9hvbe71oCi8M
ltygHO+m7Me2kUL6qE5Uv2n02cYE4GavV32yoS3X1ozCD9AJojtV52jKu7xmSWLi9cRB+lkv7mYW
nNq2uwvZhmd5/T7AgYWpNDCjFlkJuc+snTIlWRLifqI3XpsVu6qkyOLNx0kdfwSV/myMG6bzWjkp
5klg31RuwvWWez0yYg1WTzRENqCQfdbKpneTPGD3nHWzrwxs/LCKIoqC60Y5xkxglZKpVpDw4cVc
w61r9fwYFazxexYVW7bqWimYSghicTgYcKLlgE3UZkFidSR+kRHqtiRp9kMRfvy+mchycQwNg1JY
0ItLpUiVOumjBlIiklE3GZHRKbqMb2zZtepBCqbfIsNtIbMg8zHNZpYHY2sQn49B5SN01H7i7lvP
VdMY3u27fW3iocaQhhQfo3ACjcsFNZk2xyIV1FfKVuxpmeHFUnP1kKW6sZ9EP71FSrf1eq+tz0CU
j3cWWXb+XiQ6sydjYAZZXrTUj2vSZ27UCTHZKjLMxCZNEdKNZ+xaNUyOtIkFmw8jieDmco1FPmEk
+VBRf85ApcD7udt1TbvFFrK2KKQ3LYSiyBcYcoxolUk/V0DB+iZ4J4r50UrCgyb0Dau0dl6I3rkB
wnUTY2Gk4lJGypbqbcb8mMeN0/ckvWOpMRx4UESY/YliQMX7cENJVpZmYd/gu6OiRHVL0vqCsLG3
OkL9hJW9y6NoPCJCLO1Js9oNUSv+qwlZFsZb6whPwL5yeVjGRJOaBBb1K26m+yKblGOaJ+zAtLrz
O7MO7/I06g6TwgyHDLo4ZuOkbeHPV148E2kvoDgJEpkaNPXyK+KxD4FczZlvqTmigvG+JaFH8m8s
9Vmu2YXW2iFD5cI2sk/mZtCwtt94z/mSpjaQd1j+/ex+lLWlhsGsUj9KzNgWTTS6JJoiG753ubHf
q6IQa6NWiJHbiFEuRYWjYipdx5nPWcTVIzWacXgSU5zqtqX0o7FBBnN9FTkcVlUjFtMZMd/Tf2cr
y9I0qkhjMF8pguC1Ts3mTzkG6sYTd72oRQq8A4pa4UKrc7moZmYKrKvKfL3m9Q+9t4xdaqDcZcdJ
021cyNUVwc/DHCULJlSGtxemQtNUSU3faqMBdDBGMxS7oQDef+NRWBXETIZiroYoSwb/aBWnedPj
pPBY529pYGYHVVHL0+33QMZWIPhZXjfUBTiyEriCkoFpBAo+BYsDn2J+8VerRDcyF43yWA91f98N
VD2G46zd56MyeQL8jLtEqNm+ybLupdLSOyJADakmQeqZogr2XOnJd7VN2i+inMpHMxqY29dt8ttE
aXHDzK+cusEJ4QRHoaqatZjOM90yhxqhf9wEvpmFgVOESKeyjH6i6bRx5Cs2CpcT2oW3C/49lVlU
O3NEBZbqgd/i+dJsTY2irwxvdeohbxL/qgpWvZKoq3rXYH2U7zj4Yd76BEwTG0uWu2mX04KDCncY
GoGSuFzMKVI0XKgi4n7ABRpphTqC5Bl0gi4Pk10lzOAA6sXATTK4dfWg1F47BQ9xZtWPQzQkpzTh
b6QWxjGF4d8IU1eOA+4L/LGFsgbus+RZqFrXW20Xcp93bHplIcqSRRaWzzOSLRtX4/pRRDTH8cJD
c5GOlxGbbbdkufIyOQ1W5rDsl9GGdt0lNgbY2kH5YeNioVdTww1ECK7j70s1m4yw6WhhZqeCPzAL
Iydmm5kbk3ev924pOSA7iCw67JScDMZSUF1L9OQ056jMZqP2m2j97LAQOavb9/0qGjCQqkEGxcKi
EFHJRSwjsXKAqYr0FOAxfUyTeEm9RqaTBlTc4+r0u9vyluf7IqWwAFEoX8JvVAdhyy53L1LNrOhQ
XT/lmUo+TUizuD3pTBDUDX/moKVAp7Szq0WG9aKrY74h/SragnQ47kh0wz6gOiE9DF0VtEbd9sWp
T0JyEvk8e6U+jvsmav8kShQ/FpFaO5GVaJ9uL/tKQxfBcHQNeBN4K+TandFlRjhnVnEaq96abcMI
SwLwQhBq9qSjXrTL5rb+I8px+ugthGAYKGSaEeuh7iPdwlgRDUa8ROWpm3PgTOBRelCn2Obp0G5c
jGuzuMiiqkZ1DgsM2NHl2QqaCz01svJEqyFw87q0/HaEm4YZCNrTHKnRX94Lch+0o8AI0zDWnzTQ
Nxxu77Q8ngU+Bb7CRJ0URUSYnXea3bNnYOBhBChDWZ5mrWafiALYikrHBb1gGtiAbj6JYcp3qlp0
nzIKNnc7TpPpGVwLqT1bCbtvFWru2sD6qYdzvputaTeyWnHQq1f+uP2tV9f8/VNRcUDhBYk22XqX
cU8tkHqVpyQQxEt1/pDDy96XOTd+3pZ05TxAEuwwqpmqoaLmLpUzUfZJNKbQ4jRbWuxWrE9tJBiy
DTt8bUyW2wUqV8LR6Yfa3KUCxLwJqphVBiqgAcabVn2uI/tbs+y5bVQxOCxv6Xh3e2XXewiCaEOH
q7LUNgGru5SJWHxKcauZX5E5nD/lVQL+phz4ouqxHDFy0vuoOIKysArNwn3mliotkYKlfm67lPvJ
0AFoZaJqy0+YM65SO1ajsPkwWmOBn+FG4SdYeMXkXFdJ6qZSJm76oZ4YsR2oXGAoBbOicMMzv95H
giVBhob3E+6fdHmhMnOd5DH3R0D8HMpNDJYEVCz5NAQRjTcU5VodL4VJrwAyeBEF4zRmNQPfYyOi
wkC0UfAPW3uEbssoQzw1GG8qu+a8KaI56xXTj8FVsDfmuoexpVpvx2QhfxtMOAu0JehoMliyATK6
NvhwQ5HxQiEGzgJcakktAzHVA40sf+ajW/bBMR5joAOa17nX9pXyelsrV/YTdMKMmbpGuHqVqwzb
qRgEPES/q9LJtCeqporTcpZYG+7ClZYQssQ4FqSo5pIyulwW4Rjy2fOy8FWWHGIT7zX64BXP0rfq
ZluCpJeaVdzAGJai8FPWu3r+txiezTLeeCuutg2rQYSoUg0DCsAaJsU6QTA1URyMBWBDrdiJonjN
1S7byPCuCnmHWyFxbiFCudyyOlJSJeBm4Xd9DCAjDbv4QQ3zPP/onVoW8z6jDukKJPSko6FWipSR
xQt/DOPgbsis2EFdudmQIus1XnXoNNwYgLpUFHIlcxu1GTgaERod2eSUWuJ0IGkPhFeb034MP2ja
IQswPczN1pGIwcWUdm5gk0lLGtBjqj7xdnQq12xb9/bNuXIX3oWwpeBnIQECGMnl8UzptGQqLHZU
BVOAYY3E20zM/K1HSHRfTVb4tUWsej8Do7cPjTl2uNGQL2rHwmc21um+U3hu1yRs7vMyrTH7l/wq
CstobCZIyDYcBtl/XT6WAgXCOLCheH6W0znzbRDfBYLPOTuGb2bp7ehe8/pT/+32lsjYeQBAUJtC
poGYqA4sE6UkKcY81TxL+RHgvszBnK7iTossxUHNp96jIji6+VRXXjtW3BU8Th5Y04x7pWV5iJRg
F9wXOq88TF6NHkyMeD2ZSly81mrRvqQZx4yoaVD28xwFwq2bUHXbVrMwPHTqaOMRE/huO9KA6N2w
XLJvgkVZS6abm8B8Im8qGRSAq7N5nBk/ElCxF+Ve05s7pfueIL9xe/u2BMlnpE7AdTQmP/bzEdAG
xxgMO4sfk/7tv5CDZxQZQmS1UdS8PKVZz9s2JpBj0gkz7Jln5fH3klTeOJu726JWLj3Cw39FSaYF
1B+FmkWcH1urewoy9mZWu3Y6tRQsRvqwYS+3hEkHpZgJGE4KrAuceUronpT65dBu9UasHZKFB1ED
yA9aLsdjetrFRg/U9zHtZ8z1MLL8rilqfuBT90DMSds4q+UszqPeRfkA/wD9AI4K3pXkXKm9EWES
HMQNtTXaCcs7t9bjLXpqmZcJEYRmLMBxzdQXRZfxSwlyXsICzaE/6HFZOTENg9Lro7b/0oS9icnR
5qD/aIZmsaVTGo3O2Exd56ij3k5OUljda8fVPHLrcAhDG3l1IwS7XZEQA12b0/yzZ1n6zEBUbnh5
QvQA7lNoaL/UsjaA0J+6euAuij4IZ2M9rLaqYlfGj2koiS1cnMhNAl0oXazMIONMBVWOgPBXn3vT
ZgdVcxSxD5qNK3wVyWIj4eHqKJS+O45yF2LZMJFz3oU+CDjaXfVQ2fnPqXbvwQi79f5cqQbAvChc
6kiVIfi+gmNrUxcHpjaGviWAyen5MxD9B1JTDBPLFbvVvvdV6BaGQGUs+zLjfwlcd9L13qRsYTev
bt7lp5hSkJghXaMV8RD6rXKfqQKuXbVP9b05cNtU8v0Hbcq7MBPPGUDiIB6UhA1tMdGonUI/Tr/E
huL1098+ek2L9NiPX2+Lkn1JnCZmuqBwZeI0l6aeS0uptCDibAAP9zVRuXpwP6LPYYoebwu5sigM
7gPKmeBshG8Ml/JSiEXBS6YWZuzXGT91wVugJfshynBUG5HFFTwJy4EkrMVCIgl+gGQge8sKgigb
ASLTlCM1MZjNQJzRVkbxaaiMaZ+MxeilGg13LNSSpzHizW6KeGIPEe/36MfRn9UBsPVCg2tdwXN5
CuDWP3a58VL0lvkCgDJmnd3eHZkneDFNFqr/KGcvjjYc4cvtIQF6R+IhFn6E1htyp4X+SO9Q782e
rHsNQ3Z+NL+DwN0Fz/kffPNt4cvPvrC+77IRQcP+4nDkbCrLg6jRUJjwuww5N6cp/PkZnBWW2I+D
XW2AU65Kh/+s9P+kYf7W5UqnGBB28JsIvxK/o7C6i8vJ1WeyNynfmRY6kaZjn3A3/wJbmprzxlpX
xaM4jE4AVANRKZbEV2j/qSeVCl/LeptUBUBpAcqXtLfRqmRX6ohngT5R+i2sv3QNcSMBhN7t/V6x
I9b5J0hXodCShCaUYb+nH6F4MzGjMFDcvlUdYwtptfImIKRagNOo8y1h/uVmR6NJSsTZwg+mw1D9
HYPZDvvvGboc9fAzTbZarK8vuY58+WKrCaJg9b1168z/HnKjTWu9i3wt9nvOHPDxuzkw4TT7eXsL
V14gSNIR/gDaBai+HJbwIA51AQ/a73fU1p3qlGKodcTs0m02FPbaOiJrBtgCcvEAgaB+crmFg1Kq
vCAGRrkO+tJxYWfK52xLiNzDjPsPKctkLRwSknRySVZozYwKYhj7gzf6wT1zXhjxQlfB4EOx8bKs
HdK5qEU9zw5JpDl6Q1OIqoo/iuKEz7l1bOuNSOyqUWVZEADFHEYNPpch15yYmJq4yJvY1/fVi/FV
9dCNZ9fm7rn6mY7ASeafb2vE2jGdy5OOKakmqosO8goQTqWlm0YoPU1b6c1rU3m5Kuk+JXRqhNJA
Sjx7sbcDxknz6mfrD9nINsp94O/6sISZsMgmEriyA66YoWEGjMboRfliGtmTGhb7woxeeJ3sytly
4rxxavLVCsvR5m39OE/K3wp9qEp3uL2vKwYTERQCQ4TWgCVg+ZfqUsGNLs0sE775qD2yN/6bub8K
Vz3UTojft4Wtqea5rOWQz1RzHqfSWuBWfpPflzoamsyfddXZw7g10mVNW3Cf4SEg4ECwu9jNM0Fp
XEVVygfhMwyZyofY7igmwosNn+eq/LxcArRKIOFv4hcij0sxCxwgzJtZ+Cg4P4sndg9MaPaSvfSv
ml85gVskuT1h6NnHdxFgSRPtBEj7I+V5KTUiGF40EyL8UO1sBb4K2p1t5Gh6suFqrVqtBe9noJUR
QzxkJ9VEHK9BTWP/K92xyZ6PwxO6JTFWGwHQhtVa1cNzWdKrWc5i1FIFsgZnGZP3vbG/wEuwl6Gh
w8YDvWzQpUOEIs3ZsvTLDWxqVW+RHY79xqPef/XDAZxCRRkIHLxelz9c1Xo9CgP0ODSifSq0DGzK
cMzcj6sAMLn/ESKtANGhxuaxhjtJQ5uV7WNpFHZiPYc139CB1b1CFt+0EKZd03TqpBotK+mEL8xM
2LUiHlVl2KryrD73AF/BqVg4MoE6vty0sSrKuk5xXye9H/d1pOGZtGbq1gAIozzBf00g5kDNlKZe
m4+WFwyW2FCKa68NbUCA+IEqAlcZMczlJyCcHzGeTIUdjCkmFlr8WKMN3YtU4+/UlNQdwV6zofNr
VgojclAxRk0enodkDoMZ04+DZLnIwtojWTMfEPwmjsCMrY3FrRheeDeAOQDPh15suQzOSrWrhjxM
fI3+LbB/cAmMpHaWRtrbirmypAtB0kGGUdeVRCjCp3rqAaN+HwzUByGGd1vMyju9xJpof9GWPI9s
AkN06fdZnCR+PFiVVwZ5ONjTbP1kImscFCMjW/BAs9ucDyG6/IdNCNT6Ov/9AOnoZiWuEdwUid9o
6lddUfedSh/TSTkEKhvskZMHwYwvVVgdpq4JbZQ4gZ8UVepkoovcMc1UOwYyecMsrH3VQqm7hAMA
IMgF6LwAFg/sDokf1dQ2R+Gl84tZ0o0M5ZoyodyGqjPSekgSSbFsJYyoA4ZtWXtzqqofkfGo6fHB
QqLm9imvLcdAigQHDWwmen0ur2SMPFSsWimWY9SeBo5R+AtN9eGSDkN73JkU2WB3hjkETZb4nceA
gYjyz1rzp0CP9efbq1lUX3p1UKGiC6wWzRvow7tczWD0lhjqOfUV3cqdui8LhKSDd1vI2padC5EW
M9G2JGGhpn6UOoang+Xn4z/fRLoOqTD0gMP9uVxEFtZG09ASz0HzVU/fhH6oxd/bItbUC5UoxJiY
BwkaBSl+0aoMY7atCiLChyx4GZO7LnBZdndbytppAASLxwagAp3KLEVVF9B6pLCIRjGXf9C8BuZL
ij7nDcO7FicBGPuvHOmlrpuyUAYtSvzyawpvUInsQMtBJxPYatg6daXugyy9T8vKnic/NaOHXCMb
93Xtdb34BunQiibtStBOYZwJGLR+o2rF/vBv5bHmblR40fPtjV15R9G8jPw7kBvAHsiuN6LCuKGD
SPxC8ac4exzT1mHNYUgiLyq3WrNW1B0JVKQKUA7EIyoj87s6JiFoHBM/G2e7ZX/DJrdTk25cqhWN
RAsP0LOo+SOD9k5qehZN9EoVDUE94Qz5TzVtUZbZgYcGh7iFZ11dDpLB6A4DYo2pkmUVIe+qZtTx
THe1rRehM8/3U76FeVxR/aWIunQ/Ld2NhnTBhiqPG2GaMKucQRtDR23q/2LHcPSoWQO7Q4CuvzQT
6dCIsG1Y4lf1r3h+7vsYzzMGZdSfbivb2smgMQ9t01A1OG7ShjEREOCCLSwFfrAxROAJCh0j3YOq
a+Mirx0NDMWC3UTAB36XyxWh0FOPgPOmPs0wNYp8scDUY4qPR3aLqVhwvAvRiYxxT/qqD7K+gRAG
LlnuWeGjFp2qdAtdsmyL9BShlLQguZZiEhC20mLQVTI2GeQ0SWDHceLVdXyXsMpt0ZxWhPdRx+/R
CLHh7q6FeJCHzhaoBV70q+6xrKunedDwOPn6MzoGOlvd548c7Cpu97tPAMnbOLTr9OiCn/hXoKQe
pSrQYJUsAl91L3WVz7OXe8bdbR1cE7Kg04CGQ5CEtsLLzUzorGZZP6X+rD0lo206egm83+43Kb/c
FrRmxyleReQPgfNHvle6VUJwTM/ujRTNKnbm8fwl2aWJbb7Nf8LEmbZqFmt361yapPG5WlYK8qZQ
xj4EqvwnCTu7VxtnOzm6/CRZHc8lLQbrzL7ORahFVCHYwe44m+lh/I6nMR+8ljlF4vTJMRa7pnS7
6j7Z3d7SlcfqYkeXW38muWSGkY2Wjq6mUxn5o9f8bjqb//z/CZFuWx/OcxyaOLax2X8XP5Jvc+EE
L7dlrJknNEIjdIbzD8iKLEOto86a0sxvWvG7QPNNM6ObiTXu/0+M9HQojTpGk5JlftnQQ55Hd3M6
fTeJ2HKb1pYDF/AdrI4oQzaEgLoFRj4nmT+gC9ru0F6zS4ZwKTTQrWza2muI9wMgp4VXEa75pQoA
NQIAlJZnvmUI5mgBGnUZpnTc3reVuwTIPSIy4EiRGJI9iDGsLQszXWBwm9iJKIgEGt1BaRSYuA1J
a5lldALD6Gko3qNII11bk1c87fiY+qK775rIpu2Dnn6pin1XAnnxS+3vp/hnFv5A6bnSqDO1W+7F
6loXEh8kcxYeHSkEEUFdGOMAdS/Ug4mgrYx3QxAvA2tu7+lKTRUhIWoqcP8AXEPP5OXJRQ24HfEn
w1hmY0ec2f2Z3Y/2H9tA3jrHLMkE5ZUNkSvKciFSUpY5CaeEDHGGqke/U+8HT/ViO2rtJ+2+uhv3
mO6+IXHlIkAgusctBEPAfCwfdGagNK2gVq/CNAZpti/AB4bqlBI93V7WihUEPwtZyOOW85KZhzpW
ou+jDVI/MQhad/dzihERxnMbvCnNRsp85bGEWwvmDoL+E/A8SQa3rYDPoQluWw7yG7vPQgFKQJHt
s4mMd2WHeDJDD+YpRgfmf7GT6MUCsxrSskgoSM80kjW6nuGXbxK/7/90vug/DiBBuxnw6qjxQy9B
nHZ5WEYfFGUURpHftT9LwPBVilbI7j5D66qFQvTtQ1vRDGRkARwB/m1pL5PuOTjMGqbMU+zPUenk
1X0TErueNoK5lbsM7xAuNAC8CMflvCxIPjM9oQT1MPKczZ2r0r/MQk3j4+iRpc/rXzmSWsRmBMeQ
oBxm0hcWmG6n/BDFC0DdGzZjRdNh45H8X0wjdFByCLlGxxq0tbEPylOPI2BwY6qhNK/B+cyS73Nf
ahvHtLqD/5EIzPClTpBGM0r0HcR+aaYOQfivi5ccHKtMTTfWtqoQZ5Jkc5iWItfyACXFJgCUalCx
QPZj7MyNIGVLjmQDra4aF8rA2M8qVPAM4dIMYeQWMchyVySfEI4M0jME0EEk6KS7hP61IKE8B4ii
puPe0pJDbwxbYeq6ECAT0awDVKJ8OMnQUHUQyGahCjuz8K+ZTL9v39IVe4dl/CtBOpQ+DJMu1SAh
URsvJT/A4OvUqnlQtBN4C1yEds5tgWtLQiSMqvx7iC8TJHSWQAswg0CUeh9zMCOoU/12W8S1AhjL
awsg0wLRwOZdqjQ4f4JRy2DDlZI7RZTYbftz3KqNXG/cIgTUcAsbMLDpkpC+MZO5Q57cL8pgl1r0
QRifY0aO0Tg+RlkLuhbzcHtZ1zcV0H48EKjlwhjBpl4uqw4UYgHDnflo0rZ7PETjU8hfe/Fhg3Ap
Rro+pLPSVumKzEcHAfiVze5hLh/YFkpuazHS6xCXQRvVeYl3lnlpSmM7bpBhzKrUrq0/t/ft2qZi
QUthCdU7E2ViaUG6paRcqEMGRNBjEJdvLbhtyrHBsoChjZh7W9qaXoBqAAl0ONIogEp6EaidAq8Q
nnQkUNmPkRxTxrcK00mruv2LfqftpMyVui+3FyUzeLNLk6LMnqeEZosxvWXnk1TUbgOIpgumruJg
dOMWV9CKKPgOYG4AbgEOvBwmmMBWFVOk9X4SB+SUjenXUYT6bjZpt7+9jVdmAk86YBELxcfSyiRn
GuuA6UpV9b2PkqqrmKUbpRtpkeUpvTDglxJkbEQWpKypS6wFt1Wxu07tPEisd3OetAeA94SjqLW+
I7Sx3DEZtc+3F3idbFrk44lH3RTAVyoze0S80HI4ob3f/yL6M3HuNNMGeQownmDOdGrMFLot8Eox
3+UhjYGYC8Uduc+JZwVLKo71jo1T/ImAhgIPfefOysYzf3XdJDmLDp1FBH0VRGj51CFn3IW0sk39
NXRr40HfLMqvaqP574qkq2Z0ROiBhRVB46s3EMvexX8sr7VrL8aMatVNdhtntrW05d/PlhaGcVT1
AFD4p/nXU+Rq9x/GHy17B/ZvZD5RNcYTdikAHnvYDBX2bv5VxM7sFLrr3daCK7srSZCMYVEi45gt
WtCwYwpa06ChoDYFQ/Kv23Kuw3xJkGTg0b3d6RU1cL3iF9G4cf1EiN0e/KC3y9TGbIgvo7FP6O8t
mqdNwYtlOTukklbhnIYQTB91q7RVZ9hFlfNl2Bnqgd5/q3+U9saerurh2akt/34mcW6rRIs0nFqr
viXGiYRvqbFB+7IlQlL1IojVKRYEu2k89ePPgZ8K4/vGiS2e/pVBPFuGpN3ALc5ZtihfEmUuaL+s
yCFfy8ZO3PbFyveBvmEo1kw8GBHRkA7/GTGptCawpAsD3Ku9r8ajrQZ4jI1yQ8Tatp2LkJbURGin
FmE8+PpoD3fsGG889ltLWGzu2cljGEMOGVhCK77r7aPoXzbOZEuAFA9GhqY0FYkGP0D2obxD40AV
PRg/htf+xB/U4+f4UTjp822hG5smU7ynbQjorBkOfppXbqFVTgF8Ys42cFurUsC3AaLDJdvCl38/
27oyBvdAmuNogtHRbQAB6o1AY+29A8nUfwRI6gUSnSFt2mTw89/AbjiCvjbZvu+9Ot6TrVLEqtFB
iIa5IBzFPpDDXK4mytNAB5PQ4E/ad3WhId8hQ4UJixgDxR3yHYe0sbo17+U/ApceaUlgn4xtbS4C
ndJw1Ngxf7ZgaRkwWgYZsg01X9/K/10dhF09S10ycFEMSGROfy3bHv/++Lg2gAgJMS76MeAeyz46
78wBzWzQubJ+zsVrGp0m8XpbrVcWcSFCepCKoizNBGSnvq59K9LfuK5V8dig//9JKzau7cojeyFq
udVnuq13JbqOMeLFz9IGiY4fBv82YoKIthWDrstBsRel2PcZF5dyFuM29AbuEFTAGriTcyTyMBmG
WFsasOL5YEX/SpIM3cKAoU0mLlNbCCfBvB6SK15iOEow2mxj91ZsHkijOVIqaKC2gOW5XFWoTvrE
y3QAxr2zczLbA7Jft3VhdeMwu+c9jAafoWR8qGbMbVJCoQf1PqvCHSgTbcIOZMwOtwWt7RsS1qgo
owsGdXlJE3g10oGk3Yim/86Ox7u0/MLzb0t+Tes+7t8jPY7y/DI/YsGBXG5bWoghjo1iBE6+f20U
O9e8snKAN0k+DE0Ckd65JGlRuijCQSXN6GPiAZioDBE5XZ1vBdLX1eRFDKAG+IPKIRzjywWB7ik0
adyPfms4pa96QbFXlcPI7DndV3fFVnfumn04Fyep3cAzs1BGHFVkJEf2W9FDN56+6KGnaXugjDca
LFaev4vFSac1IS9pjQkWR3vhZoVqZ8Fz/0HuQ4DUUNDDqwS8MIA0aOe43EFhKWMumnl8BbIrejVo
Tu54yLYKF9LGXUmR3r48idLYSLXxlX4Vwx5UKoMGmsWXhPxQhq+3r5Pc0CDLkrvnmKiNTGkgK1F8
JfvGM5CSfWff9dyPUVVreztKDuKhGD/p0wMi261ql4yW+0c+irEgsULkflW8jGJeGeB8GzGWVwez
nJv1ng2OOXonTuj65bu32+t9xyGd+eRX8qSrlrPcjHHI4yvZp+0nOrv9YZp25f5vjlpevh8O00/8
OcS7CX8rd+ne3Rrm+T6G8NYnSLayX3JODcVYH65+S/ljiyafIu+9QhwatKyKo4nGi0GLH7ukdevi
G2t/TADtzfkdCoYOL45J9KeoPIZhg+OxLVt4Jy9zvk8a+sAVzDvkg1MqT01b3bVMux8wtHzaqAes
Kw0QSxxZf+APZGsftIx1XWSOr5guoTrBfvld3xm75b+RM9a7Ud9H9+7to5Ms/z8nB0jeO0stSjqS
9SonCz2WujK+joC5EbcsKhR0wonE9gAmZzcwpxmcb2havy12XWPO5EpmbKzClpGEja+Njui+d+N8
2FH4ByR4QoEnIcluUL5o5T7sT511N4QgALPsWLfZQN2Ifc0SoH7p4MTBScmPxcbXyQ07/+yKiUou
WDEZgj7JbU05hm/NPY6iJsJm8e+0fEB+L+WoOt2Bo8gcFLu+DzaLDjJr6j9ywYqEVhZUd5FBv7SE
qULQhBriNGjU7wQD+wuYRlgw2SXP3cCa7DBMMfbOU4JjjZyBdirLV2QtNHBAzF1sZ7NxNEPwej1N
xX0JZuXbh7a2LYiCADpDWhVMIbLL07MhZ0HJu9d6fMgwuqiMX6CrI4mdpM8xJ/A1LO1h8umGy7Ci
o2jRMsAHiLYW0AbJu2JWOaakKf3rrL41WrGf2b4pqt2YZ54xfCxgWU4AskBcBp4SlHZkoIBlZWh1
IBxj2sfHkkR2P7wlyo7pyMof0StDXja2VMpm/CNvwY8CzgLeOZnetCdKTmfMin+dkq74NI6h7pWQ
ixZv4qhoE/KMFINsYhzmJz0czPs0x/zK29+w8jCCpBcAIDBpIrAhkvEuSZrqdWz1ry880pFhJraK
JkrldzrXTrrVVftecJTsNCDAwCTBxqmgkpSkpbPVKXnGhteETfnDTKjykpqtgumFSchAodIW92MH
jTfKenLDFmzLOer++WR1XjzNuq/MHEMWmTE5UwCSLbjH5a4zBXe6tuqOXcw/Y26k4Zr6xJzZBON3
H5S5U1kwZhhy23oGRn/WWlPulS7SdsqAuZ9kaondgQ5rR9QJqeCmM2BvqFHNGyZ+TZFh88AhhxoI
AL2SIo+RWoVxliAtkuZfwL/+TJSf5vDcVw+N8fn2ocp5+3fFAmAYiAPUFzFqTPLcUt4O4GYphlcS
eBa5w6zSO0vDvK2otMvhbw/SQaDBvkzN4GSm8j+cXdeO48iy/CIC9Oa1aOVa6m6xzbwQbWZIFr03
X3+DvefuShSPiD1YYHaAAZQsm1mZkRFAFa+V0eewov98AMJiyOuiGDhHWeZt448KU3TnQrS8XrWb
IrAmCdg8M0B+uCvHTRpuE1TyZfGLbZ6zBgTHBRSNh7eU+qf7s7G0xWXwOUOrEqoOeAZe36tSOkqt
KOXdmfF+Fc3XoB2jnJQyUbKH1QB9lvL4a9woPKEWDuA2ENXXtkA2lnRB2nRnvqafgGGSSJERg4VH
+atlch0KwA2/ggZaXuwLmzNv6pc9n2d8250Fj/kSVJt6dpbDhfrbLK5swFuMoQGbDtcTLx0Nvl5F
y83eCf8ZNKZ4KjWzYJG+HvSY12Cz5OrunIg7kW6KZi/Fh6g5Qq23NsNez9ClU+Y7juIKHY30MK4x
MS2uMBpp/v8DZkerbJJCHKbdJgSMKcUJ6aXU8k4iyMMbUIspqbgS46+NePqgi+QJXLhMqYxlpgP3
0HPVpki0vdSs5R8XfS4O8N8Dmz1bmA4SahrFzA5M5XBRYbB4lefyJmR6Ahk7ZGsmvbfAohJJJPv+
sfkv++pv4/Mcq9fzSjeIGGQdWwdZ1nMT2Xb1zRzd58pZCbqWVxDKiHD1k2TDbA8zXokkewVbSvJe
sE4dPafAdw5PgveirZhantSJeFCYrOHdeb14YeD3fMiW3blLf3fhQQZTtYfXe2qgfQ25sMyz/mT1
n/9lMtGJBb7qiRz/JnrK6pStWxzSBr5LBd2OJeG5lENrWWc00kqO2tSbpnaC3/cN/1AV37jcC8Mz
VwC9KjXOpA6HcwQD3xOoKt2RBdwkxx2IezCY9IszStgQYnY+ZDI2XXfIa9XRENx1NdUhS7qh4jko
TgX7zHsN6I9t5Lp6JNUaviWR6Kjtyotyui/uffIsSqiKru6bDHMFbqF4oyLD5ndOzaz1LC5NDdJq
YLmcODUR7s3uraDvsmaEWMWZagfJCsy00YUqJ8mLJ9myD3lrIwYvAJiH48/K1cozk6LxYfRIpnkn
njngBS9nBxCZbUtgT079aHeC0+N9f38FF44G8DssmoDAsY7XyOwr0YkccDkzzYadjNvee5SEDUTQ
jUE8FtIaw+GyMQgTgG4Y3nLeh+GFYx8xiYRzmIIA2fGFDsoERI6+WPTgpy1diT4XVhpj+8fc7H4D
ZJwDlbvYnTVS7j3bUob/afL+NjAHUNBekqA1znbnPK70gpXNIf3wt74tjehx69aI6aeNOdu4l8P5
uXku3ELB5J1YDRjOTiLtylT94Fbu/fjsihRzoY7SFj/O02cPQDheqZBvETepXxilWBtVfWRqotQb
FSfF61kQNYlA8pTH0iu3fFgfomEtRT1Pf06eHwNGnx3QeehFmrfjgn+Z99G/hr3JZidN8fKHYIgn
BfmaV3S1G6L3lpN+I7hXthKtypRITfovgdd/fQP6JPEBQL9CC+r6Om/FvNECAVs2Lx4D/gm1dEiD
y76vi/zKU3TJI07kLn+bmsUZtOgzrRRknI5CORapU78VyIcOYbVnmW34VUoGPXjgYfHWVOAXNxZe
Dj/ZARS3ZjeiEHleWXIMDDeZShitg1ZxT+u1LbYQ1kzP3r/NTP9+sX+rPs3poHrdmR0cNRysttpl
ep+XpHn3G7tsjs1OHQmoieIB5JPpB7cywT/Nazd7/OIDZmtZ5xwtYylAMnjTW+0Z8hshiczGrvT6
dJQswfrFkNE4UJYMxkMbO7Xe27WOV0TmPN6/dZePmyii2xxMyICtzaIE3xuSBtUkJOTihx465cCg
sCATLY24fKPURvxHKvGpeKurmgij7o0PWvNU6433fv9D5oScf+3viw+ZPSmKKMvGJMyQFjq2GXnD
/HNPVeLUCsQJ7ATKojFW5Emheot3K9/tx+iJK6161KuoMerCAgNIdAzQoZr+Szqpv74M2Xs88KZE
85zIu0IIrKlh2J+FNnsLteJ7qHdB8nF//NOZutkS6MeaKOXBGD1/XKhCPUgcxTqkPccgqwvyZI8N
DblMzcyrwXi5hh9cPGtTIRG4aTjc+VlLUfHokob2Z5B90K1QjdHHENB0pZ988ahdWJkdtV4TvFjh
Csxd1Ih7iBb7u1wIAiuTau35/gz+SAndTCFKKwh2NEiczylS1IZNy7DGFCKeaq3aGra8zdtomncZ
K7DzN+wWq/8y6IbdVuYwHDPb379Gm8HSfjWWv8nNxuLszkr/BB+SolfNBn+25nNoxfpaQLAUnGt4
qP/9rbMbAPysQBTkuAEoH5BsID2HrIB3gOZPxPNELRzPf6oP/0sm7srs7Gb3wMcRyjW2MpMfQvZX
5j23wkZNjxJgYMkp53DL3F+UxfW/GOfsBZlFKhcFatyflTYctlnfl2bWtOVGVsO1ruulZAwGhxTW
pM6IczobXAmW58QPy/6cmd22tng7PXEG8yU/T6sLWvy9bKV25dwf4OK5vTA6G2DL9FNbQor7k+m8
HRTBQj0vM3FfVoFEgkzwCQDAykq4t+yhL6zOAsoEbHpqGmCofJeZvSPVI6DNx9KBnlqZHsB8xHvI
6ppMsnZrLK/n33M8f1RyDSJND5XtMyvVRx7vBhSYVKZbuQz/y/H4x8zcGcRQimvqHIUuDWn+U6Sp
estuQ4/wyrf/3qYBUbhnZi32XCpNIO3PT1ySaJ2W5oDxxOMjrgGN3jlkHT/RdAU50zqEYm5o4DLe
SP2o154FeLJdpr4BBJIhcqcqfdeqj0LZMB8+84fvd+Bc02Vx7cmyVDq7+rjZ9uZKpk0jAUcp8Uyf
2lXzWNOzKhpDt0nQGqBDvDwzpGhHG5XUoDjS/n1i98r+bKczoQZ9awZLn6e+HppJto8Us85LXcnX
6v+L7yX4XQESdWBgmovGMULatmIJr+GJb/zgyM27zIBtx75/dP/Lcv9jZhZuerKfjhN44kwZSwRN
A0ohovpcJ0e0+pgFmpUQ8vCAiqhGjL0mYUOogKtliD8SxWGzY8/kJA53XNTqfMitnPG1OZh5zpAR
C5Vv6/4MjjhdjAI99SyJyR6bVQLE5YvzYrpnzqj3MqXl2AZeIcosGu4j7aEo6HuunTTqpH6+G9l3
YXxK2C2tHa9pDPBebhl1X2hrgPWlQYOuAA5jkqK8UfMN1aDupWzA9aIU/YcYtpMdsTf6XOb2bZJI
a7M8bdp5zHBpUJg9BWpNpEEBEIH/UMknga0JiHCb0AqzbcKvlQuWfAVKiyxInSeWxDkDiTrUAt9n
Hk7wh599VsGGBV14Uyh293l/Zy8ZQo0dyR5eQ0vwvOvKY6ROnZjMzn1RGGOOS4xp3LzsnDELj6q4
dlsv1PeAckJSE/J7k77U7GYYIrzPvRal0TFT7Khxuz6BSFurq81W0HZazm2F8I+W/suu1p+4/NLs
zAn6XC1EUqAM5xAMIdU2LN6iNc6Hpe1xYWJeIx+lfshSBpqMbfXWtcey7KG3Z4WxSNToXEZr3nVp
3ZA15YBCACIDHADXu5EJvUJgMmY41wHSOBGefcoj3zhq1zgBKoX/dpOg8R7Ub7j/UOyG0t61MV8t
exoEUMEUAVgprZb/EH5lPFGiFb9xe6av7cyPmBrROPRhh9G2tfJrVN5y9II+3R/M7Wvm2sjsKq/b
GAKMFMgYIB0KnRc9dstkA2vdt7LwcIcZiKdN1R9kU+fpbYgdDmwLqPxZ6jm9Vz8R/fQ8OGnNkTH8
CtIi7SZ748NvZnhJpJ0yfA/IIOQBY0hADRQidYL6Kwh/i4A2DNtUzR1e3PCZ4cPTdE0HpYmVabnd
v9ffO5t7oMVDSemAOkuy0zA+1k5ltDJBK4vsr6CG1yzNFiABUAXtMrBUKptA3URSYUb+K/rydJay
QGusYPYWsDUYGRwE0mHoL0WX9vXuxaCYIOo1jCyKD0IbOFVulu1zL/Sk6JrnFGxBqtVVLOmikQBU
QkVWR4MtCT27ZjdNq3PpB03BR9ihpLTh15rUb+NkGdc86h/gAFNRHp59XteCJrWv+AF1EM4z1bIY
SJSDX7iN6O+VPblwviaXogAJB27oG14rIePUCjAf/iyWcNG9zqHXKzOV4VmTniB1kxfHVg5IxDyX
voQuSCJljznzWANmFP6h0o4G9CtRvxX0vUGzu3mDCCXT+FZWr2yQlc+c64T4XI4rzBP5cytGvAVK
WrNWinCLhGt0CoZ6rR3kh9Pg2rPD/wHgMlGZTsW22RMCFGxxEgHLet5lBOm0ghxl/fPzU9Q/T/vX
19f39/eHh4+tixQb+dORWP/+18sC+8jjoL9v4tmZt4LmgSx3oGmVzsEeOAsi270lWWBEOvh2aNc7
wfYs4SmxR0fecGZ2lE3WViiJt9Rdpe2+9c+TCpky8a9DduOmdT3UfFWOoXl2lgBMIFYNwSkf5FbM
e+WsQRQXUuUoa8KfgIFkggrPlWe4gCph2Sjymd0G75o1OiB1eUhNGRzh9yeYm9z7fIEnuh3QS6Jn
5SYtN7ACFYZGk88ZOQ46mMH1t6NPfoukME77921AOvJy3+QPduXGJNqkwCEzxW9zUjIFrRE5uMjl
s7E7lKfz0fplHYxYH3QtJJ/W5ojWaXK2CK6Vp+rkOI7ubE3TJhSDNx53K3514UGIqb74mln8E4wo
m7NZLp8VEppZa1QugHzhmTq6Xuz7bYxs0nYN2rRmVJjli7GjIUTbYwrw4HzRfw2fRWwKr8J+fICi
WftSQ0n62X9emffJTd2Z9zmAkw0pnuBBgXk3Dsavw9E6HlPDOgY6Q34V5HOadCuB2hzJNuWDgXl/
pkT/4El2dB6lU0OclY0w15VB6DlNPYhh8ErRJm68a+9TprHsD30ln71D83Swyn0cWvtX3tJMG30/
Ovf7EfjOP8NWWYMnLm76C8PTLXtRuoAKENLDPAyPnMHr2UF7Llu7iPD+t2rh7f60L2SZMEoQRP30
RYtoCbo21oO+IwvZGicsIeO+1dxuBHnHqfcP3qsS6vQpgPDYytTehsCABkPiCYxQaDOADtG1TRAR
M13Y++o5x4pKppvbmbMyrFvffG1iCmUu5jANoaTceZ5yZm1xC8CtSa3QZPSWvL6imuaIzioUY83i
7KQCiNAIsc8o595ojU73Heah3EUu98QbmYUN6qQHb+V6/KlKzM4MiFwB9NQgMQzOhdkWlbli4P24
wijBkd/uAl0zC/0zMMBXrscE5X8rs1LyVNjFtrCrA9AQ1jQHie0T1nqKjdChRk9Okl0SatJHsGST
iExf3+BvuR0aMWH0V8AX9W4nbeIDs6l13/L0YFOAJ/+ZsdSVES3ujIsBzXajnJRJyCilcjZyy390
s+NaH99PgWA2ZUCkq6BnBEHopEh7vTEUlOnrpFWUc22IurDzTsxTblELM2aOTvQrMEbH31Y291pZ
JVF3mRXsAlLbtR1hEb0nHvMAcm/He+jW/erCFYhaDV4vwFYu0D1QtQ1TNQ7VM1TmzMb8VW4Ua9zz
JvHPcah7r/fPyEJqDNiIC3OzMwJzSTymVD03JvrTAc23FBN5IKKZH5kRWtQOTMTURDHu2503b04X
65Xd2UnxvSoQSwHDlG11W2+yh5D0pAWNwGuxae32wTPvG1y4T3/Q1hpEK8BKMu/dHEsIcdO4V8+e
TQ3BqXdYWIt1ipU7Z83MLBgVIBqGrCnMIAx0+o3/qNnUyXXl/f5oFqq50GYBePz/hzN7dsSQeFaK
rlPPb+kGDThW9AhE7JN/kPej3UAhQ4GLRFLznVszPP3w/OiAeQ666WilAl/rbIAyQvkslgb1XO+L
rfwhb2OjNEVDsYfn6Es63R/mtPnmxiC9gOyFCMyvMmffYalXcF0baGehMEOR4IZCEc1He8CaPsdS
NIvs8z+WZvPp10IAMTyqnbXA7HQpAK51XwlG1DzLZsfp/EpIN11htwOToW4BdiFc29M2uvBMFVpX
6jFJtXO6p8/yM2+sSZ4tz9zfBubVfggJcoM3GZAPjANk+JO/Zy1xZbMvzxoeGtDKksASOE/fA5Si
Ka1caGfxwH4UW/67/AMiM5N/4lfelIuWECVM4Bw0qSKJdT1hTeKJjVJ32hn0GcUT/VIgn2ahmAl2
5/FDWdl2i5fTpbVZjqOO5DaUvEZDem6Ci6FJJnv0H7lDuVMe2Egvf0F6kk/I2gt/wfFNodDfg5x5
cooGZo/nYFY7gtfgWfzmfjdr7MdLF9SljZlz1bJc4cKo1RDQBi3pPtARdiz/ZFa9Qp6xUGtQ4cPR
+4PXKBqP5rADLvSgwpSk3tmIKhKfOnfDnwZDl/Rqz5nb8Bi79++KhUQRDALAxSEXgybjOYtkzLYp
o9YwyG4VUtgBnqTSroH/DFAVBs884a0EGABBh2Cp3uy6z1UWlMW5vfiC2dxCe9iHmBW+oDTQ0PVI
FDOwhM/KljevD7wBco/32KX2mrji7V0CHMRUPAOmBMxN4uyhNqhlwoEMyjsr7Gh5/KYoue34h6k7
6/4EL9mBWjrmFkyJk0TC9REs5aKqmrxizqyWbxGHfhWjrzigfGvNnO/ZlQBh+rWrG1JEcoFDFgMv
BLBRzZvHBiGCzEce8eeYwSUcdWVqZFBnMHmhEVbiTfFm3ZCGB2UdylFQz5oQtNcj4wPAY4ZRkM7M
+MAVWzbfqXSTa0RBJ5rHvHredwglE3pgATPxn8f+JGVE4l1Eaboi2P036380juI957E+uhwq2Pj/
7/IjyxxNfe5KnUXPk78beiiOeZbnG01l1GhekCGdBP6/hDSvUUzq1pQLBOYJamBuH+0EfwWhc+MS
MEq4UMSVk7Dhjc8RIc+SpNOLMg1UzyyqAUKnCtKIFMQJZhzSwgn43DeLZvBWds6SZVWcmP+hQQOy
42lnXXg7UerBDsiU8lnuGfR19+CX9wU+31Q9JjmUtMRWqih9lLRhrdC/tLRThxISswiVUGyZ+Y2O
KQsfCgoy4DfASXCE8aCxEW2l1BU4kh+SwGqyLYjSZXoY/S1Vj6kW6QV3YDud5ZyA0UeQJX9qw24c
raokvnziGqAx81+870SqKYCqubKY7CX+ExaHpPbQw2k38buf6K1EmkhXd/xbupXER1YdrZASr7NK
dS/gb/cP520c/7ODwWomIfWH5sLZQGURnKX1iHQcpGxPeD+VwB6DS7Ipct/Jq3owyjbmjagU2k0h
VY91LIOrayiefTlpDJ7zVF3SPKNL0j/JNELoxWR6LSRKSHghEUgBPjzSpkq/uf/dtwCQCWunAZmG
eBZDmMeTQsB38uirsStUarwBxV/ywDPyJoihbxACwN72UMwTvN7Scpw1hMS5JSX034pb47pSJAky
xXgMTpnk+eXWZgDK03L0zjmFlEPNZY8UR1YsOwIKE1JgJSO5PgXKS8it3D63yReYVvFyB9U4RDHY
eSwoerJQsCXru0lme50uOB1ntazd1UbodvUWcEzJ+y2udllNG+L6goVZjBmyOXgHS3NJFjnKBDaq
Ut+ljaaaLINyUeexnjlkbWBXIQdR3raqnDHwxC0fMK2FvhLS0DE3VAi3m1pX1Gvh5M3bQgSjCq9J
0HaFPgii/tk90dbgXaeV75aRiEwbrXSZjSR9Esu2SiEbrAaQQiOqC9XWfHaEJlqVWnVI6UYd+DWE
wm2SAF8DsnmU1SFcg6tj5u98yoY5KDZ8l3tWAz2JDsMfFsRco46GUop3lmh0nZmGpuAdOdGsfAvQ
nEwsCJsc4+yL3/Po/86dBHpbMaGojn0PrS3RbSaZCreTBEPTXhTXF3WFWZvHKTydLe2UrERvDvw0
iK0nf3dx3yYSxBmypMOOevFkEvh47wr75LFRHgpRI1X9lnW/hx0d7UQeV+6hnwztjW28PlGhwp9g
Erm2PQgdD22D3Hd59QGXh2f4TwMDaBwJ8m2j6nzrROKplizWM3ij/Igf2afuRTSH3pDojtMVU+SJ
cJLOiWp0ntEypgb+/bVL59bhY2kvPnLukJpCUoIi813QJWpHprJ7wRSUrX+QUDesj5wp7qAr/yb4
jvLI4NYvDU5npZVl+ikMzaYKzAg4hROIdcJvXE+VgM7QrpFU3626yMweh+IlLczet71Ml73fNbNv
c7to3tOREkHcB8NXyRoyZyvABfUS4VIbOYbWhD4ilLUJm5txa4iMPQ5oTXiIY5N6JwhliKXJRE6j
ES42pUfhGxVS71l7qummBJVEjeQu81uUHwNQEDTcodmO9buikR4yr+EmfI4GyLGk21paw3D+0J7f
G/wsjyAySSsmEGpy5UMlW2h2JFX/FPoHrdWjbUhfi4KkThK9oqUJThvN+e/piWZOJBljsPdrS5Ze
+d4YvmV/4zNPIpDh2VYZjAY3tlYdZS8mQvmE24akvYs29GHqHtHD7qTIFvjslV+euFFaN442RXoE
yjCYNMj3smKJ4yHNdzFwpSFpmY2v6jkKx9lLWhq5Yhb9rrRD5TF/Q5PKfU+44MFRaJIB0EeIhtyK
NEuID0pV+ywj+24dWXKhAxtf+Bsw4bcGwFox4UNbrfXhkNVoVzPR/lbpKfq5trKqy8NBXBP1WHJL
V58zBXUXl0icQsyoqzzfHQ6JiLZfq4qMDkX0gCVZ8FIPuiiaIhsZKr9Gp7FwOq8sz66vJub7MREZ
32VSkiQxeI5yXasUIskWmJXKNCHoOF+Z/dsnP2JjRP+47CcOYdBTXQ8X7d2CWJZ+4NbsAwPPQ8f+
EPgqqXLgKdKJJtGMqoGAOWnLIWhuVRzHYNho6iqt3c07C18i/NWINOXX5i3XCc35QmyEwM1UqQNJ
X6g9SA3f20WrcHo3VOm+UmL1nHHdya/Zepdqfm9kyQBSsIDj3zK50fSBjSODL7jsO2e8Naj37dMe
XwhhUqgM8CDBA/3e9VyhH0kJkyoI3cYTnDKkhqaUOqDslWLnlRU0rVkxm5S2UJJ7osxLXO610ooU
wJU/75+Z2yIlit1g3kJYiIVTFXl2kcu5KAxykkWubEeANHGvijUccFlFos57G15ySsK/R0dQBbn3
Ld8ChCbLUPMV4GEBYZRmsUoLLAZfaUHsysVDqlmlD04eJ4tOiucK8hdVDklFPLRbsA+1bFZqZaQe
+5bz5x6MAUE6SWlkAJq+dSyQ1bGnq3m4hSloAda6IH0HKrhigpUH4E16afbJU9hwcaI5MRYZxF2R
y8uJ4Pa4hizaVRVQPDEkREqa6mKfBSu+dmE3owiHSAT6GkjizrMTTAqMb8iWsVsCErGv1shtpq02
cyNXPz9zIyHflcCp4+e54UEZXrpvRdjmD62qryX2f2pC15aQhUC/DsBIyH0jx3Q9e0qZeJkQRLE7
xOPWpwdx2HKlcvCafeEWo2h22Xs+OK2O2MJgRO98f7/dJkCR3gHCBVwuEB3koMx+bT7hGbHxAi9w
S26iwaIdiQZ0fFptfEhLSpLSZtd6V273y7XJ2eGKB3BFca0WuJOYSMQ3JBY4NGC9j6P0m0GS6f4I
pwHM5hfJXQU1L5AFgVJvdqD6JOvBVKmErhB0sRE0Y0XYjNWZTon0+5Zui/qYS8hCAtmnCbg15pF9
VlR+zymUulm6G+RHvx1B+4NeM/43MjrSB/hK49QsLI6Sbi+rR622xgP4eUhTkZTfRWsV3FuAC74H
vJFIoYN9ehIuvF5bpc4p5ZmYujVz6CZ6CV5PmCfp0bOYkeTpJjmqKEkOpDoJriafyt7xc6T5ICuX
rkzNbV1p+hQR6QPARSeC9Nl5ytk+KTNwZbml+J3n57Z8rJiTkEASKjD9kMgemvqpK/WGgFqxuPUg
14fwkm94KFOa95dpaftNFwbwl6j9wNlcz0qUFX3HQYnDbQQB4ZDWpHYp0Bq43Gx0qFLEBoKEtffL
klGQM4HTB2sBzzIzKkVVwCVBGLlxoKqO2FbspmveubrdAYU04olHtZUX00IG5Ic/ASsPgfGJK+J6
nEPhQZxjwKyO4pc4bAaFgyYD3htiRZLnHsF4FZpcY6prsOClAyeBtwct+OyUHZuFWXzX5BSPcOoq
cjseODCcRAl6XepyXLm7Jr8yP9kKCKg4JFhA4jdvthGajh0UNYiQ4ID8kRDi8lpxMkuXM39pYlrW
C9fm4W5Glz+N3KDiCKdGpBkRt38LgC68sOn7IBBoSlXRnvakXylNLe2YS9OzYEj2BQ3hUBG5ai4p
oGbpGZ3GHCBJuYLnrpKpoJ1KEvvfnw0FL3z0LslAPM4jsDEIuJHVqsitB4qG2bMnFEYg+Drtc5zH
ZG2L3nrZSRxJRMAjAScETz6b3qyNgjHDGNGuyllZp/JQUe+L7ciNTxA9n5QclMjwEas6XJMDGUbR
qisGTWjUTAkqBHVMzQgYe6up5G+FDgKorZhwl4z8akv7dEHdbDaUm5DoRnsXCHSuP7UGMUaejByW
I9k1EtKuaNUjqvBQQQ9u3KI1la3saI2vZ3H/YYrAqw4FM2Q+Zjc4m0mDIA5S5GpJZYDKG7rnz8yo
J+kZuW6htBq80Ht1V7EGen5Zfy0Kmo7qfNDooZtqoxpINeZsMzXr8fnI57HLZm14YDIVLdRqHJ+o
GLgRaOyP6QgFN0n1En3Iu/d/vReRv0DdDQhNqMv/xOgXZ08S/Cjv8zp2QU2EbtudIBldYYopKFl+
3bd02zqOLXhpanZVglkVAlBCFbv8AT2XmzcltmrPfG3eQh0EAmZsoQlzm0e6Aqm/5Eih3+X4R3m1
Gn0b0wLxq+IygxTlJGg9O/KQ4xXGKIwTF+npysh4DoxjESSm/70DvDIzu6ALNYsT2kWJm4wUXcpb
cE0F/A7sMf1arnPhHXU1onlwyxd+wDYqTAnPvD1mRHlV3yGerEIFRq9NpMBCq+8Ial/PKyvK3+5c
YJUBAkQkNikpz+IN8PjTtgzzxAXczETC/WNwqwO1ftNjRSxqqACXdEZ1kncQfx128B9rwdeCc7r6
gOkDL3fvIIeAKaaJW7KpRgZZi00/GlLr/jgXsimY4ItxzuIKX8yA3M+zxM0N2Ts1nQHqOB5qveDC
tBjeqc58uZVTZ8Xqgm+6sjq7DGW1KqF4gsEpx+/yKyGoTUWG+NbryARvSl3Y6ubw+Xjf6IKvgE1Q
YYOaDg++n0TLxYSyPu+Dw6BOXCbCixLUqJ9wGlCyaNpID9uQsZuO73UxzdYApQup5+k5DkwNgGXI
qc5131HB8VEoamI3BjvfkdZ9zsEV+2Kj+znDAYwlFaP6POXeXnw2GmrSx1kp7fMsqzM9HKLkJfBp
+x0xWtV+471XDUhFtw0DSg5NLQO0jxRgki05MS8NlsrKePClETwiYVnlMooRnfbFQDpYsvooEzOk
FDXJ5OI++BT60A+NpqdldICQd5/qWSrDI4hSnXbG/elfPMoTCRi8NBwgikrXG5rPWkkq8iJ2kUmo
mdZQK8L5oEfwHhVN7/YSCtaqHoVgg+p09Peis/X+B/ALzggqbf98wOxIiyKbUohi4aFMnUZiASFt
QkhTR9sKauyCHoFx9gvslL2lAl6K0ogVVETaMQ0Ylus/JfMWvGCW4/qp9jHjIdGS50I+oNryP3wm
oM6gRwXzPDI4s0u8Q+PrkNMxBnvY7/CDdeieCUSQ8pZW2BhtZ8klaVWCR5Je+I1eSm+M95AAid3q
WhnrPYLzaON5JsqUEa+X0abtN2UIj08KhbBrOgq31F7wfCLK58D4Aq2Jl9n1qjZIkDNjz8VuNjiF
vGuKiESBhfyggF5mKvxuutCskdtvKUfa6G0AA723DaHAEqH9BwXMYqMKL9qgyx262V4H+jQA3pAY
ZcGQbq3ovnQD4A2Fhzze89PT7fpbmaAMu4FqsYuqfmv4jZwbRTJ4RMOUmyinyiSOk8wpS2aNHWvh
STMhBcGbNDXkQOHm2jK0lbwikkXMksz6TtULFYAGw/ggJUW+4pyXYgAUHiE9gugbnGWzkDhXCl8q
xxAXusCJ4LNuBpNq2QvKPFs2KtbKJYv+A0EtVLyB0cd/s0PFIL4MG/C4uGyCNidOs2hDatBi1Wd5
sFAPCF+j0RiCNbc1XRazwFK4NDvzjp4ahB4tmsQtZCIXJ0U6NOxOtXBAmWiX9/ZQrjxsblFc2Ogg
70VmGUVXAMhmS9hLRcUFkOxzhxY5CCCLoJb1yQOsXpGGf0UxRD0FiIaoyQxGW+mKxcKTAtSvgct6
/MMNW09c+aSl+wx4GdDcKoDOoEJ9vanYgmPChmEQGwVauwUPLaAjtfTMM5V0gAh1sOOywtdZJgn1
BojdleflUnpAwBWl4eGF0ji4sq7NR4oXgNM8Sl2IEhGZvikDqnuiwyhbQbDTvrZj/7FUKzNck3pb
jLZhlBcnHQjkHmc3pMglQBG1sNxJpC8eKzY1NAiDeNSM2kQv2Uyv5Ne23qOXn/iJJckVrka8BXMT
bfYjh0JeAJFO8Io99OGLGhusp4OF7/41vnAModOKEBypQeSs5seQGWqJcgmXulCq1hlh41ctODEO
2hq+ZqE+BAQTXtzalJ6UARK5XoaiaGQ1j4TUjfflM7NJSKVDPIs8PXFPXyXh17gcl3KCV/Zmu64b
07YuA9jLyCGwxD9T08bT7/HhFO1l8ppDz9ytoJa46r0XTvyV3ZmjSVOuUkfK/x9p39UcN9Jk+4sQ
AW9eq2DaoNn0pPiCoESp4AumYH/9PdDs3WGDvUR8uzFOM4pholxWVmaec8qn/hfeAZl+LOP30goM
XoEyAypOjU0i4wSOLnl8aKVjhM+p3DzzRkCHuiOvPJ5vdJJeOX8XX7RsgU8BpTTrZoRnZ/mEIvmC
EqjcXi6w60eixL/bcZMs5Ko9tKrJ4KcEqHPNLjRNeWK1FexNI+CTOyRbyZ4H8cOINUdnPZUJrU4L
Ssbra0p3A3E/imPUkufvd/bfTomV711ik//+jtXxK3pAjmMHO+AIGhLiEA0FYQI6V+y7392PoHXD
Ei2tFTk8PQw/7+620q/XUsEX9lfXeFv2Wq3Uy7wTtLOCg7AJ8WrhaTAeeIThx3gUJu4d+/n9uK9V
Oj7bXTMPJVMHlokE4+7oZBCA7PHIpnkEeYvA1fbfG7vyQLqwtb5W9SHJ7RhjtK1jDxbYVNxG0/PI
fm82xlxLEV2YWl2lhZ3pfNIwLO1cAF6DTAyQwf2xHfC0JY1+k74NaFE8RVsZ7eue6999tC6sGIwh
qIhxoidlx2vScSqf5Gd5PmS/0ZkzZ64E2hXu1Q+quZGvueqcP1le+TBsn2HIZ8yurN2ZClrpUn+E
8NxmcHzVZy2pbJC8onFizabRDKakmww9nYZ0XHoeDb9QAHYAA/5egu6wtdR2Mr95V19ko6Oy7Tvp
DfKTBYqETrPFXr5sma/H9t+PWbmrslPyeFSwzml16mNvxLtGolBdAAw+R9/OsXClrbzY9V38r8nl
9z95yOXRC3IZzLNmhErqC/Ci6q/oK1Y2qUTWhxMVIbD9f9KHWi1pM46DM2liDNXmBi01JsWjsr+R
ixMecVLvSRs4mbUT+mJvdR0NkWIOgwGBKO71ANWnZ/6E3IUbEUEUoA9j8lG48cnZfe8WVlfAf1lF
Tyj4e5BMWB+ZRkEDXSuaMZzqYxI1IApGLqz+0dREiz7s3Ne7eCOOWS3hYtEC+ghs80sHKELuyyWc
6ybLu3KA7pZbnyryftjCPC4L82lbfjGwuk1azewlKRnHcNBO3IhJE/3nc3YxgtV1oSHpLOsdRmBm
ozdkKe0qAvaBzNBIrlq4LypWud8v0+q5tx7T3836ad+PoCHJOgkmlRpafMYJDwOIcWyszNpxf7Gy
uiMmlkdOpUM1DF2Avvaq+eJnaBymV+FFyEbyl+/HtL72/8scHhwQ6URCf61qKUB9XOgDdvxA41tI
e+0ha0l0YgStbwS6myBL2gYgVwxv5hESbRKwqAXAxR/ff8a1g47l/P+f4ayfHSlAX3YFMfMwS/f9
xMismbQGXKHvTJKlrsw6Ys1Uk82NsGfZh1/36b9217Ody03Gegw/31ePgxf96MLqXt7Yq+s7cTXJ
jry6jEGwks6FAzU9uwVFvqt0RB2SRcH9re5etYR7MjosufNTzwwyIQ2EgteQbaUQrm/ff4e6elJE
YOoF4TmG+nhLt0gEN7YR0kaXDiXiZQOWa/xwpupEgnYxyFhcMz4JDDWVaIs4frbcqLivYw80R3Pp
t9BSqUmOTmUoe3dBX/u8j/Z6VtF5DoBeEM5NC82N7/fZdb+HLBoKSIs41eq2RH96PwkHR7iTgxZt
bIBdO6gtepHi/d8MrRxsY6Z2A6I0nGIfelf7Q7fbEnb6HzbVv2NZuVhphGZJFuPICDA2pDi1im8R
xY3fe1Aa3rnQ/Kbfj+n6IUWuBMU3aOOhf+RykW2FdXqUymOYKGhRhPpCIxqS9787NGxYgFNHN6nw
u2SrZWEV1/1zej6ZXbn6GZQYRhFjLkf5wWGc5C9Mj4jEtk7p1QPy33a+pD5ix7TlRocdzXm38yC/
lfpgegKccNnB8Y+evbVu1WtkFir+mdAtVPCVMAA5TBkBAJJRaPxapV7UymApcDLwEokMzI7kDdUf
aHD4Mwjp1aT3pfFJivYba7qc+i8O8JPRlQPMu0GgAQpGodV8Z0voEoyB0eIH9DIYxpGBbE991q18
L+O8xiVeRXwj5lq3R/2zvHDvSF5ZwD+sS+gKNKkGdVbg+o2iDDTx2GmZJ6L2Tal9Xe69zpr29VAj
terGoK4rIYWTKQ89wFJqzPcZgxrSm+Wcujw6FGzjelinw7583LJnPt35QwNFOfDcwa+Zhm9EhSuc
26gLtNGNmtOAKblXpn0Fwfvvl2U5SV9WZeGCg1NGpLZ+lJYFL6J5WMxGjM4sEBrNC3ZqJOd9Hg3P
tqX/MO/3z0A/WVztA22K1WbuYNF4kHaP0a1yGA/qbe06+2Qj5LjuuD6ZWt+GRZLH9QhTbeEp/mPk
mq4R3HgQfQ3ym3CLieG61/pkbnXvlXVSpmh7HkNJcaeZQtHTDKU/UuFWdyXdSuesm5W/zOPqIoxt
J0sAtx/DqjT289ztWI0OW5UYoQlyi/jU6gp+61lDOrNEBoBBDBHFnBnXUaP9b+LVBf8I0iwHytur
JTWhIMYrpuJTukDtT4b6WGkb2+brPjWBpIMoj43XMIBsK9fM22rUGFem8BWtER484lZg8dUnwgAq
9ciB4heot16ev3lqtWSqYMBi5aPU0BYkdMhnJLpX1xzK0T/Uqt+IRa+OadE6gw8GOGyNk4nAxChm
1HFC7XVA/1ZKIVtw2y3tHd+f8b/4sstDjiF9MrRaH1UWkMybYAinW6XiJ1KM2m561lyFJAfLG71k
3/q/Gw8SaDWACK5zO/x82NLIuj5aIPNQ6MNl8rcS9MnBARBgjkaDCVZNymhD9aPkbjU9fL3AMVAo
Qy5YYPy8NW+DE9VtaebmFBY2jaD4YdeekrrtJuHw1bF8srM6exmk8eZGN6YwfZRNUjaBVJDmpZHv
OpVvxELr6j/O+eWYVheDpORJJWRrCkc/I7YnfHD7BBDLPdh0uiEzKKac5Q/aeGBHoVlQwb8dSnJo
6MJuE21G4F+Dl8vvWUW2debwTClsfA+eSnnqR2YLhb6NUV83AopJBAwgWVj3jtZjn2tsgBFT9wXK
vNOMVRQbbuuKw16G8q+VVezsoPWvMiVY0dOX0rofghLCwoiBcu1tYJ5jFVQbjY2RfX0YAD0IsWdQ
/uEo4Bxc+hk9tido8cCmlfmp82tIA0vcVA51AEb+/thf2aQory0kyss0osJzaWlSCl2r2noMo4w0
jxGoGY/RuTk4t9+bubJUoFgzF1povOuhFX9pRij25GRtNodVKmPOunPlhHNSe99buRIfIWmF3o/l
joGR9QXQVUKMw5zOocXP/L4JK4yqqHZaR9AGOIIwHgTnOf5tw+zX5VqYBUBAgU2omF/K4RYCRisr
MTr7JJFzuRe+7HFvxiNI8n53vhbTCbQfW0mtr0t3aXX5/U++EsifeagMWG11g6r8WKKnZqSG9sjS
lIpktzHIJTC5vB8uza12ir7AQgwBc3PmR/FJb8A/0zz2wyG6z/KgsyRP1zxpYVmOIWfY//y/mV/v
IJaZ0E8UxRyKX/bTgI4jjiqwD82gJmA+CCUSBOBb1YONdV2Tq4oa2A9elnNYJhXV5dfafJleZeSC
huHP98O7bgnyrkBco3fEXvlLve1y3BYStkn3kEpPcvQWN3+06DffYsC5ktDDMi6a5OgvwGb9K+r7
adfYTt8l1RTPYdpZbp0mXlYnBBeuhERi2/s1p1WUA3ocTop0V731ot3gNFa+3r/LF0CWSjWWHuV1
R/yco1l3Evkcxnvuidjl8Q69ao0XPcT3ziGiD+A1vot/Zy/fT/HX2G0xu2Be0PIPvoXVFKuFLGSH
Yf9O6OYw0U8RKDP0EIgQOa2tg3r/vbkr98alvWXJP020WnSiaGz4okk+SfND+84p8qcAMSc2qeY9
8iUbl8b1icWEgp0efUBfeFtBEVFwq+LgsPRBWOCdmjOaDpc/9jqJyEeK4i3buB2v+qBPJldOwe60
sWVDNYcyVY4gQjsYe4tsZSLWbTHYK5jKf62s2Vgbi2V9PMNK55VnlT7OJKbz7nz/syc/GNDpeKfT
PABjn6vRjfD76mb9ZHp1E1vAkopMhgsQc00THTXouQEpyBno14398vWKvBykutovjikUg8OSDsJO
lblmMbvG7GfyI89fQatUxQaovwNVZrSqlD1eCnRq96LbcLRLVPrFzX8a8HINfNq2TVva7ehgEznR
j8T5mY0b5+Kqp/v08xf7n36+PQPFFMf1spZFdW9Hz7l2Vms307fevlcyOUCmoEUdf4HFGO/OS0tl
Y0Rt3mDXjD4oXZ7n3UiqndjlruWfS6IdFApH4IOfBuCYl03r167Lz9ZX8ziwru2lFNbNg+GjekAL
CkmFU7OzvISOFB9AI9q4+ikFp6h+RIqdbKSy1l00f48NWsmWOBKPVtNZeSDQjymctZhq4beedEbP
qcd8w229aq9OyM2iHVJYBClnNfehB8rpZrLjmnsAXx1gdRC5QWl6NQkof01tH/dzyJ9FR7P75rG8
Vd+t3i1vhhf1CLQvpMegTXoczls4bfPqAnyyvdpolpHbpS53c1h7NZnQA9zsm9txH/0B0+cd0i66
iz6igNH3HxV9NvAK6ugHyD69p+Dm6ckmCXXofU7eGf0RPLZkD6ojIqHvyXsPGR298Ka5UX2DiuDh
aTia91sx5TW/83nmFm/x6Zh0c26pvMDMgVU9FMcihBjHhsNZ9v/6pKNdFP3q4LPEA3IVP1ZtmU95
O8N3s/xk8LgA5VFr7yRZztF5OEunYgDmUyvbnnITBBsWr/dF06UoDzHN//5jrnkdYOPwAkF3GdAl
q8tZyL0y1Yk6h0n9y4rPZb7hXb96HQwSrKtokkDXqryOOXI0+EV6bNih0CmayLqwBHH490O4Uq1H
478KgkZsd2Sf1gFGorZ6bg1pFNpP9bMM9ju0CNLcH6nsq/vJNQlY+HJvePne7BU3B7Pg/kO/u6Is
nO2XO8WIQf3Xqk0U+lXszS9FTfb9T/0RIRVEcoOKTHv9Be3+oJwBlYp0O2687K5czrBvIrLCAYeb
WdNnSwXThg7kX+HRyal5UJ+lm+yt/BiJunfenNPg8sf6VoAItt0ZVLuVb7Zgu1+dDJgIQMWv2zK6
rrV1yxo6mKKoUs0oZAUIOaCBMN0a0i0SZEhoDurGE/NvmvLy1FxaW50aRVSKww0rQoWaE+mcvEtk
odFRg8Ez/OQebI9+FpjuSJAWJI/3psvI7c0LuhZvFFrcDvvRk13V7wMZTQGzByEa9/v98PUkQesZ
qTNgvNGxi4bNy+3gxHNm8YxFYVzWRAdgeUtsZY2xwLVyaWG14UBMmEdilJxQDyTfeG0D/lR57VP/
4jw1N/yhDJTbeCs7eSWavjS6usyjAiBXEKZHYXsvjjN4mWevpBkp6VZbxRVPgXQIKNlAgAW50PWl
aQ9VXIw23j+QlYdq1U3hadmdrmTw9N8v1LWD68jQ74QxrJP6N5z/5OIjLgYBNXApLMBKdIpv+712
zB/4qZKJvpf30S6+mULjST+yc3QjhVvMmeuBoqK4AMsBoXVAuwMA8eVGUQqzH+tKk0IJKTqWfJRV
T3JodDZaS3m9MdhrxhAEIEuHsSKVvTIWyZNq8jllJ9Huy1vcLruCzcQuAdydN6gU1u5gGddnU6ud
IqamARg0YyctivZQtQNGv5b8ukWijkHTLkWWQGZbT5T143JtdBXojBOrQM2D8TWPZzt1k5O5z+Bt
sUV/fr9rvgR1/1jSF3ePGiU6dC+XDalIrYTUEvYDxExDlVZ+7qZuc0RKN0fQAn1VryHcL87O7ZYI
6JdDuLa9rPKnHWu2nZ52QAOEDvSHOvZozsEw7Ngp2Y/VHzaDUzL5+H64V+cV4Tu6zlHPAfj60uLE
1chqJcyrIgLVcOtRJvJryhmxovtpbyX/acj8d4Rwmqh4w4fiWrm0x7NBzecMm2dO8od85G7dl0Rp
GdJqe+0pLh7U5IlFC5q55uc0v8utirZgbF9ItIA/qn6rc0K+n4IvccXqm9YkMrkyNpDnwBw4MUGC
8RwdulP2NA3wElnIQwAibrr9InRLNhsQr50lcE+gXIcAacmpXk5HLIayi7MK1HBopzylv6qX6Ed1
7gKLMkivzJrfxkQKtafJl/ZbGixrSjDcXrD8yfhq7ZWh7ia7gvEaSgCFNx7FuXg3KafZKQmNmCI4
n469Jz/cSLc9kFxbwP91CA77uopOgIVmwEF8vArBuQ732EHK+cTKoOjObXw3RreqsgXb2jKzOtBa
OUxK3cFM+6c/zHTDG67Dgb+DAPUt4PkLWPvvK+nTkZUNJSkRIMHx2v2PKGn2rMs2Enp/0y+fQ6LF
hmaAyRQlBLB3reFZMXRO8M7u4xOoKIPKtw+zWxzak7E7SZ750Z44EI0Hx51P1R04YM8RsjS7HcoN
KFLlJwc1/f/8wFx8z+oGyEsbeBXwuJ7a5rm331AHJBwUeeAs+2HXT1PrYvM0kA1uPtow60gPrtXi
yUBu5/vvuHJ4Lj5jdSfYTmJJiYppyUG766C13dHudAms+gctC1Jjw9qX+i1WwUCBBWo9i0oUnv2X
Z7UpYqDy+JicYg6RqIwqL6Ik00TA4Qv1gLlA03Dl6efRQ8Lhz3SU3bgmHNANuvt+2F+KMP98CNK7
oOBE+uVv3PNpyw1WPmmxOSQnZ3xQDVJqNwODfG4ykniXnZH8PBlbT4C/aKzVFjQQQoEJfOmDR87n
cvDKCATZ6EwJiMdCy69HgPj9xjqkup/cjeVOc3y9BvYcIiIfzC9IbId4D3F7Yw2+JNeXoX/+jOU0
fhq6BC22gZlzctLY+6C0tEK/aNSei9sIZGfjsase1cqtoBMGWLZkvHw/8VfuSiA/lx5qsIajxrby
l2MTg4uCWekpM19s0NVGII9VIpK9cSiuJdDnK6tNFp0vcR36EuBaAMlVkaH9AheCslFdZXk9ngrC
kSABZy1tiUlVr7816fyK//z28/bH5IJBmM7kpSGZCy0Z5E8q9DHMiFZ+/1UkmulM0VC864jjDngY
UVdGcH9kboVEGYiooMnz/Vytk614Ktt4qqPuicSUCZLsy4WaKyfrOrTAnvrqMZEYgb6zEW8chC+u
d7GBCH9B5IPFaY0gzOO4ZxHvx1NnVWQAeWMG2Or3w1DWMEVrGQhye7IDyKiGcawWvRPSkDtxPJ0m
+nY69u6Ovjbu/At0EjtkPVX6cyQvCXkrMIOvukfOfumCkR99vfT8eAYvKiH7t8f9L6iouC+LAM3D
3Z1G3EPY0x9/CnIYfJ2Y5BapITxgc7pbmmpulAC/bNw/PX3/03kZZP9yOtA/5lkHJEvDv370voH/
lzb+g01GapNsn5MbJNmMM1L0QagFL4P7oyRPYU68jn4/J1+OwWpGViGc3cjoRJ0YZiSY20dDcuVf
Y4mtKYOjZO+UG/kAbZngC89zaW5dl5R6PnS6BXPH09tJpm5GnjnZnz7e9sH9yT2d942HP0PvcHgP
wt9N8Lpzvx/vX93h775g9bYqkjEtBgVfYL4JtwlNun87+799/9ZzPfh88uD1JDBJQLyddxPS513o
EXJLDiR4d226tSWveYRPG3KtWGpOus6sGV+Tkdp7tegmNevG+q653vvYTFJngAEBcQv0K+CS+9P9
ln6ZnQcUZolNv5+99qif8+QOCFHZLV8hZ/79nH+NyVervnL0rW2DI7zGR/DqVkZzLnqd1QVARxCj
Q0c5/pCiIwd/A0CiDL0/KB1nJbDBW8Hd1mSvQtSyjyJW6vgM/7nEoT69njmR6TEjJ7C50EeCw0ex
B159/17g/g8D7/YQhA8vGqXHpzucwI+t5f96E4NSHVTuKDcgsQzcuHrpWaO+d6YqATFjoaI/Zt+2
Ty0v3fotKV/Aqs7b1C3kEIQg5XQaIiq36LZvAeYnACI46ZYU+VoedXGPELFc+NTReQhy29XZsCQr
HQxpzk+vElTdXLFnx9KVbvLz6JY2MSD+BsEDVwmanb3HBIkAjLYRnKUL3mu39v+kJ/FUbrX9X5kj
Fa8KxGng3EWT8d+U6ucwoZbKVinj9pSUHE3MQNCfcBllblRFcuCokfBUg9WBMo3CAyOd+KWXqrMH
J3Fxk1l57uZTGfulrSZe6UxFMLRcOsmWybw5kbfQIl9vSnyrDob8Jb2KbNVqp4+qPltcTdtTxX90
GoSVi4d03AJ8f3WiixGs1EJka+KpcrlpasuJ696BEXPJ2j4CaD+DlMYm5hZXGMgDlp916S5RX8Ce
MDU0vi7749LWyFVea400PiKqAedJjha9GdIkUFfXO6a8M71Pf83xmMsUsj6ApEqS+D1NkJYNAE2K
oLc6FWXYDOBLdROIz7w1Za3cTJOU/OF5Zi7as4ODp7EG7GNeIRwfHB6dZ6T6nptyqMDRNRigJemb
Hl2UfSP1bKehqBIMksrGQOnm8jEGYZpBUzMeIT0R5Wi0MSCtGEwz9hKJRi4p+9zo85e6H2ywYGvN
CED2oIuPekzt54bXsbavQD3bUVA3gqBYtfL5Wa7btgU5WF3wqQqNqgU5EQGhnZz+iTUrYsD42REE
rdBi2g6zz3Wj5Pukc4rJTzJ7UAF57rr059RJBoI5TWuEmxr9jEgimUC2YzIxTw2ZMi0BdUyV6SDe
MWOzdvM2SY0bndu82LdOCUCcUiVgyYu0DkRQppHPEZ3mFN2XWd9qstcvmmFUqzO7CNTZ7JIdPgXt
NxLj4kMw7B50Kes8p6jugrI9l9ESZ1v4wWB/McULt6MRh9oQiXnUBwl85gUoNfZAOY/3dZ41wOlz
owrj3BS921dKezcWMnuZ00L8bPRClSkHqe5JTTNHoIsJlEm1pTp1kMoyl0g+6WJwlak3XINn4HRi
VZuCQL+yM9APdkPzewTZl+IaFm9yF/pQNS4obUpTf0q0LMLbTzb2lSjU3zUER6Sg1EsJ9edSAocJ
t8fZL61luUetswxi54WIQX0mCRZABKJ4jCwZeCQ1MRiomdK4kVwBsP6MjG026FQ4pVx4C6TjlLcL
M/fQZNW5LOP8wRA5zwkDrjzxi6aKBJmnvLnjUaKkxxlShBhTFYsgGapIoVyS1Wln1Y44DqM8LQrw
CvudmTyR9hoH2+Q+aYTa+hzIk5RMXDY+Ut5YEA4ZeO54qqTlGmlGwJ4bDXwZNO6NaNx1kEvuSFO3
suI6ehb/4oXd/XK0HoCkVGoFsNnGCDgNL23xLLVKD85Ac8Z6MSY6iJqbagP6A3vuCy+vQJDrmnrv
IFOtZ81TlqmWDJUWBxz4UtEmmts4JoPAV48MITizlIlOUw+OkDSW4z8GYJKgLGkmI6jSWFGoJlkc
JmU0QtkJVsPnChAPbpfY6JTXZqWbDgPUnqWTBWysfWol4NY8pUw4MhjGrKsUlZj+fRwa53GMZPNu
wDTedbJwgrxELzMFGfj40YMYEbppCVLkVJFn1OISLrTnWU/Sp0ICnTgzzDgi6uggl9X1DOPnEbYY
scbOfJGLwcKKQvbwN7ARJd5IDQgdWZrg6AvcfhnRBLBE6N4XLfSXIrB6gbWkcnJitTkHZmgcsmel
y0RGkatufo7lOO4VqZgSkJcY8bG0Yqf2KrtnDl2waruRO2B5wizyAV8wZdggcqGSzq6sV6nWyman
pF3eIw+bRrM7R0XsyXWz3PDckE5TqiD5AErV+qmqjKILe1vNMVtZIi1qOmrxkYuhBmVM1+FDk9nM
bSqMQknA6ZGokKflMuicBBThHtHZUaMgEgE8AKJNA281INqND6OJBhBSDLGDQZtmgWbEqFGeLMAX
JxcpCPNnYwnEfXPLIVoSy0n2WCbF+F4NdRYDnZtaUCeJl0XNnQQ1SSutQGo1gHRk2WRwCI4qmoMU
AYVCstKEwxJqbpTebM2ytkuB0/zZQcDJAvArkg1PU2qWhGiAbUGANEWo3eA9OJBB1jIFWgETFqIf
nMH0FCWdDEgOOQPeyfosKiqDUPHVVATXQYve8Z44zSQ7XjkyFcyDSWvfdWmJGDPNWLcvzTh9jova
kgKrK4sXp9SkZm87LQ9meeyqADRtXCFYEynzc1449imOnSS9g8ILU12pLcBkjULMcBw7li75IUC5
SJOb+amda24G8yiJB6fKpBukhLP8YQDTD8jB5I4r6BTUFxEijQFmB6//ioL0MBFNmcXPtrMc4SFF
kLyPaEt9mHjaakTtbeMO7KiipnZpNY+zyFEV0arRMChQxRrwS1Yh94GNoHH2cqdDRjlhY1fsdT1q
wbtjs6oMpCQ3e5Kymj82GQrvO8XsJDNojSk6jwpuGmpmPQYt6YX1c2zLOjvPRt0LWuTAGDzIRoNq
ha5FdXUa28o+VSZkjuCJLB67Gs/VjA52LTpXHQw2HSEdF0M+WFYgCdROWll6JRMOiukRvp4q2J8V
NdHBhGlM0xxshiMklhFpQF4LurXGfCziGmoEeqPboChXBauooiKLTGOtaX+gEdq658kQ/8CbbUhx
QSugBDacZGzCdojqbpcV0niXoUkz9etERgyUGw5HVWeeJE+WO8hjgHNrAA16bKs445lt7FUmKkgn
qansPAMqMkvEZtChcY2y6XpiS2J+Y4aMSYgw0eBnkwb9XesrSaMl0P9QQqwK1Y9L5HFJpMjRuDfq
BkokKA8mCSL0bmIPSMM7mVt0LXjz+hhcRHAK3MwPbMqYddcnDnZRVciWoH0l9yAeW7qzXfhzA01O
shWXQOthc9PIaatnm5kyONXbUUKLdM5EGuii0ktPZg37MxrZWHlFalhnNBQtmRPNGjI3H6RckNYc
ahzQBN1iboRkaONKA1c7CD1bkgxhZg1Wgo7V6HdQJYQ0Y9PE4oC1kM+SmU7RsVW6It5BUUJiwRg5
vRn0ChePVmKXKe2jqpX92iyy+siSRDpKEas+ytTI7yejh0iPiHO0FZis6hLPYWIAF1jN9XbvzLpe
hFyaFnYEVoIVAjQASH1yTe0VH3Tr/V2ui549cC2rm7NdtTF7NIRQnwrBbXBco3bWHk2hTj1u8wlk
T0DZ1XLyXIpRRjZXj1BmQuQBdyPGehqgdIMolU5iFmjsEFX3wkEW/mfu86oEbYyuDjt0wSaMIHB3
FD8SdY5YDzEoOnkKrY/xSuZm73eZkkDdBtSfHrdquwL0WAzGjqlgRL2fS0eNXbuqS7zVMvB6PERj
pDBXniJQtcsWH1wmR7keWr01p+7cdhUL5rjh6AAFCaKzx4MGj2BlzPryXWKOxR4inKGCSBLawtyh
swcZEVaG+AnRgm0N0wPPeK/elPgq7vbWqL0I7I43NTKVyo9m/G2IBSvueIInJnHQzvuqKdIYUw2A
mvtWYvMvQ8h27EHPrbgrUDk88N7GW6VP8uyBRUYK2s+ukO+10UYReLl0EVbmqv2BhEL8hkLXNN0X
UWYzvyxYjfCha4zYl+NyrmjcKTHo8SvOUpqUfR0TjojhBCWu8Zee97ZNhqStHehzJRGa7cwGa9jg
EtMIVPh0/K7Kio8YigK1X/Cu+VPkPHqqrV5pvRquMadaYtjQLLaB10O1qWGJFxWWFpN+LlDmncoe
HGONJrc0SS12k6LbCIGLXKu3uEPMnGT2VP7gE8Ic0jo9HhVTMuAcjdkM6vyCYZaJPSSxg/dH3k+/
FWGld0oWzQD7ieKXA6+2qCL2cIzQQgSdCUIN50UtDRNRh2SWHaAF2nRykjbG20XW5sJTU9wGlYid
u260iudqVKIgK1VUdCTHCLJZtl8Y2LjDXir7O0i8RRHN9QhiYVrfKG9OLCNzE3d1iuUQtg5OUUPP
dlBXs7CgvDPjwGJyLby47sbyoHZy1XuJAZE2MsozGEhQ59d1t9VFM9xgihB/J3aDtHoOFjZUm+pK
OjADD2PPGLP6OVI7JMFjG2E+mXOIEBApHoGna4Vqj54YM8fysobHeN7V4J5CMBLpiWt0XOYuHjNz
idB9RqEICXWguHIrrmIqpZZT/54GC3OutSwGT2aaFGnQp04r4LZw/Zzw/OJN0KRGsTdYk2Q7Tep1
1VXlpmrvLPRmFjiYuLPyQGdSn7rAe4Ppxcq1nJZyB8KXXkcqRWZLpKFqOWI0eYTiI4VAvGUTrtiQ
1cTdab52ZWm8aCLFg6PSB2j2SnZaoz9G9MON1DVOQQYzywzUANBqh37/fmzoxCE9SDirZs+Ap4bQ
c4OCO4R0jBLp9wFCEcRUte7IDCCuC6PAqBx94KHaJYWDyEqxD3XSjeiUNNFoS2ZbqmaSyc6IYmNi
vTI1AWtXW04dGm/HCaz+hl4651HjekXympkoTHVGZhK9LTKIReYLYycqI9OviFm5DPZZJ0/dWJg9
B9qjKu94lkkfst1ZyLE5fQEKRNHkJQU3HciLe+wnTp0kAVeZ0eh3bT4I+/9RdGbNbeNAEP5FrCJ4
81WUZNmOY8fO/cLKtTwBkOABgL9+Pz/tQ2oTSQQHM9093ZdkMflymoPGNScjo/wpaMu0q3wCUXJi
aRt+ZF47OlGLjP0/A3WDD0SyJ48zf0bY3Z6Oz+yYMbbLeJD/9sgOH8XQNupSTIZXss9U0VUjXVNT
jd0Q5/jA5yk7FL3iM6XJ7l/CsO3NNYwoNFSUOf/MyWvfdtsWYHVh2wRnUY54O48qMs/O6cZcxoON
ZGyp+AH4O7R9kU0S9pdmHjpGqL0gWeeIhrEKs0nZKrOb+rhlkAuN6DFFpXE7GsZYt2MTvtuQDE92
Eb6t8di/YqufgTN1tMOhHsjyk+9BIcTThTPxTrwNhNYlgh9LRtPwr5dGEJydNpTBdi9Kfymzo/3j
t+V4XTub+HNcA3Hwv/T9I7+sweNWZPqjTBla+dXz4M1HY/JL6FiHl9D0GXuWYoizc4TmoDkJwvK+
Uq2dPA9NP6y3Om99di6Y7H4UY52E5Ltl8ll2h8suZTC2PzzTKrDQlq7paZ5oh3DyHYtnFnMVjgSj
p+pGJujKV5tusb5LuqHFejFLw+1it7QjX48SfJMwqSjrjR7FKUqK5odIkl09MExoQUu4gVt2RcC4
irDyIMygHmd9yb1oxKWJs+E22d7nF+y92j/zuMsXDR7d3qJ5iOfbLJd5epvKZuSy3sJFV3ZXiEjG
WcqG3CplumvRHmtyLvQg9/tVSPMdz+SCm3FJMWeWcjqq9ys0PyVHODEGkwTcVo1MJnE7RjcPd2QB
r/FVtPS7RYcvbqUxjTm4PGJBwnQgxHPW9FRup8Ll2URC01wPQcR7T1oUbnY6iNoP2gizPaZmY2Bk
RRB+BIFsSa8PgH9j7bg98EkR23uljNiSndoEw+R2lfF0yjiCQO2ur/m5omTaz0vrkqIyHXPAGWz4
K3+du2PZBsSpbdLt21Fo7ap1NpphLICqfJZBuIDArMBRp9Kx3fEQp8J1dFSrKc4EaeTsdHESokqY
pBHkV7CXcMrzniyDhvF5pkItkXrM+qgOzzq048e4lOV0Yjii2h2hSuLKxk3SV3HeoHcflkbnl1of
Ax4rUs3oMwkeEZS+Lr5Y0Q/Hm7KaXlK9L7WcfFwHc7WMGRwCCDvEfcF48i88dPDjmNNVXDO665VL
c0higpLZbj+pbFvL56ltyhqwf8ifJ9PYEpjQCUV3OfA1SFHCkUSbJipuY5zKn6WYj69REHk2PvbA
/RfJwzHLxJvArDzBrbqoff1azgEn3kYD918eN1zjG4qCb0Ff7MwX6QD8VQJZzbzJyl+nghLN8L69
V72DPcsr8/SEOGxMluxpw+ALL3Q/5gSERB01diPyvbiMfUBCSOvzbals78Ki6mv8P6rWZeuPeFHY
5LV9Y5IT4zVoT2u341dht/iv8nEGfKPS6G2f/YIx2UJvhN1pwsus81bHWMvrgTu0jOWffchKVWXv
HT7goJEU8KWJ3+UYelPVugq2AcZypI7ZjuGplj4ImLv2nA2faNDPtfXFcSlCNzVnwkXi+Fm42q3V
QDn4N05DGZ72JNRP2qgYaLDTy7dIpCN2seGxPhXFrLuz1+A0p67F1fWpHIasvWX5vohr5G0cXftg
hw9uB6l4yUQd71e4HosXSfru/TZEJmzOwS7i/rZT21/KtB+Dc9RlAExASXlXzUequ+fUB333aONe
NadFCBxUjCXdiOiqoksqP2/rn7hdxXROgVaKSxkhCK0mIbsCb80k+l2w6MqzOYZ5x6DdJNHliJvF
VLuJ7Ldiz/ePkrhabgGs9bcqambzM9iCku512VJcvNVIoKdqe2KdrJiy7zZ9hyAdSsh7XQba3k86
bOdq8iLWl0Bt6a0EzfFnyVqAOKlGilu+MYBcynKU3Z3yUhYnqJ+SWtoExcd5DQhAmlu6Kn3aHaXh
TL5gzH6o58IOPPjM1pjxdZbDCGRsdZbf9SuunlVPY1Wcdl84A9yvYxZ0WH0io6RPiroSsgkBlyXM
6rWcDcjwzFzWEveIXyHu0sFwRswpwfRMmzwuyZybW9O8jxbz4HjFaq4IxO4AmujlcmnWSswun8+b
itzPnlOmySgfB5reqejAtcp2Ots96h+CLZMBYpkgBoThR8S0feAGpM1KpkdSYIByHGDpR4zVyTUv
mdpuhsz4hYhKF1qwb6k/rO0W8hHSDUEBJhLY8xy6+1O0BTWw8eFXQJ3BnwVmmDRMiqVPWplZE3TJ
uuVKbB9dG0jRWvwnuhIT9kDvS3gXTTlXa++R+p8x8QjVjUZE6kpwRv/sPC66Ap+0+V3uwYW/b7Gp
f9GR+bZqe9eR7jnNU7TctBNEuedzKIOHXqjZXo+d/5xgkuDginibI9x9wKbe/W4KYCG/+fyMur8w
11Qt2dswi+HBNmPGmvGUzCnplOzIfm12N0yfgnFvRHiyR9hFp6IvyX5xAwLq2Tnvoay2mtBdUJUK
fCVOT+Go9+NshhpL2xyI+LvvHB2S1r19JZa7/p62R/pnrvtDfR8UbebLwhWSfo64tP39UQ+ifeFT
OrLBwiXlasOnLnoM0zqqf1ptDh6YmqcPYrJyr1Q5Nrri/doxN4vzmbgenEJ+GBanOAyJKj7PtmBd
oA53SXMSulq9+WmwlDUpcdmlNfJNYatx1RLzhGLJsLOswyLRzzZxi75volULjK50Nqu30QeCZzHt
Wfc89H0fnFPaXJ600d3rOOoOFRbT0v53VP1aAJBDFjDmI/KQ2QcTK6KC6vYI5bWu26CsuPcs7iLb
njbbw9oHeUTBVm1wDuhW7QP2IOIL6Pj6NOcMcHcDXQRxZWbv0yd/WPO7GQvjWQhXyfoxHkNcEuLW
SxBspkVG71IXsPT8TfJeDvs+39bMufG8LbnbH3bYKsr0u78EnZvYnuRi/PR18dnYgTzojPVdEHg2
P5cpuY1uC+Vt3TX65FNauLW+Q9g7iMvc1wU+fpgltCTUHDyubQ/CH/S6WX/qiyHE6aOQKXyQiI/3
z0QCe2WnEIsVqS0fb5NZ/ghgtywXOtMUI3S1ZcspEQZ1VxABeVTDumfTq2FGGi9dQR09k81Tz1cs
spv6jv2Q+EuS06XwsxVdcO7W0f9sSTSlh9ymut4vBxoy4mXtPvb3a7kk6tGJYsvObU9a3jkbVtl9
swcl8b6vaW9qMD4vWnHimljTf3GYhajqDpHdr02yZqdSx8UPtnzFdxksk//brU1e/wGpc/knrteY
IcSrd2WikTRJrSBQKtE6h7vqRrpYBVJDa98GtyVJNECXaTX+pjXQFqwAYkXvAMdMUh43KpUJq6Mk
VeQ/s+tDPgZpK+21nXL1TJj5jCwuOGK6NLMcOAq2Jhqrbp7U8TrQh3wNehq8ymfZ+BkSHSoHx1bt
g4eyK/fi2zRGOCHNB73EgTHWeO8PHk81FaGczs0S6vwuk1anz6UVHV4i07D8Fl2cocj1dhxOE0Fe
2a3A1/g5t0ufnfyyikvWkzVcR52KLlNNy3eJtTwenQ5NdmrqEnlkQrLj36gdwvxp1/MWgkUBhNGk
Zi6rKDhLiwf8bsxrqiMHz6FlyIJlP9DsNoNMgKRdIUE416JlFInYqtiVPO6jueg/t+8m15cxyJB/
bjtxG/Om/etOd93dI2kAXlDcjdlpmjQTUVuH0Vd+zOKFCcM9DavNfu4lD+ukk3a/y7ujLk55Jpcf
R1qu8UmmIy1XO2dxwynIZ0T6U7cCkFqTfRLgmBK8IMvZ+pjnwp0AATypBjYLPg9A7sEJFWdNuVeE
D2C82DA+l5MnrwIWIzF8Gs02Ss4dzVs0R/6SU60/Wz+pXwb47qXfV/qwIDS6SgirvO9GsKfL5Jn0
KjGsfKYuGc1MfuAe/qekiNdTMs3i+9gG+lcTDcF2mnYnXxMarOS8MXS7yxIZ88niPkKeF3l537ZR
0apNhUovR+tnUhvfG0z4i2z42mYHQ7nMWqieLGrrr8NIVkCn3oH6lcH74hA9dPSyc2/Prds7e96H
MSt5HxLzVsJBg1GtnUdJCJCiqqWdyu++RVl5P9L8fzxYInxruh0OrxYz6Uy13f3zGBggaOHb/VdT
57T7bTci3BAgZw+L6ofsaoXq7+vF4g/MgtSBRwVQJs+RQZ4zGiTlDQoopaHpZfbiwQC+cjnEf9D5
wAwVsOFwbPWRfA56bncmpm36GvND4gUvudNPgZGEMqSqi35l21J8XMZ5gsEQ8zxUQbHuFLE4Ml/X
Mqw/iQT/hWI9ys++qIcQamfHjFp0BqB/3EYQO9cJ84m1trS/UB3pSmTTpN+2yLbd3Zxj+94maUgc
DzzUB2cVAVzB4AnRdeUKO6OTfjdVRgd478pEaswuy/Vvk8OBnAA/5ZesEQogDNDwFSsIZS9I/5ey
GrQPsbUT7RJX6UgTzQyx1zzp1scPOZZv/Wl23f6nDRV7lFzKALUitbO90UPuCSA9VHbFtryENJsS
11+npQ5f5noO85N14FxVoR3Pd0tCu96ZibgeUtjZCXI2knDJ++i+DHvd/2enclZVo9YcFqlfs88q
UDrGoi3WX2H7yaQuLTNwpZax0Hd86+hj0ybdcVpsV971MR0DHETN4rPsulczH9FyPw8rhyoh60gz
JOL6xkvu9W2ae+KiiWgZ3tp5OSQRm6VTl3TDJKoKY1/8OfqYxbNN1vYVgcDwIvmYz1uTWk7E8s5q
MBSv33Ww6g8AA81fv7cLoyNd2691jo8nOURAOIXPHqR4313Z1zJ9i9s2ZWNDjdl/yh1Redn7LVNv
LoZq4wz66X5bOVYmTKJvzBbvkPmeozHbG6Uf560dFwC3aKEfCqP7dvR1flni1KNEy4b2Vzm69RPJ
dHzVlWnZX8EnXV05G7tfQaKUuvrNTN9RSdD1FE3aZWfaygDvcPCABxt5LDWtbfD4V2FHfs4gvZ2u
PS3vW97Gx/wDyelGgo1J9SLv4gANbSXzYL4GrjHz47aUMM1Z7N9PWT/vxy2zUZvc4CuiFro8lPJ+
m3aSxlzmSPJo1+CIbv1Yym89r1oCUmvS+DdY7Cq+sFQbmx/0lg3qCouLD/x33F6joNeionCLHwDw
Krtb3dKFl1HblR/QuCxgjOKfBszPEZdtm8C5AQn0mr6E6AJoB7t6mh/Sg072HMEI/8gU1Pi5pkaF
FzUOCZIJ6H2k5Ewf3Y25rLZV4WxdXo9jxZkpGYCn7spejDP7ZX4GpMit/leUEFAgb/36NWcoKzjt
GT/kjnBxqHgh1j9jUUiJOPxgnancbCAeZnp7c43lBgh+kv2svqgGkuZPwR/nj1MXBl1lJlJGLyS2
FRt0RCPj80F4XNCdPNRHfjYHf+EHalpSPk710hMEBn5OPanzl9RnyX/b7MP6shZiEqfGd/nPgrgL
sIhwC2GDYeKvWdoH9ta37Ikgh2YgRcwUYoHsl2QnV9OsGsiALNNguaTWUWRdADx5ZT05Wy4cO1AB
uOoEHd3hFQv1e8CLqnwgX2I9dN3zkmqw0Qz0BCVEgrrmgb41wSCs0zWGrV2CgqjmypXVmCadqmIT
eTrXuUjfQlEehE9NnlEyXeYB3l7ms2XYK1ugtDgcxisyGLbkfYLkCNYzV1B1WyG+DJF45zlGPHbu
nbd1ftLFngnqdpmu1diWDD8bHX1xCnIgUlvC8VbA8cVv3mOHaGTaVhhJty7NGZeSwn+JBsONX0i7
BhekU1P/YLqw52AeLbTYjowiu+wZU2tFQc03tqQaH5/xTe/4gXwv9XmQUeyeG7sIGF4DP3dcgmjp
j8s2Sd++ONNkuBotMFAvaYzwr6We7vn2YkHT7Fml+mgf9LTL4dlkYRve7ckY2fvSWOB6ufRh8IKk
yrW3LhvLnHHTqadi0c1KEx6Ue/8FAG/YGXQmo19j47vQw/gkU/dZ1OlQ3hc6h3TZxiBN+YWBmb81
7STmOyUkGH15hPZzzHiWnVpc9t/Nd9tlPDtfWn9X1joHv+sDts91MLm/aMWAwwgQzvcrMj8y8EAr
Y30dhqNYrrWHbNWJt7/3ONi2qwhqpc9KF95VwWEI3rCJRqDn+VwQLEx3L7Ldt+a2Y+DK/aRs7R4R
3q1EShQws1Wb7sARIRAUyKW0qqy29/DFiv7DsockI/bk5HqAyBarmabXRrYg9Vy09riIIWVvYu7K
d2FRaDN/N8zF+oMpp/mUuwY+JMq7JaoWdAwzyAf2W5d1UPuTgec/rjKYmwYTBRqL7/2er2zodVNR
X3nICOHUCPtLbtrUrOfJTrpEVREdJdCHqucPZU/u8ol4KNtfOqc5THKNHaIyM2v3fUSqSHKciZb9
68G31J+WGmXeZUtl3L7uG+z596YIhgQRWo2Bdyr0SM/tRrk/G9YGnmYCmtZvIjr2Cb+lbOZt27l8
q3ruMI9txIKV7dTgTVqeaoLhujcpYWiqOmG9ABgYchdQqz3qJ690Al2U50N7gsfI1D1aSZc8qAWZ
7QXAunPXaSvZBd2n0okrHWqRXQBxFCsGPPL63neNeQ4gsfTNs87Sv20lYNbXsJja6EFx9bR/N5UX
66PwrC2f+jxM3c3bIfsgdL62d03t5FGp1gtcSjOEKE+1G9nRRlWJV9V2HKBzbVAczNuQCt2XIMzj
hcSGXJcf1zIoth/JFPecrqSx0cNBn4Pha50YUxm+rDwfq+2hIxGMbPhCjYJba6jz4gPuSnl5tzn4
xds4ruUAVprRzVXrwvtzBxO8bKdYRom4YmPZ+8scp3XJKVtzBBnpkrQPqrCcSovIyt3NOszUPzGH
R4deK0botk5lKeHEFu2CL0UyyPTSb0Hd36HScMM5SHcxPVOVx5dJCq5BLfLJvox8vfKmjBvrr4q4
xv01xN+dj851VT8Ntqa9dXJv/oiAvewPYsipzBkYdfAIe0hMwQjei0nD1Ir+r3VZROjDomNzaZxO
YE/B4ev7vgMYQLFxOBgpCrcbL4ezoyB/rEjXzwGUzvpO28D30W8WaBIBqev2fiMP8w9IhFXBCdFN
7M/K+Do77XB44/0GEwCbXEoTXQNVBvaahikW7D7qi+YhC/Qa3aWkLH/OVd0dt8D3UXu37/Dfp8Uk
9Z8ha5DnbGydj7AkXNv6BBYDsIvkhWGD+XhjzSoPpu0MM44aP9jXjOuj5LJGnGaidynJkq+3QG+B
eeQ1R8hQHDIZfquReezko1mkF1vuUXZO9i0FJhLRlGGb5lT/mOl8fyznnhHQrwG2TGtyJI4oxJ60
l5B49u4a+AHBSJzqJKmiJUXxyy3JtRpOnrHA1PTS8wALe6fRHruTpOkxp3Av1uAslcL0equjFmYb
0AcaA4EWGzYl1OelV3PW/xj0Gv5UybzPYA4GHR66i9KcjM3zHzDECclVhRZvzEd4HPm5Tyh9/TJ3
HyFNpL1zCqrnvlfx+7u8ho53v5cug7bKHNe0SbK5mgdjyKc8wnBlcGMD/CFogohDcKSA21E69Mdp
St7nK7NFsUe3okRxr1gA8Lfg0D2UrGxoyIIkjd87iIVZlPXrtDyrGtkEY+BYYEe0HQ3xk9Oy/Cc1
SXZN1vfZRcKtfDp0BlpTbipkDbjOj69UDjaNZubQT3EJGXo314v7YoOWBf9Sq+UVQH96Lou5qxmB
Fv/WYehh77pZmeM6MtwfqAnn+J/iNKUnYB46m07EPoEyPTLIxcwK1EVlsf6XBotPbk22Cb48nh8D
6JDv8O3I0+AXJMraobqbstfFw7RVW9kbWdVqRVFmmnB/wiNjx32FDkXchC9LvApX74nMdGv7LezK
6AfT2fRxl2i8T5stw6HaURuLm4F2+xtEST8hHM+kqULStZszvOvCTmHez0+YHDcsVrU9Ih8PcfAl
Rwiob7lHI/TbAHdvSANzji36cdk9AFMkM86Xcg9Pm9MFqrKGM39BM2ZXOsCIAzeYOQRdWDL3L9/H
g2BBkl2D69rsqCoc0fLHHUqy8MPO2zOcVZlaWlieBcxTGtO8mqWL7jAALZEGqEJGFxWDrZ03JLvc
M0nsu1sdaqOBH4ZV3Snd4f3H68pmdZ6tPZBO0Yb3R1wE3Jt5PO7YNRTpYxiW6BTNRBAJdwGXFgoD
1zbXbOuLqNojmg5esEVNlzWMkCO6DAKXEetdP5hFm2M1TaNbglWwwpPcUXPA690z8NAbhe62yH7/
2KIUV0BxdBCYYfU4YRigZXuhNe5vQVmK6QkKvfxcwv+PlzzZAnTyi8zSagvGI77vkaO6B5gD3obg
QFZ9kZ2lF7DxrNCx9sBCVdY1M8GBU+6+FBnzUQXKSTatzUY4/GEpTXcxmUxEFR57CMsnt/nV9MRp
ntK8UD9slk5Iav1eZ7doK/jMxi0f43Uo/qW6D96Q5OQve23QGkwLar8HPgz4l+ujcaymzO6ozecC
LyfGAP9nzedUfXdmCqdTrny0nIasb9IXyIq4xUhPBjKCZmkSEd2PcHQcO8hlgQofrfHFhEt6fGkL
4NsTCFSHJfUa43I6JNM2XpfsSD8Knk5Z6dR084d3Lc0vIHE5VvKYu6WKlW5e697Q0UtO1gNECWc/
Tpkpr6pblreWkB5SXzxk4t26NgFo5xLW36n3R3GlBT3qs6wnoDmz8IZX+aGG8Enlsb/Fx9KgtfWr
otXuVuBlvvkQfM/zwzB5Dh1LM7uNk/rnChN0ew+RSBFqcIT9XRrKBY2/GdxbECSrr/YCyOOnWmPD
vDLNGPDhYxsI3PepxEAZg/8ka6/QeGWG/Il8Yq/kGovIuAdJifsMD1P8MSnqxvuxWLafMxqK9jyn
CW9XhL7Y3jqTS1ak88XvnzQxRURLtX5pv+WJbe2V31ZRBtc4+Lovc55d+oY6XM3jmroHq5va5Gg7
kviDZZtjR4xlYlYcuzQvT6AIx37Nh7rMrns36HdYZih/5pMofqstchMqYBV/DqRZvidzQLolIUy+
v6is3ny1dUfxaZmGnvuWSmOuY9aLgAX2Bo8pBBwT9Kwqhrj+iCCzW87rXmBVRtuRzm+wKRkee5pG
tMpthqV8OE0g2quX4c8t2duXfmlj4rNiD9Q4joxrH6PyIFZ6ajqHGsYGM+7iai2i8/umxwyC4czX
yKportCH1J8twVgTAtiua7gSKGQXJmP5KPO14FJLGlBo+ioWMICTx28qnNa/9M+De9KDAbPJ7b4V
l8BEur3veAr/1nQahp9JyDoImBSV57xvFrQiNoYrtJzIHj4vadOul6xdmuEXD7BFms2Eup0dK/C4
33Iby3MWJ8OvievxObSh+4kGd0ir4kjRL81iT5fqWMLs1+biOb2uVM6OwTCbgy9ieN+Sg3rmlla6
Lv3vmB2G52FCa/bbmN4F9wuq6PCMXq+bH3t8BY+3o4HKrLqsB1WA5QUPvrBEI8d70OR6+UsblITX
tchc9DA4p6bnQBhDXXOHjU97bOFHUmNigdJB1EP8uPp0qc8IBLcMf5x1T17TySXYevQUgdvBvUD4
RmM7tHhTtLd35ljscG2TZR5v6dLI/GHnig7uwYghQEmFhYfPRLKKM7djG16bKIUfbxjGwDyKZn3t
lpJpPUyT+attp8yfpqyA8RVopt6ycu3EmctwxDQ1Yq0daUULHbrKYqa4H9n0cfJErNNOmWS/IsEW
fOraI4snhcMhsDtiigZk+K7uZhPo5APHMW8ubmWOrxoBEH6a2bRI7qiDx1ZJ9meDWxkKVHwrqjB+
3mEiOj20wU9MHOa30axm+1QuY5xctA3r39mC4qQb07E+W1W3fxuX1PGpWeOue3K5DwBkWMlqP0RY
Iv8G2Sh/7zpnBB5cmBavI9N+iNQERdtwN0CXITGGKdzeavafkGK0cqH9TFPHu3jkdXhdutW39zZF
/kudClt7Dk08++tol6L+EIZ1xM1li2h6IR6lJW/dLO/6vT7Ll+JnEjArcEhH/83qdRB3QhgE70U9
leLDnh2wP04dPn6qEwQwV5FHB42GENGeTxfFksW8ofAZEbiBgik3tXdp59MJQYMWE3hAkua4O/aH
518KEBkrWSbBkxDAsg1vr0hZQ4aInj5LKEd1lQACRzUvdURtKOXwt+O8oaeEO80Zf8S6XWSghoB7
7j2EqQ97G//Kh3hhGaiMLdtrZLwv+Fcs7QH+TC9m7W5+T/Bg/0qfKJYII4wNXwPnVdOepqAYgTEm
bz4P/RqWNOFBFOjHNRwGStTYTN8MS2+QR3uofxyT2z+b0G/xa+kaoqD0tKnvkZFbUu1yteEpJSY2
+06ywIRytEPNe4paJzmAh52BEnuaqaiyLvXFNS4wwmBXJz/01fnFPUaJYfxBpna0zxakSjAydyA0
Gy7E+k8yHQDHa6FXgtXZ3ojlZbHF8dW3ZfEiWVYy9MtRnz+FwJWSsOd6bT7sUdsXF1Rc3fCUhEY1
n1ysjtjQPpWdRMlAe+URUGpXfPJInPcvEOPixxLCEF3w8AjGS7uidaFMtzkXLfiCPTVqwzdEibT9
jNvcsN92gcoamsc5+RzX0fu+DTt3lgGQrIxLPQbcGvXY9n8g1kPgPUQDW/mSGczi3sYCw8iKk8j9
gry6+LEuvfw85HA8bNJICSzL/Cquy1BmnKa6XaMKIez6AeqX6XXRifyI/vl9tdotkT1Fwqc/TB4e
8gX+k+7JYbTcnHOxyJ/gVjG3GFwk2p8t1WxOCID3PetJRU6PLmNnQr0LnMNO2OIDegSotnHLF9RR
DGFj1QzdUHIvT3D/dcqf/gf82zT3GSiSvnYZUiW6DoT2VLFVzGcWP4V8qsm9FJeOjhcRTDHuiCLH
MJb2uaFj7O5t3h/bXRgq87OHvcZ69Yj9ztwv9u6U9+38z6Uu+9mG80SZUKKv+r0YXnRti++CVZCf
edAbhIgN285nkRdLelabZj3UCD38NHYLxGOXCvYkkLJ3+yVqyuV+sGtKXjFaufRDvNpu+96bdKtP
vMI5mR6QqeacZx0K5y0JUP9OZYwjf6/GGC58dsU32moCRDOWEnB5qhv20lD8o4csa+94QvlWu/ed
Dd+e+Onpt/ZhTeeK9e81pElPyd+cFinsj22JgQdJvXfNrUimhJ3R8n3zDjKJhr4KoJBa9h89+2UR
Iu5PqdnjJ9CKdQNjHdc/yhU5+zYpSChwE2s0xz/6JffVQbZt12aaaEevTY5+Vp2Ypew5ytoRlzfm
O4bvZHBbVXQ18RPLrFV0rlvDmoVKWvmmy6ydkI7IzFTr3s/Y9os90Og1avWJvU0OWxnt4QONel2c
w2Bu30g4SILHI5LCnHu31f7jkrWS3tdMZXIuAfkbWrCMWsVLgbjDGLF+I0pryaoth/Gr/yftPJYj
B5It+0UwgxbbBFKSqSiKxdrAWApaa3z9HNSYzSORHMK636Z10zMQER4u7r2OVE1Lh87sX9yg8buX
sR8pRpeyHjRAu6Zj2nmR+odyDfsQwr90dyITTom9udbsUj8qsk3zUGMn1ZapIirILMcoVAGtjW4q
cLjjFCoVngJTt7LoagKoD8S7IbCgtstJoD4VXlEwv9GUAeLonldRT/MEoWEgUdM80fhNweTEcBCo
/weu6xhy2d0xHiakLMqXPJOdR2e9dqEUUYnKElvLmq5ZMzpbbFdNNbGkNUGkpRtA91RXtDXlO2oj
zY82ktpu1bfhcExI+gIeQNftt2k7QTbpQovXXuSjnNqajsWetlqbIxJYpb8Az+ek6ZqWnviAYU+V
DmwrbZBAKTeSFWX0GVpVgmAErBGORDaWl0po8tjx4oyMX7D4EWtNLc03RWmgG1AKBYWeqHJDKO4h
PsvkzhHON9chKUAnTNDOTkhIH0UzFaHvAhK0KWtaL7ph6T9TMcz491S1X+pYFO9JY4PRzug6ffNc
QmZb7cYM6kDjRtcKEpu0MkEtUuWlOLcCTk59hUcJzG9OmfkX3rfwNiDpoQyyJb2y6QO3l1aaEg/c
d89CCpxoqTGOwSjWFy8QhosvS6no0KJOiq2eWP3fpICRsgq1mv6hSYr6TB8jf4aCxDNlKnGk7aQK
FP5dSefyVxK5sBbGSGm1ta/70QOyqi0pf6E0Jy2nTT/BAXiG+6pIHtW+jOU1KmkgJ72xDw8uc9pg
5KUiui56rhkk/5LipikuOMitIz5YAPzlarIJlkASgvyHCh4JBRxYPlX4FoCIBLDIiUgOkioUnVNq
mgVxxGPewlUUycMvapGa5QHf1f5FdUAt7km0Gn9bJFr60jMFTQPfFWbVU5irmbAJ0tg8BdQneVsD
kY1lIYDqWpHSCFICClCEPFRp6JGm1uqdBCeygO4U92q3TlIqmd/GRPMuXU9j755Sp/gQiWZc3oWW
TlW7VnIlOHVGpZV3bqpMwOzGkvx13BO9Q0SKxl/QiOkfkecQ2JAG0nimUey9mhWxE/8LV/urGNR1
2V0/YywiZmjt1oAOd+XYmZadxrJ7RlwqaNZtb1XXTmCK8l6jWyx9d0tXeVLrsHobVakrwCk1ub9S
45yUFcCCVRsAKJJI8FdNZDGH0DBcfdiXYiyOd7BhMvMKv3p4VNIIQEQfFtDup8CsPlS54fdsYwzN
D7YH3bQ+Dk3BCfOyAEAZdIq7lsWExwIglbujVdA+13KqvFB6CZkb1NQhwuqVbpq253vlj9E0FUDe
rTiIK0gfwVs5WvWrRSTHBexV6Cg94NPfMhESbcSKOo4NPLpvXzohamjlNXjFDZ0fRb2vpJ68GE5R
fR9DfoUiZ3m4I5L4yLGGrFdXnpkAmW4pRGS8CSMtwkZRRVgTqGPqG1Ukzr9aXWdZFwPWECg/o/Me
BKqG7bnXOwtxBoXUJqXqLgC4hdDpIkslpIBqEkiqtS0WWansVMUHiRaRUxjOQGPPsgvVq57SSGvh
zzXQhOj8Gu66VRVR3RdVltOy8Y3yNS+Fqtq2SQyX1W+a2JHKQNfx3m5agM5nniDhlviat6NIPzrN
MwquoZLsJOq9E42tTNZUJrSK+9OPid2GMnlco8r+rotxFgf48C749iASuu9EOwmySzS7glMEgKb+
QxqXIqIRu4gDraiRxgbvuj+cclgE3zq5Bjyb1sQSK0WWu+JxUC0VPN8IppSfa2rxN2LSJtij7dX+
jnwISisASwX+ITeUVy0VhlMkDhzCLMjyaNMWTf7ch33yaATxSEmiK4YfDY/17xaYij4RpZpL6gdC
7qDRPcig+0VQvYbZa4+aO4Ah1EpTeYn9fHIFg+EmNqS7NGY/CPXAAYKtXAVFjZJOrQILcyx+p7Ea
8EXfNLQmQFyVgfetdv0oeFTAc9H/x6/Gj4Xc+89RYvYDWMW6uVAdLnOO4giZpvFEs93REKIQr3l1
om1ECbruKqcA+ccYiDOdShnDUz24MHRhnFUgXqDGPcVo0LlgdGWkWxg1OkCyGYL4Rz3mJoTLTgCu
ytP4JnK9SwcQafrDoP6O+hRcxNaBzIGOQdqJhk2LuntBIW5Q4SKG4Rm9fovhe6YoiNuaEPMINsJ/
AY0Eol7LxxB5VaQ7XqB4teUGiWKv2LqgnjyA4lVUvI2848RgYqQ8kmeavp0oKdh+MajKK9iTPjiA
W/L4j/WuT/c64jLZ/Rgnza4Yy5JTQksp4OyqOkBoGgMvKPezBUZVt6dozNQfpQzodGUw+xgR3bKj
1C1YEHoAFOmgpigNV08qSfovmB5JvU3cUvqLbkchr3tmPzEViB49UzNbb9qNRg5A2CNqNjZ0+MRR
gyyS5zR4i1zOFNuI8gH5dBYgnIxyzL5RIKP147ld+oLTTU89MYFoU6c1iZaqoJnG3PvBLzxAI60g
hfXW/YBqBQ1jObQO1IsVbQcUNokeVFQBWpaZUQ0sm9okTLSi7miooLNweTkqokFBSLUKohiH08Za
pT+36LL5b9BWPH+b6m14D3xKsagvomzEoQWbkVOw7HcUV4piV/kNsgpaCIjS1uWQmVqDKhqyPeZG
BzdAS63fE8Lq2NJFELdjZXYaAXsxlHdTLfktQLAiAqJgKM+RJlvUzvvON8+Z1FXFA90qOGaJOUkb
CEEkladYSeto3Rip9r0OvQHRYaKzs0vniVge4NP3XBogtbRyOtI0F4IhZcTxQIpstVFLByDz4pTK
0YTdoArPQeAqFFAcxbYk3jeKQTql1eidUe4J7xtJh4e9wsGV0WMCbc866UaXSkRpdQjz2xZVUZDE
EyIspBGbLCw01wTa22jVzzFhHl/pUL0FLrtKTNXo+g3zXluhuQLHlwrpYg4N/Kqt5MtBAqcHPmDi
PVgDCgvFnamADCZTJN9SvLUOo14zIKjADg/2TPMzBeY2a1IsEKeWfvGm5/ookgGCenKioM0hpqe6
4W4Cl/E5qZOVsowsaWgSfaMA1Yrp37zyCpCZdK277ihklmo9glEfzbWcdR2Rlxggo6BkteGuGkUa
/ihot2SH0SXgoMWg5ulTF7hJfvDxhJrTMH3ih4V4k3ip6OdPbG2cvPlbaJPOu8jGYNG5MeXIQqGy
D+JmHwmJMW5TpWP+86QnQuGl8xLvbRz0MtkPeecru5qap3e0OsQ/D6j+4TPlavQTpxNDo3+sudMM
Ik4NXYebgSLCt6KRw/GuMiPNPcIwgm8lk6DC4qInChhC4vbX8gpAHrSsVcrt0ohboZCsqXyUwgPF
E6g7fUQD9yAgsdmvRDRguD0jGgXoGMWAc7zaGviztNLbFZl3NxX6CuZhdkkKJM6SpAsivhHI+qaX
RqjEFm0CcBfhs9aW+psMiYb3Iu+sBykfUwYay5Q8BxqMkIXiJCSy4d1JScQtV1tFhjtcVFdT2zMN
Kt4wbqT6XCkmIzg97vipFdoWwQO22zoIWmn96v3C+xnxAca1DzBcpNBAZWfdlHr1K/E7wsdODSiE
GgldJFfp+JuBO3Yw51R5fM1HT3B3cpQL5Y4mXv+tTY1uk+q6XG3ryu3bU9qXSK+YoAoeW4tCH+AJ
mMC73s1hnaL+03FWjAj105YTeBozXtg73wAABHgS74BgUOiuaXeXuzEZ62Kd1UX2MAz/3jtF6p8L
hVacU8o+vUwINKlu+9g1bL+zpJ5KuRbBNSkatd+5WeS/IDoSkDU0iXUPnRXFk06Ns3WsSpqxAm8B
VjXQAKOvKOA22Q73nuOz1Bb1n9H3rxS7pHJF2k65rhLJwKbClaSsK5iYjzTyaVArRSycB9+ncFt6
CdR1t7Wav12n16SnXKB8HYKqIFWnXpxRJISXdvKgiLoIP2RSs++podyZYw10umdGOwNU0fCR7xol
NwFbexUICpEGbcGFSvpw7St5xdI8tx7vZYNiKOT00m3trqI2jbqINJKQVMgPX+JS6YOtWZn+RNMq
CvFebmEX0EAQqNvlZd/2jpiQcdnkvyIIiiEEkWVkFYQSr0Vogb5cuPIqWckcOfK6PwDoyf1cYKeI
ZPpGo26zyvAgkvBebzOkRcc16mDag1+gmeCg3NFexc6k0d24LokTKD3OWQzq7bl2C5WWsVVVjqFS
cQZAJ5ZXBGAC6lkQF8p7A6Gxb0PW9e4pY+rsiykOpRPJctO+DgqNb6rpgxUS99K1537TrYUuiyAo
KMeytVY0d8TURiYUgRcppBS5BnkC0lVBYgDYBamZBGOz1F7yKe1xXA2dYH6xnid7Sx3d51I0YD3T
vtUejVwcHKjl7bloy3gzAnf1QNPr9W9I/CB44IdQhUenj2RjpPgrrsnixTNyM9bEV6ZbuqICGcFY
h8ItrQVYTkh3gEYGSQhyAnJpPtJul5MyfomSLnbvzDgWepDesegkoY5cgCWZ/Gsr11A567RuPBYk
7b8yyAZQ1YUufPDHUpOh0kGOWYFDbhS6lSCMN6FEn59zZlV3mSi5MpNPrDJ9yFWPOkoqptXfVGrz
nxmlYX5BmZok6VQMhp+tlpTG2rSK/pxQ2upWQeoq1h9dFGgkKXTot54UWYxvGqT6EREJPYc5biZk
RXWeJuAFCuXQqyWdlCrVfG+f6ZU5OhaNqHxtNjJzdUyw93fSJDS0HjK/PeNY22hNuwksmoQ7ELbT
5DbllCfN0N3BB4A20aFAIu2LAIaYRVINGlCsqp+6YVj9PbwRS79Qv7ZU2LEQO4zeQlCqFWKuHFxD
Xwh3etJABQtUw3+DNxCCC66srj77Xq9XR6XpJ3RaKwVHFQ6Ff46aJFGPYuv2tE0gtATRBjSDycHt
IoiBEhzgXwE14DcL5sUF9BCYbwKK1kAmyILxyL+Ws6MBwUHYk7W0MuzgOovXBb2oDEUIiDQUJQKQ
aiuXWEqwLWaMRZsyJnHiZgX0Bu2gVATZ0WPXdA94OZQ8NUWYoESI66FG045dcwGWj5A5Bz83kTTx
RnB/ta0FaqOcvYqegb+CTxx0PGo+DI3SlnDWyQM1oBGGJqPHtE1XW162s7QIeiItt0bZjGhzqndD
R+ttqgTLHF6eX4fUdPTtIJbq311TKJdERdc6tq2GKs9xYNAgUlSpLrq4TG+oizugNon6XUJQglaw
JgjdlRKVX34DM+lDqDbAEqhOCOgFTIxMk5DaILoq6bfAaPVfMY4GDIhCj8IYW5WuT6cj/giwzYid
rgSMDiac9usmyaPa3ced3hpbtHrKamt1BCw8iCA5LFsMyygH8axbKGr2ZdgcsjSBk+y3pXLse0/0
LKrUvqT8HFO1vJdTqvvfDWBd0qUGgCja5TjU5kOY14V7b0GVpHqRCwI66SNmtgW0W+G7pFZtxjxf
/tpjbFDv31lFSUsfDowMCA+SeKQmjux6xbUW6lTeN9QWTCSYZPkxlAMPKXhRJrguog58jzARIlOa
EeKBmNcL973Hjd357MpDXUpkmVZZIzWQGKb/gwSzr7bIZjaXVjaKah10etMCVq4Fbw+z2BPtvM0G
OF1QESThzqR4j2iXa/nu1Y1y+VeYC16xz80iN8GnW2QhEHz1H7iUGn2hmpYdak6e2UYUGwzFpIVW
AYwpvmcjD2AOiy7xo4Pvh2L9wxSJt6kNwINfZ8FQKCcNdTp/l4XgERBGQz1qpVHIY0BwHHrRC0It
nTchdTXxISuqPDszA5gRE6WiVtWlsgpAbyNbJu5hC3nE7LKgKcWT2uQ6jeqmoujRdii+OUnlq8mF
snnfHxQd8I/QKjp8AEPNXMhsTasSKfZad0R0evytmq0WAM6tw58LIri3AtcyEoZgSTRR5vmVZ+Kq
UZtIJvin+gh6uAke5ThZJyDxMAjESVyNgvfkjfGmyaS9uattm51aUF+WPlMnNWVARiLDQZgSMvsJ
hZ4aeW/xE5hqNyB37a0REnFAhxyTPQMrbG+zOF1gErCd64cyLlmbJL0VKIszQVSBZbWx4TXHLi6G
dVsyAaUEiEVXuGO8IGwCoBUWXi3qi2Yj6MZrCnFtL7a+fPYgKrgLUsQ34yMk2QJTyrx7Q0RCda5k
rjWo6fhZ1hxpf6zbYRcmfyzvOzJdC5t9KzU82UHsnY+N9o85+9JjJzUyDKXmaF77+imzh35vHDVh
XduG9BSkx9JRvG2CHIOdMc3xnCxNZvlkpz/Yn+kKUwDxZTQWYKC+kVHnNRNNtTWkvuG3duw2AMx3
dE58aeNbCx9Y+nTlFDEtpmPLrH2+ciNgFJ9YN8xfye2xOY2oZpDseOIWBQKLh1LL4RX8Je2k7LzO
J+BxvR+Uv3InbPIsWjjyt9+BApwoTts9TZr+Nwn+nXZwWUPzbFEuO9LdOXvFhhbaMSwevt7tT41I
DG/gfBu6ND9U9GiVPobGcJTU5Aqi705pHkL18b8wQqpKG4DITJ6PHo9ST6l11W2PiNl+s3TpD9z1
q+krCyLZ87VwLQhBIAUaFnVFzZzdV12wKtHUcrSUgpdSepCNZ7NYMDE/IZiQRCAmqAlrxIzSbOaa
lLcWk8Xl8AwaNa/XJaRSfVfGOzAWX3+y+WWfG5odRUJorTaJys5hfq2jh8j9K1s/y+b8tZVPvtiH
5cyuWsDMgjEupfBclT/l4LdpncelIV1LX2wm+Kz5UUyvki8Wq3bVnBUer2ENDFwvF/zG0lpmu58L
vev3gRKejeDZ1U6u+lvNFuY8LG3K9BPe3Uik2HrVavlcnXvRvBObIoYPQ/Uf3pb51s/Gu/itAtVK
xApKgnYsIZZhflf16/9u56dte7eUALaACgw0PCsQUCLhDyKC0C8Xjtf0yd8/oP93JQSWiiTK3JzZ
SsAH5EIu6uF50iJb0Tg7iDV03K9X8ummmDTjNR5FHazbx5WQyIFqZiDK2c/PJoqyIZKjUvC77PIF
QzfPw7QcWcPBKAaFFEWZ3RajTSXRH6L4HNT3VDeC6t5skHMGRTjmr4NG1Y4+FyqZm1E+u8b3CIFv
JTHtns6MDwLTQgzs66XPxdTnP2h2t/p6VAfB5Qf5o7yOEUELNJlWr+eUQg6xjmEqL18b/Oxbv/8C
szvGCAxXrygKnVtrK7+l6EsmJn3NxS897dn84Ly3M7too1FQNC28+ByhYpqAXIZvBzoI0Tdri6ie
BQEz6jcGDIiv1/fvRM4Nm4rBq6dIgL3nJ7YxI0mEHRKfrVQ4Q58EV3dBYg8+APJ9wmP0YPwkU2zv
k4N+nyDaRBl8ac7IZ9/YVM1pmgHBnqrPvnGo+FozgOA7547frH2BWSrw+7V0aanTC3KzVE3SZXgG
GpN9Zt94kEwX6GEdn4v6gZLvCs20mCRNenVXxlXdIKsFoC+2Fz7wfKaHITO5iXBGFwmwdFmfuYQI
iFdJgWm4yMh5iOSxFdoQDGgO2we9e5KyOwqDIQWbxtia8s++iC/TXgCAGRAJy3dUPTZamyz8qps3
avajZs6wDoKhR/htuDTQL4f+KUAOwUJgrKF6IWWbrz/BjVOcjBFbK8jrWDKzMz76qxwNUC1x+QKG
90DlZ1WWf/5zAzp/fxoNhQzTPFOiZAnESMuHS0cXT1EQ6hZev7bwL8z5cHZYw3sTszUIba+ZpObD
hXhopZv3vvqbNZ/UaN0h3k1bfI8QSFtYC/v0/7FLJmYYGgGYNbsb1HxRQEzb4RKlpzZ/RRTRESby
nnUWTMSQfvYNopNL091uLiSL5TMaTAhk0Akh7McNqyC0FPT0x4uApHSdQJDgToJcOar+wp38zBKj
sSWyTUZkMDjkoyWzcN2y8wrxonoIsCMs5YZ71MMBSi1MsF4yNP+OVtpHqheLlwaNgRNqvwLlSvRz
ubjxvh4s0/n6wHxqz5Cpz/9LZszZGz1QXCAj7sWLXEWruH60iJ/QyC+S/dd2bh5EWZ9qBKosUx41
ZHm2VZoHNgnciwgN3jjXWrStiyevKBFWUmnPyJc2Ex+/tijf+g5MGsQ2VCVIOuYOLYHhXqndIF6M
DHXVWBV+Vq5uPicjrZ4E1a87TVWyQ0Xb7qBWo/Sbal+xU6mCOijGVqckpKU1SrCEV64XJnd9DdYd
DTftgJ7IqqnzHzW8FwjaWr1rkadY1bQ+bKETTomphXuUPf1XiOb+wk377EMqcGGQxeLEy9rsJAKm
yaChyOJF6h7T1zDCD9pj69TlKV84ip/caXJblCKps+AOpfkgVtoxQlblFtcL7fAolza5rq+D8aCY
vZ2jsdPD1OlG1J3GYf313t1u3eRGmGlu4iQNAruP1y2rIpmxHf14MXRhgwYCGiDCpk0OPvi1Svnx
tbF/wxA/+syP1mafFLK/xMvXjpfyF8D0+nX8LT2KB2sTblxH3cv71kMHcWW9JffeU/OUH8rN1z/g
37ibmx8gk36Tt2qa/m/A3LuQXxUQ8AGMOl66g/dAO+GOYZHCSXvQnXGbfzsFl4TZrta+2oVHEFkL
xm+iDZnVq4rJSHGNf5AnD/HOeIQ4EghhY7x4FRJOMKzufF3bqWHyXUro/aL2jEJc/ZNZFFuYY06t
jN//m19gUWjlXMsKRYKPv6CXNdDwqI9cqkrgcpXfqNvu3d7pQm0PXf0HZGmw+LoZrRri2q+Nf3bS
iHgYva1JkzbrzC81gTeGFV3/i5JWT+ahMmwrTR+T8a+Zb/9Xlv6dwnff2afrDn1F/3ems5UKc55+
/CEZ473QwXMy029f27v17FPZiFidQqfG8zjb11QB9mRFnnhhhYdGdzdIQaMMkT+Y7YKlTx0F5V9Y
vzzGPP4zUxSd/VEVE3zSudAziB+/wuqJuXAhlDfBzVdFLK6LzFjyT5+u8J3Z2blBYVBJohKzglFt
ynYb1CUElvwYh+6T68pgyte+Vx29vEQp2kHrqxG6Q2BF65zqfLk0fnyKyueXmNeGCqWhIdGmz05S
L2dthkqreEm7ONhabf+XcUPdro+QCfh6Zz87s2RAmmhJDDLS5icpkVMNNCvrVum/RSMyzTuAk3n3
rMFh/trUv1LmfFXvbc2qXWPZ54UaR+Kl0xpYX0yWsWk/71QhfQZUcepkRbBDtb8fi/JKU+suGdXH
JB7vQzStbHSmw3WVAIbWENlfGRaaXamkQOkSzx5i0f5YX71AQsVQKEcno4KIwgWNGVf67ZvaVgbe
aBeyu9bbDlC2XC04fuk24KdVi/aFaYky1U9rtjijCAPgpyVBiayha6zUpyZqXkRtDO0kTnMb/ORP
BJH3WaH+oDd4DEz/EJeZDI9Y2YHLHhfe9k9/j8ILQLGUIcLWLBgj9KQC7jbipSaWWHWaHNpga9UF
K59cV5MAQWP6jUK6R63yo7/NG4t5W5EgXbIVuq6Hbpt16/AMHjgsNkjffX2Cbi/pR2OzZLaEyS8o
iidfzBL+RC7fJ8ZpZMQayG1x97WpzxfG4ACdvpAiytbMIShIQSo5hJ4LvJBO34SO8cM/IccFYf65
/68WpimWLIsEz5Y4WxiA6DFoqEhzM8hH0VT00U8FaAAV5+tl3ToWviAhLJ7couM1j/iQFopHfcDQ
2FSotsjFuK2ZbrX1MsVbiNI/NaWLNM4tZFN0eQo+371RgjQkeUMCdCnpf/+FMhbYXtClv/RA//X1
om59GIua0gGgfrIlmvOtQpZaszwspQAygGzYcXsATpGgpJXFC60BaQrgPjoxjFloNVu6KZGIzFxz
FKtRxdgSGdBEjiQwqDvjmeFSO9V4qo0fCSCCIPgGCxLB1V0Ez1PxF8az315s2uY6WQju2qRFODsr
qQ+DsOgYFGIOQNkJcRK67Yn+XxwUsjhDJZSRwG7OrCBxJtGa7uQLQb0IMkYFTyintvzw9dZ9dqPf
m5m99moJIZ/RzfIli3GCByG4ouoKFuxrK9JtXMo3m0IYVsS5n/d482rMBRdJukuo/BnARgrRU42g
aprsovgPgKWVmjBdHYz39WvDn92B93ZnX3HIqb8rxiBfPBq4aqLeGd1OyuvN11Yk+ZMz+d7M7Csq
eq50YyLJlzRD2cB0FSdjFtm6Kqn+T6hQJnrU7Z4sqDwh5h0cEKBMjpERBfcDEgULv2YyNrsgjKy3
VJW3h2dBn91GtU6h/XeecRlA7lBrIPNFZWfllYayRoK4WX+9+Om+zcxZBrm5xfPDzs7NubRR9EhF
BLANfyioilMrs73+Kuec2Bpmj9fc+UW1cAdvjVoihHtNNXXKe6QZ/Kh3vg0qTQuNLTIuQSHthHQ1
PsbKpRuk+yh8MPWDpS/Y+2SHUaxQLUJBhUSWsa0fDSpu2IOp7KyLLDXrAgWQKrgW0R4hdyTpylXR
AjtpnlVFsg04vziPha/8SV4LSNmEkjl5PuLS6Qi+W7EFhcYM1cG/Js2bZp2hrK7UcCsBiYt6uwHe
06PCyCdnyoGQXMEvjsPRgDWFIFSBeFijJwym/G1phfP19n/2ZQyTrMRSGCRKzjs7+xnMaaA8knuJ
oNwApRIr4scDwPQWYLzPZFUKQ5CNv+ubYGlc8w1aZXoIEAWXpkybeGo+rL0dlRrkreddu0b+lpf7
PLLrZkOBERX8o9H0awuB1lJAhMoat1ly1IKLJOy8oFq4cp88SgA4COJJzghZSMI/7g7sG0hSUuRd
4Uw6ivZNHKmqlI/ZLxnsxhEAr5h5Nlo7Tpe/Gt7C83tbRfpofPbQ56lWt2hneNcoNTfFgMw5oguW
+gPRdzsH9Se5S1N/p9P+8c7zsRHbV3ifRBTHZ7chYJgJdDLFuyLhBPEwANWGnKS1QzRlqU/zyU2f
gguuHchC1Zj3aZjfNQ7GYHhX/Yi4pBrs0/5kdNYq1qN1VrwK5sJFW7I3W5oaMkuFUW3eNW+mZhTq
Mul9w6A+2PwOUqJfX57bsqYC8ASsEcUa8m2i3I/nBiyfrKODEl7H4eTtYnU/eEc1/NuygVH41Kh0
2dHFzzeD7p3ijhKyLfW/QgdtJsGWha0l3FWIIrvoqBa5YBfdFqagj6J5HAZLicbNnn/8qcosn2Gk
Ivr8URNes2/+KxtuXoo/xXO/bvbxATTaswtUfeHz3ERaM5MzL98xPJbphV14rbpXhZHezZ+vP//N
Szn7+zOfiricUekuf19tER0xCxuicBG8tc3rf27HlHWqvDrvozIPWc22rNNhHMJr3b2oZXUyc1xS
og/XwOuEhX26icVZk6lyXwgceZfF2TalhdbVQuSyJiNJt2KfxUiQFuTAY57tqqFp9/A+F6Ks21xN
AQ5EtIE7wBtTov94jMWBxBQBufHY2MwyWXdbTuce7kOwCFu7uZ5YoriqTAk1BZp5WJxoEBWD1hOP
VKydfi+cAtvciLtg4VW7PRkfzcwetcEy/CQUmHbdHHon2gFelZfy29vDPZmwaGqAqpjip4/fzAqM
RBTUQDzWe6rTDuSlVeX88i72Acmp+9//6Qn8YGzeGaJeydy8kc8W7XzHsuV7af+1gdtj99HA7KrG
U3w0iP/2pVv7tnkPfGBhT+RbD/TRxuy6FqKFRFLni0fjEV5IAqkF/s1Df8/ne3HPge2yss4JLhS9
T90v6+quuj0clI1x3yxcspsX998p/H97Zyof965m9G+RdKF4rNYWfQXLtg6BYyys9zZpmlmZTtC7
kK+DXVMhNMoJcbo1qnUb01F/reQVtayF9Xx+q/5nPbNHD+GzpGlD1gP/7C50BNu4yjvBWTLzqZ94
d+bN2bVCwhi2ccoOVmvQPA4FQfxE+tZul46jtLRDM4+ELgZawi2W3Ku1a9bTJYZfco2e8zvrJO8V
u9jIL8z+shxl4dFaugmzaIwB9uioyViWbd/O75S1t/wdl1Y38x1j0UYFfC7xOG6sTdLvlJ+E33Z6
p64kG7lSWz9ZFwRbrcbxFtf3+bGkoklABpiVqOXjsSzSUA00P56OZbN2D7Ej7wsHHMmG2U8LXuU2
uZiuwDtbM7ciyy6DCBnYcJw2cVhHO2PnOunO3ynrzInXX/uwT/3LO2Mz/5JqpjJOxKnj/mG39EJO
/98PEfNsITOPUVK0KhSgAMeWkxisE8595/Rrm7zcCV6+Xsfn10zXDdAjFAHohH3cIfRwEkFICxEM
ebRDsWWd30WX/Oja4YLfWLQ0c1GqgCK9r2BpumDVynXQ/zqkB9deulWLlmYuSkLsWCymNXXrdl+t
gjXxoKPel9tsAeD6qS989/FmPipnNk3sDfnko3pHtafn0jjU//tPN/dQaTNkpsaCUEfc9/vQqVfS
XxtBr4f/5WmYOST0QCwpVFhQuUHHYVWtrFNkSzbTpRZOw9KXm3mlhqH3qRuxooZXMYY0Qgxo11dx
YUGfOr//2aB5Y8XNhUbRLdbTO9PjK+9p4ttLnucTLw4qkIBdwsnRy57tDlB92qMQnDHi2yFGhvvk
v7imH2zMNmYMVQaQmf+ONDpDzqperbK9sF96dT/5Xh/MzLYltxiABdFk2hYm99oijx8zKRb2/rb9
BtDu3QfTZ6+ChwZCMAZM8C5W0Pft+p45o06Irw6QH4dMEtvmkknl1qd+MDl7HBjSpSI3xcKUs36d
/KpgpyjJrxpHdA5/l/zCZ+8e7WCL7IaaB6ix2XeU0AYMs9aY3r1+n7/mdz23yHgLHKb2LSzttto3
fc3/sTVHW3fMHjXy+p+t5NSi3PzQ4Y0qyhHMEruXH92zZGe/5VV8EO/ch0VnO7nt2Wv1wfzsyzKi
r4Qb+c/85NZjB/jov9tcbJjNYPvkeQtOavqLNxYBO4LU5PsCDea/fxfrypIuxUj08XGDFfzyu3yt
rnqbke82GscLHv7Ts0q2Ci6UAqKmarOHvq4ov9dVJB2TBJK1T1tfv2qkYN/H7qp5hyq5yiCUlCdG
5K46KN+GoC+t95MEc0qY/99PmM72u/VKfhFEaM1KPGeyHTvWKf0Jwbp7dXf0VW3zJNy7dvZTFBfs
/qMQzr/ze7uzB3vsNQFJDOxWa+GMsnjpBI5pj/fdiXf1Xv4W2AkS2gyvc9xz/YYmlVMtNfA+eSZo
nFk6eS+t0JtqCNovfHuwnuTWGrN9Hf8peAgeJi/LxKVNcs/sNiaP+Q/pqVxFzpKj+vRqvTM/fz6E
KqbgxujRo3+vnWvnWN6rh/o+2G020mnLcN43prr9HTl66XbhjH92qzRLV6F4Qm7gn2d7rnWZLA4V
e35t1tquOvq8+e5uciPySr5bzhP+1eRudvudxZnLEvV28JSglo5o6zGneN3ZxmO3nUKadFfZw5rE
koINqlV3/b7bTomsuxttC0H3X/+HtO9ablxZtvwiRMCb14Ih6EWJkHtByMJ7j6+fBe2Ju8kihphz
br8ootXRiarKysxKsxaYFWNSWMvvI34mFEary/9sg0R5ipAJMFw8Yhs0WzqqJ1T3T81mtMACg2AL
NPXpZ/UFKvpVroPXAg/6Ag+LhZOYifSvPoGyb50bhMBGwyf0RmyAm8DI9u4Dvx710E73IKbWmfNS
QDH3lLmSSRkdPNcqmQE/No4hz0lkC38PbczMG2hX6Z40e2GN0zbeOXu600ApBakT1JLbvwtbH3F5
DyXLdc1YFLR0npRJqcEVn8QsFibgOmWHSmd0YMLqAEfpDHBprxfWtXCLJOohUAKMxR2ndXXm9K53
EWQkmxbLSx5c2Avvv3qEXp0c9SLAO0spk3A6OVyW6Rna7ypdeUztwUBv+lIUvagoVOg58cOIjAvl
9HetkRxAaPR3ep0BLKJNvuQQlraTMkp9PaHGKzARDRxRu8aYGtjYjNoAVpXJr13bhRFgThJC7FxX
oDzgCEeua/FUZ53ChVGgLJXqAcaglHGqYOT9ywsBZUpvj5OxEg1AX+vVw2QHNINZTOYJk6+9c1Po
0FUGcyG4n3C+6sndFAeYQhNMmwfvpTbQJo1dPyLNd0TLm62BV5a0m/hZLo1RB1d9S5RNY8SH+AAC
1/8yB3ipezJlqUCTrmpSC2XIzOfKrJDjfFhJJ5YsucXZ6BZdwxonY94DYTWl5Jiyj8Im6ri9vB+/
lD+LAbZiExwh9mIidy7Yu5RFaXjJNJ1cAf3kLw3IPfVWt2rXYNOF/U9t76Emyio+TG4xxIUGZAy5
b0Imlb4973+XSqk8sMMbMB1AfLMBDqaOxDGcXrjU0Lq0SEqjQ1lwA0C9w07piNz19BicJrMIGoPj
f/USuthQ2qXC1nPAm4csVN2RV23PrtFO3hPHxxPxv3vsoc0SIwtokUVzGaWVsRAjwTRw/9zWcKfu
ARsPe4HDW7e4D6rlm/ePbDZqQ8goA49BBKalTJ1Z0ilekoLYcQ/yxN/e4J+Fen0uDG5V7JjBBNyS
ne8zy99neGgyK2kpZp07TFgnQEMoPID56A1uBsAgJeBT22u4GSo0FH2vOrCyDETpS6+TOcd9KYva
3KJR2bgG9tR+WOHFvtf0/rEm6eb/4x003TP6IlxKokISgAL2lRhiVcoRYPEf7VmxQzhUdVf/lh/p
obBEFAFcfXi8f5i3bRvTUN7FblKPH9gZgOa2WCHIQU/ZoUVMKm1do/xVNp4u/LCkBtLIgszZE0Qf
3dQVBVpP2si7rstFpdTw8HMMaY/ZxjNxiivMSbPb/8bAaBeyqBPkACETFGMNbbGnYmjwU63R0L4Q
xM55zEsh1OG1klRyEQAJ/+78ZDoR1q8kBHj3N25JDHVWUll1EyPMtG8Rcu/tBmjwBF3cCxd81v9c
LmeKUy4exOWQ8yhYtzwKu+2xOglbz8yQqWpX4kuwMC+/tCQqgqz5jldGkHj/1ZBBrV0Z4EuGti+d
0OKaKJ8awMepKMfz8KlTvO+Zk1nudZdw++Ll/jHN5ccxY/WvflM+NQJXZsZ5WFRpYNjmEJg+ygu+
jeDtf6kQlCXO0hFIS5NyA65/N+WkJruPRS2ZwekUbozTxYIo/5llXCVPjJLw0pNPi2zxYzhMj1SA
KRpA1jfGbKV9/+92UaHepkLrcnXlQ+hUcmWRmEn0cQMEP91dsEd/Y2DU8gDVwgpIVaugBaB7ppUE
CMixOPAoE3aHyEYzw04wvmp0AXQGZsM/HFw0s3h68ozTaWlrZwKgK9nUEVYA1kwwGMHvt6/5A29G
25EAk1tvdQiWdKDXmokVr5b2drIU91ZMHWitFELO91jxuEPZF3i5SN6DBmeXPPQHGUGmcF44zJkc
2+Uy6UxPBWA7XoqxTIXsOcPb5tZx/WDmh+rBsb8X9nTGplzJokx+OKL/WQyxuMYEZywebNEuJI0t
LVy+uTjoSg5l9bW+D4DHizW9Ajz8jdUZtAWM6/UPGn3J2xtvAW0T5H5Q16VWNXHm9Li/Jh9ZQac/
3eZZBVHNa32BzRSbQ1KUThRHq4UDm/HRPIfuJRHTCph2E6dvuPABAfp+OGGopiv/T9kl2ufb+jBV
6RebK+bX868sygkA4VsAzPIkS/9LwfoE0NdTZDelnlCTNTRm8ZE1p5DoVZ0apTX0+7HU+ppgKJuG
K/l9KFcYgTQZ9k1JfmVlEXRiThDPojUWXZPCBKt2vZFN0kQJF4r8Xly1eMmjionk2voR3bEmbyHX
aLBw4QuHN2dULmVSi5MiEQwwMWRyR/eUPDbP6Zo1BeMMwiS9NNPn+JCc64NgdvZ9wXMHeSmXOkg8
RTIGTEP8HiijIGywKunnvoC5cBVzQf/uJuXGwRjjKWIECQywGCc8ZMVw8y3rgpolM9P2ULWrMv9s
UmadSy9qYZSgAF7qP5+zL5ffQLl3AGhyaY0Jgz2ru5to+xmZnsnuJ/8E8E6Y0c5AGQO0m+g2Wbr5
c700V+un3EXLNyCVawV+D8JYMzq0a2HHYaS5JS2JCTCEB0O2BLPUYe7OC1u/pFSUzxC5nMcQweSp
PvefAKYl58fV6gGFgX711JGlKtRcdeRypX/W98IAJRkUCdwyeHrp8mo0PgtyfI+NNTBR4BxleOZy
ek9vO/L9v93kv0+7EO3XQKbmBmwyyJxQp2XIuD6eVw9TFuQD/ElI3p6W0gYLOvWXqL8QKZa80qN8
OpnbDiJDC8CiyLYvvSBuAZ2AQwq0jQkDAKNGAo10qJRMAJ4oadIfMEmEu9Y6WseA/PyUZmmCqunD
038X9GZyg3SscSmScpNCDRz0wMNuolaL9opsUyDNU2/KR9nO9cWK1qwJulggZW5BiFY3foEF+j4y
0tb+7P1dDf6V/ZI2jJEb91e3JG76/cW58SKjBEkAcVKUkZE9iFm4IOHPm9/bP8qoam0I1gn3/2qj
qItmYGY6zmu6AbFd6r/gIVqQOXvVMcWqgW5NxHABZeEYpFiAGyDz+/TVAy9ha+QvaLstBBMUwvf3
j5KE0Sg0SEsSP5XxMYUpUfaM5wEKq6V86lgAxXc4WNQjmOPs+0LoSO0fKRPKDEraGHyjE6odG+dc
lIup84y2m/Doo4YOhDIQIugb4GoSEHjYnf2kd4RLl94WVBx1I5raSo1RPC9WhNTZGlbz4xsj2qVS
ayRqu06BMq3rv/E+++xy07OiSl84RxoA40Y6tb1y03VRWmPh5Vdl5gFGaRPSnHXhGV0ZWmOW1qkj
p6lQYy9JFq9v/T+S0fWGAjcGwAWZuvWBwPigiQ4SJxa+wFbVA3teLnwSjgH6hFX1ufKBJhkD3HgN
QOty4ghfguL7G6q9uDh/nwAbB2QhmUeJl04zKWLcAUy8TJwefF7qqgJZNUALTN4cgJGuDz9JZA3g
kIlWo7jWVtG+PJYFKs2iJYPkfcf9jInJ21W9DQM7lR7uqyQVFf7zbZjAVFUJeDOaSKlFF3otyBPZ
xNE4MIUzmcpjWiiF6DDXQTW4VNOZbMTNVmA0HXE85vJZGrJnKDmxkDUpcZJ+AB1DnBKxBHOOyq3u
L+sPPJUWBJOBKw1ZGC+l4jNhiDKxlevUkVGi+gTDXcY8YHQHWDrsM3DWCsL+VDkw8TvQLW2idelb
TGmN8Adffb/CWI8SGrFrjgmA9TdeAMaoTfTC78RHjPiCkN5F4fTXS8wxMvzudP/T6bmxvyO5/HTq
SMC2EsF1NKmjykbXJ5jgAWsmibs9i3Bqy4TrtCCZ3R2Xksx/QDA3e6ZM47gCBjZuUGqCCKxQngIb
6Mq6Ao4Aco7QvNkaDwDB04G7NaxqUNeT4jtYVc7EuAMOzBrJgS/AYle7QFw30sIx0n0B/+zFxSdR
Pgcdf77f9vik2jIGUzSHH2stP6xS+NKv/Fe04bkTC+NNK0ycPd4/B2HOcmCi7X+2g1Ihn6sVv+DG
1AnX8in6eBV/j8GjspXXyS7Qy60XrmrzF4lCfZM8BZa0PmDG9YgeEfy9xRtLCUo6cfi3FbBfGmbp
McZ7A7DFMtlQD0WSOSKAMIs16L4A2A96yOS1bTn2uQ5A12kIgEjHS58P0qdmTNhn4Mwnr5mgxd6C
P5mzG0hSSQJm3fEGoePEwcfvwMCQOU3tjxZbZSmI6ZOvqmalp7Zkl4bFJ52nVBN4zEDxEQWkMzFm
j99fhDdar4D2vFIyBxPl4loNON7K2YIzFAbcTUIBjse4jMUF7aMfOdOWA3Udr2V0fIqAYacSOPzA
RVze1JnDx4YskTI0cSXLzBYeSzTprLjhUTSKfSlvBc5W0L9RojiyFJDTkfI/H4H6lggYV0UAjtH1
0oXBH3gpbzKHsWVuz4OdWCTFrgAY40Cw62hsXFeimYJCqbEAB5p/Kev7F2FO82BEMY0E3EhUFGmw
LtH3eMWXisz5xBOz0JP37FxjViL4XJAzo1OQMwHJiiD6vXEOecoLI+tjpS76RLDQajwXPpjpoU1F
BC5ckGaAnI6TAPTKkKb09HE0pecIoDOF9J+ONv5tOzrROIA5TLBHN4sGVWfsiSnOvrTqbONsnhhj
I+58giDl+3khUzhn8zEhDJAaVmBloPVNtuhCv8vWD3pPGjInIghMEAJsS5CepLp0AIVsQ5TUyhmy
FBpRRcV/lghzAthvQJBjXPpaKPgXGK4BE6jTsXlnMMWgEL7hRDsHXyBhsnQgSgsasNhXz53muaux
ZZdKcPzMxcblwmEj9FDZG2T9litCFzcf3+C67EsfeMx32guaYKSgXgROQpkBax4BVHcGzyRKulqm
VsrBjSQNPKVuG0VGhNFcUOP1sQe686Fpwh0G26rIYIeIf0lzQXwBVSrm4Vm/6jAfrwQcfIaScTuv
i1mNaHznP7s5Lz2XadWi11BhREdo03xpiHjOl2HOE/yYwGLEmDTd6heDCLV0tYkuFn2Nsgk+N6UF
KFJEwHCjM8Un/4bPYTa8QLKHrgDJEafLn91rYcmurnI6wNKIzNYL7x6673VSAoAl4HswoI4wkAaI
50F8WTY+5zkTB4+Cvr+IR9OjrKx6cIhtPEykdCBji3tzFA737/vf6+3aqGNeUwI2PZo+Aev8Z/ku
lL5oPFGNwC/tGK/vg5mu0TFQrxnynpF3bAQ5VhgFK/QMZUx1DX9PiP5k/J5O+gZDfMZuBzOI0llM
3nTdPuGPPZCnp1R/ynWQqqMzabPZ6E9L74lbG4ULI6AnBj2q+Hba7wEVMikEzXXPXPEG7jhS1evI
f/D7Bddzey2uxVDZA9/NJLUBwPQZaTbTiw8VIEQAIISJ3a0AKvf7B0EPUUIHrqVR1sfLCjieCNK8
zhj0fK0QNN785rv9fm+BhWL98zVopN/0OtmNv9HDUifFzM24lk8ZIq6tyw54Ve7ZkFfo9d5bn5UO
4iGyFh8eXlgrJzICKrAd6cD8X4hjbh8k16KpIE/lI1WJJtGgLRTzXy46RiBTvb+/t4HktYzpsC/0
HJQ2XgKz4p792CmaggT1wk2iUzP/HKAkTHA6SJUAXeVaAgNWs24UMuac2O7Dz6rftJsDAC2/Uc3e
SsawoC+3uRKsR0JkDHETJwO1Z2whe61QNswZ0Fmkr9cT9doAEtHis5ZfOmmhMj97QrBNk5tSQIPB
X6/N5UtxZIYW0iRMHVSrRHkW0A5+/4hmYhyNBcQXjCAuN4uw9lrKMKL+r6YMc87MyExW6k4lm18P
Xb9LSd05A4J9EdHnDggLPLSuBclo3lOq3mXOvZdYfb4JK4FU1b6o//OQGSu6EETtm1CJGahhIUhL
O7zd0EIhsuCRVUjAfsXxuLSBcxbrUhxlsaqqESu31JjzFhySmEzhT+gWJXhff3G6mZr6Rt4uPJTn
rhVCUgDvIF4CwBi1k6VQCPEoYoGx1poyyPIkvNvvq8WM7iEA5KbcICqcwPW+Pqw8rmqw6CaeE8vl
SxmUO7DWNsQPEvO+nJkbhToqyFOwHDw5/tp/LyyEqoRd2I6V56RVtgFwztGVolctDT6FYiBF0loc
zy5cq5mslHYlkzqwXux9X1Azz9lbR2DtA2wAP3pk4NdktSZwtvrGdg8x3rRPC9Hu36QS5fivRFPm
iisluao7iH59ZfVn2XzudPA92hIxLGutmfiET6TLPYJ8Qwn+t61oyBjg0usVsoSVvc0N43chMzuj
vVdfNCnCxQEojKCFUl14ThBotjyCa1xid0XPGUlZ61XFL2z+rDgYmelVBVIpmdKrkMtVl088z4lA
qsybQSMBk8uO6m2eJQsXc865or7MiQJGlZH+/HP+F0vj26iqe1H1nGZTqHrlYUMFkqoE46XH+iE1
JFevXFJjZJt4mAV1ieieAV/70RUlyd7cauF76Fb2yVddfQ/lPcDWC3hthvccTIpzr/sQrREWaPN+
Q3QN6e6CZ6TKWTfCKNcLhl0pakFr71Tjqnhsdyy3/ZCQSJL2w38KPPWPLICNYoYLNQRkHa91iOlr
Nimi2He2CdmPhOPM4ft7+xwjN/Xd2cISPOVc1IZCwr/yqJx66PpSy6JP3enCdVtvAXkYbf3WUsC4
zJLAtZEfCEZg2cdG7AuGIG7b4Mixr4m25ustOplYkjMbJTXBkG306S5ylYW45+8BSd/zyy+ksjaD
H48u24a+g5lpcBxaKHoAKZYgvPz2NvqBe+enCefa/Dkfj9bjjkGHt/50Ml73W/tJ/AyOgZHqtmt+
K0ZHOmIv9cfNX41/d5Du4E0FJR9FP/IdXtqGPKlfKhDAYo5c1kNlA2zqbDMA5Jgv17wRnwZ5X5wr
jvQf9SOT6oNyyv2FZPxMwgl34+KDKLuA3EgQdBWOVALdgfvGMZwpabbg5kZXa46UWRlQYwXkntgS
mN2bKjfAr6v9lOoeTPUkdpeqYjOvQ3wQYApAGIKsBOD2r3UaID59ASBL32F1dSOa1Wp84R8CnX3t
jMRwXQxisgs3ds4VXkqk3NKQ8lpS+5nvKKUtF/pQYWo8Hd6RmveXcpjz241ChABCiwmskLpBDTK8
rTRguwvREgC/kBjiU3nwMe+omd0hJqmh+MeKRTFgNYI2msSYgzvf9/zz5lCSJx44kN8hJLze4WZi
HgcHKI68Xo1yif4fYRN6H52nFzzyu2m4TtRoxbsK2OIrXVoqSc4FvqhSA8gQkG0CXBFltaRWBkV1
CvnDSiLFLwjqQwLmaE7XI2vB79NNM38WEpuNXA/IBgAOSKl3O4IYt0gH38GsreVVz2AMT1zfaNkT
H2xDeeK71gPwefJvRU48xmAVXVKeFzZ8Lqa7/AhKpcdcm4DqRt9plKdG1TXV5jCt0BM1M4ZT5J+G
oTK4LACwmzWseTzx5ZJf8IF/jRu0YUR/JygrYL4B50Z9Q5SPXDzW+AaUQq0kNriavGG49JAeHMdJ
rMjA2AL5hck7/TeLnzLJwE8GnSc9Q95Xklp7rAyLpyemAogpBoMuq9Y0PyT9O/uUFlLHsz4KQc7/
yKNOPKgUseglyGs2aGYtz+lDZNY7xc72suF/lLZwGDfM6gDWB7BmbXzSfGKWTF868mk76e1GAwHQ
afBelQCOe33HSq9s+CSuAnC4PoH3OjgppQlyN97bKNohiXbeN7MRlpi0ZqPcS6mU9wt8CbiBLaT6
gm69vu/9r2ZV6RWxJj/4ipd5uh50BZ09cmA+yEQmQ4Bi2sE5gNeLlMR5Gl62zYLmzVlXFfPt4IOA
4t1gC2ogNtYSxfWdIF/59blstin/pmAYtM/I0q5Plpre9cmoILencCCeoGJqUE/mYyywSO91ZkC8
zbAPiAqG2gNPFPDE/Te+E4Zl4ovFPAeQYK8PWSvRgCpETOBkjWdK4penEIE38x7YJprVyA9spgcY
cM9+a2AU7pLQAIG3Lot6Uq5ibenxPQmj1o7dBTOeqKJ+eAPkhjJYUQQeHzpavZJjm2NPnbsKpYUA
a+YZgaFxZGIgYAIapTSsF0JBAF926LT1hhH0WjAic/Af1PH7vtmY/h9qNWhXUUQoDSIBxLfXW8uL
jarWEhM7UZMb6DYGyiwRm3WwLwU74D2CLueFh/fM/gkoKooYJQMABJ5m1xIDrpX9qNdi2KljvRms
xXGjGeW8EkBZ4LIKBzdtICA7jNvU4H/yLXo/EO+hr1g7d5+MdX8L5xeETDciKbSC0KCeRYoQoBYh
TxxIW71IyiEdN2H6cV/KTDkFiWlZkGHbgaNww9LFJUnJV0WYOBgMzUpSGwoJz/Wu3QGMdYc39Uge
W5KbDylQZdLUrJ85pMmf7PtfMT3faXW5/Ajq4vtocPLaBh8BxnhTxDRV5n3elzCzm6gRonuQRWwq
wMJcq0fHNwrXVQUatXo47nEdABG1K07eghbOLAROQ0SsAhhWELZMn3HxdC5TN86HDAsp2+RZYWvV
4soyN++vZS4Cu5JCLQZITKIvgvPcibVj226EnRvEOth5Ym4/ZK/CuKp6MDAuxWK3xT9Ufi7WRvnE
pgSV8pj7CSL7SHmSxt9qPIXFIfXOXIX30DrsFmKBGSOCCFeEEQHEJZpLqAxrmQVam0ZR4nQSaeqI
hNHj0L+VtdXzaBz0T0vv8RsdgUGEIIASI2mMlwt1eK3Cg1dQzlInGEIg5MY5ysYr0CQFehzxC4py
Y4gpWdQRimqZ9FwYpQ5XKUYIYj6ftRK0gAcgOWrYr/sKc6OVEIYgekpLAoYKi7vWyixVhkoJ0B8E
riTNaz/bsvq+L+H22TeJmBofMCeAXD9dqswn3B2Oa9GniMYKHzWh9vWVA1ScZHkP/HbLLCnjTUyO
uQdcL7RYgI4ObLLUWQk5iFpA4pCj/A2DhbFvBpBkHvmRMfU9Au4DwfD9Fd4+/SmJ1ImhDi/3ESPk
zjbvt5/gh1i16Ab+Ca2WgOxMPzXk29ajLyNbuu0zpzcl/eDUgCrIoiOQOr3ADaLQCwoHrxvjXdsC
Ssi1iMcbH/VKC43FJvKba4eFopkCCPFwpBIeG9fyvCCTVbfvCkdcZSh2m74FLo4xIvlPv5DUvIkt
KUmTy72wlmGiIc2oQFITfMey8dSw5GkYFm7a0nKm7b0QIoUMn7aTkISIg56KtqwRR3WNhYfSkhja
hclMxJcuVziFOTUeh0hEa2bkE+5NOgeBdV8Zb7s/pp0DVjyKDCoM1p9Xv1gU4kQJ5LdyAfWX39V3
K3nXqkOzBgbqU0fidkkFb2IfiBNR72cx9CyCwYBanFz7VZ2j79JB36tCtsFHkVmVaLzIKcFooZws
zjjdJlomiRNtM88jkIRhuT411hXzCrjWpYPq2kBGvPbA2QNCnaOCrBWGDMQzRgwzQ3H1Nn6qmcf4
Z1yKKG8TLdQ3UJrTBmBiq8Ag5mCaopmAw408IbWvA6Njs+mlBT2d9vAqBqKkUXucK0rrFlpfOqUF
DPftEizpnIW+2lHKYrKVrwqZXJVOEaxxr4mxt9SCsNVbHxm28KCcFzkMp5D73oooi4nhuIjPvKZ0
Um0vyav2leGhPWFyKtyNVqFtliylAhfVhopRQiWXolqA2gjZnmOMMUH76Yto5okVfuUYusHIPkD4
Ex7d0mgMJBwT6cIbWmWkxStzEy3hOKcJvYlBEZlQifK5dRehA5FJKofzHhMARKkpUbjN6Oo1YBO7
02gu1dhvO+bhBcHW/MefhLv/l0u7sAmI4YcmiNzK6cvXCO1wTvwiISWZTG3q4UElyj7dgjRt3KiW
gETRfYs0E8+AJAr2CPRzIvDpqbvCsq0QxppWOXnzGjZ6a8jtU5ITVVyQM+MyQIU2tRIoiGgw5EHZ
Bb9JVC5LaicMH0fBVhyv3EOROuL3C2gdwnQhKPUFLQyHuoyG6gw4T69FISdSgB1QqB3WbJCD+USf
kWJ5m8A578MSE9YfGx7ZF6DLAGxs5R1TXTcfn8qfLWZqMT23NKA4F3/gc5CLAhMcIFPoHoqxGDTJ
7eTaiRvdB/unlRRmugu2Sv+Lk7UBWLkatW1Ur6XR5n3SId/OGOJB/Y1fy2jBIdymI6Frlx9DXW1v
DMK2K9UaTrX9xiAhYP/Q5koAJI0wDBUPQiL0pfmmQjog0m2XUjeTNtFHI/HQAQSaYMFhqaPhqlxu
mXxonFIG65OrCaOe5CC0vq/T/Izbk9HpiFfx1GmIAO9aA8ouEdwGaGtOOZYEDEH8c1yuJyJHUiVm
CNhO2wd0k0K80RS7VYFm6gr87yFpP9TuxVe3obhtGj3z3+5/11/W+3r5HBqaMe8/PTHxk3IVeMyH
jZLwvVNyRH50wQe9aktT+ALMkQ22vtFb+SIZcr0rdiNvdJnJCcc4JAlrK6nRRVs0gzergTPy6ts1
QCctauDlNN3xO+JH/f63zuzh9bdSe5jEURZxHts7FdlDK5FgeEfVYOocmOACAvOcbvODpD/FOiKJ
7wXht0HZtXBKTZFlDNSsGHs8Wd9jfT+YyFlGoHz4nJKn571G3l8C8vYhrTjd0Q8vHwvybzuxJ9q1
iZkBj6Pp+UUlpRhN7FO1kHqEaWAZiMzRTtB+GJVGCkIBz5BIhxl7V18Qe2u4rqVStyMRtFoVJa13
6v4wSIjP4gpMmnbCLXUmCbf38FoSFaXxYKIUgwrrsxJiHY33Qe+txhwxKlaj/cLUd8hSfwKSkSQr
jG9jYrwkOrvVYa3JUp76dhaF2uvpWy/cn5YmvVxwbu8kz+lOeBEBIz7ajzFE+bBHhV5D4bxvLSTG
CWUDoGIseCYaOwUIatebQd3KkUPbEdfgA7zim6u3qU9qcRc1IuHTtyjMp8ZPQIKTBRW/tVGQyiEv
MxF/A1aYSpIwgQc4UI7Bsgn3ZflPD+9r5qteh5ZM8o8PQUE3rHt0DwKJV6xHJlTKhQ+49cj4ABCl
Ih0Jtw+LdL3vkhdo/Kh6gwPxQ0z2mMk9RxuPPP6I36vHdfy0wqwgJo8/xcO3/Qso3qWi/O3k1rTx
aE0C2zBmS9B6df0FDBOHopskg/O8fT3ug+0n+HcOR5SqAvKYb1er1cF8Gshm81GtD84mNn2Cpt+T
/Xx/I6bjpY3y5VdQx8/FNZ+5fIx9AAJi+aJUEQFC3MJxz104HCdOfMK2QF/49VLRepArZZUPTjCa
bqWYMaeZ95cxd5yXEqgrXVZuJvtlMThVAsg5KSaCgIsbrTxOMaQIz81hkSX5Nnacyvf/Loo6P24I
e2AsZ4OTG8/7PYoFGdkOp9fX/buvH8/F/gwXb6Sc/tiT9UjW7tojZ2G7TvQVIabpZBxxfEBaon31
wX4KycZMDxiOdX5T/du4vzlzllWY2NkwkonxUDpDKDJTgTbBZeuSiYz3FI7vOaaaE3XhmGfloMUa
bwe0y4If7fqYQ3ccw2S6Uzly4VPqU0VwxcpooKh/769oTmunwjpGaNDoBcLHa0m5K+TtoEWDg3/U
EUnCwKDMd6RFBvR/JegGRqfD3sXTJdWSN5ff1qwjcK/3Rczu2r9rueFu7ooKVLXhABpqID97uwQP
Ay568fKlWt3CptENxm0jeRq86eA0Yo8HVop7mIKOtIj89f0VzV33i9PRqMso1dnADAoEuR3eVBrq
/Fn9X5wL+C8R4sJ0ThNF1wrQqLyYsXE5OG3UGFyM5lHvIIUL6VoaQvrPN15KoZxEp4CDtkghBami
XTI9Tl73R9Y8Wg+53ZLHfvv4CNyo1nz7EHnywRID8xn3t/KvXkbb58tPoEwneidaVyyhgLnxus2I
osHM7C3r+AhXtRoPD8IpJbsPEMI82eijiPUF0zF3lH+DMwLmAtHfQF3pgcfk4J/+Nz2axLOUqNH7
/RXOaeWlhMmyXwRAVR7KXthjgVWEngXfkL3nnFvq0Pt/nCSmWf7vOmiDISW8UsWQEoR2Qp732dSd
cFw/SsiIO4/dw5dIOsQeLUAeALCiT3uJGYwF+7iw1L9Q7GKpSheC2FXFR9STfdR+JCf2rP98N1HE
w9sPA5SAk6DuBdf2RaN4A+4FprerVLLcQl0X2lK/+MxLGsVC9PQArQppDQwKXZ9aHIWi0PDtiH4X
4F5DJ/s1hs+NdbQnJujPPL3cKB+5bi8Nl81kN68E09U1kLmlMig/R0cgpb+SP4JoW72zD0VLXAzK
ibb2kH3e39K50AJBIhh34T5R06MUlOXKsBayanQSNDENqSmiKSBsHvFOfo/ChezNtG30bYcczPJj
BJXFI/l6W9MBLD9Vx4+OOqSkiZ8aLjdygbCvTHjShHyTFEszO7OPvUuR1EmGdZplSSWMeOxtB2B8
o11I9+x3gFdZnkOSRk/R97DUMzT76kDWDVi2oFDFWPV0VS6uQsenUai26uiMkaXFVtGzpI8yIxFe
AoZ07K5pTEyrru+f5Ez9gUPI8K/UyRVfSPUarU+1wh2dFiQPMklbE03Eiqi3zS+na8kDGHIBAZC8
urx9X/LsuV4IpsxoGbcFy+cQzGsPwYYDd0n0xmZvvrAqN8kSAtpcYHq5SkqJMsWVFC2dhHmnDpTw
0k+ereL+tNRbQmOH/7nHqbOPhRVQEENSfj7CYK2XCNLo7PeVvrWQRbLbc+Ew5gpTjHpgsYbD6V+D
ZX6cEpiIxs5Xv6HZbE8LTmp2wcAmFjHDjIv699K6OFaucIWg07TRQaZeUK3aFnwdHNBLlZXZQ7wQ
Q+9rlTWiNkBMmu/b41CQDoYgBcKbqj3XIDC5rzKzKSgZsM/oDEJADTSAa2WtGg60xrnPOhxZrxnz
0TPPx893CUOjx8/1+nENcBXLYxb7km89voJmNpTMkKNDGZXmTyuaJm2ammkdduQdRsp1SViycsKt
I5xkYKwUqAoIFFlKcbLS84uyCTsHEQ08saxrn9wWnpikx/VPan+9gNQc/XObqiZPtuMS3/7Y2ADO
UQzvZWGXb6Pv60+hdhkdBrkSe1HnPAtEOAL8g3AWHnBoIUpWE1Edu169vGFG7lAdn07FUp/qbR8T
ruLlTlB2UGWA+ztEEK86r8MvZv/1I0esSTjiO3n39SIegW15ONT6QPz3X1Tr769//rT/PQnKIo6R
WMlRjZPIh5ekPhbKQq18RouvF0hZvrrrYsUTscDcAD679WqJ+jhNX9UeeTBTlHl2G922v1VzkZpj
UqJrX3otmbquasN2SpnFHQLLCtBTLF6khuYZiRbpMYBclMrW4pXPHUvpIU63Sb44bbz0AZRnHWuV
HbsIeyuQ1+jwjmKMb5wFe70morEyWWuTb55gEZeizJnY7GrhdAyo+GMfcZPcbYvQDDhfsXX+eQxf
AIi/0X3TZh5sDMve16OZ5P61UOqplDBKmPAZhHa61BAAz73vP9unc3Q6Z5v1eiWZLzGS1ylhrTcE
h6ThphJ8Rxbx4Wac0vWHUA+mQerSLPizLYU5XefOfH+vzxpppwTNXtbPofG4Srck2e3eMsk8wIaT
p2nsBqC/C15/6Xb/xSMXjonXmiLLUig/Yz+/Au+iQGwl69YaOM6A0n/8UcydqWDKnyecszlpxmnh
di9+wHT9Lz6g6dshSXycygQGCCQyRHfwH9iEgADYcZXbD4yiv5jmBjvwf0i7ribnkeT4ixABb15h
aUHOcDjuBTEW3jQ88OuVmJW0ZBMiQtLu3ncXO3FTaFddXZWVmewfAmfhBX17M18vBuXehkGV0paB
/QDthV63VYszB2oTLzMisvCOvOWcu3alf73jF2ONVK3ptcmVEitFSW8vWoc1VFyOFrdxDR4Xibm0
6Renl3JuQlUUTVPAJFAJks2Z6+Dk6+0UF+Bd+Qi4026XmnDcG3T0v3w/CN/y41Jf/0wa+XqKKTen
xB4Dyd3ptIPUYDsBFYBWYDflDgs9kVv329hQjOPLC6QpQCFhCYNuQScw071DoQOijqVfrRaWnSb4
RmR4/VGU64uzlPhlO30UlIoOyDXibkf689H50uH4wiN8Pri9v4X1fS/092y44/P/9sjFHhi1gEnj
yW6si/tUN+vd3lbQa+uZj4/9405nHrAVgLLDu3ThqC3s9D+nfGHZA7OOF7OwLBCyRr7KHop8G9a+
EcWjnbe8dX+kM7CJqxmm4W5lWeVBWsBeab6Sj72wQzyoO52NEt0RQzz5trmwqDNvtmuTdNSmBTwT
JzBZmN7ecyQ73Hgr8eBthyW/uRAf/m2vi8lM0v+6waZerf2+3Y25fjhkIPz1dW/nHJFyy2QdfMon
bKNFBYulpaScVq31Va5NJ0pOnbpyPHTcp5BiHNdMvJhHmU7nvQ1LxV+x6hVFqcHW4JhRqL/iiiK6
jfITBrp+PCrGl3p6y+HHzPPvA+gNtgvbVpj9AAWERBCymdQ9qUVVh6SKogxRkghC/AapTWLYj/H+
UX0KOwMCVOv4YR3Y9VZ4RNUix9EJbSN7mC6rlTpOmL1FIOcMZAT77OKTqEuL+KFa1hE+aXgQYxCh
7OHK9bUyAj/q2V+6ixTdycBbYGEqZpf9wiy17GgNTEkqYClAT2XKRqG+pWFheMRJOeP+4f1DUd2s
+oUpatVzRdKSVsO9Ab7jh/ZrehyzCP554zNDFyiWHv/htk8ldsEap9p1eRPF3xwVQHTp2uXz7kUA
jJcFWVCr/5S1/sivXxr7LXKljQWSIPMBbQJg7N7Jw9IkTXN/78upG49PAr4XxbQ7Nx7vNjF7Zjhh
qT4/UxOfNgDQvIAwsVON9DpqIV5GQk2dwiZkpJQpYkE2ysPpV6zRBSINXR0WelhWGYpnW/9zRRbb
x273gsryrCYrAnKoU8Pq9ReMhK9apUbBsmETM6rrdeMxpcF6qcurip6xSmLe3xLcNKbrib2ySBea
SNZyXRRkw9lkeD3+iSKoYYvbB8bEZlwwdetdr01R0zuApyoeAwyuM1hHOmy3qrHdgwsLMUtgkoVT
dfu+hjEUSeFhpvwXjbDj2rwu2x7j8gIjJDr6Xc2F0zSDnpxMyKgDYbVAY0jlvMMK3X7DiEIs6DWm
pvv3d38FWoJRfxkOaqO7xsOY2ffncMZHATkPEjEw46O/EO2W1xtEQ82uj2p/xBxCWRSAsc/D47iS
zcoGzjdf68Y5sjr9N1pUR565hYGmF9EYAZogtC3QfcxejBcF00jDOWo2Q2cVigxqIreqAekC76tS
f4GwQc+KpaTi7T1xbXb6+cWV3PJ8wIcEZpE5tfDbGQSZu8g3mIUQ7pZLQbo2RB29iJRKG6Bb/fyM
JFtmHpAPibdP4MlDz5+2rYzPyjmEEAPkkG2ctJkP653FbyE/eAbdsHPObXnVOptN60DU6FQb+GeT
2ydWZ/UBvbdLQJa57Q2KI6TLpi5jkI9cT4tcR2NSSMF45oZTtiXkrIV23AULW3zmoYFJuTAzueWL
2efEimhlh+3Gb5oHIqKL4yvRHctyp0LV7ymxjFVtr06rj9hMnPtbfc4VIh8IVyyqKPeo1E7nSZEW
qZCNZ9/zjVo7eALwaNGWEVK0Q6oLxmYeDpNAsMaDoxklcUWiXu+aF6EKmaMukO2YbQGSPGwBBo+H
R8X4RI3uRcUqQpRyj+xJ6SxhoaatRfvgS+PUYvJeVZZNggSvn6zk50JGsKMgy8v/VnBbJUEAUi8S
T8z5/Uub1Mq2WqC1fooBc7seLbzFSlGMkAH/cSnoA6qhL0R5uL+gcx4EDUgy5PyA0sBThAp0uC5L
WiHh2rPyApcPSuPcJqIpavv27KVr3On37c3M6pU5KthpSqhz+T3bnsVNZKInDpybXGow1dEPHK9e
YNWY2a1XxqafXxwUMRmlOqkwNtFQGHvITFK+kkPtL9TpZucQkcGE5EXJFo3J13a0tpahElB3555N
kqMsxXu1y4keeINkNaRk1l2UcroIBuu0CTRHEoclKTJu2hnUbsVBAY8/+NUmRC11jQOhCplpQWvP
YW+ykSMVE5Mls0lf+Mf8k3wKnZ5+3l9JeSZyuDJJjToNZa5oPZgUWaco35pPhvsUQ6MIt2ymc8QM
Yz3k1kH/xmKZe1Mq9iR7KMBjmzm9tk+853Q41IBTSuC8/Yk1aJ1mGxWyoMM+9x5F/L+1xJIRlWDx
pIfhHdQFcm8Ho5nmRgURC9VJMqeBUvxp3AioStbfEVhzNxlrkPolSL5k6SvrHuXGELq1VFVG6u3k
wuqVdbghUQuOk9oAsas8LOnTzFwCmBY4KzQ1obdPovxG2zeokZQomYjFdjxVnMHYjXiIh6mlKg82
TQ8iZ0tQwc1+zNCC/dIvYdFmLuerD6CcCBIPQyJkIdIenSkOevo7BL8oUaet08gLO3+mvwC8ChAD
nZpDEHT97ZGLEyawRc3XuIzOPLElvYBMcwHxNjs6tHZpZ06y3qqBEdjjNj179pggrSgYnp3iCXtS
3v+UscGDwSzcG3Mx4NVXUU4mKXoGCjL4KtBbvkqevgdsdoLPMtYrA6K+Ktw2gWMU5wVfOuNuwKnD
qjLoyiXoXVDBSioXMuiEk/6cjTK2KGtkEDjPkFImaNuLXu8fv5kDL3AKumFRlJvIAqgQDAVYNck7
0p+VmgmfW7xOdVHuvYXdPFM+UAVOBUcfCC/BIkL3qkhaHvCeCpi+AsEa6BjYiWdqfWCCqqlo9VI5
jyivokrvIcJNzVAAKKIzkk4xxOEkl5uqAnddyayKwOIE+/4M3PJ/gttNgQ4uUH+4wAByuXa7kepz
Qzwq/TlCF1Rvl+lOlAr9gQQ/PLgwUKwEozDe0pXpMQYhjs/q9z9g5ml6/QH0UU+jEA4Z0PH0GQxf
9ntnvZr+Z6w//K5QWVmB15X4Bv/Wsno6bPFvlnJwMycdLAATYHqS4kXP9/UE8KTFY6vEc6oEdh3Z
Iq8zIa9pH0adPciHbhceq3W0WS2MeuYKv7JK7by6G8HnxAO4tK3tBIgJPXaJLkDJ6OkxdX5qfdfZ
uy/FAKy1W2/6/dlY+IC51/HVB1DnDHOB8FScXse4BzgblD6t2X/wPiBaJ/P+YOdmGIVvEaQBaKcH
Keb1DA85y8j+wCICRf+ZhEJF/5yNT2O6GrS1oi4dtpkbVUCvHYDEUMLAnqY8t4xQIat6bjwHqSG8
Nh8xYBRIvh112fx6eXFbC+2xoE78OZUxRro0rUvWp59f+HIlYIjaKbBekz04OOE3BTT+6Jo36oNg
EIQyIHaJV0pg8E8BcZeErWfwOGBmAoYakjUKKGJpiEMSx3Jc1AOgVYpN9gGnq/4vgADbAC/ZxNv5
0mFsVz5kCVnrf73IV4bpgZedAr6mHu+paMVzG1/WeXWniK2e80aQL7zeZsIDdNJAawSgVHSma9Td
pJGiYdQSz4pa2LWfovZb9k+asjAiaeYqEvkpLaAqEihD6HcawQuRqzXcDoL+PEDWUXqNvuXffsfZ
YLs3JJvo76Pdmqwx7lSn++Cg1OUA2jAaxQduabJrrd0b2hw2lrPbWR/DmrNEyDatX0Zj97bZ/C7p
sM4cM1FUQMbPg9wBroxypErWsl2U88M5KR5AV6kRU4vRaVNDcAZB8/3VnikLQUrkwhh1yko0tbJK
CGPb/UH+SEzQrZ915bFefTmOha5oEEgy4FznX7pFhz3jOq9MUzut1YQGEExuOPMOQVgU6p/29vt5
X6GLLHnWnM0Hs5YWPNict7yySW24rioyr5ZgM9XJs6K/Rus95xbP0YL7mHusi0BgKzKoR5AioDd2
ItYVM7aY1hwJsMzMDRlvDlBKs2s8YCvEX55dW+prapIDs1aO39ITaC+eluR8ZkphWN2Lz6DuxNaL
vCHo8BkgjOfA4+vWmFx+M75a4oE5t5/otezRvAfO1/WJQz+htLC9pt1DPcQAQcffMlosQDdALbHo
VTlmASdvyH+qyK3Ux/vb9w9Me2sAjwse3dm3CNQxGlFM7av+DDjHOxQozXEnPqsbYPdlwAkSqNb7
TmnFa1KainM+oTSimb+TSADI1ZhjiwbGGupB0KrUl07x/ND//TLqXsYTmLBpX/fnUGGrbexLqiup
yen++Kf5uzP8P2z3xS1Vd1otcEUJIx7/xvN+80wyRJfoWsr29y3NDgftboC6g4b9JrfqD2hcaAgm
OoiCE1HRay8sXfhLJia/eDEYQaqkNvKa/vzcDEYKAQgs6aGw/zBBu3SN9kNZMN42J9So749t9rRK
F4Oj14rvmZH7s/zKb/b2JCiaO4+hg8DdJKb1xmN/rH61dYKqylJmbXYJ/7VNp8vlTFBb0rT9uZWl
Vcc+s9onK4/W/RHO3bMXA1SoyI2tmR78RNiMfv5Te6bSv3ChHQWp+X8wg5aTiVoEHYQ0/XFfgcCn
Ffr+XBS+odafvmC3xanC0/u+nbnHDuKFfw1RWyUdY/Co8EN/VrnKSjN0a0teqWMH5XqGxu0AwOE4
RDIt4n+FSDEKMO+1LcpTniTaROnXPi8+a326sIMnqzen8eKrqG0kSADDayyWckQR84mv1NgOkhJA
yRr4kyAg8cPQip8lowoLUMK5AEeSUPVADyH6NqXpZF2cnBTSIJ7EoCu6KuqHjg8tQh6G8VnK+C2r
LWXcZ2DxqO6g1YDHCxjtoXQius8YvPoJ8rJeBbBMaMqlnmlAjOsVRPTGb7FGa98meanB5AK6jv5X
To1RAPPhQj5z9i5HugW9AH+KivTJkaRWg3ANUMDkN/VfPU40E8HK230kfCiiHfUQ0YGqzqi9Lmy+
Ka1PL/NEYjYV1VQR9bvr2Q4CvoXIs88C7MEaOdLEe8Yt9PTovQQLOZS5XCpoLJE3kyFxAAwCFa5k
Q9/6GZ+OZ5N74UBq8uk0KHZnevXSLPjAmWAMNyiEeFAklBAnU5aEWB5LL0MtI1rXjdGbFRBw0HBO
HpdeNiCOvp0/oKfR8SqBhUFEov16/pq4Euu4QNCvQbFkr/WjJ1tVjWSwDXpjTtUTUvOBQUZP7O2E
V5hP0ove65D3LeOwatbLuj89DPU4wJEwciGQQCPbykz+0wtBHT81GYQN0SOhir7O+gC/G5ABj7NH
RfYrgI5KgjxEmORFslNrJZQtuRC13MpTZG+/oV7vsTbU5BgVCVY1Dw1VlNjBLMWWzQ59kEqT5Bg6
lq2ppTSzswZIVp2HsDBjaRCFEHQ/HobQ7Ds/ktfd2GkPQtomwiFX8j7ZikPO+/syCEvGlAPGE3Ro
dxesM+aoo2xBrMBHhzSrpfJVyZU2P7ZRWGrrvgZa0imrRChwtcshMKJjl4i21icCt82LYSg3fCp7
Uw2B9+Q9z7EEzSmdJ3B2llT+E3xg0J/SIUyqfSBJgWKU4PyGmp1EQDibl2GEV54mgvRck8WwPsZp
V0T2CMRY46S5ppamOBYDWjOGFOp3ocfEYOLhE7axJI8XghVXqn0IWifCxudcTNrsS5JSINn1YESW
7DPlCx5aZrGXM4GL+oBYPMhpp4krpQcx/4NCmgA9ZUMpMDpf8yS3kkpJBkx92YejoXZpnr5nYKyS
rRAJg+qrVnm//BKrJvXBXjVWTLZqclHrNj7DSNEzGG2CyArQBZs85XHEx0QvK3TSQdEgjWS3bRUp
PEN+wUcbG2pAaKLX4r5AvadsNSTlfb9RoOtdyRn36OddM5oJ/jepdSI1+LPQsuwca9DwtbrCb/1t
VSIx8pv4XJh0m6pNpMBlmkaW3vBrCsAjUqVr32uhrmvI12XaUzImw6D3EDPkLdKkSW56BITMFo+Z
xhdpkdK7dclAM7oZIl52/DwJo13DawF0wnjRi6UdEjRMuPVKj832TIKEmAMHouKXosN8K4xiw+hp
2+a9NYR5BkH43KtIalRlLsWGStAPDPqrKhvKJx/qhkIE5RSty05FUSjjLlMIBEcSvk8YQ2TQHrUS
spiH3LKCSeL0AsmKzsS31P66hr5qBrbuLOOshimFdEtyNsPkBV0tQS0VUQ2H1rc6VnsdzZIao7dV
l5J1mnYcOYKBIFEA7x3IMKy8kKnYk6T2gMyMmlyq736nKNHnmJeF5PgDI1cofMhha7Veog0Gz4dt
YHOyHwtYKqEX3VEGSxLORkM2XDDIIK0oIFDvJFWZZGBsIZz2xWQpBBFYv/Elc4Te24+GFE9gQ8XS
Dw5BWQSMy5UZF1tJ6pPaYtSwz20u5Nmi1FuWSUbTRzOK+ttlGWOBrmV86UHt40P1qOt/Fi6ZmSsd
dMmo+IIrDb0gNPeTOLYxbuF8PIc1NLYjbdtGZ5ZdK+EZNUpdk/Z99t6qTyT+BB5HJ0H42/eFqXk/
YQqeV+134XNm7rx/mK8EMLih4E1dD2U6ZgCaTKVu32ZqHaJ1nIN0sqpzkqkS57616ZdRFyyq6kj+
oWaE0dNN0pnGeQx4V9lzJqupLTDqs6SGdsY2kRmxQ2rftzbz7MCVBxkrRC1g9JCo2FgopwC8RRPj
EEnEzOrQt4CbebtvZK4kCTotlA8AiAFVyx/Y8CJEE+pGjdgA7YsJgwZzPMebwuUaTF+N5Lz0JI1o
xKh1PLxqK/FBqaGVZq6qprzYn0pd9EgngYHvQk+dCp3jJu80gUBPXeD0dDRkCW/kkDfZr+Y7XELG
UAt5Y4sKiFm5LEs+U/k9YvFo99gVQFbfn1cq5KYt0DFgVfmjKIcYTYGgBc80gJu/VQ1sjXqxhL1b
mDj6DSWFfiIpgcLv5X2YIugbIZ4y6IJvDCtk2+8Piw78/hnXVDRFBhAZS5oBRYBSZJVLkbBPI89u
g51QmqDOtb0xh+/91kJXZWtTAAvegt0pt3hx9G7sTrHbxTaVqy7TUhV2UUwYdzJq9BChCNGaouJv
bl8dupcloC/dt/yPTcDTUFQDCdpNjVhiu6Tg4kDYd4OVrjpZh7qtZlRfuLLAHcDttbclk7NLKUJ8
Ak8l8MHRVH4VkFRiE8XCHrlVNdFZ0cwkPfwenqJzHy0t5eQ/bqYUr0KwvSLo5W+4esNKTRqIkO6b
XxAHrtoV4wpu/xw/xTbgaPfXb3Zg/20LPGrXy9e1zSh1WoaplHRABLgnGQHpk/+dm+rnfUvU/fTP
ol1Yorwm40MpRulgSVUNqbVB/vhbEIQNSxuSeizc2OGvRxSLpczHkx1GZ/fhuxpN4iRg7WyN+Dis
ynP1qaw7RZfP94e3NJFUDr4qWU8dhVTYt6kRhZlFhJ8U0qQgDAh2TIQ45+X/Z496wQcAsxRegmGC
sR2ZDLawlVKPj9FjuWGO/z9T1BFnQy0hfYT9yJziR/A6WR6Y4J8GVl/iOV6aw+l2uPAlHtOynF/n
f2NSn7kX0ByHIfpMON/ghIWNf3sPQJsAVNh/qg+IlqiNH3RjnIBsWdv3tYq+ElZPksLii0MCYC0D
tXqfLG3MW08Jml4kAcBGML3M/7ITF6OLSVSogPB6eymA9HBZW8RT1xkHfsShMTOcOwB44rLVmSiG
hPGxgZbNwIhL9FG3x+P6K6jjUTBR4+dj6u0V/meInTxDn+pCNLZkgjoKDA/yHWZIvH0j8naUrPHO
6sSlXq1ZI8hfgfgbsRiYCK73CqdpA+LL1ttXfqW3xbEmu0ZbQAjc7keA0fAXmC5FJCBo5yhKAwPJ
nTFw1XgjvXKHQrDY6LvSDgk6ZqpyIRlIhZVwXNfWKAc55BC5A0wocH3B14wmzTidqcTSuH+YaXQP
zKioj8sQKAChPlJhNxs/SKNCCSO3HrN1mp9CEeVhI090PKvMqHjGM1yHjoaljXo5rjsBQDyl0MG0
fojawork1vKGJQa5abGub7zrb6KGTviCqWMkQNxI1DYkOwmdtvaThzZb2v10lfxv9FAcBbkBWLOB
/KG2TdJM5HFoJHbVsDaJ8lJkkIpGkOkHpvbA6oHLh3r/o0kLLpTmzJnsQogW0ARQ9AFZf/NmGEPI
u+RN4jZg6kSxwkLJNDMj23d8izMZqzJVE4AuvXRSVG4BlnVkKDrV9pn7VhfSoDTq7OZbKBcwalEN
vpA2cRNeb4Mj+sHCGg3FQqtnzbblPrk4M7JvQXIiVTFUKBIMtc4kK4AAeea1htL8e5iaarNlGKsj
uhS9JNkpDUwuinT/UBIzIodB0pN3oVzHSB+wL9qicuztWYHGACJAyGFCGP2mTSEa44EnpZy4JMm/
wQaMwKg/3T8otw7m2gS1J4MCZCt1oiSuDzxm3q572UTW7L6Nue14NQ5qKUSl9UHNCSNoHoHS01jr
bGT12UrYj5YmGU2t84U1LAV9S0OjHLTQhtLAD7AKEceY3VahxfMLzyw61z5tMsg4TTzFAAsgaUu5
GbbzfcmrqtxlSmJXypErT2LcGB2AqdlgJtJaA4NyV8VO0CyYvg00ry1TC+d1fSOMeZ27qXp6F/LS
UhNj2r7dkiLbzJvr2hK1epXGy1nhN7lbxLbCmb5qkQjoB71TnXo/6F2wEELMjgzar6qKFp3JlVzf
eYWQppFW5xiZ+MbUSDEpyH8Wb8gR6iG/FCDN+GSQafxrjPKUbC+mIZcWGFzTGlF0EJoPJXdK8LYt
nIFplijnD0NA/EK4CaUL2iUrERnLuMF6BR0xKm4tBxsE7QraA5hoz3mnXj4CsBVMh3DBE84voIok
Cw91WaBnqNSGNmYNlzMkd71xXQaMCTkdVi9zdKqeFfZYers+WrgI6FrYdC6AbACnNKqrEJqh82Lg
BC06NZALN/wY7ez4yRjdUYR8oaXC7/Nbo1klZ2VZQeQ23L02O22ti+CTrUIVyWGlcIfmQ/xJW0Cz
vATxhVUxaAheyZ3lffGRI6r77jDE2rlVjb5/U6CRLfvW/QWni+c3U0DNet37SOjLQuEyK9YQ7MiO
zzw4tfst1DISo46gqTIaIKqxStBJdPqAogyURK38RVzUFb6N8K6nZfr5xbSMQwF4YoHViNYjGGOB
AkGOy8hWaAh91fZkF61+0RnJHFWLW9+fhdkFQfF1YvBGPztLTULEE5VVsqxw8yI3Bgmv08E34t6O
eCSHIGQJaoH/g0F5UtUDoQC6gSiD3VD7AdLGhVtJryDWN9huH3m+ifpGlQNqtITunXEf4LzGWwcq
6EhL0z38RBkZb2j4wk2HwI29zGE8oud4GzfaUkQ7XSWUA5FEOMRJZgE5mpsGU4FNubAMyUQL45mx
g+SMfvYP/AKgZS6Gu7RDR86+LATcGMFOaydP9dMIln9Ojw6MRcwWcuOMhWBuj+qA6dm98THo/imw
1FUKID8UKk/aekldYyYIwvdoUEaVBFUBfuF687JyFsF5pcQti8jI88joqoWpnbOAhw+Eh+AihRtl
OL5ool4SMuJWYcpte0UNrEhB2fX+zqQbQP8cArCckybbpOREa8toedFyJamJW6x5YwJDxyvWEi1p
2+s735BXo5U8Fsa5mxBZibGU25sf5L/WqYsu1xhU/fkG1tWqBDak4I58EA4LXu+v/kLv0stBUqsl
Sl1aNiUGyW+yJ+Y1XOF5x+qRCeJ5cafaIRR03xber7Mj43nMr4IdAqT/9QYpsxYCpiiyuvEIxqh0
i6rlglOhqxT/LN2FCSokkXyJqHXcE1db8ZvoC0Ru3ptslla14yxvK0OZdalxavYGBafjf4+KWq+x
4sQwrzCqYC19Ca+Y0OfILD+zbbhGbVrbRI+qHViTIuP9bToXLSD9CwgH8r/ylH2+ns7Qj8Iq0HD+
pSzXhcpAssgzWShwOZm/5/BKUCOycAD/B5vgmZbQsapydMgnZdDsiZF+dmvIofOWfUxAqbpZorma
n1MZUTrGp2mooF0PLenRky8MHQFJvOzEq8RmLERCgWdUOwHyJs1W+J4Y+3+jJUH6uReQBLf9X5b/
JuDiBi5B2ZZyIyxLh94sQaQkPQL1cBiND81stsrCGk7b8eoQimA1hIoxdHkQgSH/dz1OqcibogKh
joveoNwolaBZyRDztkq8xMz724Vma4OC7bUt6sINPE6LMj8mbto/pdH3z/AeQJvbZOrtoPm6Kh4q
lEqKBw9ULLUu1YfoHf89fJb9pj3762qwE59f2k5L46fWuSsbnyMqvkkWXkFCzCnrgDsxwRsZA4MN
9Hjdxk4EZkD0lA7O2BkKt+Drb9+FV7OC5N31Cgia0Cu8gC+ou19v5Xm/KRTZyGEUOrMabSh35+Mz
R5Yo7ad1vVr3KeuCsig6TBGKACVPWS3YOmzlpnGBDbEK+aHlNrySGQkUjGv/+/7C38wx1NEUXMs8
nAT0GGjSx1ARGkJkuXRJmrwWsW9nBfQvmub5vpnJzVFDQlkd5B7Q8sVjkK73Z73USQnE391q8K1c
OIVoWu1ylMSWWi7mxnNpiPK3cYWpTRsYAlboKcoLQ021/SjmC9M2Mx40dEzJsYnbApLM10ukiFUB
CFCI8RRuAfFSNTgrhZ1rSyXmma2AjYA4A0Eu0se0F+dCEXzL3VC6w7OY6KJRHoloNZp9f3VmJu3K
CnX4C7lr1VwcS1dhM6OKjqE1Imd838btWZKwp0FninQiC0F4WgMJvD4F0AlR5XIyg7bflgjg+uTK
1sS7xswjSTbiyouNoo2JofE+0fuKia22jpeqwHNzKuOAoV9m+kOm3AqbtmVXSAJxWaXVE0l02PAr
FjPDU0L0wi8lcW89K8aNKwO8Rmh2AgCR2ipRFnV8ovqlOxZvo/+VEx41blPgUWhDDVro8hVTHJM8
OPeFrb13te/UoI7j3IBdSXxroBYhKw2wnqBcOmg9aAnurwvNnodcxvR9SE+CORhFJnorx2XcZmyn
ErcptVWdZYb8FQiTjMY7t4kqI34qFD0QVgy7SeLQVoV10e+rQHFUzxrEfQkl2OT5/ieJt84CHRVI
lYL4AuRUKn99uJpmjOteVRDjDuSFaKFRx+JCsDmz4xUeoCzUSgQNymjUHkA3VdBnHandghtNPtz0
aASL5QUnMbPR0CutgjwDYkrTGb4eR9hUChnjqnbzeMONv0TTzCjSDD4YdUVIFrKzMx7pyhh1hpPc
5+RMLmtXKlWDbw5B8dUWP6H8fn9tpl9DOXKsCa4lQUR9BzfU9ZhQYenbMsgbV64/GaDZVA2tNz6E
5fg9z54llGLu27t9buExAA4SpBEFVCSwIa4NCp1fCKLcNW6gOkIdof7gp6ZUvdY1rwuaW62BFwsV
a/jKn9htvM6fQFKgxRvsVFfeVuLq/ufc7hsRyTcEnlA54YCNnbbuRQCYpMnAJGLYuGl2rOUfNd1F
Sr5wIudsIL0IHS70DqKWR23/QMwTBrwrjVsC0xlCqC9Hnqn93+adMYQp34FFnLr56QbMImPlKmqK
xh3tGu8DkAeCqxF8pEvP5dv9cm1nGuzFhKHdXAIeGnbUAdkz1lIjJ0qddoRCzMKRvvUakyWcabzN
AUP520gXlgKhEwsUixq3EeTAqLn+wIMPdmFtZoaDVDbHIlwGQxkYuq+HUxHfH9E40LqZaccGUs26
uJDmnfbz9QGD2MaFBWr1G5loEUDMrQuICyj5IDm3Vu2HpXw53c4Orw+N5olNgOUnoUDaAYaKlpeN
ELVuIqb77knuEMHXa61Eq2J4ToOHsSle2T5dD5W3SSD+Cd7HXrQrWTSgeO8/BYAHo/8/2eeZIZBT
HuY7eUxs9DQx3uP9IzezrvhSBQEqD82fm/ZWdWg4PE5I63pqxazrpA2tthp+7huhW27+cz7+tUIt
bFGWfVkMVeum477xIbtsJAHuZ/EjOIppb0gHv0N3qpYfezZ7Ln7lwI5Gy+eTBf8yM9g/BSVIeAAl
wP2RLV9s4jaXvULNqsEFNFrX2gYU/vcHSpM8TAOFBfhURJSgE6PxWm0mdGyRtgMSEuhzF17jx+ip
ee539RG0KY5sJqARDY9qYAajVa15/Vu27n/BdOKpDS6xCJoB+0UYiDan6yPEBHEXMxU/uBX0JeQ0
MLh8m1S1ed/K7XWIYaItU0THEK7ev6jsYiLlJE/zsfcGl8v6lQzSCAk8FVn2wi8l5G4hCphQHmOZ
YB0QfxanJb2w1NWZzNZVObqDMZr9WtgWJx/sw73RmZk1bNFhfPSN38gZT/dHODePl3ann1/YDdOw
yViGjO6reVx6eU+7nV6jy989ze7F7xb5qObRSTK6mi46n+22BredZDzE9hLqdCY6vp49KkYaSoUB
HQMsDcZn6kRmvlfX4jpbjU71Wpkf1WpwGFt2kZWG9mRpela+cOJmDgTCcjTYotqAti84mOuxjuqo
ZKTLebcfutgAvl/3mJeIDXXxR2ItyKCgeGkoHmiyH3P+uazsvAzsOOsOoQcueSQpC3lctfluHCx+
SVft9roBBmvSCUR1As/MvzfVxTqUAYiXeJ8D/B/wfCMf0QQ28nKwSvoChCxiKtuMzDYowwuyc393
zVtGjAz2AtCx0TkIRc2RoUXy0i2BMemAvcjUVGd7x1/n1WsIBer75m79HgAuAgTqgPVB7E97JVVh
I2aMItENS3kvMYUNopuFiGcmkgTLBot0GgJyVZIEaqtxg5KipqiJbh1YxTHyULVdj6quOulP4qa7
/yDtypYjx5HkF9GMN8BXkMxToqTUXS+0kkrF+wbPr1+nHmYzIW7SptZ6enqm26wjiSMiEOHhXnqq
xBKV9Td15mj6hkM8ULlXNpGj2N1qJfGnf7r8McKpi33ofyY+1b3xQQYpgXlUQH2FLCyyo2HftDsK
ueSn6QVybSPfqRur3V9f8J9FVIg4AVaFLpQ8zwaI5faCVv0ITgndq3QJgE9bUx4wc0Py5zJWmdke
0vBWbQ8JPRgKIxO1abqJjQ9wS/Uf13/Jz07V9y9B6IWOC8rVYtVYMipSmRMGKMknTYH6Zjo/JcGd
ZEf3RnSXgYtE2mbVbXVUD+FB9+IH864+pKfpS/FdlamvCtkBemXtNGqDBmhaCSQ/8zEwLhkUTXAL
QRnUn5fuIakbtShj/LqRf7agv+TWQ6b9/atDP7qS8Cx/vb4aP3sUWI1ze8J7RwJzXG9msDd0W3Lo
bzwLMgHPv73HPysfps2B9tLJwxL4hLDmgOD/QHkFWTqLMSWGp91B7JdiQuN+mDbBCaNuxgZTr+m2
p6wfTsD31QULjtWLpWzU2+59+kW6W2kz6a7KNxN5MMxdLg12CVnpaiNtI31NUONnqLv8pULKwJOa
d8TMDIBkOmZW0ISfDoa+Bnb4GfRgBdUQQLvhJjD6ernTaqgMAWl6w/NHO6knZul4RZwiTJMNYc30
kOk6RliSZLOWEf0cEZj3HDku+L2UeeRYsGxhsHvMpM7wourTOEqzeKiTN04Hos1xx6O7EaDwVj5N
0conL67rmV0hdTFGX2mNhhvwfC919JRjx8t/2js6z+QQOiedQsGg5r00JsVkeG3EvYkku47yrWYM
K6+/2Xn/OMxnZoT8Hc3C0LSGwfCM1NgafWraZCw/axRlU6vL3Chty5WQtRAh50CFmjn2TkVh+/K4
KFnlQ81WNry0fE9qMP5vmsQ4YVSd9VK0CwfJve4Zlr4Q6kwY2Zw5WSFffGmvMBOiTYFpeP2QMz14
NdR+G/uPOcYmhzpb+bileDwDblGCQ/IMkdhLY1mE2VTQtRoeeCZNJk1gLSrynKy4oIXsD6DWb7Jv
tAvxuhNCcthKBsaZVd0zQS6WU7A4J6csfdENzOToromDMrgWBOLcHrz/BNxUH0m+qax5hhsjc5b2
HgNsxcE52WbuakFhMWEwqQK+OTySMU0jLILRRlOrJqbu5XF64BVlEG12JOwvBjRCU2WYOrYN8M35
vl/Y02+IF2DudCaN17SnwNqVxqsFVe9HSHh37U0arZXGfjbp4TYw+DpTlc/zfSISoR4nrvUUIRz8
h8zQbBUav3Wz8x0wZf72HUCjW+MU3UPJ1hnl52ZtimvxQJ6ZF5Zn0FGww3FHcjpgKJOH4KSO4qpy
mgADZFhNYCOsUVu5BUsHE8hziM4RgGeAi748mOCgJD0ZEbR8tWm2KHDF4L2EjuDKXZt/u+hOoI2F
uI9XJGD1gjshpYaB4F5DrviEDN91dXay7JtTwDa/LLb53EbsVrah67whnuTYrntzeHW/2O+b38+P
7RFc039CsNQ/glHrfbd72O3env4+PII30Dk6gfd2PPj28WENMrW0Hec/WQiSJe073ow4rXzi9hA/
k/HYk2rTKXcK4BrX12cxSzk3JkQsPwumho667mmA2Jf1AYBHlTzr+Ub5kKqNrrvZs3agN3F59EHE
ft34UtQ6ty1ErVnvuolz7I2WvusoXva1gyn26za+tT2vHQDBuwe+XJZ8ILp3BNfisJkZe0CgBhom
FUSnZNZzchN3YNSBwk6Auf5Dc4PnMSTHnbUn8lICSgk4zADGR0VYvOWJ3mpamiDOBOOvYth1c5wO
GJ/uouYoG5s6z1bWd+mKoScCXit4fyREwtmvOK2kmTPBq3yZGRihCld6CN9vC3FxUaSF71LwwsAb
5PISA1GQA8aVmt4G+ob2/mliX6ajs0/iEvvLd77uI7tyTObGQHE87sg+fXvJGBQzTn/WBuGW7vn5
LxF8GB0HXZ26+VuN4+j5Wo8X2C8AIVaO0/cmXftiIdCBnyEcc4Ivzth4AH/nmwXdgI+GWay+efvY
PO2p8/WtceNY9v1n/waRJlYyFJjBirf5PdN4JZuHYwEJzZfWXqONW7pQILxUID4CMmkUWi+3Y6pC
mkdlC+4IMHa046HTdkXWrZyqxZU+MyKsgGTwGjJCjekN8BUUCEtQobRgFC1+X7+5i6f3zI4QIBqC
ajHn+Jg2GCC+RRoMilTJuJIfLS8ZZt3nQISJgflXnBVm5Jrm1tQNpgceITwUbrpxp4Df4/qnLGWY
FrYEuGuCuoiuXhoBMUgXhHlueiMFZPIFMwnlMxkwKYriRPFx3dbi9pzZEhy6KoM7qo4z0wus4/Qp
x05Z1bbSrCXNS84MhK3fLWdE728NiLN1U7q2r82wMr0SZN6xtm8a2R7DyhmGByRTA5qJlnW6/mUL
cRH7hOctwrgF/IFwuilYmYMy1UzPMsbxSJWwcnmkbKfSvG1QJQITT7RiceEIQiwW+tg6KBFmPPHl
vlmjDkEOCU5Fq8FrFKPC0zVP1z9qYbsuTAhVAhIVKggj4E+URGcaYL06yibTJsvWNGMWDjrBvAEe
AfL8pyUc9HSKAp4oMFRVf4AMCTEtPw4rs4RrNuZ/fnYoJi6TgNSwwZNf+JaW7JRhBQ69uF4oZuoG
Ch0GkrdLE5Y5dikfcbyH1MzB7zE+mSae+LoEjq8EYxzXd2fpyGHYC8A9A3wYeDpcWlODPINseG96
klqEbhcW4KyeaML8JsToVBaF27YIVy7wt/65EGJQJiYEtHGYlcR2XRptSz9slUzGJ4Ig+paAq/kl
3r7UTg/pxwpCGpV9FzAIT25P9/fv99Q5sRGacTcKNOPsnqlgAOzZWu6yuBBnv0lYiEwCqBBcDzg9
Fn/i0UDthLaQZkAjBoLKrDNKnV1f+qWzdL4K6uUqxDVYUDANZ0It6lGrT7G6T6OVDu2iCbgTUAHh
XmCPL030+ZCBUUgxPX2664PHCWNUPV2530suBACz/9gQnJYVgEg94jr85NR/Dgr/lIrGvb5S5rwU
Pw7MmQ3hTnBNrltU8jFScRgPL42LN7XNcXbwmsYfCavfoA/VHt40Vm+QBD99FbY0HyxQuTIMLxT2
6Wt/wvXZmxgIimxo00Bu0g/ZgP85k5KCqgo5zGtnQxpJZjvDefiX42VqKIiAfgJgFPFWd40+DmNB
sNlGoG/UIAWdVFa8laO5V1s1uzMxM+WsrNrCoqFmCvEnAP9AgiYsGvL0ROlJSjyDPI/pHi+gAopd
apH89wkGxv3JrK6OuX6QnF8esmxsx75WIoI0BiMMcq4VTtqh+943tF+5MkuX9H9NoVl6aSrNjboy
DAnnuakfY7170Qf1lUQKZ6BDN+wQWrKb64soqhqhCT2PgABJA4TXd83z0mSQUtiMMuK9cQgG13hQ
vaCc46R2jHcWpr3s9K5h4NPacIe6vf2mutDGNusdmgHXf8nSXUZyBZ11VH1/DjblhlENqV4Tz5IO
kvkgy18Wcp/rNhbXF7AUEyPcyOREqQiJJMbYBQXxqnCKbfTA7qEnj9KMgZqydj/F2+vmFj8JKj/o
ec/aVCK/NoBLkxr5nHigg2MG5tEK+ptPz9eNqEsBFV1T1MkxCAMAoeDZyRjqUjS2xKuh6hP2xx6s
WYjb49+B38sp6+jGohiOlO8rExU6fQvGvtQ/5lPD8l0knYYuYehzsEEK2Oj3t0EI8iSIerX38hr0
+OdUwnzYcIkAOwXgD1Njl4etH3jd1Hwknh9mgIprm5Afezz0gr3KHUOxTYxn2I1q/cM+EGyCPs96
od8ouPC61yhYOzTiKT0UqAnhDxIY2rY+io0rnc3vzoToyc9NzSfwLIGqe8wJSDFMtXa3GfCHgWb5
CD5/lCswogQU2SnfD5CBtpAJ3CENGFhiByB+nzC7mLL7YPsVuOwmwiqw0LLDw8NDa1v/kOURwD6A
6AT2SBbDJgrouZGCQcSLJvMJSdCTWZPK9gdVXrlv3+nVj+VAsg9ZFqBHIRF4uRwhhNlA5WjBRyNS
pfuEdY6yGd2G3aGNtVOcu4h9dewzZTfFvgTJG0gi0PVVXPg6hg+/flO+3xfXfo3wslJmyuoywK9J
zZHprWOB6/OP1G8NvvXzo5l5cdjYmomanYX5HAgrAX4P+ZVmPxau3qtgmR02IFmCyhJg2dLR0vbA
LTuleRybnRYfaYzndGJznoAg+E0JD9kQsTa5a9pNI4EaGK9f26RM9iKomulZ4/QmxB6CvVGOttmt
fSxW9tq3zmnN2UGUYjCCTwOBV+gwbAiiXoxuXl/OJb+DVjH61fObDvXZSwtNkpS44wH1yHDPJ3B2
Rk9UAwNiuxKilio2GNoCqfsMHgIAQ7hTaFoEUZhj22rcm4K9gZPJIciN0JNjiEqgxbAw+2faOEwn
CFa4X5+UfX7qzPxWVOCuLX/O6c/IqPuQOKhEMCe21xooCxUCaMFARWNW6zE1U3hpdpXKiRbG1NOC
3/L4Ox8aMJr9rvLfllG5Os1WouVPMg640nN7QlYSV0Ol8RL2CP2Qg1tf21QQzGt6j4SI2mXF5MrO
eqanjnWM4t62ho2f70Mkheb4wNUEPDSDnSquNmo4gBCFB+oeVdPssamcVHkfFXuC1mAmsbI6pd0L
7R4TnxlTskuktcmKxbAwr9s8xAFMiAjlHNq+CCojo166p8O7D069EM2mvb7rIJ6ue8NKr3WpZE7O
7YleiSSmFVaw14EqdSqyV8N6ldvQNu+Mwg6sh5LCU4McYYpcM3kAfaFvTCuZniiY8J13nf8G0ReF
ICqYpxG8wb+TQ9vPH0EzziLozCiOZW0x/aHqD8hgbI1spgxEp4NL5N9yVJ/qELpOPlNWp3bnIyO6
DPRtQY2EdhGAyEKY5HIo11GCI9Vj/z2tQgWo+CxL2zQPabCr4hX/sTCGMvfZ0UJF9g4ZRFU4whUk
MqQiKKkHNQitcY17A9gzLxjeK5tnDZvA/1Hsr/uspUbiuU2xB44qe+mbQYFlBwIaFD6b0B52kgvy
HnZP2WsOPwE6NAcClx4GsZ1spTf+c2wR1/bsm8V6xGhWTdjM9o1hwxvz2JUDkJcd1PIcs9mGY2Pz
5g5EuVl+1FWnKdYGQ2df+XOP/7Pm30iUs7DQDkHMjR72K6s8aNIb1Wwi72UN85NhuHLGF88TMl9I
hKE/iO7CZYCI9dAYqV/jWo8KA3uUbTVOiow0JkfJvFe1yk7WmkXLruTMphD2QFwNmlUAdz1Nc/Vt
T6BXjcVFIxjIB2by1/JZ8f9eP1NLWT5673geglEIcxHCZ1IjrsAc21MvMmSH528y0DhF8nTdyOK+
oVYLrmKwVwLkcLmWY90qelFT4sVxZkfqzu9Th/gu1xtbWhPW/H45/zgkOCNgTEeFDq/eS2Om1AGv
3sARYPrbiffxXoYsOi4kC5iOLlHAnizE4RAsUOjCTY7EPtAF25k398VN77zPGCmfZfub5579Se0c
qRzIUdBFUTfPf66vyuIJw1sOhQcszI/3ciiZapP3cORGmHvUxwkek2PSOniFbJJx+JXUFSjc364b
XYr0kCUByhhwUCAyhHREVooW/XAYpY3G8gTZyE22bS1QrxXISZSV593i6TqzJuxFxeskrgwcaBMu
sVQ/dPXPiNfa9U9afEMin8B4I9RMcY6FMzxaWZKrUgjXL71kbcNS86Nr9m3/FARvKd+lnLUA9skR
otFtnHuZshsMAvKPAliQj9i6HWeigBY0VGPp1lr5ygO+raNtSbdlv7v+WxduAjIEsP6AbRwcKN/F
1zMPlujaFPagh/eCZgRz/rvunzA5yJL+vo7XCK8WZhEAxwOcHOA8tJYs8aWUWGQsrHR2YUj0kZdU
uzDcTmQ31jqLIfWaEzbxxElQpOvYMOFvqqAEfjL6leu/6NdmbCA4yxQU2US94ECZeFVKHfWUwA0N
tyi22amtbQOFhRDQaOXUrIXnpWN+blHIBkimB3Eczm4twls9mKT3IE/cwueY8fqsk/6tR0pyfWvX
TAo3q/WLNk5HmByTxJ105PX8aUjvCkwpB2nv6pKxMqm3ZnD+52dnKcPnTU03zAYP/iFropvE/1MF
J4g1OHnU7a5/3pK3miUS4VgRE390Ko1W1ZoaFRwvg1CJVB8VuuslZgLFCAJd+tZKKwnWYm0PE9gz
i9o8tPedB599Xl/3OdATwKmpgMjQw4BXU7Ar77UNmAPZL92tmHmYexIKe0pAntSxp8aeCJ6+bp6u
bO18WoSQQlGisvDZmG8FYcvlSitBN0JwHPVhHGSXBB9q2ew4oazo17iZlvzDuSVhT1OpTMG1AUup
/4vLNZvfQgptnTRBdUxa2dLFz9Kh04rpPQR/cYWDLgygahwSD80nZFDxRlch02IWtiKv1Ya/gU4/
lvB7RAP4E7Q050hxtptJ2U1BVUVkRp9E8R6DABPZm8Xn5HTSezK4SVg6yTMUGfjHqNxEzWiDBwJw
mHavDU+juVWTtY7kkleCniKgb6glwSmL2KwqsepcylA8znpo7U7PtXLSqRuav0op25PiXguKF017
vX6NFjf4zKjwekvQWzCHHEY7+Fxp+AJy0eHFV4s5EfQvVyLjnFf9WHQERDRcEfFROb5cdFnSzDyC
soYnR5lqpykQhFJarXF+LB6jMyvC7WinKJW7qURBTjmMGTpx6AZ1mILvoeU9rgEmlt5d4IVBXJvl
N4H0FIJ9r4EMEKEbZbA3LjsfE1S8fZDuxDf0FLykKwijxU/D0uGO4IUPTYDLBZyUKk7zuEFZP36n
HE5c/2iaV1VaA7UsbZSJjAzAmXkW+keCTKJU67KReAN9iiaP8pVUc+nUzQjb73wYivPCd9Sk8zmm
I4gHLmZmVO8DSCCs/KWC9E9v/L5+wmcXJR46zNnMy4VRnB8j8ZXWx3GMMTdMhLqTWrNCfUwn9GAe
GpSv1zzzUnkN0NH/WDOFphP6IakK/DTx8obuteJWLsAsFb/X0l7Jf4cg1fLt2oBnC9NjnIZOWSvg
+JkOQ1q7EGRnU/I6NNCLb/Y0fCFDxnzrzu8fwgICKrYEtvsBRe7omEAtRd7PY8BTcwDvxB5c57TD
xT1hRBjsICyXMDmS34DEuh2ZlJ1IEDF1dK6v7EIIvvhWoWYJ6mc/AvkF8Ro1PPV8S03JBiQek1RH
jPz0e66stZyWziWkOTHnidIl/Iiwuj2yR0heYS8zEttxLt9Sqdxf/6ilKwbhBgzM4VajkDJ/9Flg
sPy2HUFTSbyk0HXWpaplEw1EAHKGilIZBGQl6Gmzg/hxPi00XqE0AKJPEQ1F5DDJWu4T7/bNYA6w
LoBivswV/rdftx+x8wFVbvaG/w4YWtL2XNfX8cfWTO3u+fqnL4x8IkHHzBQeY2g8g9f78tvDsMe0
uYqfog+u1rKMOJl5TMKd2e7lad8Nid17vAHT90EG2G0K8W7ZIHcHSyJfo+9YAoFfPBaE32LRSAsU
WlFPqnYmj3ZS5Zp4nIynAuyu1hb1jjz+62t2jffVF8hExrVO9VJ16eIXCHGkUgYIdY14roTpr4Js
mqbddxH44owNMVjXP8yzH9NXmSYsK/bDGhpj6RWJSXyK+UiUD3EghQyFtmknFR2nIMPGPHOtbtps
etSBu+HpY6zdqf4tFOKD+JNnfw3tKe734+cEFnYD3cb4XY5GeyiZojWsViEVi8RQUf/w9+xxWNNp
XnrWofeFljdaU7IJsOXlqWl1CXpaVUM933rDOzbIfKfDqCHN61tjzGyqJ8yKjxm3w3vNyu3S342T
g/kZR1lbswX3YIFjgKBHjPQJjYPLX9IFShaVvYKH9wQqkvyQruk9LEV7WMC/GWQIFhiAhVMZBlpR
mg1EYTndtlCl3Un8QTFuZz6Z6qE0dVY1x2iNAWLeacFDXBgVDmLfRk3l5zr1rPzJsD7mRhfXNit3
f8ENWXMxDERWUFMCKvNy7XBKupIWEioBcgyQcgbmeT3TK6ATiucc7snuwiHeDAAdo+c7xDvQNNa3
ctzSB5NIJlNK6x+qq3BGgO9iQwk4MIS3R6NWeaZw7CaXbpVq699LxjFFCT87Xf/0hQQBdUBAGgmq
AaAzEpa34VWsVwmWN0FRSEberybHttmhZREgmwvXqg9Lu3luTvisUSlGv4F6Fcjvb7n6u4xuDdBx
//8+SbiSlpSU7TTik+IW1X8IfpUbpdaYWrnkJv6HfBsD5tgmRZt5lmTh5FCVp0mrF5aXYZw4UZ60
Fg1C6a1V1w7E0jzhhSXBJeqgtyqSPAc7jlq+ppgBGqFkWuvbxt+QvjkWFiPV76bFU87ha6DlRTcH
5SECd4xKDjBylxdEKbTGaqPK8tStPm2T5D6FeIDf2pp6lygWOnt7oz1x61BqTxIYfeNnDYPWa3qf
s38RXcHs4FC3VmWQiQobq4+6FjVGY3kdZvo5CD0mA23yOrAbulLNWUjRATQA2NNA1gxGX8FSXqgR
jyfJwkBS7hjBzZi1jMd7JXqg/cv107p0I/7X1A82whxKCIPVBb6XyYfGB0EBRsYBDLhuZCG5gV9T
UXXEvCZmw0VQXeFH8SjFODxR+lgZTp7aRvumNHgQRLdBv0+BRIj2ffaLSIDsVK4FXsR2C/wbl3Zk
BTLycxdR4lCQZeEvCCRioSMF0I53Jm5MWsrvhVK9AeQCNRrSb1KtWXt0L9QVMOGN+V8UO2ed4e/C
1llGK1cKEJe9gp1UDBvsUmU9F10NpOg0Ku0x3chML93rq/1zS2ETozZ4QULfWP3GaJ7Z7BPU+gce
+x5HZhjwTQtp2H4FHrT8YWdGhHDfcHWUIxr6XpP+jeOTtclzBsJME3LGn5ImO/m09i7+GSqgpQBV
GzBHoGlBxaXEIP0o+2iheKEGCK7/XkSmVwf6tgv/pPkNcCn//SrOuwb6J8AJf1CwdHoZgvQhtjwZ
c5rjdKj2chWvNVHnN9OlS8E3nRkRnGqjgQWh1kLL043WVbSbAioNxMLol7rN44fBejX9P6NUrtz5
hUwKZhEvTCgko5gpNklyxOMmmXAH+twr1PjgQ9QNmhis3rczTIhs+rDb1kHkrGKQF54Wl6aFgGVl
BbeoVFtejTbmkDw/DNCr2w0OFKH8eJs79I/FQRzQbUjhSsbT9T39Pz4cZWQAA/Ddoh8iOkQA0nBe
byVvWd5/xUA03WrqLp8QzSYUO20tCJ6bSV85TQvECKhSKYCE6mAGRKQWqi6mUfI6yhE8IB9zegJB
EbDOn8Q2oXoj2QM6khC5cwP2a2L4vyhhb+uTMx4tB1grqCUC4r65vhRLt+n89wj3N64yDTrZ+D3m
s9GD/jOwVdPtUPxU1Hd9lQ9n/jrxnOtgrAZHPQAZyHMv43cQAX5mUo7LRKGzEOFBFBnbSn7rfWtT
1yFkize+DmelULv20Y+CLq92S4YJzzujsSEOLbd/5HpDUtSOQHfZbMkabcF87n7+QlAiYy4XohTy
HDbOnCZVtCQww8nyoIR9H0ohpI3r4HR9zX+GdZwBDd4XXP2ABosKlYWS8qYfEQwsUEs3YPqIh1NT
QIoWb9tVouPFDUZnce7RYBqSCCkTBv4LCgUaXLRGsxNljxdhAEAtpQVr1JzFmOfWpDs52UbSwCR1
sKm5LcoJI1OJ21DCdPoUQHT5+gosBF9MnWkWaJEwDAoY6+Uq62kd6iTyEQ4BczOOPgprCpQvGr5y
3dbsCM+KVq2bqZKRQEmtfttE+Q5jggcdT7d4ZW5jzZDwoIjqEPSzNQyNg2tYjGfbMLTXsDaLZ/Ns
1YR0MFKKrLQaxFqzS37TMAHGB/os13dmMaCfbY0hlPd0PFlAko8vmXzbB8pO3wY4N8+fJHaC9n4k
m+v2FmgacBkohhDwF6SEIn7IILGcKmPmewmTHmUAH8OnwZnBGU+gQOeospGtCYawG3LwOhDVXLe+
dBPBWDdPNelgR/kGV53d9lQf9Bmn53vECFmO3A9To1r+KjfAKncrY2JL6di5LcHTYn5ekbosRzrW
b4n+q8oeKmPFxNJdn/nvCPI94AlE4HzU+KmPTojvQbKegAo4Vlg7HH1tr2gHc23n5tMmekoMq8AS
Oi8Q6xZOo1nlGIaaGsDKMvkGyYmNyRVHCqUvE4Xwmqo3av9Z9ysvohWjIkUsh6R3aY6l77VjDtQy
yqLWsZbx8gM7Np9STEATYMzVcC3pXLQL4UPUh0FnjnmgS4fl40oUSV37ABDpB17igrNptH3FaQ7G
2vty8aCc2RKCZKvnZRbLWNgg/1smT1T/U0n/knCiv/uf7xEccOY3gaTH+B7DBKz3oO5rF9pLw/gr
Tm5BPlkExorHX6gb4Nl3ZlFwxZrGQQuqwqLpD3cdv9WBbZFpgG7KbVCcStSUQbFrKjdDn21qNdxd
v+gLheTZPBjAwAM+w02E01pkZjmNGcxTdKKYYrpj9lEqv7XgwSoflWxncY3JGkuTQzJqTv4PEf/M
+rfTPfMz0zSjQEruA42ksAogI2MgO9I7GTSAzZWYtxQlwLaP/4CsAnmWcFTjWs8TJcCzD60tKBiE
2+sruXgTMAOPCUJIzAOzdHkTRjgCozXgxiJkczbhjTNEBrGLzt92nTu88cKGzNOK0YXCD7Zv/ldj
xANLIiYMTV9ZtMwUnJ6I2wW4RIGPknbD5KQQjdKrN043ZWhHwa8Ik2WbuLCr6rVVViVDF9f27GcI
h1hGjzkxe/yMpNWg4cRa83Eq3cAdN8Z2cMB05wN7Aqq/CqsirZyhJedOMNmGYoVO50zucuEbGgVD
EcG5j/GOJ+/QtgLGmJVpzRrFLow1po7FG/OtQkTmXBg1v0t7cUjALi9jowHdsAcze+70fWXZum/a
RX7DeWTLYOmt5cQt0YuRQazZ/kM4m4fcVYxfgnRZhDbn5RjL0gRnj6FJW4k3VrnFaIpfOap6Q8uV
yLLkdc+NCXkyVbu2N5TZ2PQ8T3DVt5AJ+xcneG5EvVxTmk5jkElw7Ug3/Lp2EvVXqoGMW3mN/MxW
+mCXYcCYtf20KXMnH9K1ezRvmhi0cXiwnjJkWcC9efkD/FZr0jAjvhejdpnqNgA4DmYggFpCwS07
8m7Tph+0vM0jyBhFGyK9/Pfe48y+GL/BJYpJydT0IYbppg0em0N6quxR3pRG9yjj8R+tzmIs3VnA
G3B1gNUCZlvY2FGOY6lTLdyb3txmiWeon1P9WvtHuUi3vt7DdREHcnsK/6iC2AU1561prVauZyvi
wiPHReoAagpUAISAq3KZl+C8luA2MQkyPobtnlYgHQPpYMBBLTl0jIAvoNJiryiUx+urvjCbMfcE
QIgDsUUQ/ZhCTFBpXzXw6ZIX38xqi8MGXNoot2ADoIfhJVu6j1wpc9V+k9vVbu3dsvSmoEg1UMDG
OALevcIWhG3f1ImqS/OxN9PECaNNpp86N7mzMEDn+ur9yvcu1NNgEOSymAa0ILwn+MrBJ1mapKrk
NUS2eSW5gLi0IxTpG0b9LSn/ylZva6u3a2GTL8wKr0AlU/QSuyd5Rfo4KPdqC1JjQoGMZGC52IDG
Enlr49ThGnP88gIDuAb8sAIeErGYrYRRqE1li5gPRl0lYpiTyiaXU6DHGT+2OlhX11j85gMrHGhI
CEF0BfCkWXpEcGURrtpAa5gcJXCXQxsrhK5HYBzBPrG/vpsLgY8iZwMZAsjkTbC1X/osXrS9GUsI
ul1B9xRVChods4zuqBnZivZKwCR63eDidZmpccBNgoEBTex6lvHQVKOuwk1LaIOgsQT6OQwoDeY+
ohnGyB6gt25DrMFVCvDgEVA4A9emo4KDrNqJ1bc8eFSDZ20tA1jKoUHiORPqAtk+E8hdrkQYGJGq
5bHkdSmUqiTXyPHnTazBceHNp+SsGdtt0GzVrHerYg0OMl8accfPrQv7YChB0DZtKHnEnzLWNIAX
GZ5ZsqozQJS2BsVc3HUwSOjolwCtLnb5o7RWIRxTwhqkQMMYxzprd6MWIc3AhEJaQhdJWa3DL8QK
jLCBOACdhblgJjy9ct5KLfZTAt4DCnqq2jr5ncU3hX+X+yXDmASobFE3C8GgWhzV6i7PjsWwEiIX
P9ycyTFNDIBA0epyk7WkT1spyiVvMLe04htSRQ5Byxi3udb+QKxr5bQvJD4g4oCsJag4IdKjCylB
Y4L/e0DFB9rNpuxYJRo4kaTkTkeKNQKVRT+lYHEhVo57jDLT5bfxQfaDJGhgC7UKG2d5J4XysO8A
v3JoWtwGFmb2k7QwDn0RjnaomGuBeHF10evA0wUNXDTILn+BNIbp2Iay5Pk4uVaKqkGIltWxBWNM
zN/D9HXFlSxFIlhToDSE6Va0PS/tTVY/Dn6G3Wyyox8nTvNXN22DG3dQfCBGwvD8lte6jUsX9dym
sKMJ6KNaTYHNrGbmVLLSbTHLkX749vWPW1pLSEXPBNZoGOvit/V113HJsCSvNv33vCo2ZQrKTFAf
pb8wvKHzYKVlu2QPzXB03vH2RLATnp5FoqhtlmDvWmLHPNpKd81WaVVbrp6GbHf925Y8wbkt4Zwk
UST7xXxO+mFiUQvE/Zo7XQqg5xaEe17lnOS8HCXvJeSqa9pNJLkSwKLXv2Pea9FpAyyBaIECJyp1
wo0za5MrmYXUy6zM24HuguGJ+vuyAv+8UiGAuOHDdYOLnwUU2sz/jgbbN9TyrNRh6EXczKAFL58g
SSVZNvchBKPJW3lN/mfJcaGhjtELlDk0KKBdXq2qVUo1z5DklcZLb97k5C1cm4RcjLjnNoSrVKU4
jTUKt54P/mrfbV4muiOJjSXMGXEi7cv6omstuZXvIsIxHyhP/amDTUv9m7Z/qXVXdu/XN2nREZ99
l+gGTU1CIcXE8dbgg+T0qIAAWfNkf4d6cf0VvE71GrPq0oXCyCyAw8CTYaZUSMmtqudRS+XgjqS9
7EyaMbIpz9cYMZb6ysh/gWk3UDCAVqwQwbPIV4O6LAHOcSoW2ugwgp6MuKX7/lyC51LerVlcOu/n
Bud/fnbeq8YvfUUDpKXKLfAzu5310dUK2N2tlYu1+GngewEuGFV3YIKEFaRlyCmNTLRqrdZJMGUV
Tb+rA6Ye8h4g+vKQ1LehtZkQZEYFFXj/xozfs+m0cnKWgsv5rxBunVGE1iSFBBCs7KsFTcOBv9XW
M54fwLwPDHToMnRDnKHwhsj21Rv8Eqm9mZI1xOvSss8kiFD5MVUAFIWLmcrgFe/VwffAIsTKBDDQ
+LaaLNYlfMWDLhXCUIT6jykx7JjBRLOUToC4QF+UgooMuIRDbsY7jLHe9VaHctQpycEkTpVbQz/V
7QrGZunmQCBi5vqZdZvEx2wTl42R53j/NPLtKIWgkljxBgtbios5o8xmjBkC7OUR7kxSEDrlwd3/
cHZePY4DyZb+RQTozStJSWWlcl1tXoi29N7z19+Ptbt3SxQhYuZhBoMpoEOZzIwMc+Kc2oJuLPRx
CLx58Y+gJKWrN4PAlU9nkcYx7AoHPIH9wlxSSLXfKklwSv+pdwxbnyDJuEt38ePwwjCF9+pDWBsx
Gby/fnLnE3H2EiJxOutsABwSocpadgD8MYmUsjOCE3Twg+LOqAO1Rg/E1sKHwtiX/Ua0smHvwwV/
dgzjlPVNjj0pzJCy/BHIiS2MJ6t+RwHRrbK7Knq6vsKL7ziLuFLcY32WBlx9cTVbqfHz3lP9U1cn
uzJTb6r+kMTPpaV+8QT3uq2LjzjbAjcEKmpmA1tOJ6Vl8X9tgcICKnMooR1rDOGwiRnZMrRw6OaQ
tn4Um/6p9Z7KXoHnEqXiVLbLLUKCVUOkWxzIGYe8JI42qVBVZAz+aegUN2JGyFSfosm6zeVf17fu
0qHMe8cVUHmfkPnT5gv/6WQkkQj1bh8EJwiaqh7ZyWh0KXK4aprfDUp4nyRg2+AiYJSHMyLmPzbX
unY2P/+CxabOLAB5O8TBCfzF4MW3QndX64gBqqkb12gPJqkr+X+vL3ttf2fVSYkUk+7FsnFkKEWd
KFYanESSS1gl1B7yKO92s7e5bseAXB/AHndh/vun3e1qhq61oQhOanIj+n9n4hXIK4L/mPqXj0h6
/r9mFl4sKhmV1RvMdP64K0LU9GKY0eLaqUt4WLYO52XANpub4cZAFShlL+9bUaIJTRaGuWZ0JHzY
9yjsbS84+ma3076Mwrc4kjbu+CVMbjaKih65AynsBYI0G8eySUY8NWxhB+Gmf44egtugPioHfau1
NvumpXc2dZMS/SwMQoX8/KuVRdMNgdQHsA0zpPLgcxEevfCLIB+CrYNozTnPha35bMBxMkNyF5/O
FzSzG5suON1/+2HY9e50kuyTZf/Z70+3e2a/TvuT/bJ7QYLBfnmJ3P3fN4gOHcJJ9+3v7untx9Px
618oCe0HGHXujs734+5pco7B7s+/53fr9vl+dG4Mu7Xv4L/9fvP6/AeW+Wfn9dnZ3W18oDWHP9dR
/t9CFg4/yRn8M+aF+Ef1qbGrG9Wetgom88Zf26zZlXy6TrEyhUqXD9jwI2IfvdUJ9PytoOAjiLo0
w9NM3A5AfDnCC0WiXsXQkZ4kLbL1/GenhnYQg74bf6MOPamhI6fDoSt21OXK/qaZKgcGUUeM3yr9
JUOApxdyBsIUF8zX4brjmp3htZ+2OJqMwIC3Eioc1x3SST83oBir+wt3J+myimdclvt0YUjCSJqC
UwxhX5ww3b8Rsa8ZYGwVUdk5wOPFPv+AbR+rXZ9b3KxEw7WXuKpgrEr3+iateN1Z8pNIANEdYtRF
0qrnMfB2zySoe7GfNEfeCMLXzsfZv7+sx3gh9bxm/veZOp2CFJp/aWc0JxoGtnHztzDeTMnVw3ch
TaD6tgfVLUY7Lm5F6V+QJEQN/wVUlI7Z5yXL5xvbNa1WmiMb23WpejILTbpVvH5j2nzN8dODoBPB
+uAIsBZWgi7rQppcPNVxwPAQFIE3iMdGyjMC2bFN1rU1TX8JUZ7X9cniomTUG4qRSB4Wp9/Ake03
0337dXqKndipnW8CM7CkeXZz9/Xh+25wdn9M587+eaMMG7fucvZy8TMW1w4ikyYOFC84KfGDaKJV
wQjmRCFz7jeViQ42/FEdIzcxWttozXtJCQ4DUhbSvWD+aaTc0cZfhfw98N/6gUHNQxe5rQZVVxA6
eAk80EbwvfKAne3a4ppFad93vi5wQEu4B0U3AkrYwtZhJV/zpGSGPN9dv3Erzv/M4CLOiVO/FlOV
/aHF9xRYnluL95YXuEK+cQRXgkUMoUdOxwlmjCWrndLXchi0MVJx4veyA5KZuYoEn1ztpgpSaNp3
bfp2fWkf/cqFy50jDiZzSHkZfVp4E1WvsqjKk/CkVN8kE88uNehhB/JBFiAK96xb6Ml2ljDc6uEX
VRCctnmaZIBB/RY304rzZMxLYtBrbgoBPDq/43VYiXXus/bBkAJoJEcoI9PiP2Z4mY/6JyuLs9Nk
4pg1SFuduuiHeoi0Qxu8N9kOyuzr+7r2JaGSwBpzLNDWLOKFsCUnadoxOjUTU17H3L/zugzizO5X
lga2xbypQ95z3ebavfhscxE/eLoXCqmATYv4kaHXnbrz28c80BxEGf5zUyBsmc1DEJBR6PnGfApV
9HIMyRDz6CQ1Tjdrju9Aapbqk9c8CptloVU3qcnUMWDRoiurLxbWdZ0EUUGDtVTcCUg4dtHcG+zf
hOLg+dJj2KG9ipKu/iwE+xKMRcVklBW+DRFb3vfHsvvbC8rv9Jf6UNdONfxE4bcMv7Y0GgeCn6i+
DfQbA96b5jaSf0TqFv3Omv8AJMh+EXWTOiz8R6hP7SREZXQKp+ZAIwwgm54+pBJclVsd/LVbBKWO
xJFjjh7k0fmH8ZowTgQriU5y+IcCc7RVpl871zotWxCCH2Wyxb9fl+GoWTGfwiIwFbrpNpoey+QB
7SEbTGLfIEHR/Mfak9wiykkM29OfJuBZvMuRUcPuhbzTKdMZGVI6O4ruKIxu3J7VnftkZfEWq2RE
9IR6dk6PLDttzD9U6rfE/la375ORhZNj0zJdstroJOb/hvRRs1wpexfNm0CPbTP/Hm1NX6/FilAf
f8A5gP1/5Gef7qnUKyPhHFsn+W4QPyRiZBsqzEfZFift2hH/bGixsGbQaoQmMSQbr6JW7ySD9/8U
GvU+U93rvmfVFG0o4qa5hLrEKjIlPITCVHObmsqVuxerpdErOFb1Hgl/r5taS8vhAwO8p8ya4pS/
z6+TCIkfip3kSrKvPaVjdmNWoj1rAXnxuIu9yVU0iI0dU/gShls47pVvh22DHI2YYKYIPbetJmqf
CDK2O+WlKG4yhAZw6VsK4Su7eWZl4Zt0fxAsKvnBqTWl3C5AnurRg4Jg9TDpL7F6u7Gh849ehBsQ
2YDqp5fNcNpSpGyUQzWhsh6e2kgW7704KV0xMSC5L7J254tJstP6fjoMUgmZbmF490YdRo+Bbnh7
Rqsy2px5/j72ZJ6N0YYbJ2vldiKSRPEfHz3nVwtHg7yb5BEKE35Z/qGG6IKy+p9GTe0hZRRc8Vyp
bn4gp/7z+qas7ckHVROP9wwjX34CAT1zdeAx7YfiLY7T1wxCOEXZimLX8huI0GfGuRnapSzL5Jpc
+01kxMkJcp7xALV+abdThOaofxQAEciNT8CX26getUSexZby7coykT3kDv0fqq3lK9gpspKWaZec
Krju48HRv08IVl/fyssusj5rK/5/I4v3KZ4MQ2isNjn1o12O0Lyrgg3naGlHP3MX7rB9sLtuceX+
YJAJW2YtoWdcVlMiMQs9j3mYU1WZ8Y7DIj7WpmQBmcuCb4ZUl0++mm5xiy6NUp4EfThTbQM+4XFc
uKVAF700hPbi1MsdON6D4R81QGilbhwiZaNqclFDn40xvgJhE8P0M7T03A8pQqBPjYIxX/xetHBf
S4ItFyjaw25jnizD7aTvLQJVqWh7huTE+kZTbnluZvsayh86pECqTPHm3P6ge9aQVV5yUrzEppo9
ABOJtf/GyMy+wmeETH4J3khpflgxiPFTpdW2rn0dqsYWNgVXV5fyycrilfQn5CzEOExPI/2bnv3L
Z+4OiLuvn8mLpG7eMv4D9HxOPvh8iy1T+zrqGyk5xbG0r03EBoPsCwNOqncj3RnSQdSyWyk196rQ
oBRSw3iHFPXWVVymIx8/AtZDcIUzg+gSDS5JldC1JlsKgtF0G8+FZctpHNDvtnD3+ufPv/TUg+y4
vvS1mzErKRCezpQTyw4ybVU/NRMOS94ELzDNUejkfHp7Kdnl4hbiZ/VqzOo55M0U73nOzvfZiOVA
VKp5iRNKHYXbEV5R9Jub5AlFiToebkNrsEtykgmJhSL4l8Jz/F+sWCZtnplLgGotfgNiLF5ZoYlz
EnlDHLPnWfUJj3ajweyxV9SeneRDeHPd6MWUEB8XNQ0SP6r6TBYvmyQwQUxeb2JVg41F8H7k0408
5N8T2bF6uD1g/e9dGD0V65eopa49Nqhm0OJWtI2KycX3ntvogJ9mSUiTHGv++6cAV2xzLwnAqj6b
iiDuRE90dBRDnWmcfApUGkSYeVofri9+vqWfYxjInAnJQK/yWlOq+Ziz/WRT0AJhiBUrfM6bMXDr
QJbA1cvTxsNyebhmM3Dv8V4q0H4sYTxqNRNyqZiBuKXp/zZF6SijtM+acK8X0BT0X8vmPgg72DGP
YXlskmbDJ15Ugj8W+ukXLD0viDatb8zwWU9gqklcYbzv4gdNLb7TDWs7yaa9mAwpekO/B4YamOu9
awvIznS7kR8F74bxGmXrN81p2Nnmf5QdeGmJzwzQ2YvjXkwQzKctH7xPpfw2zKP+ECeSdKd4DGiX
fqXYU1RLgFqlBl5vTX+Mi7xxmzqU9yLKqE9qYM6zuk3T302NNNlW7CWOUCCKKfJ4u0XavAea+kto
UYcvrTDaBQHFsOsHaBnZzwQ1/H76izgNTV5+WcRgy2TUk+axlbx2l6mi7na8QIdoiJCNQEP29rq9
i9v6YRBAGG6YUSTOzfkt0aYgEISmbB4D2ldZ+mI2LzLRUVe9dNVgG92Pqpduhaw/eF/r2z64b7Vf
uK8pMDYepo+60OevN/8QeEAg45DopeE7zn+Ib3WZ2ed184i0x60v3TX9V2R/UP4uA8f3w51aQunn
3Vsd2twC+irdkx/svKek/eVr3b7wHzNVv8mr78weBvwfPnM8XX0a33VBOvRbhJ8XA/MfvxbtT34M
mQpcQue/dgip2TXJ0DxS0rkbcttqVaiTDXtMEFls3vy4RVv3r87QCeXhOyWbdnWjuWhvpPptX9yl
1UyyfgxqzclgldWsV20cZk7TDfjLR8a73FVmFT4AWgT2Sw0csaoaGF+T9jEx0mKyq14rnjNpFuWV
p6AFQ+WLoeomlZ5Ydusbwb08JqFnlwOi7mJIp9tkZBbaQrWSw7eyAEZt661q3kWlN2S7Nq2kYxS3
zHiWXpSBihLM9PcU+cDXC7+Nfpel1vvwZFfF40BC8SOIK5HirVxFg6tmjTntMyVWQAhM6RYZ2zLG
mL+QSr2L156ZHGYoz7+QqobQTmlUHWvYSwsvdLXuXyb9aIIRMpEHc2tSYvnafJiDS0VlRpO53A+X
/cnzS9PY6r6BOeBaXslJdfc23/r6bb1YExznPISM54HqxVEsgkRdGqCiDnLh0Q+9xzTxOH3VnaFN
97HwqMYNuZMnfb1u8sIhYZKOokT0CS0EQlnn2xhMvlLR0RUe9eiOXu9t3zwOpIih+uW6neXLyVut
8EHmlRkgHZZielLrd13MyTnGjm1u+JbLNVAPYiaMeAynSgZ/voZ2sEpDH8mEhKmyE7O6qco7dKF2
XTFuBD/LKH5+lj9bWjRI06LPqjrR/eNkTo4sTKIt9M0foTE3+lwXp21hZ+F+krrsfDpF2FHbBwJN
t8j8e81PGQWOfifVVvtgfjnPvAgOjiByJvsjuoOt6nwDx0KNDb9gA4sHgpnHwXPhVtG+kBt00v76
Obg84uem5r9/ukedkitt0GIqSLy7/kUpd177GKc/iPCIHjYO95axRcQgSLmh0rZkG7PwzkRsBC58
u0g1hqrBgtWTDYnp9eWtfLjPO7msUOp+O0HGhkU1fQ1jOiSm507QHzB8G/j/rttaOfZnthaHsdNb
QY0Lyz+KADPC3lG7h4xMY9Q3EquVQ39mZ3EYh7A2OjXBzpR/Bx0A87W8l4qNc3FRvuFqnVlZOCJi
6QFOBaz0wtdQN792XvqeefK9/JY8l6or+OGLnDEDp00tCogbc+mX3unc+MLxTnlhKZXkcSqNL1b/
d0z/w1zlY3Ez8JfRPiLXD8rGT6dezz2vTyfBPyYW1A2DpIWvrS73ji9Vxb4ri/xYtsNWFXntu0Eq
AKoBuCW8pQu32KXCNPZhExz7ROztCGT7XWqMGU+yuGVqzYFQPpmDOyoodLvOb7WuVyFJQR0cG7WM
hB3cFESzeZ2C+yWZekrq1K/glyzz4VBOZbvzRL/b4hBcuQ5ztoSAM4NvKqP3578hTXAt/hjGR7/v
w29KaIHXb71+Jw2N4IxFVW80Qi+KqnxU5Hkt4HtM/dB7WCw6NxJrGqwmPg4dsnuyB/cjpU30Ef2q
38VTfIg8z2n18ChDunb96q/bBlTHlAeRAqij88WW9ahqkybFR/iNk/fIysXDqJSov1lK7Aygv+GK
kIRdaQnfGqnv3bLM/Y23cMW5EsZTjaRqjpLJsjfXGEUkC4MSH3OrK9P9ME3aa91V4IBMK8jLfaCr
YuIoWZmFrhfGwdYEz5p9nkk0RPgZTFYuvndjeJmgZ1N0FEcFzbaoTA5aW3dfRNlnCIX8/F4MhOZg
6Km8NWazctQYfqGnO0fcEGotblY5iaMUt20KR7zkn3IY3A5WU3lulpv7rirVw/WvvWaOrJfLBbcB
BOSLgzZGrVwbVZkd/SmDjYx0Nk9bp8QVM1+0pc96UUHkWDNDiRYp32cep5z3/ZOvyjrRrPpgyo9y
Y7qG39p9ot96YXgTy4+pPznQCvWCabeS7qSScFLpNdepct8aW0/CygdGOoPpolnihBxpsctxHTSB
qpfFsaTCVBiQCgT5wYrNu6IaWieK2hdZCHfXt/qi7cfqP1gsYH+ZKd6XVcRorgzUclseq9y86fyf
Qvlcpl8N72Qh6wtiQIuam3B89eUtFv4Vbw0e3qDeLfOlYUE933ZzzBk7l7LyKKnZv8bwd5HWM1ka
JRsP7ZodkBRzxwKmJgA353b62Is7z7SKYxzjIdUk1W393Us0fcPO/O8sYkqqDTMnCFdEYTT33E5E
wxmt2bw8jnW4SysmyanLaX24V5M3RduIl1feb5MKB7POaAoDGJhv0Kcz64etJzBPTSnMT/NnSciy
gw8D5kYgtLYkyn/WfPOZiFzmMDkod8+wwupYKA4MzDfmKB3KyH/s6i+9uIUQXLmHnMBZZpvndH7G
F2vioApWbyGbhw57W9sCY/F3Y0sO2Jy0Q7rTix/e9JAh/ZoaPyJr6zherpVsEBIEWkzzVViOT4hi
n4+6EhXHpGOG2v8hKj41yFseA9cKFfv6rbv8fOfGFq9ZG+fCGBdxccwalF8qIP5bxEMXc30MJM1c
qLyYkPDyBRcmhCpsUqMz4yPycPv8TrqHZ+mvdlM7OZBLkOedjfJ2udWtm7/R+SWYrdKPUJmgI/dd
eO7Y1HsELbAqiclugEIqZugrqr2H1Cier+/h5b0+N7WIn1tELWclwhjyvDoKXdN4iZMtNNOWjUWY
LFSRUEEpmjAMmTFT3xVhAqd/arp63jTv19ezcgDPtm7xwWjl9GkhWvEx9Ut7ym/LhANo3otK7kzm
BgfWlq3FVaPcrmWhwWcSn3N9rw3vzS/Edp0k3RqoXMlyzr/S/Es+OSoNaEURpVhisjGfnAE+Fyuh
vjgqwWsQVG4hvKbRQ08T2wei1ktbQdPqSnlVgZgCtlSUxRe0Gq8NaD5wIPvMyfzqa1T3e3EM7MQn
6c+/XP+Gl2kB5SxeM84d5QWGRM9X2xjjpA9inByTEv3Px7Y4qLHbaDdC/OjVz6r457q51d39bG+R
7xuJnI+phj1oTm1xl7mnl9+FPe1SGJc2TM3J9fJmfzKlLoITeaoTq4oZImv8nZjfp8G/oUHOdXQg
uWY2mpHOxrYoDxdDt2F67RNSJAQXN39AptvONzWuRlOZFBD41SC4oe2rR9Ok5pn9jrdm/1ed5mdT
i3sRxKWhVjmmhunrxESAhBqv3O29HG34mzweD4rh+lMPo3EBM0/phN5erwe7Rq35+nZfqBjO7vvz
L1ncm8BTp1bTczzPbXnsd50LxWPj9rv2JTsB0fruP/ZPzQ5eceT84sJ2ssEBxX/9R6ye5k8bvzjN
yPuUPgq+yVH1v/F+TN9geINuqn1Lf4vZRkFiy9biJHsJ0VlvFsnR8A9ZUDBMApxlX5Z2+geOWa3b
YjO57BPNGzyPBYH0YDZsyR42U6t4ktEmx0nYT/ua+QPhVwpWMJ1upOlFaP8od930GOro/KbuVO3G
dq9vlSFXslo8ErkkYChtLkovKlo1QvJjpLPDaQlvzWG4T78xhJrSr/gzDba/VdNft4d7QnkKL8Vt
Or9KlSDEqdEkKfIUlSLZJPuDb2cRMhKOH3XSXGgyyoYuWZv/S+l6oMAliqB4y8oo/4vnjskTwsY5
pb4YqKyjYWjEkgOuqfVeTG9k7vSY3Kf5aUiGjYO89ox/trW4TKUY0crA2x1pFvn1l0R4EqyNxtR8
F5bukVoD6IA56uCTnu9srOhF29Z4YivuXbTHKT+4gQlVGsxsw3cz2ipArdmDLJX9g4IPGstFoKU3
ojplXZkcvenRn2U3/+r6rd/dj/qP3rq57gdWnxnkPgyo1RWg6cvENAxCMx9FAWP1+xjZKVre0JdF
3QCttWSLwM583RFKbSdPv8etUuXaSiFZVOj5wedNWfx8Z3OlysKgi9OjIEJ+ngaPgr9PDeQk29gR
zB1K2tdXu2ZvThaBPBA2aEssT+UrSjhIA0PUoXinCfdgexzPe/FV18jgnWlh7blucM31wT403wO2
Fv2R8wWqSSeWbaqmPOKFHtmN9/x3DPjf73795itbGJq15ZmzMAdnh/xxORI7GO0EX4qV4vc824ew
R/eh+cgcLaTSkb3mgbeRql5AK/h21D/RnoejklHM5RCfkfjgo2ohO04T8AoKlG2uHMfyi9LeN8pb
Z/XPiek99opdaMqOmRVHfvBphoMuLKaOwWfNncLfQnjXfr2+7x+QpcWdZZ6D+SMQsDOHw+LOWn4x
eb6X5Eczi27DTruvmvKXYhV/NMDPkEr2HDiNWXa1Fg+lIDsViWhg+wHhq6Tme6/SHbGanoToQI17
47etBD2qAdaKQhAcWFz080Oh6FWv6IOQHw397+CNp0mObBN9inxyfeElg46letan2G27wB68G9Vs
HYHqs9DdTh6CH9S/r/+g2d5yr1BWomuqgcRkv85/T5RWqif0fnr0TM/RVEZjVSN7DPtIdgv/9bqt
1bV/srVw11WXibo3qXMs4ArtgUaoU7LxdeKmxhav9da6Fpcv9cPEpJzJ06AEO4VBYPlVEJt91m9k
q2tPL8efgTfggRRRl4M9ETUjM7dwY1WP/E6sFgApcvQu4dWJRaeNRTdIlP3EqJ2Rbs35r7x/2EYB
FIAk7YJlpwD2hDFKuzA9+m3l5KFxG4/VF2uTFewCxjXfdFOkK039xoJDa+GqpbgTjNqr06MCkL2q
h50Y9g+t/9oavxLfchvdnnTV7b3wxq/7n6r6JdmUFpzv7PKcwhwnzthvxpKNRbJQtpUyTV6Ge9PV
xJHNHMVDS/97/YCuPYg0jmcGabA9OnCU89sAUCYOtIqFhtk/M/Fv0yDdaYP+Z8yGOw2sqxEajuZn
D1qvPZqiW7eDe/0XrB1bHkQeReCA6gUVrVx0mlomZcq0HdYasDoILPnMDNX+uOG/1w4PZxa6hnlY
mFbT+VrlTOFj9c0M7hEl22wtAY5lS95J3rhVil819fFKoB9N+WgZDjOdojMUOpvKdoOP+uxY1w8h
RYMN97puaP6CSArDMrtYE5ls2YRGz/dTVJiSv4Q92OR4o1+2ZoShHQCbDOBDhbnImBWm99LcIpAQ
4BzddYb8p69y0dYbfQu9tXbo6SbLlLnBQINeP/9EXpoXYuERQVRCT7HoOQ+HjQ1biVG0+VYziC+i
hbaUMta6zrSGMs+O1dTl3l06NPRhPJo3h0IYG+82EBRyZcEbrcgV6CAeeKjEdHf90K9sKJVo2hUI
Xc1NwMWtg8V6rIKmy0BovagmVc3WtpAqvm5kLSqACJK2tQR2z6J0dL6ZaZ4Epk778Bim7ldr19l/
IdF2no5fvu6Y/bffWxsqiY3Xda32/dnosrpiFWaqRilG47py4cNHg2RAH2nM610V3TaWM3Rwke08
9aaI36vwToCw+Pq6V+JCKFlkslDgxbK43NwuT5hkUuLsCKJN3xth4O0qRnUgfWYSy1SKfaUj3TYp
xVbhfe3VACDFEOc8EATMenEZ03DI5YD/OvJyFT9Lselv9XxQHXQR+tuwMecTJUWHYgwHxqRL3ekt
kAShFKXPTBgKTqJk9f4/3wz6rAanDM/HDzs/AwOqjUmBssixFGLzvsotaVcTF93JRSne+aXl76q+
GF1NDcSX65bXzjhDQ8qsXESfWZ7//qleKgZjBwt1VhwFbdp7RXeTRc5YiofrVlYiLLpGM+aKDSd7
XLgm0QqmoZny/Nh6u7L8KXc3X3vt32Y5dM0MkwKgCHG0FFkWX5au7VDnYsU2FjFfMYkIHQfxtp+U
U95NmksRYmvofcVR0UMiypnTG1zF4vZOaTCkWZwX6CEpd1LGGDXEXonxmCuSqyU33UFE0+f6Zq5d
3s82l8jMrFAaiIbo2zb9q+k/huKPznxpE/E2pSqXKCcVEelafpoApqbZW+Xnh2Krzr7yAsyts3lu
CP50noDzY2NJnlAxN1yQV02OMPyo8634VeZfWARWiIRAKECDmnhj+caIQGrirOxpTsc3UrQTQeUX
JI27rnvvk3dpbG0/eUvi3ZYW6EqkA3ScWICqFb5/OUXZjfrgeQrZY5vI9S5Vm58KMilObISinRZm
4V7/mGvnB1abeeSMSjNRz/lGikKct+k45gRW7VTaeigWtg9n77PU0f/prNsy1tE16qISQWRB3Ii1
VpwwQStxHTh4mMKX82c5hW0jCgWakBbg8Dpw0E2Kk32l3PRCNrvijRGDlWPDJDNxEBMl6I0ucR2K
N8adUlT0IduvUtvY0Zay1sqCqK5K85Q+wx0Awc63M0oAo3SgzY6RolY3/gjBeq4N41OtJPHRymVQ
U4Lsw0juGxstrhVHOleqEEI06URezAH0ytDXZjUVR6jyqFdZzUPXjjfR9F+0cvE1TGGCVwFzthxw
AE3fSv0Y0/afBifwddtXdteP5Fq2AUwCuCotpbk7vXiNINNIc9kCouFnwp2Jk+mmxikN1/Qq2+/y
l8CoYe0xOrcvTdtrkn2TbgnVrx0UmewOJXAJ5NFybnfUVR+JbMAaXhzSRnur27/XF7llYJHzd7U5
MYOVlMc6ux/Er0PubXnp+agtHBiA7xniwz4S5CySU60QAiX1+FBZss8QoL2F3EZ18/pG3jO2JZW2
udU/WXn+DEIpwikKYCCnFhazoEyjcPTLYzqTVQfiowFbu7rLFYhsNwKWte1jbGoe0uKgkHWc37N0
KkSzyOvymBuVtMvrSXT8JNzo0ayth9hEAlSgkt4vD4EuxnJeF2p5VIvKaSfZFRGq0OvIhqDqmYx4
I+dY8fyk8MDPVdkA7rZEucNhOZhjl1eIQNP88oc7o1UPCh7aDjYWtuYr2DsSp7nMfNGGoagsktXE
1TGOzHKnWuWpj9v8Jgs3DvnaBs5qYzNqZx4Nmt/YT8HdhEjAULdqRXCX7HshOErFgdlF2vzFyyaR
+cqRQPWIFAaEFcACaXGj9KIK4khPaqTx8vfJGpwsKjeaHmsmiLKA7MCpRK18EWzFaT/29AjBjtUd
dCWGF+26NtlqdaycA5OwhlVQWCLyWLg/y8P/JRLAKrky7zsjsoUJiiY9dbvwcN0JrVgiWAUtw7jd
R7Pj/PsI9FsThRm6I5Qorhr+afJ3EXrCTTLRy30DizYrgQAVo0y1hIrJQlpkagcIWp9E8zRoZv/D
LylvXl/NZSiDFdqb4HEoyuEXzlcjhnLUSz6hTBZ0D2qfZTCIoC2p+I1160UwIAyDWaASXAs7sxmt
3XXrl3uJqyUmBaCMwwCUfW6dofIi58XMj3VfICGTRNqz6hmJ6+UDNbLBCDZWuwJknH075VWQHlQ0
l4HiIEOOHqhFcVR6HzjwJDTSQy1Gpp1IgvEw1Fl0mmpCAbNKgSnrtad/07sCCaeMGbL99cVfXnQ+
Lh6fX8RB4jOcLz7U0z7QPbK4UBrf4U98UMTvaDW1dekYxpZbXkmgsQZTEQTDdDEIk8+tNXUc9Oja
zAhHOU/dui7K73gYrbfVLpGfhzynti1kJRQ8mRCq36C5UuWHnvnpwOnjCoZLpRNK1MImo9h4dddO
wTyxDKwVF075+fyn1VaXGmEpFkdIf0b/uYmeq9Cp+o1Yb227ET8DdgY+m2x2sd1R5WtRl3rEenWt
34x+7h00L5R2SRxpruCFrzBSyRs2V1dGPZQrDPTeXCZ93ShmkRoRTjRVsBcFIZ3VEu+MMiqcUq9/
Xj9Pl2H0XHylY0/8RaCuLL6wlDZanskYq/PRnvshFgSNSMWOXmy3sbWj4r3x+K45D8J12FPIvHC8
iw+XEz4TA+B06/hVFn8U0i4w7hQfhsZa/RPpWz7+8gVmgZ/MLb5g39aWCPMVUJeoeUIq6WbQv4Mq
2pI0WzsokE7N1LYmUxPLWrYa+UVpZOQ7/PnQJ/6+HsbHoSM/kBNg9dHG6V81x3s/Ux0z3bisqbWD
ELbFyOk3Y+kQBmDJJ6v9OynmL3H8HcArcv2UrLpA0i28AMgWauWLgHMmHKxUVSqO1UMc/2tdeV+Z
bvy7blG1cqQvX66bW/tmNHXnNgtNXQDW53c7jluh7mq1AOvJYHUNOh5iDWvcIvFdu2gQsEGpxSvG
p1uc/cD3SstoR1IPlCWzWizcUfO/D5P6Kqj6+/UlraCCGC5mYJ0RB8ZqGO05X5NUG14gxDLGqMOi
inUT9Pl+kB0GH0PFmTRSvGIvj++G9SrGKlJlBG/9STQex3B//aesnR28CiPZs8DkRbE7a4ZcSUqz
PJbjTtaPdXhfV2+Gf6OJG4ZWn4/PlhanJtYSL/cCo6Tya+uG0+5yO/mthTbjz7c5bODIZ9butMWi
ttIQZauhs6DWSV6GisL5VofNFBeED+VxQglWougLo+NtUvW3oqfZiSXRCx2+REXyZSq2qhIrOL+Z
e5xgcm7gUf1YuJsqhZsuiaby2AHwI7lgYqcqH5vqe2qodh49JtKLJv8UGTBvvPs4h+Q1FZ5Q+NrI
O1a+8TytRnxG4ZtgYfEz5DAp6RGx8ykzjNI+deSem6q4G6HRykXFiYMkmBkFZwzG+U6jwzElgSeU
x1Y2jg2AwVC+R6/17fqBnb/XeX6Nk/tkZeEOxryc5JCxt2OUJHe67sAYalN72TXZxoFdXQ5lCDaM
ljYBz/lyej8PNS0sq6PZtTvRTCDikG8bZfhzfT2rZgxd1Bm7h6N1mXYIrV8O3sR6EkGxGNWVAbOX
SXMIqC1sOO6Vx3bOA/7X1HxOPuWFgohOLXSw1THoOADxoxb5ThAJr2EDSW1pRXZcwp/kbTX11lf4
P5ydV4/jSLKFfxEBevNKUpTKUFXtzQvRPd1D7z1//f1Y+3BblCCiB1jszmKASmUyTcSJE+dQnTSQ
ggIj2yxkPBhBo2hJc7YIUrNT/E+wR6i9uSfgG1JBQQwU4sPlxLSgJOyuozXhTWw6LA4l0a+aWIe0
3DlKt0aijotnHBk8l+Y61z+WsK/bdp6TpjmHMCviTHeV9JEmaK/uft/fFrfuLUwLyC9ojMGmZBvS
Wi1W3FM4NmeplPp3aTk3nlTNy89Ck7tjU5WYzEjq0xAbi7eI8mMXl3sOCreujZW++UZwgB60rsUf
c03QWG3ocWzOCNy5eo7P8vQxFLxYUL26/w+H7c+xNltTF/Kgz7uBw3Yc9N/mizH8vL+etz4c9S6s
98hS6S/cPO9CifJhkC7NuUg/hRlOL9/hZgbSp/ujrJfP9nJ6e2Ro2ySA3jaBhZlWja0iNWdUacvq
qCjf7v/9GwE6vbEwtmQkZ1CW3tzkutUKepcSpCAhl79EzPNbLpSPYsL/q83YPGRdJtq4p/59rzol
Ssoj8Avoo2Nul3shHFph0kcawbL+UFnftOid2e4UJW7dTn8OsTlazZD1RaSJxAcZVY8CbSuRamwx
v1et7iCKr5l4kOvj/fW8tcVXKI5czgDE34JXfQvizr+rz5ygQRvcQf1eW/Yy9I7ahDsSBjdPNDrc
BLGkO9BBNudJHMJYGky9OTeV/EOIRckbDDN0GlWrXTqaJE9SUDYo87Bw2xDCW5+N1o+/ny+exxA4
yJMpPG9+gpUPIYJIIINd+1jF1jMJzIcwjo9SKL10+g5st36w7WGg8xK8E58gts7myCUUS5ohjjvM
fTMMsjTUrLJA2nnTbp3rPwfZXP1hW0CclaPu3GG+PibHxXoVRrta/sO9j/E8pU+qSzBUNsMIdHZG
QV8RsFuT6MtS7uSz8dgmlupGpZK49z/TrUlZMGf11aMHo/vNbRh0BV0f2Dif2QY10iTo1ndSM7qZ
Vp8Cvet2hrvxoah6rnW5N77LFtUXE4Nadha056br2Hu6WTuUglIYdNGe89atLIAivUUPNJsC5+1t
5qMEqRU1fXc2oqqi8eLfIoHYHYeq4s7TYp07Ops8cxHUU9aLitfKefEyRkbhRXlkwoOthp0ve2Py
FBoQuFn1c2BFb66dOjbn1piSllcO2llo2srQu7qyc9HcOvwUaOj+XpEVMpEN0GHJU91HTdSf9aNV
PwbmIa6fOqOlsPZQlqUnGzEn/+GvtxFjolFNnk7mtVXgbA0joVE4688Ij5nUmM9Z+ePvtw64okga
i6kjadbmQimCfOKaaYe3kLLX3leSYie96Pz9RP4cZXMe2iyslWZphvO42NX8ue/cUnodqZTfH+bG
VtCIH1dqKVk5X+nykZOnJMi6Ih7PevlrjB4jyVG6f+4PceNkv8npIr0PY8/c3olooZQitYXxnC9+
En+qoFUHqXywkGq+P9DbQdrcvsDhsG+A5teEbBN1t7M4Ib/ejuc+gX4/R9VzU38BGEdfURlzuiNp
ugGmVqxTmUvvGwOJi29D6PQyhkQ/R/37or+URWLXfNBGBad4zYoXffikx7oTj7DEuvSkJ/W7+7/6
1vJA+6OMhAkg5hmbHx3nKGIsgTSejThxC8vFosZutU+xHu/s29sDsWlRbl6R3E0gNc9ZlelGP57b
Kj+ihjPUyvswLl/nMEt3hlp3zdWHIB1GdhIEF6Xuy101LeI0pakynudjmDyMunYERU300W52+72v
w0M8+TiHGuokFDS34Uw8ZNMkJmgQ6AM8Gd6L7ilx4+ifWvq3Ev69/6nUq2khIIH5wvqpqDxvQ10F
h/WF2g95uDbZE3f4tCc+cH0c8cGFX2UCbQKjbjdDs9R62OYrGp01sguIZo8q9qWS+rdml+w1OvSw
l0LJEXrF9rlN2kUn+EvARzK9s8WohX5sHsUYXcQ0d5ZMPI8vQ5rtxIM3FhBUSFuLFvQGEhde7otg
MrJ2mUlaJbX2URL8LlnFziVwA6mFzrHaoyrrKl5puUxia+ppTMjZIyPjZotkOKWRv+hdlLlWjYIs
TmWNmzZUquTIbN1pyZ0AyYydI3Brqm+EWtpgeAKtzbHuq6wySxEoBRf0QyoUBzX4eX83rn/h8pBR
t6UnDhCcvQ8L8HIxKZwEQ9QCcVVVZeexklOvGAC6msCvVKlzQ1P9N5DhdIr1ztt0fbwJ5SmMrRMD
3Nia7AiDpoHzGc05DrOTBrCiR364ktfS8FlRP9yf5vW1BfcOzRY0Ryl3AqhcTlNWYUTTKjucZ8iN
D5WCE4RsRokbdd38YCiluPPhbkyO5YTiCMeR0EXbRGtYJZRSPpSMV3YnOGNfqgDRHwFnIVudh0c1
Vb37E7y+wZjgHwNudkqTznlYyfVwLizjJNOzFdWuAbtqYYemgXykm+x4f8TNkvLYw4EjoSWhRsLi
KkuR1FAZJ7Mt/TqR0CHVp+JBGzPTUaVkeco6ba9gvbnV3sYDCaY/RuL5p6/j8hNiE2lqgVhWvkGH
n0rxNAbgr43v92e1JXO9DYN6J72bK+QL1+9yGENtzYzCIcMk9KZgw6g9ooyL2ntSVc5ijMo/3Zyl
74cRbUppno2nQFInVy7G8XGOg3wnFdzso/XXQBaCVYnZEFHPFhq2KuqVsSy3vqDOrSct8afCSD7q
GuIrVpirD0KAtNf9Fbixzjy3sAKoiLHOW8SiyNsQ80el9RV2MM3HQoQ0bjQS5izRzhbacvnfpscL
CEqMgQDvyGax1TJXUGmWcWqKpNTw8PMJ4N72NLBaaSwQ5Md6irZp2zRfojIdzIMgYc5hl4oQ/hNg
vfq1bwfhXdrPjWnn/dIgFoultYLyeVY2hwbtL7q0i0KMbDqMqx3cZVuMevv1eGcpqxss7+1VTDry
bhi12fqNlFWjnYZJfQqNJXfL0sCNsB1GgfpEWHhtr5fHVJjEH1AeO9mO+lrwhDpB+k4U+sckxh5a
DZCrHqqg2fmc2wTq7VeudZRVFQ3EZvs903SJ5qgwWt9A1wPhi6R51woh5LApW5zQzGpPaPvM0fTI
osyjY/WHyeLOh347NX88M/yINUkGz3jroiW1ujxV5Ryg5gkY5i9BimVjLgda6MrTsjYIB8ZEnlXG
7WfOd9B7EWTD3mvghnZ2MU/hz3EIFAhmY1cTmUlD/WLms+Y0mpY8IspShNRLzLkiB52QATajSC9+
xvM0dE6BID15whAqH9HRJdQSlWBZDtnUBy16YZP48W+PjgRvCA0+BQRzpSdfzrKJl1lPx7nzS1kq
D0XTSrQlkzoMmrULc6+B9nZFeVeIj7mBqX5sVrSv1yRVFBkLFXI3CDMZR4M2wQnQCky3DIPg02SU
UCiFaD41Ss9BkJdveDEnOxtsHWj7Q7gtEHBZBcSRobqcdFg2cSVo7K/SmCwsc+KPgZ6lp2KMgXoS
vGOT9u8e17fNBCBNr+tqjYwv8uWIRqtqTaouna8vFUrYBmFXt6io+qOIfGCfjUeocN3D/W+7CZT+
Nyg8R5IDHSWILQ4RDyGun4nU+ThzNu8oG8bIGhWla9T9fCAabI+9FKnHaJ4jJ1j04r8MT7jNOV77
U7fMCBEJpbzv+dx6hQuzquXjN8wWJCwz1F9p3uYPuiq0Tjo0sgM2u8c22RZk19lTTiFW40Vc2eib
tE8TKXebgTD4utjGHzK9xRJJFdGrNSf9GKOoeFCmeD5Mfdk7IdG713a14BDmvFcg/jhdLdduWYzh
F2Po9qpzm9Dn7beRqcNChbIng89ebgexn2jNksbKD0OQB7Oji2NQDYfsRLJrgLt3JoW01yqzlJ0I
9vql5I0EEKatlr63K+U6aknVQGmw8QfM/Sa7CVuaPS1B78VjoHLwd7bAdcBFPxDCkgBhgNp8ist5
LkYfjQl9JH4JAeJdptLzpert7JhaRXdHWmnxl/tbfv2Dm5NNmwU345u9BoKilwPGYRIlS2w1viAn
iyesGw/se69adnNaK3gE1gJuu21+pmgzQkMLW7+fAj13OmlQmtQBtqqE1zjIFiI9IVDGZSeLvDEs
xXDk2lfhKdRkNqupxwscwHVy8vxd0qChQf7OBXR8wm4nxbqxPwmjtHV3Qje8Mkk2KslqyCZbv8Yk
rss0x9C7g46JbQ9fqzLKY1vsqQHciGIJSkAYKMLQpAZ4cvnpqrEp0qHvB5+byfoSatmXSc/KQ5Xl
mhtpGMZZk5I5A2GrneJj5oCHURiNVQ0byiHYk168sZHwQ6FJmVSa+3rbPTklZRW0yFD7tPOq76Mp
XLxsaPfQ+Bs3NNAg2pw4JsOQ3DZ9VxQY6jiWBz9V85feCrzUEN1ZQJ1oeSgbJMUM5eOoRjsR+o19
BGpEpzIMT1Z7ezFP0lIUxtgMfhP2gx1ByJG6/LvYRqdaPd0/jzfCZVojVt0yfKF4a7caiHlJFt4G
2uCLUhd/UAKh10+5kAyWk3RB8qInffE+DczKsiOFe9oVqxbeaNfU+S8lVFNvFEvDTnnGXsIqnl4B
v7/VaSudiHHbhyYVpNdBwaL1/q++tUB4dAKpYs6ztidcbsUQflg/VeHod3TFjJo1wDoZfihTXTlV
kx3vD3bjrIF0rv4YxOQrnHc5WKWPSt4U6zs1NYMzN4thZ1n2qwvl79HQuW0FKVPt9uK+W6MiEUU7
Kn0kGhn/5ahJr/dGX8Wj3+jahzZ/Xup/huyYBsQh3UHD1OL+JG9sdO6sFXJ76/jbJoXmmFTC1JWj
3w76aQoNpEU/F+iyVunBUopj8SvAce7+kNvy0/rIUqh4e+8owgL7XU7RnOn4ScVs9I3FRPsmn82H
IdOxPUEs99ip4nBEjLY8hfGcurlmfiXO7A4SWKedW9FRm829PvAb22p9BLnm1v9cseclvC/CJG9H
H+un5Al91O44g0wfZS6GByFb9jp4bo2HoCukDs4fb+K6B/4gdSz9JAk9z7wvqYtbwpK3OXk/QqX8
Siza/f2Zgd1INAMktxLPNhsq76xOxw5x8vsw+VYD4VjLv5U2fwr1eocm/SZEtXnkwd7gpFKEIuPf
CjAmPEKJaMW9P+vy/BE9zU99m3wT66FyxWRZnkI5s9yoUYyP9KmUTja2zQumXunBEOMY++hYS3J7
rorfeq/PNT0LVvWhZWJeAIJrR0kg20mZTkfUU2RvBHXYOfHbeg07kzeOIt3aWUAWso0f2lIwzKZN
Rz9RjQTFAaHPHkgdzA9hqHjpMCSnMO+ad1lshqfIQKBZkmGdj3pBphvnhldFyoTcpa64HVWTY1Mn
ltdbWncqh2LGP03q8KbTA1vMzPdRnghuZPXkOXSyOTm3kJtW2WM8DLBPh25PB+PG18GDnFqLSfQF
32LL4Z3o57KavBv9OsXTDWJR/CEZ2vBjTM3tMI5Dk9tRq3yitXh2ukUZvcKYp4M8N4k79ONy6Gfo
oVM7dI9IaAePJheU01DgOlpaqB+LWQvsQowxpFNq8ZD0pbqzka9ffn7/Kty9imxwZ60h9B+nphHl
tA80bfSDpQpoXxUqVJqwFL1/O12fTUYhgOTR51pEBf9yFJOecjEtuAvUTujcIpWW51AuRy8zxME1
pl7emdX1fQ8cD8FlxQgJZ7b9QZLeKu2yRJOv54PspKYxPiNgtdhqpAwHIy0jt+vMEpsDbU+G8dbI
qE2BokAjh1+2ievSAY3koOIWaqcqOMZy+ClZkGwdBw0FaFGen7tOOVbttIdnXz85FFyUtUEY7Eam
4ftyhfW81wVzbBZ/6I5EYC4KQdM7TW8fJeE4V067p4K2ggaXt9I6Hvokb0CkZq7//o99Y1BUmosk
XvyxGo9yHNuKhGVf+K6WVGcp9uQ9bs6OCgg2SoQovHKXo839uuBav/ioO/RuY9XwOCxB4aRrli3N
xlmAQOnO9Yo66fqys5tu7F6AdBqR1uwaGHEz1wlsBjIiazvK3jw9JJE/NN/N/zQIWRat3ghMbWl8
XaVkZTGjmNlI3fdWyt04+z7qvyPcze6fxRtfjtlYSJAhkA+vYRMo0LhmSKPYLj7tPlHzIiZnrf8k
prODQtj9kW4kOSvPk8mw+is/V778bNEUCLqYWbMfNuQuCnzjQxy5Seq0gBCq033pusxuZIiRmrsz
9HrONvtztf2GEs6uWfsEL4cOgnLo5HBZfCqtgwNM140Ob5DpsVu0J2uKalvQYsA5Lcrd2UAgKaqH
eCf12FYp16cPfSSgMJ01ILbe3HuZ2jdTa/ArCtlVvgQfQT5c3ZZd03ZgKN+f8q3v+udYm8g6bPvI
rFXG6uPFVTN7AdWRHrUscnhjdr7sjVuONBmYCGyT87CVeFykSZ6mUhV9cJdnCgDmSFyn8b8Kon/d
V7lqdiLqayQHXIW7baV4s6RbchXY+1Sm9Sz5sZY9CGQNHzGeju2qEPbImtfLyEhYzGDSCl2DT3e5
cfQqqtp2DCS/RcpWfmfWvwb9UeyoZs3hziremhSXNZghUR2lnE3EKjdKY1hZLPv4HHZPRWNGmN8I
itdXnfDt/ua4fuZxm/nfU0iZ4cqXuaulxgi1WfGToagOVHt6Z1rMvQldX5TwzMDWCfjWQ7/tCpmM
osjFUZT9flA/yHhviI1lx3jeN9mew8n6GS7PN0NxpdCnRZYFHfjyM5FZ6PocG7KPitqrIrqS+IzJ
ihfO4hGhhWMDakO3+w4kdf3BVsoiqR2gIqxac/MMofs0plY3KEjYB0iaUswQsKcY0MHc2Rk3sjlG
WtVweQgIhbfUmqJZwizJmV6ld5KvDd33oaOZry/0ysvL8FVScXWtBcSbBgPnpFSqF5vrJ7KXpX6p
4+4vBdK4yChiQL+hxklkAxJ4udxAfcOoBKLiV2lhN/lvJfh8f4PeALDfyiRrDM0SX9momFrYmEsr
KbgzikliS73SomoSoBquztxfYis3n+M6HguXPIO8RtGaDCYxDLrOaWOhnw5j302CE8laGTmZGKH7
ZPVdvnOQblTrkLYln1l9q2jX2fZJWPUUVcmkK75RtaqdpZlx7NNmeCpDq3ZnGjkcbWHXK0qA4Wdt
/uyFft7ZhjeOGSJjbEHKS2tJZ3NFjVpq9GPTq35i/lD6VU7rVFi5lwfyzq1745Chh4SnKYca8YAt
nDUH2GMlfauiwz9DbRlwUM0MQbebKiuPmlglh6qeMk/Iuug4TMquuvf1rUW2ACyLDs0ad21VtkKh
ShppmFSfhqUntYztRExe5649TWL8FKYIGCgPavwjlmLqCChwaxKevK8Dfm/3N+eNcw/tjLCMcIZW
ny05xQi0qQd5UH2uazpEpNzG1OWJRvKP98e59WFXH7I1eVj5mpt4yRLTrknkSvMtBLCtdjnOmICM
Q4hG/c5IN2f0x0ib61OOG7MMzVLz06aBTPclzuPHVvxxfzrXTyn5JA3XVGCowRDZXl4aTVVRRO4m
zUehHLfVcRodnEI/IbSDpkBPh9ss9c1/+FRIuEB71iAHXzFd1SJoeUdMzZ9G4N1xNqB+mJnqVV29
54t042tRe6HSSGJLE+a25JZFit7yX6ofVtWrbsGni8RnrflVo619fyGvwy11jREQCAGeXxuGLxdy
ruLIKnHO9TFdehSMx0qJ3UhEVV76qTS/C9m7P9wNUIPxAJ3QgKROytCX40G5G6q+mzU/1xaxdwci
B5ktL81HqV+mxpnqyHoKEeP9auYFQuYdRcmjIRS07s9qjSLQKM3auZasWLQHHRdXJ9OU1dCJdkBU
uLQu+qXKeQQP38jG0hbCRXyeDaPSbSUx4p/3Z3MjC2E2ROBMiRgc8Hkzm0DS8QCXNR/HJbmObSOY
7UxIjxVN0KboJBImKuJLD0l+Hiebme98vRtZwHpXgxcyOv+wBQtVhehrBXZ8I0wctQzejxk9bu0X
JUrO3RdDfMz70e46L4vkPQ7frecKRJTvSMzMDb4t/k91CuEOZShfnn7Ei+bAG/yetq8I81IqpOtc
SRxdniraz4/3l/3G20FWBQAM4Zx4essGy9O190CrdT8YoNoEUzgcorwTTsVgYRAhi+XBbEwJ25Vq
Qj+datfh/vg3bjgdyJTQcCVcQ225/Oo1KsbEVwOxKIrGbjiVmatBIHbqWGl3Mq+3uWyCUd4G5CCR
mKCZbAsQBNGiKXNEtJYsyQHZWjexvtVx8JJC2QwUZ45a+jWxxQsHT28+huoqM36ai1OlnavwdzYf
rSi2JWTHW0AU1FMBUzyjQ6NCebi/KLe2w4pigFNCo0axab2y/4BtAgP0SNEzxVelb0Edu3Vr/aIS
6Zry84o59NXgNZNyatM9QdAbXKy1wvjWcIwlAEu1GXkpBTMhcCKiDU+yEh6D4MRX+2pWkxNk0MKe
xTo7qal2NJTODfpTFHenoJi8RotOWaS/v78S12/T+nOINHnV+VFv4egfCxHTnZpH2azTq3AYTVc4
n+X5S7lnhXBzFM4S+AfFrmt01UgXLUIO1seZuXSqBRH+NGnUA8kruQqsX5AQ86+f9lUxGRLmajnH
Hb5JUmYlMasgiFHsbJfxGLRB5SaynNv5MCen+4t4fcZX3SpidRHZNFLYTRTRiJWuN52qE0VYTpUp
aNO0zpiX52VSPDPsyft0oovu9f6w1w8vwyo0BKzRLyd8c7SrSItgsum6LxQf5+Y1mv7JQvDWvVf3
5uz+GGbzbshCkc1iaOq+kpQeOP9vCb6KUvQvyUjbCJEoYoXuKOx0be1NbnNCObhF3hMC+Lyr6Wky
fOPR3CuJ39iWLCBq9sSstDlsS0pD1De1oSPqWjcrcBPp4VM0VfVDlhW5awpVdzArtDPvf7XrC3n9
av8/6OarddGiG1GKTOVAN6JLmQg4fii/hnXQHe6PdOOWYyhaN8ibwQCv4OKiC2ZtTNmXhfUjxnrE
sE7cTI6ciadCfkqbxyE6RdXefrk5wT9GlS9vuLoaNEjsjMplDmmYWHewwz1WzHpNXj4169TWfmW+
HHf4ZhUrSReiMNd0KhuutJx2LatuT+L///5m0+uVCmNp4O+T4tlZ9zGUPuvBnqzP3iCbPS5nTVsI
/XqyJsltDN0OEu25Uv86FWCp4ONRo5WgwG+RvNBKdATpLC5fKwwPLeih0+fFL9C/wbu/4W5+FKIN
Aky2HSnr5ZcPh2qqZSEy/ESDWKlLSe1UkDX+wyhoK67VRsAHmvAvRzFrsUlXJSF/LKTywRwlCsAm
8dv9uVznGkjZUrAn8l9pjMpmg6X6AtE46Ey/EHO00/NadDIrM3H3stpHpHYWeyzrnxlyNzth8q2B
oYxSRV0fZGuLauBMMs+COJl+MC54l+m57tFTmGMoHC+HKTGyk9TJ7VFLi/Jwf8pbrzjQrbW7DCky
QgJCo61okaKMMNCF0fS16uMifsZF2Mvj8bTkaDLG3ycYual0UjXhMGiPw4rrUCCl3d1O1Nm22vJE
g9GjiSBWLMaPRruSGnfrzOurvTn3eNi8hWxgqyjjXX78MM+SyogFzn2XJb+RcKk+9oIYELgF9Ysq
qKVj1krqAqOox0pfAEMxCkGMM3KQLBRcM1J6r5ZG7YU6qOg0iWp+SqxRhwuq124vCT+nfEnfx6Iw
7uzaG68oPSHoZ5L8kAZtTb+rvlLNbOZWNBbJSWbNFQu3HL5E4sNS/tPVr5L27f7XvHEYiUgIgSjW
0Zyx5QHP8WxVc1CgKKUJ/UHKjO9BB6nu/iA3SA3k4hz11Wuac7KVFDbqoUQtNtD9bK790jrkxhNA
foePiZ0udmhF3jL/1IPfRRLZefQS0mgUdE+hflYou0nF6MXm+NSSDjV2Oh4a82Nvnmr5uWxpDj2k
EQXVQW924qY3I6zNJmJRYJFAPaQrcCtyLqiUNgJuRV9cpJK9nTXBB0lvrI9xp3e5M6WKeJR7Y8gx
YFM54KocWSHc4GL+t1djOi9r6nyLh1xZDK0hqstvQWPFoW3IgYjUt5EVsJxH5KAiI5U7V86RTIq0
vPtnWrQFk7MxjRVXShf1nwQCR+TKSlyITksc3qJFGgw07JVdnx0EDWVUt4qSPodnmqzWPsVsfdfq
1jBtTchrf/WjTiH0BqgIyJmGdkdXyUtGQXhuH4kZg/dYIUpf1SgNgCBaGfyi1FKp5y4LBMPuMylN
HGRRrWNmjuqXcFGa0bYmrfnURbmY2M3QFl8yfGE6O2zLkKRFs3qEMMMqdeFuQugIZCF0BCvmcWzz
ue3deUQP71EfDPLLpgGkPWh9qcdHFJ306qHt2v67OAiSfBBQtFGPujbX30uw8G96OOSFxxIFoWP0
xTKesJI1FDtbZK06oKdafBB7SkU79+1bz+yfu4GGXVA5ysCw9ClnbFlqVNEUQeBiwRY0WTpbT8Mm
s4MWtrIjy4k02WkPkqogoTTZgkCJVo2s7NUQcCe2o8Wan8qafl9xMWVPGaC82dIgjb+sJgs/53nZ
7tRStzErjRuYwKCwwIu+9ghuApO4NaxuaQWAvVisjqWEBqtUTYlrlUPwFI9ydwgi8W8D5f8NCjEW
8AgHaGOT4IiNFIvlEOv+nJ76z2apukt5kFqvi/8WrlhHQtKYx52niD6gzfQaMaKjTqnIaSzFDiL9
s1X3D+BCf5ldUA3naiRvond27afexBB5XKmVmIvAQQIHVnPlAJ2x8agoey0gV6DXOhJXDM8JuSid
wJtoOCuqYBmGTvPn5NfUti9KUh/H4TkucrsbtJfJVI5i8a5LrR/puKdSuX1zGBvKGSTTda8w083Y
Wm0twhIQ+QXzKjeWeFRa7aLQHo2ksSVaPCWE+vqdwGn9QpfH6XLQzV5R4GulGY2CvhL9iLJPAtZ3
8d/mUOvE2P0sK9qh/MNmjMzS2xQyoO73dWJHXeI29JSEmMzsvG7baINxkHmCTgoMAoawJW70fRRI
ciOZvlQW5jFrTRrFYY87tKVJntx3shtmeugg/dFChzGXr63eVp45WF9TQ+6f5nyU/DkgUsoapIFn
rVN8QceaUejS5EEdUNcPtEL3AinaUzHemiXShYkOFhVh1O3QWWDvXQZK8YI5otomgR9noa2kS2FH
Qv5pCEVPDJ4D81irT1ZjOOKqUBIIz+PcHIpqhmTXO1XuasIHYwwPTSjZDZyQxNz7fVdoNPAvMCG6
jPw0OEvy5vd1TRqK4OmBL0m/Iz5iUntS+y49qHXoFuKCLw5gmMLbJrXPZbP3ZbfB0To6ZD+MgFbg
RttS8OUOwx+lzQI/p+XNLmNBtKNA34nAbs4R0U1qB+sZvHIKEKTIqJAUJs4Y638VA8JBIp+C30Lg
KIIfB+1HLRw9LZQ8RIfxzd1je2/TSyaJ/YiCNRnIFGLkmxQmKmWKP4SyvqkWdijmnkgjeUvPyv1T
sjfM5spW9CAKzWEWfDme7U47CtUvCdu6+4NcYRnrZNbeBVwQyGYJOi/3c5vhHJEGluA3ZnqUx8FG
bFcfoR9o35oBYfCsDRyz6pxsznZe3KtuhnXo1UmJRJC2AHquL4fOk06gASUJz4GELp/hCqpxYnRN
fw2kDunkxl4U7WemDB+EvnvFgfWfEX3jTiVEmx7lQgfAfo0zx5zf31+Tq+D77YdB6wLAZ3GoEV/+
sAiIPNXrPDwP7QH5Edw7HAURoLr0Mu3BoNedNqGweJ9jMo5PQIf+o1y+X02EcGFzpfwkwcrtk09J
ebCs933jyUlxqKZTkgzg0I0TV49mq+6Y2V2/SaQLJJm8iqzllYIJdLRECeSK3yx4M3xuRqL01cdI
OiaGY4osXWXSSEWj9P3Vun6X1oFXuRzCCsrX28WKElWjgzs8W7F8Ho3RnhGTwJTxkObRw98O9Vbn
RYRNBuKHeHv5XTLJCKUMq+FzHZim2xmJ16rScgiL7zR6eH89FjOC4kvD5YoEb2qUGciFlKtLhjUW
tATqe6ewCB6p9a29lzsb7vrboaLyx1gbSN2Qs6qmqQmr8zlbO9iD0S3n2bWQIvCKyPyaCOriRWIa
P4Ri0p7+w0QtgjX4xJRntoFvHbCdQC6ys5A8i6Gnl89ZE7tWv1fFuhGxwehdwTKJpg1YfZv7DDS7
ya08yc/kZk4fouPbfKrUfwEeDguV3mywx+hYF4KrlcZOWHr9LGl4Rry1y6w59VbnWzGnLLA6zHH5
Zd0HRH2lp1xLlXf3V3KLMJHwoKJPzkOnDKLB2y6gGqkN05hwkNWGIH6cqNA50GsrCEWTHDM5UfmU
gyPiZN80wc52vTX2qpfM+cP/h4rk5migjlVMAoanAWKBI/Zfap06kYBODZJVqay8q5Tq699PFzIx
sBZ7ZzWQuhyylnpZsHoF01rcleOFPascjeQr6+ylbUcr8uf7411naHBWqLjSwMP5R2T/cjxTnstC
mbT8XAw0vgN7jFEouFU5jcVrM5WJfLRSc2lOsI1S89f9sW9toFXuCitZdi8I4uXY3VxmddsuuNbm
9BEuc0f1VFEL9+9HWUmotBhxIdAycTmKjLcZnCQRo/GuyLnbROnFqqR5B468ET7BXYFYS68ipHPe
isthwnwU87QL8jOVRdvQIqcbaZ0aTiI9BFE0eYIWHjrdjnLzgxD0fmbuRTY3gmh6fyD3EqSuusPb
3SoalBgsbcbelTYNW9STzquN/Cwa+Q9Z6wMP0aXITkuD62jqAqdQlx9G3Z2SRpy9AAuJY9FlHxEH
y52UZMxeOYpO2Mn9wVBy1Yspvf79ywM7BgieRB2297aHsV7wuE+R2Dl3luAhDPUy8cK3zWuzq8h8
6y1A4J5jTEsb1MzNHqhFK7VqdV2axtOlx/YYHuLxMaGr74A37f39tt64lymlRoeFufYHoy8Dj+Fy
I9BLJfeiOORnuQ/SzzgHBy4uo9PrmFkqO0+Td3berRNMtswZRjpIRl3xcjyjV6xCzzlFYvbbslIb
7k/OYz4+FuGeU/GbA+jV3KDvkq6Ry17pJegoX8JWF1hH7PrepQMCNnIoiScttPLniH59d+hoZxNz
oTlYucAtjYquC98sOSZ6U3qKklvPRPqJA+FYcYwxHtwsbIR3eRjSbC+15mm2OsNt20h7CrU6PVK+
fQnrSjioSVEdx0QJH0VlhI7f1cNv1Yxm0tMyc/DbrJFZVZqHWW5JdEvD9ED1Alon027nbb/1KgDB
0d3+f6Sd2W7cQLJtv4gA5+GVrFGSqyRLsi2/EB45zzO//i7q4J5WsYgi3MfdaAswWsHMjMyMjNix
N+cJoexsgdsYPCspRbQZhfEPwf+LL7q2JEU79pCjVp4ziGB6/wunovQ79dHA2DnPjyeC6cplX6Yn
mALuS2lA6OdB9dNPRv1229C1N3GCcR7z1qQ5Ff+99KaorgMBaSAktgmakIRPpHhTc3hEo3FO2vHl
trXrfcmlDtUrPUKkfGD9ubTmjrwpLT1PT4r+qzUOU4dQUtpl91f14nuw6p9RS79t8R1jfunCmIQ/
DPADGFlkbC5Nen0ddKKEGIrmo34GZHmoMzsSAut3DRnSaGe01/JQU6wyc8g50EPQocR2Vvw++ypG
mfYqQ0402Eabj41tZLrS2LkYKcexTuW3rHHzZ8vXih8eKJJ2IyaJRxuklmvfKxQ9dyoAzpUBLS0Y
rQGgbt7xKvPrrfXSAlxcl56Emh6uXLTJh4NTG14is3O0JlxjJV1aMl5x1PqYQv7Mjpve96qIp1cG
mEI/DvRmf/LSYRejL+u74sFSIto817Rmr3cchya4UKjY0Ixgz12u2dDqaIkPXnrSoQzLrV2qfy/M
7A5YQuX7W4vH9G0nWYiqMTh1ndO7MoE3Z1G1mciBAUIbSXZRqKlFwA/wLQGgf+d1uftKv4vZOokS
mc8+aHOdGC0mHdq3GfRwvtaDeb79PYvjh8yDDULrF+0Fl+Mfx9giz1+kXClR5KghVUI/bRFUbKOU
EqKVPXkq7F7I4VorlqezbL5byMnyWkHScYqDLy03VElEMWKDmr26aXXBiaK94ov//Mxmmgn0KUQx
ddwrl1ZcqUch0B3SUycdYFOw4/BzS6mny0bHEDv6QqItaY0VQP519DkZhTkDuiOgUPOEk2xFbSwO
I2dPB0+JeuZ1vBJ5Lk0eVIVT/yOd7eQ2L4dVpJ7letYkHw9JREbsF32KV0v/S/tfmdDaAAyABs6f
1L7hSgoxW3ry0ECO6LEohM+9++yCRPLGz7f98Dq0mRgS4Cyamih4ws9i3NrrC2XoFaZMibdjqxLg
No6Sjlu5rdYYA6c1n3seeDBYuHg+TvtwNnnBUNb+JEgfCdm96z2L+auo2qqHjguhzY/B/F5Za6xu
Sy4BOg0npAcQWY2ZTdqOK9CQCIRTyXR3laGNmxBykN3tWVzIDpIYhAyRLQXtATH75dCGlvZCRa6y
k+TnqKtQNX7008Jxh5f0gBj8Jjc1O1qLIJackb5OtjDNJ1y3syOtVerIGGX6p1XjPk9eYu2uFNey
EUvn1Ecbs7uBPE7a+i0C8lU4QFx7HHOa4eEUhz5OoaFxxRuXPP+jtelrPqBBocktDaX0kDXT4m0T
yU5q5LaSfwmr+qApa1IrS74BvAawECzx3A2zzSx2TRgKLe87TQMsEtbEedCzr1XgFnYY/XGQB1sE
KcDpZmOKe6moxzTKT56epttqNJQC6Hsj74c+CQ4p9FQrk7gwLMbE65gGQ3pX5i15oxXGeRo3+QlJ
En/nUfe2Yfv5R7lo6jvUo4APT+8GExTDbGP1phmEg4meitrL7rltoGoyc8HYrGysBY+Yeulp4ocZ
B0szMwKg9gilgklVhaxs95L3/kMkvqhlxwM3f4ypPNfKcJz+hoNrq8Bu4iNfgwKFnSXtjlT+xvXV
lTTZO5Ds4iQjy0g2h3wfH0Ur/GxNeXe2WsWYT63R9G/xEAWhk4d0Om+6Qc0OdaEEotNQFgg3ShAJ
mzbU9L2q0EK3kZqk0Gyk4I0fEdiIH/XgogziFbVs44Vl5QzhoD5BJ1bSo1Ba/tZFbsjYqrXf9U5R
0sVM8FnUNEhAGvxbaGTV2wk0k+sOhc/uT9iYfb+LdbdrPmepXneHMi8jxS7gL6pso7PkYOsZ7ZS5
TN2IH71BB0+RQ7q7snLTkXc1R6TYSHfj9FdiXXJk5Z2V+zpRbKEc9SQ/umJC1rvqxGMKqtExxtoY
7MD3K9muSjhIWkuchAW74MFEVGCFv+U6AOTWnrqRgNwArCNtcnm2oN7EWxTUzYllqu0sVo5ZUm8U
ay/FCvS13h3k1buRZi8vCp/Gzl0JiK4O63fzJLt4XoKInRMdB2ksmY0R66eu8nZpoUu8UwLHd7Ng
JdK9OrEnQ2QNJj1PKm9zXoGiCJuwHXP9lJkpYBg4Z+KSF0RilzVN9/VD567s0RWDxmyLWoWlAPPK
9BOdHnYDn6cFJ3CVbyRNtY3oj2B9WfGsKSaZeRYXOghsIOdctvOyU2Aaft2J7D6A4e2Wkyq7VwL1
79jQ10EzAeKNQTaqL1VBx0KbKtku7zp9L0zKP7e/ZGlNQW2zqJyF2Jm5FHLbaotuFmCyUto01l6V
tiTrVtZz2QjQFxaVoHYeWhCgJTqkkvqpBthYUeGkJs65v7Jd16zMXgWJRcrGc1OsVHc1SU0j3ava
SgB47Si4PolwCoXkO/jxcgdC8Aq3Q6YqJ5eWUXoBZengRke4zRwl/iIF5opfvldkLv2EnUZ7CVWU
aTfMEx++iGJPqYXqiRAqccABjzBTD5q4TYInOXoc1DdR/iKSohbV1KnJW5XtsEPJ+pOn0j4Ur92Y
S8P/8DnzJ1Gte73iVXyOojyoLjSf+kNtfanlXR/ed+lKjeU6IgWmRNABjGCSu2C2Lycb349CQxMM
JMBF/aGPUsP2cuCQLtHcDrRpeZITj7uAK+Wp1fLBKVA9393eH1eRCN+ABhMcJ1QBIbSbJWZkxY9A
hhrGKeZ+pNK1iZJv/26BCgB3MFg0KMCmOf8QMJoTlZU1VuYpFwXVidjsGzHO19RhFlaOFAXwUvIx
cDTNj9Qqq5oMsVuO1KbbCcofAMAPQvBJPSJ8ueGZ/s/HChkRKigAN4C6KXNOnzZAuLUVIqbNFO80
mRR6il6rmulrirTXm54qHw8X/hfkLBjay9lDiDmXZEQNUAxu79OqDqjPB0+Sa63sxKsQGOz/Rzvz
jS9XFCpE7ETdaJswoUTBF8DI23xNP3vhkp8sATmh+MBP7yWdD/4Q4OJmOxERpRwKO7OpFFv0vNhu
wCJv3NgVjm09ugdIiWE2c3th1zSpxvGTmtvbjnnFo8BzWkVGj/eFpkxB+OxWFCGaFAzPRfB2EOwO
2bUk+eLL2zRRX1zaTYu9MW6KvD+HWvqc9/0L9cEJ8BpHxcqXXGX3ps4wLssp9OAQnDdF6F4BIraS
rRNvFOrJUlodi9joDoOSRlsC75bmU1faFbVnHN1Blo63J2LJPI3gMP+yIgpphksf8/UiD60U80Jn
QanqVZvcIAxMQwMtees4Qjaup2jXaivDvno4vOOqOAJJbE4ItNn5V5WZqIWwlpyaH0Vkg0Bx73vV
TlYyToujY07/v5XZtRmw+QNvsiI+iU772Ly2oUOd5E+xVqeZtuLsLgMm9h9D01H7wbEh+qnVZMSQ
ktmkCr/Ef24v0/V0URzgGUwCA4gt1D6Xvz/kYqbdQ2tO6nB2g28aSclg/GOmR1dbeTxdT5lKfg5q
G6BvkDHNgXfuIEQwiJX9abSg0xUadFR6R3C/kmItOpXcp+DAnb0S3lyfQBidkFvo3SECP29qGTrF
7zRP7k+S9hm8GNEHLP+PqT6sBGsL08hbeLKFZhEcjdO/f1imqhGRxfKN/lTQfQnbj92YKW36QPOl
ZykoVgKq90Pk0itUclskOkl4Up+el9uhz3IjShXDqd1wmr6Zhd2bnOFOodqNake6Ay+NvX97fW6+
lnvhLv4OCr/eBzu/t/M//Z/8Kb9LnbWX37Wr8lE4ErQo5Pmu0iq5JzaV24XDiQalhw5ERy4gTJWu
Ua0vTTW5S/p5VColV++53gxLgdLkcKoqute7R98Hu5/aNdzb/04dML33Pxqb3WCNSQMGwi3DyRh9
3NMRs3Jjid4nJU7+puqPsnpohfwhyw+BsOJRS7NJ0DFxaEzwv3kbsSiIautG9XDy9WNgCMc0snUQ
SP+8+8FS/MfIbPePaUYPsVgMJ7K3e0MN7Lgb7psHz9+Owtq6LWxF0Nf8l3zY1Pc9C9l6+hotIyrH
kxICeg3elEp2RPGnoawEHQsRMLwZRAFojoDWAiZyuRdLg32X6s14EkraI4y9+U2s6WfbZMT40Itv
03glbrsGjECo/dHi7K6LOjmCIwSLRjPuTDX73DyOkLE55KPQTu6zh97MD2lvy+2K5fdH4OwgmNj1
wfpDvXv9SKQXpwlEuRtP3759Cuzdp6f7zP5+DuyzZSd2YQf2p35DiG/7TuF422O0jaYfbH/382dh
V7Zk0yu1ffz89eEl++aYdrt9c+1X3x5s2S73PKD3/pa8th1sZPvpwHbbGJvnrf15//Bw9/fp3rf/
/v572yPf+xtvjWh2s5aW2RtVx4g0O7PPu/v7didvhy0AYsfaIY9yD8zlbG3dB31jfa8eYNvUnOBc
PzmHzr4D+m4fFHvlsl9e3w+zPLuEw6jsdd2bvunspsm2zPcJqawduX09+lE+Acurxs9rIcb0S2cT
gbKROjW1wiNwFb/BOt8NhYREXBiSEw+EbZRHK1fy+56b24CNgj5mYHm0icwGRpupGLlaJp4kO3N+
IirEf9D1c2L76+sP3xbtk/p5ZX0XjgE6A/9jcjr3PtyUSaC2Y2dhUlXedCc6xBvBqe3Eefk2Oex3
eDjsapd8U5jik/PXPClH8Hq2vm2gbRR38HPomc3dIu/eujVO1YUI5eLTZoe9NIRRYEh8mhgrW03I
efah+h6UdUWcEmyrITgpFbwpqrhyDC/OCbBklJ4U2j7m6CmJqr80KKV4Mtrmsc0OaXKszJ+R2rzd
nvzrAb6LONILOh2P6ABczj2wy3IoQ086wfpb1Q9W3tpJjuL3ZpBbJ5WUrVH9vm1x4TCml1lRkITh
jKS9aradk1GNaynSpRPsbOqY2GElOXL4t4vh8Erv9eYuarsjNNOPK3anoVx69tRDTY8OWeiJInPm
2YrWmLybNemUPgjmYVQlEvLIrwy/YNenA7ZOnws93UrG9rbd6+BkMkv8A2CM4ty8NBfGDWd1Y0qn
sOLlEd1HwvcajeXgHAgrGZDr3MSlpVnE2eZyLYW9wVrWod38EL0XWfySFtHGv3Nh5rw9rOVlBAtH
NARqiQ62S88RW6OGx5xxVcN2PFtECnDGuBpSo6EEC6gLFdZvj2v2ttmlMTJfFKgpHas8qy+tBhbc
a5qayifToKfT2vn1o4F0rus0wQ9BXJnQpTHiotTeJ0UQOHJmJ1MpBtEYmpl8SujA7LpNUNkqTZWF
uU24SYtPQhvZMTJat8d4vfenfv+JtYjEqMIVfjnGvPb1YQxj+VSIn8CZNlG1TYcXr+lW4smFucTO
NDwiIqrGs8OtcGMlKPRSPvV55ZjZDx9NwjDIQd9x4FvaHbIrtwd2JWlGBuTC4mz14rRvR82oWL0s
sqMY6Y/MTttvAGsExSn6Yt8KG7Wy0Ac1bDJ9tuBb9IpsMn6s+1+VVty71r5O7K5Atwk3qwJjn3r6
PpYNR1NocvF3t7940QNAeXJcTMSSeN3lWmRhIjd6U8inXNiFLtmDsNykOwDpUgGzaWG7Bm3+a1y+
C7krWGAIVcmRcFQCjbq06g9SDqqlxe987Tc6ZU5vBVtR2eS8kcXfPF7RECjtxoCiPrEOt4c8/e7Z
McmVgLdTHqPBYd6PKmllNzZlIxOUmxoUQlW2G904WpnYhXsHyTcCVDjQ4LuxZvdOVxajmfgunhCm
z24/nopRcbKg2Qh6CjWCyHIqZMOrlcN4aWYnBmpSckAgWc7Zeup+2ZUCmfJT1v6CmrTDwiCgdW8r
RMWmHaS28qcS5M3tOV00O/FNvW8zEEPybEHbQs6rUqD+QI/2UO4qYdj0emKb/VGXvuVR/qoLOzl4
gG5yJVJdWs6Plme3bUYLRWREnnbK+qKk/78jcqlRIbs9wKXl5BqAKQSVN7RxZ9OqxIGShq6vnUKX
CnxE4379dyiOAuIIXttuu6ciNPa3TS5tTeAuE3ugRYwGqudyTsVRo0rMlj15lS1u6+FZhne2CPdd
9irGxq4bI1taiSGuJ5PHI8HclI6f+GZnkznAgiCg5TKeYjlUtk0T6MdKMMrj7ZEtWQGLQmg0kT1e
7cDBV0cl8/PxJI/E90OANByk8f8qMEU8wjVKyoTiAv0d88ivdJF/iIpiPOnCmOzMALIus1eCldPk
+i67tDJz/CyxdMAuvJNa9MIfDPTRtki+Et3LpnC0XLVbmbsFe9ybpJxAidArOQfM9tYox24USSc3
VPTvmWYNO6k1CQ801y9tUEXhytaeQoDL45I49p3Z9H8i2tlBNkmAljzLCLqAydBk4dY+DZfwOApZ
Ubcr22zaRpfGYOw3kZympZptNi8H+WkPUhTtylOZiLYx8GrveZeHnzXvz2jeK+HKFruezEtzs13d
F0KXWGDDgTiGjhYPDhvOqbTX8t8BGZeGpuPlwwtQpvKk1p5oAF/LfsV5/OAH4Wg3si0bvi0Y94Kg
TdTRzVl13zpE2G7vtynquJrVqR4ClQVPrTmRj2HmuhUR554S+ud/D95Rf8vjPxGkkbftXO9rMmtT
8xft1/RizX0zrgK/ENByPY2l9zOhP4aLzk1Wbrhrf8QIrZ5gIXi9k4G+nEoJRdHezBLzZMVJ4ADs
ZUzUmmkNqrv/ZjwfTM2iOT1JTT2HiIrysZnahpqn26CHi/q/mLUPVmZO2Hlj2GYDAzLdZFfXI7K3
azRxSw7wcc5m7gfNf5W2HguTGJtUyFMnAQnQGC+mHsPLFL7eHtDSrvpgbV4OnOiAMt1l2iQtrnZW
4zYbb6yfB8t7iMphXPGHhcIADkHNGp4K0oJXdLPqWJVBqxTmaRjSjQw/oltXnypL2oqhuRnbO6tu
9migHlW5ccS7aIjtoJH2UtZ8t0L3W/45ao0/VuTayrhXJB4/lAr9SDonim4P7saA8gwv2A8042Sq
3UYtIenn2xN2vTyTH8ukowgsuBFnd8hYBvDNg6aDw7Ifwc5yt8ubut+o7jFVzbUzdiG1ZxrcidQo
iUt5sM/cWu3j3NJo+iD4/hpaBzrQkwx5LsH2S8hxg2Zw3L7+qwiPfiLbTSL8MyEEXcUTOTBBDaEG
BZ3LHVwJE+RcyJVTC9vshhq5YquhuIYNWwif6LgwsUXsMLHnz2IZrxAEevQC/VQouZ1WiB5vefMZ
X9ChLV+6c+qXK8fstd9TB4NNzoTFBDr19/azD4e8ldHx5bklEKkWaQjBLL7mCUknMXoTCqtdCXuv
qZSA5fO0gHWCyjuzODs21CaCUCvQwRxG8rZIRyr7croH+MX71pJ/Ap4MkTw3IVlq42Pisi/qOtpr
1MLc4KjIuQJRSlzeqVI73A2l9vO2Sy8AkugaQAyHyAv0LPHk5SKbjURTnesbJ8+U7jtBfyhr9xkG
BTuzvsg8g9Bk3+hVc3CreAdPcaI+aMpdJZlbqT3La+jx97j18gacvmZqFAYBP6GELr+mE/rOcl1g
JvKXnsDChArhzYI83aHVVGt+Br+kzrEejeZwexauNjbUicCymG9uVyhiZuduo0dyBZeYdRrbdDv4
35C2d4Ts0RhfoL++bera3S9tzU/dAhgn5RhsKZDrfXH/luc+21QbX94Xpr3WYjQ518V8TsZo26Lc
D/IE1MflfNJEoSZpWGNM0bdV9owKhi0guh5TW8m+rSXQrzbWzNrsylek1ss5va1Tqv+th8qmwxNG
hLdJBfj2JF7FFhhC4JSW3qlvH7+9HJZU6oMQW757ivXBLriGZf+71ayxoC0NZ8p6YYGZw8ylFb3z
QrQnAvdkyJvI2gDFT/x7M18JXhYdAnQsqKp3Duw55L9keF1sYGYEbfA0HurS9hInpKTVxo73/O8z
R0YPgBUIcVAVM08Xw0YNcyF0eZaU0OtspPSnkqycKdPsz5yOJnXGA8Z6aumavYdl+j90MfeEk6Yn
1abTMsFWOjk53h7JO0fBlZkJHCJDlgSOZ7Y8dRirUePHwsl9LR+lF1Wi6OU0f0bPHobdnf5Za7c0
BMNrv2J3+vyZXRC+ZP3e0cwQjMzcwtBKIVVE4SSWDyEV/kHT7Cr6jvx1W6e26m7kHACetOLy10cU
b0iTg5oHNo0Uc3Z2dO2EQMsV70yXu92Ov626stvmpyF9Q6psxdb1qUH9hZwvBwaTi69cjrAI2zAS
0tE/d+mfPpBezOaTGDUb0HjQOaqbbk0b+R34eTml2CIbxv8bIDwdgJcGm9KvyhHRrrPK+ZRUPxon
Es9ortGEBbHK+FBrvzpIKZvmM91SiNLSPSLU93CN7YOpTPQN2SUjh8bcYsOUVFHWCHoWJh/YIwme
KRrjvTtztXEYddcKuuBsug9R7pEg03ZC9Sd3vyFYunIeXDHOEnGR4cWv6Oxn+8zb31qNErOLjMc5
bZ/D9M3tXsfhYYAw2tWrbSfh0b8LwQ54f9CQnv5Ky7MMHaf6tc0VqKZG0VYQoamn/gpvDZF9vbOJ
BvH7iYqXG0OdOYZY03E1JEp4lgLg0lVK5jzuXWtlh11pJjADuDgyN1Q6gJjPc93j4JLohQTlrMls
5rrexGJ0nF6ROeR8nvBYZ8WxycWN8dXtM5tMiuyDQAFnm3iU7uKv9EM7Au+LId8O4a5+B3P38Clp
myRY25fTgTlzXZDjk3QHzAhwTs3iJ1CbruEPYnRufKdKn9Ws3BWTnoP+s5G7g5sg97Ry8C04I/hb
HqIUnqjHznsb/FSW4tEwo3Np3fnli9Q8Bt5dXT0Ayl85B65fINR9pj+AFRGxJZC43JewiReQPLvp
2c/aHbBpO4gGu2SknazZuVeeSSLghu4mGr5Ibvqp6Nt/HixzC/kBJShQ23SRXH5BE0RG3rmFdhIE
ywkGwBYVdGZUPeR4b64gVq4nFtreqd5FH9X0LpgtpacPUSmbAfdWqtW7IBEAm/Sa/OBmEp1caqWe
1WZVIGTZKKybRAAgKa6kqWN/TAIzEk5BLiEHovqd6aSWJ23HGOS/OFSVU9PO9OX2JXZ9wgOCI9cK
tILtfLXDpExvpVzuBTJAZjk6aR5ousPz3Sw54bPKtavBtaieBmIlbsF7JWsqvAuuBZkpPU8kEUEB
Iyh0ubDkpxJV6ka+wPX8zO5jGGAA/voPKaUBp03ZqG2cpBsBOl87TSJ4Y/XyQCgr77UaNrTb83Ed
UJoAMJFOAK9IGXL+SOv8IE0NU4zPvthL21SQewebQALyZi1+WDBF0pT2WEAH5LznPV9pR4a79K3o
XPWKsokmbGlf0upW9MMaQeA1Vw9jgtUKoDV6AByqk/N9eOlmAiDToAmTc45+ZE1PmVlUMMiWTnuv
E6twbsj9K/v4gUOkHTZpaRzqONnn1c7QMrss+92QFD8ruobllb12/dKbNHGILWC9I/S9mnFJaWPf
r5PkLLoWYthc9dK+HZKNm9MH810qG8fQdgrKhfW+Nu7jRPjnFYf1zpzaUVGA4nyZbXZOV7WWMyM5
u+KdmqrsuXiTrJWGrjY3DSaQpcJhY04q5++h/4f599SGPYD4FXGNeuerstNUTxa0NI12pgK9u+3D
1w+JmbXZkDRVaBpv8LLzaLZHs+hs0T3m/eY1hO8UAhvtJCtrkeJ1ED7ZhBBqeiCxiMbMJuFY1Vp9
mZ0r2GpsX2qzbSinT/SZ/ijVodpxWQX3YRvAMN8kw0YZqvAOAggYmUUr2+RuKPzwU2Gtbr0072TR
YeGC/w7aktm95bXKUA/tkJ2pnOFFgUGTeN0a9DyE3/0uLrajuk6JKbOZLiIBpoLnCCSqJMwI0mdG
SzPUq67Ss3PaIdCkVap89FR6xYsu8UhlVd7B9DxuL0EQNnqUuPeo2L9lklEcu6I2/644wxSSXn0N
aZQJtAWl6/zxKppdR8OjnJ21Z+Og3Ic5aSW7tfu/ClzudnDMapveyzUg7XV9eZoEBq+TzqM0+Z4N
++DxuQhRvFGo2bkfs0Mh6bb3VA75pmor20KKMdLvGgsxsw2CdbcHvLjk0/sIvhgRxa3ZfWIFA8Qm
o5efxaZ+rZoh3LoFLBiyNqr7MBUNiFHH9Odtm1dHOYOFfZEdTiLUvOqf1QQwc8I4ZueAzDBNWCES
o3kjOCUdYNvbpq4i78kUBWZgeMR+PEIuT3J9HCpiLSk/G+53RX7Vrdfbv/8qIJj9/tk+lgRf09NQ
zc+ysXG/hDU6FnZZOGm8x1Fum5r2wcwz6Y6bGoB4ZVJum61UjFp66MZGfo7+5sf8MYpsc1M0TvPi
q/9HS9P6fXDGTkIfLLaU/KxZZ8M8Zu2mjpy++jw8C9pGqlfO3wUPvBjXtCM/WAvkUe/iaVxq/KwF
W0l78n94yctqAmJhqabGPyIkbvTp70s7BUJykWYOLBWy9nDudn8LIibRe4aK1In6YnN7uRY878Lc
NOwPwzItYSAIxNyIomz40qxBGZbcAdQeMBpoCwjClMvfbwmmmQak/s+xXNpC9aIPd5H71y2OUuHo
6EO3cLHcHtF17EFag+c8L0zSe1Cmz0zC1NjWXoSz07o85p8CJHngVXog2fzbfYFKJDOPIQwEaw0/
SzOJehKMm6T64MOcmZVJWtJwiIOY6b0veFsVMbvbI1uzMP37h7WqfBHCOBMLdBQK2yTy4BwbSOLf
trLkgP9DBARqg+htdlYQLQFrUbAC16T0EqtHpaJH8BAO+6ZZ2VOTL8/PCkrhOoTtxE+kpC4HpIfx
YEVBVpw9fedDOR8/yUlq98YKyHlp3j6ama1MC+tdVlWTGRyhTu98+XB7ypYM0HpFZwkcSuhYT1P6
YWH6Wh9yHjzF2TQrR0o+peux/jQVs6liB4HGMHlFgjaaHQsxYqsaearybDR3SKHQa6Ufu01EiK8Y
OzF4lORDOzj9tj9Y1Wvgq1vZDiO7c8pmo0k7yirJWtPVwuJdfNH85EjDIql6gwKHUB/ESJx80U79
v634z/UA8mTQLjB8uCXo65z5vSdkBHqSUZ37XWi+xt1DvlYzXDjcLyzMrpIwaWpkTLCgdIMjtn91
8z4gnpVCD+map9vOMv2u2UrSnMqznBIl3Ihzyale1OMiT/L63CCw4pBr9Hk3hPEhDsFQ/LspnJIu
TsiGKIfOwopOb4kc/ao+j53kqPInKSTxMOxvG1nwA6gopkicqj+beOb82B3M0ajrcwI5dpTAhhNF
P4xsuCu6fCUKvE4rTBlTa5IxIltFHnV2NoVdxRGLCsUZoa57qdoPBs6vPivGs0HrYaKGuwgacFdQ
D5Wg7/14jcv5eqzwC5CdpwkQUCccl5cbXYWaGjGRojrzIeBx/8TyiytsegTrb8/ptY/wbgaZ+07J
isvP/BEVjiBE8bk6SwJSFGkGIbe8F7K1DOD1UQ8yjwGR/ZuU1udkvzVKDXLajvU5VUO7k16y8KiP
zqCgDzGktHQeb49qwRwZMNpGwdPzZ16H7WtFqbtIqQmo9S9CswOk11aO2LyUzliIa6XY6z0NL99/
rF1VYnvgvn4o1efir/cEqb/h717bOF6LNqYlv9zOl2ZmLilBQI1myFCf9fTXENIVa9yXxZuE2KW7
CQJCDVe16/D37Zlc8EMFmQ1yWfzFnpjG/uHC6bKqt4RErc/qHiahz83DGnjoOmxjVB8MzDY1jJ1W
E4UYgDTM0R3J1jfKPtsEu9vjWPDzCzPTZ3wYhxvFZVKiinwOEMlV2/spF+XmK5tpwREmDDYvZQhZ
6AKfjUWKkzwfMrc+xzn0GZDNdCRA3RR0/5Nr5Cun+8LKTCIraE6CQSH9MzNWt+R5zaBrzkOY/h7h
WwoBxZWjtNG6tTfxQqALGdo7rBYE0ZSduJy9ehD1TvXk5uwfvVN+bH+Jd2hM7+u76KH+635rV+Zx
IQN1aW92KomJK/ShKDXnelcfiTxe1GO+pV/tCL/tP/vFxcimWf7gF1InhnmtiFhSXy2v+Dla0ffe
+3c8CtkjcF7kyElwkaudmWk0Pc4IY5pzF35yw7OmeM+lthWEO738q3dQ93iUHC3pEI4JpPLZ59Q7
3B7ne2fP7PQgdTtRQHN/osc2+4JRdOHAbrLmbJkxRMB2Jyq2793L2c7VHsdxM8apUxr24EOC/ViT
g8uthzVc6uSSt75hdpjIcuYOY9823AKkauuHRokfzLo6VGVBd8z4Nopr+jIL2x4mBp1kGqgcLoLZ
mZk1ctWB1m7O8nDwhz9p7tt5tluZ2oWD+cLI7HHRpvDnm1HfnOPuvjVAWEpOr0EGI35W+n3sHUv9
a/B82+a0WlczCegWnwIQdhWkZ3KY6Ak8tLht4CiocyLul351tbXyyqIdyIXhkSQbCdT3cnuMuuUn
sa405yC0fnRIKJq+8DMJvw7qGoPU4hmDaMb/mpqdMc1oxB2o6eac7wgL6k1t2nm5y7Jd09l+vKE9
qKw3/dua9MlCpMfW1JWpZQegKoousyG2oTSKOUO0wuwhiD7VTbotIOyglLMBT7PtRsrhfIPUupCt
9a9iWp1vL+Y0sqvF/PAFM/8Rqr7UA8RTz3FbPoZy/ar5a+u4uA8+mJitYxOaVpcCqTqjtbCtJN+2
2gdVXxnHewB+ayCzJUyaYoAREivKIfhewXD/+6cv2cFWhmi+sBOASPftISZ9TBb1GyX56pD/yX6m
vaPTP4HGJTXg3gn/rOJQ1iZ4dp0orh9kXoNrDXK6aaWt0a3N77L3QptJixuAXnQbLr1Igh/QQBQO
4XbZViNazHt/Ux5/yf2uae3wR3SUP992msWd+cHg9O8fLq5Age0o0Kcx3cXHfic6nbLypruu+k2X
1gcTs+O66QIRTWRrujLUl7j4FHhQvjgIDub1Han7oxbrd2ngqPRF0St1ikztwdM9W+uro5hT11db
WxUGW0P40exWMi0LYePFt82in7ggnutMhl9s87ogPfGkP0nRK/2Tdq8/DqW88qJYPCZA+5JyMQCs
SOLMt/0qaipF8NpzU38WB4AxVvDJDSaElvxp7D+nJO5HcoCJWO1LTTz0fr5G+rG04sQPwFrp6yBo
mT0JdbjfBl0eu7PQlbbi7Su5s5Xyl7qmzLJ0VkxSrcjD0HCkzXGEaQUFUGRJHVEKaRZS6z/HYlgJ
u5YiAcQcYX6BKWni8bv0XgUdlVI2wv5cjMU2FB8MedvXj33vbvJ+uyakvOQrtAXTdsojjZLa7HxN
rEZwZT3pz0LUOp0f7jX6cznRizq9b0PDLmCJF4fN7f259Bb4aHR24pYCZfg4iXpea3/8aGcYYKq+
6dmRh9ttQ+91jtmpS1CJSNmEJgT6OfPMroVRP9OxZGSeUwaVk5rloRHrF9rnN270U03f0touguoc
0PqKKvdel97y4EcmtN/1wNyPkLjpZbrtpdjJFXdXILDbPNcFwjpishbZLzgxGHGSASBxDOPqJSFp
vo+mD2uRiIcm2+jfkIj0+q01xE4S/6y3ya+AHvg/cNb17i+/sNuVxM40GfPJ+mh/dk7Dgd1XgM7w
hVA+FobwbPbZWqg9Oe+VDfhGRI5PClTzDKpRBlKsFUV/HrkEUCj9bionXas/JdnZH027ot8ra/4C
l98ao7Y2wZMzz41DCj8VrIFrk4273FlxozWq4nbDOW6szpHN4fD/SPuy5cZxZdsvYgTn4RUgKUqy
LMqWXbZfGDW0Oc8zv/4u+t57yoK0heizu146qiKUBJDITOSwlggGVUySK8FZiIdfogLwqrATNnEt
104kgg+7NxJ7WqSRsw837rgGUCe0iyPrjjw/46EGAa+eLk/wJar4Xpf/iFbvg5mYjgIm3z5Eizcg
ccNuodsRVXrURpD2YV/fAEDW1LEbZpQeKyqFk6dWzmCMdIoyskQARg13aO2bq5+5+qOprWPzsw+D
XZbwkMuuRyGwZLR7g95grUpecY6YRWtmYbvMx644JsCC6yMiK3tj2JiGM3fuYFibChhUQCDfrjO9
YuyKwKaV/im0kKPtt7wWhkfRN4IaOpirRMb0DaZshL04z8e23PcVYqvKtgayoPHyUR4c47CYb0bI
Q9y5pYKo26B6gHgeLQPMHQuEZQYoZL4cK9CyTmAOjnpw5YDpaUGpAM2VJhKMMknDhVQggw8Mi5eQ
u3ECGMBYcdpA0ooTYPP4elxOjaEpy7FOfgDX9KH9iS3a14lV03oEUlRQUUGk1UwwLtMIXtgDJir8
MxTFnyj9dd88XxscoA4ifwzUU5wDRmYv76OpzGA4l8Xl2E9op9XrZQtkEV5F8NqqXgphIjUpLbQI
9A/LMet2JZCbKlS4HC4Y9i0p6FUHcASwZuC0GZcWDaOmNF0jHrUkpKUhEwDcfGbD+d9vGEadcW7o
EYa/Xs3Kt8DWTMAfqgm1eNTneT/KRkyU3Dzdl3EjwYSxd3hNvDcxt2Wx90Jo0EKJmUjxGPW7YPJA
shYLhy55zIIWlVzFVqyQRipvLPiWLoBPDxVqNNKt+fDLpclVAqKeAFJBgzkTYFKmjoFGcU7cfuuY
ABILsAtMi614jZdSotTQMlgm8Vji95s02KB97xmE3j+rKHbu7+PNBX0TxSxosYpM7DJNPErq4gzz
AXQGnMXwJKz//l0bwH+s1LUKCeKM1sK6JJaScWL7a8eBHMpXozwqV9A5JrCOklg2Gi0X156YFGR+
Yn0opYWzkBsdTauU/zvGjGlINiqIyyHvKwO3pxgAVWfhTdQTZSfbxa47FB8VR9z1viElpSKlAUwq
dPywfT5G1A4SFiUfQ/AydM0mAyvx/bO/3jX8NOIMZDTRbYE21MuTsVpBaJM2U47igl69rHFGTPjl
6M+6L+ZamxFJ4cG1FrzhwdgCxNQgRVt2i3qcKyDsiNsO002LtotTXj/tDUGwBZg3WvEj8CxhbKgh
5PIwppJ6LLraTfTYrwLzU2kxS9LlP+6v6cbh4BEHQjhAxGJQha2W4v1W5KBNMY7wlCQSPyoY0vsS
bmgbGtjQE43yIWq/IBO4PJ1uVrVi6UrzaKBPL3/o6vnUBhKs9miRNukLDIEIP7V4RMfFdLDAH8T5
gOvdRHcKLBDGXVZbxFbgYoxBTosaW8eoPfS9CHaPg94ghRdz+n85ctja2zQPYRsNkXUUooQGcUIG
9PrK1nbIft3f0etodl0QuD+xmyins9HlNItyMw+pdayswyzvkCggAQB3++KnFEpbDKQ/3Zd3Pe+7
qsf6AMeQBmbEDOYES10rUgDsCEct6oB3K3uttBPL0W9MEUPaAwUQDvDCMDN+sJbTkkWkFf5Uo4JA
BugxaKGN/31Yd/lB61F8M8WW2clGJprCUT7VGRHetI5sg46G52I3HJqD4N7fgBsbjm4uIPCgCg9K
DHbDFeCLr8XxyDdKwV6En2mveI1QO3EAYpURLXjcVu4rXYIgTDQiJEDoCP7VNY/wbYGmNoaBHNYr
2cezNYNARQiRch4M4XMEc/r91d2Wtdo0PI2gUPKlrK7pmzwyR/2xN7V5F7fti9mCLbCpG8NNNCXj
bOZqvC5ehSukC4YE0CuPuBivgUtxTQVO3K7RgIY/2FUPSgF9MzTDs6oHr/qQ8qRdJVzWWeF1JgSl
SbSziowpDatK7Vqg1Dz2xptu/BjqcK81pDNqQKMjdaWaVO15G3q9QshEbIUbivoazvFyhVkTlEjH
APKiGRbg4Nadj9hy0wwBEs/ZrFHNwpDZ/TO8vqLrOnEp1gEz1JZYOz6mhVT1aWc+1g0goCHTKw29
3ZShKHno7dgrfZA8RKnQbdKyeC+RcqCAoauIFi36c2nVoIVsfXQjBcdAXzK7HrjwYFdOWkWpD75s
PXfgGrItM8YoWDHQd8zHROgwDQxIsrDPAVOQP3O2QrlSMAgCCjkiW5grwElcbn8uSANIUEMg8R+w
3tel2wCvegCjbveCkRgSPyuf8xY5RbXjZTyunCmWuOKu4YGLSWEgMlxKbhtLjYa+Agh/ko2u1GBw
EVN/JidGvB5QgBg8pREe4t2A7WTCHc0Kq6DJVOvREBv9Yw57+BopUq03Q17aX3WXw0jPY2i9LUCo
qEkfxGlIBNiayp3mEcgkfRwZmRct5bDJG3Pk8Xjc2gYQ6IDOG1whSAeu//7deIWtmPcrtVOzhMsD
uK9KEsnzuOGc8w0xOjwg5hLQNIxCB7MNegkcilYOMGRudNV+QfBvEalJ0VcDLlmiL3q5SY3ZdNR0
1B4lBa3ShV6FtBvz3hHMxHCqXs5AtpzysB+vbA4aO1cg7DW7uOK1MRauracqFZM0P+aynJ3UOJI2
YZB1pyCUWhrFmHXEZBAwPM16xlwWkDHub8zVRfsSD7bTlWcS7cfs9kfAqO6rCGNIRm7ZxSDGTroE
MZKa9b9uh9RhbUxEjhqKvzKoYS5Peq7jDFBgZuSDHGb8k+UI8IdYary5zUSMz0T9z/tLu34sQ+C6
uevYwPpsZV7kqV5ofRaHsa+3v9XpPIJjGQCbbvxSySBsi2o3EKig8nDIrjwkKI9hsqBkmMaAhWU0
LYxA5FanZuwXitp4ci2HbrN0qpPqbUXiueCxUFzFG4w8xiOPYJSr8GzHKo19PT6BlzTFEIiGHC3N
Qap2f0+/nvoXDhnSENWg6RmzHUA3YK1W10VZi0y0P1KQw3mWk9mDDQBf27QzGzihADEXqDuiKPou
/879XqJaQUdeW/QqhfmKFRpTRDiLqVyQwF+qkiCBfLLHgLSfa0jKFaDnTQbApKjaL2Cp/kqj0OTE
ITcOFSGdsU72rIOE7DWRe1UV6j7LfCV+kBZQdi/+y9zyAIduaeyFGMYYSHWrgmkoz0CcEG4wFWYU
4V4K402ZOmUY0AzV714xvUoyOc/uKyuEcO77+pgoBMxg2WSkQuqLIJfXpn2SHesJSHo+alAEoPx6
Ujn3NenWEX6XyCjSKKSdisuZ+c38KFiNDTLR8CBUbgOu+fuSbpwdMtpgkkdK38DjldlUQwALpBzL
ua82SKgP8SaPX5V8fFzk1r4v6cb5wckAWnQFEkKMxYJUmE1idYuclv5cGsAu0yj2MZ4oKL6SPAHD
ES0wTaQlGIrjCF4V/vJCoIsZfVqoWWDYDebn8kKMTRnLo7EAsqftPuqJzgtpkba3XDlyunwrZTVp
xI0UZ57ORdO73t9L2cxJWlkHNDBRguzpOQJMYFZ4eR/S+QdnjVftSpj4wQN2VVQNFUMW57pIys5M
0rr0BclvNYDUtuFmCh4Sa4+MMXKiQErwNeH3falfD/Hrnf0rdb053+KTeY4noyjL0h9g4NKX5ln7
lZ6S47BXbaDU0nKDruqH0hX3GN09zg/VY+Jkm8UXn+SnedO52pZ3Va/t/cU2fOngtw/K19RB17el
L3WCLQCXR5tUmjdbSQTRytJQsIy+39+Da+NwKZHxaE00JaG4YOOH9hSKMPPLoWjdOrbj8RH8hBi1
2NwXeBWUIEpDLwou0ZqwBwzI5Z53eVUMiFhKH9hAdJAEOzRlLy84TD23pMB54A98GjKB69Pg20Za
bW1adblUvhIQRFnCB7d/5zqbtYab0FeQRCKdhRbGSxFBOBV4rke1LwRAT0IRYrBHEKoSRWkVp6vx
d+2UinY5gXo1U6b8B+Z9ctqGRrW9v6M37igqmgCxwKz316Pq8kOKOYgRtWiVH6sj3msr2+kOsySA
iOcBVtzYVWQHUD8GcDbq5CZzdmWFQi3ScpVf9jMpxMlv0IeWYHDk/oLWnWOuJd5O6BSGP0bKg50R
sdQ81ZYhr32zyAa3jkQAVfcLj0P8huZj4BRFWeDWISfISmmjpU6beK59lK1dLRh3gKo4JXshnt8l
wfw5Z8umDjm37br2iSDju9D1o77pZTSGc1+abe3PQrlNk9e6QVas2eXCQIpmIobWoxF8O1W0EISX
sIn9+zt76wAxZAuVRU0BPe7MtRhkY4ryQar9oNPcfuroMPROJ5QcX3lTzJpjQWocRSvWYwULclpW
pdZ+JKCgW6PPTuhMd670P/eXc8NconP5rxzGO5lRrI3od6h9zdjKdYNh+LNUALL9ocyOmMvntHet
v8aqpblCza3DqZh3Y84u7Ps8jbSm8ae26E5qmeivfZlaFFVD0FGVcuUkUsIDubtlZtA0gQfHOil4
DR9lZEi11mre+FoSeWKHy10TTfqN3GqqPAGdC++rfik2QsbDrryxucD7RlkVDUqofGrM5kpoUTAr
oCL5i1aCR9E8D7VZ2lORnjQMtMadaVBLQCX0/pFe3/21OCBDKN4hyKGsqvXtgqRoQsgzoW392WjQ
MSFl0Wur68npvpQbwdxKk4qATkN2AqlcxpIVdS4Kca5icfmcem006zuttmJbEbQQUDxi+1TW4/Sa
CD3mt/VecFO8fz3OR6y+9VKh8BHID4G4DhwAqIxdrlVPzS7NJKv1laaWCbjPkXNrrJ8S4IS3y4zO
RmNY8UMCLadl1pdOFjYWsrHJvx7gXFNIyE7iNY3aDFq2Lr+jbAFVj6RJ6/fIRDhoHum8JclrjuO/
dbLfpTCRxmA2KFrFSC4CgnZ08GYB6Nrcds79Tb2+pOta4HhXzjMANTBSAkxzt3GOPZX6eq90QQIo
J/13IkebMAw1Guk9p8Xn2tZBIAAxIBId27gvl5sn13GuCBYEauIMbvNI+i1LQYmR9cbgWNVrP48H
sY43gIzGpbUb4VISMpwGRhibzm+bP8P0qoBoM39pAo5NvbGBF1LW18i3C1gg8zspddn5SN2BoQQI
hSQCVTFQDgHEW6gpxkIKgwdYw+oGwhEUhVFagj8GojybwZsbTPxZvdb46JsZaVXVDRLkkcp5CF/Z
UlYMsza5q4plqk00tJstsKAAhgRe7PGfACSicnsyon/mud1i0qX8lzrCymXc7jJWU4ZUceNb+uuY
bLr5ZUpe7+v9aiu+25IvEeseIhJFqYE1aKGKynDWhq1vpB9yC/J5tJOCi93BOAuwvDFdo2oEvM0c
a/3FKM2KheVAs8qKcYCU96W21EveVFUww1yrbnKMX+R3/Rwfhl3wUHwaNNyVyBiBlZ622yzcJRPH
pLC6KmMwA2YLFXIki9ayzqX0GWyDQRCgrBJnRPtdjNE2MXW7ljRbVy1O6HTVec4KY6x1lUVylIdS
51sZkkiuCKQAUPkVM8bOBpBtkUVI5900wTp5ajEZuiPIRRvRrm+AEaoZWhBvAska1un1Ss68oG4N
k2ZpjOk4PQZht10Nrbh4sp6hz0ep9Daj9TIsn/f1hDUiWAUaQHFS6GpEVYRFzcK7MtS7bBl8ZR6S
jYDyzyadoz2GkBIvmJuC5+NuHNF6seFqkcxDBwNz5eKqHJU8y0Yfk4HyIc474aWdc2Orx2PkBMLQ
wrxUCxKLYjtQJa0Eu6oU4PjqyUDxvJNpucheUlXINQqCvE0gDKFXzp24YRMQ2JcVkFHHlD2iLJjy
S1UKhVmdAF08+kkfWESXy71mNe17tkjNQ6YkCpmQJnRqvYy3GNqRdg0ISjiNkddXeO3+WsvraP+C
l2XsezEWSlWW8ujHozrukPZ5FACl8KY2VefEwlQe+zh4MULlUaoGHh77Vyny8iKvJSRYfmTT8apl
m98zec5QR1cmPwnl+thkweRqsjKjfBQtFDGK6KYKRgJ7SRgerAVku3o+RB7avCsnD6vxZ5IlxWPa
KTJNRgHwnJk2IoEBxjdlag2SjqBvzKIadrZqjB1I8mqgNg3pI+APR9pZakDwIALIbBloVBfnJz1e
LHcQh9ATBv25KeuBYuDTERAfkjHvwEJVFCXn2XnDPaAaC/heQDevMT7bgFeEaZNFYjz5kfWrL2U7
nEHGGr2CRsszU9mfAnRjyS4CwWd84f1reeOaXIhmPASKxOCjmcGqW8jao5YGz40uvU1W+tgOu1RA
yv2+uKv4d1V3lN7XuXdUxIFNf6nubQXsu0nMJl9KErCSqXYCUF90yNJMVkgpdFTpyq1QoW0lVF2O
7Gtnfymb0XO1GHqjMYrJH4wZ7GI1BnMW2R6yTS/8zAODylZgzwXwO9Q23Yyxa4gmRcu0kvFaH29t
+tfrBmi0mCxhQzcrEZehnhqcd9ITTKGKiAMGzPTN7Sc6LjjBx61Vw0XhY5EBQFGa2XFjtlqlHRZc
sERA7THQJE9rrObf6xFgHtccjYL3E2ZlLs/VVKLcMhNz8vVcOw0RmHdVDAj+US1Av7xwzvHG9qEI
p6KpE/YKtnP992+RYmmEHYpI+uzHXe3FkUYa87WetyoGc+ZRIJK17LTWOhbgEIxQd8ZaZysipeG1
xu8Cjd9Fk23ufxIbi8N246GKpAOKWEjMsXs8T02gVXW8+GGg4nXaTy1Qc9F+HM9wxPdFXR/n2i+J
eQosHs6bfR1boPNUiiVffPC4jiRG8O8EpVLY96XcCDrgimCOgH2DRnkkAZg9HrRCCONG8tNw6Jws
i7ttJaolqUx13IyzIJ9mFO4BCh2Gblgrho2ZeMMGuq5pa8MybKQsMB5SqyzcMMrrQ1dm0sYQR4NG
TQ/2yEjqlZMFIF9OwHsjLkSiBKZFQ6oXUxYstsZQZbM5mIniz2FuI2OhOpHdW59qT/TK1QC/NtOE
gGMQMBixDYDF4m1Z711DKl4y8Yapu/yU9SS/qSnq4oag5fgUfafTwo1sv/kJdlm35oU6ayhz6ULB
9YE4Gk0ZK+c9C4+iWGM6Skqh+HB/JHfqnWQn7m9lF+wLmj7fV4wbmg5ZePHBlALqlh1nWPpSDHUJ
sjrE90X1CkLVxuK1L13Hil/kJWtLLdQPzUGXOweI1CFqk1zxm/QF+H1uMrdONoJQMuJt3WqWrrYO
4ZwG7vC1KMBIihWlNju9VPzsXRc8w6k3c7IpGhc5NWG3lHT0NInkPLDpG3cYeVAZA0noCVvToZfr
S8YYShovmt9o+m6uZ5VqWmo5//qkYIdX9s+1S8dkEc8VeYzVKW1Mv5OGxjbSLiNz0zwsXcwjlb+h
E9C7L0YbQB4hkr1cjioPmTyFsuknmhDbmhF3ttqruW2VgLW5v6gbO4eJUxEN+4B6wzgZ48xEpe3y
KDFMX6hVHVQmsgm2zonHjHZzQastBwQlOuhYKYbQKl01Caaft0qzHRCFxvAiffKjA6XJ6f6KrmQh
7l25WdBvgDQKyhuXm2cIYZVVcWb5rSyWpzQIS8UVZHCikwbDeVwo0WtxaJZBTVcBfPGqFEwMFGP8
zawMQ0CsnxELdDlW8GEoI6h9N2OfEyVd/Ll2Vcxp601NwibY4K+cQUBZMuR0K1+1fZgw0OjHRloJ
iIFIMLF6Y0qIewdJPqfEPhyGbU1+bc9bUtukIu+PGqWeYJ84ju3KKrNCV4vwzSoLYLmy5BJCo21n
2/Gu+dx5+z/3z5S1X6yMVYu/yZgAzJ0AY0E+2x8/eBaLNfbsb68H/O23pc6I0yDDb7uHaXsMtwnZ
US9wOGKu+BJYMcyzdBDkoIWTlc+vB42U5DiR7ea3/0Doo/fs2Zz9uqKqYKUxl6ALlqYx1kPZ22+S
+3EYn47bp98bR9g8dnTaeJSnBjJ7D1iJ5uU2zmaqp/W6jfZBcpvtYn9EdLvdkspzCHo1HYW+JOT5
09pylnr11mMFM7Z/UcU5FZtV8GAPPxYo+ehxV7fe4u9u7VIIpg4vVxfo/391++whJ7Z7JpO3Tewn
//eP2aVUeP9j39f42ycIEIJ1jHlFR2HustlO/dLognx+6+yD25LjU2Q/bX4TB5xyNCC7k/3K64m/
raPfZDJXuZ/HIgiSQD4XW3HZPM4P7yZ5dMD7dNzRkTw/i+TZe72/zqsu56+d/SaTudpxNk4KSP1w
fNH2UA10IeofaVf+gbJ4oX068fobb9urbwKZ+47GC2z6YsnnkYYqkW3bC+ifhONWb96Gb0KY244n
xQi3ASEqFf3g6b/dNOZ6GyVQkNH3L58rG9q4+pPz9GtOHrxs473Q5uWUUZ7I9f5e3YBvK2LuN4oG
QtxhJPA8o4RF+uXtN6XFwdievB1tKvfE1cZ1DfcEMvc6tcC3I8ehcrb1P97nq7TlKB7niK5m2Ja5
UcUYirc/CKSlJf5s3mV7FxHP5qnDFXYNo+VsMatJQxGvONzmFcv0kJPD8Xg8b5/07T++T6jz8yfE
7kZi/0nJ/WXy7jQbS0ZCBGARCZL3b5N9iKi73frkwSTvIaX0D0dLrl657DoZCyK1fTtpIg4tetjb
Hx8tDclEfP2MSgmh3ulP+Iu7tTdN81/FZBuWm0YpywHl7/N+78KvDs+Z3W4iW0YD/SfGYPde+jyT
0E42XKfA0yDGkjRmqWR4Tcnnzn09HCL/kHquG5Ltk2pvHozNA5WobDfU+8OJcDk3g23KCNNUL9Mc
V/HXOSYh6TjZa+4hMtZFjcFFVKyu52BPtusu5GnjE8dxds+f3Ejlqo+G1RjGrhgmkBOKERqz/2hP
Fi19O7Q9TozwHy4BokSkegBuww4oLTH6ORQpVbCiDzezFyjl1ocv3aGoTE/e6cTFG1vd1rX1+iuR
cQBS203SvErcZ9uPYasWFIHXcJiJd+o5vuY/hAp/ZTHn1cR9OEmg0jrn5NX+kOyz+wTL8ntDaOa8
PJ9Ofzjb+VVaurc45swCVSqQVk1gmu1f/dNxITk4eQnQDyaykC2Rt+SBTM7P+G3nPQPt8BPdpqf1
6eEhyUbgozg5qtuu6e/6GU9hjZUqpS3Wb6fePJJ8mz/b2dt9O/of9PR/hLBP2K4ugnzosGbUEKof
WuMS72Xnvfbkv1vMlyp/e46Ycm90S4nFoIP1TMHETniARVdoYv/3yv1dChNaVmoTgoIsUs6v9lFP
nNHe7eyReMNIOIpyOzZHIeb/3TsWkiDPimipCmwayjz48zY6eGNJo21z/A73dNbr+G3XgK3RJVEF
QXvhOXoOeicgXvh8ikWy54j6D67875oYq48GADmNk1X5D28iBaYlxbJK8iE6H/lLtg/PpwrBMqXZ
4zt9Tni2mWNX2ErH2Jt5ILbxevXe3A93e/6yZRtCHDxbX+Dv8MfmqP5tP/d3xYx9GQzAzRirzJ6+
6rtWtR93CFcEf/8H7J/3Zf0H3/NXFmNayrmvk7SCbu73Mz24AnHd7WYgGwcPyB0eyvfFcSwHO0c+
Aq5lTixIsyN0F5+6V++TtyKearIz5OgX6+VQXFekkXF3GJ2Wnqt91qAFh2c7uLKYZJRWiuD8ltab
fXB1cLFT2F9XOPPeUDx/qjAWZO4CvdK/TukNsMqbw8cvcib+j/f30f6JBzjnlLjLYqJKay7ySE9X
pZcQ4pl4G9LYzqjNiavk24HV/ygf2wPTW1FWiF+O5O1QbT9+CQRvfAR0xHA2xCQoNrwA4ZXOBCED
x+zfFL3OFqOJGWRbbLlPU2CPQXSv4IHQOsvJ3nN+f/WBVy772++vduWbgdSVScnbOUNgbuEFohFg
tol/5i3vpNY8yD0xjHFUYYOBk4VlvCIYNg6Pzvq4vn9nr7CGv9zXt6UwodVgxkGbWlgKYBJdGImD
GwP604zt9Jwcok1lT/5/KZExgBN42MMiL9bDkTed/WYRKyUTxYvG47mXq0lgdnWMAYz7zgDFd66c
G7ex15OaHprMfnn2Tp+8rOpXK8y902ICJ3MJ81FVsZM95NgoqOkPDq7vibcojvJ9pWS+KR/Ku+qi
6lgT+L3a8/PnSMJfnCPiKB6bhteqwhgxeL4qnkrrl4FkM61Nl2vN13tyZ8u+TNX3paT1aCYh5Myb
/Zu++ch3wkSKR8+reZt2O3j6q+dfYdw3UZbZ5GiiwekcDolIKgdRBVAl4XK5eT/e5jHGIQuEOu9N
SKqdN/vouhN5Kva/M+IgwqX7Vx6E4W338W1ljJVYWswVDBU2USE5eUN6c/v0ZFC/I/7Du5dRk3KP
bXVI946NsRlpvUxdkEFi/KoLm4k6nneyzvmPlPzvfOO3xTHGoszCMAEI42osEPEaBKvbbp7UtQrj
0B0sBsdrSTeDmG8CGYtRl0E8CzoEihv9Y384ulu0MD62v6n3eTr9L3Zyne4DMgW4fVd8oVWXvmkl
+tgDDf3fCGfy1Ftcg6intUFV3nW5bf7g3Oprw3EpjIlnRvRjDlJa41bv35C+QmJnu9lYJ9RM8B/H
Q97IRF8KY4IaSxjqHP1pEIYUJ1kemohE9pY4j22/loR44laVu1TJS3FMUIMhYmCJjBDXNg+dPVN5
V5OS1rZxeIipfNYmvGEoxz/zZDIXPVSLOU3iRjlb0kNeOKUqkVF8ri2OGO5WMhc8KuI8mySszX7D
y2gEJ7LTgu2+cJ49bxG4Ye+1/brcSuZ2S4lgSWOPZe3fDqJOip/iAy7afV3kqSJzrYtmiMOx6GEj
R9t9i6jqiz3tKCeXc8P9Xy6FucxzM5XoisJSRroXaYozCklOZ3A6o2MTAQdPC1ctu6eFTAhgmEmn
Cy3k2crx0JxTgSwH5MO4VoqjeewraF7As9zIX0eU/9O88BTu2gZebBvb9FohxFj0GqcD5u83KAEu
MCKn32+DrTp59MQb4FgP+86use8fTInIS7Xu2uE1/hm5aPbkGXXOubBomEOYtkD/wYLm09s+OWMe
VBfc7LVCYmHP0ewbAfXl5jFWQdBiI19MyHo92AI5kGA7oKeLPo+ElzK/UXy7FMUYBiOSO90MsHGC
RZKO9H4EObxs0I385KUUxh5EeakCnA5SXg9v/evH7FiA3dz1dqOvD8dnh+rkPSPkUXjfH/bC8bC3
aX1E3RiVn//WX7Jt+gCLHQ1QacM2xTrpN/+kW/R5OR6/D4OnMYzlSMXM7JcZjnmkqAmOyRZ9kwYt
dGJTm3PdOLaQbbfqwSfXdqAvPmtkj2EHYj7Mv9NnnmniXDK2B3RpARUxjqtaauRgmxuLfHwcz2Sz
AetlRF7vm3feJVCZUKNogigVRZzT2xQ66IB9sAEdDiBfZ+2+PfDrHuulumNC2HGKVgYVWlRiDw/2
Map3D6imGtQGlIfd8xJ4NwoEF/dBXVXnW8wm1nIrZutOwqkEHwi5S+IetyjrhNt4+4DeIK635Pkx
lbEpRh90YT1ieTbM8fFA8sO4pdzQl6cijDkJ29oMugVSeoqp75kg6dXlhAgv2gaWEoUGnlnmRBoq
Y1naebayQYGWLMdX81SjVNVzU0E3Hn6Xx8WEGk1UdsE4tmtA/2YvyHhNdrA5pJFzX+V5m8cYjKWQ
w260ViuZk2VfcH6dZ+rZmdi8ihpxGLCK/LXUibmLK9qaWzUmpWu9WzwfxjkYFiGuaNvZ0pqvPRts
8RWQKn96mQDW0uMVnHmqzU73JGZmYBYYouwDglvJdsUDcDbe4cl4ScEvwKI7RoJFUOrnJsbUPETp
6Bl40xswv1jkiCpXS0BcJj6vvAqbGtf3k/sc4hkNtvG7LvRWmcFedlZQ5ji4soN+LvAW2fnBcKwN
+hmpTF5oTyu7OHCMMce/sBwhcpH2ab66sqxz1IWeBZqhC37hvYa4J8mYDylASNo3kDOvFy2y8fzK
XOQsEWJxVnQj1XZxp1mKNgmA/bkyVQo6dl6BiEv6J+1x+UCyLUTpjZtwu1HiuxTHmBB5mPCaXR9g
aIo4VL9MsgZze26VezV39/STMSGmoea5qEHMSF/fjKNry87YOyhGLY7jAVjpvsG6kem4XBXzWGlk
YI7r65P5FU3kiD2WioibkdqT5KSNR0lCPM+weVA+PHvMjliFmZoPs7xuZjSQKqAUHMH2Z+jyouPb
BhkUPApmutBjyKRW0nJKmjGdERz3NBOJcFJbyguq1jDm+sT+ymDCnMGS+jnqxtV47acfDlIc5JNX
R7maGTGBcQ0olv9ZCJNJqc28mZYAQt7WLtCWbnOKpqNHdBztio33v3y//BXHhDdGOipiOyMK2B/e
DvmBtjZ9RhqRs3WrMbi3c0xEo+uFoi81FvVaiSQIuQHodYryctMYYzR0splKDX4/Ja8HxZYeH/EG
87gdWrev7N/NWv/9WyxYlwMIZacvBQBvhbvsDy7+Q5Np98eixWMdk/GBgs6QUNOlnzw+1v8QFfwV
zxim2cgDtekh3j266IB2epubXeYdFGOU4qLWI1VbV/gGB41G5OP5jKa3cOOgCR5tpbtPy/7kKMdt
gwv4KED84/peIW8IqTp2nbHgSRSR5CF9zN7Ff9Rjvy2ctCTBM2DlthxjeCPiwYg0kA6BWYHBIYtZ
5qTlVhgMi3ieg3ZxkNsO38O0AwVlUomo8S2x/FCa1uzFlhzaJaZkHxEjNZyRgxt7jaEiXV8H51bS
Jeamo09MWqe5xXPVnpIsJErhmOWP+yu98VJaW0hWUgkLtNksApgBSG6xbGv5PKVn4KOSuOfBSXxh
0TB3GyJMzHGIOtBdv2Khb5fC1DBhANghGWF9St6yLbL2H2FDjxlqjOHjcSvtnwS6KbyHHzoZ7Ypg
pbLbP7QPj87LsHnmKNPNBQNPDZTjCmzCFSJqCTJ1jFWieThCykCpba1Vyf09vRWPaCImPlcIMDCR
s/jnWQ4sprALEd119G2xE3A2GmSsMN9NkKjdoYd+Smz9kQeCdENfgAoIFGegKRuGojEePDQxhdw3
MsSqmE4evGFqac+N0G+kQjA3i/kfDPBZ4hUTSjcNWViXFizAsf4YfgQPwm73qSRE823ONvIkMU4h
Baj7UkWQ1Lh7gyRny0klO7W9fU9M2rj3pd16DmBCZGWBxKyjBLrfS9tdZrWKAAGWDVwV5FAXziCT
JURiREGXzNNAVUxatMujcJh0MmxeUOKyOap5K7OPjhWwNQOtGmfEHuAcTlOjBgJC5p38+GvyupjE
HgJ0Q9zkWxq7BbWX48h73d3wjZAKfFOM0GK66erJpYndMou5esb0WGJ5/ahT8SFtafJUbSz9oZ9p
bxD5X9NcII7BXmNcDbq6Incx+y2OaS4YgPo4IzHuDHtQum1BtvXjxLPlX31GjP0B1ASG44BLChA7
dmYtFxK9mGoFgux5pnb9U1z7C5rXjBz1bYimSoHkPwf8n3KQov9D2nftOG8s3T4RAeZw282grJFG
mtHMDTGROWc+/Vmci98SxS3u7WPYH2AbULFDVVdci776HupEwgpYmmShKoR7mntDpzztmw8aPS4+
p8VlyPDaqTCc3TY0vVVB3wHhQJQdqOdrwGcmLjnMdSYOv/poG0b7bTeuLTnAiDmFGA88Bhso0vPM
VZrwsa8WJo99bK4SAZYA4plTB+xwV/fCdbsWl5708lhVp+zrjZyRn61WGvCXHchZ+8vK6DRaN6a2
E0lxokYY61TIyMpPZgKkYX/+8/6BferWPvilGDkVRiJPkNkbWkVqoFbaH2WLPlLpNLPCx4cFrI1b
YcDYkMQslYc7y6+aD0FvCuKbEZVkslsJ1JAviT6bpp0TOrK3bhMyIDHHtoL+ljFauoupM2PTJ5QR
IEiaIIPmDygu4niKEpB1TJg0tnYCUReJrXgTtXpv9dQ5M/tyWb9KVnH2EXlKAHncOgGVYzMIwHxA
q2V/TN9Bs1GSIDw5kmX/PN7z+9WDdJEFL4kMMyED7u52y9mydaLEde1Tn+lysSmVaJmIQMiv0SYc
hqYiz2zF/X2CPBBmgNYUUEOYG7+V18YsXyZZYJ8urHE6uQDuIJe5x1oejuz20t4KGUUEMlo+tRRE
YqeXy/7HNNcqXSPXZXI6V5NokVhbU19vMYawX2Km1Vm4+6e31cpwdx+73U5YRU+Ixg8+uvNWK8+k
q9Uz/ZhL3vyV8x594nAuV+6h4/WObAPL5aSjw/7zU0P2vNYTtDNvM3Kydis0TfWrFUd7Y4FWAXC7
zXlr9+8f9kjCa6QObCDg37z9gN5zJD7PbRvVwN4EZJC06BfNW9qRcJHsmbe5HpbJI/lH3DjhEQFu
JuhzzT6JKlgd5YuUzYQNE+bxZkHjWXoAXJRJU0NCbsZLEBa+Z4QFzkJGNerunLeUtC85nUNH/GuO
Hp8jUPdAHikBKOeOFsfLUrWNk1gcpmITQDuIdO8R80gs9B1tcJ3O6JiZuzwTHc3wIeCLogkevZ3w
52/PzilC2y8ABHVCUMHpaChFe04GFOrdR0MSozKAqUSePx4bir9O1dFKb4SONFeOXZsTSwjNdWhN
QTCW5P3Y+tLcXtbfmv79nSz0pl6A8G61WsWUHuSIgCjz8L8/g7eLHym3CuIWpszwHSISQWayCnXv
4BzspyXpLrEhv4qfzOnx0ids5M3KR7o6EDN2flaJp9gj76lA5GXumHNe8IQ+3ggZ6aPj80WYgAr3
pGv7d/nn2IektVBEOzxey72zcrN7414rt4iVNudr8aRa7v74JKyY78cC5i7neNqk81LFZjVI6Pfs
e4lEkKBjomBpEVHftKvmEhJ6bmas2cQEBZYlCzzYPoC5DUq8W40Iuihh+rDD7mFUHDMMjnEqtifC
DMOC66OlUItK9Jldg4krJr+HObCQiTbvW/kjjWTEFvh/wGOHckRoQByqOGZGT3BetsuAPr0OM9a7
87O7cg1kzWfOdCI5eit9pJrw0GLPD7D6+uJ9yCtoZrtAwyWMuvH0ukmWOwA1uHNtCFOm72bPR4qI
WB//e9jzYQBVN/fS4rSUGczBHRXDQFPJ6rf7HHbc0fXZKtaktlyd90glha6Qkc6AbLRjOCgFvoTP
S9IfDCN6+hA3PlLQVPs3/RC3+zzSUVFQaqVXcMqFYcb6CcbPEtGC+abM3eeJmBiSkIIDFD4yKgBR
ub3Psub5sQOqiVMN9fnk1ksrJBsAERioR3h6R+a6jyZwPm4FjlzvxHOUkushcK1v31EKxB06qvpR
1i20mALb1YopEhCz1Z5J03q1zpHeJmhXQHM/xKK/ZJuanLgMd/zmWzmtD+H7MPQ0VxCZcrxudnak
qQrgCRWthcSKrnUzWGRWvWhfE6odf9A9ZJWoNH2cz/k2wC5ry4O0V5aqERribsbgT6vP1dJHSsuX
rsS5ET4kQMfL1gSwu00wGGJ5m81GWKVklejoLGL/izrslKt0swcjzc18OeIkMIeiOfsF/WyYq0gs
8PuqhF0cZuevJjz+G2EjVRVtoW4BXjqs03+q41OVUAnAOSx4kfZyMBOuTiTNb+/xSEV5RmCSNB2k
9bSOYQfZ57dVgTbHw1AV1R+/dXMbOSbilVyJcWy7h9ZsEV6opEaFDRM9wzwPEENmzPxEj/vN2lTu
1iiouQpKhRxGT91mK6C8EGJhmgjDbBg7prHh6cpyZn33BYFbiSMzlLhB4AWgZkVX1sv23bSC5WJG
wqQ/8o8WqCO7U/RlpIYNJKS6KS0cwu0MY7dCuAPPZy7ZOf1OXgkbWRtPkHIBLLOwqrq6KghP9dOf
f/Ck6hZjhYvIBLGKns7ckmnn5ErsyOS4WuTzXACxEVlvtxgmgT9kLlWdkC+yaXSEequFY34v5oZx
5kyMOjIxIVjZwi6B4JfLGi6JaXKwMMmZMYj1tTEQVa6eGT2mIfXp3F0dzu0uWrha88jE+GVYAKgW
osHq9yRTjmBiAY/JBm2SxodBn5HqO6j/IgS8NjVjQMSoAxd7MAhlh5EqnO0poselZZvWjkdX1czV
nVviyNT4bhBqYgVTs17LDc1RIB4q0f9mPOJGCbVRDb+UACfsqrx4ct/cZ/5bRg2VeWvI+jB3Uf/a
Hx8cmjYyMK3GMTIbCLgv7kbaA4DX2G6rl3zD6Z/LjLYlOR7xPm52PEbxdzKBO78xFOvNBkvygPwR
fP7/7fA4beY7DddXg77yBkdwnCSg1gZTu64hHh+LmmhNut3kkR0qY6CmtxU2GRrKEPbDXLaEgOYJ
1/XcWpjRPPzOqciMcdVG1qhGv1fIxhJiltQM91K5Y5foZ1hQRtf0Zv0M3B1H196YDQDbHy/2r1Py
0TmPDJLvO1IellhskBNdISwFodTRRHKysjKboL8XfctDPQhdstCjtb5+XjzTt7dXuCY9fduhxejx
B010yt7u/shQuWKWuymLV0DeZsYng8hlyVm1QZE9qcj3Y2FzHuC4MqKyKSg9Cux78JuQykDCzQQW
1tKzuIjwX2/DuKKyQTJDX9AP5INhKB9/wLC7j3Z/5BDJblDFnS/iUf38CuKZs53oLLrdypFVKoRE
aJwGZ+tDbQnw2Yzdh/F4ATPBAjeueLTAp2zZHpZPctZmRoKegLiQYqyEQdmQIU1lIQgrjz4xMm3B
kvg8ozrDDt3tINB1ZaA/ghBmTHbB2pUDSggNyhpvpE/xC6hRMxIm3ZIrCfytq5V3QomeAEgI3AMf
bepK7xiAzJOXxzs57UBeyRmZHaa2FVfocRdZivqjYT29vnJ0aL6ErzoXsE9fjSthI4MTlQCQH8Kt
UwmmmHSv/tbRmQPrcRsbxalbV2ioZWeu46C4j05qZGk0tavjgsM+er+XInxJmFWlzhzVdKx8tayR
8chdv7C5SEUll1wGGKwBv+J4Pg8gSTPHNXfvRk4N25aOXHTYwLUX6z2IAHtV12e91Lm7N7IPMR/4
ocspg7t4waxRy5LwszUAj+Hpv81CA5jRy2w/4rRMkNcC438gqR9ZDdbX8BSJroSZLT3cwxDiIfpt
1ghiFt+zBf9Bee4vxf8JGw9u5VLNJE3gS4gq9K0eqsgMqoQCu2JW0uQTq/0jibtV40ztON5xPAnR
BQaRNJJcZnEcpyPOKxkjU9HlAC2WePsvhfFeuwTNExZPVgAnCq2Z+zeBWgHjfiVrZC6SvuTUzoYs
bbHVBfRlmfyyNaK3XTU3Ki5Ma+4/WzcyFmgJiTOWZ2ABcUhDaep9v62MdKkX1Dwdj0dLo6mxsTZv
1WYHFIvV7y8QAmfnTCaa+25XPDIgrWa7jp3jYmpmPEyR20uzWvLruSbCCazRWzkjIxJ4YlX5tgMF
WNc6KOkQoA0oHfEa+SDUjlb0OaaHgz4HtDXt+Vyd6MikcE0d2kKH9b1cthfFrLb9YXcerg+djY6m
rNfQ5gPqK1Ct3HFS1lWdCXYTSqdihXJoQuQO6RHmxVuKFzhacDa/1/rj5224I2NFB+ukAgxH5EbB
n3yrfg6bpXkeCdJJlBPCSx5p59p4Brs0liBoMroEUX8DkvboekixYycKO6yJpBzJCf3gfubesEl3
51rI6G7UlRsyap1ImE8n+nvxEexYellHv9uLhz4ppHr0bvNfwN9OmclrsaOrIYqJbKf9IHZb6q43
DP4XmHq2TyUpdAtgUEZJV7iU348PbTJLci139P6ISdUzINobjKaC9f6BJQFTcmOcgWs355RMXcpr
YeOHJ1HLMo9S6dRXVM12kb3qP9zQ0vQ5RIpJTftH0p3TWhZSbfP8sJ0X9EILr8FmVZ+BPji3osk0
3bWg0aNTg6DUrQZBASpBQBA2kU8Huq/1hCkGMMTMYxkNP/iflQB9fLdq5otqKVbDgQUESITo8qa/
3/MoFLMbOHp8ci2twwIBK8Tk+kW1FJS7FbRxpWv36PhE1+d28m/o89HCRm9Q7zuVJPCQiFz9ZSsh
VX1hFmxGek2Xv6i+eBmwarsV/rEOmLQ9n1dGT1/jEE3ZFPA2c98z+dRfn+zI2oCIoK07Ad+DqpMZ
GYnVHmtjITSzYcHUiYJGHLhNqABpIAi4PdEceHBVGzUQxMRkq114wMmaDuoDz3PKPuX4XUsaHaoI
1HjNryCpf4b7zIRUIeBWgqVBGyjM6ZDIJrhMMyZmSuuvpY4OVuPB8tVmrXTyNdIFemSxJVJn/RPq
PQMaFo/s7/dcvWX4zfFlAnGwisZkCbju406nusL8aN5J0uly4QC3lKDhkXDENSVNTxdZrtvEkJCJ
PdBqEdnAC+2smUXPfcDoUGvRhpvIi9IJ/Zj2R5Sa/KlesC51og+RpeivTTBJ0GWW4M1InnzArpc+
OmQ/bxkGJIPSKS707AUVWvZNo5tNhdQzXA2iWK+URV+ke+hnuaSm3Mhr0aOTRkLWkUMXotMv3mjz
k8gvZbS6Vzb64Bqdf1PfNI2y9jpAt3i4SjBTNrPrUxdcGbqKcegcyENGa2e1GAvvXQWJaIB67bcv
ydE5uCE5n5tXF3XN78fyJjsBruWNFhxFmOeoFMgDhxn8c5ejsl4TG4OA6SvamZH/7swNcJm1jQTk
0sRwrQ6jXwvhX0y2aWg5BK8eL0va4IXd2hCnYYMBvE85hZhbYkXiKofGlFblUFvpFs3n4SD2BI07
c3o2ods3ckfuQ5Qrro3pNgXhOHCpAZpxyTDSevrsoWtHcSmevmIg/67691W5XTDLX2V2VmzuC0Y+
RVbygPfj8QXOQnrFGPInZloPLxdxdVkXq2/H7BYzhz6VxhkmA0BPKoGFGTM7t3vdpcDViNAmdmqC
J+/E6yjodOvIHNI4h2LtWtLb41v2h9UxMmY3AkdL7MLYc8KawS1DbzcXUZfuW91bsLXBnKPlx+rZ
3j2vDOK+/NWX0DSAloESgNUBZghmPmV49EafIvJIR4BSFzRp4Am8XXuRKGqrNQVzUh0zaCMiKif1
M2es3HuSMKfEpatGeEt6hUjNb5SYQXXwG93TWuKxKUn5jyzdSn5OfJjAEEigi8DfNB6J4n2t0rpd
MmFFefWUMzu3NzLA/v5Ec/2iU2H19RL+6iJXzZhdmnRlKufMiXsufoVyyWsuIH8rbWtzRnpglplN
6+r0eN+m3MQboSM3setlrlGjjDkxrJ7DdzL9b4YzpHUPd8akRN1Tbsuezix6WQ5z3ZhTYfWN8NFb
FLqR4oYaVhxXaDZ+DkJWd55k4dilepKBaIs58vFM2ntiAAAq8s9FGUNGZIKaia2aMieJp1lh2irl
eKJVP/X6E5DBwk+WL6svm3wpIKMVYRMzn5t7DGbuqjgyzn3IYPKNx54PVJQ8/Tnuh9JkarSMgTFS
8FEsZg552Mcb5RiIpgWMXGFiCNNX43Y7tVJZhs1b++So1Nwmu/RZNHxTUUiIeuHOoLWBjh4a7WeU
8u/GPpI7ulx5qvqSy0NuwS3L13ztDK0lx4IKCyRS9NOWRUEtNIlVmNYp1k3LsXy4z767fA4NTUbz
ZmyFVHh6vBv3Cei/3cC0DTYC4ExjMymxSSvLNm+fshdwDqpFQOpPFJ8+s0jPtWeGHQjgZnyf+5s+
kjkyT2pd2rErCmi0Vr6EtXaQ6Oo8B3l1X1K6FXKX0UyAHYrJO/uEJFm0wKOnkMs61WvXkJ8CC8M2
6pNiG1JHWMACmXiBUeT7BYwE3//PN3z4ErTWg34QlLX4l1trrGUdiL5iGcsVbBT895/7AVDaL/TY
xoTNym1nbtp99n0kcLS/bCblblRL9qnNF2WJZuv6u9oq297Id7voBJNtesgO8osZufd+1q3cMddG
XKexjR23T+vgd30JdglY9dyYBO+2+Rp4Q7McugyG6EV7OjyHh+fDzF2e1Ox/NloZaZgagi1RKFT7
lEiELUjJktJgDtETvBoY7MfC7udHhsViXlXkQP7AKeNGjsqptJIVXea0Fi374D/FG9voiG+gp4mK
K8CEo88UpBiO1WMe6C2qh/o8Zrmefx9/x72fM/qOkU/JYaIuSTjGBpyAFWSg6zT4DQ10T/fMX98o
M/K7lo3HMu8HaUcyRzdadRmO41WHOelhAkTZdmOGXyfTC8hpuSXNuyiQD9lc8OtV93pYLEJD+fjo
9I8zvNw5z3a4ymOjqoCcFe3+3BBPjF4PzcmcAnTmDPCVzBcHScD+VO/dS7QTabBSrWbbcGQVGgVC
SXGhrcp3f5XTVcYRfW6qbdKqXX/KKBPRCW3O2BU+pQgXUvnaslQS1s2zwxG/xbQ9s3x8CNywtNHS
wVKI6WGwV3ISBh1uzUqqNiXoh6Dl8FOqHeyo0YLoAjUpFwWi78fC7iI2DTRDeC0VEG5D6NihjFgl
SjQZl0wqaQd8unjNqJiF2mmnx3LuE51/gjAhCWo7Aac6WhRIFqs8U3w4JESPjtV7HSC9Ku+l3w9e
D436vEDKX5kFE7jPIt2KHTcN1oGSIOUZMMiv6gH2UvTJJjNlE077HMXSlOHQeNBYaqAVBs/6GBIs
aBst8RPIqofejkO9MIVFcw7eT4O9IGjmAfWX8Sy+JnvUq9BW8wm1adYVnesvnnr6bz5EuL1AiZop
VRLjQzKZiDtfW8m2wdNWPVTKV0mjiqTNDK/BffZw2OertY/UNUg7tu0DiHxZb1s9/TbN9/fter1e
pECzK/YxtFim++7nVGSkOhvRiRuyAtkbnud4Pkk7qUEop4mSIKDU9GfmrmIMjksCFGAk5hQ6RpUC
v2rNOvu0JK5mVpqlhlRud96b1tKmtgrNnLnqg5G80188IUiXomkC88e32w8+RdGtqgZGVCH2NsaM
kkcdX29MHpi+38nACTIHcT65YBwB+CuBgiD8mZSrBcc+EwRJpTCnhNvX2Fo2mSPKvB81wc9L2kBM
ryK/IckjK8ilttN2VeWeeXWHJgMa+UshOKTMRRYBfhubDI0MGXAAtvMSC2/qWugpNrhLVxK/lnyj
1+wZb3NS3zBPrgiYLAckwZ/JuVo0KKjzxENPx7lnDm65bLOD2Jzb9rVAdi8Flzrlsxe+K4lQXGpe
93vFqHvSv/jNh6LQGjPKipPoQk/S8IdpqKd5tE/MRt4qgl6jx9Ar5/zFu/zccEKaBKpuzKaCl3jk
xjhKaouhVztnwVRscCGEF1GBw1jGpK+ImFBVMOLcyhzaIUSLnkJnxqX4c0jHNxOACpIMHmEARIx7
DpWyiYowk9xzFKOG96QCgV+HHxcvm49S1JuPHsjTevHSp1sueytTAGXIQJZXPpOEonXFz3xdMiOg
FJhqSSthyG2KRsJ89MfsHGmUcwgrH0WNeEbdGaxkRIrJCpSz7I2mUs1sg6X8mva033nLyiaYQOc0
PVm5smljQv3bRiLiVG5tCsohH8yrDKk83f1owP1lfz9W0UlzpQmaqKKlabjVI9/KLSpbYm3ZPTM+
dfcZ8S88VVcuDXUTiPAUCqQb6EeMydNe1MNFoBvpcRWYH8rHQllKemlqi8aZTe9MPJIg2WWBYjLE
bMAyGRnuiHdFxelE6Fi/5VLi9TR9qhSWSLmzyLJtvfUiyoQkeVYTPWYWkv2ct6Q+ljKtxDntujcp
+BYeLIRwg5HFH7vBHapccd/53rnEZHK67Dg9/MAJZz+Sb3ZBS9LglDuU53RGWg1+UEMKvyYdSgqO
Z/ChySw1icaBwdWvDTPnHd71moAaePgLugS/BdXoWxMbpX4WJE3knd0lc3HNxH4q/AX7WyD03tkZ
STFUnZCA+ep/ouDdZ7eaj2EBdsH/z03Qw3eIA7s6WOERBI785aRt5bxscu8cdk/aM9RH2kRnlBmq
7sBUHlB8zPxHRga+11nVyp6VeubdnYjMADSDCgs3PHNgRhtthMdEfc65jH/O0GBQ06KniUKTn8J+
TQymWzcZEEU2NcmrHdxVJj+2iZk5RqOS5NPZB9LWZuD2mYW/949lTqWZJMS9E3/7dcMdu7LQeesW
vTB8XYlxXZf6Hh4mmOB+qyVHmyV1qT/W64kAWcGLgAqEACblAUPmVmCW91VX9m509vlNCj6MD9Y2
Kl/P2HWytW0TJsY7sfmCE4h7Tnzag9F5roPhPsEJDnNWQG+8xKICxo3dQDvOfbYWgvhcWTHYbp7s
N7R4wbrqzWu1DM/sHDn8hKLeyBtdgUhOy9b2IS9mfzU8d+icfLyr9/7MsCARvjs8KVkaj420Ucwp
jhbHZ6BXOiAE/m0+/4vptPsY/1bK6K5wNqYqZSePz7W6rA7tWjDLtbZCstrJF4kurplqRneGu3D7
GALnU1MVkCCgo4UfJxXQ71EyguAmZzv/LV2zLV/qZPN45yZCx1sZI1cw8QZu3Awy0uWl5Anrr+UT
Y7HrvENV6rGsqVMSEVzBXCuipIw73G0tcviyLpMzfImqM5DtioE7XhjcCzM7STh1VteyRmqW1pkf
Sn2RnJWvJofdIezadTeB/8KUe/lSVLSozTAxHi9wIs8KxxP+rYzJf7xKf0gUV9bErzIh1jwlPbs1
rXs4EMoliJc1Y4J22BU2daFHgcE+Cb9Z2BPks8vg5FQL5uBoG0Z69zif8BzJnIWKdqyGSL7ORzSM
F4pyKZmXqlj2haEWy9pDtmXVwTPBiF4HP9GnSfVsz+VK728fcpR4vAa1gjs9jofTWKhdr2mys+vp
kvSexFuxmglE7q0vRCCHgAyCzCPiHtzRq/0K48JmbK3PzkD7Jm37nKPNwDuyjbTolvFBPj4+nvuS
g6YC4E2QgS4FvwGZi1tx6IYTOpYtsjOSoXVFFI7WSze33GonLws9P3JHCYPZWhDA3/yWM4uZU7bB
0N0qND4A2qwhewd/ZQx74ftRE3Fei/W2aLYDJJqD9D86hxtSb+2Cak/VIhVnXpx7TK9h1VdCRz69
0jYsujchdNue+POn+ek/h70erjkgzqxKDHaYBlUsgJw8S0vq14vHmz51xNoQTUDvwTs2Vvq0qG2B
a8rsLPV6apOmVa2gRVexpunxh1dSqWDpY4l/SMx3uyzzWDQQTTjgBt4ec6gJpZ1VHTiadKE1E9QV
45gjHG+ov9lLBaiijGhGzFCb1cPY4DyzSkgj0v6IPhvirTuZxqi8fWQ+crh8p8MzCzFqlIM0yKV5
SHuHFk/tT5zSFi0j1TIF+q1Hq37buos8WsiffEFrZpGlRorYZBY56557AIHkADqHhSkAaRtfIq7l
PbWvpfzsCoQtQxrmr35EnczMg44KzbuXWKz9orlm8NZJx1bUxeZZ+EGRSZIA2k9jDQhupqAaWrTw
Ud4p0HCdL2u0UfE6i1AUpTBlobW6q6wrTk80E/9RQj778SH9Dd+NDulmFaNbyWVhKrOSnJ8x0u5p
uoKGI2UrAJWr3xS//Se6JVACsq34B1zgzluvLn3f5BTL7qiiLgqfBv2KZ61O72TdLxdNbGn9U8hu
RMZIUjO3qXuUhH3ypLx7RyE1POHVacAoicJyZzh78au0DSXZgCPRfm2ZdW4J8krWDgqCup/Mt/JI
Z7yXQLOKYB9wZs8s7MDkJZrvEsTc6a7zUyOoMyq6pLcwKOHiV9wVIxFfpgLEb4rMYHOTq2nXPLmf
latnGo9UDv5+atD76koz23k/2zm6FMN7eGVJvbIQ5FwV8zO/8pdb5rKvrCgjIXJpFqsDvNMlMlxb
0v+koOxF9GrEVm555lz5XxqObXysMoYG4F0CCIX7iwauviOrGRfAZGp+FvbNr/KV7LJduXRNDiAQ
zinamDG4ZvYd7c1g5xBlK1n+DgyqSM+fQ/JKgXYJSiIWHGSYNWTpC7h8zwvJ4k1v789EjxMpSJW7
/tJRYNTliRAUjJKfWaWgcfE7jGvLz/FRsnCqgenOybv3fm7ljdLLWdoKQu5gZ7h9bhao1wyMtT1g
QVTdNe2lbXI7cR+Cu7iascATZZobyeNypBCzcgSbgbtxCF6cdS0d+zdx26i0KIhcvfXdEn5HovvB
KpFwNfjnx6rOT7x61zstjFS9CWQb1x87rS146jm0RdIZ3UAXB5pAPBM1OV1YJuuYSm82LVaJkayF
5dCc8vg7/sPdlAEmi2EwAPONTkBCJbSJouE71tmHfChou471vDd5GdHnGurCDnyP4TKNSfXLvqZP
baZnSLTsym/Wp9qXsoiiiEirzEpqww+ITZiCaBllgGxUmcOtCfbNieGspt/YtNQjvd45PKk+/UMN
I7IKdFuZWdOE+46zVQT0FKCbglf+StFX+sY1XahFilecu0Z3WziPv3KiUTUOFxW/YdmM+hmzy5X/
OWqGVPhQyCmoGpIvoxNV2TqSPMnGXRYNOyTVS9u6RHl31079LM8huk5UmwZpCtLUKoJm5c/2Xa0x
E3m05DB+cXaR3Sl+3JI35XKbJ69oDBLTRe9/SbVHSsHywFhQ0TjkZzyKSdW9+oBRLs53K7dhk6A4
i8EyRJMo3O5lGSzVYt3OWImJtN/tWkdWSe7j3BVUrJVdbZm9f+pN9mMP6CCZRotyGGVDxq8cxvbp
awUon2iJWI2ENKal8ZGSzPwNlwswJ+Cpoo45F1VNRAQ3BzFSIEwMCl0kDh8XLLl0EfkikdvjYy2d
yOLDZ0N6EQEBZlPutFSOZaQ9S+fvRvvFWyadQmkh7aMA+KvKWe7WWWUxqakASYhBx8Q2K5GnNcr2
rQUuYmex3v7xB01kbIYPUhDT4XNQsRkyfdfXT3XCrpZx+gqe8MrdtWYDvw9eUwkOUGbTg8JHYqmq
oYmHMPZTSKXvcBXPNXBO3UGElkBlBOomPOlR8gHdynKaSSXuIDD7q8y03Zc++bILNBjY7UycMiUL
c7SKogx0weI4d5mlQdA0slue0Y9dfsGRYZDhRrIQ9Qdkvme2l5/wGNShMxVNKgqc2lEM6CpF3SZ9
Vp6FZq1yF/WXAeawogD8hwSOJUgFVR0jK4IVH8ykV6biQe5a9EivOTmNUi9Oy3P+xX0GgkCFThcl
mpQqwKM8WpBK1JNnWbLaXSF6NEaXQZKv1blAe6IEjI6wqy0YKX0SNwlIjYvyDGbh5cl/lmDm3hTr
WUWyeK/o/IyKTRrUa3kjPa7F1ElZDvJsdgWywYDfZuCYTX1UXA5ls1QrygWE5ahSL5STVs9Y00nP
S+OEoe/+7wEZnbgm9HbClFV5riIUVNJ1KhpiRu12m5aSkWs+LTiMAWTElk8zd2345bF3ei15dOBd
XMlcgRGjs180pIrhFCsRjXrDYVEJ/AkKvS8/4uwr6p6Las1rS6d7jUravj3+jHsEmKEUCA9ZgE1h
WeHPYbqyKAHntlKoYAM6OMFPQEEXdT6m2bbziXZO33/V3UFCDcczOXqWltFaNXyjIsVCWvJzKjCs
+G5HUGYTkQkeUCsH7bz6FDfwKiFLYNLr4L3b1pmBNKM6ZEa6BmSa/QeTrANxqbjUu3B7tdGTdPF4
M/68v7svAOooEgQqXndldCb8QLvOF1Fx5i6JIT01SAiWfEhE1mC9NeIUtDgVFvqFi9bs1sAWsewQ
JXn/p0S0tcpz1MG8Cwh3t65DpZYqnoX2wbo5PP7KKYuInN7/feRIQ1M74zVfwjblCeky6uF1jdZZ
ijKtQ+E1PhZ2P1o13A+NVzGcwuK6jvO+EheB37TI8QRSAGTJZNljXgCBpt5dglO3dA2k/mbqVZOa
cSVydA8qJQ6AXlUU5zJANhGBq2vvYl/3lZlgYKKAeLu2IVi4unB55SfgHv9bmwaokXRTYSxO0JG1
NzAXsQRy6UYA0FloxICUfryvk4c4dPT+jbQDGPJWdBiHtZJWdXFWV9y+cUKa95DiV/tQmXlAh8f4
7k5fSRr5x1zfpFroQlIZA0i+iRnJdIrs9fFyJso4w1b+s57RmTmCz9UiwNTOSKmdmU/5188WMXo4
hI0cEzZZutvCnkkmTniAwKoXOU7mNIkHL8ftFlaN54hKLQGeunQNH7YxSN8kYeaO/AWko+27kTIy
CZXdqh5Asopzs+qoaFQ/2YCFnerVIjNKPXxy1sJni6QcR1mzph7+FGizrA122WIOtt0Fz3Md8hNX
B7cGgL5DtUzFDN7turVcQubWZ4pz2Lx6Cqi260ONsVTPFBBDN3X7b7b5Stzo/jSeG2Y9YxfnLP6p
EpCrqJ9p4M2ow+RZihgIGo5TBhPB7Zrggft9CWrec6XRwP6NBExTBHMNwVNCOFXFy8JySPBLo6NM
ubZi/h9nX7Ycu25k+yuO804356Gj7YjmUPOgKpXGF4a2BpLgABLgAPLr7+I+vrZEVYhth+04Z1tb
TIIAEonMtVb2hDR3URhEOjrm1hA7n6OVXV0wgP2AzoXyi2pPzxCJmbqESLG5Y362Fr7i6+8xNEgH
0FIZaJKBvU68fG0f0zWujPEZKuOQN/S0I6AVgb5SfeZ+/Lw3ryB/APFHnl9GqgFV3mkezOlC26ko
be6Uwq2W1Z3yS278KHA8vqiR47I8JKVBONZlyHj4xm4L4pW10L1tC2KYcKttNnfQX1vBn19oMttW
OjhNoRfNnaWcE9Oj2VbqNkma+DZxIz1yAUdDOmOR266qdZvhUV2aaLZxb/YzrvHaAYAGRo4z4paB
QJteZIQimN22rLnb5ii0Qzts3R6HlXXujz3Y0EiuZ0Hutju/3Ch7NnOMX/HLX2yPq/XT4RNqld2m
MmZFoKg+KPta0Jmze1zPU9eFlkkjjArdSyxr4pP7QedlPjTNnZYDaCb2dbkNm1XGb/RwMbPERifw
2ZQz4nDAYUSNAyg+/MvXwSStYluNHnV3UefXj4AzAZK1BLCigPjjHkTOfhdBjcb2On+FwuLPxr/l
nVB/0MHbADJpbGdkTVGrg6D6UGZVe6Fk/Thgi9W/wiPEvrsdnTkNpgv3tyUTVUI0ZUEOaNrls82a
kGZEbS5N5qpdvik7eR8TdBKL6xPp10DOznzY6SL50yDECkfYDMh7E5dlJrJKamY3F0lFPhi8wVbn
M/79qokRN47yPjA5U1AOWolnReok7SXLUelVY5Bf/k3n/nsQIB8CfmQ4KIRPrnimE0tFnrD2ogzm
QnJuKi11o6iaGce3ssNoBhASTM3Ic5Qd7esabMxGaYfRDPPNJdvZS3tjb7p7exOtFL/wpcAKEvS0
qdaK5yzpujw063iluh383cyCnB4045sALafLOspiUP2eDFgZbD4gWGovKLQkK9yobMgRuLmEdknb
WF7JO5Wum190y1H9+PdN2w7yMmhigcQM3mPyEeSM2MxJxcVEJSEJ+j1Fd3hyaM6pfmvwi96sW3Vv
qjdGEZADlPZm7E9dDkY+NhFCelTDIY7eRRPzThlXhFbikiSxV0nAPdp3qEZxfc2tmZurNs7nV58z
2tJA7ACOA/jQyXzbnS51UdTAliW7OFodctLbvY5inQROM/w5ql9Wm/sENzjTWuZ67LX1W8gDU2Nu
zx5ivknL+45vM3DdtW2qLGkRhMQta89UNoDh3ir1xqSBkgLtWOlzZ893l/n19SczZbCwk5iFT1Vb
axUcWMVFxS86p85HlrqO5maOlz3/J6tDAahWB5gCC3SyMJNYD9M4bsUltf2ar3igNdty225UPSgf
qHLbQyfJWbfpwXhqgA78T6yjywwu14hEnGngCq5/bclDLS4NO+ui8Rj4x33oYju7IWCPmuKq5aqw
GfIwa4kECvVod6/YYuY9xg/7dd044ELjSISXQLSpT9aoCcQMLpZCvshlKnmlqueINftixgmMt48v
VoDgANAaiv8yeCKoQn7dCRVVpV6Akn3J7NTVsn3fLzr5RiHBzx/1G1cXuw12UIP/bQde/KsdLKMw
TfDjizg6t5S5fCPW3EM5+BLubMllkdtu8t3uqVv323iTKDO+/duJ+Nu8hYMXQKoxZfrVfGu16KxH
Yd7YRWKfdEGZPLUKyonKCMgdZkb7rXz4e7Q6olj4V0MHgvOrub4xBW4jMKeUl0pZWdWKF0GuoQ8T
cRNuefVQrmI0UeZ5uSdN85JU/AX9rzzSL6s5N391hoGbNE0sJFzkJ19eG9KCKuO7CAbxYpEtB7Jn
0k2qzY56/IjTtQR4pGaq4NnBvU8+8mBUOgqniXIxeKD3p+KiF54tnfOzOtb3Y9xhWO9HzVFIigsQ
k5+m+UzIfm2aQUQCdkZFrgJyAl+/u2mHpdWVmXLJuo/BWdbZSW1gUob6fHYxKnkm7PmWlRznGd/V
BikEfQbMb8cY7YtUhJYMoUHoobj3W3SweT4e15d1C2nq3UPjA+zt3sYgUa5O9z9vqWvz+tn25Gvn
GledKB53rjg0/J5tK4D+62H5s5Vv+LzfQ7QNwNoQ3I01pq+ftCF50tVWoVz2GBvUIfUl7jlob+cu
qLeE2P9ymUIhen1R3DQYXKjZ3WkB/vsysu5792NWQujbxfXPF0IMBVUfTPUUHdVaIckqM5QvfgtJ
ZepdnvfPj4/71Bu8ZtEtKz87sOV2dXt7OJygtvXw8/f4VngYzcOHoSupY6P14TfWbAcwski5crF4
wO9yyDVkJvM05N9JUaHdoeaqiCBP7fCUW8XGuZkxf22PWUDk4VCEWNs3Da68byOElky5aEhpZoB3
sxWLM+CVTk77LLocROU7oRpBbaBZYepr3aXKx05oP7/G6DOmO33UjlXh3TQdwICvi8ICLSmNdaFc
VHNBs6DqUNV+Ke/VdNF2dwmCmZ/N/S7JT+0Big8nBgolqnkTH8Yaw+ZlqigXkx5SBV1Ql4NwcBof
0B++7sAAGIyVlvkiXDihz8s7cq+j452ZLoV50XLXjHam4Qk0HyJDILce+sPl7BewXdmaiv3AC7fP
g3Ku8d+3mtG4VBBcYrLgkXB/V79+pV7UUPZg2DqIFeLHYZugKKavFChs3X5ACfHnb3RlYVioBAL7
jBy48k1ABbi3NJPQk/aiPQKZDg3q95+ff2XKvzx/MgWDGVWFltTQUH9D+sMAV3fdbm1jufrZzLfI
fKyh/msY03jEQWmFtD2G8Yw7iN/7zcz+nflMU2BNbvVRVUl4vuKHvrNXnn5+/W+FOsz5l/efzHlt
9K1stnj+qA9p4X/dQd+0azdOPDpj68oB8MXU5GLhaF1plQ5MhftfSWDsyennscx9qjFA/ZT5KZPQ
0Prx+epHvECtfpZnM2dg/PknA0mfNo0xLqnUBR/NHXY26EZ+swPv/mPUHZhXhZtZxL8lWz9ZHMK4
6IBd09F+iKPLm+MeFRc3MIBDXoGlC/qFOKw+5kBUV4KSL/M0LvlPRkFR1FieY5hoXmF60svKPr/9
PFPXDiX4GKSXkB7EjWl6x0wlk6dibJ61l/fFreLRTes2NwRN5LbdTNXrygb9YmqyKkiSCEsverRy
e0q3VqAnrrqdE1qdszFZGE6LbEWswYZcedxz40Mz98HGA2pyoNi4XeFCAOYL7uSTvRNnllxLmTIu
PSDqPIAGlpCo7d05O99uzyOF7JOdyddCJwhVl3CMXiKUrfWXdbTWlukNILSHOZWH8Uk/jWjyzaS0
DFmRYERQ4w9nrqJX5+PTKCYxIC5IBk0Jnp1zF9jYbjebD5r7TpM9olODlXzsp3RBX9czoOP6QgOv
oDjPbcYrHuDLhIyb9dNmNAFrZ0MMQ9vovPiVelrQ+TPB0ZX9/sXE+AqfTEQG2ApEgra/udlH29Bv
g24tzxyTV3z/ZxtTgBWBOqpJIIV4Sc7NMrt3/Lm2nFcNIMSG1BBibGsa5lokUkMAqxBOuIofAfj8
s8eae/zkgoyeRSXVczyef5Abuhx6tEb/2cK16AvYs3+NYHIS26Gi1iEcwEjYpy5W1Vm47xtnebvK
ZiZ8bjATZ2L1tGgFMp0X30D2pPHoZWYoV3cHGsyi8gg+yLckTZbmcdso0LOHhit1E/ed++psX7cr
p/GY/P6nkcmU1EVftVkHI7FfBs6/nUYcHeGnp09mQ7Yqo+obPJ3ipqx6C8jtGGhSNRcFfyvwI/76
YmcyFxFJ2pQX0Hf30RX4dF+sjYWyUrpZMeSrfuTTeCaOvRu0Dk4L4xljlxwd4S/l0p+Z9qtu95ON
iUvHfMg0IRjL/T3S8kB+IF5BL+86ctXd6XSag6p+w/ZNv924zj85LsdM6lDgdL8kq/XeOnt3t+iR
tH08+Lu7j5+HdtVFfhrZxN3ToWRdkjoILU/ZQl/vBmi4zQ1n7utNPL0ep5TYNUZD1txNdpuP089j
uBbqf1lqEz/fg5aMNrqYnv02OhTry+VcQ+/BnTFzfaE5ED+DNKQKHP7XSRlSu2C1YYydSQuwI99B
jLmjcyp714woBspqOOShKjdF17VQGSE2jSGs69nLPlBwM4IKgMtm4ohrjvKzmemmKcEw6xt0RLCX
yQp39WU0Azy+tq4+G5jsmJBHllQPMAAUzEd1pz6+kk0/ty2veePPRibbJKRd3QsZRuQM/Ri5q53o
2jwqm8jnK/ofnPOfbU02CqmgdWQK2FKXyi5c0fVcOH99SlADtFALA/Ji4vWhewRVZ4H+HoMDHqmr
r8mAmGhmp1xbXhC+MJBBRAbH+U3P++RYarMlKQs1DTegR81nD8UW2Riv9JAThRfboi3q/X9iETkX
G9hzpN+n+f5Bjvqaoq3CJXHp3o02VCzFpj14KyAPT4b/Ji0aTxznZutbD4zRg0Kp559mJ0ujpyEJ
JWJr6EXhG7JLbgtQ36Bu53+coO/28QHmIf7DVzawqQY0zeai29/Z2Okt4PMLTNaLjJ6orUXxAvjS
wwJH4P197ad7K3Bvbs5n5XD7EQdx8LF6+/l7q+Px/c3uCFEBa3ZknUx2dtGGXS6XZDwOYRncyvzO
hGZuCWnmzcELFEx3eCGo1wFD7M6O+tpt7jdI5R/WJ9veaNWE1Cqs39/D+nahpF64NtfR8mkDmtwt
NG8Tv1jOAdyuxhqfzU5mG10tlNrkMBtCFsx+KzZoWDp2cPn5217dPJ8+7WRKRVLqcsRgRTb946hC
KlxcI5V4Joi9mkP4PJrJeWnxupGyFnb4BpqI1N1352ZvZD6wVae3GR+qXzucPxubnGppndaSkcGY
vh8TZV3maqvwxjn/gsLYcxeQh9BHuD4yvgVG3G5z84YqowZz6SUlmjjVrnRTvEMCNPJvPzZ3L3co
NcwcvMYYKn5b06i/ogyMAo9hTlxjHXamkdrdnyHe42O2tpCkslx7OeqBitU4FZf1Wr/pFUDQZS/N
A/f1NYVYOdoAs1UZ1IBbcp8ENpb/ZvX2MSa0okXhfZTLj4+3WZ933fkg+Q9IgwFExxSEo6lRRvsc
SSAeqKdyJ9AM50KX8SJ+YOsFX3I3WoevxVLzNskR+oo+9UHZXv+8WL/hsH97wE8vMVlFROQ0HTK8
hHbMdhrIrNltvk/vnH0Fa9Ei3lY3c9KKo2/5Nk8AKaDmCLYbrkhfI6Sqs5hWVgNSumVbeqMwlIdA
qpzZhlfDPU3RZMRgaEcFOcCvZsrOpiDxVegc9Qjy63pYdzrgGT7AVcHMyrsaiH82NXEsaidpZm5R
/QKI2rA2Hop17CnV0nn+sAhAmKoLmZ0PexH55oz00bX46bPhia9pbQiyakOpX9guCbD7PBOEgTmH
9h0Ihw5cOKRUgNMcGVioyR2NcZIAe2QNl5JXrtE/kPq2J8tKN5YPIgM0WWGuXsyVrK4MDXQh1L8B
wMM/p9DdQug9aetWvmwdI+DL8BWyQfQ4p9B95ST6YmXi1zK9LlsV97YLMT6iF6nxWnR5GRaZeOvf
ashVWPFslen70YvdPnJRoFpsGKo12XFp3maWhuvopUS7kTDTFs5wz2PU2kG3iwqvbNktwNZc90Lj
LlYXM/v9+4C/Wp8MuKyrRlSt0l3k1h/AfqhqbRHSxC31dVnrnmmtWKpuIck0Y/f7AQK7tgEpMw1q
jLI+CTi6rG/s3qaAJfWLrN1IFncHOgC1WQZ6eoj7D+YsSAT5MLE1DPTscKwzoLzLmnph+1Y3M+fZ
lVAArwMRwJFRDBzr77PkU4SrR5FqpQ4TF+uV66eBnaphRaXn9sNsIbtwizO0Wc3JQ15xE1+NTr5B
oiPuVXRAsyS5DmyFB6xxW7GrLDSnJKu+f5RqyAStbdr9on5Pjp0CWUIpcYfipdf3dXE3MyfjgfjV
EX99n4mHlKu2S7D6xWWo/L7YWikORhqYBciep0i56V2VUH8WJ/U7tvxuFiI1kE9AimlKvRyyjlZK
24mLvFEjz9LPFhfLSDWWvHwm9pNmLSozP5AMmvy3DviIgu5Lvk6HtdbutczLqxuhdG4dX7R+aepH
O6lmQqtx3D+94GSe2hiUNi4DAUg67bF0pHiZNPFWKtRhZjd+IwIDGYtl+K9PMZkBK+1jCXKe4hKx
+zS8taD3jCwoePhpuZDMiwXyYO9rgD3hE+QbVnlquJf4mSgnlt0q6kKOnmbWxDXvZAHGB8IEiuEg
rH09NY1kKG0tUsTFyRJbBEVepl6kp/qL09vDojCq9xrY8CMzqjCQFbGVCFCSKGO/dJmd/5mE/K9X
8d/RO73585Pzv/8P/vxKy54lUVxP/vj3/214zV6y5KX4i9uw95fmL/TjL7f1S53wOnnl/zM+7J+/
/Pevf8Sz/mHLf6lfvvwhKOqk7k/NO+vP77zJ6t9vgbca/+b/9Yd/ef/9lEtfvv/tj1faFPX4tCih
xR//+NH67W9/jInu//r8+H/87PCS49d+jy95mf7C+wuv8avWX6F9A0r0yCQAjgJHRfc+/sD564h5
hqIUzg8kAX4DLArK6vhvf+jOX4FxAlgZtHJMnzmGnZw2v39k/lUDjB3lRhDuRgSh9sf/f68vk/Gv
yflL0eQ3NClq/rc/QF0eN8K/NsqIDASkxYTu/giOxj8mG4VESR3bgyCe7LThhje552R9IDrrMYxi
a6FZ1cZhfClrS62UV4nQ60AXzxZUqL1WhappphTxxTH6pnd1KU7vOgK9xKryemhHdfGlV+PUjWNj
GWrUA6Mu8pTEMD0nLRM3U8UiSS6813Rf0et1q7QB0zXXpHHkKjV6LUQt+pmA6pE+ohEe3WnOL8aa
Ta/abhGHqasLlvo6T3waQc7d2qTxUQVIVZgtMPiqui8K1atTceaqQKPWB0mB4r3Te5lkrat8IF4m
D0fdTNEzgiQP6HJVeZ3IvN6SAontOwkufZAghUY2ctY/wWHVLmHpslLKRQW5U1YAmcXDx7aXVmpa
x64gTQC5CZ9FUCHjbtxtlPK5rh23TOxHMw30Ev3ttKemeCvR9rEQD63UqH6fqtrKcsAG5dB14ibf
sEa+q7J8WfDurkn11yEeSjd10jsKMaHeRhua1FnYab1DYztXIwX1JE1snVRaWW3hQY1/0ehptOlU
BuVgEq/07qyJcNPFhbi3Ks3j9sVyjlbFME7D9pocqQIqjozEGiSlcojkg3I8ECs+VcRcMMDSJc1a
VugoLYvnuCXOKVMc+Z6WdnVRpKTZyyG9r6HKJ7H6OcJAuSw/KjVEb+XqSdVLqHdRMNJvScy9nCeR
O0S4fOZxjWA60jM3ZHSVUTWwnF+DLe1TPmzrTLS4BZcBHzroHuu2n/baug1jt7Wr5J41wLFCJAXq
dDILZJvesD6873RS/Rqqpnu3y4ewgQaK6F9YSvwotG8akt0wtfOy6qSoBhQQoIKQAY6iicjPURnz
8tJiBEDrYacOuEQy/YLuQfxeNMVdn6XchXpjvkpoTxYVCYH6k5GKbKiyFBpIA5rmW0XrGcUdUP9B
p+yTAThIs9yaodSCuk292tY98EEOoSK7YY68ZZNAmcI4lU54Tyk+aY+W5OlGz1SXo7GN65jLjubr
MCeAUu1Lcx2axNNy2ZVjfSUk6kdS4zI1v7OxuA3rjUS5R8GCtvIjz2PqaqVvG1tDbRZ9225VtDJ1
HH5RY+c2yV6HaBv15E4tt/ire1NLm0Btdd9sn4f8l8NPpk42Wtz4gi4bp/RjBRmBdIsLhisaivdX
IIgq1b8UCMXI6IgHgalTqOL/B+6LVFC1YpxhkgHxknBtqxJoqso3bCAPfWQf5EFfDMDdK9Cg6h3I
lAhoC1mbDGIwOycZ3MoBfteMTqW11gQSACEkp3NDWeWcml4kwJdQSVUC8RdBfl1DL1gufYjESraG
TW6UlO21qvnokuQ5Z00cQHj3kUaDtYxjOaha7eCANeM2UlL5BTH6V2WoosehLO1Tl1G0jwmL2pfh
N4JCUy6x3rabQdj8mIOWtmAVuj3rmoKtBUFWj6C9qls47Eblxi3T6BmJiz0C0iXJSPGRDr1xn1ld
p7hNBCYm+scYILcUjuRiwsqEn9MoWRg83kQyX7WxtG9StFSyB5dZ/Hlo7diroUjqGuovJWOrLKyh
dSndhrVNPIs86XnnkaioA2G3SHBkkIqU0Dc6iBqw33UJhAao00bVSygaN6IFpGxb9VhoHx1o5x0x
xWOjb+kweBmYxg+2VkdBa0bxWxd2wgWvQhobKfZOvxIpGFsheD+axYrSzQf5uWtSa6ewGOJlhU0D
HPJ1YKUyVMgKLNPKtpBt5Ibk8+qYEt77JEIyzQ3rKHG16jFHW6xYYfKSOBLHSTHIr21la55DMx2q
u1UfQJc2qKoH1aoeiZUZbhg+MmhJM8c+V8lbyTPs58zyUgjf9dhkZNVicyDaL0xfso6JvNFRrYM6
fY1UCEPlDlsD2idate0zKNFE7bNJ8tgP7XCVRdom5fIixTIsAZAftJckhuOOikBLeg+AUDftMj/s
QZQR+j4DK1OEAwTBlHgp948c/ky1pCd5IL5V5VDDyPV0aQxoMJJZ1HJ7uzsrIVQROrZT7WFX5uQc
G+YtJBciXLnRi2Vb5vbBKpNnLkTnxo3Y2RheyzIXN8hE3XHDb8zQxSJR5QF920+2Hj3lSeJHHXjn
ie03fKfrt5BwxgKTvViOnqF746spSJJ1uowohPkd5+ggL2zTNYfgW/QY1tWzxLGpq02rQW0vQx+B
nLmtYkFqL4OeHtp6SdGhauulRaW9IbKnxBJrE8rkGXu0y7534QWhgeJkbhdpfVDIFnPtEH0gSzNb
xE5tHcwyij2dFW7cMij21Yj1edfupC49qbC9BikPkm9RNKxKMXi5dSiibmnFDmS34kOmQ1S5xSz3
zpves0VUqb5t42pNjDry4gzSY22yFaRaN6CkRSUCDdDyPIO27dopwE1JMtL7pZ4+UYlewq74pWfl
VjArdTv0yARj24NKz04C44zWtL1tCmURp/abKlLTVyP9rTadh1pxSgyv3ujY+W7EVUDWcmYuelWR
tqGkA+xpYKk4he3J1oCj5EmY6Hrai0ELck5cvcselagXENPn2IsqrmC2hEaVOQYjt5dKkDV1nNrD
3XCBlE1ALPZoaDlkucKTUg3KoqrLRVyFjtsmVe+VQ5YsdbiquB4W0EFdpJDPqgdtW5piEYplo43i
qqVHzOYepZ+1lev4+GXVoMA0QF1eRWQy0CC1lS2lxbEha+jcEFfuIE5YWfg6UL02i3RTQEslg4RR
qHfbpFgiOqCNlqxxiKleysMFyazlkKORrUiOFDKojSy9txparzmW7/TJScmr21LLT73UHFWILkkx
DYQW5k+anrpZY96mVf0kyx95ri0b+qH02gYsKyV6iYwG0rPQz4cylpA60DeyZQohbY5tI0O6uNjH
5b61n0N1I7f3CnZ0WOhekgcd+iL0D4VTBJXcow3fyhngZZXC6+PWl5x7rU89u3vhuR0YTCzU9JDg
F1sRAY5sYu50X8jo6JpBYp2KVafEOC7yZ8iREa+WC/WBZYavhlDb0WzXhty3YYt+pXY2AAGmtVUG
9J6FqpcsNbeks80gYbGLitSHbGMrNek20rtdQm3gUll7QKcyKJBuRdb7hZnLBwHltqTRX1lTQdgF
LQBsQldKLUHsP4LXLVdl5hSeWiZ+ZUAa1KYnE4QzbotfRQntwaEpXNZKHgDRGzUx11kERXt5EAvD
pHcQ5wpquzorfK8iRzHE6qlJPoBY9geUahwqb3isbrShuHEUNfGH3I5dVgOcZTX3VYQsggkCeBIq
rsbCoDC6RZk493rL1glCp4OUJWXu8VDxeArHqRuSjLUfpkHU5ugJa0J8RBZAAGEuUOS2F7UM/Qy+
0Yx9kwtcNjPtwwyHO9phCIqmQ6+psc4O0cKV2UOKAkTaG1AFoXWYn4yS/TJtufYdgTkxBd0mRDpn
hfMs+joYFOmoMuVY9yDN0zeDVn5o4OqQxzrdZHKHe4DwuEFum+GuAH/cYfiglKPjhuPHg6q5qNzt
5YxvFMbua31YJU7/YMTdfWqp+yxRtjgnvE5FXEPlbaVBxUWN9yqlK1VShasMzVbwSvVKvYU4LhOu
BKmeRaHqizgmKhyxCnlVggy8KQelDm2qwezdiileTpsL4cPKkVIfV51Lj08udbnPAfdzyFDs2kK1
fV5nICi29Z2dC8S6jRwHHRmWRC97V44MvyT1C09wC+ga+RWhK3syC/j/VCjyIQLUC86jLZYJ1yD1
2ig6mK6RavqmkirMkyxQCyWp2lphmawiFTSoUtFWoxLyOiORD2DKbWYO0U0mpMJrOSvv2MDgcWOa
d9YRFLb0KAYiXFMp5YXeFrnvGCU06WW0NCmXoQKdSsi0+WbhLKwmQ+hf4WPEhfQgbLQZkFRc9lpN
dbOhhmROqK0HlBRWVmNc0Pf3YNuVgwVvY0WWVNgLJnWKByJU66oF0nw2Ln60bQLbiqWH2MZ1gBRW
+CyZzg2RIZ+qGojYFTU99gSpYLVL+TpLoZdVphTuQLfAPKCb1AnPqGPILqXlIU7Q6qQoihvWhqnX
Fm8JMYKM1Spkj0otqBIQAklevCgmITcJifibAuHulZ2hCY4KEaoOardupaFZS4fmTEubSnwHJEzh
mRydg3mCxs1J4+zMGgcZiyTXBpxhY7RAGUhZ7EMMmnoZblpGUfiWUF9alWsLWjTVKtFVye+qDlgB
buau1TJtjfhnWSoMzq8kXi9DCZI7AxqP8kVZgHFmDse6SteJxU5cdo45wr84AZsybd8spIU7Hcrm
JougZqu+a0W6KwbzaDWoC4ybRW0sT80RPdaKhNsfhQrD0BXxEXG85Ce47C7rGtMWDoXplUbOFz2D
GK9i9FCllPlzydTHjilnrVRXPbd2tIIYilYcBVb2Nk0+Kt1+YnKz6hzro0iInxbpO2sNUPTCF/TL
Wan5q+3cR51yryn8lmX6xRB5vAn7+FWyzBeD8WeaQ3ZMas6JhtFLunrMY5YFbDBfyghbQQa32YkR
Mot6zdXS12jlJslbjkv8NjYppCRCCDS2rWYi6QXKSt8AkJwSfF4EEqQZHphsRAsqJYja+8wndnmQ
JGmAHPFJLSGerGXPpdKgFCm3AAYa9ZFalRkYWZb5ZsP3kiEZB5VnqMfbdOHgojBQ+cxxfOgZ1OFE
ucmT5lcsis61CjSIyRJTQL8TlF6kS1VRb2gUPWRFfEuL7AC5tUOppr6RIZgqh7c2QcMAHLxezJTQ
rVIo9tY4rtE8AxfkLuht2QfNe4lb+Tkr20Wd6inyGf1LJ7WrZuDSzrKjjwRhjhKRLXQRbgq5fXNq
s/KpDp3vwYqwH4tHe0DDGTNGZc/SELQX6KZjPzKS4wPJdu0WJcSmVWhKWaofEeUZSICbJA5XxmC6
2niQqGYVZDZkm6Hah8tq5GfqsMl0Z8m4gZWvbApF28pd48pZc2eoueSitesyFNYC5TA/BXYwQdLY
SjTPQCjpOvBUqdmvWC3QaggZokZTHwYSdW6iI72hcFyzS5d1kPBtTIRS1oue0FVu802T4CSsy3Wj
IaUhQrR8cZq0cnsn20UIUfs2VG4Yiw9G0nm1Jt0jL9h6VCqhqGoQG3w6hK2riJfNzqJ9jFAUMiBZ
D+JZTOr6ARFRs3Mq9VXHWVdLg690CP3sGLrPchsZh7bvRISbuFDWgNYnh84agxNJi83ORY5WnCzI
O6EbomF2J8JbyIXJ7FarSoJ/0frHulQ3HXK3nUAO2q3buPAawn9VphE44o1AMjvN60uciEObaO+0
0Gt4zK46RFoplZ6hsx5yNmaXIiGVI9FU4eSFSlEv9wDCZCxaWKSiK6gFyecqLLZ47dojMr8teszg
gE0S1B309oQmji2tg7bgo+Rg5uIvQ4rq/1F3Zs1xG2m6/kVwJBL7zYk4VUBtZHGVuN0gSInCvgOZ
AH79ecrtmLbUPfbpq4mJsG9sUWChgMz83lVyuKq20ADnVGS7onKJ8x79OiSO1Q3t8XLP1zL0dbdN
MsIMyvQpdprIt4FlJu041w5gzo3i1diajMhWvry0pX/s28Xe1fbQhU6r7ZM7NA/9VGTX+P+WyMvq
nSZlZF+N82m12JSL2Zs3Tp0XX7q+7UOcemJj6rQIjbbweasmnpBq/lY1Q4TreLzLp4XCKFCK2rOZ
RA64LMNYqZ1ZiWQn4qToomzmsR9V4t6wyBfPPuqeTc4swHr9SiUKPnzN+WV0q33vZOkGWHq5mZxh
/rpU2fJulCL5UdTAndNNVxmHrEu+WXLM9klLmP9Et/nWTxm2WExPZdvTrOOeVPnkmMzR9JklraLr
enIeJ6LsxDgfUKK5e2Udh9n+YWVgH8ViRITa3s9NvbPydafihIEs6NZzOrXPhiWOldE/aF7ijerS
h0EogoVih16Ofn85o1iujmJxneZXhinCxrW3tjPszb784lvfrFFty6yMxtJ6CGq1hFVnnb1Jf5e6
YxftmqPqi6vMq8qDXOOH3O7OnTT3YgaaWhT/VY08+uXlvqRl9tBX4lx5wQzFoeyN0VnZcxm/Dvl8
LceHoHro3PqQaIqw2tW8BZhynQScs9y3+Yw3yevMt3VYhu2Qk0ihRB62XXljD1jJ44/WesxW+Mdi
BZPrrZeljXrnRYLLgenNa7X1VX6TzcZ2ZVsyxtQIjTqO7I46DW9aXwA9TujvD6YJBEL+yclr2P7w
poSz2T0q9GQbO3NeDUHFX124xcblhA5Qv/EL/yFDXZaP7hse/pGNO4jcXmZbc6w8kJXuKne+IIkM
HRazkT12Akyok+yqbMyT74L2ZCBAg8gPCZ0YBqc9WWlgBGkfE8aehVgQqdWyGRf/mTKafuPE/kYb
dsUo3cCmEYBfj6+DcTuASi80Z7Uyctl5FmfecwDfoI0KbY/cm80aB0koklm/pMl9Zbw1o4x0PYCR
JD8uL5iLcEPUtEf04mUsWYsHTWqfXG508jh7/mnwnKObio3hZNQt7FXwXPD8zLG4n6rmrbCFs1WK
OsS2PAYjS7IeHxuWi3j5kruXkA1nq7n3+TyelbL3nbgs0MG+nr/NZvk2BGm4xi8uwMSkdnrxP3Om
HLr3TsVUhdWabt1F7F1vOhXzuEurqJ6iQj6m86es3kv/ZSlJ4Uu/j351FfQqMie5dYvXgRqr7iSq
bN+CQgt7DcEVbobS2Q0DY4NJdHlg7ApVAqvVw1WV/KBDfVOY1bmP502TiL0/YXFdFryjnR0KmwjH
jjo24W/iNvd3RvrsucWOQZc7Zycnmb6l0jrWJfnG6q40QZELd6JdwT5kRrHpHJcwlUffei8nLMpL
GqlGPlQlQ31vG/tJKsTLfXE7ZMVVzNyGm9mKTBdPrdWH9QpK3RnTvbvqj8pOvjcmO+E8tHelLwFv
7DunEqT69mFXZ8fSXyEnyGM89UI+tyaRod1zp25qmJCYpAwr27XJjxk+oaMiQj7X+laTTBlUT80C
Q8j52XbX6m41JnHSdn005odCQUfMg7t35zEqC/9kZ+pa9A2gcBIq6yVbx2PW6i+lfCs1tb7Ke8CD
uc+XeuPOaWjGV4nzamf+oW4VFRWB93VyGr1ZdHldD/k+68qrZryNg6n5YmYpmBNdFDkm92ZmUqRp
IX5Eh38lLWouZmNvyWWXO0m0FnpbSPLYbX871ndd6m1JoGMjfEA0Vk90VktZnd0sSsa3SZ4WAN/x
aEzEfvekANIroWCsu63ZXzNL2eYVYRCr4NYBUKanwj8O2Xo0klPNCTnNo0vuWBbV9VO53pZutXPE
m8E2nl+3zWlOvEPOGSKdv9gqP+ssKsXCJhLz7JyC1tpkRUK6D954HpnLaGgbzSFbv8fWTFfHfF82
1aabn31KHxM5bFQ5nMGYG32Bntcb02GM1NZO1MkduQsRtc373CLAIrvpu7NDhUbZkIKX2xyVQNcy
X4VUFR6xfNx2HJjiZ7aATezVkeiuHLS/5dkVT4NxaEbgIqosTJodP+f6yRogvqJMsge23kNX8UdN
Gr4QJ5ONcygVqUxrkRJQ9NQTUDJmkB0KRpuw88hf90trHRpNRWQ5QfDc9JLnNiFOQ79a+f06oEgw
NkAsGztvr+t672fTFoh4tFhYMpYpubODNbRn8wNt0mPq1cmmr+5g7iVkBRSI71Bs6F0Z0ujCpLpk
vtnVmR6hgP5R73lZtBU163QoGME4QkVFsx4pItnAFoQDWWIpX6JIb9qZ7Pecgt4olVnxRaU+yU5i
8pjXOQilxzgmLL0TfnW0l4EBrbxuTUDbcroe1rE51EZ7O6bxu3abN8tgwB2nZ8f2u+dclYQNSBpM
ErNoz0vQvxbzyyrWYSOG4VtTZtd9hbJ7KkB7pm02tZGPdV74u8q4LeJxcwHJg2XZ957BKuxu2uU2
Fnzk5c2oOyZhmwDtJiNJWwBxHGx7Mg7zsJ/lgqIA1vYC+X4pmC+6daAiMs+iiuyxqr1G8P+uyT4J
nhbzqctvLBlvOKJvVqOLGp7PxSp3sbyuLHVnDt+0ZRyzpj9K/z0Ys4ccFFZmd7EYYWX6yFsXzjKU
toAkF2R1lsdlitL4Reqr2nkE5b7pScW4csd1Kx2ZbBwBCDV04+Na5unWGK3XwNHU6Lz6qr1uXSsM
Wli2DiGY1/ksJdUxL9ezWKzvdfJhAx6HEzhlIOmsSWMv23VefQNeYIFFtfO2sNW1EvySgyDnWjuH
yqH6pI774tVdY3dXLPKOd2uMcniSaE33PohEYLwyZ/M6ebBAw/RarPU2LeiWKa37pErbjXCzzxhZ
3FDKc6CS9ZTNdTQWNEUOVg8wxynFN9owz3mSOxN0Gjg0NBbvoDyDgDe7gOHtjY/GCG7qFR4XH+JN
WQT+lZ+N6ota7Xey0geon/nBBB2ag/7HNHbHBd06AdLJCO0F4h8AT277EU5knu+DIBfvo2O4h2Gl
uMVlRPHWcds57wtU+yawTeRlFRBLotzq6AXLeZisLqJezg1r+mXBBNPu3nDih3Vi+phoKg1kYm1B
Ilsyc1vB+zQkh7wyrfvK3MUB0RZedqvTjmfL0HpTZdZ7kK4ZMGpCBwj0x23HerTxx0UfGmlDoyci
i58ZDAMeoWC9ys1k3Ps6ME5VN5lO5C5JsfOA3kO7Qprrzc/JzLfRaXuO7P5Za/9gpM47os9dgb16
g233KRErI5jcDaXeFHK9dVV3hCHeJT5P4JAeWymux0DceCmZ9rlBPa2cqfRexaadgvR6Lnq6klZD
7AOepDuPFH6zSZS/KeskOdaFU+5E6y3tRuVl+Syn1s4jCUqyHwZbpiGBet7EmGRJg/Uk+ZIVU0vG
+5ACXhYp1w1zNJPapSy9tcYTUZ5uBItjXU02n2mAdQCjHYs43sZ+5uziuG32g6CqxZL1Q0NZ6SZY
Yu+2TWS3t+p8jAo3k1+9oT0XurIiRk3ikz3db8yW2Ua1Yg6rBqhiTcX42IG6RCD65p0uBSHS8+KO
B2st4aqnuVpRTchsue9UB0duowvakV6VHoQN7lBZ5mMRt98mfzKLmzomlGpbJo31qiuv+6EuIG8i
Tb1tNUhTWXT9jzUTBI0l6/TJO6jYSKzpdm16L7KKHnSlyiGDW6M705RnomRYFGPVavBXwMbYagNB
MUdQmd9VuwybMi3lXe96TyoAIrPbmEYxeorSiXZjKHeI6aadbie5GhG2ElaPWpuhaEW5c9YseEmK
lHNuOeo3UuU+07qzx0Ptaue6G7T13ieQ3gl6h8+2zoliwcB3IjMRzYk2DkE8VjVVTR1Im5tO1zav
/kELu752DUCnJj7wXYysjbNzqrv+c1Rme+sEKZMjdCT77UwAKlsTWI+hbM51WhxTg3OZGPR0Y5aL
86Jq8lO35jAEP0Q2Ww2B4Ibay7LfAXtoJ8ryZglTJpp9mxrgvnHaDd4mgc9iDi6X8rO3PXKAx7h9
UPU8QKCsTZjp9W2M62onqrX8DPIm68MBsAgqVrXk31ZZnd8PU+JtjJWjmwmBxJccMN0pv+BgUMlt
0Gn5ataTvO1ELF9H5ppjWzjVWeq128vekTcV8wMnnJYTVbN4tgwJajbRy3Q2u6KmwUqUcefyXpvN
dZ4HwIM69fdtN2eRjUGO762HUImL1t3X4lz4iwGTONv+99ZRVQSjLUhbRN1yS4d28FH2NM7kq0F3
dNtTl4onbic4H5xAqDlEsZfeDsqYnz0104LdS/duMJdh55aqBqxsHfeq763gxi8sL1TtiBLGYqSw
AgNMZ+50xzjhqo9SJw6FUYbBzBKXYttbfS1O/eDb14tMzAdzTIiNai2vieIAOpcBbAmbzGh8VBcj
RJ81DmckIXYPKLwkdxMAcDTZprorsIR1m9E3YKVNT+8C5Fpnx4QNTqwiA57KGOUKOe4LK3GSrdGK
Zz+O137XVdl8sKvSf1PFmKitKCq0muxixoMskP14nvFdxBXNNPkSf696W26qGtLJIRwqypBT1UAU
cXATJKAmfRlM4Zh7Pl9L5hzNwbmb465i16zNLIrbIgHacKnsbRvPfLbL2LoD4AnIfnOJ6Lpxi2Iy
Nnkck88D2r8tEJFEhuHn9M6ZsrkG2wD/zh0VerYT+rIxQmvJ/XuvTZb9HOv8SvS5iigMNreJh9DY
R9D2EJdzdt8yX3TSQ/TJQRLRh45/ZG2/6E3cJf65bbK7OWiXfVrUW7PuxW7yLIjceAUlbiVZmKpN
XnTh2adcO8+6qbtbe6znOynHleVaWhEfS3Kv4/gAiDRedUVsvlyWwp0TMEPJtl6+aqH4EngmHpIC
LerSt/zsnPEU2b042nazfHEnF9RlrszItxDRZOAT96KX0z1IVWtAvS+Z3uA5CNww1XnvbXLDdtqw
HKuvKUxCjDdlU5WVvoqLZTz5euh4IxIjnKnO+LSzHJbG8cdd08L68g5BqnQ2j4fJMf97rtPlDCD3
gfWTb4SCjmBVMMljARxTzmt94zUB41M+cLwfi8qm9bEQB3eWPMLa2i8Bypkh8I+e14D4+x5RXKI7
dczZ921tT2dIS3tndvNytpZhiYyx5B3L+zoMSJB9mOPaPUtfT7eLcuZD1XTFk9/kIE4tHq8JmcI8
3ViwJIRZZCLmvKOKu3mcs116QWNHmT4sVW/dLny304bDiRVBJ3mHMp2fstwv7x03mK6V7VGZbCwC
xK14MUEXtpUxmOE6z82hb6pdoGy9M1XfhvTnrF8DZ3ohV86PWn0BR5ulnJ58baUECHSJS8a0OwIn
rd7YHvpudihPoAckz6mxSpKGXHW3gkcqYSVolYujFYL0FoU2sqwKFAgm+WoutHUzdASG9cX6BtAD
PtPo+SOOLbG1yxnthXYnIHRpRnPbr2ozwqQzMSyxjNq5AvA0RAxbXFHxp2ovizxd1iEHhpFNg4NI
XQztbpnUJePXLTcjMduAL28yIVuDBdtFNBQwg4RkIRbvZs1XF0uEBVYVYFcssov+opt1i8wLzcnY
VfFnnZj+9QLs16GtCVfLQMmTl6EIqKQWQosTD2hxCKT2PqoiQJwJKXmLiMPiQr23L9fUheUxpXEj
ZMrnbopDPE49CEwyu0ehFSTQbCWMzssY3/K0MZdnQ1eidYoz8s1qYK/AV02UtzI7UAON6kxo/7ks
++HQoawjljxTfC0JlUQqHAaZuhtgwflWFtMIZISK7cYTJdi6rudjLmMKBzG9rlvbG/LnlhkBzVeX
ybA1k/mHrrrs1i5X4r5dxUhWpPMAahHMJ/SvMDopfx+tPs6qzGvfb7u7wl7ij2H2uHWNO4nbpTS6
75hP1x9FWTanYBVLEXmJAVNgqQsDOydvKDCcW4OVfCcBoE5SqaxBHOOk98ZSUyGSmOOVnoDJdTqa
h5W+gtcxWZMwCajrMK2yfQimLjuDYTVRpSWn6HR+LZkfeBMbA8BwROTxBV/vSkhrXp2DOFbktK1B
tZESA8BAWth2Eij/1mbuo2UBsgikgzq2TJeVfrcOHWul/f52TgLS1opqSzrLeHT9msRZMuuRIs31
uRvaOszyZbmdG+Q8feY9xPCTu9mz8tfULzq6PBlbryZjakJjdqPeSNe3Lp7bL8MYIM/KGyhXbx6f
xMBDtZkz0QPQjd6V68Mq5frecpMXEHjECGLpb8out/ZjLUmQFPhNw6zwgq+9O7WHxi31XlVmFxnN
NNxbxmVjmFXJLuRVrKTjuqJl8zHQD+vi36w1oiveGeM6tUz7o0+4mSn+OfbPpINmr4HxfKihTZys
+n7NafmxlCvIiWrdvN7OHktE4eTmM4vJxwSrSIwcAVk20EKktbHs6mzOz/GS847ESc67oJ1Vv7vB
Etz7ybmMoT5SfEh3cZVWJzdJ+u9VbbE7xdddse7BszeeO3IE6ON155mX3Xw1rroEnNKeagiXK0eh
OuxHGodsJLXVlV1nYzj2gcM4Ga8zLz2q+x4eKPYOHFCcb3AS9is7R7xHq4jJSjee8y3ojPhpqur0
UAJkwJ5D0VMS0QuDg33uhl5r2nZYljSeC7vrt9JP95XZH5IiexLAf9PWX83kzrdOnk0OYQy83vYa
8rjp12PpAd5nSR+2wr4q1oG+V0qajIKiP396Mhr+j5VyNUKmlbN8/i56/0N+/5O6/L/U+r9K/b80
Ff/8LOH/2Rzwf87Zt74Zmh/jX/6p/WdzEdf/bzAHOPiz/ntzwLapGj7vn80Blx/4hznAtjEBeBbx
dSQVogy+eJz+4Q6wrd/IAaBuksBH4gWlj/HnD3eAYZq/WSj2qYfEV8cEF/zTHmCY8jeChdnPAcik
ZVu48P8Df4D9i4PPxAdC9wGmQTxWtAr9msvcd4MUWeFamzaZQKiE4SyH0fTXh4kR8QHZKGOunhwT
KLVT30TN2MhAUD3KenBAYXqxHpu6fuVxJrTTTnp62QKbOA0lalx56epimtOqau7ioa9SjKSpd67N
OGYQ9l3YXmdIpi/QhfFTaVI3slHWCPvOBnXdMIFMYW0bG4Odbw0Tz57PpFsDKOZtDK1eiPVlST37
cSoLm5FruJz20q9dIppnQ0OiM9+0DghhZ7o0EecowhrNGuPr+DlzmvobOI1r/I0tSf7i3eOGMu2T
VYARBEem9WtabhpU5lJWC3oHh8jctZn6E2Ai1ehdof37Bmr5+4jmNHJXex22etSz2HaAUw+BWRXP
SxEQsksr+2GNRzwEVVzRoWOv2WMvq5naq9pWpzwtHetQaDoq/vTg/vF+/9ktcrHA/tMqgg/Vxenk
YsSVNKLhuvvFV1QaK/v2UjsbarpZdAOH3mMJfeAamR91eSbCv77er5WG/3LBXzy5VizSlMMWYT+u
vzFycVtVqFgGxO2Tfb/Yxa73QJTs2adP04Kdqa+BQ27KUp76eAHXVhEVv1sOgIe//sV+9sz840bQ
+kzoJ0UuRNJaPxusZM+RkQceGnAGTl3jqjkZZBL/TbDyv70K1cQkc3LbHe8XY3BrDEAFHmRjZjjj
dd+j9+ms6e9q7n7t6b7cZNfFgYQr2IO0+zX907KKNbPzwN0QR0NFbNbYhtq0ZpxcyVLHT5SKMndl
sluehduLp9656FwnV+TvvbV2P1LhwB9wBWoJOeEmUKMExAZVVXyashwsnk6UBKCQbsoGDJAv7LQh
VT8oIx1b5ylIpjvTmqscxD1pH6FB6peuTd3T4lT9sHXiMkoyicawqyeN4VQO6BBqk/4cgf9oY+Yz
psLacv+Ix/uPdrP/v63qtv2sH8f+83M8v7e/bmqX6/15t/zj+v+TZjZe2/9+u/q/62f/8Z7l7z/5
3/iRf2xYjvjNpwvQJnab8G3JrvBfG5b9m0f9CfFbxL/49GL9c8Oyzd+o/WW7wuzmejTOsMv8YWez
/N8szDH06fGAELhBmvd/sl39tEBdagEFjV+WyW6JaBVr6s/vJXNKmi8TRg9vbbKD0cXGqzHZ1d8Y
9n9Zln6/jM2G7buAp5eu319e/zpQ6AYYMqMirr0j0FmL4RbPgSsX/YyZ7buWuj0oluSoHerlzsWA
gJHCLN6JqB/P7qqSPBzrzD0oB/HWWtLQGvdx9zfG+J/37t9/TSx9/B6kaViX7fvnu5HxsuMow8ri
WDa0UZPiScPHklxN4/yZpGV8hjVU4Yjl+++c4pc78M+d4o9LkxodsHJhkP81fKjO2awXv5BQMEWJ
GmUYn0fAU/rtp363TgAXazPG7xUHdcYfMT43eMOebdRN58rtI7NUy9+EZPy8mP7jN0JEwaPGL+V6
v3Yh5KnJfgxIFi2APfR7GaLYlV5VffvTy/Jvtsh/d5mA2BJCnTiFcQN+vufdgAzEHsY5atKqP+Yj
8ifH0f3feI7/7VV4X4hkDYQprV824sZtQcH9bo4y5ktko62x80X88dcf5We3/+93jLMKFlSXR4hd
/+I8/5O9Pr4cSIIiW6IyY50mj3wJF1U3D3Jwk5Bu1HFbBnYZ/fVFL/fnpweHFcS/nIsIOido4PeA
yT9dVFoDBiwF8KJL/YZYN7tbfSTHeVAzwTfMkh5z826oLKSJqnGe/vrq/3JfL1e/dAaSey4JZfzl
vLGuBsgDHfARBtI7B7Tlzo3V9PDXFyGZ6tcPSZmdx19/aYG7nKl/WT+S1tS8jUMedeBkqP9Sfc7d
JD8VqwVpvyRJ/hoHIBi2rHsAByvZr7KyWWMQ1JXT8Ak7Or61YBzFthNJjbJAWfotgXTDJuboq5QD
5Gnys3xXZKg4NjGfyGNCRT3mL/l9ffG8od+d3Nf4Eh/AfCiGvV9xYocKUVmkHBe1ZCFt5W5UIqav
E6ho1KP6vRp6p7yfrQ7zWdq7rwWU+x5ugJHbLvMfXmcbpHA0y05NWoULX/OyLViUo7xzFd5Grz6X
PViQtSzWDmE/CYRd+bkgsPycnJxkAGyqE1leS6TxlEakmcQ31dwM1KTMuYditAxOVufC14/KWr+v
djmdKn76lIJNfx14/zuomgzRWJu42SbhTlVIpFrzdXJzjWe8flYerpIG9Ql/Zra9a7oWGERcBv/J
S9TOiJdhZdqRMVWYuKT8tR53OKLVs2t5C8gL5hdjLe0bkfgDNX6DWt8TczEQ8gyDRhthE2/Q2tka
9XpqAEylehms0o/KLgM+yD0S8BH8HnwXBTGIIvDP0nZHOSDu8MY6P3q2Uez7xjG6k8VXuHWz+SVt
AEdcq7f3DlDWoWURB6MW5rE3GveY5y7wqvbxSttTu2eX9h7aRbwRxrje+Z61W1eLJlbXQP+Yo29K
9OhGo+AQ1thYDiVsLwTDIyGBD8k0LsdO4IjrPXwKU7Nbs6G+ZsB7R+OSbmOBARWtLVzYxRGEYHK6
Hmc6p1OnU1FBAzo+DAjZ3Iix9jXDmzdBUrrYRNqJJ6iNoTYmACAcH3R0PpcmvFYhrqZMfuBCpjDe
du6ygnAEOh+B5LL2GDRJcOf2iDMalN7HGs9c2hQ3JubNiKlaHWwh3/z80OTNt9EqrwdjeqqTEccQ
8Hws6hentdTRT7hjpesYkVlBbsgErkynUFwO5QeQNyYyqaR3MEn1yxqpeZgjU0J4re2mGed809jy
sWG2PBh9Lg4Bh9awQES/c1MDudh47y8O6U6gZmGRWrfCR3u4avoahV0hR65xxhWFiEGP8uHGjjlP
D2ZwHPzMgreR68NgzPKYdiq+Q8nwMfvusM8AlM+SQqaoLhLUrog/cK32mANrusqqihLkdgGkTpTY
Ou2gDgM8NMj8obPn10GI5uBn9UutcF42AJ84Su6N2vK/Bk2j7mQpglc1desxFyW8/hjc1ZWzbDPd
1SGQ/RrJXn13OuQJlsev7bR3bjLv6yL7Hk8AZYPR9yEqggGtg4PFck2+Igm4bvAKwotw0wLzTWWt
2mAxeS+LekF96X+sfnswB1OpDaeVi6s/k+PjOGtBgufaRwrtQGjYdvUtcZZ9aXlXSdcS8RU0Lybh
pc9GNn83fErWG52uAGQGIJy33gyz8c1IrXiLIygl0iy3aGjk0Ldp9WJdvO24RAWP1jjGxm52h494
gVKv3HSvg/QNLfZt0/TPfpZ2Z9crxx2MIC/oZRFc6LF2qK2gMi3fL8zrm84L9oUZo9Rx4arn5R77
1xG3noNbQJZbtfz+OpV3s2hIjMotFJIV4qg0YAEfvP3Qjyfd5R95vpwmb7JOTjKt0EnLu+qYqVab
pqKWrxg6/LlPgRKLYXmdAu9mAi+k8CPIQtEzbdH4Y3/gH6MH3Q3MYybSryjqXhYNFfrXexVnxX/Z
qwIKpTnuWpwALojFz6eAcihF0WUe6cRYIIj9mXRb78QMbbWjG9z49FcnKemW7Rd3OtJrhzygLapu
DZE6dvFuHsf0IcsqnoUYozxGgKppPvQwBe9xyRl6ZyKQiLQa9ZdJN8OPxO4ae2vitxCHAbAh2HbD
tLwtWZB+GBkRk/jNlpFDVZ3E1S6ZnPYc5GP1ThYKTOZcu863euHInbUlflxdGehkVs+vfnilUbxP
dusip8BVxIXzFZW/EHkzsOV6g7FT2Vx98MjJ2xHq+g4TSHuxmadgXEtqZHfUpDaYVS+ouYrFlG/M
Sg7VKRuUdrbLmrbDBgB7qEJjioubBFjiQYAD53t/kKo9zjqZ31ODEAnLm9z1XU8l5oDJI67lPhVW
PCHV6xHmNASH+mFg6w4HMWqQcZtwFBs2AzYeD/173HyL0W20EGkI40Ld1yxmNkqHW9/OyfGA/ne+
OgNm3Y0hx+LOt2OLHcVRAzfT8DHVJaUMro0iRYjgop/BvWnb5sXNJ5BqdSM2xo0MhHqw3MYD8S97
GzZJeqRXMHehWK5EGlc0SfXVOZM5smTD7VEljNLCvQLYqYOot7Q7byuR5fmubWur3mhU+s+zZ6Cz
ySYVINEfG38JPZmvKZh/JfOdP9XVchV4c1DtemeMD56bOCbuqsITG+Rws7st8i5YDuU04akKZOk5
eM6cdiHzKk6+O0QwpGEZJx3aY7U0QYgVJ/u0h5LlnciuOsS/g/bXB47kcJBWtreXXSXQqgiNnRET
n43ymiQF98C/6m1CveBe4SDAwzRJtoobdzWq4tpzeh/BMB7bwSS4QNU1ajQx9/GRx6IpSPKYFxRi
icyOuZJqfYJMM3QYMJFCXzTYWuJUEIlGagF8t9vZfTgj8Jyxd5DVsgUrtq1orGaKgmvBktx48fyo
VVcUYcpugIjK0ehWPJ6D+06mAq90kdCCNKNSGjFlFYUFtTeYEXQm8UwSEg1fl+X2LOhdgkppqXyk
9otX9I8YosaX1DSNe9dc5xf+ymTaQkgX3yaGtXccUPO7XDp4EzH13VYZmTMdFunNDeLyXN0u2IPw
Aa8UT2/NqUcm0rq294pp28G+mcPNb5T2FM29JqzyFnTo4oJW7niVTRqdMNEa+tuQOSxuRjwRIjJY
qU7xOJioZTpDOQ9Z4gE9l0bDASpTwg92LOGei0MkyZ8RL5Tx1sn6KWOmXNW1n/w/9s5kSWtdS9v3
UnPvsC3Llqdfmz3ZAsnEAQm47xvJvvr/MXvXOZkJRQanJv+gJhUnNlD6LMuS1lrv+yydfbb6iZ7i
lHQ5wpDKUVeN2956jxmfiZgbx0wIaluEYTUUEoyXce2e0TRzyN8Fq5TcxBaSyfVqfVHlAVLe0NGk
pFs9JMumVGEPClPE0WUX2rM8NHrwxk0R9+qTFlXLUncD1IRDkE/vANOg5wogtoDGGsqQJgvRmBab
LhchUtEgK84df3FHkrYjqeyRhDgZcqry7iYfbXPKxUR9ll6HvaSrafzkOIVN805dieHANiHfl3Nm
T4ephvF0nK1sYQMbMam4g48Xq+rn4Gsxo4U3Vje352aprSs929GHJSxcn0KpG6d7hxeGT1baSXFm
yATidDcxdog8NWxEWF6MPqGDQ4gkZcFjtUdqQPVRu32/TeY8ummDISowS09exu2Eb2ZDN1qK73NH
Vetg5RZ1wIqX95X9FXFL0xA27gYHxS2uxdS7E3KKk/0ciP560c6SvnOgM7fHXPrRFUIFhN6iyFN7
07uZTSG6Wr1eSG6qfN+Q2YA9lHr0nhNIfqa6VekuUSZH4B+0+p3fzt2XUMepYY/322Jjz8NyQ5SR
rXQjivz1JMU7z4sQLjuU1b74LJFT0EAED63KWrUNNZ6JDSAYfMP9ullt5kg5CMjdrnuP/BXDXCs9
U5FlTvPuvKU6j62+SPSXpG5IpyYd+hGKem6/C/0KJIpvmfC2qhchkEK3KGYXmvte6KJpbxSYsqfG
s8iCzgQuqAir/nPkWXh6coWRr7SrXtFSS07DtuPJHi2DhXkbDBkqc6cvmofZRRe8n5yCejldd4rk
dG40pWNsjVIenX6IntzWeN/waFHyFwLXwoBT9VsoLaTDaGZCsTP46rCvwg/bVY2QnyhZ4/4i8xx/
KNn5UdbZLdKArlPWvKlUtNQX1Cf9T8sYN7e4QNJuU0i8FJjAFVIyHyBis4lxvuF3nB2OpqBK5YY3
zc2xQGMxbLTol+nomTh/KAga9A5LWxOfBiTH3kEAy246O2k5B2SNiKOq7B5PcD7icZgceoWjXcTw
coo0uPgs4t4cEDGlfAExpnsLvBZa1iBNHgbgEVytoD0NAIOQ9/GNCKc8TXpr8ncoPVUDNVANxXZp
SB9hgwyXfTsn+t5NLZR2db/Ut5p9jIW1xjIh1X430vp28EcU/Zkqy2s9hJr7BgdrsPGgonMvAsPN
gZcWxZdkCjEB16Wdjbuu7/r3ee+rdwIpi9h2QU0DMVUloATSUCPvXKakuHG7PMDjZMyAhETWNTFM
HHVspSaZvzRYhGuebck/DNNALGOCgRPdQqlIyXeaivZYhX2b3Ptl4XHbz5JHq3RQ1MSZBdw3GAt5
rm3VXuUkK247U7mIYV3qxIQ8lOi2xYh87FBOlFi2gylqjHxhpO44Lrxum6u4F6uF3A4Pqa+p1FnW
2G8CO6Ag4rhN9hmgSV9sKozf6gOBUdpDXDHL8tBHqGFPZdrHZ4F2osfJrTOoAxxIZkt5IJr3ZCuH
uyaTptuOI0arD0qNnsL2sVSLBpGAO6pfbE0KwgQdfeodN/ooB4+TuhSFvilGCML7gAvECGhpGOqd
2w4TS5pL3FFM1N+x2s0tjMIpDQ8zUorwstH9giUbSxy1JssF0eRH+P/7US5yFy+JASigehSpgv8A
AIPcDiZ/0951GSyaTZvq5FuQuhyEugxZPHWSLBKJXUe5PrK6Md7T06v4lsCsWVAJImxaby/ZWRKX
Q4PQLe9RGFdpF+1+f39/haskiUcvXRF4PgIqisgg6F5e3+FmmgCNxbDvPVndu16MHCWVaU5T4bop
DnXrOfeYuJ2LzJubLRbJbj+WDWY3t5r4XIqwV6dtOBmMmVZjbaRb5cjjetsR+8wyztcMwODfv/n/
Ci//xbp59vrWEtALjODdt+pb/Ll4rhT48S/+rrz8qPqTZQXjKz1y6hTt/rv0YsEYlETMYPfX5LZN
HeRfYgHH/4sMI7UaWkdSsRBrO9V/ai9IBVDaoCHggHHkWrL5k9rLy3SxDGiBhlIgoK+WRzHRW5UM
z9PFdYT+Zi6jGz+1nI/EA8WDCG09bB0zct/1BqAltQmi47MZejPf/veoPihEJ2QCbDJbL0fFzT6n
bRXeTCRzNwoL7l07Y7b8DwYJhUOVlPQwNZ+Xg4DualU8qJs89ryPM3vOfY4RfH4j1l6Ty/9Off/9
KAHpdqaFYZCEvBxlVFHbsc/dlCN6eWxssXfjobLbk6uiL3wVvNHwe60R/DScYxPWIzJZEy4vh6O1
GNmTMbiBBdKe20bcgVyQFz34sDee62VS/Z/n+vdAr+vL4D/c0dYBfLXOgS5FcGl31luk6V+tvgC5
S6gCYlXUKi+fxo/7qUwS/6aMVHjLX+KcNnqBObBQG5lD7B4YHNFy/X5hOL98Z4GLGIIKPe1iXg1b
ZEs6J4W6oSDR7bTXJVg2B+RbUSJJu6L3vCMiAp8TFMEH2qn6BxBP8Zc0JlzdEPFjrs+a8jwgaoLO
WDjRrqhKQtPf/8pfzo3i6gZW31nFRi/nZuzAC4VZcIPFuT+IPF+8rcq8gOukSr+7YgmvG0q6J78f
9BdvnQy0y9LiMoVK6dXMUIVNvES7NyYbkC+imoRUHSV//mGCo+Hjp9U2287rRiqd1U3JPNo3YTnl
YHXBFhAHqjdKUvLVIbqu4MALGIKtlzbmlJdfTmCTICfsmvTCLFyG8JlL/TFE71yfkZZWqIook9GR
2FnNQ5PrjNneqRayIl4rHEJl226/U2KNEH6WFQ7qnnoxlu6KV3Lslp4MSwZL78JvFxXudL1CjlJi
gttczwX45lBE10tWDdamTQYzYIxMm4fAL5uHziu53E4Gv04y0UliI2N0wRt02fAp4oWC88a1GvHB
TN1UbYw7ZPcDusCtKj3nlFK9GPYUd4BB2Wnag7lx/WXfDy2gKb5Yc4EdXdw0RkXujugt/yydLIX0
GCwZvS4R4x9VK8RDhFtYYRkLxW0nWmEOQADBHCJWKW8yi08QmGgDLmbWYDawmEv9CV7QTNm3rYjm
ZNuUHTm+RkGvnFd4VjtEwzcPm4+1zUFhPcWja7533JJPVTUE2U6iBpu2ClnrHfMYnrqmKsNTByiZ
t+UTi8/9tsZVCK1juLdFTloJSmJ0CqROWyhqXXSVvUzA20Q5ieQjfdonWJr08vyuYoGwOUZiF+/T
diCucXUq6GPFFkZaKJEADOO+wzlkyPTuOvaEk9DPs+AsGj2tDkZJ91MVUbDZlCGh9s5r6SmABJZr
30YOVXgnUtlex2QQr+qSEbZZHhT3VeaH/aZWlnrgUKHtn5nshKKVrx+VpUcUz4USuxbn1fUy9ZIQ
M4w/438FDJplSeUc/c7kHyvqNNkhzeXkb3vPjBep6qd8T+Kxw8S+NDo62nacNzsMDxBBklBjaExs
zFqN71vWgabJrbOTflx9Tp2pITi00t4CcKWbL2UfBdOmn2V9RaF4AENKSIJ9KUyEXjmxXHvnJY+f
JF4L2hlVTQBvuurmJ1u31JvKHs28QLb/IWhGvyQ+Ik25CTxCx23datHuupo6X52PbnHZah1UOHh1
rXfAFvTdkAK6bUUtvqOU9OfrXDr6HG29vqoz0WI+G90ZEEqFqYZSWkKUWY5OAeFjCfPhiJEGP1yo
I8c6ZHKh3EZi1bO3mibeKXSxGUIihl4IKE6JV7m1qdptnUm7tJAMAUyRNjCY1mI7Cb5rVWEEJGuE
J5obcL7tW4kN1fNTpXZFa2fZHp+ceUqN4z24edF/0kOb3gU6KAFKZf7sb11rFJ81ObUHLyjlTS6W
9EtoSszb6Zpi2GVhnaNrZjWfhmVirlrDp3cEWFefAl2wSOLNXvMlRV7CxCtZfrGBljzyC/oP5FwG
f0uNODibwDflO+XU4aewEJHczFPnN9smHMpuR9lqfqTIviR7uCT4hYY4JK8YWLa9aia7T6lHbI7n
vsy+zbyGDNprNd1DC6yf/NyKHlWlWspi2o0/Nb3jvTfCg+Wch1n1LqsoR21sSMQaHGOdp1s8iBLg
MG/8WlnSRayJgeIxshIgargGqq2wIrAagcayQA8D8ksH3AAiRskoELoTeMuH2psm+n6ta9DY43vT
Z1a8nQFbwXpJGwxYA/RCexsvHqAD45OQmpsCTPNKH98sDviYY0mUhGpMT8mlLVKfQNVSEuNXP4F4
QMUTw84CekfBXKbOd93hl8X+32EEnLs+ptNnp9Nhk7iuvh6auLjR9Twn21RaDk3OSUBvSMkIez9K
ZHJoS8I4xEy8hkq1noobUoij2hjVFBVVdEqcPYUJsY3xFzw4MWXDsynT+em0oBC+NOzkzady7Gog
GJ6bUrUKK8thB2rrKqTS7teyTC9U18VI1NmO13ZXWpagD8YAscAdsjlEj7Xdu1dDt6JQZ4pcFCUm
FbpnFgrb/rLHoWDtqIbz5crGbUJySBV8lPWrgLAUqoYFgW1yPezijm3T1TMonwU0zETMfw5OAnhX
PYbevjDw6OiE0cRbLyV5sym8tiH7Hk3FiSRbC3I/cwFQith/RDswX3iNraaNvfigqkfhW1+n3Orf
FzjcoHSYeRn2dWann0YEhNd2VUzfMAk737h/e8uGbvK8+qZLEn06ksDLdlbdF4ZSs/JuGqqlcFsp
RNrOewUU776dV9cMFtQ4PWmVIQpeCH3tbSNqkAZW0s1mkzQljC/yGyC/giITX6XJHOqVQZebk1UP
m5FXyaAuLjqyDeyvJrf2vuqCq6JfCRAAkTJERaKtcfaRW6Bw2OSFWIUAEAKyITA7dwjLD5Gt5mEz
BRnWtShk+YBPUisP2FtXlue3kupM2fgkjkQS+TucFC4628r/bDqdV/vI1UGz9fJ+AhUZa0iCnb+m
XeXcltPBeCW+MTP0lDaFnzfW3sYhFe+9cfRZigB6wI+i+HoSxvM2A7Y56KBRx7fjdBxEB64eRbSf
3Qg5NreZTmyDEKL81stkguamFLPegMgq+20+LT6I+LGenE1KWEH2Lo1ROemUVQ8GOMJBQ4CaexC9
irgFkpxwzPsdEuZL2zV6OPQOUoVj1NecVH6BIOUkxZhmXeCknpIzw1EQ7muZZ+YU4rP4gHJQgYvo
S5Rq1Jk+2lwV6ByBd5W0fx5AVJgATEXbCixleF/Sq6hq3i1OSwa0LDt5s5RO8MltNeaNKGxn7ifL
YG2Vk0cg3wJRApKROm9hcbTg9barBKehPD+DlURnQm/GXmQtL8Xn4iCQqjOd0eTZ1B4HamacRiPa
7bFK200XeBWUOLEyv+jlC8SsE5Hz3VBHGU/caMUAGqSLR3eOLHOdziIzB0J2SgpWbRpgVE5W3vmW
GNUJvsnAAhiogpUdGNbudNZJmzpvNEfQBjyJrejYhU68bEcOkepQDN0I/YsPw8P7MXCqYQ1S6dOk
5hriHXZebFDaCXtwr1Pc0jIzbAWJYXcZGpMfRnSEOazE/KI2eXU2xbU1nZrF68ZtiJQ33urYFaDl
ETJ+65lo0Psy6eSGfgoQrVIL3xxbPYp2aBezczFi2YH+yE1l3HIHHnEVlw3G28VqCcSGAdxg5nC+
ol9fiod8CVeih1ks9mXX8ZKjsbhnG5VY9wZpWkcnMhxKp00W5jS8KdLs45hOQfG3QvD/8k7/JQnO
/mfF77buSUTdpk8vGlis/+afxJNy/0L17zpYTgRyNXzH/0o8qeAvgiIf2QCSStqY/jvt5PzFPyD4
w3sehAE333+lneRfHjsbrcPIDfNXsJz8geL3R+z1LI0h/cCVqPaEIPeET+W1yNUqlxGuY5gfdL36
gwmAhr2ui+7Mom61dpyY611LQgU2jav2luVTcUThDqYwq7/kXd88Ppu7XySknFUW+fwHBRSnMEev
8j7XtT215l2eKRiXOPS9fFLBfsYSfJ/0Spx2PjyjxGn0dQW5+jj5aXhRu7LYcm2BoOEG9g253+X+
97/E/yGWfP5TUFwr0hLIfwOyg8J+leLxa0RuSYuBfcBky30RzKI0U31aAZs9J6nxFWym2RrO/Hir
/BnPLFI7OIBTsB9ROFwssnKuZdTCUqZcBV3Nkse2MyWiMErIY1UcRurNBbaaMrwcgpjgD2oXTTO4
TsvhKXJ7xDrFtHIXMnUZYfC5qvvZPgtlMGx7Qc4faFDaXfejsW7p0lVduWUgz8OxGbh0/ggSSV1+
58zyj2U+RueFzKtLMjHQ7EfoUXroj9qmt0Jq0bRCC++pXI/Eqc4/8UPEiSWT+Ss+RIpzvbUQ/FFp
iYP41iuKcxPG3vti8NtDKkrzGatucjCwxwsFZcUWT4EFUiazr3TSPGjskYeWzCBZ8fQyr5Pio8rY
8Qo4WzdxBIknMExw2JNA6+xY4BAEY6/7rr/kDrXshAa5lCeyf6g0PdYUkPJTsMmSO6IjTsMZ8hd9
VWaxqVw0Fk4u3oW69p7UgBYTwR/m5Dl7KrnBULJXlv0uGi19w2lhMX8i4vxw7flbtWClpCEoGqh6
4r4ypJKeAEHid97nQrdpcSYD58JyAMGecHLAwloufL8+Abpgb63pfSPtj37A62tiyLtl0vvIOsov
1tydiT75Tuz1qSYDgcgPqQeaG/skxl6+meDmn2d275/MI/RH4xdPoYqyXejIFrCHPm1mMqVqksNl
5YnhOEqq+NPsZRvSKOd2FiYPbgq0IvcGa5chhd9Ni7NNavElCyMuhA7EDVeiQhmgL2jhFrQuSX1w
LO0FTMnmxGrw1Zexj30cxqDRVnd0LQ34wU++0ZjspJ6rjzQUIRUCEuikAXYB6CEbTqJc3sWmHoGy
glqyqPusMqFtAdlYLDXGEqRm7ak92PY+N81tNHau5hZrbzGO2ddNMc/mQMo2PMQkxq9jKIwn8zKG
D44ECMc9UIFms7H9tn2UniF8cN5ReuTUF0MFnHAOmnOn6/3rqqimi2rQ3bqSO+3tiZ2l3I5uYxW7
0fIX5Ge9Ts6htNH3BfP+rqoIQDbuOH9ObTu/sVr/COaHNbjknhVc9nBdnL0Ocj8698OpQd42+WDP
0tK3KGrjHoZkH+kZ56nxbOAwIGWMc2Oj3Vuw53dzfQiovPVHTzcFcD6Vv9PIuNDBfayW+lRm5b0N
AHEHITPdDtEYbeehiOAwAjFc5GLzV5PmTHha3s4ZxKJ4AVTpti6lcIty2Nar3c8FmbzPbHj5dScT
2mWhObFPJzhhyTbOZ/mp9CLrGxH3eBOq0b63pri6hCG/1vOioP1q1WvigCrawUJhjXV2njad3SSX
g4PWojXGPQl0H+3ht9bAvWDLoetbjkIX5Qg+IElPVJgtH+aSDwt7Xf8wp354VOF04jq9PiHpE3zP
B46PnQ3P9REibHuHd2JIt91U+ueaVCCw4MbRV2E2JYARgxDKudcQxMuKkji4k6NpBd1gZhYaTDQU
jso3+W3FCiPxxXK9Lo0c3id5j2KPSi9c01Fa2aktgyh/v4TaV/cZxWl1NI7qAGCoRHbNtwXJP30H
5oxsSYrx+UBHF9QW2ZD5e8HaBERdNfKyqexwW5bV4CNQsJ17KHAX3Dm9dzkX7WuFHaHbdHEGjzj3
nI+zu5Dtqj1NP6NufNKFM9JCKBCnmag0QEu63HjOMB3rBmwKJ1amd+ByaBc79s5W2al3KpogJcs3
Ztyhe1Mf2jAyZ2PEtXSj69G5L6Ia2147wfLcAJ+UoMs7Y66hpHyiLRGA+462ZOwT1erEDooHpaYI
43I6urQjqrPsaQ7kXdqFxEaonM11JTtzzZIx18GQhBdV3cDwaqvE6vYotp177LTOvZXyl0JVyFON
tXTbTmwY6JUItdAs3yWq0yfke8u7eC6LO9e3rvne9WnC/F+ioiaYWiKM8bEMyAX21tpXhZyGpo5w
kpYgbOnwEn+W9ZgeDcnVAxqv8tbnlrojB0rnBdokqAtw9qeNFjZtT/KpucfhLx5pHyHGbQnQd7hL
rdbbDs4cH+KaZt1QIAY/Z+tTHTCszmsug8TzPzTsQ7jExzq7pIZfbi2IwRmQF9nftwPdTIDcptEt
/6s96i4pt+hiwgtdN/mNWJPGQWW7XOJ1599UfuKgUxrAEEHMqRRQiWZ5V/noDJPJE0eH2APjaS6K
W6uK9y5ZgAeJmDA+kXPNNjCZ4b6cgwuD3YC6OTvznKKxyBdoPyHFC76XSRMGk7Qc7+cuy6/Jmy83
1VQjoFqEfSz9YkEr0ljv+6Ystha9J6wIaHHRRfLM0RT36VLXPhYLZLg5gk/lDrXeIqkLT+rIQn+Q
J9V932Ut6jLbv0zofn09q4K+CjSHOdBKajyyLdMXw+G7A7FEtw6OjXRDkQKxOiEygkpnvKyiTLBr
EUZ0fpjfjgl3wtrW3T5euuh8ydVwZ5O+Q3o/EnJtmoJ+jgltMOb9mI16GyarustRXvMY9kZdRLq9
t6us+Zyivmf7IariY1CfYdFx1FlZnVxPaLloIwN19WDstDiZUXg8+KTVFv6q69+IroVUvBRz+SFb
DG2m/aKUZzKxwChESJupO9Sc/f6gICr1C1+TmhKMwz0x+k5A9/86mBhJOrr+lsTFwbOy6LpbPHXQ
jVz5UKK6CXE7E4EH7tckDy0w4es3SKcrFktSQbhdBQKbGYHbScZxdZ5FY7ajumqfuEVLg7QWORAd
NVCIpWHz+GODiNN0vMjCMHpcCk0GdAijq8YBn8YNzuZLi1A0nM6OldCS1BIAl2xj09uW4Dk+W7QY
vUu7Ltz7bihpdDCl7j3eFo8EMjNrQhCZdCW6i9pi+JpOE1uB72u2GTWY68WMK+m1mUnk0d8s8E4m
y+dbE9A4dqXC4LU1Q2SOfRlxq/MRalz/OJbblcq+mXD4fK+SOLwIa9V/rUgkjoT2MUqIPLNXg7Gu
KaMAt3LqnQgcAMohRYlqu0B4Mwe61szXXT+oXaMcCkHIHLfAvqPrpPRJDozr5V6KoXkU9dJfRqGD
WMtDlH/94z9y02BBZpLs+uqjQAQGbK95TID/TTvQNCrdWpnkAWpvZn8LW24LiWn8p0SW+XcadXmn
pqj4Z54PHkiVsYn32jjm2rb85lHlc/Ox1xiHN2GQLc7OGXz+CNLv47xM9vXEzf/YGLJU9MhR7Xag
MOhs+oxz6K6cSn3e1dPSQ2FjY4rnkf8KaimGqIgR98f0x+EUvvNk+3eo8keh9/+GHLEO9P+ZydZZ
A8P/Oeg+rb7W1bf+VdPI9d/8HXQ7eGZtB2esqxSWWoKx/465Q8kfOPhclScDm2Lkv4Nu+VdoB1Ty
ERCgAiFlQwz/j9ZjVY/YNnX+MPTsIJS0V/+TsHuNHP8dWVIE9aRAbIKqCNgJt8Q1CH4W5CJ/9iI5
krEtEVjR4sOJIey6XFyKc904DQ490n7mSmMDLU/axC7JuA0F2apnc/arYPslTeHv3+GRpyLXT12b
Z375O5LAzkxD9e0wCYj0wMVqXV2x3nOzCdPW/j5X1NmgjQ60vBMhP0jOKbrlok3ufv9LXgoB+CEB
WQiBHxp7MzPzWiJicBT1rek9rrr1k4Uz+YlYVT9a1eDsxzAzbzz4T/PPcGhFeHAwEn8nXp7Pf+Qq
axhyQ5eZIXCvKEF654nbLulG24m4svBnhNsc4e2XoMIU6HuRuvn987KSXi6A9QcIJ4BFgxaJHOzL
iad0UyBb194BcX2IP24sbr24L4//wSirg5gW8ySL1vX8/DEDwTk6a4dZLbr6A8ChaB8XQ/YGZ2HN
yLxYzAEuLxQKmKRXKMfrFBKEzTEmhU27Fd33Z9ruZzhNdDZFdvlWG/afp40sjY8Si3ar5JuCV0qC
PsxmVCGee9BDkZ9LIkCaGdnp/e+n7ecHYq6UdDBgc9VFT/Ry2sBnNuGEQe9AJ5ph79d2cDZYVHqj
MS8efz/UTw+ELMpjU8EfRKKJJ3s5VBvHuVVIzDP5XMImq6FW2aYJNr8f5acHWg3BGLdB96HjYs2/
HAWJyiwlJohDP4Nq3HdJC1Jv6VVNB49UOV9/P9rPzyQdvmD0Xn6AftJd//zZ5hajaQwnhOCHDHVx
sqUwyC1U6GF4+PNxJLuxy1i2w/f0cpzJdMDLxi46NGFS3igb1VeAIfPD/26UV3MHIaWNvYbWbaPV
jqd1LjHntoRqvx/l9RviHMAl7imfzcimHfirUdokE+6UV/oQlM18GU/5tMXaVr2Pk645/eOhoMqR
5QO/Qg75dYKVwIuOvN2gD31UuhusGlDgOnu0PwaK/eKN5xKvd1oeTOH8sHkskssgH16+pLIkxgRQ
YA7VIlJx6JM6A/AeyOg8F9NYvfdgomS79f/g5CmTyD33evinVyNyt3IrktERO9UvpABSDDQg/nus
jJ43wXHxs6Ya36d9Xbd3vcpD0oj08qFPmpNTRfakbpa9CIrmpi4B7KA3CZvhdGipnzvglfTRG3CA
bMduhMKqy8WpzlO8FdEpxkD/uCQyHI8NEuvyVGP9Jb7IJ7trse7k1XvXnroL3+moHReDsMwbuqyf
V4Nrk3Zez8LQltJ7tbLHMXIxUdn6UBJqERLRHdejmHUwWTG88YLW/1fPN280d7YIAnZvzn/JgC/f
z2yppMIAoA95S2NG+o/4x2iiWUlVdda13aj6HApgePunSxBhrsNpAcrJ5wt+tShQpLWrgX8+IIgA
ahFTDd3Y+HphtjflPyAarqy/7tH9i8lki6W6h/SXEV8r6fq4rxKmmB5pGMK2QFjN6ToPMJAytfvj
53J/yNzWnXY9cF9OZp9T04kxiB3QcyVHpInkwLUpTwB4iDfkp+uG8Oq9wQb5QYRZaTGvDw5kK5OY
GmMOliSjFM4Y+3Gq0H6vKt2L2gYEHIKrrjfunFl/vIEARlO+XOlNirvyq0tjNjVkZ8rKHLoyox2i
qLOmoMzbzst2Cks97f90UvkU1gOZ50Wt93q4VoWdW4+Tfajo57Sn99NNtySCtuJV+cZI67J7Oaew
JjgfuZERHrBBvnx9vgLT6kchnXpG+bUfZHQYrDn/42+bQXgQtmB/jQLcl4NwCfeHcIa8iqMLtR4q
BPzwyQgNHjHx72ful8/zbKhX33bd+w1I1NI+NJNDbl8lzZHEmf/Hy4EH4nZBdVOiDF5l9c+Pe87l
UtG5ajnQKqilk+wwHiksoBagV9wbc/eLB/KAJznEZw6GavVqqL7BoOe0qX1Azi7oukIvyMZr5Rtf
8etYBEmsBxyQXA53Wem8FlyHnTUg/lH2wc3oDb8h/Y/+smrs9EsHUXsv5sVK3xjy5z2KIUEOck5S
9OTLejmHnCa+Xba+fVC9+wCAYzgPiuQTNsjuz18WYSe3QDgZaA3XKvWLl1Ui5iG7ZpPVSef7aY7H
s2kZkuMcJPMbX9MvnokLhs3SWKvYSr76mjyhs3xZaDvjxVkUnsRJ0LhH0vYdXjAhInPyx4udAroL
1pHYQNny1U26HJUFSVIu3NNCs2279nGgpP1G3PiLpfFikNdbH6dpKtTCDuEkGi1kjeazTczWGufl
XnR59ca6eFWCDmCFCQYMPeIQVmXwehKrvlnaLnCXQyd6elxEVaHpPyYnSp6tk9AVRZQVCTSgzy7f
XrOWdmnpR8+7gAbAd5Fj5+deOtZ6b/Oiok+z171VsF9XzMtNk1uSzw18jTBluGoYnq+oWcSparhs
HXrw3LRKbT76wog35v1Xg2CzIUdhB/CaXl+POytu6kzm5uApu/1URkF0z39K3xjl57fL1sJ1CDAh
E0/x/+WjOFbBXRLCwGEOUD+ZxVxlc/M1KpfvQWK/cX6LXw7GvcNh8nwPTOirwWavhewT60NXqRjy
b+qOKLZRVSxXxh0R601JWetj0/RlTRW28esLU07tZYf7w72O67wprsqAqs6wHS3RTedxXrcgC6oo
7LdmpC6DakzCTxltfJ8IOVQDSZrVMp+IajFUIH2w18dOyOYut73hHVDpVZFlNUl4n7c5lw56QMAd
PcuGdKl2i52n01e38xvK5mXedk8EGGuXJnbSacOlJ7uVI9j4P95FPNLrzBLbIyYF99U0xf081kXg
caVSwLIwjWdUtjxa7MCteWOonxcZ9z6Cfo4WByzY6+RC0wYWh0tLa4K6ohncPNHyUWK1/f0+tXrW
Xn0wPsYOiCAMEXocZC9fvEuj0LgZxXTog+xLqRfz1dV9SfkltLbpvDQX8TjXFz00bio8xn1X2avf
9/c/4ue92XcIyFDXMLtkwV6tdB3QVClu2ulA5wHIPVk4fkC1IjaDH6Vv0P5+nlXSnOxiMOOxtYkf
0/EsG5D7YVuWfTXRQ2AEFltz6UbjM+/++IE4Nzn2PfiJKIhe3ao80aGTbXkgIifKh3Jxb+EkCFQL
rfsGFvAXc8dQkgt+sCKE5frnzx7ItvJ+iCEGHSIaWN3GRQqPh0j20bZ09p88FVgMdgifo/TH6fBs
KBU42mrgAB1gm/fH2p/Lj40r5ZUfA7N9Y0n8HAjynkCZriZH5QEefPVYJkONIWkm2IbhPnXSw5ir
uxC8vUxcuq8X9Fn481e2bnyBIioikHk1j0sQjHPorwPWNlybvi72le2Zk4pg7o/nkfwa2UISzBwh
aCBfPlubemB3HXq00YcMgS5MdhwSSbAvG7Mcfv9UP+c7lEt+khsxqRXwdOufP3tlYReMqyLEPdj9
Elgw1DvYJ4ZbcbuxxxacBucb9dyMJmRXswOcb+sqb5n/MCWruEfiJuUjBxxKSPHqVyx46CyA/e5B
tFAZ6LcFQgL9NP19A7hyv3/idWG8vAAol2y2D4yPM5NL5csnBskZD7qyxSEYeJpSAJezrSTf/z/O
zqxHbmPJwr+IAPfltTZWN1tqSZas5YWQZZv7vvPXz5d9L2aaLE4RLUMwDAhwVCYjM2M5cc59K7en
DqpQh5aNKFdwN6+8JW/StJGiUkU8sv7sdGl9DXMeaWKnwL1vaWs9ji5uEopxADdXSfxktGFZj616
Qeag+5CajXEMUjva8ZMNK7bKPUUdm9liqrLLXVPgEoNbp5YuugAGB6WhuqJS/OYMEPkvMgrNURSy
dWP11kRWoc3S0AQujR40KVTefzRgpGIodjbt9vMwOE30jcvBIUtRe7kcIysdAHpB6DYM3CC3hjBY
x788oSq3c2/cXlSYIoehcUabnGhtaQqEg+ZPUGm7gjhHP5aQlU0MFKXULtuoVf7sBgVYyaRnu4u8
/Wai+SdebcgpaHesUgxpTHwoS6PIRRLGRh4REeKRxBDI1xs9kCiU+BMH5JNRJVutMAl54hDmVS8F
xHbnaQZcZ/n2HnH1zWp4kKnIApgRsRLFv+U+9iooIQvZ+0s+mmiB6gMKheT3Oyn7zX1II5f8wKLb
JVpt6+YQIaUTxnA7XRrEOMC2KK1iH0y5lfPjkCGQ80Bx05H+aVU9N49lqnZgawyHEbe3eg2/AzYH
ogM44zWawqvVwszg90nK79CzJ9q8xmkwzHepo3wY8rQ7MUJY7Fjc2F+dK0s2gWszMvMiDfDqJeip
LrSTSbFCG+3K7Sd7uLSIxjy90VdMXhkmpykFiiNhrSI5M++V3ITTx+2ySj7lFsiDEsqdHY8Uu7O4
47GCk3DqWAhUB6v3JCr6EvIlqDvKbgoPTEZYx0Gt/85TBK7ur2fLEuz4oqBENYl4fPmdGF5jkHCi
F21l6t8mMcnXwmqKYzwH9o5nip1Zr4n7HXw9/yJ7Xd3AFfNLqtOkmhsWqCemI2Meo2HRf8vi6Y9M
QjBNk6fqaUTi+Pz2NTJPLgpmFLHA9y/XWHZN3I9FoblqY6YkNoF97acsP0HWskdgIhZxs0i4wYnn
xBKN1SJHW521TsZUOCgJEqsgewt6Sl9gikkfzblPft1f2o3Tk/RRP1XYUp4dBhuWS2vnIWfmqdJc
1MHak9k3GZOrjLjct/JSSF8tiwuYaga9U7r4a66HJhjhONaoJ0FKWQM0K2G4O0OX1Alp+Awk+DSA
ZzwMaekgWRlUxvuZQa+vEPUz2gxrtWoDE59R51SAAvwqhooRnUmXi+IwqonRPRvw0u5hDjY8W4Qw
XIfk+9zt6nJrDI2xJ9qwqitlY+uWfhqiAysHntHo9luvHr6CJoRP4JERb+Xqq8PXYFv2PKiuDy2V
YN9tryYkxQ/3v8LWgihVUi/nUkBEdxVcWGrSqAoUVRR9FBQNAtBbQEtTOOai+PobpsT1xqlRkXRY
3XINGXEWKaXuOr2an1INfrI80iR3cIa3pqtsHcdE1NwIoKk1Lb9S2DPN4cMW7aaFOT9WeqQfk1TJ
duKyra0DgEQVgACQuHllBXGqkFtW0lx9GnqEqSz7AH2cf4KBVdq55tYMpCyHP2Co8TyDF3/dKZqa
rhmcJkZZvDDbyzCYzrmdJxRnAqU5q8qYe1KiFU/gIuPPMQD25zIcCuaZufZQaGUgr0j1nUt+41ai
UcBDzB4T4qzZRmzJYfqQMMst8iYCDzea31EgG688M8Exn6V255HctseIFWeC61ZeBW65CllhEkQw
uCUOow0IBXaWdOoiAIpxFP1931e3rkCYk/l+dA8Aq6yuQMiNO6mXAsMN6b/RZA+1Ty2zGDtL2vIg
R8Ru5ETQE61PRJQMDKwoE4fPqLP3jD43p5IK8RWwv7JjamNBDkQkkAQp4OjAxy2PRODkUCUzcuIy
BsAgkZTiOwiG7GQQN2G9yfw0rxRANGbkcIqlFb2MU0MauU1gjKxh7BxQOQ6j7POsZcVDEeqlF5vF
Xm9xIwYQPRdR7SUAJktaGjUQApWLOjHdMZljCB26rvwLklu00+SBuS60te2EqXkGe3/CNTl/v+8p
G9+QlAyyfMJS0IZrTQVGRuwYSkdiN7Wlqg8M/w+mTHQ3tMLqfN+U+EarB5OpMIGVMbgCQAMtF4rW
3Qz6gYXyNW3j3FRzBhlsS+vfY+7PRy8+8fXxUMdqB+Ht0IxuVfZJcLn/Kza3G+UTi4yD/EbomLwu
jjChVrTFhFyUOUHoDcrf79JTgtziO1nxh4IJ4Kr7RJBenqwx13aMb+02n1NQNQEEoMK1NA6IsYol
q7TcvlUbt6nL4QroFy4KbY53dnvrxLw2tfLlhmlbanUwVnd5bR5loW0HT0Fxur+bW1YYBLUYyTYJ
I9eJMCLHvZbTBHItP56uupJC5hKrzvE3rBBD8A+caeSKy22DTRHSzJRv5mT69MAw9zdRtto5/JtL
eWVEfLtXudKgzVY9MannGqGmX2Rj/ENGNXrnq2zdMDZsfrSP6YGa1uoV0CYwprrA9iRD+8T97SMe
Xz1RFUOHc4h+6l3S7bjc1rIc0l8YnBRQmOtTp8Z2VNdwELjggKOv1PaTp4FuWb4T7m15NgQcAkBL
s/CmxJ5LYaTFUYqZyBofESpWD9UM70UoIwV/3xtuTfF6go4WZR5o8dY+F+RaxowjPof6Tgsbl6qf
UEfXD/Oc/f0blohXaMYQjlFUWrrECFnTiCCs4cLWUqHdwSzHpFTWCYKlveaByf9qeTmyKB0wkoiV
AGYIx3nlfammzDEzsqY7DWbzBcJcC8YfyMQYvFcviOxGbw6csYclLkJ04G7Q3yhN2gxqYi9I5PaT
6BCeqFoM73sQwTs+f+uBL50spAzh3qJetko6LNJK1JYLXCNOUbNHovnopIV8uv+tNq0wx864IKjq
m5NlMapZNzMLipk/vCLS2gseonSn8XL7hlHjQKwHlSwBfVp3+ONYhpiLpNBVmKZmpA892HYIejeP
o+GSDr12HEZG1Zp6UOGCoNh0f5FbXkIr5j8oDSpwYhNeeYnVSlRqrYE7KhX8PsAJkbHvqnd+5FeQ
oyb+TuB++1i+aHChpyPzltgvrGqv7BXoJReCeNI17Bq40FjIcO46UZD8XffUrU5AK2zo4VL/Pfrk
cD7dX+3tZfmiwCTSeeJYWkLL1SrokttOO3D8HGPqHxLHrAco+Cs9c31o+qB86Rzzb2tqSMXuW95w
JtHiFwJhtHv5r6VleJ/Q8yPzcFU1h8ffLP2TDDn0ztfcuMjgCqF2RvYhMEWrM6/HTKjaaQirOEvF
ccCMqLkOSXLb5r9hCvIALjLx6KiCyuG14/Soz8ipobKgGA4aiGPT/MGBHfmPEJ4l9/7mbS0LKgcA
+USWoCVWtqIEejKnzkw3ZH70iGZD+hQNPHllNO4Nj2yaMgWwV4yz4KHLZeVSKbDRpelWtTyeCkMl
ka0IryzqGzsusXUUYMig2gM8StWd1ceqrdhpVK0m0mmt6Z0aIA2j+gEkQYOtfxGENVem5uZDVO7e
OVvOSLWYaIB6JDnQaj/hl/BVyOrAA+sRbE5FlbmxKVc769uyQjQMlJJysYG95VampZVFE50OV+kZ
4qyGxj4NQ7LXcN208sJjQR0KgNTqRSWr6MIqhcccCanoGfq97J2k9Nof9z1wywqUjzw7eDp+sVrL
YIdMVsey7gZSwIiGPEQnE1q0nctxw/mQUxHuQOuYoG51SeRdqTmFbMSumliMeyKNAFWDoeMCyOu8
cUE8aYQfsOQKzmAi4OXHoY0a0V1uYhfOc0YZhzC+oN+6V6i92Tas6DoPHJQuFPKFLuTrS4IQX+VB
s0KXS6m6DtYEBcRsJzvVrZttw4oIREUrFTzZeswqaFQ5R5kqdAm80PQYU7/9NVQBw6eR3Ly5MSyM
MSlH0smjfVN16YekYcwKUFjlR8WvrBNV9j4c9zo7twUukBHsGv1AwRdDbL/cusI3kUNpYakbRVX4
C7oDlsK0b8Ss/Z8wHKDZnUlQ/P9blrDhHRQoC3OEklutQj/OHMerwag67IYjvDLPk+GU1bf7DrSi
tAHER5WP8JL7g3eGXtDKWeUha1OpwVmrER2iTIuH/B9tsmrthFZLr9THsDJ6+cvMkapRe5Gm+I8p
lyPtU5uPPZpoCuqY4c6jdIsstAROgXAJ6BnOpQhXeRVeVKjOZY4dRy4w3Wg8dW0Fk5de+P70iYKh
bX4SBJi/ah8hka8p2vTVt9KwSuZaVVRXnoCPxsFZChFzepwj4kJPYcR6D+R+E/HxG/llkB1R+SUE
WmVs0NJ1YQFHpBvUbVKcIz9QoC41+nI85kA38g8KslvGgUIFPM8RciP9yQoH2TntfEBhZ5EgkFxT
ruWaAeYABn11p6mMfFQ1HLlukRRtfUK3foBhVPP99LsfdKP1WRnVYtDQC4oQjz6ouWakP4tCrv6q
clChyvn+77mJRPk5VHO5DqCV4pJdbQtaHpKW2EXiqsYEIUboKAxXoxL8rETB9A6hrnLHWW4vJ5q3
4uUloqD1vS5UAfro7NLm7XMkI3jOWiX9hae/uZ4hWsRMqIGu4pTQHVt6JGhI+s9hmlE4hRZPdbL8
WMZye7m/eSs2YnEaBQsXQ0kcRIp+9spMEc86bI1y7BIDUlVMzehFqg8u0/mgR7Uq6BqswT4aqa+g
8NCMZfqgc1B+dXk5589jBuXztbB7p4QMyZIYSVLDLoOlUOsrSP0VnU8P7UemC7F1q96LFW7PBN1e
9ghAB+VfMuzlLk1W55tGWWduZCIXfYTDboJWN/MNGb2TkrkWiqhWf0ZPLajOIFpV86jAALUnxH77
kpC3giyi80Mpjwb/8mc4lJ71ibgWQqKpvsK/86tykOBkUGsvE9nwdsBMNKx4Q4gn1qOyrdzPMfME
iZv2ZvaFac8Qhr4s+ZKok3mau1zacZANZxeAJgTDOV1EMOLvX12MM+pryD4FiRujnv6hnXxjPpsx
SnVvP8XUhkTXntFPZqDEul/Zof+MUExsZK4BjuQ8ySYS3HGcTE9Qfs8/eihGdwzefjI+FRLP9GYB
atM1WBqUWi1XfX0u3AqC3/ejNklnI6VlgMpJu3NhbJkCtQs4knNs0TNYmhpUByed48KFziE8m5Nt
MG9aGAz69XH+1lAQZALoCqoPELRrjOwubVVB3Qc2IqTujNwPJB+Iy7QGk40tieTp/t2xuaxXpsTZ
fPXJMiHhZ9QJOzjn1jFXB8heBxWSklE2dnbw1utZFTManHByR2ctxT2OpAvI9RTIOKXVsTPSR0Q2
UcJqJeWQJNa0Y+7W6YU5qBIYdyGGclbOqDcZNZyqLFzIkGYvbpgmIENtdsLPW+yz+FavzKxujW4m
phgDvtXo1OGpGWL/py2k3mY9gH2aphx8xhpyfIEZT49On7c/hiy1d9a69RXpg5AcU2Ugh1itdUqU
Dk2pEYeZo+45nUDBT5LcX2tdKc9vdxgAfLBR0HQAfKotHWYKC4CafiKSxvgDA6+1q9TArPsREbb7
lrb8BdCiCosT8xhkK0tLlUxWTNEsdefKRELO9pNjOjePkgykX/bLv+9b29pC0NZkELSvsbjaQqel
iWSWWeZKvQFfbTQpKGx02bXt1XBnC7c887WplcskbWD5JmrgvHcdV/8EDDVDILBPzZ17ZGsHgbGi
mk3ZyTbXpRNLQZIKFaXMZdY3+Eyhof63hZ7jokrN6Clxb+58MXEvLYNKBOShTRCwZNqr6z2cpThg
5IM9LFO5gM24ApmS+/WHxpGDfwjx5met6/vHMmqNnULq5pbSkQC4gfsBs1r6yqhF8dhJeGXtdNaT
NkYQjowDhn7j0wmWFWgNwFzTd1/amXMIJA2YRdwpROxKR2KSAk487eyjcID1PhKbqyL7Y7JifZzr
sqAAm1lYIWiGzckwP0+c/E8KAoiUHhrFy0obvuf7J2BrD4EeEaUSA9G3Xp03DXVbppbN1FUkIJQ1
jcxzTQr9+b6VrXNGQ4JGPzk7werqnKWJDi8AnG7UuPvmpzGkY/ozDAAqfaDaHiWn+9aWJwCQCI8n
vAAUe2EJ5qJerSlG2k22iyhDWXKEh6yUEaFAhcOKPljKCPt23mt+7L7dppAfoS5FoZuBwZWP+HJj
IKeeeyXShR8nFK2hrtNbiNArhMielTTKP963uPxyL6ukVcG0Gvg0kzLYapUWvFgJCUDkUe7tvvtm
JT8kSk5p576Z5acTZoCZchVjByIMyDeWC3MiKOp6pC+8bEbPlV4tfYvUGd1CLvc627cr4vYQryqB
OGLDa5Q3wrCawoBY7sEc6BdQhkWQdw1tku34x8aSXigJLFDDYsBgtaQ4r5MoC1TpEbZOGICNMjoX
YORPk6ruFZdvlwTUGFwUYT/gCCq/y92Dt0ZS5lqpPbTE9b8ma4JgUon9PYzuMpniI3H/vkx7QTzE
I62LFb8K6MqpAuyfT4OnSHPWnSyttbV3Vagy25kbQfF9zqMwhoQ2y3q3G2o/fK7LvN6LEm4WS5jH
1A3QBJ0it7IevYmNbkb0O2u8NI4UBepJgZEW5EV7rZWbDwjFiDDBCRedfH1VAbZ6ySkBDTWenJTD
qRsBujbdXHmoYEpf77v/zV3CeLFCM5XMUFD1rKNyHfUDtUu13kNkJ/hapw6KUlaLAumpM7rhG00Z
e69LsLGNACspovOC0wVfB1u+YRVtXqm9V6tx+T5C7vCQyOX4fH9hG1a49ak3EpTTk1g/ar49j5VZ
673Xm0ZRXuUU5srIGPTiet/OxgYyqQRcB78QI5Crawq8WqrICEN4utY47yapbwEG1WkXwFdqt9Mx
DfdYgpYBiTgMAgttQH9ms/s3AmooOJdILQqLldP9kypNfu17ZXSRdkDNRVPC73kj5ovVCV7l+4vd
cEwLzBwlLQT4gDKsbpbKKhSGOqLBgy0bXXq1jv6syylxmZ7aQ4Fsm+Lm507mHnNWpuQZmReIGAeP
Ogp8uiXg6Ow8p6n8pESz+ev+urachZ0UZG9QnTAdvbxfAqhN5qRqBi8pTO2nmre6BzXWHn5ha0m0
dGDGEoNYtHaWVmwGOCAWlAYPYHNcH8JQzZWjr9NsfCqQM02/3V/UljkeT+ISiqIOTbmluVQdy3DU
/cGDyTE7jVZbXUp/+DbM7d74+9YZoNoKOA9GJPLG1X0VaGmQRXEyekCo5r+YZS1/9sGkDNc2LNLo
gkxq/rba6n8OAcAMBz+EsgCPXC4OfGg/5EY6evBZqtdUk2tkoJ3Y+NGWMN2iIRMgQfYb+6kTK0CB
R/q21pdLlUiOTSsePYY5sr9MZUJkQ9fLwzAEzd4LcPvgEU1SUydeJve4GcfBCrwAUT56rYruRixx
Rx+kOg+vXesUH8fc6t+nbV4jcKcVblGWe9XXrTsGjgA6dqQfou613F7FmLMeUlq2d6j6M5J2pFsZ
mk319JfeqSoKZ4hWnYmFYdm+v8ur2sPLl+VoiFYU7xGse6svWw5ZYeUTbosa/dg+2mMcVsdCswIg
x/CP/hvIAerBelDnH4Km6T8qko62Fwphx/s/ZOP42HR56cGJkV5lnX1NlT/MDaQiPMJxean6uTvB
ZvqrN/xu5wnZ2GwRfjKmTKuH62H1hESh6s9oN48evMbTgxTp2vewaopLVo/K+9zvu8fAkNQzsd7b
phv/s9cqDIvCNkPZ63uvcMDqUAIfySTKnvHXNmac2K/fNOX6XyvM7jDkSlkfTu2lM9XQidOTKkav
KtvynCtF/txa3XAmpot2Xv0N7xE9YCrveA7P4zo3kmJY4GB1Hj27pmf4SWVeGakhVYnfCZTacATn
XecHLZxmhYmXfEyOkpa1CMsEZPY7HnT7Xbl9uZ1As1NausnTynhOFBvqCG+U679yp/uzs82HZhi/
1jrM6pXsH3y9+3Lfa29fsqVN8fevIuU4b9AAQ+rbk3oOKBJNzbWyqmjHY2/PBsRgTMwxO8RMLAna
0gryg1HfZeJxtjLrz7KCNgvtiyo6+LY//nN/RZu26GiBrBITJfbqPlACtLmgOsNWAnm7zPwjTROk
jQa0/Xbunm1TAmFOx4RXenXrofaVgrRmWfTbpesUxekVvp/8QpF3zzc2vhO9ezCnUEoyHLXubhHX
T2MWDmQ0UZhcmrbOHtO0CHZqZWJv/q/mIk4e30kACcg5YchczzjY09RoqTwOHoqS1SWFJckJn0v0
FA7wuhVHPTf2ahPb6+Lt4hAqrG0VdJgSOixyyxa2Ay9TxPT0UwEP406BevNDUdMR0wCcr/XdjCOo
WW7NEDl3wH2Y4kCKcijtY46S2I5PbC0IP4cGjHibVtPKJwIEzUKd2oDXwkB4mIxRPldBap7vO/lt
BEX1Qad/TiYGuGidWmakZyUSnYNX6f0j+jNoXA0VyosT6RiSd3uL2jRnqILtg8IwWeby/Co5tOQm
qqpeNKBYg8LX8KEZVevfXlakK+WlPc3nrU206TMx1YOzExUs7VmFGcVZ0o+eXyUwj5fZjCRcZHfN
27eR/z/jL2KqDjrL1V2hTbWjCWCGp5WWaj3ZDTTRJxjAB9RNha7fY9goSfFw/9ttLE5kZFSSQA6q
N8xKQZdRXIF00muQCz3PfvUt0izjct/IhscbioCegawl0l6f5MpvJrWzatnTSyV+SE3o9VTSrwe9
Qr5gx+Vvg88XHAxtCu4l0r3Vez1HM7qjtOs8aPbSywh/Z3JI7Gg+F1TkT2ldRwjTGQiIxpEUfZ9q
o9/5AVuLBYjzvz9A7PirRwyKAMXPw673mqrXL1YsxQetR0tOUorxNz7ea1Pip7wyVfRo6lhMvHtE
ndZpQOoVFYtE3lnQRiQAsohchSBL0Hysd3SyIShFv8VLbHs8lnjMYQjQMcqaKT3mofIzRvzh0LR7
vYst13xtd7WR6OXMfj0MvacYcf8AlCp5BzVfvhMNbLwyJCkM0YF/5tytZ/aRNrURIKCgAxyY1rGK
zoQP1O9DGRTBP3Ts/ENXI3Vx/0BsbSnv54uHUixbF1NDeM6n3qZw5YDa+gaxWu7pcd9+iH0zvIB6
aY6R2QQfmK8odtoyW94JmocLhGqxiEmWLoOsZ+HXKctF9rl/CIL+m92X9TWCPX0ngFzprr+83zAY
gQLgPUVBbt0tHMwszpGKGLxYz0ZXjZC/OCh1Kj9qYMJOWYCEVJ9rjTekeuNGRe5AvBY6wPspL2go
rJ6VwEENrp1kwm7Evfx5F+fyElGvYgykX8XjKBqacEcstwP5MpBpaKB7EtH9wVay7B1kj5fSTqqT
0yJxS1PHOBVzUF7SgoR9mHz10Z51OI2lVjrPyHh+vu8amx9IoBl5BgSaT7jOqzOtNGDh6k7uvbg0
Aley4/CLOivT41w72c4X2nR9+iLYgr2FLuvSFKSddoY62uBZMyXMSzRmWYFGUpDWBxvo4jvZlPzh
GI9htRMBbZ1snjhyNxBmdC9WN0qllbFuTQnZKbMw1dmoUYk9GKMx6zvevmmIQosoEAtGz9UKTSSg
ZxUpUs+26/4YM0t7qKmU7VzDGwEJ+b5gnyTXJkhYOVHb+zCgOvrgFZGZoPCqQ5yYwa0G078CDfrZ
pGnX7Xy7LTfhBIvPxi4a60vZqDVwbKLoB/W+86WX+4ljFk1PCoHRzuu9uTzQSmSktO1oJy/dJM4z
Je9Sv/dyJ5ffAyw10ARVzewg96H8Th3RLb5/BDa/GrQcBs0DomRbPPGvjkDZm5KSFrEoXsyRD6uJ
kATvu6RQd+7+rZVB7sMQiBidgNZzaSiLQN/JQ0uOW8odKsuJQizeadP4rYwRzL4UUlPulBM2TRKX
EPhDzwAOcWkynSdUZCNSJydUQrceuvwzGhi214eO9qmhH7RzAjbtESiD+oeWjKhyaa/uQRKh2krZ
ttZPckVjvMzk4EEyYcLRUW6//+W2rYFhRRyOe2Vd2FRLmLLMUB48LQudj1qqzl+qRmrOTHJP17mZ
5R17W54iGLR4SeGZpdy1XF0w54qJEAAfsG8r5VAOOTWKKdZ/y8zLpAHwrxuQed7l8exEdPDqpk0+
JUozPqPIOP7OpwLDwBUCMoT5o+ViptDs53KgNaJIbfBDCs34DGIx+g4ba/FtSN44qvGf9xlTtHOJ
koHFrpJDxa/1oece8ZphSuKL5LcNisRIa/x53ym2ripxeYg83hJTG8t1JWrBPEMajh5vp82QZVJe
BidtH+dQfRug7b9L+j9T63wXCVkDPVTKr3BPRke6PeUhULon2dcfqlaPd+7grfeT/SNrIpEHxLm6
PmbHV+uywvuaPDGvQ152Z6dxwoe+RHN90ixdyEKrxvn+dm6dMXIo+tXY5Exry+1UgUChrcAZswMj
PQ/wRIJxq9WnOQRXcWjjZo+XSXyfdYzECQNCykPKdJn4Qa+vYwNdt37m+yWMqsLdmnP4D0iLp19b
lL/+GBg5PqfJJH3MjEyvD6WU2//8xpIp1VGRYSqY0bPlLwhtSBsQuqQuCnzbP6DvLUtHa6AEMBit
DdVz7QfyzjZvea3gVqT0K+yumSOl3JA6OwaVBVBLnY5+kpgfCZDi9zCVmHuUz1v3mC0Y9imiEI7d
lIT8zBl92CA8uU+VzzVnRDrKkjXsRXybdmgpI8cuSO3WrwFtSQryZk0xO1WsQ5yHxbmDjWbnItvK
bphGp79LSA32YZVjxHWoQeyAFSuY+g/2DHddV00j4VAVz8idacXDMOfEl5np75TQN74a4j0aOC2H
IihAu6WnlIlszQTxdCMAQnA4HOMIPXGAqDkkUfedctMU3TQxes/jugaqSHWQahZdHo9tCL4iUg8Z
cipl1jnO1dZ9uy1ojgSVr00Tbx2oGFMLnlCJiPH8OYCQMhiS4iKl8hw+qiB294pCGxcbk2iMxDMU
LwQYVjd2MNgTwKh68ny9VuyjTwT1F8GCoh46We/+NkLHnF3ThjL57YkBxxt9Lp4jXafou/x8styX
thJw0CUosq4VyNB3QV78V0T+/xXr2DgFgFM08dQK9qo1YwJKP7U0tzgJ2IrsIWlVeLnyaI+kdcM/
oCARkB/mE+GTWrlibmUz+ibd6BW1YX6dUIN514BB+Co1OQbv+8fGm0DKSC2UpiNX9XqGKdGboJZM
B7fvUO1OolY3jo5v6OlhiOJaPdmVobz9kGNPjBpT+RWjd8tPZTtjNOsaaQd9+sY/RFVqzk+qllbZ
sQM28r0n94kOeVYid0o9rN3TlNnaXg4dhws9IxKFVbSkTFTrpXqavCgts09DAQj7FFZdyaBm047V
zr2ycSKoocNwJSZ0wcuvs3JaEPYkabyBNXrN5yBsJHS7C4TCzgozItUD1PHlsxWVyh6dzYazikyI
G5s6PkN0qyAjoyYHonKSPWqd2amFIejZakxjh35pYzdBBYgn6KUQsH5hY2j1ac4bMnjFuvQyWYd3
I5ziYyL39o6p1aTiS5BGwgWaVXw5ykOrvez1ptaSuVW8iKHI+jCHVEjBkQTH2gSL9CSJt+KcDXHG
HCC8Rt/L3M+lUwKbBbMrvdKkO/XNrR3mYhVxPQwWzAEuPTmeJjOkIiV7tQGCt4vl/qxKbXq6f0Rv
rYj5G8pMoLlQq1qP99W1MWZp3MneMCJ/2EmtfVUsSdpZy+1FoAkiVAEFFTnE+js6YWU6JhVab3JA
FoyOkv2qkCX/UaIu9V6mdfv3m1cFbFjUH5iOgYBVrPpVbIjYPFBNLdO9aSqmf/tZnybQ81q4F9jf
hhQ8e1RXKD+D07+BdESNOmVcoahnFZH2rje7gOlQKXxI46D6CD2FcY5DwW5cG+XlrSsEOAmJA5Uq
xvlucE99ZylVrue1l8V+fLaMmQ68PjvO598www0ugk1HEHUtNzIRWG89jxqvM6v4AmR0eDdr1l4q
dhvKMyzFXL6gswR25KzyZcWsa0ceusozJLM9ZamVHurJ+AMglk71Iz9bdT8emir/yGf4dX+BG+AG
bJMkCbStIBtZ2TbqWO/KSa48WxrAeTNzax4zGxq2KYy6A6Rd3UVLC+tEHd45GalSfNaiNHv71xRP
P2gTDgj36eru0QYKQXMpNTzKM7zKdSR3ydGcm7i83l/u7UEU0ZMI2citqX6vDkaEIl3RMBJOX021
vqZJ1U4nM5hs5ziW+tSdmMuo5g/3bd5e4mTYgrhGES09yu5LHyoTfZT0quy8nGbJB7BWhfWznuKk
PI0Zrd+de/zWGiI4gq8PpC/FlzWtHV2hXLAyvXQuCldrZ/VDx1VdHjgse/OoG7ZEXYQJDESZiA1X
K0Md0dGDKCk8e4jDq2nG6VFwDl2lWVV2XnrxYZbZrpgGh5Kdu5qpqjX5VMR1NrDDhcdkdXMySvTU
5y5tPt3/VLfugRXoWZkNIN8jjFl+Klmtcj+o5MJLLIVZ78KUngLD7j17jqRPWc08yZvtkTZzsfDy
CG6jlb0knP2pU6PS0+pW7w5SpKXTARrHrD4CEkjiY2CUyGf8hlGT/AH4kAgUVycewjAYUxKz5HGw
1APtvO6xBV4BCWHXPCWl6e/4/+2nY+pa3DBU/JkJXQdpaRKikCTg4IEsf4u1VroEUzWe7y/q9iWi
FQbqhXI/RZibhrmZj+rQaqBS5LhRjqE/258Qcp3cPJi+W0qYBofSyu0zHec/7xu+PQNEDmS0ZHrU
cW9GhvNAV/1RokbgZ2jSv3dIjL7ElTL1z2BltTefAi5oQVVG2Ex7dH3gRmuICkayqdlVEKxoUxQe
K0rlO2nt7Qej9wO+h7PAIWBOcnkK0ioBpWWHs5cPYwA9hN7aMaLp/vi2wUURckK6BsIBRD3AGxLL
paHIh+hmLjrVi+F7e8rssD828F9+gGlhOPW8lTv52O23Au0Anp6mMix2VAeX9iAwiM1KzTQPqk3V
QRJBy0tUIevKueqFbn58q2dANc8xAxJDMQLalaU1owaEHXOuPatu1ONctsUlMMbwfZtCOXLf1MYr
TihEqAzW80VaaGWrHlo1daaw9fLeT692rDJElYTtr1atfP+UDlF/Klp4bwUY7Tnpyihn1ESbtJ1T
uOE5IIxRhOamZshwHXdKThxCnu50IB+S4tQi1Cy9M4PSrneulNsPyUgt6FICMvaVRHO5tZHqx3ll
JL0Hy4JOE0qljQgKXnoI20HZeRNu1wR+imIBtSTGZyhgLW0BqVCyTg1GT0O76KTK5XBOCE8O97/g
bSbrgOPgFgGlLAbTVh8QGpNY7SXQTKijSj+GkNHoZ2hZFDdphuALkLdYOkEczdz+fbvi1y/fVWbU
qIegBUymwGzccnWaWSlWXZSjNw+V4jZlN7hzbyTnpkiSZ6lO/DcfQRgBuLhgvAXnydu3tNdaCWyB
0cgNFk7ZTzmN20veNPopYo5mJ7S9+XDM8YKqZ4CAU0Fiu3rn+nw0BqZ4NLZUV869MliXpo/2xGk2
rZB/wIhJ2MUjvlxQaGQmlFqS5pEn/Qslun1Q4ajZ+Uo3rxtLocAhICni6lqXbqmnVC0KpaaXDkVY
fSkRf4O1PrbCLHIhNTL/ybrCGd8HUCHl16TU0j3BhI1VavgJ5AACtU54tFxlVcR1Ai2F7Dn0DC+t
LNlHTQ2VnTrjjTOavKRwWvPCEeLx0i2tBBwNxgwd2YPIunsX6SOzcIrUNO/0WtBkmEMwvNUdWQpo
VqJXCu/0R1eHO/L7slUjXfFaJQi/T/Fof8zkxH6fFWry4/5J29hCcmTxCXFLMX24XFxrkAiUvq14
yJZPJ39qQX4yqLPzdm9sIdQbxFvMwglq4FUmFemZT4xgGV7SmOPnMJKVI3IT0ikdh+xsDVp6ub+q
m5uYRgx5P2ECHBzovK3s+W2IsMTUGJ6tB7DLJ1qpUHWzS1D/ymz18cN9c7ebKKRcSN/EsDeiACtz
jlxpbRvDzeMQMRQnZDxK+8C0UvX9N+xwH9KIBYUJ387yY8nR2BgdE1dex/T/cxbVRJFl0ew8Y7cf
i0IbkAMx3Q2/zbqu7ldMupYlbAYcvIdaztqTZJRepdjSKY73qMg2vhQvDGJyuIeggVsvybeRES96
w5P9LDohvJMeGBTNT0zQ700abZiCkoWyLPcvT8sazRb48If25mR5qQSg6FemWbl1qEs5CC9RR1lq
J9Da2EYagUB9xLA8F+XqCu760EqM2Lc8k3r2I80vqz4oTpu6ZiADT29raa9VsbFANpGojhuDP+uU
pnSIoEyztD2z6JD2keLu4qdJcxn6+s2IItJ5Ln3RZBIKGGtEUWumRilPA6ZgHitgjUM+8oy4c6Ic
iiKVdxLSrYUBuxOwFMrX2F36fRaFeT91puOpvjW6nVT9AeNbem1UdecgbxgSYr2M4vNkMvu/igMi
pYbnpe99L2NEwRsjuzfObd3Uf+ptIGmn+6d50xhIR/4BYAnqcbkqZsvSLIQ21QtHs4Qo0re7H6iG
geYAv/3X220BAKBKwSNGUrha2BAGckg47nuxaoynsSiLa20BkZXqPUaim5CRFIaSGbx0lLAJD1Zu
D5gfytVK8T2oguJvQvfqCeI05ZxX43RqIJJyy8AJr/eXJ7ZqES8Ko0g1kIcSgfNnuZVznpqxPGI0
kzT1klj0b6PY3pv4uD3RgtJJiIcKbBS42KUVNeJ26nuDV2zOfhTD/BU4tU1t8n9IO7Mlt40lDT8R
IrAvtwDZINVSS9Ziy75ByLKNfd/x9PNV68wcAUQQQU9Yd7aVLNSWlfkv+Eej7fj9/pBuVwfB0LAl
u2fdA6hbB0tCu5Z6JNSfQ6UOzkptFFcKwtUFb4DoAGZ2+/VEKIEOAflIm27z9YzB6fp5lAxo1vEi
nwP+4+SsTSLhvj+mvUCA3XXof+KxuyVTVaEeCV0SCwa5Pl/QOjYuHDD5QbJxuwLpo1IoE5U5Xi3b
c76hOYVYVW6JSkTmDqX2pnCqPydVvhqd8wHS2G/3R/UqubteffA8IAMDCwSmCptqPVW5VGPBV4/W
c6wML33SnJJqfoOYmlsPbx25f4r19pwiev5ULs6LVYyhV1vaEdFFrIebH0GeioWj6OkYmx0ORYwj
C5rqs2nVkoyQap15KtXJS95ES+uWaj6d0qia3cAa+o/3v8DOWgUjLvIFhEVpC242RpKiXtUFpSXW
auOCgZEu0OoLD2Uy6WBy90IxqUI1QmB7bvZg2UR4ZizWM2Kh3KpqalJCowVYjIFyuj+qndXKjnpl
NYJ4uzkzk6qwVGokFuX/tPkrh+/zD3YgR06we1E4TbhxgEvx8TbfjsdRZ5Y4lj+nU5R+wGUmemmS
XjpIRm6jEEOjlQNSEN3C7cWWBdWSGemcvC1CS4NtxYhkT4/KMTz4aOszUmQEXJ4I59CFBiFPpX+9
FyhQy3Uc2Zk/mmr2xWil7JI6RvOEDEz7m5on6sF6WC/713iKTLIvREAZ27ZRRBEkB1yTZD4OrHL+
qc7nsvpNSpwEFdKsWXI3H6RFv7bDUkTfugqc/MFbbf1l//MDqKWBskOLFC2T9YCRMKR3NPeZX9qz
+YY6b/WiF+XRMPeigH7n9pEFrWZLPQhTKYVJu+Q+XkDf9GXOnwYo2k+PLPgfQ+EhQzmJxgkn2Wbu
NJpPjsFB4UsVLyYQkbb6BmHUoDy4BtZ7+H/jEIXeIsfz9morNUSRo5lzP5XbzJvUWX1OYyqfbVyn
138xJIENon9CV37bwkOWVrKidsx9lj1GcElZTr1Xh9B1HspA/jMmRKOQTRMH4BbeOc1FZesJulht
yXUthUX4royk4aFt/COKyvFHX1sX5MlNUsAJks1YRKKTNlSz10XQ9QvNOlLv2FtswglYcI5oom0R
XTS320KT0YGLhzx6MUKgsW4fjmPr3p+cnbNCCKaLyrdOZr9t+dSYTyuJJBc+nZ/2BI6kHk4xOhOR
F04V2qOzjsPFv9iuAEPpCtLbEkTX9XbV29oe0wq9x1ZSZW/qY+qmcar/i50kHpnUg0kWoUKso0wG
7zAL4VlfHlBnllTEP8dCOXKM2IBjfiwHAYzREaihRvtKqvoJUAG1tBz7sCv8xurfzlY+e5LuYGE3
flLD7rPUARAY9DelZlyWeU69RoN6d38K95YKvQRuSaEQTy1wPdCknVoth2fna2gLnIcFZdAuko76
43sHBuImgjADdhp/vnWUfLF72cmyws8Y8FPVV+1LVePBU5rJka/j3oDYWiDPaUKCYlbWoQx1SiiG
N4WfjJUJm8+03CkKH1Pc+DFxYLKRTFDRkOHJvo7SqP2czEPNym9T2/AiLYi7lzKc++BZmo3i78cn
CVAB5B+kdrmpNuf6nMop6ugFUqooKrrVEDdvq0KbD27i3Un6b5StDBVeU1Wr6Ai21no5PC2KOp0z
Y4o9s5+O7lxxp/431/3P56N+xgSBqQW5u/58Gox42rpZ6auDpbzkcd1NbmkFgdtSynRLWLCf2BZH
CnB7UUFBg0ZxKMvetHeyGSBanEqFX2lKnp67Cfj853LIll/NJXf+mBVUotypl5X6X5z66Kjy4sQI
lOfgZpMRJpWYNOYvyXovplUxuL2BatS/2MyAeHm9EwVM9mZVOhFAO5q5pU9dez5ladiesb8+Kh3t
nlocF0Bq2clkvpvdDE4klSxtKH0pyZUPvQ6UKMi12qud1vws5eHsTfEoX7NKGn/XI9SFy4WWORJj
R6TT3Qn96Ydsl1Ek1zSvkJ/O5+FrGI65KznSx1RqfuvSsXKnePr18Y342qqgkYC6mLUZOYfBwFuJ
jahXdXQaW3lwjbY+8jLdO8IwvgIFSsviFhcdxOD6KoV1yusJCnaW/i5nTvwvdvvPQTZr0sQO0UyK
sPQNNQ7Ooz63noLwKVUlpT4AD++OB/CEUOLH62pbNcBplx6TwsGimZLzBcHm1NVotR4ckht2749D
RWA0/jeMWC0/XaahXgeVkrHLhn78piymV9jqJ0eO/7Dk9lxL4duu7d9HU+cGaveSaeOpkP4pzSMl
3L1TlKq7uMzJvkj01r/ClGYVQmNJfjKPVOucobwqQ1q96YfOPPiuYnlvT1Hwg7TOEM6kMri56uS+
NCSgOLmfad0/MrIDLmjWq1JMvyZ1dER/2g2GkjFUAYCmN89cxZzsImqiwl+suk1ch35yfR15yRfe
kMTqcElS8rKDpHzvY5Jfipc1r1Fe1+uPaTWD3TWopKHUvCyeZU+q1+ZzeA7HB9EpP1aPuM2B+QhU
3dbQN+oytdIHTBDyqWrx+QZA0ngGxZ7o6f4Zsjsm8JivtlOcoZsxzSY27ZmRFP5EzvBLq4/aOevK
0puRBPkXuTLZpUClCIfU7UEd1JYa4VRc+F1nha5WhNKTQRnhoeL+jy8n1HtAzHNkcamvJ6mJnG6Y
1LbwERYp/GGaIg/JpeYMIPJIcW3v2wFnQJgWEBEU0M0Fl5Rzl5VLVWCYB0zXDWscZr1wqPFOUScd
74r7U7VzcPHRRP8H3oH4kOuRyWkdRZrdF76eBpz5M8wwe9SXgyfuzqB4EVJAgkACqmd7PCrjMlo2
Blq4Q5hO7KJlWlbXti811ZObCbTe/UGJH705NYC9gm8Bc0KRYEsxmAawBfEyJP6CHqj0Dvl8O3Sj
MEW50qwDLXspK8fMLnVqmc1FCyK7ffzmAZvFFgM1xTm5xYGFRj9HiaolvpzP/YeumadrLFn2RSXz
evy+5iHAkqQMD1pqC3AolElSJWyg/dpQ8uhaF0b5G2dH9JgC6OsWEAKEoFb/U4dfL5TRaGlGpkrm
d8hNny208n1E3TQvCcMjRM/OmiQUr1+2mhDB3dxyGVSYLM70zJ9UgxENU34Bo/Gwey7IStYjCR6J
MtXozZ6G8F/qU0OUBL6NNwBY9zCE7E73l+LeWMBU0rSgAkiferOd9X5qhFsKUTBK/I5Le+4ZaWD9
cz/Kzv6CdiLQsA6vJy6S9eQkvdnLnYSuOrzL5BNeNrbmZmrTXzNpDg8yffH1N5tLwIPIvoEUC331
dayZfK4fxzjzB6Ot3kZgo8/gsk3lqXaG4NwpPA2hphT9QeK/M0QwLoIBQl4ukFDrsCOmV7ITp1g1
ZAnCgUmVoC82YnYEdPVgzjaYwNe1/so1EcVMevDbVl2Nblk7JEHGI0P5U1IQs1wq89tQNF/tMbfc
BdeNF8XTDy6ZnaUiTEsR9sA0GuvozSQ6fR0n/TxRnisG62kBaHk2tcZ6PKMC1IUlPR07kBPbWrAT
9dSqhybzY2tJXXkpC3d0lms8UkDT8uBf7GXwDODyXhufHIrrabN6a6B9rKa+HNnlBys39dijTeEc
4bz2Ph5r8tUKS3CfNvfYiASirbclfgZS2LvYApZXrJyOaKtHUTZVCknWpxBv1cyXq1K72EEAlNhM
xwMiwm4UamUkAfhy3LSq8qhF1twoOGor3tJpC+k/Nvr29PCZIU7y/4uy+WKDOfHTlYwzow8Gz4xL
E2UcoE5quOgHe/d2QBwV1ECgH+CTQ+V+vQgGyKiylZman5QTlfuwtn4ttMn+fn9Ae1FQH6DDIfJA
dGTWUaqhi8J5bFU/zFkCyaK1NNhh4tyPsnM4IIMN6k0RRiCiFLEOAwN2TEcpVvwQjlEhzR/MrHia
u6ZzY7nyUzV5B7D20pq5j7HiQWIjztb12WtCm+TdJRzseDRs118YlZidSpqfSbbVP6Wdlv6q5WjU
ejinFW+CPA0f6/2Js1Co8tAtYKh4zW9xY6re8/wCWOLbvdNdUGqAyrhE3UGC+HoPrkdGzYobmYHB
rrhZ87aThL2jxrXv1Al+jo7Iyrws7NvUj8K8iE6gmLLGn8BZJn6X9H1z0tIetqUBMi9xxyqUZleO
JmQ4ykzRpEs0lAjH6Z2aNhd9nMmHsPRtHTe20qF5TmK5/haXc/nPgAlEfgqlif8/15WgRetRb2YP
YdoocnPaNqmXByjXPjkFUE7gvVr6vTIw6TxgKLxqyWw+AQ9diDoq6Qg2e5uLtSd16ynfUeqhW5d4
UUnP9SrVRjdep64Lw1OKlePo1csYv++0quy8cVyWz0EK3vtEWhDi46iMWXICnJ92p7bue82lBBkq
z8FQWrEHfr/TD1bk7bWMOAaXicgGUCDY8nB0qdTiMHCoqM6y9dxGIxTpYUDzTYGHdn/n3e5vQrE8
yACE9OK29Gd0sGshgpW+hRrDKeuX3kPL+EjrYT8KvYpXthsUrfX2zspRqqZGKn0z6yofPafuJQqq
IwnC3SjAdHjmQWLi3lpHcYaBxxygQh+tduftDNTrCW+h4AA0szs5GtA3IFVkMtuxaEklO83CWIqU
imVZFpFHj3lxc2p8p/uTc5sVMjkQUjjgee7QflgPCFXPou6XsvLjLmveDZOsfGrBCJxDY5z9Rgk0
L47bI1Ma8Zfe7BjqGHSvuFduiM5VXs8qHkaVP4yT+snkcr60bRm+5FbouKEstU99SQ/SsSTjcn+4
OwVinsziCAapABZv21SqHatFaJFKnBpkWXVJQf2HHu1vailjV7dfdSMwfs8jdsxlHOQu9uYsSMzz
tMi15bW0IB7TrBXnND8I+AQQAxI76uPrCeh0K5owTCl9pZky1c2dAGdapeigVEXZ01hl0wEq+/Yu
WgfcZHayEgVqUrC4ZCv9pR8K430YjMNHGQjHSwh15v4H340Gss2GCCf0ULaXuxoYTdMzvCgtuo8A
PvtfdLkwPw9yfw6y8UgEfm9/quSROIjw3qDNtv6ayqJHRRFxrAl5yd/arh+9MY2H7/cHtbc/SYrA
msFA4nrdXOdyMmt2IHPMKHQJz/GUSp/SSWvfzZMUfr0fau/7CXULEj6HzuHWEyuIKx0XRJtQTTX+
5TR2cZEi2XH54LZvT2F+QEjYGxq9PHDgAurF9lx/QKfGSLoO69KvcjN7VwWW6hVZqZ0VOTEOcoe9
oQlsjQCdixfbZq4kqAiSYVN7jyBg9LgiLhhG9bnlTC5ERit8I5fQqw5u670FQj2adEV4rN4oPkaB
pKZdTnsv14a2dRt4JdXzKMtz8fnxiSPJ4EjVgAoip7/+kFI+j3Of5pVvS0HupWYYfjYiOTtJaL+e
kRVcDga29zWFzBEMiNcm22bikmWpg0FlozXUUuGzq3S9EKUrTznmgW/meZiPrMhvI3Kbsy4FLo+y
z5Ymhvj/NDuFWJpF17pB7czuomMcbM5fehy9D7KIvWjofnFwI0yAXsfmnGymOuq0sa39YVGLxLOa
yYAwOVt/GVJqf5kSyfxwfwJvdwKrQzQsQanIFvndegKroKz4kknja62kn/VWbj+21dicojEcvtwP
tTc2pAiAOGLRA8Z+c56YWqtzJBuVX4GO+hRkU5e6QSDrpatyI16tNMGa7n7I230AgwtsGyo9dGcQ
dlmPrm4WS45RvfZNKY3PxqSnJ1xntIMoe9+Quha1OrD1FAU3UcjkZStKpsoPwcQPPqTh+VteS/Zy
QsopOZiwvSHBTeA+FU6FtNHXQyqMHAQ13U8/KgLLC6JyOjVOGh3UYY6ibPaZZSJTlkhljdBAF53Q
FdZOyZQeScHcpmUAyoQgM+wOxJS2ewvl1ripp4nVrtXJNZ1V5bdeifXzaDTlL7OkNCOgn+Axty+R
ixAVOqYQ0AcCsQWaRSN+PVJW1H5YlnXtKoNh9p4RYkx/ur/69tbFz4E2R3+phVqqd3nt512QvSlb
Qzr3cTn86nS6fbAEb3NNxoT+BRmWQ1FwS9ey+hRW9GBWvjErUX4u0wp+mAL/slAkejO63dtPfaan
vjXky0G2uTuL6DTx+OcPHZT1ijQH/D+1MKn9IjauuSb/HVZIDGEu6ddN8hSH47f7n3V3bf4Ub7MD
+t5ylrgmnomywUm349lN1SA6OIl3o1BXQERISEZsb7ahKPnHYvKGoSk86sg9CD5Nebo/lr0lAoqB
CQMrRWd3u8+Qz9eySq/8oujDC91CjqpQGT41VN8+3Q+1N6CfQ21OqV7SyjmH3ETyESaGh1hE1Ht5
rQef/0UcsNhkw2RYN+QBxWgscEx97Wc8zH8HYJmanjQGkXq+H2fvOiH1wCoHCWi6S5urUuqnAc0q
jii5rOfvUj9n1O4ymzqLWVs+WmXa0XG1N1mCwIqQDbk+nOD1Qg8Vc8wGlSWBSnl00YrGQF4AArna
qsbHhwdHxx3ZKs55UTXeDM6KAw2H56nxS73qDFeRh/Zt1StLcqLP3CEyFXSP91ohsPA0A7GKXBG5
+Hp0vRxjTmiA20PP0fxWzBO2hDb+SNHBUbVToiSdArEnckaeQtvHuCX3nET6VPhS2jsflcqMz40d
18+6XAdvwRrYv6Ytokz6ZNo+sDvnV9jx8ZEx4s5cUgrgbUyFg3fU9nETatoMvhXYpZkB6Yx6qXzC
PyWKXQmC3MOvDQb831jWZjKLwEysMlb4sqMmebMD4yKou9JbGmM52BS7w3rtnAjUMWDz9SRqRd5a
adSW/pxRD22Mrr2qYRx8CaLqyFdn5zyBgC/a2JyPpOSb1F8r0elZkrn0+1itSeGC8uNUOdHD3Qb0
N3+Ksrlc4t6YrRgWvF/3iXmZcAb7WkiDfbDddsfCWqQVJGTyt0Kt02Klmp4yFsPCCrC2A+3cW9UR
KX1v5SMBAZiGRQ+zb0u90XOmplJZdPrQf54NqflFpblL7yFye3N8Uzfj06hIk6uYkrcgHXRwUe+M
UihQUHBFKgvZSvHvf8JnNW3ezF3LOoSEF+NyU43OSc/66sivaudkJqODbCHeFArQoXWcscO4GNsv
Cnu2GvmOvdTnrJVtF+S4dsUO43FPcryJeMKgG8c3Jd3fxBsoMiPyW4DbVtJvU+LIH+V5sU73j+S9
r/dzFJEG/fT15KCzmsYMCj8agurcj9XgdXnzz+NBhN4QWwpiB9O0DtJnk2SUoVX46Luobwt5MM8s
huzx7J6UA600GtWQbrYN+TofhyQrOOoVkCjPA0qPb41+Mg8Sjp2c9NU2Sjy+KCZvGbPBspiQIYFo
NxAl/kyTZPiqoGbzx9CFdfPRKjWp8bC9s5/JbEfHv/8h99YgFuTQ4elY8OrcrIlAHywDTUtK2I72
XCxB6FXF9KKq/dcSH52DYHtLQ7giAhGnu0fNbD1rllGg7dyASo3zFDnP0NTfFK2SHDlb7xzuVK9J
rcgLqKRum10wp4YqGhKKqEU0/zE2ku7VcpaeIjl2DuoseyPi6UyVhRyOoscmGXAc/B9amcWOF0v+
B/Qf5Zob5pFJ9t6A0FkVPERGxctl/d2k3MjyJNNYh50qvQ3GxjiN+aC95L0dPp7Ok5KiHQ84msrK
VgGurhTKiBqh9LrMT/mYL6clPcwQRQljXfKn2kb9VyhHA9zZkgSjoByLKHAKSGb2eJqc2Bs0y63a
4L1pNX/zqk5cur+a68xYbNxf8LszxhJQSK1E7WjzLZ0uRA6tYsaqtm28RhnUP6Q+zA/29FEU8e9/
OgTDRYqWrGGA2WQkkVvHeoyVUh4eVO93vyPpIdJv4njaCnoV9QwwoEopmhbVCLxAnht3zKrwKY76
6YMuRdELhOH2DRbk5I262dvn+19z5+wS5Xyq63xRFLk3eVRn9socRRC4JnRr3pWhkpwHWZJ/mZvR
fFfEWXS2rdLyhRxSeDCRO5sCTAqFbajQQuh1ky1GGEsidww8tXOs5kWFNPY1VybjD9xu+sfPLU5H
oYCK3QAg382V1khGXXdSDGYUefdz3Kvli5yo5pf733JnzayibM6SNkwjTUkBwS5VkyIWWIfGxXSq
5jHp5te6Dim76E/TH+X5uakvOn08tGnNaHJsClz8advGTZGjOqq17E0QLUsQc0wRYK/NTquwF7dh
GrPJu/KczZV+Ribzt6ouH0cN0eYl5RCIIWAjW+VmBSMqFgOBUO9A46Kt3wfYaB4k2HujQYhEQ+ra
EEpJm7vLJg2I+wXKqoZWrN5V/XtzwZQt75P5r/vrQKymzeH4qqzNo4vHEMHWZ0c5zAPydQqR6sEL
ethGnlbK2jntu673MsXGy8kuqsdc+34sC2qzAsfowAfY1oARo+g5S+LcT8zJxHOsSk+6mtuP3y9C
vJ/zSpDsaGWtB5ctTppLqHf5RpInXq2p41NsHWYAe1uJEYGnRYqEmulm6WU92BSt7nLfDq3Ateq+
/DBqYXpQYNs5fSmnUBsVrqkoWmzGgjRNhQ6riOJkw1tp7mTjbEAO/hqmfemFUW1/QXIx9YwolHLX
rhPl4GPurEkK2+iSAQEDZ7s9faVmUXiRA2hfFrgGeQ8HLtXQ0Jvr/sjGd+eLrkJt8sTScBItiSCA
wv2zTnZjfdO4wQ+O9P0gYJQQCHtVnF4vjj7XqwyBEDaymtVg2dtvgxyal/vbazeIRVkKpJIQB9ms
jUpp1XwMuTMLOQKoNHJbKGT55/tR9qYGNTDUmGgaiWtqPRQt13I7TPheyOwIi+AYd+XByLq3cSON
X+7H2hvRD965EOy6eabEWq23o8Jzuetq+oqOoJfJYfXpX0ShiY5YHABe0BrrEdXSjILV62LD39Zy
Fb3O/HSWlz/vh9nZVAD/eH0DAYS8s6XFyp0+VUk8kOsm3fxhwX6qr90mHSGs6qXZtG4uo6d7cvq2
rs9pFPXPQ4/k23Swtfa+KSchXQ/UuIW7z3q0VVstaFYEub9M4Z9zEisvthLnB+/LvbHSMeUYhLEJ
Wm7zSfNWBt+ocXE5vRa5xTTYXmgNvxpG90ukam+1ZHg3dGrnpspygFLeW57cZMJEHfrXjUzeCIl6
wJCG7VwZ1onnmHwOuxIMeJ1mBzthd5CvgG96LuCiN4OE4L9UigkfKzC6v+psOpWt1TxZTvB1sZYn
KZ7ea732e65nB7tiJzV97UnQMOB9Syl6PYNdj5I1rrO5HxQt7h+1ES6/a7XafrIbqbE+RZ2cmE8x
JJ3mTDFhXg4uh90vzDUKCpp6CyijdXjEQCRcyJ3ch11iukAvpcGTlWw4GyBQVPf+ptl5xfNhQXiK
3pawuVsHi/UyReiHXFiJZeNkyoXWwDkaNDfUedqjDmccVaf39ofYHqJwwFN7C9dAuVFdspGlO5VC
rmGWjOGUB7J25KeyG4fHGpo34kLffkYoaL00S3buD4pTfMrxovNssIoHlef9KDC5Kb/QBN9uRBwA
NIYD2LeMoe8hQli9xe5HOdgJe1HEniMZ5r4mW13Pkr60Ual2LIlSktNTFlehb+up9fH+WthbeD9H
Eb/ip6dnara02Qct9zF9S/4qK8QnHCcM/8iCUX78XSRU9sWVT651oytn5FJfUcdlcvrWOY11FZ4W
ALtP9we0+9nI4ljXvGZvWNxyYGdlYfDZ6Oimf5kVZudmaWt/34+yt4V4FsH05w+w883kUPWIFi7X
3Ac48wcEy4/K0Dpe1kiDm0xHSIidFB/be0phhkiqblQ7YATIdoaehT8P7UtkV8E7KTfnX7gQzU8w
BQB5aMPBhba3LGgRoH2CRDwV/O15NFaWhAJc4dPRqj1khAy3ipTFE4jjg9Nob3RUJEDDYUxEhrUp
zkZKOtShpHK5xH3/KVaaInM71QjPbbAEv3WI6p1RE3l4d7EEwSugii5wePB91ut+SYYpGq22uFh2
W73X0tzyysxqHt3DROHVDLeT+qXAyK6jUFJq5LnX80tva1P2olZjt3ywzCArH50vAgHBYFvxgoEP
tvmI0gAGvI2z7AKJroGnqkduFzsYIaft0e1xs8GEURwID1gqgqi3fS21saSOCb5plyToHduVSUue
mklTH91hFElf2ebYRVm8lsSy+elgopsE3r2O0gtLJ3pTjEbw+5R0LR4PhdF4qWJWp/tb+mbJ02+j
vUIoEkrOoc0njPp2Mqa+Ti5GFDUfHUkevwf12F9hPzgHGO1bJDHNZ2BNCquCnJVn+3pwBV54Q5Q0
yUWZYPpqkzE+D4k6vx9muf+9KTX7LEu98+wMY/tcVF16Kdsi/hACUzoY9O1kclTCOBJKOczltmcx
5EYbGBhCXowR2Tq5w5EvTpIjxbqbLU4Fn1eAoJS8qmBuhjtEkzF0lR1fGlmVkAiZ7I8jdhNeGC/9
n80kzx9QrZQfrt2KqPRRwYpTMGQbrj+yjRQJtYM5vsj93HzqNXn62FBl/nB/2ex9QeKgrQ8C+7b+
Io0JN46hxxc8JiQPi5zerSlaHMzTzX3DWET+hJQcGxyW/WYsJh7n4WjEl3S08g+NFtmBWzgR3nhU
/sa/DR2I6P1xvSocrwpLhERcnDcNq5SlsdmAcT70+JNUyWVRUyX+1UHefnBNpdG09xKV4+ViL5WW
e1pi5IvXW4P9bdLNJjjRT5GDs1ylTfes0veXfI0p1r0m7/ABWIJhytyeU1HtKdgnZf5exqJUrt1R
nQvpU6A7XfCijA7u0hnifOYbpUul+JwE8dBc7w/xdseTwdEiEd+TUuD2JOM53iyyFkm+ZEZj6aEu
k35z6iIEcmsl7e/3g908METewwYTb2GcA7ZP/GjUqpCnTYISSVU9WUtXPS+F3by3y3Z4q2eB/NcM
EIyasTP49yPfrlAD6ImNLDePUxPky3rtmKNSJa0pxxdFyrAubgsAIAkGYPej3O5xnqa893Fw5PDk
gbqOYqR2bSqtyR4PnaV75pGopk+wm9raBdyvBGgxOz12mGYGku5+6JsB8maircEeZP+JPb8OnWsh
f3cghRdHMgPZTQdJxcSDy/bRSxYbLDC2IgOD3g1zbR0nnqTYNLDcumhDan+gXFQV3LK2+tQNHRii
+4O62fEEo5IgqB0Qd+EkrIPVQs2vwgD6Ik3K90XqoHXNysvoSO8XqTlYmzcbgVgIHvOWIYHQiLaO
1ThLX0qlGV1KNWjOXRaYF47m+jkA/fh0f1g3y4TSJ8AgJAVo5JF7bZZJUCoyyu0ZB9mcKMm7dowN
4+OYqva3whqiyGt6KVzcorPyg97rzhipX8C94mkIYHgbGMQySrN6FF+GdlA8s+GcHjo79SZ7OpKi
2FmPaLqwFbh1DIibm/XYTGNE64GtYCdI37Vp1biBMgYHq35vQKx7XvC0eUUFbD1pqM3p9hKmyQVu
anTOQomxaHJyXtLyCK1/OyA+Gjx13m4kfjRi16FGaVlKZ9bDS5VPw3mZbeVj5jRHEMfbAZH9W0An
OKaoS247QLlZh0tjR6qfdWn6Z2bzbne0KvkSNnR8H12FhEI6Qch10FJ+pWX+lFwW5HmVbOSvXouf
8yZ8U/Xxx6JQ/qjn4qVtqof3F/ayqkivWBeAzDcnsBxT3YXVoPhVhGNm0E+Llxhq9SZDfPbg2Nj5
iCwIgDkkCizzrUNNA/AvAv6v+HJhfV7sdLmCNU/xBemig2tlJ5JwFMJ6mNuMY3GzKHqYWfCSFcXP
5lzzZr3qPbMyZR9ysXQwXbdnIQ8OViBaukwZVLD1+iuaORtNG/HaMhw6r4cEo2TpdxuTn4YuwEGw
ncUu9BWFYBIAKH1byzW1UJVbAGV+K1vaezkekredXM7n+ytwNwoPdCi/vD6xH1kPSQFHW8HpUfyu
NeeXGI2csxwlR6/c3TkCAU3qKFRptoCTCv72QClZ8Z0C/pALZ5dSX+0E8fe6Ntujzup+NKFUBsSK
+2QzTZEdQv6qLAWlxdHylFFpnhbDqZ6y6nEtOZ6g5GwkNgjbUikWn/enDdxqeiHFwFJ8O2qM57gu
kksxNw+rG4so4mGEYCr0hq3ARBs7duokBp9vUMZrW+gYVyx1c/CCuL0SWWbggyG1Ahbg9bkeSxTU
kx1GqQo7SYgcyrmct0+LZeRv8corFHfIYZ25AabJ88FSv50wg84WcGgQEUK/efNCQgNJwllbR8Qw
CR08CsLa7SbHfhMt1cPif8JHRRCweCMJX47NEShNU2D1+gQvuKG/r9id4Sn2PDy8qwS8hQUBh4di
0hblAeRTpo7tzH4eZqNrxV3lZvk8H+Qwt3vXEAAaMVWYcwGNXE8YZuDLbPTRAo0nGj0e+Oqp6uyj
2tHNg0F4fWgUqHi8vj791lGkSrKdNpsmqBK69mwHhfmP3ivVubDL+PdmWexTGznF16zsjjgAt8uC
EwOeOlBT8iXeR+vIsjxCYob34rfh1FzyIVxIy6z6nFfJw4ggcTgJewJ03MQS3FwiWdAgLA8V3m9t
KLFwcw3bpT+eXee2rb0l7q0n8WNyr5sS5eujRzAIObJ0klH+4c96mLpaLmi/xSYXmBL8FcOb8kK1
q/96OIrgaQt9dOE6svXQteTEGoKiN5CcikwUyex8+NIllX7U+tiZNMBNwv9cAKtIbdajyZw8ieo8
1PyijeQz7NfhhBFaforB9jy2y7gdBRoPpLU4PcTNsg4l9eUcynqETqKFdag7a0MYeoU8HxWhN/vs
RxwTCwuVEcHO20xQ2nD0loCprtpsS54SRfo5gkVxcAhujt8fURw4L5QZ8ea+kZApl2WKEqI0RdJ/
h9dlpX4ShENzknMVO/DcTrVrPNtGfhB4d3g/Bd4ciSHXC5ggs7pWqLl9yiiFfO5oIrsPrb/X4WEl
y+AYIHU+sW5+uinLDvb1ZBT1tbB4zBVd7lyiRpq//f+ibMYiWTV+X3leXw29X95Fpe18SJDQOLJQ
Fn/NTzWpH4OBk0e+JBbgVlhcHYNy6ea0vibR8Nbsxk8FI/OMvl/cqULv7/FBcTPShibDBTKzGZQd
ZsGSdHl3hfGoTyfwaFXmqvMiHxFq95Yg2S0nIbGoYmz2LvitTrPKtEPktAVIVUjoRtD2K6f5l6iv
h+KdHERhddYKFXua+2Pc+aIGEC7h8S2EGrdVvlIfUp0qXH9tO+BJ3iADDXmyphx55aYLNONPDGJG
EF73o+4MmMUIZwJ1IdrQWyX/0lTqxeBKuWZJmLipYQa+RYYQu2SKshcodYLBut4eOa3t7DggWJom
zJWFJcLmYb5MTZiO2UJYVRpVtyud+DmPFvXj/dHthgFjKNpLTOnWtdPpiyp14qi5GkEb9O7SkpN8
ieI5PNJC2Q0EiJQCPpLVlBvWexvhp0IfYpO9PVixO4VI42GK+qDtgth0tMpoL3Hqc0pubWqbuVIp
yqTNVVPLt5Nk9RdDWQL//jfbZDsEgZ4vzil2AeX67c5Oe0sN6rmtr5PRpc9W1f7Z1zX15tDOn+1M
XaoPQRgY0Skr1PJIW/92DwDK44FOZQOOCPf0+jOWjtp2VJ2qa1KN7UcsBovWlZRxRvLPsvAnMMK2
fLDr+TpegdcUkA+yu+073TBz2Ro1xouVslp6NcX8j1UO9eVcZeN81a2hO9H77P68/5n3hkr/jhQZ
MBvk5U1q10hdDKVEba6Ydw2NL08zyNFcJw1D8CGLVbcvSn0+2A+3ux1AC08crh9RctmOFeKoYodo
f19xDG1esAPslV8KhAmyd5KDvpULS0yKLxUuVM1v94d7u0FEyRaso1i+VK42GwQ8ijm1Q15ewy7I
nwMpz+lgVA8ypcRcUqsFM0Qbm9eHI8b/0xULPbAx53Esr309pb6k/g9nZ9bjuLFk4V9EgPvySklU
iVW92L3Y7RfCnmtz33f++vmyPMA0SUGELtBoGDC6ojKZGRnLOSfq+vPY1UetujufTtBjeR4sBM+Y
Ura2As7YLhJmad1k9MJezbxw/snhvZ9JK4scsFBePR2fsCzgDUyVAwXA/VgbtPUMXL6qlrcmHFO0
0fr4GsVhc378iTZx67+bR3CCY0Gjhod2bQViiqF3KXLipTmXpzI0e1cNgOxpZXBURrp7GqCrCIQ5
Xmbrlxs5UDSIMezgaPSe3Y/FTcumo6jh7oJo1cAzBlG8O+08qJECeKK8BQnxUBg3y3nQh/HXsYlb
7/He3T0SfB9Bc6cUty1V1YlhtVBiypsajcvo5kGjeoxTRnhBmQ3rTQkq9bkq+r9fi6o2hUw06cHq
r7+WGpbEqQxjuk1aav1hIMLtlrIV/5o71tFUw3tfC//IuYBSxwO3CYqY8sDgKnnmYKjKcEHpyjxH
ALrcx1t472vBBoDCT/SFY9wsqBVkkUkPqxu6qf23JGvMX4fQaf2wlo/Y5/dMgYvnQnFVgXBq670b
pM6smwxTESn3KWzT/jJ3hXGe++K5uZOosuGRfjYl9vYnj0RuttS0/MqboyV1eabSbSbnikDw4Dm5
941AgHCleEEphmy+kVIoizIpYXkzc23y0sgwr42O2uvz3wi0BFAjeiqimLleTVkDZK7rhIkDRVUF
b3CKC/2kQHAIXsfCDo+i8XvfCcFBgaThkDNqb20ukcfOLqyFgzf31VkXU0ETtc7dWU2P5kHf2z9i
xH/Zh6K3uDYFcwMxjxafzq4t51LLF7epuvr89P6JrijPoCjroNW8ttKVnYOdmkvbSaPBFJO++454
rzp8oKKjHE3au/PaA0EiwKZ2ipaOLZzWT2cvSYywUAsH3xpY8kuSI78ZqrM7h7abZlJ7SvUwfXm8
wJ0fpCEL+1qAyATrcVvJiSUYEwjDMYk0l+TPZvKxqk6VvHTnEaH0y39hi/YU7wiNKkqZ6+UNulpJ
jc2Rt5eIqEnK+qbyyqLhq7Vhon1uJGs8cLq7U0ISQWJIeEq7QOAV1iarzIj0gAbOTZ7j+UNGZfiU
MfTjl8cL2x17AgXRzqGdSCEEO2srUjDpmd1lWCmN8KQ2nf6xLOfiJXHq+cBt3DMlqOzwqsCYwK5Y
m4rHUi7sAuX6aQpLl+J341XCtXdJHD4HXedYUFXnsWdIEfeZN3JtSi4GtciWNrzVeWa8BJLsfFR7
K3trOlN+NtgUpnj1RU+Htu92A7VKjkprNsJbmFjReZbq70U6H81C3B11McmDUBYoPuhWanfr9WRF
FlhxO1gvqrF8zBXFj4PRdhld8nWQgif7A/h0mkM0qMiVEVqnE7I2FoD3KDSmeNwSwvuL2QVR5tpB
Epxr/tmTnKF3Y5QERAz9L+5obUxXulDMliluiZGo5yJaHHfRiiOg5HtxflVCIsMEYk97iheYgHPz
mMBjHksnH6ubrXbB4GZF31anqI9z/SUz7Lb0O/RLplcAvtm5qXjd3GKMo491pHTGAY589y1FsovD
UgESA5rZErWNRcyjsW22dy6c+tQHjvwC7s/4YSfN9KFFOGY+iHb2FnHKVG1FxCiUTDcvQSVbQVfU
XXaLO7P5vbWU4A3+b576dp9a+Rn4TKwcmNw5L8SK4HWK8qODXNyWDet0nW00lZ7dGhjUbh7nysme
9COi4M6jIJ8MBx00F3hbkE6bkxq1HOIpMIbbONONIVLpXUQ5mlO5GEeSxO+vyfoEkbOjK0UWJtKi
7YrsjNsQtnV3i/pw+qArM3N86qgNsSgnb07GAEBbMXpXY5rotVKL4o28zfpzDA2LYep6/CS5gotD
LQ0FbYSuwFfuGLqQOQCQ1nlzK4qu+QGOUHUbp0sPDuv+O5JDA854DyNUAFDr6ym3SrBMTtje+kHv
o8tkapLfD8gZPBvsiTSa3EwI2tJ/34aUSxAzGDVqu5stKd2nvDQyb9ba9AdDc9Xz4xdvvyRaeOCr
qAayMLrJ6yVBCxizURqKW5kgluyai2T82qry9PWxmf3ZJHIFT0AL2WKY+RZYPGe1RqC3YKYz9RMR
DBr1PRluvCAO/NjU7n5TGmAlQpAZfDGJ+3pF82LX8CDL5VaHY+1G1RC6aaKlZ5qVjc/Mrh+Pze1W
BloMMTLePTonINU2sVCr14C4HK2/pQtzjbOqU1C4RHaHx/0IQnzHFAEelA7htREE3xy/ug9lezbm
4Vb24Xy2WOnHPlfq17IKni4aCTQ0/WMq8aQBJLvrTYzawkQML1FvfY4iAfJuFSwsMz8ITMQvvPIi
9LUgQtFDM0Eu7qAZi1k5Va1kKtlgF3rRGFgMQ03jPwed0WNGUalveY1HPbhd4ovsrFKIo6ksZJm2
uY02aY40O5N6kwctuDRR01yWzo49p87Gj8rSDa9WoecfGzML/oOux1HBYnfjKPCAjBPq5HT05G27
Vy+rBNKFM9+kxpTPCPpPiAy2TydwWCH/QFcWHBRnZpPTg8i0s1ThFrTFVJznwfzHaGv1PJrKUU1u
ux7CIxJFIYNPnClAtuujEkDsz9KplX2YOdKnkXvuV5p+1MLbHpV3K1QWkRUSykLbB2cirM2d2F78
QLYrAW/92ujjLyrwBreLjD9AMXuP7/XWjQiDROcUawmaeU83l42RDMlsIb3vZ7k5uaEVmed5iixX
17LvbRF9eWztziYK0oVK/sYEr53kYFMblWml9eT3UPvPeiMFpy7u6gPXKD7FzyefcAd5HxrxFGhx
xtv+uCQiauB3ox+mRfkfo1T0czktw3Wqg+wlqFvt9yxJCq8rD0P2e5YZoEUlSbQ4OP3rQ9JpQZ0b
VjL6upLU56ld2rNat+2ZX2f27NwqP7cTejZB3TjfHu/s1mmKNRMX0bhBK0oQy9eWm2yqFm0cBz/t
CvkCFF86MbhBdotgedY/M1OLthojr3i/SFe3keUUA0NR+6Lz+2oxvyJ1gMxArURfK2s6Yvi9/6z1
p6TkRAFcSPCLBHLjoJ0uk6N4UHp/0sxEZh7qkkd+IrXm8I3HMYvPkT7myVd7bMLwZR60aHHbKU/s
j8rgRMrJkUEJ+QRVoXSZM3kKz4bOjKIDT7vfe40qs0Co8WjtKT6jro+jOk29D48K3AejA6tPQ2KX
ntNnR1Che7bIC4FJcIjp4242xBjKOGmZiOvHuVmeekppb2M+Rtylavr2+EjtLysHGUg64+R5+3cS
mmkYKQWMc45UWrVfHLtTv81Z8uScNtpFwFcZL4I6iyCgbEELcpCXrR2arT/0TnCKMzM7habeHXyi
XS74bgaEE0kfVqjLru+HWqgBAGPGxyy6Vv4pM8/0nylEQrPrku6SVub8GjERxKMfLV/qzo5uRjTa
L4839M63g+b2rhREawx2//p3yANjmRJbbv00kYuPRlAlHxq1myhl5dOBgMAdUwQ0hGvwEXHt2zpS
bOZJZZez42fDkvpqApSmNqT+anZPY1vgSHD0aYCIscJssDhGPxUB1SXv2iHIbV/OKsUNmzbxwrAK
Dt6pbTQjrPC84+FEgxont7Fi6QCDCOP9yOpDjznNNpCkpHxBVDvw2nZIv+kEPL6T57FXzWZ6ffzp
9o6dkirENpELkqdv+5pLXgyMvgssvwYP+GHuzbeaiPtGbrN4RAu1twyK8kmD53B+bHj/PvPxBL1X
yExBzt2cGTXoWsNYEtvXrez3qEYjHQ3bFHHLbHbbUD6KP/Z3nsuOvDxeTLT/t08nAj9NSvZp+VKc
IuEZ9qPf8uBcHi/qfdbd2q1THeDUCGU8SgbbqiC1/Rogj6T6qsZ0OtCGkTH4xKlyf7ZAMeO4nSn6
uzW1UkH6uLbLT4Xdac0tz5syBiXJy0PLvFOVT2neWPENhHrw2xjTPXBne+qll7Ypgw9LVqIF7cKS
MEI3AxcQuhBe2iOh6/3ZADVMLIMMO08VOe36aFKRnMmCDMWn4wPLZA46WWNg15SNnxQqLqNXSK0B
wKCWKDnZ5lwpBxzT/RkhR6d5wfmkH0SOu/4FxmDpkLsOVT9TGFPtMoK1s7+FhT3/Zk+WtZwi9qU/
cDC7g4ItMRcKJpgp0JwbfyoRGMBq7RK/WbLpmjpR7LWAIF4eH5R7VshuBaaSFHcn2DjrQWnQAUp9
vZKi4KYHdV+dkEqYs4P34Y4hGMFwazj8LGeruAoBrFPSZUz9zK5gz8lFd6nDJvr69HKE8A8gKE6L
YPmvP1QTN500RXHmg8uAEmvM9SmJ0Tl8bGXn+6n5QUaiZMyPAXci1vqTQ66a2NCnMYj9ckSRyUwq
9UOpIo+hqdmTowyJQYQpCmMC3wUxadPUarOUKeRmkvigiZazVE/BiSE01pN1xXcrAtcB3oLC4lbG
rS2aqKRLE/sYq0lNlKysT+kUlUfeb5d9sRxeaIHgpcrBd1rvXGEPWeHkRewPY2P/0qWLfsmS2rhO
uhx+GC2pvtIaVZ6sDojV0ZYG2iXEfklY1kapgNdTwtA3P2LG65/QOOY/M3uI3iJrSL7Umjl+TkzE
Nh+fEXEGVg6Y9EtUj/hoAvKxLaLKxjDrSqonfq5KuRfUsQyqF+/5vBXofxAAQQCCQdLWS3MWm6Ks
Hqe+lcTaRQ/RugwU/Qhce+e8c84JI8F308fdPpFRFKX9nFupX6vjmFwZEaYvnpa2UXjKnfwQvnbP
HNU9ausMtOHt2lwvCzkQW5PGyq+bMPDHiSffbpXIA2xUHDjZ3ctCmRcny1cCAktyvnGy5TxUbVdX
tR842lidHYAY2ScIEWZ+ArusMqo2diqVcGvph2uoVQgAPv6A+7UyWATgGjUrEeVtG7xDpRq9DQ/G
1wZjObPT/5F5uk/RsBzd8f3VwxIb+i4+Sedi4xrDsCnQL+xqH3GV4EMlSTrD2C3rF2Jx7ZxOhvNi
WEv8nHSjSKHQ0uDdhlqJGsS2RBYNIJmNuCtJ3JbpCuGxPdUTWMChTouDC3dnJ0EOo3AMg5OOmb65
5UEqB44SmKVfKwwPp8aiLslpVMe2vSidHEgH8eqd7aTjSqgMMYp7tz2kIASYXucQb5haNHpK0M1v
AGzmzxasx8/mkimfmfl0NO9sF6OTkeLNxGQCAnUaQOvrzujcIS2CNvEtUoKPqLVpF2uYyhsUOyV0
iyrqky9LXjvhxyqTjPba5bl1sM17v0YSycwRONuikbn9FWYo79o42NINzbSY4eWW7fJ4HHUW71jh
ycNVO2LePcW69ULrWaXpEjfBbanD6DPsuu/wWJMvj+/ePSOi8yRq4Tyy8sZIqi6dURtZcCviPPOK
OetOWoo462Mr+3OpwYQAIioQByQ2m2+W4lIiVS9Cf1bQtFhQrfTLHFZnZEhH2kZ7UzhNykYi3Sdh
3ELfHVgxhaGNpZ9DCZtOJnOLEHI2JCNGj2dEhvvxyvankRSGo884KZTawcOsP5KU1cNsNnbmV2mm
nvNM0/wsXYDWh9P0IWZwnKdYkXWu2nC8jOH4pDQ3F4FslScC9jcOmUrK2nyeiXdX6hefeVmZdC51
DdiITrVjcBk8MR+J6e1PC+Yo1sCPFCMrt/lxBr897qxy8fNs1l+iyrHPjB6JL4/3dP8JoQDRBgIq
Sk2IIHa9qI6YYczmaPHDwKRf0mhW6zpdTh8oQOPrqPp315pFCYsdpOa1K+53ExO/JWv2Fblur4Y5
MOWn5pS2zGj6/nhh++3jjWO+GQOQwcXQqV8vzImLESH9aaAMrtUhdfAkgR+kgwh/bGe/JPGW6g5h
M88NOlEbOwUYPTK1wdeCQXYZoli+ZOgTeF0vH02VurckUjQy0/f6/la212mZ8bSAH/Etqc9fZKfo
vVBC9PbxgsTGrANJ8fNJAHUxxWT3rlWTNGmwVxTfkgHToxymFQzpipjMjbb5OA0ewbr8JPuYuyVA
0cTKIDtIprYdQquIlCmwK8VPQWqcE4Zln8Imtk69kz452/zdFD1dISAt8KFb9nGT54u85LHiaxN9
3HnIci9iLPfBvdp/K+EPCV3f1wQWe30sDLWa0QLWZH+gUnppQgVNr2o+Gqd21woQRPSwRTC3Le5E
sYJUT2jLvpUGvTfXxuJqXXOkxbQv7oitEho7AqdB33GzmHlZ0IAZJtlfrCacPM63Hv8zZblavBaT
2mlXi4qM/rmT5qE+NY2BRs4gIflzwfVE46dM7uvopSqq3n4JUwNcZmQEkSS5cl63BrzNPLO/K3OR
5hcZ2XX+wVAwqyRpIyJTo62co6lV97ZN0KYVRnGhp7wV1UkmtWkIDWdK7sn0XYVn/yrw+Uc3ae8a
YBBRfQOIxaNB9XZ9BkKC1Kyb+9m3Aqnw5MIRbaPUPmlh/aTIK4dakJUIXABBQ9LeZn98liBmGCeO
VS/Bklcj5DNUp1ytbtrPj/3Dnc2jDs1ZE20c8Lwbx6pXamzlbTL7MkHgaZ5r1bUGOzw/tnJn70AL
UE9kXiv8ve39ibM5ROtlnvyubOqXuUGwJK7y6FTO3dEAh70pVALYP7qLRE47aW1Dl5y+TILaxzWo
H7NMVv5InEl7hWsjHeBw7pmi1Ez8goLOnYBpjifHmrTGbwnbX5jGUp66wUCVurIPAKH7dAG5F9iP
2KLdQwixPnuMvojUpG9qX1WBVrlpmEumKzWDVLugEMvcGyYlKj0gx4nz9IsoJn6SG9FIBFu+1YQs
u9I2eq68X5ezcgOf2F1aSbG8PKYd9PiU7N8qZoyCNxKVCKh6W05gyDA2ParMxm8KKX9prcx56ZSi
OOV9PpyGXjYP0vf92afPxHtP9EdVlq7pelep9BpjX+q5H41OfgP7rV9Cafj6eFH7Q4IRvhm9RVql
vMJrI2Oa53pdLLlfzHL0wwlH6zzDVLlRTxgvz5siIRGte+QndwBb8M+xTG6V+zSt+lOU1YabNUF4
Lsoo+i9MgfGG7UgWS8Vvs6pU6MiNwZj7vWn8rS2N+gKrLDyHVacfJED7Q0EwBsibVja98534ljOr
ZcY84tof6YT+lVt6UfqM8OhnT1baJKJDQaXwwF3ds8mBJ3cUiAsQvutvBvBNrxJmKvjhEvVfUVpr
z0muxV6YVPEfTGN2DuzdOSMiM+DY0x9AhGZTpg2NUpYXqaj8ydEzyc3VylpcvZbrlMxLrv55fEzu
rA6NdspG/KEnvo1xh2mkW05zwCfLR+VaVzO3tpXvwSTdpmWqvMfW7qwNdL7wXixsj4Mz41GvNETN
6FMxKsur+kJpLowLaMIXYJjd0bzRO3caCCHtOLJlKg3bxqrdt4tTZTHYEjubvsohKexYNcWXx4u6
s4U0xBE3eZ9fuUtHxllHpqULerqdpeMpZhwRBFXGtQPDfEuZP/r0Kw0YR4hWgcVkTv22m6MXMdWh
Phx8wAW2G2rG7BtV2B68Z3f2TkjkAp+CuAF8cXPsrbEoNRWSpj8lAzi43GlvCc2ql8d7t3/LoBrw
03FQIo7aYnASGgVqLKWDL4Fi/S4v83DWl9S8doFVnhnm3n6QZk151tVzJgSlmW3EhaAptb7RhRwn
Zoy8oz82ivYlVrXoc1NbPx6vbLd/GIH6LYayEYfyvdZGwtmOuyKSBj+cwSbMSZKfijQ6Ese9Z4U8
mHiXSgJR4qYJkqva7EjE5r6dltm5y/XB1Z3lqIS2u7biEqGTRi8fHUlabuu1oKZj9SWqYnTsZ+sT
c0MZA2DVyaexyMPnvw31EBDGlEPF678xlURSX+dpM/rSKLWqLzt5N50j5ho9S2vA/ZDvUN7l+1OM
2ZYFO10a+fLF6HPN9C+WNNSuxpTdb0+fgnfqDtESuQKlmPXOwWhgxH3DUTOmcO4oWPf9rTNNIz7I
7HfnQMzYpO0KjplWGNLnazt9HwwdT8nkx5ztM8nj9JZHVfOs+8YKXu4dxUzb1d6sBi6zM9DZl31l
zuLTMraRWw5Odqm6Q2nD3ZETprikBO1g+rlA6wUlodbPs5LJvol8WO7mdjAQ5PKBCHgjijCXx99p
V3804NLQjuJvwlvqnmtz08L0ayNmZaAcE09ue+mPYez1r10eR15EUAKsU5nOmhb83SCFe3ts/c5i
iS+og4uJfSST4uv+3ASepGIClyL7caTor2ZpOQwOK+JTrMX1weOxc7gs1KB7KcQpwHJtmfeJaSS9
BTvAl6kMnuai/zTa+kVS0/FiWfnbkpdHEsn7oynIhlxoweMFmrZJlWOtzLUZNITfNP1Uu6ak/A80
PedZcLEYH+oASdOE5iFEx+3ZnLUk4RrIvqRVIA0Hi5tdysNFqaz24NHafy6kqQRRB7CWaGFuErAE
pYSUqc6KLxdF8PfYTeOlqKzypFW9fNBvvmOKJFkokrN7AiOwPhlOMSxSbjeBH0xlXLuxPBkXGcK6
G4TO/KwMC1soMnIaMQIdQ81ubYxhjrh/JwlIzKX4H7PQcl9T6yfH8NH95b3nTgNdAidGXXVtpckg
NOZBavlpPBaXvlKF+HRTHmQK+3MOTQBAhcDwccq308ttUKdRIKemL9Vx6aVxmHauOab2BUZJfAv6
cTpRMHi6jMssARr0cCEIN/nvzVkvwrBLeXYsX6u00eX0lFdJr+aDte0CTt4RukDCADVVNnS9g4Ou
gJcOVM3Xak29mFod/ZJE9E5CTbLe7FArn32TRaUdkLYAQ5IsbOVsItGHJCpoX7WaweVwJ0tESYLs
tyedIO+jQCqDmueNgcC1XlUQFKPElE2spGHwRzfrhevkzfg29ct4sIFrl8R9wvWBUCLHEmqzO+Ac
7cYAPSWl9yp7yjEDkk5zJ2WUjlih6+v7ryFC6Pe5hoKTs/lSYxGQHSzj4DWOUnjhNIAFGOr4jYFF
R83U+6bIQmhVCLT+5vJqYRLRy5gHb+y0y6Rp7adS6YZf++UIQH1v83ghQXgLGDWtkfV3Cls4Hmlr
s6aOKv7oJJ2bz9qRyIl43/+/VfHvzpEawMMkFuRZ3iwnYpQPY5ew0nZ6+BpOuuFJsdaeAIWZpwzY
wS9mKU2vndwfZHPrSODdMPkwDxXHA3jg9hjWzA5KVGaQeKGiSVcQ1RGBYVfJV9mcmnOS1PILmEHF
YwCtczYz/WiI0Z3vKAJg0UHjQdt1F2oGeybLgv2ukApXHtP01MbF7OdFlRyEHRvA/v+tla4rrU/R
tN7qqFaS3mhxVo3eXKBQEgSqc5WKZrhqetieTfTi3V5Z5lcxY1wMq7QuscIEhdnuLNdQpvKlz5FO
KZbU+vrYFdw5YnBGKTCKPrfIC9dHLEob6BFDwh50hXJZQrt0h6EIzo+tvLdQNmcMM5Q+KO0gbrX9
1EqUmqld9KOnN6CBCmAfH3W44ozpboNzOmqpG2ateZ2MtjtJLRPGQkdNLonVdL8+/k3WDv3f74B3
oKIFtEWgIdbrnVKpa8O8GD0riEw3c2zptYYpBUYv6Lyhkp7jj/9rz0TQnVwBdVtzi9EL0RlMRwrW
nhknIJVCGnG9Ula05IojWYb9cRbUMoI/SvA2IIzNPW6XRUEoX2Npxrh80rLU+ZaXWXpJEPfqD5Kg
+7ZoNMJ1oTK+baIiSjkn0WSPXqLX5Fotig8uKAymgFnd8O3xJ9uwjcUesjAxSxjpUyrx217JSBNY
CTOYQma7BNVrNjRh/3GGjjt6UWR12m9zapuf5SVwYtcYgRobhWLUp1ByluqkRSFyaa6alsQpB7uw
vzyAyQgMEKC3ea23yA0dREilzdboBUaW/mJnDKuLHOc57Yt/lw8CDHwBmESa8Jvvmum51HQOVpYi
733NLFS3kp3u4IreXQtFAPEKAOvd6hGmVjiYAOonb5mdf5B5zk6OPiUH0cA7knftB3gzkTgQvETB
k9pcv4Y3pZKUevacMekrFCuDqD7p6J517qS1jnRC9g6+XdmOdnXR5SDNr1mlhc01QFOsfVXmWc3P
vRyl+mdi0Xo+pYyZbm6tSQnenZWhPaot3TnoSPsIlsE7OW8bZg7LokZNhbJPPtm/zQu663o0/gC2
eTRZ487+E7Qg0wa5kRBw26/QRnACuh1MhC6l5FZ5m57yYDqysnd/YqIUJW+EaeBKbZGTo1JPZps2
szeKe9IsQPzk/FUL0bA1Ou0Afy/Ck83HJvwDnklAK6Cum8JCyLCJaoZC5OVSlp+s3lYLt7W15WIY
c/KaMuDMS9sh/vHYXbzn1Wuz5FXkI0hH0LqAXbx28UPipF1PF9+ruzL4J4Bc3F51PRkSt3RqxfnB
4zN+RzAns17LeOxDF3niVPGcVomdS2yG+n8kYOj6qc/mQsyuyLTgY9JYdsJEKr3tLkq7mKGriEnC
f9u9urzRYMq+d0uddr5eJiF60UbBrItazu1XNWfiuls1klZe40A1vy9JILXuNI6R+imvqqWlvb/A
EhBjiKoXtZ9NpjYG1Wj6/VTNoXLRpjT/W0Y+LbgGuVZV3A4jnpuDm7k/fjaIMEoV7w1VAqr1piXq
MphQIjVYO0vxEgFHPJEMPwevFq6MRACmEONuSHrNbS8/0tNkstTZ8pRcTj+WcIf8Uq6O2BH7gJag
GdKVStcPSJEu1vpTjaerGyWzOsvySqnKP+v5JHmjFM4fI4a2n5tmiH4EsHjOOnyZg6rdHctw2ilD
km2LvGpTGSkRuSjtwbQ9XRlezEmP3bnS/mLA2A3Bro9TYFZuEDxZkWSUOwwXASQXU3mo7W9nQyiF
rU6F2RjemDXqeRmn2YtrRT547LaeECuC8Cjoc9TvIOyvdzXEdYX0OQ1PQQ7VlcLY/qvrc4eGtBE9
lQW/L4hpIaaONfGXucl75qopk4H6iyenjNRAoHD4fU7s5Y/HjmLrC1kQxR5K7IQwKM9s46WwZ+ir
4CB4SdsY5qlfluZrUI7p6Nbt5PxpG5V8JOd9Zw/F6B9ERKiVUNTauKYxg+05m5lJwIBYYR83iTfi
Zi4AXI6gU/dMQVeDPEphFzTYpj4ymEWjWDOmBkvr3WRRh1Miw/SKkuUIUXpvI8XRQxJREPS3MTVz
gkHvLJ3pRdOUnewwVf8Iq5ZBCuYUfB6X0jo9/eHogeNBxEhYqjLi9/npfi9FZlSKwEKk+hiewhoh
eVNJ5ytyru1ZI1v8L+wReNGUJqymCLmxp8JlyAKgY16dxNYbVgpvzpfqalr9fMkVqfj6eH13Ph3p
OLIsQlhEgFfX69MTk5Bd2CNvLX4r6wxpaqWYfzQ2o+gem9rlpVwCofIhlHBBBTMNfW1LQZJz6Oos
8KxpaH5nolJQFmj+9nn3e29Xmf1rp9uNgeRVUKovkdIiBlXBnx1vhhLOryVPxoDOXBbJZ7VI9EbU
TZvy4Jfcvk3UwchQOUM0xhyqwBt/rlM4qmpdsrzYWLKz3s/dOR/bvx/vxD0jtKcgPhAgkUZtHkA0
9WiRIbjp6QlzA2BISu5sdke1FvFTfo5NxFJErYWGiyiYbq3MYZUl6L06XjaP7W3MWuYlRr18mYx+
+DyXQXjTF0u+WL0afrEGpb08u0jeRGpT75ORBL59/bXTpKqGrE/CazKSg6ahpnhmlf712MidM8Xp
FC8vzQ/8z/b9rZbMLktnCq8xk6iJdSAhwTOl2xmfm35x/lSCRtavw9g5yq+BvshBQjpsdPMZEji6
02FpS9QjxsTp3qZa7f+2em18bkCZeGIYqCAw1OAwoYJsfRajxoOk18Po2k6jedWS3Lj2TV49JVv4
f1bYCShs3FXKkuv9rgO91OIli65RF9cnuc0iSuFR+fRXZS3QZ4g4IGtSHl5boYE/W3NZRlfNLjXX
nJLiNFI3PPCC+wsCophwXohFoWe2BRfnANwrpGCia05BnL9q+zRpXXHQhdlZoVYCM8eEash32ck3
DZMThHrZYEVx4ksL/veUMPvn2bXwk8GTMtwZjJhoY613zNaCqEoSKbpKmRmg/OZIf9TdXP75+CJs
5ofy+d/N0Cqj0k7WJW8ejkXSzKlvGWQgD7n5z+JMxvJNtaLKcAk4ws914GSNLw3SIr8llW7/Lc9p
a45EIoyddrMuHuNzN4Gk/GsoGYbohY6SfqkSHZrbkFvDhzCcls7XomJM3MVYjOg6gMGOT3OVhK0r
awVKdrIc9r+0dg8L+vHido8Ua0MNTXB2oXfvhJdFZdIMSJlYW41AoK6Xr2mRLL5Upkd0yXumaLmL
gcTMqgZmt/5acpow0g06zNXITOYj5Iw0immjuIkTH/EQtimrUFtjXIF4eoXuz/apKRLLHMfWgUtf
5y+dmFZjDMZfuONf58L83DMM4uldfK+9CtF9xkNtEyIJTcXK1tvkaiRm7S7Mxkb0MGAAEG1b77Gp
OzeLgFMAf4g9iUI3u5g4aIwmaZ1cq1TNro7cjGcj1Z6bx/B+5EXUSR8B9WUhnLT+Vo2ukxGrXXKV
oNGe0IUvzpbSBgeH7+5ayHcoY8Bpo/a2tqJN3TxICeWpmOzvMo7KeEpMdFQf79g2m+MwiNYEkRgZ
K2WxTWxkIClYx7GSXAcLN1Trhf7aZLkCtUeX2s5VjXb4e1aM7KYjf//jse17K8QulSdqNQgsblxH
mY9hajXYJvupz86ozmcJFeinkGf/fi0yIBISMjuMiR34KZIu67GsZcli0grC1ecyghu4LEyd+i/W
IpQpQdvQZNimc1mmhcuQy8k1zQ35ZC0WnIVFdp59BYliaSNBBKFYTJC18elp03eDEmXpVV2k6MXJ
ezLwNvv2eCli21fxG5Qemun8AbdPA2FjZIx1bR6WOrt2dY8G7EI1ptOMfHZBBcWeVTXKfx4b3Ps+
qjJIOzMvjt4J3ar1F7LyIYAQQvHIiLrh09LP2rmSkvo/ZpoduKLd0giCKJgAoqPVCGJLnMifzsKI
utAoN2p6VSaplV/1sVcStwgRnX/RVfrFb1MxwDN5vLx7RmkgEB/RkkG6erO8sJdh5EU4JbsOp/Ms
j+PVZhwk9GaokG7HV/ifxwZ3+8kqQSOKGc3oGZCyrleplZkVBBBur9mkVs4liCyQR2Vk2ddOL7Sj
qbH3lkf8y3nk7cKBbJZHIBvGljxjDaEzFxH/7lvVBvZfuGjtQyCZT07I4EKzvPdOMc6X2HbbK+hM
2CshImvXvJnqD1KgKL9IwND/rBqSciXMj0YK31sgtAiycJoGQulrvZ0dFeR0AQ90LeY5qeGuSoN2
7roweclHK/hlqsfs9uwHpDREbkEkyoUATbi2GAZZJinoKl2DYqErjJivn9px/Ema59J7bGq/OEw5
EFURWKFUvm2MtyE0rmzSiqvFh4KCIVffDSumbZEOYVC8KHNVPVuGhRYhmIl0uyh9wfrYro7KU6zn
HaDPfg6pnTjfgMu1B1nJ/g5QlgcNZIvnk3WJ///TTU/tRp1i+kjXSSGhdqUqiD8PPHZfFz1c/nm8
h7t3jAWB0YF/hNPcD/mBFFRnc5yXVxo7+qlJcd7npnakIx2Bd9HqlWcWhgRMG5w2p3G7c7oUDSqn
r7qGTpZ8Gc24bU/BYsfTC+EwYnDz6KRuacd16xd23IYfcXXht8qK7RnwS11/6s1U6/8azIT6bJCF
BtPGZahMbpkZRvCpSgp4WlnUTN9B5RjlCRJnuPhQ8hbNn0F2m2j8D41x+V/Orqw5Tpzt/iKqEDu3
LE23t9iO48nkhkoyCZIQQgjE9uu/Q76bNO1yl9+bqcpMTdQIIT06z1lMR8i3NjKGygQAwByrJPSm
9qNI+rZQcOlDbi5qui0c8PwdxnJdF9FHTWHN6JqNdUnuFWfrl/ff3kUFtBtl+0L+WimgOjmOrN0G
by/msJz1o7RtDBJWmqbOIz4IzCtVL7JTonh/5G3j2L9ObNRgDUElt8EI5yMrUCn6SmzsZ6TcHqER
n/PSMV1KZhU8w1dkOXakYi8RNMP31UiwjP+H8SGYQwGIJMkL4yPlVZMFb1q5ZUk28Npq+Ddq1XPa
KEs8qN6hqY/UuPvBGuNXhmP/o9dgABTQ1eDggGgd0PTu4DBgkASrrPGJlnV0Ctxx/WRqlBnvP+RO
krodFyDgbDJ8kIs2Zvvu/faxQAMOcUBIrI7VcLJXMfgJY0vvntBoVUsS1I41/qTGtarEbsO1OeFW
2pEb5fSBnbRkiqAwtQKq4NpUWxzJFs7cpEpCCJv0YTjDV150Nksn4UH53MdyCU7w25P81ri1Dq4s
123Rny+a7ZTFuY7dDff6fQ8VM4RIBbBsgASPbbIIEabCMi+wpVnz92fu8mjYwO5tP8OG48Dy63x5
6nrSHkzd2wJexT5JYrZYd630ZNGpUiWuIeJjKT1/XhVgBDA58S0AA92XZzAYiNYZNgnF0lYiXzl7
ibUVp7FDr/EtLrdslLg4YYE9Qw7thruL4gzJlMHlrS0qiPLzcfLsg63Ga1zly60FIBJqIxDAIqy+
fTvJWVW0GuqqYojLf3HSj6k3khz7qJ3C2MpJndZ6XDrvSvXwxnvbljqsICCiA5K8e291Xyk1wRO2
WL2FFR6H3Zjuxjb11qbKx9VVr++vkzfm8my83TaGlGQK8vCkijrs7dPqjsiyxr02fX+UN9Y97MBR
E0GOgCJ6vxpNhAKIT8tmA9HFLOu1CBdEO9puBr+G8MrO/MYUooOLTQm2i5s76fZj/joTWirbwW1a
VbStC9baPP2e3eqVSflrHcof7z/YG9OHzR/NK2yFkPvt62e4glplLVFlSWXrtEIeaNZ48bXa4XIU
COWAjWw0uAire3fPR3CNFyF/whQiDvvNJ3ewkjIY24/ShTBfW2IJCKOgTaFa2d22R97UUagwzuj0
JOmClRyDSrjZ+3N2uRiAiPwh9m6mbRcOhD0tA4Q3rUPBnMWp0nLGsZmPvsO9Ilib6JoY4HI5oPG7
oVdYe2hX7Rklg9Hc9N5sipBCo5REOurlETWDYA8Iv63bR9UT/THF7bYZbs19tMDwnLBZ3PcxLDsU
QU9shJyTQGaRZlYqVpcA+zbXzsjL6dy4XZv3JzrRACB3Nxz0z5TdEcsuymGcUloylqkm6k8DBFlX
bLcu1iGKOSDeuMF58AO6UJvXWOxyBipeVLqbs6HqusPGmbxy6P+hLJ2dkvjrcZ0BQ+KPgeTe00WT
0tRISUB2+yT1PyTABl8QWbE+pfVUebmRnv66lJ4zsLTkelruWtL2y9GtwV+trvyay2dGYwT1DS49
aFxcxFN6TTdZrqm8IjYw/S+H0C6mCHEN738Tf8Rf588M0hkWJ9aoh21/770RLrQNbNC3irHx6zXv
h7DSD9xbmczQo7KihAVUDImZ+Gzdgg8aeyjnFanveoBuK258MzHki820DOxiXcJuhDZkWKx/BmND
Lh8BtPU+ywAkhRzmMlN8S1ULgYzowK9XXdvPuAy01bBmdeh0zreYreGrBltUsEQbocKUrqRZbgGg
wwC5QYrJaxNxCITHYFIqUTLow1wp1ZFjZ4PJeGtsTup8HFVgHppYgVnftSOvYGbs1WO2dtRR/7VN
P7y6ovf6ZKx8qouO92RMos6CYlwpAk5AGqMReINIraHPKsB3EsokT0XHKFxK8bRWdAhQ5pdLkJdE
l8MXA2eeMMNNik33PZgH8QGCGiRErH446FxKweNsDidrBZQzL9Nx9Bx47JSCOl/ceF1tfDWbXX+H
dMjfqgWl+2tjwwr2e+mWwr4TkeYi16WR5X/vv//LVbZp21DNo9AAL2zPvp4VmXuONmDRx73KgoFU
KUJq1PH9UbZzYr/IYF2ElQyJLVpLu6Jdm66k2CmCYpmo+gUjcnnHdaBg+6PE3Updktey4/n7g17s
T2D+oI7ajMI9FPJ7zxIe08VSrYceJhwJj1PQkqKBQDUdF3nN9fDNWUR5jdIJirYLtJh63giFAD4i
+PCMdxLUNvgf2vb/8EBbWw60FfBzYClyXl8sStCO1WVQxGO1GWwEIm/A1D/Ifhmf35+7tx5okw5B
DbjZfu7h77keeqJkFBQhEggfOnhJ3pR+rD66rUcoX4CnooUFcNXdM2s7WwtjtZNVjEI4kFZYZQaq
H/notIG5B4k1NDYbu/MCF6PRChXHRMJiiNrwH7Q0y4x1fnyYve5aUPXFksNQWAawMkJlhv7EVhL8
VQHaY4+DMm4jnFNT+cMpm4XDIY8wZCzAwuHKAXE5GDRleDQ06gH5gZt8Plik1gZ53lZcSMhFijGw
op/wZm1TOiAr8spYF+sBzAjAeBvaDsAPd97zsXRQWUHPgrjA6ldgJPdAktouvsaCfnsYUJdwGkFN
vvebUiriIJ+6cdE0E/S2AW9hWV5GH14QeBhsv+B0biLDvU6ZWTH2Y1LGxeQNNhgBm08XHweTqbrT
17K833gk7KvASbG8QXfYf0lQJjEbwDYeiXYqAcvYwI66vnaMvzkKiA5oGMD99aIRTN0ajkBtVRZj
65V1VrWy+glsdr2WinC55vBqtusUkB+suH15Keagg3MuD4qSMy/hDjQq0huG42zX3hWO9BtDoVoH
/Qr4C9bd3v8U2QATzA+9uOg1n3LU2UtKWBkgocPoD6/uAJOG/BxQgCBQ3w8FmS6soKo+LlQ/xIk9
enFakavkvAvgDuUcVM8gsW/+MeDMnX9DXRgZODzIsoj6qCq/8r6N7E/Kcysb1Ff0lBK2jqrJQNuv
/6PW1kVbQ8e61ni5nFbQi6FOxoa4MTv39nT+0lou4XOMeHdst4oZL0XydZwaflWpf7kocR0GWLfJ
G3Gt27tPSF/y2sLtvCBNbw85nWq7QTZ06147ft94JliTYSDcvaEQ3d+0Su1XOrTbsvBN06ciAtrU
qAb9wGCZs/cPxjeGwt6OewKaqcCY9zzmHhu7ZzzbKhDaBt+wzvl3skHobMDJ+vhIG/SI6/3W3IS6
5Xy51KLWSPrqqmNvEDNCYhXmMBkODxO3PnxpxLYEvTC+aIwXIZLjfKixHDtpiFMda6//t47A8537
xcq3/+sKRPLGktgwLVwYMRzUI7szi1oStG+2VMfK032q/dWkXjxV+fsv6eLmjV+G4gU8QhSdIEfu
jmE+M1zHJlIdVdseLBDxkpgG/7XDiEuL/Jj7CW7caBaBUr9NH7SoWBjnk+e7coCUw9AjLU2UgHcL
FN7M8RXY+88aPiuhUTtjb0I/A01FXNd278hyaO9brbYKz3K9ZkrGeGb1p8WGKfPj6iACODFcjwEA
+ZV3SYvso2euYyOTuod57kagkaJoaYD0Y3tANtl3I2RIQJ+lUXmleLz4RnBAoCJB2b2x4eBtcz4j
ZKrgHFVVzRGGYv8oyXGDks2/EnFhV9C9i9WEiceeCvwBylFgO7v3XLYj9F+1ksc5rmkWtn2Qx4Pb
XvkQL1bTNgoU9WgnYeWi5Xn+OHohq2x9aD/cydFzCmuHdkjWEeb7CQyDRnGz4kdecxG9nEOUQDhp
QYjH2QRDuPNBTaAE2hMswo0JPkFpEE/ALGEHPq8H5g3VNVOVCxkqGmbY1ezN3hzGZoCBz8eLZxJT
Gawh9EDNes+aubrRJWl+2wsMRnMI7ZiBb+8YI/K5lTQ8xjFrp9S1LNof3A7inis3xovDEocTrmzY
+VAGwrhjV3A2JUO0AogmxcLK78OyFo60bvyq+rea6zumg3/cLrxr3Gtd5ksICONiz0ARDyXO1to+
n4eod2XcVlWMeVCEJKSSbhKxMkpNb5NjY2h8S+Ke3YrWmZ+IsZyvpdf4L+/vXxfX5e1HoL0FLhqI
VqBjnv8I2o6eh6ypGJWCYvYBuEikcwQVuf6xEfBNTiLa9o81baCFen/kyy8KUBOAIPiyb/2bvWMF
AnY6qJCWuKhJp5rEV+GCnu/qj//LONgscWGGWQV8WfZPGLSwjxxiaNt1+KOqV/Nku31zpYR862lQ
EwAyRF2Hvuhuz0R/lJEea6toVRjeoRGPYHbBluzjcwaQAZ8OqlTsertRUKiKyKlwN1pRs7n5JGsy
ZS2Zp2ud18s9ATc9qKWBTuIigbzH80mb/QrNhRlFPm7NLAVHTt3GoekyLrprXuRvzdyWbAPnNQA2
qKrOh/Li2jJM1CW6M5p9DaC5LPy6dQ4fnzmIfbYcQhiBAnY9H0X2ukReHC0Ld6yXnLncPhqLB1dO
icv9G9P21yi7aVPg+/S4EJXFFDL5Sa5+e6Oo5xwGZjn36LOH+ftP9dbXu/k+o+7YpO37FHYEPsUz
0CBU2CQwp2CNvtfdOKdgq0BLv9zwFjyZ90d8421tji+bduEPjLLbtKABgA8FacqioktfRLbmGZ3j
9en9Ud5YflCbYKAA3QXgeLs1IboSdjBclYVV9lWB/S8+Tg21c6yOa+Hnbw6FhhDAms1Je2+8NQ0T
ygbXlEVY+18WOQNZDrlGzSPFlXPmzanzwWvemIsQ+eyWoGfV6GzAG7xAUKtOjGO5ue0Z/+MLHRYP
W3kIIQ32191pLnQQLBWXVhEL0wVpGVTlneduCqEPv6LN1RJFInbWLaX1/IPCET/JWNLqCApG88ni
zXTLLRWni+nlt/eHeuOrQpME4i8U8yAU7GUirlArJnSgRyMd+3Yol+gkLat/jkQwfPNDra9hhdtn
elYAI2wZNfCf59sA9N0i1zgnYUla0yNykWeVTJ0b0czR1INYPrD0T1SzZXRoJ5/KL249hDqBEUKv
/zOh0TJHZ9vueKLKvvkELYg7PRqYfsAJDMoBP5G6nWQqw3CokjVSowe2kym/l8jeGnIctjPwNVjn
qaznTsUTu16D6EfQheWmgiY2fSgnBxsMUb0ZimoQ1s8Y1gQRDjYt2wPpBxrnvO5tKPoriGugex09
O6mnyapTd5jxCyZ36k1aTRX/KmEejmTi2GaiiCwBGvf7b+6NJQ+uMTg0EFpuQqTtv/8FUmpQcz14
DYEJPNH2GRao/ACZzv9wKm6lOUhCuCWiaN4tRTOGLZh6C3zZW+rnQFeatFsBdfwPz/LXKLu9HfKp
wMXVlR5Lwr97xsyZAo6RvT/IG7sRgAzYGYEeAYTB2z6FvyYMdpOaAtzHUq/HaROlK7RTG5LTdv2o
ewjAyI2Gi9YtNnPgRLuhEGm0eI0QCJRDBsmR+7hjjIqTYmvcXZm6y6dCDxyV3vYPoGf7C6UEy0Ww
wGFHTiuWh7B/ycs5ng/uCl7zRycQbVswD7e2xR+Pi/MJFBB/B5GAbyvMYt107kI/j6vQfxo8j13Z
AS8XN4ZCE3fjsYC/f6HWL0Xvdj5YthTdwwQndJcQE19j1L81d5vGFrp9gCbofp8/UDfwUboMmtNS
MnQMeWxSZ2H/wCjpmm7+cqQNy4BV7GaphVb77tCFMrWGlaDdHrtwIjwFGwQOnlSSaczsJrav3aj3
w+H9bOc75Dbo6qMA3H1PaHLXMhBxWTTRAueRyBFOfWSVqBCTaRu6XoGD9qXSNhz0f7jiom0CJdhu
T/eV09mhBpoGRwiwmxqmbsnoiqxvmSl0BLlpbwv7Sh2zP7n+DIqP+c+8gqy2+8YsYHVwSoWvVr8Q
+tkKxz5ffO2dFAQM96hyr/nHbA/x98GF8f4ISTaQyMOj7nbCEuYKK4TgFpqDDB5Sqv8lHfIqev04
RQKOFkQdGj6dvKa+csl642Xi7rOBlBvx78Luo+xAVajatTpSxxUxUhuq5nkBYbvPpzVQ17biN6Z1
4z2hmkf0DorRXY3TGa/UZHCrI6mQqTdFEhU96xEOVdXzYRrjZb6yge0/9W1eQXzCugEv5NI1PAgp
tbTEgFUXzUkcaQR9iuZanO7bo/yxogSUiJvE+aceRZ1sYIJeHb0F8YBIMtMZsh0/qvbAs/yhteJx
oBgACHM+CnFxr/MlZccAmc/Q73lS3yKGrLqjgd8ECVJN/I/PHly3UI9ChrxxP3avy14Qk9p5PUYc
huYTskwNvDDJNRO1N5bg1vIA+g9FNyD63ewJFs/RAo/6oyXqNrdp5T8sluMUjqmvgb5v7CVoUOIq
ib0S3Y29QNHSoNzWtY3zrFPdM6UgayhskLlLdSmSBaHIhfE7/4pi4PLjxpuD0wLaolshvP+4/WWN
ndZe+XGJ7HYs2DA6461X+YQdJjiH9zdTYMTPoWTIEauJNmE2D1DWfvDUQ5A2+FcbZgMmD9DQ3fKZ
mBWQgTb1cfBZ+3mi0fLZmEE9f+wYxyjbvKLpHOEGCPT+fJF2cILzGfHY0e56cwtt7ZrCE8F5YKUM
r1QMl18dhkKPEaaAm1PHvkbtofwfWidkx1nO/7Wt3WUt4KHi/ed5axBsyECfNgUGjr3z57H9gVsa
EaNH2PnIRyu0YB8WyPX7+6Nc7otoKGIb3nbiTQ68+wQAsHQeUFTofpTPHm1Rha+Wv8UbVpQgvsSp
1itL8q0BAZ6iwY3MEoBru5LB00E9u9NSo2Tw+Z0jKnLTUe7dIHljOMhw6U7vP+Ab04jtETZ+m3sD
JK67ZVEt4CNW1iCOvpL64EyGnhxGpivT+OYoaH5sYjg03vZtFm7PxG0Qr3ZU0ahSxhtOE3vS9dcr
D3OBhGOVo2MJOhT2envr7ZyvCuPMrte5AFPqWUr9sPpiLA+xxdT4ohDz/MsCbGbdDl3LT3OpnfjY
4bnXE18hWcZte6jc3BogOLmbei/snhqzOEInKFnhK8GCQAc5rSsaF9swKl84mwQK7zH+OWKdj6kj
1dQlEAdFXeH0WnupPa5Ic2jrqpNf7XJwvKyCIVXwufQnnHuQeXRhNqwgNp8q1xn1HVkpLK5Ls1L6
DHevoP5RyVLxpDIesZpkbCynv3XcNaTw+ipBiYHvRrQUvI+s4TMUPcTN/M5WsMYpu8H+VjrVsuTa
mZY+pw0LBdhocI5Ka+h+nsaYMCiMHcvAfBW8NlzMedl6IUXDaTYOlMCqIktChZ7YUbZhF/3ilXLH
bKZEkztYYax+2qtglNnUuLS/X0yw2EUt2sZ+ohFSXTIZz/Z0S6Udi6LGHhtmo2xhZxNbfuO+1EHc
xkmA9e2l6ARVNJkGxDqZpOcIvXjY7LbsOx/yDZixxA7S+eBiJH/A0L8xn+pRRU4yzXbrp4PU6tcc
otFzQ1ZraZ50FMHDBk1EpNdYCtEyWcxnKC+bAIqXbK7nNcyHiDPsuV7Zy/vOakJzsKzAco64R03N
56VC3+hU6jIQJ73W/pRNmznO5xnuCM4diIgCUWd9XZN/YfIXTtDvg9y1PGAUuNDZkDDonxZ6jsF3
mJeXKD3GSsocFkJMJoiAbkW+wCGe0iSesVlXYM8TMz1EPlp8uYKTC2JGRVwhjknjsKVgnvgBfyTD
4towpAwGmNn0ywKxtgA/eMimnvThPV9AkIdQq1JOBrilnh6F31bxLwiHq/ip6xRRT7E7jiKxw9Gt
g2RtrL451oHlhT97GgxdPkfuoP/Tlt+6S1I2dOYkVS6x2s9DOMR4AZEapvmmHYzb3wg+LOROQ87T
FsKKWZWXyvCSnmpUrs4rdMaO8980uzx8CPrKdhHyRhzzZXaATx+0xeHOQ8VMpq8LCJLDSaB3zfCt
2Wbm+Wb3ok7w8J9pusIqiDvJUFF8TMlIeYtmmqPb+TdgtMnJOtRJ/efWKiP3gF6BpE/Whowfmh5E
z5yCXcDTKp5cXPOmhfBDOw/jq1ZEt/kQGxqkWDOjTpDYi12pXBXeyti3fX2oO+PKb2CaIylbeXNo
nRxLDE9rIGGAn3hijcopcaJ+jD+tbS+jZ2lg/vdod5MDjXEsJ5utiV6jAOAnpDUo2tko/Qd7RPv3
2AZ0cl4bX0xL5iADIU5gTrn9TQPsUDLCOB1uZgSNsIPyBt9OhnDpo2J0WRjnAAhL+Vmh3HSSvnfZ
N9WawUUcnukH9wCzUfoDyAHiQFfS1+VxJatR+aiqefpq+QPleWQLzwe7TRtvSBs6Tk1OjNOH8E+Y
anWg4FbxT57TWS5N0G6sugwmxgFPXBEN048J0V7zyWlgIZh6odTAAeToaJIxxlqSTyVkpDA1qhv9
OpqYiO/RYrM5HVcaw5ARbIXwF2k0UriSuYkmVkg2kHR0+5PvTOAlRd0S5a7fd48uR5WRyiHoqqwN
gjHOeE2rPoX3bN89cUS33wIHnOrcgdvQiCzUgLO7ctErS1YrrDmIYbEZnqIVOu9kauRoQdlWVt82
IJeyJNCTXlMcjGX/m1u8fDFEs/lmlaYUBlSlaJQiC1lDvRTg5hjppELHfIC30TKjxk/MyIamTrCX
cfueMOEtJ+IJ5OgEi8PsL7pUMxZA2YhxzQJZW3BjjiFyH2VCvNoOHjGzznpqY+jgP8MZw59+zJ0J
hkyOEajVydDTziTw3ZNBoeMmcFNphklCbxasbiig8IEZbua2rOd3fC1nBf8Bpbft25EBRGug59aP
TGhGk7CT4gc84MaqhvZdDzpj4QA36NVX+G392CjYSPZzF5DbrrSoOa2eCDCLqtfS5li25RAlIfwj
oxt7dVpyE9dN+xKD3DXeULL0MmHxSm+abratI8es+gc1my5IJo5hslq65Gsfe7VJZ0Q1oRntUcOy
FWkOwX2NQ9d6YBVWxJx0NnSf95Gnfeem64axKmTIo/AHr0u+PiBGe+xxYnWO7o8zXyIF0/URxe5T
GcSl/gTNlfMctzXAI7l6wz/R6JGfJWyZEUeNk6lMEeI03fWVab6ihqCPajRek2iFHtzRYnbwFbLC
8bWTcp5ToPSrd4fUotC/QfdwZAmb5/E371b/VznNKAk9brr6KJHajm1J0d4GQBD7MA96qENvXl41
GaFSArmuig5Rs1b4ily6BiGmKSjNs/AXl91GA2GIIO9wHjdIw1FzcA/G4Vj/J+BK4LmwjHV180qg
n2hA5tdL2CKuTwbOmOCLW5tCgdzZPFObRkNSD+XqFQY+cs762G1/eBUtr+HAYgnlGYp1i2L9EEtt
xtSGec5PGZQ+AvFG0OgT3vPBurc6d3gkPVD6GytkXbWVQ36d8K5yDCoLKe3MXY3/w5oHBlMrzrj/
00NkYJ0ixoWqZ6v0lUj8AHzJe1NS1juZj0CZ32Ti5AXfk1W+ylE3LF+Iw/jvGhewOZWge3+034pK
MEY3fCMEAsqGFPS8EkQFYeNAXOTRwamYKd8KUnSSQJoTbpBdKTvxV51jROdD7Wpo4jKyAACUxwaT
dz9TIb/Z0XQN+b+8IuMGDmNmUP9whwNOev5ASN3lal7G5sggtjk1vkFDhKz+8xLJ7pUFg53xufae
Pvpo6L1ugn1csjYx1O7+o4ytx5BLedRk5jTrHVNuJZ99Tat2CTXAqAU91w1PBAl2DzV0I7OdpvXo
cW488W0Ule7hBj1HdrastvU/XIUhqIXBNfzwQNHbvS8Hsmt3XUp6jGBDYuGzcquXFjX1kirQr66x
ry8ebaOlgq4cAKaBY8CeOSpXhbKXqPY4h9gKKysSP/BVurDJbNbP77+ti8sjVgewO+gK4auysaPP
l0itYDkN3Gk4mhKnpGfZdcri6RUW/bAKdj+s0YBvITTCkNIGwE+QlLtDoQLF9DzFDoZD+npK57Xf
LFVgP++DD/v+k11MIqALLAvAa8AK4R+5u9fZS8+RpuCDYlAvYY7bSfAST4LdtIsYfn14KJSHYOm5
gO3harpb8jEUR6FZMdQQY0XUJmKJETUrWq6u2Va/8VQbZgiKORxq0JbfPZU1t6Oh3UCOxCuRj0Bw
nLNN9DT67JpNVrTfo1x0F5CbA2rS5vi5Vz8TMoeVREPgaBaP6BN4xM53afehSpyq4q8udconWuFB
c7G2rMnfn9OL+/82OpoE4ASAjgJjh/OF2ZBqYC7F6BVuvwdcwUMcScE12tlbo4CuDMgSYyBDZ5uD
v1p9uIMoH1dG52gLNANg2GkyG64gV7bE/UcGPBRICXy4wRoFXrInEWNLVJvGNTqOkkSn1u3Wk/DM
LwNZ/sEz8trU7dcIRClbmwWLEYPBvm33UAMc1MJZNuURNJj20K7Rktmu1gWN6TWXuP38YShQVP+0
ll2goXuHcTYb8IUWQK+oDfxUgJF6MlrTK3Dn5fxtFgbY5jfHYFRR2wP/9ZZimCDH1hxEx5kG/w6U
3PVN0Ca4Oj5NwVpdGezikRB/vu282KiwK+IP54MxCb/l0lndI5gFasqGRaMGbZng399f4BdvyUPb
F6JZTB8u9RfVBsWzxGVA+EkvGiaFnLdNunEeXuhI/Su7/OVYgCKxN+GTAs0PxKHzZ/Ij0wSN8sQJ
Inz3psfB9QDzCut2AnH6yvRt3+XflQ2g4o0KjP0WWAvAyB00XTvLVMvYEqcOMXYkH2vmBD9YVwLR
WJ0yfNQKsoBPzljW/G6krXi2BzWOx4/OLZocILNBVQTBGfgq58+7bvyyisCjw+0VhZM9Na9kADsm
4T69FjZyuV4QuwXfJ7xM9BZx0z4fC1c0EM1pJU9qRWbp3Ad+Fs4sOLz/RBeuPphXFHDgACMYYiOZ
7YYp8RMCp3GaUzvhoopEZezM2dLYI08BtEQvQ4x4rBMgCyS2tZOel7sIWtf1UykW7gF5qFb7uC5R
8IVMdIDDQ424jmyAuItlpVNyBKPrPupeS4tPNqRYVR3XWUxDRNjKUIVd7nfz0h7VbA8z3JFMN73A
r9Ef7+IVuUi5p9treRP/j7yeLyW0BLau/h9ZCUyuzmfWGQQuInFUnYQjUfoccPebbH6y/YZtUNTS
ReM/vqfM+tJ36+x9nZUjCUvwb5j7ALZD7WeBD0HtAxOgx9xDTUvn1C9nvCtE7qzksaFc1EcDmAg4
VoyEvbzlSABPJjA/5c9RgNiTQgBg958gd6bzqaVo3OYk5B1LR6ejZQaAiVovg6MiJK2qpa3zpXSt
MW9x0eBBEgt7+m3QOfGyVjgNrtl1F/nHcUIEctpWLplgv2F6fr/OQrK7VnUwEGv9GLVRVK8uTdUC
RhzEsrWqHsIKBpm5b8pJJ0zY7nLrC0h/4DPO0Kn/FPZh1HyifeMGj/jQOuQqVrpsUjItFfQAEW7+
t7SRnfW8+DHzbrCnhu2tx3nVJKvrLt9xe1d2TsdQzg8ESQ7RCTwAkK8SoqHhPvowoNC/63UGjAFI
1ENChAxLnZZ1XTcHCq08z1Zcy0heyS3GiIoo/I1vFE89webYnGzedOawNouIUwQrlT+oEDDFdCkC
gZIlsnyRTEuAMDFmnCkq+tIh33EkyAaLnUl9tFffqAzfOzLnu14M9vPULsGLNY2LeBxE6Vs5K+v2
O1SF9m82ONXzwm0NQ0JY9QKZtrasS7+epx6uNAP7woClxlkYBN0zD9f5UbeWgZDTn627YRn86SCR
okrhAYTyLnHGpVNp2Egoy4VfhTRtnFHEd7UI/Z92A4Q7R4NCkH+A0njLXaXi8gfMRXmZkdZjQxrX
MV0pTITCNUrr0e9fZKBgaIDwC61TWzdxlxEyTcB1IclkY4E8mBi+6ja11Qu140XewmR2Qr55tTRj
MXVQuN7S0nO/TdpbxY+golFzBCynrKPvLa54HmMc/IiVsR0r6bswftTBOrprOhKLki8QRzsvTbN4
/CBgJCWrpEXZUH6LVBfxX0Bjmy+cUW4Ku60n/9NSoZWa2Z4Ca0OuHK9kWeFm/yw176u0sXwEWI1s
JituRnYLLxRLWWi/OmKI7iWVtXlouWV/a1Ywq44ObSM+pvDCDM1jPOtQ/ZxiyV89JGNVn8ZZdp+n
aCHks4Qrg0ajv14AU/F5DU6R7hQE/nY4iVc/rhc/W/qYIKgSGO7vGS3pMVkcg5jFCu57dhLblj3f
tV7fdHd1OLIX2B/ZDMQPrPzE5UsZvMxTEw+/mVOCVz0vwqaJHkv5OnlMDQ/VMJLgENjGtouoqwP/
pu3Ax74D9VZ6T7wt9b3rKR/WpAH0+vdtSXuWkR7qTIBJHbA7Fx2I9VFBF1y/oDmAr1EAmSYJlhcN
USnhSnbvV5H6hOQANEZ8OGvolLoliRMCj+wmF1YNpwME+sE2DVB2e5oqRBXnTgkkNw9tqFpT5snG
TQbX5l0G/B0IPw1Z9NO2/LW+BahH/cOC4pOmQxM7T3ApE3620mYQMApxBmQTRNEAMGqqep2608aj
BGQTfZo9ge5HEC7BiODFRUEbYdx2TJnTo7fkGasfE39ogDGpKtBuFoEUj9CiMKr5aXK6JtokSLCR
7IL/4+zMeuPG1W79iwhoHm6lGixPie3YTvaNkKk1z5RE6dd/j/rctKsMF3w2EGCjg26WKIp8ud41
OPLK9eKsDLNUkHszFpmN15Fr5GnY0zL5Y8yklAQ9hgq0zEHr8tDOk/Upo7ZL96bZa18SnUbg3tSz
7h5pP7M7FbKPSDDrfjsDXNu9ZWbWV/wTmgLX/bUqw0Vp6+9uTWnU2/grRYaJUeI+lb4H9ERhEIiF
TJm9m7ftHuv+9TUZk9K4MRcjNo8uePffQvQVRjtTM9nsxWbs7ESq3FcFz78LF44lPSibQt5xDap+
jK1BKlVq5BMQrtE96LTS/pAnsP6S9ZR+NyS9gbD3084MB1c6zJxelNVuNjgeAGlcwNVMs38XfZb8
yAtv9kMpkeqT6WRMcyBWdMo7WtdeejNznv9l8zTbAFbXrAeNpXS6b+g6x102ae2rPa6eT5zQuqKX
qdNXzxVxtcsUnjT7fPRy2K8T8fRYkFW0p1Ore7C6yv85m31jhMpuq5uBbuOKCibtrjPfGPWdKglG
IH3EWIdA9+M52/t5b/zC2ouUC0AC5jP1RaIHRe77S2D3gKYQdiGaHGe6AzEXRtec90afeX5IibLC
cDGcqd2VSChuYhJNflfzOgFTZfkUMKuouxbynf+UmVZZUeHoYxFKp4Gt23DF+GIXCAz2ZokUM8wy
1/vjGq3x7FqLJoKEJUwTzgDrGtdq6OG0TRMbcJcJ+LZ+bNu7LJ6nIZAkjJPrzOb9v3h0XRPIWSv+
+nI2fsQzsUz7cpDj6zT1NGCn1vWfy2Rxn9x6LAlnntbyNl5HyIBeN459iN0AJVQ6NHSFBCymH+TA
GfzfGQP33ToQvbbrEl3dIaiW5W6kPL0Sjc/MoPDk/PXcnt+I20yd7cbE5sAAwhp0zrNGeQErRHvo
LKf9MySc3bCDcqMK45rDZ995Ynngzc2vcqhtEeh53z4ZJDB1Qe+C4QZ9n5h3eaJctfe7Ia93GqSt
MWjgjhNHhRbztSF5cQryGQ3ytrXS0qXp0rExTHlb7mGSpvf9LDGlXdM+fdSsXKZH7g12ZHC4m4i0
3c4Ohjl20oNTjfVT2fYuvuxLSedgMsj3xX9OstGoHLzssa+qag9hJi53pVfbT51LRzGg+DTLUM2L
/ZgNYsYqG/Nx77AKq3FxFC7N72LlC+HRxzYLvUFrXsrFkVgv4uz6p1karw8R5U80P+IVUY4+0sG9
6Yel+im46dh8LLrPdxt7mbZf3MFkhoVafpqVpsdB6jRNvIcjXWhH2pjYhShl0NMrsrQvAvL2OJa7
1qpGrGuctQj1rm6v6TIsRdDPZYpbzwSCG2LSODxinr/Q3Iaufoel+VgAbNudF5DTpBW7Ye28LGxH
1x6O68ic7YvVyvvQtwi5DJWQyz/Yx9vPPZ6L3yvax19ry58GemVTL4Ped9YmqJtp4bSdiu4vsO74
VwM/89mzB/Ol7SAXXGtarRnHdJraW3NYoa+jH+TUXHuLNpITOxk94Launii82ueqqIcfdmwgezP1
cnogEberD6BZ7lPZzfqrR/iAG0wzMGGAsIYyN68W8eRCN3icCBDHArwvsPDQlZaSLZiaSuzBT83b
NbPcYVfZK5b8zbTWkn7WyiT1fUfzIradWG390O66oD4ev2R67ScEqpTFY65JD0d2VRn61dqUc7Wb
ZqE6Pg/OvtCcHOOPsbAF7tp+nX84fh9/w97Yb9jTqakCuRpkBVu4EU6BPuidceSGMos0dJS9VFe5
6cnsOIqarxFudjZetZNdzL9H3H6WOwpwS+xyM530b/GiMEPmafv4quuKcT0wS2V1VFXi8ELJloTe
P1p9/AN6R7p8oXDIm1fLFr3Y156y+nD0+1zdtvDlhge0z063c7SJW1pnWKXVBASesnkHY5NLb99o
RlaFaT+kyatq845mOufJbyf21/gFrf1My6aORb2Xmjaj95mKXiKS5Bi5g9ZndbvE6F3vJd5M6Q5m
a8h6X3myK67HxOHOO2OrsR6cuDC8W4sGn/xpS28Qe80rDP9AyuDg/EZQNzIFulggK9XtWJJb3cso
zpFL/LBrIvnu/SQRa7Quy2xEhIourz3rp3+23FVvk6BA6tTeVYhnnXtYIdY3YChD7Jmk3EmDRMX1
GIqeWLoIk3B/uHGGjpsOju71GPWzXhc3s9BLD7/MufZue5tk0NCdcts5ZAUtXo7rhnIT9UeSh1o+
tuqKIsKdASjbtt7pXK3mX45hC/MFy64F8gQXW+/WpQB97hp0KluXs+awbHRuH7nV1FzaBEnT38kx
LpNvo9hyk0LB9aUJq6YZmhcbFbUe0mDpOOMSUnonvHDlOO9bNYnm51KNSFJJXGr9G4vbqnlP8qUo
j+1ipIqunFWLe8yrSHVkKVoGSz71tMTfq6xRZVSzXU73uqoo/UzRzd4NieGzv+68ChL480ze3bLr
yOIrAyO2G/sGPk3WH/LKt9cr5EQ2nqxgVPWfysiI4yYcflyDxJ5iPUTqYlWHGtJ6vvNmrrBPpdUO
C740i+vcF0XrjrtVSbIbYTKsy9+2UzD9AlUv2OKpobbSPQxIz7uuJ5V3+ybR+sd+EI15pBvZcpPx
iqHUrtsUKuI90LPOD13r3j8Ic8nTOSDmw2+vnbrxmwv40jtQFjsmVHwAF52W6ykWaCLqwwenirKx
Hvd1EschH+4zQOgQfQy5vDeSi7AAwAxJGOjZW/jBzDxtBI+sollv0jty23+sbgbg0S+vnx8IqyKE
M6Dd2ICeEPgyy2t0jS06on06h3GsERgPnhGmyKouwEinHUFAQA3GrA37kRFBk94+k1IFVXJdNpFf
+/YdchM/LMrhBctbFbGjmHtIHv98/HTn+Bh8dKaRPoJFv+KMdUlB1XBRrSJMT9zdaCYjO8dkfvpl
cVei70jRS7+AHt3bBys0gRVI7tYRkQQZwS+zLK9TkLJlZ2JNcGENns/iBuSj7tvAHywnTtZgYqM1
SWpuYxuW6e2E0+AE0evjcJWsQ8K1r7f1EgMgf/lsXM+WoIStKX/g/rImT8Bpq+fBCjU2kct+lgdV
DzAdyM4z1P7jt3a2+LdOJ98Ynlbbl3YmSdctZ9VgyERLvCyBFUPj8GK/DgXA7YWhztB9cFMUY1sE
AfTfM8DdXiCwungSRotqjH+UqpywGhuH1DW9Y0dsp892YzaTELZsQHf0cKzMt0tlwmVQ18a1iNa0
M74ZfGkvcA7aX54Y8ydCqrML39z5BwBLQNsskmkq+OhC347Xxl1vxvBlo3kQZui0rvfU1nX96XYC
o1DFolmgVUf1/nYUp46bFSpNGWVwRqk0FzJ0A1O2KRRGTOYv2QqdPxSt9819GY2Si33BySSqTvnQ
58osMuOVsNjUH/v/eXiqftYXg5Y01klw3TfnADbHEyTfakF5obPk+CXi7p6kA+eZQcux6otLUrKz
dbg1ZAh+xUNw265O98Y2jqXUCVuLRNV0u8Lyx2+63g27ycnMl9j3LpH4zz6xbTygJp6NPjQCpbdv
TDqLJddkzCOnp6Ao13muMduttVtZ1eLHx5/z2evi20L6iVIHtw/K2pPVkZg91hdiXKPRyua95tdi
51qVdWFffG8UHb07RxnuC/qpIXLKHTDTNQrECUfE321cLN9xqhndC539s+0XE1oUGBAJMOPBcvfk
vLRVnRlzY2tRPKOVyaXfRWOJxjWo6mINckD9JJizZP372Tnc7Cs4ZuhsQc+wT/Zev+AeR5hCHy3S
7w9b+m3YtmV2YXc6n8PtmGQGYaVDnzmdQ96hOZbw4didsG8fFMDXIIpL5Ih3RqF8YgLZ2eEGnZ5g
dca9s/DqIbIsMe6WUbohhIJh9/GMnb+o7ehgGDiXwNanO21VdgXQXjdEWq/cMO+xNJ2LmyQpbjzI
tWHZW5dO5rNveJMdbS1VfUs1ZJm8/aaczAL9V5SCIh+Xx6rv5NFPVH9o3NiMZNHMF8qO83l06fgh
htiWPfvvST2FyE3qq6ZPUT74SeiSbR1AJRw/PY9sEpxVEBU4J6l63z4Vk2fiueDKCPeK5B83M+lk
4tySdOE4Efx8RavEf9DrxrrkkLz9h9904Lb6ZtsuKKyQHJ1a7U9DPDaTKhErrs3yj2ZO7V6m9Xqj
LXp1tdAQxWe3yO0XnWvA8eO1cz6z29B4ULLikTn92w/9T89fNlWer0M2R5pP2VjW4xIZOajnx6Oc
7cHbA/r/pr5yltEtezuzaZH2hqymOcp6nZYi/my3ZkcXzB/WSyfme0PhTYO+CQ4U4ZEnS1P3SJGg
5z5HRmtagaZUv1+8zA372LvULPbfeW1UAyxIDhgW6PaV/GfuMO5oqPNzCNd6mf9AS5i0tKccoUJ8
pki7ibs1/qK7o/1zStVUhloimwv+ZecfIq1/GFEQiJheaCJvf4LsySqcsVOO5hRNwMGYMNT+WWrg
cW5ly+XLTGemu6B/fW/JeP9vq0Gljcrr7ZimzAw5gvRHngXuoY2IHQnYcD/9yUNEwd8dOTGm62eF
1gKkEY8lowjY8fum6elJlvLp43V5Zv9G0Q2rkZvMdhJYSPzePotLf6/Gt2KKUjdFmF2LgV0stpd5
vQeFssagMqX+FXuWRWdj1co4WBwHr7vSTcRw0AG4+2Nc9sgT0qadZSBVnxZ7uNJ6fsmog19yukcQ
Zk8JQ+AQHn8n63oVWWdB658iFvL8mOrO8LdspuzCrL+zpPlK2QxgK1I0nV58iOIrnJSUPgyd7Nr5
wpJOnLDQVJXtcMx2sqvOWpffs4EvxIE4kkELG9uLL0EC76ww2GCgDziHQhS2TyoPPe+UK2mlcJet
vUPhaN0NtqX9/uOXf35sbgnPmAlxVadGPFWkJaR5Em+SqYh6oxp4sVqmh6ovDT9IO9w87tJYiPyO
bnSxfLqCwwnN5BkpgblznQr0ixjm0xIXKnL9Xt6ALj74edV//juluqHQtjZYhVvR27Vdm0YyzznP
Vw4Lxv6pXu07wc778Sye77e4yHI4swVuN68zwoyiC540C0o9STG4Q3jj5oGL57+9d4me/6xTLgZd
8J6hAW308Y28+/ahLLKsVUEMRaTXU41jW8k9OVsM6zpGHHjJ5+zsXGYwBJ9cZFkiGIiczGBRx8Te
JqYb5Z3X/pOBJ9fHUQ6euNImNvsdkiThPspGL15MTPPMMMUlvwwrkhRaGlF28SNFk8olZ0nS6gvH
gdt+XaaifRaG1cuwq4r0kSwnXwULne4OCZWcWnljyKKowwwM58e0zpm3A2ut/tDnK6uo9Mvy1Uxt
Wk4zCQpihykWzH/bXOYm6rFaselaa0X2DYDcIhGDJk996B3lJ99XhD9/rVWWxm+SAKsyGuslmR6M
2uO87xB6jyR+isx6XEnN7G5GbhlQRQzK1/24xoMMLR2sNJiUO13Kkzn7FJloi3p8C/He0MaT+q4a
xznNM9OOhNSe8eG02E6noyhaZF8lsa5u21/Y6M6WLSOykwI38no3Ff3bdWRntrdOsnMiOoeLfhjc
AiPxBNVMFpprMn26zIJlTomIiTTMVJPP8u1wmTX35QJxIyptDwOHlja9rOLfH3+KZ8UAg1BFEvSy
3Xc5Nd8OwsEg04nM7EiQLxmOtT5k9NMMeWsVafdVqwrnwrd/tk8zoLVNI3c1vsVT7yj8G/zWSydu
iD4xElZMQx1PbuPCq3p3FBTeSL03QMk6eVVzWviI0Xwt8qZi+qrgfD0vc3JJlfLeKHgNYFcNtckG
dnw7eXTw0sZENRqlptFd5Vq9BjToL4Ef58sOSTwHDnnPW7F96j9q+MnMekvtCK2tsRe0kcJSr2l4
Wual4+38gdC+/AugAmRCUz5Zci4tVz5+w456tTU+FFKoHOPeCyfZ+QOBBtMe4CLI1fMMXdnMPhND
rl5kxSorv2l+Qeyaredt8QdjHevx4xV+/kxs/jbfrM0BwGlzshQm+L2z6jsv2szSXyErZi9lsVyy
XHl3FG7Upmm6/Dl1nqzHbmjbePaiUffGl25KxxtdZOrl42f595t/U9EBCsAmZUvG0ZdoxZNNj4hb
zUKZ7Ee0OpBaoUOW2WHBgaALkWqZ5rVrLt5fqfTif7HopvyYJpr8VWf4KxxgM6w6tMsy1g8f/6x3
XihCgM0Qc7MY5s/b72CuysTr4ooMwEJPna8KwshwVdlVsT4vMEP+fjzaO1MN8xRvKbZFIJIzXcyQ
TG03K0ZzMjvke7EPDj43u49Hee+ZUMEQZUeTCbOD7e//c1Eb07HRinjwo5kkXihfuRYpFN8Q+UYZ
fDzU+UlG4AaYFPIDkry5hr4daqsXaLfzUm0rr44eBViw4pdynfVaHYjE1v6a2cWP8J1ZtACZwJfg
Y28CgbeDNm3ZaGjN4miEShe2WlmF2jhfMi89P16IwNpC3yAjYOBwyhNO4VhJ3YzjKEXeed9kWfEb
e3YMsif8EDvwnwvH2TtTSTm5+X/rtNKQub19qnZWsWVjpRDJZPQDoSHN1xIn/6aBOe58vTdumnnq
L8UevjeX+C4Sfk2KBdrAkxeo2cOUxnMeR3XJSe15s3b0jfWS6OfdUVAR4yDlwjI/9Zxd8EywrGWI
I3Mtf+MpM+/Tzvv0FZpMZnJROGzoZdGE3H7Ef5Z9pfVuQW0uokl5xm61DHEoS6e4UCW/83FRQeEL
DySABMw7mbC0Qx3IoSYiZRlZ2Bt2daicFduStf716W/rzUgnJ5pmY6CQxIzkt5iZuaj9bxLN5hMe
G6+CTDOQV1rGYth/POy7D8iKx2cUPALA8+00GjVps6nONJZTFv8CLNCHcB77bg2duet/fnowJGek
tGxtdzQVJ2UIVTDRdsDxkUUJ8tUkBy3Q66XajYNmX8CO3lmD9DapLMDK2O1PlXtrZq4wI9w4ylQf
Y5nRoTdXzmd9/DlHAb5BWThMUQqeIgqZTwzWoCwRYV4PJ1DLYdg6o7r69LT5PAmO7pRXG5z59h1J
UTROsmTJdWwO5ZaU6++rpjdvGxoWXz8e6nwbpPPHHssFAiUz6/7tUOOYTZAE1yUaVfo/S8V//dx8
XLWGcJOyOH481vnSYywyHTY/WG1TFb0dy+hI90qmeYlQ8JkQMPCMxxvewxLGn3cfD3W+Ghhqc8Dm
Wo0d0Gljc8mczCtsAySxdOawh+u0y1b5WXfMf7tWGugSTlcAtKe0kqRtqKyW2Yoqoctd46a/5eo7
8LtUc+EgPn8eUB0gUZf/gZad+ZbNDaR8nbsJVh3rV4L3iuvCH9QFjOX8BXHO04HjagKChInX2xdU
uHGWkodmRLFMrUM7kB/rr14dlPp6KUn2nQcidw05Ly+Ixqm7/f1/dnPIHLVb9cqMsBPbbD08CJKq
cD9dz6MB3JS8TB3VhHtyhyydaSLT0nEiIlfpyY7ez7R07tbcmi7squePQ+3LNQgtNKog+A9vHwe7
m9Vs3NyNhlT/R9pJdmUVyrpQzJ6XEAyyPQYqQ0r50z5VnMw4bbSDG+E8Uk+B2QoEHoWzvnJNFpBY
sYnAXgEO22dtADfrdaJXoY8greJWdFK7zFLoRd9Dv1H90F2l7viojW184enOpxCeERU6IB+YAnrA
t1MYeyXOXa2kVGm5M/RKxYHotPHCHvTOKFxYN5NeuLsu0NrbUdiZ0gp4KY6sxa53k93UYTJAEf94
+wGm4L/z9jq0ibrZwiGRgiQaJ5+ShuChS9ssjkqpXH8n8snVr4ZJT3/hriBfkk5Zf2qr0cTBTOWm
/ca1v/O2JDN/gV5lw74N3WIyyjsjAzh67MtWTN+2Zr04xHk8mncGHd96X7hlHT9wWfWc/azFujwk
GOUIlBWaOd7BFWjtg0cPLEUhVgGq6UYDgTypi2G+QZMzL0fsP0a0VX7lF/u1TVxrp8nehn+bNeNw
jVdnqd/aiy2dMsibdij2yKPG5Thi3bFeOZNexnsSKi3r2RJifsnmvrKRI2Gv9dBipmVd1aZI553b
xzBftcWsSrUb1eSsV+Wql3ZkKkCX0B6qntbWknbD40KYtIkqpRv+6Ss19HdNk9MzNHqZPM8Cl+zd
pMVr8kXOJgkHFcK6freyE69QsmFH7tyut7/x3bfJlWMKA9gfK6ewoKa09rULU/qLco36YTB44rtk
Nszi4GAR3V2NrrXOez8rFXYrRmn50WRhApXv8M0vl6CpBaY5er7gv+JWcnyesmn5X95KPHTEOpZ2
OOW6XT4qkyYPgaLmjC5IOU4yBCU8M1KtsHZVhHqaHEScXJBG3GwlnBG5y9QhuMHHqnpAiJX6dyly
vopuhC7UPdBl6v5ZOqGVP4dWqfRGlziBHi2Sq7TvhruibZHE1YnrxXDcLtCw2AD+m2M7Tw/znM3q
io5vd92Bj77aQzPk13VnY7iGmEpUcFYs5e1WOevjIa/JLtnNGHypo26NcPGrjtbJdW6TNHvtNtA0
dzbeMV3YjEqKKyvDtWGXwiCqj3lJsXctDF1xAlq8lluu3svfcbFH495VOqIfAavlZ6/ZvQc+YDv9
1dr2tdy79ZBg4WPk7YR3irk+ZHHseCFE3zS7tyYAh1t7HfTxmpp8zI9OjoPQLoUJg1fQTFCqjfxK
YWewtFaN8dsiVIs3WFcMN6pSRRwulSXxjWiMtQr7MRZJMA5mrnbKyW0kHbaQU7B2A5Y1rUOO7eYd
NJbXQywmFWRtYfZXZg97aldgqzzsOVPKhbXSal1I0S7hxwuyY6dH11e83gT+nQqXzPPUjd87i3kY
tTWxcE0bZ7mf0ymZjk1io58Ian8wpq8+DSHCieZYE3uMv1v3e0zY6XDrT4X3PZW59oQNm++HWdym
9W0y4a8QaCV+pYE0UUGFxdqznjZPuSr0nEnEwZogRAinJtW7UHBriwGBHZWHGWjIEjolMgCKFStT
ARpyn6BGQJkv9SLyJ0NvxZOB5Uv+NSFMTH/u57VSX3XWC+bShLAv105XKDeoi26ofqC1HcbdBFVN
7Ky5hLbbOYk3jqgn7XLpQ0XccxNklUG+dWrO3nfbjefmmCmrMxGd0PH+JVPiPeFNI8nqwQ1n67GU
afm/0W719jj15lLClNamF2jHefG4uHDgvrhoAuarAdCj/4YBEu8/G/zmpRNTou/QBfnQxvWZPOKO
lIMvuSQ59+BjqfZzsJcyvtNJj0z3Od+x+rVM+kwwW83nfjPhGYtuFeHfcDvKZYTCDUe1CeH1l9Nx
Syl19nKw9TngK2EK0eKk/g+24bg4ojgb+0BugZFXixtb8ipOXX84+CXZ8mHnElT+D52N1gvlPCYG
3oUrhpFi9nUs6gAC11tXEuj7kHUOEq9mmXvjwRFzsh7HZNLmg1kYw+sau3L+kiCm6faZ1pbtbuJV
ErneLXq/r6Z2VfdZkcRIC3tBOjUOTnLQyBMZhbUbZ1Hj2mf3jXXLURsjV6loSx5Sey7UNVEKVntT
qkHOUYUBl/jij21hBX06u8ZtMc7IWAbTV0PkrbGx3FJ02+bv2LDVS6nMyXy0u853n4vWE/VrDKap
PellOhZROWrZEKSrstdjZdTDfb4ixT44OULYZ4LeBrsLZbfYYufE0zJz5qsYLTLLBM8/3CM9REY4
zbQ7DVFQhSLB68VmaTUmh7rFmfhQdXExh2oQ0rgn2GRdD97ctk0o22RhYa1oFI9eOzrkXZbL4Hxn
x5LNrxV3WuGGjVbWqIvauJ4OdMXkN1cs1hKOrRe714OgXcD2kKxpxAeuPzir02j7UfXSuPJ7Qph/
ohUq+0Oag0Ee6CqUuhnMhUjSr9mCxy6E9tYuaTRZYj0om5s2dnNc+jEhS9YfqY0cegiMJRbFzu7Z
N9EK1E33xad/O1xDZze/oCtp61+a6pN4h9qIi21GHfGX9hXXJll4a3MFIawjb0xmsImR1tX2HytL
aL7hv9H0u5K9mZYpynV7YJ5Xs/zL6dNNd77whB8sfUWghKhyPQsx5JTiZshzZHz+Qn9lbzdY3wVY
kso4oP9nA4oQSkmJaYvVDf1mMb61dtXj/TY0iLnW1XPvE21w8mhx1zzfr6UlMGevtKHda5yd2tHx
F+qavNEI1U54S3OETNG0Q/4lr/wqsLldDp4C0tw5XeoTXLemLV+S0sejlc/ipc8IxvjqLoWuBUu2
mt9lksjsIRdex2e5YszCboa12PCzE/h+pQFrpJ6e1km4/pOPuQNqIbqH5t4re5oV2Mjjt4blpdMc
V1Sdr4RBWcin+JExx33qmmQ2JoIg8WURW8ZXXapnfPAg4LD/rreYf1latLR5JnYSldjwJ5uzhnDs
fqp/ooGKcZ+FhvVLIXD6NaNPWfdrvpGEZnc02I8T1D/I/Yy+OGTYhf8hXzRTewMRTf5op35W31ZJ
1RkUh1NrNEE5o8TYbZc/siXqpclecpUX/UuNfSayWGPClkHhS4P8eTbnr/QayQOvF7WKp8UxUFUE
KefYsw0JvXtUXPi7XUWPNkca1y/3hZvKcj8Wy9DczdOUjHeu0CZ1hWxRu0XRQHpb6sq8ZJpF/zho
o0WHOEf2c2yGIXZDD2aBFqLNRQxCdckvQiRePySYLTYPGjHKztGzlP0bC3NW2zikdfolThtFYpvA
huwWKGxab6iO1/6qjY1M3Zde3tchvtmLe4y1UR9/ubjXfa3WzaeSuCRnPjarnk1fzUlW/3iDN+hR
b0n9RUy+Nf7247gz9jXxLsuTxz/qgrnPk+V1qQTSfvLLs2NHcRrpuDjYIa4k9kztlrNXtmM7qoOs
VkwqBqMBJAk62fZk/7QeLpnXJqaekCs6ZC0hbOmYw9aMm2w/aML8lnjgiwdFUjvUgbWzCLnBlNFz
g0pYKDhHy8vZsn3RyND0Epn+MNPZM5+81JbtyyBZDBF2cqQZ2fxzsUuGzdMhgOMyVbdOX1YtxoJ5
BTbJYrUfEmt09fuGBdd985LWGPddXAvrWLPbQ8NwFvvArdDEUqBA9nJTV4hSybCxsummsPrCu0Uq
NDVXm56o/Vs6XVzuB+kJh/VcopSc3Aof4xJbTXlEfAf1kuQHVQbDaBj1Af6wa3wxRCfifZ2lMW6B
2Ctq422LxZtWBEpLKswqVJKJf0ovLuShkmqlOSSQSB5yBBAWVrvZyteTaJu7IS0mHLA6trQmVLmK
78e2s56SbkDxZveZGu7Iva2dKBGk/oaJJqpXHPdYcGXvN9ohjpFEBhNaj+Y4t/GovpRp4lZ4Y4Lo
4eMyWUP5YLsKXVwgHbU5vtfIFW79qujXh8V2JMtNKGN6rbQaV8kcXWMaxkm++gFCu0ILmsYlmCvl
KHS23NDkZzvPcR1St0Efjlc/3c0m21Cw6JKyi8PNuRSZs+Gzby+WPoA+11fultyXT3vvcV3ldhX7
PgikmRwzHxtVJR3zbjGx3sD74KHpUswqRLUMWM1an425oVUCdx9MBTBlUzidAB2JlFPTmn0cQRmp
gsYT2T3qEiLzSEu///gS/S/2ePKo+LfQMKHDjGPUqVmf8PLZ7YQfRz1OtnmgPCV/JcgwnhoEuW4g
jbb42RTpOgcVZ8yjXySaH66FyH5//EPemXIwMR0MybG3htvJM+NpqTUQA0WE1WwTKLfoDrx0ecDb
pj8glx4jP63IfsiGdIfi8/Hj0bf/+skswE4GgsEtjoS6UzEDtscdB2uZXPOFrd1B9quL0pKS5nXF
VxQjnwpZ1iX84nRMrjNwojcVDwyFM06+JmZlse/GEdpxbnxu3B1WT1r31oKZg9T05QIqs2E7b56R
8UDWISWRWKjBveDv/4sGcv3na2dV1RmdCd1urd+yZEPNlRp2xNbFdxTo04/ckZeMmM4gz21kT6ez
v1kMgoC/HTkngmsAMAGnyZsiLFKxfEG8jpEz1m4/Pn6RZ/DdNhQ9CtqoNAJpyL0daqBnPNczHUAY
mct3dPjVYeqd7lBhlHJMJdc3CGL4f3w86ntTyxukkQrsTjPhZPH2lErSU7SZEr14LX36S3mqbvRx
/G02XGYRxwaFgwXGx6O+M63IbkDEyXPCjPIUZhtGrRTcrETUuVLfy7ilDixdFcSkAPz/DEUPCVx0
81I8bRfPOard1p5F5Laxt8eFRgYLomrwhOSSe+gZqOfCJgVO9jUYG2y/J+ChI1yrFGLEn7ubcK+e
8H43V62+8DG8NwpgMsg4sjZwoJN1IhqtqvlMeGNAIrsaEVgIF+lSR+Gd1bgFQcJOIxd5y8d5uxpx
NMqV4ZHgm9Uif5Z4MzwqZtK87i2yY8U8e0AyOPgaVx+vjHfW4yZToWniweNhU3s7rr62KyS+JL/W
CH9DR9qV1/mocFGxLQwwa5nvE6XPj0Uquwvf3/maBFveeD0E2QAxn3YI4S04/QIOco2ptQr7IlXP
I3fvEMDoEsnrnA3DN05HCKs+6J3b1vb2KWOxYGSnivra7HxiUYkwLdTPRA1Jdl9ovQR1lVK3r1N4
7vaVDlb8beHCMxw6L5a4dDgmLhEsRE2+fDz778yB4fJhsqr4MiHEvP1djrl1qjCVvu41wj7oak1J
MNCK5J5L2Xj4eLDzJcZGB9uBjtXGezj7XIbZ1OinF9frbGL8Mky9H4x4mdwoBImYrphaWt23eRUv
F9bY+RdkgHQiEKVDC2vvdG2nXJf7ntjE67rtxObZwb2AquXTGw+j+ECWBg1hNKjb4//n0DKLHAsV
Ly+vsUYQz//H2Xn1xm20f/sTEWAvp9wmUnKJbdl6ckLYccJehp389O81ek+83IUI/REkCGDAszOc
cpdfyas0OhnLOuC4EO1dPLeHRuL4OPQmqynB/ddDdZgHQ0imKGnVjRpmVWZeGpRmuCFWgd5Pihxf
ASubEsa77yIGpkSIIRldJ3byZuBC72CWl0WoZ8pwQqVq8ptiid7bd3QYBVU34KSEHfiLX4/ijBZS
HQgMhUhE2L+NElFL11jFS+QO/XtBnq9DQRCVhC8iWP16KJW8hYPLUJHX6gQ1dBpcN//99saXq3Id
znCxIgTqwhfGhWYLuXNRkGpbd+Vz5YX7GRVhfT0CXKAsnOdAchu3tvYor/e2PMkA4BhwK1ys8s//
2Ixdp9ndMhVFWM5r+b9pKNZHJ0MS5/0TA8che5C08L1ttERDSxN1lRZhM6rOGSsSUp9l4T8dkbc5
5ur7x2NPgMakigW4aHuQl9Zt3DJNyjBNcTFc1+J7R6/T7/Mx8LTsv7cnd+eQAThT2es8itJr+noJ
rcEeekTz2BrusXTm+lKbxVc9Ic1pDD06jW6zUFUTO7fInQ8HaBtlANpP0AGMzUuxeHFf5WgmhblS
ui/NyGXIrpz3wsDbi1/mbHCDYMOA9NhG2ELrslyqnIVGDgd2pJZ/Tiojf+ycdZfQKx+RzfYnRiam
cCWGxd2SKNaVso66RE0oEMlZ/RLR2t5XLWTjqfA7uJRMtBm+qW3RfQaD2f6cRDPOgRrFODZwc2fd
EQrI8rXKEQ3z0yn2jIdl8Izisc07Q39wrVXBW4aoUzliQFEOJyft8+k4rLQVQt7RRoqEc8TOOQm0
4/oqOsrrhddIWnmPQ9//SlyvzxCb5YMccrAiy4m6AqKVuSHqOKyrPnYOtAdLLApTLVlOSFGQZ6Nk
jAQg1fQof1BAnmgHC2avC8ZzJaBAKqqtHyEC1zt58J0d4nE7qCTcqPCi5nq9LyO3M9kjWRVa9Gle
UP6b/8KuZs+t9DWb3nw1+vv03SXiCI0KeTz+uEE0dp5bDH0VokJlNI9oNrjeD+xK6M7mK6V2X9UR
HQ1pCNKm6xMx9U96asTlEb77kh5rezT+RZOynS5u1DaC+uwyJ6c1bspfCkxaKxAZkP7/9aOa9IeB
AmwcvH1+72xx6P6wd+QrAsBtc35LNEgjam9VqCi58lKwB0cwbap2WmzFerfUBSQ+0irQKfyLO+Lm
ycLMyl40stUQA8bhoZ+z+JQ6RnOmI6bszOv2+3MdoRVM7kbaCIru+sM4HVo+BoU4bojVNk5o+A4G
ckTllJzfXsDbZ4vKEtUdBiNBvYF5OJmXaW7KVbQSF/eHpiiwRUgNw88jrJqofdLAeHvE20/G9U48
TmDz+lRuwtEaicA2X+wirDlnBxSaao4djTTswrXD20Pd3u4Smg38DOAH2L3tKiIOW7aRuZShJsr2
qC8fqqY6YLZDcVCWk7EiLaUMaLRzvd9bU0/y4lRATsSkcgX+OFUFbi0xTiBlGKd55ieje0ztwjxo
wvwxcs/vvJd3tooO/B4pcocEEnz59WiVRBRXqVuGhArJseyM5NFMinfTPig+2rYcgigbgs7moK2I
cWnojzUh4jn4T+lUW4G3oJzK59z5ancmJGWyJQQdXh7Z9/WEhjFGAlkZmnAs5/lz6njxQ5RjsfL2
3rjzkcA/8rcDR8PjeguscpH9hl5WNmHXnHttZNGqbPLNmbaOoexsiDsz4pVXHYlzkjC7TdYwJ4Rq
NTJ7YUw16CzAW5yTpVi+vj2j29RLUqdIuVg2AqgtG2MyeFejzGbdFjJcQvucVpZWwH2zapzOZnVq
Djl+RevOSt450BD/eQeBD8Jo2eLgOkcMFbqxTdgWrXqegQX7Vql4R0wF3g0656mCdgSaRWaXINyv
t4aRqfHgdlEdJtm0HhtL9MdMjHvBzJ0JcW4JeEkmKcJuq69rAtxibfUmXHswSGUs3K8lAPqLMWT2
u7MgHl4NdB+JOXygrdf6iAAv3iONCBG17k5ENN6hFJl5WDSsFd/eHnc2ISr3FAEQyUE5ZFszkxjq
IRtrERpIGpog3D3FOy2GGPaqTPcG4nGU8lq4cqCBcv2R5jkdMwTLRYgDZIbUxQRNTFH2MvF7o3ig
mHm3YMADxb0epSgWc/R6tONQglU/Jcqqu+g6AmnbWbbbewJ+ICRL8InyTtrye+quRLh11ofQi7LY
eTDmBaXnVO3j6bQoHsp66eKIvbDmdnIEfbwguD4gZUTadT057Dvpri71EHadV4QjsQKNnrpO850w
43anS2dWDH3IwIG2b49u6/ZtV87qECKILc4U6QcfTll3gDy+Vx2+NyXiY9vx+AdchPwpfzyKnW4P
VMLtAZBDkp1HQ5/RWlH2uC93J2TL9x6yCA/VZuFgoznAH+MxLLSp/KA4IA1QnLUMnAgUuN1vn6jb
C5cczpLWS7hHoMSzuY1Gw8q6FjBRONpdlR+nePKcs9EpJA+WUwxpSPld9y5LUcaf3z8ymQHMe7qB
PJJy0/6xmKtpY0MjVuUhF0ZlHyr0Z6uLWXvgWJYFrNNT2+MDd9TteazObw99G1PJMgobjuYCSi9b
FQfN7BPXTfM2QHii9Z3KWJ+1xEJId1Xjh5UG/efWNtoDeL9oZ7lvdxAvJ7KEHAwTGtyWxdIaohNz
mXfBoAjzkjUdL5ue7uGeb887a8rNJZ80maNv7pV51poeZGcX5Gr6dcxKfGvL5sVN6n9tq4se3l7M
2+0Ko0SCUKVPPbWjzWBaagJnUm1UgdoU6e01Xs45eQUqHtoezv+VbHad68mxJC6eeiKMrc2eiVO9
ikwzQaJHxJ1zFAmYkCOq0IN6nJvUzCXUE8yAhPSsR4wY1ScaEOPwVfr/Yf8JhFDrfTOZjQjvzLnv
EdAGWndOlYkG6Rgb0jtzEiO4rMyJf769Tq8X3vbHgx+goEyKQi17c66nWM8mTTRN0BXZmoA1bUvj
s2kgoHAqisptUp9ye5EcprkunDCC+Zkdis4Yu2Mq5hxYdTYSeK/N0o1nfKjj+JT3VE0Kf45LzX1s
1NYwm79KlKf1H2YC0uGitG72y+LrrH6ecHvidEIGfsyKRNN8kE6Z9REgBDaOE9Xs4i8do4nxGMPt
RVIMvFuG8UdcNC9vr8O9/UKQb/EhVXpsWxelbqxUwCVmDlMNmIu6FD+IFizfaZr3x0COrL9h303U
T5Fq84ijmZsaEwDnYJTFm34yxwsGwxOWmPF6entSt+faQb0AuTTEOJnbtqYuOs/jbYuqoOYh/gA6
qDwWulO8+/YgpJMtfYTtyJe2xGuSla5xXHyXh1ktjmiNRg96U2o7tfM7HwgKK117ypekL1tRtlIB
XGUlgwiElRQvraav2REN9/xi6XVd7ATedxaOjqTsssiGBOpi16/AuGqVsWiJQMrUfZEQymDkld/5
Orf3IYwn+caQUtDb3dbpQZHXFqiTNsBGaXpA2HZdkenu+jRQ49z8HdnKIHZofbeLiDAljwtRMZHx
DeEOhiRC0A1PTFJkybe5NScEKhVvwMibyHLa+WR3JihfFTQ7kAokI9zsdGMSgthRKsGBKhn93LJF
C24QBfVzvJiJCfZ8oZX99p6/N0WXFjkgD4KiG5K1riye6LGmCZqqaT5D3Bi/FLUrnjL8O3Zihdtd
AqmONwbeCxVuro3rXVKYZYO3x9oHJkbZmt+WuQtFrm2X/Pz2nG4HwkURYjXACtSobmBCiobJW4l3
K5yHXvNnIwd9Ghvv5nDD3ya4o3hEFELdY/MSuGVMgdky+wC7mJ+xJS5aOX+cmh6+zaC+v1Av42KC
cCoehK7bS0Ngl6taidLDJeuLlwFs9Qls8LSTuN9uBkahSU1DHhlHaozXXwh9JyCpqhiCqZqrR/TQ
HN+N7VlCEvdy9TvfiEIpcyIO5zRvu1SOivEPdYIpmJpcOQDPwORbgvHfvRPognOhA5ygHrEFT81K
Re/DpL6P3hm2KXiFflK0dd0Jnm7mItt58nJC6kR+os2yZVCZnDEBvF7jCfCxV6WXfVe7O5fRzfUA
MZVDA0yINoUkmF5/HLNIvVQfpinIDYf6yaCpJzzGcDBRivQyYUbvv712d8dDd4GUgg6YsY2vVRVR
LwO1mAD7Me8LFfbpVE9z83vUk/yiaBGsmbcHvAnomSDWaZKwJgNEZ3P/tUqBQ4FnTIElFvOUxsnD
vKYv86RdSEE/aZH+tJbmXnhxf1BOls5WlINfryp680JtVptvp6ovnrMeaDC2ftdgCpMkaeU7ffdp
KqedMFKTc7kKI+VcKRqQPYAeIhK4HhbTtKzT23oO2hjw/qipx3UE29mVev4Y9YryBVOU8dtcVSnI
zrI1v9jCNH/PkfX89prfZI78DrLG/1/hl1LP17+jyBYBNtueg7gybQR2B1H+pdBejg99pFWS4lQp
f0HLJft4e+B7uwtxj1diPkVCZ3NmtHmgPKR7czAM44ITl/1LAL5tcZf0+zr+++3Bbu41ZukRO1Jz
4v4kcbueJTV3expSpB0TyvCfBpwlwPUr9ksUWb/fPRK5KAAqGKvcO1v92Cnq8TxcUf6c8W0I8dKB
yjZoRTCPun16e6jbW4eRUEjh7UEomfrT9aRW5GKLJoc87wFs/+EMTv4zb4W1c4PeWTq6qJTkuKKl
gvBm6RJNx9ijytQAu9Tsc9UUzmNZKtFnfezKnfjgdiidzBOsLRRZ+mjbaieJZ2FUnToHbuZMpyxq
p+OswzBK0vrdjGmKt68CNuQTPODbLI7ytObM8IeCehTjV6eIxh+EeulOQHd7uHhM+UbUZtAlpOB+
/YWaSU1TkcdLoK1iOejCzZ7jVMq+jYZy1oYUFDcQqJ3H6N4qgvXkIgXLSiF3E5bA53OX2SyXII0B
P3owkb6PrLqv1PH6/N4dSEcQ4UXZ0QfvtC3+xPnSdhocuCClBf5Q9GBmEQifj2+PcndCLsGC1FJH
AmOzitrwKtajLQHyz98W5P9OoNogveIUsjPS7YkC8YhKKvA04mxu5uvvleqF4ySLsQT53K44b3mR
b/Swwt6ez+3Nx6cBnYc7KjH+Deh3xUF2tr1qDWh5f637JujpfPrVIv5r0DL8vwzG0ZWoX6a15bW3
hVa7EcS0wBvcBbELZ3W+mUCA4TvBFQ09gj19p5Nwd348pTJWeXWfv15Fyaa0q3Fag9mF4ndo7HY+
CBWqi/D0DihXtezM8XaDmBrNLCDjfDT2yeazIYLvLgtoj8CNqjbQ0Ak/D56H6VjrLTsArrtDgRED
WIWaJcX+67lNHf6r7rpYgaTxX8hc/sNIcD5xQ7U7k7rdi0wKtRdHch5kE+N6pK5eosgVyDjqjpKe
02ow0W6iwvr2XrwzHwkfkHUCWnVoG12Pki7VqA1m7ZLg4no0lq3y0yzhHWF0af14e6jbbcGikf2B
N3Lpmm21jfJi6KyyQt2uMS2waEMJcbwwjPik4RqFM6WnPL894J0VRDRC+hsjiEbLeRNhtMbqYdNg
2sGqZM6HeAXD0K/mtLPb743icmlwuzuv3+t6Ba0WaiEmUk5g9G7FLetV1d9qnhc7t/qdYSiWyk0n
146+6vUwaevmRKOmGyxFGp+UocDwmF70+zedvGil6BoVI9AR16NkldfjYJlHgZZiXp+XwjsNhHA7
m+7OXLhfpbcOBXTG2XyYutIS6YnnkvotyW+rXN1Pah7nO0f1/ihsbp17j2djc4BElrRab+UuFshL
/8Epau8Yo4O98/nvHCAZQoAfIXGmzLZ5beM56x04mW6gIqCGHJ7QPiBIirnpnO8Ju74+dNc5A+U1
nkHKDirB5VZWyK6yRolLhCE0MqG4e0L80u+FA4QEvPbgat8LB1J06at4445ZfWRdDug9YNGRIcC5
fE1wt1OW74v7TV26Q5l86BX4H3b5LVF+RCJ7cDyM64Qx/90qv98+irdnn8BRXppUEEhft6/Q4MTZ
gLNCxLcASWkUTRpOjR4fjMZECzwa9zwVbr8947G3XqtpHP9NyECaqoxLBoOoNtwZy6OqPtKZ2gP1
yH16/T0A2VMYpK5ABY2S8fVpwealh76zIhXYNWNAREbHIYXX7sN09j6DPctDo2/FE4Z41Q+yrGlH
Le7OqjIyh5XSq2RnbXY4sNfaxgogDukuJAH6GhgVY714JF5LeZKyPZ3fW0ocVWuL/QdjQzZutoLR
apfqDppwcZi7yTL/p7nYET/FFajYg4XR4nDJJWLhYeWlUY4LTM3fllVKYEtiFu7p3VsKWLisA5M9
8vZvJp8OGRzrukhC3FDV42hOeqhlCqwRlGbxQfSObw8nd8zmW3Ml0mmk/07jeQslaFHIo3OTtAGc
+/TUa60ZzPOkP3oiEw8AQ7MH116n728PevuB0TOHekeyQgOEsvD1BsNk0Ml62+sDHEhbjn2KGDFE
RCd1Amy1ULLL67Xba1xzE9/MlRzMkBwZiVi7MUqKEqmNTBc1iLvBVQ4pYtnjoW27qTu9khGexrFe
n13NEM6hnFSRvaxeP9gnG57gp36kbo0alIp3aJVgtJBzHyVRXnIDAXOheNXAPc5TVKoPUO1K6zld
m6j2h5iA56Omj0br2wO8oUB0g5n/1S5FrbxUCq0LetmzNUj/7RpXNozN2+NkpUP9TzEPsUMzIOli
MrpmKOtjEsGq/bro+HzjkqpQj3WKbixP6uQmA7ayKHGfLdhTz8rUu+2LlSZ5fsKJwPFOthhU92LP
UskDOYH2dwt9Nz2LGMLiYx6NY8bPdGCSqaPnQPeKZh03RkP7AR0Eu0QUb4YvaT4NA0aFdYdr7pgV
Wn4A37PWFz3tVfV/iqlNyoPWrGuHpKnSjN91k0wx96O48NRT00W59iObPHf+mAjyiN9YOufIB5Tx
Muf/TUbUJk96h1LMY7wOyKIWWtFOBz21kelIxyL+nuVZol3yci2Tg1sI4ElUcuxcfUzU2qVjOmdL
NjN2joKTc5rdIjXOTu44TTCMzpx8zdU6jhOMUt0czwJsUVvI5ARPPtg7bfrkeYXOUfDmXBzmMYVB
2FLN1S9e1jjOA9POh4PRq2nzOVr7XJcyo1X3YxCF4iFFoa/NA35B0b9C6dfyB5T9+F8bTZLklKLg
Hn9oGs2NmoNRRXC9p66A2F8MNVoWHYUqpKGGuhP+mA6WeopoBmNKXfeGiSJKp6rPHUFu/w04Sax9
Xagtp19AC/djYFhLh7ASYtf4jw81EjBJVjrDKQUbKj6PRT7+vRpoSH/gDRu9Q4IqUHzM1MJbaehO
aF1hlxu1x6FAjOPUWVWWXjDaHObHBW0CC92HamnOfGr2mKFz9z0Ya93axzaf7STMnSyfzipr7+D2
rZTO37SyvfhfMWtDdtQmyxPQW4oWDmillvUn0aVJfVzdSZQPonG6/ElNVP1/2Nvb+cdWx5s5qPtZ
wB7pEpy4hwRx5I8iEfD2kYsp+kMdKdqX0Vzc9inNUB45FJM+Wh91PjttwB41hidHz+wP6EPhOi0w
8eyeYnqf2hkJwdH5skDDS55T7N+LT6kHyOUINkj0LyJeyo8osCNWUrJQ/aV2tFgJkzGD642qiq19
r9zW/TtHbgRN5RKJs4+KCkzinNAYWS55ay9oquhupKt+lRnldDJMXk8tGDAWNZ7boU3Sb5OlLNon
K2oQIc1hAeLB2iDUlyo+nkiLjhcpVjTn2cMx3acsJaJwdhCNOqwpWtkfamUSP1JqVJHhR0aZfWhy
rXuap3pEILzEo/fitL1hKb4L1e+FVn4013BICm8sfCTLuPKO6Csl8RcSsDjFAzjNG+9oxorTnTvc
VbtaOpYqzFqJ8+hsgDJTPy4Ft7MfReUQBQu18R+g5d0UWSrP+k6gjco/gMcJ3aFk1O0DPGOFOmci
XO84U68Ux1lBSgstlLJdOI75MGOL4tUosjkLLmEavrcYQrsWZtu9mJzAxabXe5zUpPnXSNjmjznq
Y/VPQQnPDRQDN9YXa8mz33piptkLvJ+ofey0efwHRpyLbzLCUZ4/qY3qHhQ3Hs3jasWLexl59JUw
nbEx+qh6c2wEieDbfrFG/A4uSmY4pV9psUh+xLNFZQ7Pz3Y+tmhiCIRyjN4M1By3e6B2TlV+UHkw
F7xAJmuFxNKnaKImdT8dpiZu1qMzzK75KVnT6R8wlOOPceo79eNYurmLFBsSjX6VVsv439tP6p0Y
BvV7WVpm0wIa2oIPRcY2T+rVgDWfqSf4WPNRWc3qA95ASWCgrnpBQ8rEX2hsP4ymQPrFRaLt7R/x
ioS+jiagU1hg6rlcqAVtI3lQdK2oE9MI8j7GO3Je47w8Ec/AnZpG/IUXPqf9KIYO+s9UkkF9MzTh
NN+1Ulk+cxlV4lil64DEh7G2WMLjKJ7jxi10p8qSE3bRheH4HMxqCF23G5CRAAnT/dZzzuo0V+5w
jrpuVE4gaWaMuCFvmWd2gPd9EUbLo+5kgLn8eej6+tAMSLedW1gNeoWyFX201tdnE6dv345H559y
0qL1k0lrfnpviCf1GOE4Avh+9QHchHgKonnpOlZpWCE5bhwUnv/W5/wm7mXpG5TPBnsu1ODtb3OT
OjCoJOgBySYRpj1zHXPFwOtWVJjSsIu18bQqeDjXNTfX/2EUUHNw9KBzUyW+HkU0S7WujpGGTpFM
T25LKTO3OmtnLjdBK2gMskXZGwBqRapwPco0YjZoOrVJIKdbRABwYLCK1osnK1O6kKDVC9jre75H
tysoR5WAQCwEaLpuUuLRoy6BVpcZCITgatSD8FrxIVrMO2WEe7OD4UiZmxYlHRD5539AD3ODkhGe
LFYAEGQYT7ynQ/plxPnYOOhNvYCvMYp+fByFofQ72cBNYI6QAuqRTJG8i+O3maIlUCljNyIFs6b/
DOX01LbjLy93/kuSaM/38P5YsiwDwwsJEPnnf0xTVIvVDDSfgxbeGiJKUdRd0lX1cKAwUACgUv3y
3r3J5BBQk9wKWr9bwBWicIulK0xuKvvm4Em/c6QHxc4daN7ZJpJTgW0Ud6EkmF3Pa2pTJ6or3Qtq
G2bvCcKXqfuVDrDsYFmI1R0WdBnbRwu1zeLo1t3Km14sUPIw1VIeRZrqyUOXWrF5TIrESqHPeTiS
n6xVzOMxctpqeTRtkSJxlTmjG1jSA80+6FGJoJpSdG76vedo2mcdqcpnxN8maL9q3K0HohWje9aQ
1eqfvXSOo0tDi3jAVH6Mu8Cq87RH3tB28mMJtpSImcQPHRoccJBGbGNXPQC5Knt+T6EsYaOtkG6L
WSjNgxWl2XpCOy/60dhKMfre4M3pe2t44L0kUASwAAAYkEvX65oliYk1vIp8KKJH6cFGHw42P5Kb
O3CE2+/HONQeZLkQcOoWzRPPmj4IHXV1ze6ywOut4hHFtXpvm/Brr15KORvAAJQ9iYNQjb+ejUEK
AAEBwSEkWueHInHTg2kMe+dZviQ3oyAxLOu4FNi21sCibRNyfvYiiKTqh0Ck92SmUf9XbXjJzp18
u2wy7pDcVKq5Ekh6PaGZNetRb0vCxqiKZ10fxXx2UlR4dx5P+ZmvpwQFVUe9CB0UFXSX/B1/XBuL
OQ16PSlZuNKlwS9Rg2xxJGyERty15rr4LVw3XLIcZbD9Ii/7Hd6o/DDX479S9iUAkc1Bm/B6fMPC
7btqKfnhCjgfUM5F79hJH1xjeHaLce89vf2AuB9TIVGJqqiUbMvjkEK7aqiQ8ImE+KmpxXSuYAn5
qwUa/b23o3SJJCSh7S7FqDYvtx1jEUwnlyi/SCm1leW/VjW9G7bE3wzjlmI//QmAbJv3xbHrVG9T
RaGol5LWjDMBtBjfTW9jlNdqMi4rNoW0zU0xZI4rnGKJw7iai1/ACepwtoo9jaPbDU+xn2KQ46FD
TQlkM0oGzoKE3YlDNS+oU1d15AVJZ+85ad7ZAVKfnOuI9hIh9WaYeGmHLl/KJFSqxPzLWg0jwGxr
Dt0x1Y9vb4F7Q6HEReWVaqAERlxv7awvhrXq3CREXnQ6qLTYzwjZZh+RnGl2dtvrxr0+Rq5kzpvy
IEOMesUR/XGMW6NDx1GDFTtltTkeB89sRr+tGq7cwhoobgNXboufbaVlmu1rGoqM/lz0EAetZEHN
d7XcpHjqQR0Uj2KNU+1srxVc8woPGD0wpnxMdqrSd743P5fTiPo419w2twFoXPd9o2XhYFJDfNCo
SxsPw9qSdr79GW4HklEKAAcdmA0v0eaL22a5tm0eF2HrdjU5Qpl/trx0z8Dq9h6Ty0/HjTSExss2
H8hzE9cNtBjCoVDjjwhGSr/kbkTYVoNZi4ZpJHZu7nvzAk2IlAY4WZolm8NvYqKaYaEKaXdYkeVC
gjc9pVFmvv+S8cBeSpwxmxi0+2b92gzvWSN1YPZTnw+p/gXQCsTOM3B7VuiLQF+RIaWOcNXm/W49
4Wi1OdShPpNcH1p3zpD8GvThLxX87J5Pmzx516dFqqpwxxC6OrS39OuTmTvrMqQ93GC3XsyPDWyE
lUr5oJSohbQILmqgqYtfyVRWM+i+mVIU9znaBu/emDLhIkfATlpCmq5/haNEHTkDBXuns2PfWgvl
CY1N5du7R+ElAh0AXkpG0XLl/7gZ5joVZWRbUSDiXPsA6aT3cRYod76fjML/XFHZa0SSBuI6DxJw
hM2KRm6jltEEgxxhi0FcPHhVy0NcqmPuozi7Tg+JiyyqX1sRXr1vT1Au02ZouXMo1JAdQGXYbB3V
jh1s0xwotk7mIhM7a9TcNX3qUeN3ktZPeKw0f0oHlSCbfuvO8NtjyMwtyNhQBCkFQODb5CezO41L
WZZ12Je1cuj1aT7o6hLvdKnvrC83mCovllccn/wVf3xFkuMYK5W1DotFa/6HQnJVHaq+G0+zRRqD
vrN2WLLU/t97lxbUs8QOEptx1WzFKuYFoWlNq9oQqvm/Wbs0X7SynE+q7AJHq5NdAAdNh76z3a9v
D3y7qGhIgiJkS6HxQW/rerqTiqED6hltmBoerj8QBz+KvtZ3Nu32zpbTokmHuaEsQ5AzX4/SKPPq
VGbThTi59UHi0pgbem06Z3oxHRbTyC7vnZVBu8wjngcBgoDPZlZDgXwZyPAq7FTK61Y/gpinHLsz
q9vzAAEXLpQMP5nZFpyBRrXrJqorwrjro97XLYq4B2Hbc310Cu0wqg/purRt0A7qnpPW6yt3fRYl
/5xmICkl0KmtqE7TWNmAAEgbRsOqx0/83y8nLuKzKQXljxq4bETAOiGLu22ld76de0vzkPXxbIfZ
2vT5gcRY032gGPhSMEMSoMyD4HdSFnfNzp69DMWHVVahYx/+5picywGVm49a2iz/rf1i/kP0P9YU
8N0Mnd84mrOgNQrLOaiWQiEXAdi2O7XYjhZQybU0ukSzGLBuiHv1uadGTnG9KdFWAqvZzz6i1fV0
UFQ3iv0Za2LnMEWlYT8uUeFFH9apt6szN+piHTprWgqfSyrrHoastzRU4CsdZWd43+23GTVu76MX
Yb7jp4NOZ69v0/8MY3aSf2tj7dfvhmIm2QO4sUbQrMOLEsW0ZPzalEZbhbOCKPyxjBvPfJzqWY2O
hojnKFDNEQMBF6/p8YlWhPE8Rx7rVpdUKI5ILxh0MpQCJVilsa0XkK5VF85dNb6YndH81oWaWscW
+erykHfLsjwmhQuWO7NIc8MKKN17ZRV5gfBrIjzFoQeI1/YtsuvOi7VIUG0uvCXMcyx57a7XnsXa
qwFeA/Vn0QKh8Cl57xn3bAMMajTS8pIx5cEA03t91nOn5voeljYkrM1c1qxdfuqN3QieBm8Z1z0i
zu3dQqSESByVWxrzxIXX4/UunV07El0o0CKzL82kWO2TsZZ2fkiFsL8mVT70O5XOO3NEWAAxQR5B
ae+5mWMMVgonuxVyvMZThGxj6ysG2VpurO/VWGM5mR2IQ40rDSLQ5tHVo3rhQYccX1i8D7IfJh4E
Uko/6sZrcGHw8uH89uV5Z0FRWbaA6yAMKZHz1wtaQm9dV2rtYaICRAQpCuXuYCVtZZyi2Ow8nt7a
2tMAuLOir0o1rCfiOBDSrgddaKTqSeeMYeZi4+6nmhqd1L5HQimHZLeTEd3O0H59jNgu0ql4K/Bi
VYlLGjdPIXFv8RdpMIbkMB8ucOGmz0Oe7UUud8aTWk0QPxFxZW038WeUz4ig6foajqYuYj8tMfLx
BxXOur8m5UjTqCujPbzq7Yriiwmvj3+ISWF1Xa8oXUQF559RDSfLrj8Wc1VcKjtOfrbc0juJ372h
SMrQbgKMA+tq87zrnd6bmDPoIXry6d+10s0IqtPAD1urGnYCltuxHMmelSoldAvBul9PKxHaOFCj
McLVmIaAsEZ7TEasnCYHqbH3HgTCFYIfCj5ERyi+XA9ligWFkTSxkUUpItKGYXmqWj3/sup9ckLG
rn/3eCBJucmkgIHUbNzkmfWSoGNuKnaIrUnmKwlCG2Wunxtd/wKOpdu5w161La9DCBk7kBNRpJMk
tk0mMVhToilAVMJsRHvvgK7AWByKqCmUL9FYRDOYoKhTqVfnFMZnLUYnejbNOr4oKi5635NZrecz
tV/n19vLLpd187t0lHWgL1Cspl212biU4HJtqFAdmHtsCUocas664sQ71XLaNbfjUJanKUZ9EibS
VuARhYWOt6pP2LUJ6KZaihE+2NggGF8HkXW0NtvexrmjwgG8vywRoKtjB9Vuocthi+bn5BjFesqb
ZnCOiCcY6l9972KUmFTu9K1eC1d/zt28MI7sLYH7i6rN1nmyC5c2Lx0K5UD/yG4em6GKoDTMaSX+
7qdObT4URhLFZ+6ovD7Geu9+xhM4806RNEp6tulEP9EV5u7QUStX8W1AnPyJ/kqNVRsCfdNj7pmi
eCRAqcMaKBf9ZAJ/5YAflftcOtP8i+QMLM3S0M4/5ro7mT5N0dQ+gM2IDR8zElw82tmwfndFJNwH
kLMl2KlqnXCGiFvop61bKOsxwa6z+F2YGEz8zuNxHYIxMfLoSGPcMMMyAgx4XoeEO1wdsnL9t27w
M/oEgxFocYJcY3k2wFKIX12RlOllUMuSdybickbbPsKcq6cgn/LkQc4ZgwKud4zLu95kU+wjSFb0
DyT1ZnPMtNL85NTZ0H+aUs/+YThVu5zxGqeRnyNKoJyt2UN4JQHL4SJV0ET0IG0nio6tUSZ/YYNX
eY+gd3DlES0a2DgbxTP51+p8pwJVNIeCUKc7kXw6ZeBEeWfiRDjV4hQNk6Y+9YUaWSf4zUDPEhQo
YHY4osQm0+kMB61IkfTRufLU7iM2fsgPAl1TtPMIW+sfNE6V6SCIaNUnOu5WDHXUw72r6hacclRX
WdeTktAnO0pnkF/WJDRxUfVCfF+w2/HCkjrki5fkpiD3z/TkYpReoZ1sLKja53WGdrRzaF5Tms3Z
BL4vq6w2OAmOzfWVGGtzrWsrKU+WGijKlHpa/0w16T5uIX/8e3ZRWD7FOH/8oyfZ+GikfF6BS4t9
XGK6PQfDymv3PA6q98XMjTijMUxYfDALU/vuDArl6CZCDyVwq4nDglRNH128TlveK/lADQgsASEj
qmgU3LZFRGfp19iy6vr/cXZePXLb3t9/RQLUy62m7WqLveuysW+ExInVK0W1V///aB/ggUczGGF/
SBDnyhyK5OHhOd8SGElRAFYq2082JlQbD8QrEYZmqrXQBKhZgBU//1qaCPvMbqM66ExQwPbcxoew
btqTUW7Siq4NxYSWR/xSG1m/sPPCiaHqTnVgTUOJNZUzfp4zTfvXU2x3o0JyJT4773pXJIhLaW8V
n5u0Jd+wvSZovcF8QpNEO4qhcu4+egvQnkCED108yLhctOffjjjWYwaYN4HphOXj6FbFKSFX/XDm
sozC8pDvLjW15bP+We1RTEtMRtoE9ZhMn6KoVYBV5mAI0Yrdf3xCBpWlpYZFXDJWn62IOsXS47gN
aqkVB7ewxZ6UcCsVu1wcOpg8+QwIZtQ61569noJSUKaNTTCPlcOtTa+lD814I3e4TGgZxXXJxAxE
z4HNnH82hQKk2YqEqhGNy0cUi6fTpEGcnFq9f4ip6Z4+/u04p9T86Srw52q80AJVAYSuDVIb3628
ioxDrfbtxqyufTsToWLDUhcS6npjd1NeSlADywol6aGRBSjP2tnCAF2e1MVwAI14tp3KY2D5FX9s
Oa4SoOtF2nI3S3uvOtK7Kz2t38m5CjcmdFmgYigqpoQFiqfEoPOhjM4g+0kGlgm81q7o4ze3T0/z
oBm+OqsjKUlpYL+mvd5erWszRIKR+tRC4UdD7nzYLrezMrT1lrpYmu4QOVVxqMSblbR2ayNeG4rG
Fs9VhluIvedDKXLu8RHAzdRSLBzREHGmPbR3inHY357TtR2/xNXlRQUL3loFCtuLFXMcijbA+/rJ
QcsKMF4iEdEsCiJGuPUcvmgz8ljk6kDjF976oiq8Cn9FlyqJUBlviLL0UUu6/FPkOvJO8fAINqfS
2+eSNFPh1fw2AMt/HuIKv00cav8Ko644SnANu8iAAOc1mfStMFI2AvS7Z/F5LkC7CnHKJU8HMbQG
s41i1HMlxZswLLpqPnpWRk7qZaqX7HgmloDV1TYNj1YDmt13mzZW9m1red9iMUx/u3NmD36sOK3l
p4NZDQfK3/boO5FHYEx0C7GskonYvtDmYfRHKPGdb+Mb+ZJ0vGD3zpBaKao/XRVvLPWyZ9bz8pby
PzBAisdrr2bSw7BTAdMGDXpOOzce5KErMGX88IZawFaoGCHvyZ5a1QSS2FWcyqpEMIV6tzfKOHlt
kOLBtKGtfiBzyhP64wMScFzGxDGCws75UQHMO1tidEUQ4eAAvBjjybQezRcdN+//tDQMN3LFi6Op
vRsMQTsmlhK1VzG74VUJJGnqA8uF+O4bek3onlvsKHd27xhfbs/uXdTzbNUYZan/oc33zsBaHdCq
EqHd4JSLArfWqs8N7ecBLkFTeOC7zLLW/HiYdHeXwCd3Dp3dWMU/WD9WaLSHk63dc6mOzsPUual2
aOI0s//qK0Tc/KlqCrSMhd3iitRoTjjvqy7svWCOQ4zpeArYiQ6KAiR/89CLfISr26Gb/aS1ysB7
Jho0TBNlLL1TXRSavCcv7uK9mCKPyvoETFj9PI51KH7FCk/Gf0tMJb1vpVHxGDJVdIgf9djO5MvQ
ds6/lhaVPynJL/0vYPKozSV5Jn+k3Jv42TdG5vk5VrvhIbVz53kEoZJ/MRIz/QcKgPvVXEhBn71p
tqxHOXf5+FiPlB0/Gv3h2oBdoeEKnJpztByvP+63Ef4KuJ9eCxqwAgfP63o/T8Dyoce/xQG73GIM
heYvginvOpurLQ1pysVg2NaCIs3Tr02piD0lPFgG0kjzjaz34gJYSulkiKg9wV/k9XM+rWicMKcu
Oy1QRtP67Q1dDMWzc80vaBzGp1Krza0dvQ5DxJ8FkI703aLNuxbfUMxOAV03G0FC+GgO4zSL5DDP
Iv0s4kL7qIA90Y5UBBohjzo69evaU5mwNZpKWEGWROoetVDXb9U+9g11/Of2SQVbdzkzPiT+NS43
HCrAq9DnxqPnIQg9B2SQSvy33o1e/2Kr0zAfKIrByQin3oh3Qusa8aWFbvM2I/DZB0UCP2g3sMHh
P1DVwqhUJt6jKM2eakHpirp91kFqea4vlLKfP2vwWWY/QhKkfMHcMql25djYjw31+ww0PtqD+1kb
UttXHG2CsDlnUCWyocMgKEqQTfBrM6pHaCl5lB4BvkzZXvBRyiMhZtJf56mKnb2rTa77Is2mRr0h
6ywDvkLhAtPvc4xhO06YeOT/yvw4KvY4vhDzw3nXSwtukNq0IvwRG278E2VC2ldRPFvpMfT6QT3p
CKjbPws18QzAIF6lvOJ76FoHBbPX6GhZM9BVrCgzb9fQscc7eMZP/rHKXfvvopdFuBuG0cv8dB6h
JVg8tH+rHW094kTZ2Sdcgsph7yVWot1rRtR3QAmmlByigAKg7VOnyFOc07oFrJrUuhL+B8lBM/2k
skZ7L0o0ro6FkSYJ9tdT/BVjdMyU4bd5v5thVuanvKrz5xpV0VeyGPyAi3nK40MuFednT/UP+l+I
XIk/WD2vE9ktHaokTtxf2axO1E5kOif+PKm1fhRsfax7QyX+hS5WWPgN2CPcrKsk0X5EytBXBz3O
pX1KWzm7O69L1HhXuXkOGRvbEdjWo62+kX503qdcR/TzaZhkVh3dPJXpvYs+UH5UY3TesYznoTj4
eq8J+5MV63F3MJXSw7M54UkF03NKoYXcPg5rhMxy8Gjw8Q+AMvpl6xoBBPMaCqLNo6P2Zi4St8Ng
2IhdFQxAXto0enj7TLhWdHpyGg1cGHZ9M7Vb2MP39+f5BUqznEIgymkUR7i1zwMczDe6SlAqA82S
hvuCqXrs3WUzucTOlIZanxTwH9qDW/dJRfLZYsFJBcXqEdiOovTQpeXYf8J53S1OuVWGxalRVEyV
F0madk8Tzor9Xq9rJLW8UvlRhPVkUPTsM+9YY/ra73K3K94S2fdvXM64njlSFOa+L71s3Km9ouov
TVU3+ktXZMbfdoS68VGZ4tLaVXk9dHecWiN5MmuuH4zsJzGpfleWEtR1pTXpRm5zuWg0VVWdBgSE
FP5cXTxu0aNS1OZ4FVeZk/mTVWbOF4+mY3g/Qq6YsdWh471PClXJME1vEZTxpSys7q/bm+ciVeV6
hfUN0AG8HcSOVY5Vw9OLErPzghHHgl1HnYuOrrkl57L8Lec7g+z+nWuNnh5UnNXVN3q40lVC8YI+
6/XpCHwUp8hZxeLWFVb2aJilURyiPhTORsp6+Zl5QpKwktYtPO81Nayk+T+2pZo9tE3f05VPjp3m
CMi13T2Dzpiri3JfqcnJqru321/2vYV7PullbGpmZOjuAh47Pw5ePLoScGH2oMqwp+Kr980vxVWz
VzuNkHiIElV8SysleQNPUPd3oxvH9U5R0JrAuqiyHie6pj+gF3glcOFy0PcucF5xQGhzHJ5iqXbJ
8fYvvtwLNDEWDZwFGgXodrUnAT/nGBTH+QMquRKD9WY8ZdTnN8LV5V7gveLRakdeFpDbGv5KzcKc
I6UpHmahhGPgwWP8plFzSo52omI2XR28cZw+357aZe5FzZknPoAXqPe0Gc/Xwq47tR70MnvAK8A5
VKOt/+UYpUIcbNLvpl1XH9XCxMqHvrsBIXChJRoXSLfMMpIBevKDhlRN7ZtEaBxalS0+3ZUle9cP
WUTTF1rYKlXmIRyXkztkD7WFyNokwfNV0bgFVrhcMqrcVBCoI6DOQPJ6/vW8fHKjGYzCUo2f7rQ6
mj71wqk/T0KKlyxP+n8stRu/fXTJ+IA0g6k7ARZElP18UBoBptTDqHhw86w9JXWkvbnoXv3ylEbb
V32tbaTnl58SkToEqbUFEwzfYHkq/PHq6MiehKSZ/gDiq/aTmeInaWaxuz2r5W85Dwrnoywb9Y9R
Ms2kNwQI8UFNzPiTDcYdaXR80QWYr0+3h7qgpAI/xPSV/yAcR411XQGKh7TLZnvKH4ZCtL/tVHpc
qXFXW/TXZpndtdjFh0e7pkN1mFMzbg62LRLlC4WlzN2Fpc5GKhNvxK8pL4CiF5HTf7Psuv6ZdF7+
HyHdQD5ioh1oCFO0h1KVzQSIDcmAZ+pnA1CaXlPa3ZQ3MvI7YRb5rijDyAHcRm9pX2mKMA54bFd/
K7WcxYvshzT6FeGgHvqhkstvGKGN6TNF+02XvIt1oLBoLRJ+1NHRnb7QGtEGEwhZHActKcneitG9
ELLVD3Vtpx9d8veh3h0OYbPQ8zpfcnq/BX5rURwIO3FQWTXJP8P474L8+XR7xS+eRctIXOagpmiF
UR0+HylLrNT0KggTAocjHyxv/GY7kXVnprq2H5tJQgYZhgd38tqN+HpxeN5HpoyPyAhZhL2aY4Fm
vTvUfM7R6tw7Tph66sD5btzm10ahYYCIFc4US/vwfH5Y5kE5nQvl3o2a7rl2x/4prFLno9cgc6G4
jgDwchvy7/koM/hHBfSxco/edPLcVGP9kHfWFirrylwsOgTEmeUWBPB2PgoUKtLjTKL0g22Ac0qq
pv6sg+ex727viYvYDTAXTjwtKo2WGhyn83HQzhhQ5EijQLHV/ifS++4PnA06PA3kODlfhqoQ/Wm2
snDrnr9ywkDZMCaMS/5Y40t5kS6knlCBgNcuMLMkrrGZL1pKAq3nJRvB7trn1ClKkltymHmsrqaZ
8Y4dQZkGonO8/kirTK/2VmUTcm5/z2sDUdxArg2FIpUIcj5QHWZxkYchA3mYaSN8Iu5oNaffPj4K
xeN3jspSTllNB7onisHFEAXSUf7zGj09ZHq4xUS6Ei7oWf7/QdzVcSK+w8ADnUu4sKcfhScotFmh
7O+gPcd/N0ln7BrNzgiRJi/5j09wAVmRUECevOg2q3QmeulWQIZr4R0dbkS/wR1845V1bfMTMKBT
oGIEK2YVECOkPfombuNAcyZxrPpK7pv61Wqe0a03jzmJ8Ma0rmx6GwXChXKK0QuMlfPdQXsJw0tL
TQI9NM2/PaPFd3Uc7Vk/0OCYtgwhriwg+Sxl6wWnTj1+2at/JBPtGEHM8twkmBIqX8OM9Ac+mPW+
zz36N2qq3YWUbb+naZxGGxO9cgwIWujE4vUC+v+Cm1cqjdAytLogOQx3qDjwdLGqaONUX/mc2DmR
cNLzhr2wbuE3yDB2aQLxDGKldlKt8ZcBcOxQt4n78fkA1UMiFkIMpZQ10KKJNTnIyUmD0ZPNc1aX
6k/wSOlGMH7/wWfpHz7OC+1vaX4D2lrfk2NHrJyqNIXN5Cj4QcA3G+KDsJbOxug6KCURw2l8zZGh
WNGu75RpJHMC9k7vc1RGPM6bQeylblN6m+MB2U0jdSks6eiKqfvWrD3toarjrtuHsqMDpIL7+V65
XvlbFk0P5cZLzG8z4CjzKW2VxPRnbIjndhf1qWV/gctOFlhkvaUfbc9quzu7MPLmc5nNxlscqcD6
b4eBi3cZFywcBCDQNBiwDFilw8D6uYmjAYtV/EjRyhHTXuAz6E+K+pzIYotfeLmfSD0wXyJ5oB4B
N/z8wNQxHZMUWZVAlHAF1BRdGkwNcx/O/hYu5PKAMBRqa3QVcWDizXk+FETGsGlrWFY9Wq3H1sqj
U12V/97+fJfxjeaFh6IDOEf27lqAtTUrO8wVVFCnwk0OpjeIH4Pu5o9VUWl7dGCH5yzut5Qf382c
zjcx+5fy3oIM4CJck4w7M5sa6hpwHUSW27afDUoknvUFnnKvJKVIYz8zB8971kY9Lj6jkFWbQA0t
gYJCqaph/BWn0l79rqR6Nv8oq155arO51P2R3ZvsKHe3X02znx6rEW4hZCkXxa5IlKXwhzrUUTYy
S9h+aiWyv7IKmVtfoEjcn+JIKbaevpchFlr/IiNAdQwk0bpwULcDSaLdtoHVO7Xlx27VPUx6rL7I
qJu+q30tT12XzsNDEU/C2AgXlwBbMlGOBoZz1Cw0Ysf5JtL0bMqNtKfFayLGth8cU9AuMmbFfq1T
T2bfZJLX4rHJGrd65dNP0b0ms/I/AN2x8WY3YtJ3akIJ9vX2vrvc3IvTFxRz8h+ql+v0xCNj9TpX
FIE0qNfok5g/aeg6/L49yuVphVXmgZym4UznbG1dkjh9An4LLqczAeH3ayCjyW6MeNTeQT+dt7wq
LmPRgs1AaxqO7sLcW31s9F50Yw45TFgH1+XBdBXaPRbw2Xo3x/b4ZmWG9ev2DK8OybLabC6i0hpz
59Z5O3poQActrl67blDtQyPc/liVtXto0mzL/OjqeItEEdghLtU1SdDGKqFADoygNA5hfUyHOPyu
Z2XxQuOXKyZpaaNsXKxXhqR2g3c7zHoO0DrJrFpV452T1AEIaXGnxG270402vsNOvd1niO5s5OdX
Ng0MdTR1yBtAv661UhAyq0XjxnVgTll71LR8ehqy1nkQCNltHc/lJXgeCBcyK8Gdo0ByufYtpjNn
jqotQRjqEQiTVFqTA6vAtb9NiKfKIBW1+7kzh+ozsHx6HlnBtt1ZXWcWx8Qw0Fi0HNFNGN+JoTzc
3lqXVwPfgM4QiCPKAdD8zkNHIUSWUWotA7cpJLK8xkEUafMfBa5iN7YUY/ZyEPVGvn3t4/856BI3
/khIUYYVcxfCglPxtjqKvPD2WhmhvKlq1f+wziSf7ruSKiXC5af8MdSEsL4BVwaqu1lqx5L7ItDV
Qu6xT9/SPXkvSa/XmZyeYi51FegO62nR7ALdopVBiLp64juqgmxkZITDM+eXj9tiuVP5uvTC31Nf
ueOjPk/RD+qXZuuHeZ5+VAvZWxQx6PSRwCwtm3WyqsSD12ghNP8arUhf6aiizV3yUT9kRgEltAja
wRQHq7nKYDrFGGLkwstgFhlGo5YpAGs6zen2Pr2yZUgh1OXzksAQBc/X0R7MWRmUBhx1JJQ7dK5n
Al85BzIk7t4e6sqttVQkSCnJWVTSzvOh6ArPfWza0L9p6wNTqLHkrnPrg1IBy2eDzUtdB527BcF4
PgrkKCFQsUCwYGgQ4Vdq41nOmdjfngssOv6e1aakOE5LC+QK7e51fbzweicEEjwEmFPl848EiPv8
04DuIB6NIirzajcrXN9/5SJTCjq+Sd2Ig9vPer8rJyxBv6izhoEapjZjf7CTuFXotGI0ed8OyqT/
LrLa+A4IoEpPVNtwmNfTTNV2hrSaaDensfFVNXNeLQIkifvEYz5FzdUeG809tFYDmKjDU8G+i8tR
ax9ai7e9T8GkFChyka58spV2rhLfSrXEiXzRAPdMfVGmSnyaHD3S9vmEtuq+cnuzgshS5rPv9Fab
gwMUXdf/VKt+cu6k1RVlkCi5mux0FLPrk2kNPSE27DsJGS9uit3UR2AgwhzIat3rWvzal4VTHToS
Sc83NGFFzxp3k9yVaTrlr1EERKv0+zHREz9V9bE/oi1r93iHhGZ5Vza5Y/8qa32SsMbcqb5HQbM0
XwvExkBL0+h1fqWWGtmBk1ZqcYCHkYT/MtvW2hnCDW3wIqGhUoEve4S2E+khGTYjlXusWa0nc4pE
9Jfb2PWPcJgFRemsQYS0pWzenLBNHX5OlHbrveVJ2/THocWf3ElMpbmLTUUmL86EkiuSjvhBtr6B
JV9+Qg5Sf4v6EZa1byd1Osk9wrmd/i80YqIWumxIsoo+d75KOXsWmrstGJayRR8lS0r86NxCOnhh
xLbAgR37t7x4mjve7KdQDQvd16p5bI5GqDbKPpNh4nwfB+52f7ANMb+A/WwcvhQCTjvQnJP2ozGo
4vq9aSU/ZyMpdchBvVkfkOBxnbdJL+Vrruboy3RZK+YnT41FfurQ/hgPuK9yU/qObOFO+2PTpd19
GlVKdzdqdY+0s+MRqaB7sun8GjhB4RvkcsMRqzv938Gw5+j77VN4JaIsYgSUVZcW1UUX32TbFmWm
1FwMKQr9Yu5Reo6qxttIoq4EScYBS7qgvanrr2KKh5JuiT1lE+RjBiMa+W4kkicJWcinRlJvIUuv
TIuuJS9kWH2AStaPHggng44PYhNAVWv2atyE33QYORsc2gvfXSIlVTnKOiSIOOyt0fJmHdpjbCNb
CVzDC1/Ax3Q/gJdrrznAtu7viI7c/IlMtpjvprrE8bFKvYYt25fSte5rI7Wyp2ly02bn1TSUg5bb
sNspnaO/IeOni+duGqZ0F7V45e7txCwaHkNh+F8S9Tnq5I1ipF+tblbjT+x4o3tK59mW920CYNMf
rR4iqqp0aKIiFOAm+wqOQnF/e/8sZdxVDF+soJcdhPzDheik1mlea5sT4HOz1helcCSg0silJWgB
RFcyFTHYwgZ/pMYGNDZLsf+9/QPel3L9C6gfwIrg1QP2dbWzLIgR0+I6ECDrYFv7cfbqT6FQ0sLP
2xDXZRlnnrqb9Np6dG0lnR9kOdft3ugnXfOrrKA56LhKa/D4jsp0ZytdKA+FmQp7h0pdE59k2CY/
ZTPOnwrg5lvqQFcuQdtAd5dbHWFEADXnl22u4ow19GT7I5gjv6n6fYWk2C4S7SPZrrWRq1zJqWnW
sG0hrGiMu8pVMtR5NcSWUaZy5ta32NX7Gg37mdaNOc8PHKSNttry5FyvDhke2GcgXhStlun/keTy
OoirRGbEl2xSn3RDlnAVRYfMfd7c4TamBlM2uyDjOntjZ14JAdj6ILmCQQLt43XbSOntCLG6vGaq
1Btz1BT3Tdht8WWuxjXIMrTaaMVeIsZKY0RJPKwDoyr7nSLwiJzLVtm7ajpuhNBrE8LrgsI8ZkUU
5lefUkgzov7PUJEbDo1vpKF2KjOz31ixKxuStyDCJSgNGRTkVo2bESouim1WHcg4fIKgUf4lTfc/
A02ze3PMov3t43s5KcgxFA901ogn9rpk4aZ1igKfI3jPt/l9Dlb1adTFtJE3X85p6TJQHgfFRINt
zVxpIhNgHqorQTlm4T+LTDkQGjuvn7XQDNWdEXry5+15XcbF5XRxzOA+Uvpa1zV7DZXwIRtloPZF
Mx6k2cjhrmz7wjz0WR5FPngBp7mrHIcQaQnXkLtMkWH49fbPuDzvlOmZM88SYFHW2qG3VfVJjdS2
C/oyxU00V81n0MX6jlrcuzpd8iMO7Wnj5F372ovAGtc8hWP0Hs7PfOTpfRhJrYM8MqRT0KSqBKfm
pUrk49c6RHcgSOst4+P3DOI80ixs+YUyj+cViPFVuaABxiQzSDQBN2msvHqJbJVvCFJI+RkiUR99
rbw5noCgldSoYCTjbj9rUlE76C1gMne5ZsqZKkNR/wT47KV/JXoLYLnF3TX6PMjOdk88J82fathF
CawdisLfErNXvL011Pn4rIRT0m7UZ66cDtB3yGFzzkhn1jIkYaN4c49vReBaWFvYQz5/LqlebJzB
yxi9lJpA1wOOYqe8V8v/iNEdFG0cg6QMGp5e+5KModmFJD69rwojebOKMT9GCD09yNjJPt5GZXAe
gbi9UV1DiuF8s/T20MlRETKYAcKfSoo+vu2gIXX7HFz5kHRPgUQAX+HNub6G5kShVRQzip0rZmCM
WvGm1tLcyAcvL4OllL4o26LytbCrz+fijl5UlbHFhyzT6bth9+MTr0P9zqjwh/gfJmRzvN7hMjzY
z4eKiRWDLkwZ9PBNkTWAcNYYuX78H0ahBLmUPuHRrkuRAkW7uDDiPiAN7fdRbQyo11ZblYCriwOW
Ehwv2G/qNedz0dl8ehrXfYD8tndMtUmc8BqYf9yey7XFWZp0LjcbAKML2EOrtWncuX0wF6146Xo9
4c52KtBjlrJRQLkcinITjDb6geD/YGWeTyiUlSPmdCD4S628L0w3+xUKHcoE7buN2/rqUKCD8Zpa
Oo1r5V/YpVHvCXBRPAv+dWgB+7HVUBvolS2H0MtVgvNJKe19xwGxXa0SwKmpq8xkEQxCmWNSqtz3
0Cg53F6ly7vj/yG/AJSTEF+IEkT6GKZ4qAyBlLqc9wWNlRM8i0p9SSKWlndSY6b722NeXpJk1DCq
lw7uAnVe3Vfg7SEd5IzpCmF/nux+8mXZLMYpehbYhp0cFbfaOlpXJgpqCsUgVMTJ6NZ9dFw8UPOA
4R+oRgecMUa0N8fV4yV27eYxrPQtf8MrG4XnMLq0i2gmUsSrSdrOBKGjd4dAkTBYpI23khdW0TFt
e+/DtxYvb17GPPgp3xMRz7d/huoIRKtiDISrV3dwGMZ7GKRb2J9rHxCqhk3XHa0gdV2ltMwe/kMW
j0FTdXaFX0iGe04l9WQKEt2R34o51z+OsVi4b1QyoduRTK6772VPu9dOGwScMxC2IWxKRGuy3Mw2
rqtriwX4hmONzhOTWy3WaFYp+vXdGIRG1QZZZOun0kDLHsWgZmPzX/mMZE2UScxFtIqG0/li2RMN
j7D21EDUmnUXT322j4Vb7xKC47E3Srkx3pWpUQciNIIvB/G9buBJq1LtFqHPQMVn4feECxYSgqFV
PvAAsDbu42tzQyLLMhdeEaX55bf8kdiISkQNu0ILxqZSDm6Jd3dh5sWnakZBvwk3RZIvAwkNACpc
IMJg9elrsE8e512jFLTN9My1nlVqnnuNfOOvMiuq+xDQ6Ws+oR90O3pdxuWlGYq7Am9dc5FnP59k
NYJ9ww5qCEi61YOWqoof4WFx/PAoPOAX2Ct5NLniCoQJ/SWdswKjWrOZ2+mO7hDSEwiGNP2HX7mg
QVAAYwwAIRRjz6fT2ThrFC3HujUkHDDNDj/PitJ+VJUGlBRfjcY/jUWVZuv5KPhymWmBUVpQu+Q0
vODNfYhQs19V5keF2blTgLBTJgRXDIFxnUNRk9JieMZj0AFf92FFlvjOaPnOseP6f/h2YDxcwu+i
1L3u5uYVFeixU8dghl3uy1DJ0IJwtq7LyxO81HAZhMSdhHqNECyFqs1iQsWe7a7gbzlovpL048nG
QeJwe9ddGwq2PnR2cg8K1KtdN7hWbjp1Mwe149L1JfOIpQ95Y8hOPfjHfz88mglUAy3gRc4Sqsj5
pvB07MP4XCq1Kg+pscku9mIY3CN2jR+VU2dTAKtCIZ5wAT5kTRAXddaIIRvUoG0jb69jG7lD3ar6
+OcDuMwZ4p7kZbUG33SIRY81tjxAHMt6R58dbdwinE9GpmzJO15EIXq5vA+WSg6vBX3N1NYNSCF4
lzmBS5n6n3FMun09JNnr7RW6HAUWCKEVVDEXPtf++QpFg5nFdYtCZjuK9kTdf35yuxr24e1hLrad
gSMdoRQ68wL+XifVg8zdfFAySgkLnqVIPLxBjQaTHGva2ggXVxRHyeHlTSOc/wMldT4jaRRj21te
H8hUhF/tPpP7Lp+106Tm3VGIagtMfzk1ji7yojTfwT2hGXM+Htx+5CdybQhoMCt3xqSn/iDr+Dhq
YuM0XZsZ7xGeJYuuNufqfKSpgQaYWeoQpJhRH2hp0SZMxupYa1X9ZsbV1ov4vVJwVgBaohLJ0iI9
Tzt+PTVHqnPkUOwNwi6OdjFs8AenQKhOVmH16IL1+pHJyXpA086DVa17Jzqhw2kGMhekOh6Ck1Ga
j4Y6bZ3Ci6yAr4xTBoqWGmttOavCVJw4spKGMga5U03+bBrzfqy66jmui2HXorj2xcm6LXbuJXWK
Shg3qAF+CFcQejPnn3+sraaBDKYHktq89xqmciq+5gbU3C9VBQXqR+TOZn4EWW3qT9QtJhReusYV
D0OM/vNBhJ0VYsHTklR7ral98hCjM3fgrcyZbnaBp+yg11H4q6Pc6vpUOXPlP1uJrDzDUnRUodIX
adHu4kEk3l2XZG5zkHgEl48SYxbvbQqrOt2TA1fC57mXK//USFfHftJw2vYo/MSRj+PEZPT7hupU
uKsokrYfLQnwdcBrgM9bTsIFhYoae9GTzhiBiwSoCnhA5z2UYB08GmUqNoLK5TZgMJDgELZ4rfNs
OV+QMHeEkc3OonXt2X8bndtEr007mOVejyyjPLWmFeYBXctpi6hzUd9jmryTQHKQgVD+WqX4jVV6
UTphp5G2rukbXibucMoFyiZl+yQkGpg7q6nFocrs8PV2JL0M2EwUnC1PazhdTP180ggBF6Nr1kZQ
IRmygzXb3xd2NW0QHy9DDaOgFoUbCjh7RjsfRa/nMdfDxAziSJ9S36vsrP1KxbP2GA2eOtI1xTBu
pJBX1hMPJEC/mHtQrFiXFC0FPdJpYFCegpPczTaaXzQbldLc1fqodLscMZsI1B7x5/72V72cL9Eb
s3NKS+9eHqsFrQGzzNZgmgF4LdvYt1VaTXQ48RU4xGVchL7ZRk27vz3o5c0BJGhhHFIkXtx/Vkvp
uRJgBjRwcE2eey8ik2Hg9N+nhbulTHm5YZeuOu8ZXtomKP3VJWVYY9I2dDNQ2MT12NDDT01efxtm
NPzNPv4mFJycq97c2EWXe5Uy+6L+QALIM27tpr5IeAypAe5lsoF6pHgc7XuZiI8CDCmIgBdYNDEX
kaA1nx9PMxXWGhITg+OK3Vgb0akzI8uvkSrdWLFL/j6vKNIYbKHek9o1zF2YOui3unWDQo2K5nc3
8T7YZUCugKzQ63ZOgJ/D8FhEReLswzYyNDTOaUegyWIV1mlMI1k/2Uao40UuqbLclUZIpkoUF1WO
tEqNBVhntWW2RT1Y9tL5Vb5UdoiXVJCAMa+7Z2PqxXnRlF4AzkuMQaYOFtwK2KHZPh9sLXko3Vpr
dzjm4mXjKhhPHYQso2+3d/zlhiBiIoyKAtHC11wv1YDAkQOlKwxStZLfo6xGww9Gytfbo1xC5Bdk
IiBIeshseS7r8+iluUO4QLTDAFlZDhXQMSy3LSvHmajoKYfe4R+BIG5mLfCPocS38rMrDdR7JhBe
/b0i2/5ebzNlqzJ0Zfou5V7smCzAeXAlzn9XVeD7MSPvEBRTBCKBN7NX+0NTDB8G6ywcjEXaACTy
Ui5fHfduqpKoxlb3AUnYbKeNQp6UBqGX29/5ImhyBuAtLUgLSjNUGM6nEw15hVVJTWGBVvAnr4nF
XQ2B+Vlziu4Bt/tuy5ThIooxINokIKvoBPGeWE2LPFeZS4VypDlI7ynu8PQ5oVpVV/6UdKhdV06Z
/TbbeUIHiM21EWcuVo+WOpB1bnzWb2H0nU8XReEsVCrwFZi9k36XdGXRaPGyciOtufJZuYnIaxcp
GIRqV3dvVRYZ3dWcel4Xz8ox181Q+HraV0/ozcXG0TLicet+uIQzI1GKUBct9vdu3roOi14olt0T
uv7jkI79ri3TJjuUfey9uNroaL7ryuh3juceMD0wd3tgkbXrY0GdvsX048P97a115VsvzC8cf136
V9jMnX/rTNSxU5BpBoYt4CBYfXwfxlZ9d3uUZb+cBUUmjSbrgjQmBmMvdz7KqPTwMEWpBSIU2V1X
I/7RJqEXaGy/jc1zZetSVF9YK6ByuUNWRz8sZ1HQqdeCYVT7fWKnDmIqFpLUyljszNIx9qGmTp9a
O9oiyP8faWe2HLeRrOEnQgT25RbohUSToihRsuybCi029n3H058POhEn3GhEI+jjsWduxqquQlVW
Vua/bE0SlCBsUNgdDL3KMmJz0AKnrpGYQ1bpGdjv9LKw0H7m5tC/976HEMVjkXQGsMuiGHO9nlk7
NSB8FcWvwbA+gB+wHtQ0T3cIoBt7g846XSLKzwuRfVVUkpBMqXjGcD7isjxHtfrDaIS2swE3vhe7
jjiz1F9o0K2+V9QEVhFJPPYCs1ePQaOWF5CtYN+01mzcKVGtzymOQcc8aMadsLo5NCnwogGwGBWs
9j62M5kktEBdAF7pxzJD0t1MMuXL3Jn9HzLuSJgbOQLksLmnfLgRefB/WjRjQF5RAV+dB1EbbTSI
WfFzoffPQdSEp75toz8RoMbbda7e6xrI7cwzHqQFVXCoims/IUBgirLo1qPMbymvmVR1B3muYpwX
e7CC98/61q5ZquDsGDqSyEVc782qDWRKr7iJBJiWHOIsCU9FSPZzf5TfijCrkEK9TqO+Cj+QW351
RTWTMIEy66pviuIyIqKSltKjFkpPshx8ySTjKPfW35Wmf+xC57tS2y4GGcfO0KC35qrlheYePnFr
3uDAqCPSqeRVtf5Byog7Wh6rdGza3DNbkVwyqLwP9+e9EWS4FpfCCC9xynyrVEAq47CbywpZyTjL
PndJkPhBHBnHuZ734C1bm3Sh4oGaZ6FvXNhkueqq2GIoGRb/DypUva+Fs/lFhCJ+TITTvvdpSCcP
GA/JJPGTkLM6jqmQZH22E91vsi57oUCfHBwUCL1CksVJNivr/UF0KW5R1kJnFPr5Kl4rca0EWNup
Ps7NM+6vmnqIZP3dAjTMCoAIKCUahrx9Vx+sNrs5gvNAocaSGpRNlfgwq+gio+m0J3K9sQMRpwen
LvP3ct6vT16pagKaGd46YZNXnwYrCB5Keyh2oqayXC6rk0dTA0QXMZP32U1no68GPQ1kzQ/m1jnT
jxCQJ3PxMmVTn7vABdsa+RstdKUC/kbSd+I4qPhw3D8IG7uTA0A+wY1L9Fqr2s01NdOiQFszHXkK
USlthC/B4gDmMzg4k+rxnhz71vKiiKsTc9Asv+mGjZNWKwUSo6ACxXQwYlv18rKdT/fntSS369UF
q7IUuXm73aiv91Zdxpoa6L5hDL/MUnqrJuOZnsQr1/1nO5pe7w/3+z26Gu83ioOHDGBnHnPXm8bK
MlWbgtIAi4Bc5RnBqT565P00D4eWYkZ4SOcYrXlrTMpHXm6BfB4CfPu8ZK7L/KcRxpn5KNld/VoG
vaF/BnAX2Qcx9pHkKaWk2WdLGqyXFs7TksVGI24TuZmqfivJqfpXn8YIFZEsd9FzM0WJg+ei5rwZ
5jyVXhmmZE4Nzq/to5hVOTlPYWNAD5B6O3uA99+3LtT1qP+mVZOO/03TSxJxXszFIRwb/Vs5pKl9
HFW5tQ9aLenAJmE0wYZFfNw+qDVPAzeWUIl1dStU0dgaLfGVL9/+VLJ0DA5JlcXhURMx6owktqhp
DSV1q1MK4iZ1J5Fkn21LqL8matCD16v6lB1GDGp4OshC+maW0FNfDLkM1OcizBpfDawy97pKr7+G
kxClp4VyZ7to9mrpQ8U75c9SkqlImG2mh+5EnIT/pEjJr1Tu++Q8RKP6sxdwxjwYQ7VD4BpQX80y
J/krSB1YnpWaZfIBC7bO2jluG5vfBONPsrLoGt/UtejZYm2TIWfc9iBL89IC+DOY8+H+btwaZeGk
sMbURG+SwSKnuu8MbP5AUg1XnqBFS/q0pxOzNQo3NZkXb3YeJquQ3AOfsGagRH7ddOFB60frOIp+
z9tgaxRwhzyqyC4XEZXrgzVwszi2JJiLIfdvs5wM37I+CY73V+y3Vun6/C7sEWwG+Sw38WKkvFjj
MURtM9eRV56W5thzwSuFwjVCJuoBzzOAMY0ZksrOHSqWhxivw18YaDbaQYmttPlilWr3S6ZGE+/9
uo27An4kUXPp48qAdK4XIZwKIFUC3KqJNu0fuVErn6ZYsizURgwNP9O4kd1FqOjHVA/JiZ7c5NNq
2Hvob30KJODA0S+6YjcU4tbMyGUQu/XVOlM+QL4P/0JrwNgpJ2ykZvQmUbRDK4LCxRrFPdu6RMmE
BJCw83OKRXDuOfte2vXdzrJuzAcBFSpOcEMWVNwqc4F0AMCkEqofjgOENCO3vUyymp2baGsUm5PI
OYHcw2G5/na9YSQ5AVf1o04BR5jBfRsKwtX9Dbxx3wFr/b9RbsF9A8q/9aD6WTH0z2WSmZ9hmKlu
NkTzRama8i3ti71H5+bUdKhX5EsOGcTqjdIFyZyFTcbUCrtzpcYZH6rcMnYWcGNDAAQFKrZkDBQ9
VnEmkMJWV4tR82NhqIchcL7J8qQdoiIJdxZxOUarIIDaJAUBy+Slzu67/lS4tMVmDXANtjhgTKlK
zenYTnbSnPomT17MSvqch3N9iWuh/3H/+20sJUMzO3Y8e2S9SzSbx2xKF9CveUAfU0L4EbuEvYLk
LVVuKQ4wOYQ6yMCoSV7PsJKmeCycVPfToP4oDOWfPrMlaHLdyZaMH04UHWLpD6uSPhAMP8+0Q1Gy
UV9t0CIuSdaBBmzhBt3wKWqm17Y2Z0+Z987/1kpwQYKGQKlgYfVd/0SNVoilTqwE7Sy8iafZPgUx
fmr313urgEg9nz/KWASzmMX1MOSMtJ+cTvcFdHrAAnpRoV/cz/pLNGAMfULWM+ieMnPI02d1Tqid
KipCNiedXqNCMpRYew+3rYnzfIIIQaQHor6k6v/CKoKtRyYZFqefdRg/4+KRHeXY3hMD2hxlkZ+k
iog/4BpuMlKJapmf7lfG2J4KtddPUV/V/2E7U8gHDInIJe/eJVz9ay7RPEwhqhE65dm0P1aymZ9N
zN13zuttZIDMsSDsgeown/VTd+grekhFqft6Jwen3oZX60RKeyqL9v3LtgwFtIRSKK2KNaNpQiY/
1ZqCG1gODEj1dTR8s8JdLszWjEDngNWiur2QNK/Xre/TLpI0Yp1m6DEqHTEVmSAxHPJXUey8WbbG
gkhIiwDMjELt53osSKbgz032G0rewdNYaY2nD7bkT3Xh7Jy229uJPJH8zaYTqVMmXx22rkO1f5QM
wy8G/NeNQC9ecr3NzwCU7B8RKGq36lt5Zw/+rjxch3NGhYaBGhI1AzrJ1xOMsjZXrEY2SB15mb3M
lOj/jiMnL81DEZa4kFc8HELeZ2r5qiLSMB9FWjffBmDCvTc1al+7Ms45rwJ1iBiU9zCgCIC5AyzF
fmE084jqypNRFt1H4YTF97hGOsLrdD2dvQSW0OxqmRO81kURvRqhoXyhiFrXrtrE4q3s8PZ0VamP
pfNOZFsWcz1tfBT4rvBBllb2atpIU0RG45g+vG/h0sfVHmrivpcIIoreKjzIYvNT08faQyqw88Gz
AmuMMYqyJ4zzisP9n3Mbb/gVZAjL5QZseJ3OSXhfml0+mrjT1MEBf1ILZtlk77yrtjYYOSOUAxrn
irMuY6odjiFJrZq+Hknjn+OgNh7OGNmDaKLIn6EWu31fOjsMz42p0V2jMQwlAPjHulPRK2qnGV2E
XFIT/KlgA/Ja97n57f76bVzZBGuIxeAdlyR1DUU0ml6356YXfh4ERv2nbEkqNHsH+fnYTS1sAeax
R8AuCCJbPXNl64Ffpxjeuojipk3jVZmaRK4T0GN+w0a9+GgXlZo8WrFIB0j5phH7UTTngR93eWq5
yC9m2s6W3Ig0XAFUReChcuWsUQjjOOT8FVhIFg7FAek5PElaOEoFOhrvvxJYrsVqa2nH3bQE5jmf
E06hRbadmqdKOM1BygrpnJRduzPUxucHp86kAN4Tp9b2F1Wf9lghTMwK1BfqMzXN3cLaS9m2RqGi
tNTnmA9pwfVpbuXeUYMxt31pNkDCaHi+9OosdgL0xihUrrgteRDRq/pdrPzXfa1mTVq24YKfolF1
as1oPIPb2mPFbY1C10SFwE6niEbm9Vym0tGjOAK1lNsdvrbIlD6UxbhnAXGbxS9wS25qPgvX6Nrv
cdITirscXMrsGYVUOfmih9ODpc2QycLoEAnzSJ/6n/vHdAmqq6ALMoo+DThChA7WkPjSMpGTdxLD
t4jsHE8pfE04y9/sOlfQlQj5bPcH3FhL8gOwPfB2oEmsKZN9n4FPinvJRy098kpdiw9RY2Y7J/d2
FCRrF/QA1HkwE2tlKwglILq72fI1JEpOTtBlUGcpnL13LtAjDKobZCE0L9ZfrDYaqyW5dvyA4umr
KEb1FEGaeP8o0DFJnBbGHfS01b3Y1/2oToJ6n7XUJzvwj9/NhObou+cCT5YvA+ACsO8aFBjFaJo1
IFB84ADB69hZ4ymdk+TLfxgFW/gFVLnMaBUVhtqY0HuKhd82Xfkw29gKhTxU393aoetCZKNwzIOM
VP76vJIRBCUy2sKfoVa74wxueQjyPZuR26MDxgDaNCASWGjwVq5HMae2darOciBaRnrky0OtfSyD
QHueQNcoJ31ynM/vXj1QDcsDnyoT7+DVKxjJDKzUqMT64NbsRyEn/cGstL1dfXvrAVChNQaTAJSo
vEZPYRHV9VGaCT+cC4mUcYpP/VQm/qDGey6TG8eULIsnEAzqhTW47j44WlXYeiJ8gb3bL9qN0Yey
qOwdvOvmKDSJoamxs3ncXX8oRzjFPFiVQKSwanG+CKsHGbmit/sfZ3PZqJUtdWta3OtOX2yHuIKW
jIKTnTjKahCejGhOn4el/vr+oQAQgL5bjhJh4XpCoepkhda2gk9SNZ6i9raXCwtr5TbdgypsrR1h
gYfj7yLgurRktM3QljLNtRzP+g/2PESnWY32tFS21o6eF6VyThL/vdoHSaW04SCRK4bCKh+CwuHu
CU2Myoa8e7y/dlsTIjYAUCDVQtd2tRl6Q5UgyU7CTxDnA8AeGScr7bv3x2zMeriuF7o5DgyrCCQH
WDLakUZPMpyTr0k+fgHdrO6k2FsBCPmq5fZh2XitXG+DXtKzKK0i4VelJp3p0yUflCKM3KiXs8+W
POcP7186Ci/cYOxv+oXL0v4r2QoRHSwbwHl+a8bF594KtWfCxJ5Lz9YHgt8DshSO+QIsvR7FBMvb
x7ig+pQzxuOMY4+v67Pz6f5ctnacRW+GZjlqkQC2rkfBw5u+ZDMIX+uV6BDgcP0c6IhgVhjPnu4P
tTkhZFCWpvHvhvX1UHpdoITrMBTAcPV7UdTTJQLXtLdumzP61zCroFBjUxVn7UxQKFr1WY6MF6lw
wnMpYSV9f0Jb+44DtDQCyUvY49cTChSB7FGjCr9r2i+9ZsXnQBoHty769ogYa+reH25rYkiGcoho
CqKCsdoQ04SHipHp3OaJbr01XVL9UcDxSQ8CR6ydqS2LdJ0OLzaqKLzymkBVcM3EahFcg2bWB5fZ
MurjREXzZ2N04kcWj7m+zJCH6dhbyHDen+PGHkEYC0IlIR04yhrR1w8z9KO+R7kStcFjTvD62I6W
9vPdo1BF584AWQvleo14NaQ2SxUQ0X4YzviiUZA4Rm2hvn8uS7EMqu2iD0zt8Xp7DFUtqMwwFwWd
qiUYDc9BJUc7QM+NFQN8YoEaxMqH0qZ2PYo1BqXdYNnjiznusT0d5aNZW+37zy72OSAUiRHoJ6zF
H42prJKC2oCPEuJ4sUPsMATKpjuqK1tzoUsEzBJqBf9ZrVg0x0HUKpXlZ7Peu8Vgi2Nr7KK6b88R
Ym+8IziwLJi8fhM5yD2aCtbYoPVn/BjzwnmmP2sf07CV333J8ufDsQYdRKbKd7r+ODi8pKkkl9ii
WqN2kBskO7j9i51l25oQTFkiK4oW3IKrdLgpVSN1NEbBZdd2Q9RQPKfHObTArHpnT9/GBaayJHUc
nN+Ch9cTkkZpUNWQPT119h9dIvl9WP0KrO45mzhJ2dTslOg2p7aIn9GhpE6z3t1SixHJPDK1MJdV
b7SH/rNdqcZTqrXW4X5Q2Btq2Zz/utVLBV2xJFkOkiRPb6M6YLye2fm5ScNoZ1a3FwebG/sVKBMA
7m6Q/UpVzVmWWCYq/8arYdW/0J3+FjR24wIm+nV/WrdnahkLhMfCguaSX8WHzEwtp15qd5HkVC6I
ovrYNfNe3N5YPPpESxYBGofkdbUFu250JEcfLb+ABD976AUbXj+MhXqgimnvnKqtwYjJZAlklPht
rXIWBIXtuAlMyw+CMXUlwE1ums4/carW3h326COz4flO7HdqG9d7Aj1lpx5C1fYnStKenFr9qaZ3
vXOoNj4RKOFl5ShA8UpfRYm6wrqoCmfbB7XveBNabgepLv5+9z6gIcVltAg+8Khd7QMu+yFKVWoB
St1Kblu02UNaqHvOB7854deJA6++RRGcrg1V3HXCP+BcLg2Yk/m4RM+1nw99/KkGwv42YJJnupU6
oYTjWF38QUo4WYdkTsfQKxHQhyasVabKocv4vygpxt7f9GEuVa+2xNy45tCqls8OLF8Vp5vn7wFx
V/xMEbuTWleONKkQLt6NYfQtLGql8UCWIzd1fxWXrXVveqscDEmkRcjL5glNLp75Y98Ux0gb+8dh
MufXJBNfINiNlOWj5KVpovTH/eE3dj6UJArJS2UUTPIqRum5LTrdaHBsdqDv1VUZn0IEuS9Bav58
/0hL4w2cG+Q93rzXO7+3hTaFy8NN1nHJtHtZOlK1tqiMQuu+P9TG9icRo7GI1AAwlHWeJOy41eUo
l3wpyIKjwDzszBq8W+aVcgQIeXQMlvUDW3c9IVGrs1TmkeRrZT2d7K6Ep1YFf+qtvCfGuDUf7iqq
rSadbTLZ65F6LcvSbDIln2qrfejR0DBADEG+31m3rc3Ah1nUUCEeUuC9HoeOTFi2RRhcLKsoDnPW
5F8tOyge5tkazvc/0Qbagi1HT5LHLgkzpf/rsbRKmqnJ1ojFoIhI7P1Ua8WXqVQxU03ha5tWKLtm
nn+S8vaMouaXcJz2aiPbv4F50ojiAPCMvP4NZBxVrYBt8bXUbP4xRFv92U3yfLBRhj2lwnRcRTTi
nGS1dRhstX61u1bxYiL4zvv/d89zFQVoVi6cFYoNy7V6/Uus1ohlpOyry4zwR+rpaAI4X6BvxuFp
GuVY/y6no/hR6pM0P7ZNgDZISYaD9aQS55I4kBQiXIWlsIpK59Sn0lsTTRKysiEMnMMMdUTxAWdK
X6DFOO0LzrVV9HkwO6k7mK0ORTyp5KLy0jazGsO1JqvqAADXsl8CN1A/QLEnlsoiqo+GEznpt0Ev
xy9xrdWx19oYKbhKO4rqoIkIb2iTZ6x2kkb5d2PKtOZHuatH6Q22K3UAt5Kqen7CUDXM3qKszPuP
5TAHr3nfBoavZMIMvSnLnbcwTkfFE2qQOBcN363yazpNcu4BZZIGN9VCp8zchkdn8sWAzZSfe3KG
4sDDJcQvRSRl64kidMChKuPQnQq7zaVnbbDS9GyXjZn4k2W0ozsamaK4hqTyKtDtDsdcxBa0yR3o
nVgPkCnawHapAda/YlnJnBOtw9YhrVJGwa8blTHOvcLO6Jamct5MH60pTapXtS7y/Ks01qOGoENr
TT8TPQ7SY6qotfIyQnyy3BgkfakcptgS+RGIR1i4dhBZ47kxMrwpD2YZGPoF/a0sfbYjJyoPgTob
PGRnM1X2tPg3Qgw26RT2SUwo7q8zoCDPMJ0QivAXW+MLxjMBUIWg28l+fu/j1T4Hawo9iwoegptr
wQCIrVIaNqUEPlBVLmqqt1/iUBm8SCwQb9AS/SMylcprNM3Oy1zK3RtmkMnH+7Fna644fgMhXC49
tFmvD1s5ahWmgY7wLSTZPIWy+DFWq2EnmG6NwmsdLDJi+IvK9PUoulKZyuxws5pxaH8OMhHSpq2K
nYbMRsheIEjUA4B3UCJXr0fR1BwRZTUJLpkQEAucQv28dLefQyWQ93hLGzMCtUGPhJ6zBVxsFS7z
ts7mWUiSL2RCtKeK/g2fhnrPzvB3DrzaJACuke3gPQ1EZC1RFVttMtka40T9/IwujSeZQezGefhE
dHxsRuchlu0DL56ncYg+TFrw2NgYSjZd8JKa6aEGxtIq0xlB31OeZX+1aXXCdOyYZJAgAqnwJnk8
GM1UuJGm71xrG69Z4JoL6wlQAyu0uqmRqU1GBLWDC3DNbx0h36WKLB20pn7ONP63MN/PCuTALo16
qnjUjtf4zQxmF37idXDRjLB19UyZHsm0+p2CwNZVyQDLRW0sD+d148+pInMUYx5cZBu3GpHF5zBN
IY+BFTTMD6boB2xl7B91k+NsaH4cOmvnitzafKwpFyRlCdDZq5VNy0DLonAKLnBMlF+RknSKW9VA
ud4dG8DALk0MyqFg7lanlvo4VmszHzBEo+YQJ7WCH0Swp+W5ORmOEQ8bdKluWiVTLw3KXIjgkg56
QF2qgHbiqvjdHu7P5nY7UsHhL0RlF+rfGmpVIChv9rIeXeSqN9Mj9ZccI9Q5QQkwUDsr/pgOTvhJ
yxE32VnH27iEmgnkfzT2qYxR37mOSwBKU4jxRXJRDe2RFCE5I/Fpkbu+W/7N/E0MMAGwgifksXY9
UKbkVT/UevzEJ5V/6+scSCfUnWB+M51lFLD0DMLRpql6PUokTfDXAiN+asdmPLJzZq/rdeUs6VX9
H4aCGg6QaOHZE26vh9JChMFTvUiewtRSEn80LdF7phnPGjZNIpt3hrupHDEzYiytbywQKJWucv4u
4ymMlmbylDdmYbpzo+F5XBvah6BJ7YICXGce72/Km83/e0SQRTQ44AmshWzpe4RJUg3JE8tcQ1pz
pmOMPNtOvNj6YqTS/zfKqk8oElWSe6VNnpREdagSmHjd9FXrllX0bk/41YRWd3CBz1sd0Y18ko2y
fbLnWn3Rqq75SN2le69ywDIUO5GHLb1CYMHXmyO3yiyqNYYaMVNwg3iw3EZq9x5Gm3sCYVI67iwh
eJLrUSRaKXGBAdtTvyjHApA9j631pETmc1fv+tdtfiiInxAzoUTj+r0eTDZwlNSSpyGyIs/J+uko
RBf5djzsfajNeaHTDAKYPg39muuhirEYM6r3yVOkzR9wMDxoY46liWJ4dS/2ennLhXSVxfCpCAoL
RQ29SLxCrwfr+imz8iJJnorZCP+grTdrAH0HobiY3Qwafk9Thlz62HfjYYZ1uJdGba0rpY9lrvQ9
IGNfj1/KRqJoWZo81VhCse9NfG4S3R5arwfx+/4zTWHHIisE6wb0cTnz/yp1t/Tv0jrmTLe8xz6U
gVOcyygX53dHDqogvFBAcONNttZSNtFBHzuwU0/RMDrQffToYWz7cWcuGwvHKAB0wLehi75+CmnQ
Q9tYUQjARdoBDrRmSlbC5t6EXnd/QrdiCwvqkQcXgnj0qGi5XK9bWOhZGqRT+tRXk6MelawMflhC
NLM79U4xel2J1ayXW2bunCoe8//kNchBT8ksuTvEPDCeC8mY/+nq3PlQ4CgtuWYRyHseFhsRG6QK
omtsZH7jmocydzKmKKlInpKpMb7zdK+OwyB1P+4vxsbpRBgJSgVlcRgPa15nPEpVRA6ZPE2S+SXR
oge7k3HFBkEZJOreR96aEk4Z4CB4ByKEuFr4KgyzucDL5YlafHGquiKK3WqiQLlzvW6Os2xW+pxL
oXAVSk02qoLOZfpUSSI9hBRn3BBrw8P9pdvasmTFy7JRxaWTcb2NKpT0o7Yr06cIX84RuiS4gXp2
+yl4t6bvAvSCJkSzEx449fjrkQrDqaWh19MnaU5QTnes6TRl4Xi6P5+tVVtYT/iRgfOhe389SpqX
YQsKKH3KUWk8ZFPa89TT9O//YRTgNgRHZ1GuXo3CDaqFnW2mTxOCB6fBTuqj3vHc/H+Nsi5GW9yh
pRpI6RMmO5E39A1ZKhZ+/2GfLUJTSweaO3StzmQFTDEsGaXlwYkQYqISCaji3Z/Lxj6jkw68i78p
46yhrIORw4AvksmfsqAGREYfpX+WEy17m8ZA26sWbY62BB1ua+i4axsCK4wiHQtXmMsD9pOunSNF
IJREOzSRLv/5/pnBo4b/xwKS+qxqQqGRilj05eSrld2eyxAHB1dlPf/E57vfucaWm3eVGfDS4j0C
TArJx3VmUMrDlPelMfthXEuzp5tt0j5hwyGXSCIjWXpMpLSSPRv0+F5Scnuwlq4t+uKUuykbrcPe
nM6F3pe26mOKNf1hDOVwiA2teLy/mLej4AxEaZS9srDC18/OpMa2IRW07NTAnE+qmIpHWenL95a+
QAgvuQAd28U3Yp0LS0pez4HeAQtFPuFjAYHrsZNKBRaBtndP334xMHMLiBsOHs/ANdcPWeRhGq0F
D5hmlgcwIvuhSpX+gv2efVAmSflp9tqettvtfcig4OxhHwMYunGqVpUmm0bk7elO2NHsmp3THdSJ
z4frsW54Vt9jk3H/w23OE+UnaqJMlPLEddy1SzENysIs0qJBdoPRCk9lRiuoBn57GsJgcmPTfLs/
5sZmIbdYpKYMPLmpPV+PmXVwuOuB5lY0msOTNLTdCxfxu0FNJk3qhUlLlwXyzfoBzzcNUGSRGSWU
xmNmLg5cmPue78/ld5i4PtoUlulAcEEuAKo1B8Oxo1wOJMqxaaM3w+ck1NKcEmBRN29ZYNjRI6VD
ZXCzqGh7V9Ta0A3YTutq6BqVTJGTzDwTXoPrNf9akybyBycyECjHrdYakGnO6/SoaylCQIk6Ocap
FFHWeVGpJHvX1m3wZSZsBKp+dL2pIl1/ltlugkK3mElTacDAaIPo/8DKABXdJHOx91i57fIjR81L
aZFoX/pf65qvI7rcCY08vMzGaMroiVlF9eDIQWWfTdEoylM/UIe79BjyOV+DocqDR35hRgVmjpzw
waYPlj/PmiFVnjYB589cQ0xzcCKGD2+UujrJsyeUap+xAFTbD20ihtirG1TJ/4rMLBOPpl4VsDmp
fSpfh7Zw+h1U3e168gQkxedFzc2p3ZD2pnqu5AZyXlJmvKPbKTohwZ1+aFDLP97fhbeBg0sTEOn/
Nh5IbK4/HV1TrZfiOr20AGjcVJrTY13bsqtI7B5RzO9uhFN7BlaMlyT1HGAaqxNsl04iC3VOL72o
6+wwo1luH1oaYZ9UNTbknXzq1mCZ64tlpKKJcA7/qNfTQ57OViocYS4Y8gZt7s5dpXXf7GEMrEOX
WFqeu20e4WIbVroShW4T44buDUDXy48QwHTlEmMy+12rIYo/JBq9wFMSB4r2FI5VRiswC5z8qxPF
6ngoA0v9G1S7yF6a3sjLUxFoUng027jMv6Qqj7GTpM1d5I4hT/sPRt47f1Nvgoep8nucy0w7uTmn
/dj0O9/4JmoiCYByLVB7wKAgx1dr3mcOdoJFHl/6sdXdyZLiQ+Kkezii234dRF32K2UZLnTagqut
1CDDlWh6PF5quq3HCRDMRTZyA4cwkbl9EKourXPQFbnRX5I0C8/NNEfvJZksatWwS3gbUqWEMnz9
vcOmyElv5eqyYBUflUE0n5UwbD7fPzQ355OyGkrLMgIFvG+o/F+P0qFCpQwYV19aVZSHyUYmK86E
ejbk8N1EPYZawKK4GsLiBLx+PVRRaA2NNLO+lKn6vTUS/YBo9bRzlS9/yNVNtAwC9ZlLj14aOinX
gyTIENnBjDQJRyHRj+XMET0IPTK0g1Q1g/EoUzkwjwOljl/aHGNe3zSatHeL3BTB+BUQnhh+Ifmz
rNe/olTiprLMqblkVVF8MKI+RkE8G86API3Qg+MVnPPRTv9OBlN+LySSVyrdXVAsqHosArnXQ0/U
UHXch5oL/kB/9InevYiu+WpUNrqLcZjuRKXlvK2We2EMcWPyClvIa9ejDXMjdCmK2otU1OaDkLW5
PJZxkQo3KjLReNOQ97yXa3vei4c30X6RP4RYuPjaL26ty8b+d+mtqw0AEaK/ZHVcBY+DlTDdSlVQ
Pq36MvVrUVR7DjW3n5Uxl3YIGfHS314flgycWBuL8dLMPVlLmg+S/IxSielEh0bGMeS5F0h4v5Rl
mHwtimaeTu89reQJvNjJ2xDAonh2PelcMydlGM3+EpeK8UeSOvKjjpDmE8L0487FfRtpkSEn1BqA
I+gM2qu5EhkXT5NkuKRqNLzpXTy9TCKLdh4zGyu6FDvAhsp449yYj9HDkmo5JYqaE+50nqDZ27ro
eeXZMS/wc70ARLHEa80jEQteKq3ZTpS93UYL64RUD44EwXbNfOuQbWvSYpouVmxLSyEEIqxXBGYW
PWMtZldgJtuwf/dnXB4ZPG0gGoA5WSeZTmQPQ6U08yVIEAVGRshxHRkNyMAov753wxB9KILDNgBY
cMODC+axG6l7y4RDw3wAWt4cIXwGZ6Uc9Z3X720oAHlL644Nyom8UT9GlVjPk6lSLlZqiIPTdlhU
SP2kfiI1jD4Bpco/DJIS7iQEt/cXoy52chgkILOzxrIZXUq+2zryxRka+8ERvLpR8Kjq17Do5Z0j
cbtZkTVnORfwN6FuHXKsOCC7rAz1MmcU0t0cNzue+WFVtqdq4Sp5QZh03YupZMOfwVAoex3Ejbny
MkGjmEf5b9uq69OPMmSCSYQcXPQFMKRPQjmASBgfc+ClO+cSN1T+sOvI/rvOsNxjvIzJMa4HU/p2
yudgzC5A1fr8pUCgpXODxgjnRU8SBxQ/qPs5PgSK0jSPhEvZ8tQm1KUvaR7FwVvVSVp20Z2sfUMz
LFRKD3lHOStcbH7i5tDaYo6OlhOFySly4j79agqsS7M+dZucB2rILvrKs7L2lmTXm8dAx8ZPl5JT
HhaZn3C52ycELprPQyBJXmJWEf9y8JetY66VRFo2QRSyUsXNSQ8tvFIqfFJSI23dJqmzwssG00LE
cPqFK2bxTCvTSj4qeqRoQFj6+EPeWuODg+XeY4P5U3wQpXyycCBvjoDu4s6z5rZxADBME3jqGpnc
g1wixVvx42v7Y52WWEJmThUMoauNRWF7jeRYvgEU2IOaOj1lmjpMHuqJ0j9125OnB5Czvy9MJ+GN
keJ8yO32FA3mJRiCpnLtTkk/1y1Osq4997PmWVyoSP5WIeoUBTKNi8KZ6TZt8T0Xiua2iJu6whyM
o03KOLpzmcsTVlv2iMqoNj+SvpSHyAo4Jti7oX4ikDIYxhjznrYwTxoSBGAMc6Q/uUYlz7D7LDqj
RR2Knx3/wncdS7PEa+opwVPMUZPc0+IwjI9J3WEsbptI1HtT2pWl2yezY+Gx1IraNTNhtOcomLP6
oOEiVx7bvAqUB6pM4psuj2F94ON0nOAcTCM/NZyRBkKitSi9Rpel9rFTgnw6yVM2NzvR6+ZsASJT
FjQseTAxeX2zzp0xlkBHx8vU2CGtJ3AHn9W4iXV3sOTm7X5UvrlbuU/B2qCsDEd5iSXXZ8sJSwWl
1U6//A9n59Ubt9H+7U9EgL2ccpukpWzJdtxOCDuFvQw7+en/1+g9eL3cxRJ6kgAJkCCzM5xyl19R
qFoerLT/lpfFlvrHVSQMp0MifGUGwYTWBILInlOVb+JyHydtdzAozUS7xVxaprTk7qs6u1W4c82h
4VvXSla+KGWtxhsB4tX7Kn+F1EyA0EJAvm42VG6F3RsmgufJdOlww4sNBq9pn606hfvkgVm9v7TX
35EAF6aYdBejsuasEsRx7LtESXqXkkkr3L0TTcnfcRl69Z5Cu3i9P9j1d4R1JKsA9Jt5ztfJkyo6
ocZUcM6DXmY7J8WReCqrLSWfq1FwmmUIkhl6AlSJ5JT/iHSpJVtRxIVxbqsU/KwpojY+OGNYvtsX
G0glmaDUl2RE8oTLgYwqH8KwqKyzkmuNjQd3Fn0dBqP5t0O4+eX+0l19JwkOIIEH5viGrFxNaraq
IR4S1zg3eiuWHej/1n6c01zX9uCC9S1a1dunuHjOgEhR6oD9TTRLuLDKyJRR1o2KnpJihBwFJcXB
C301K/rxoxfGAKjntPA+ATFJkgcdxx3Y4otbDE+YPw3dvhkBkj1XETHb0wLQNNk4JVexE7+Ofp80
yeGQsDCXK+82EXhSCpNnl2LwoY60+Llp1AnUN97yZ2Sk6+eiwfB6I1m+Opwy72cDSzwSsA1rtSgT
vbNI1xf7PE+xcyoaLx+/RygA44ZVh0N1IJdfNnyorzYziGBZzQC7KyUn15tZZEnYpn1Ucc8OWXiE
gA2utl3cLQjgVawGroZOKmBDsLuI9K5WtDfL2B3CdD4XpRZCSjaEn47DP16deV8cY/b2VhWar1E5
bvUKryaIeg8BKdVwergwPVa9BCPFN3dMauU8dKZ9brsxfcIf4921Ryo16GDhEwVhhdbMKjrrrcRt
tDD1zjpQbPax1X11ehF+WLxuyzLxem8CB4WAI50bIN+aqxvVKyDll47wSASz/FPfO+4pLjv3KNyx
3TudGv6L3fzf92+H640JoEZmLACiwR2aq+Szx7uknukQnU0jNj6QLeUaEZvm5Hu3nZX5FCtNsSVM
crVjqK7SFOdeksk9O+fyDJY0K0rTGr2zpWn1t26ZnAcjaYod8BuYHnaUI6me5dnvuuy0jeDjxp5h
aNpACD9h87eu2RQCtp02mN45zEJ4e0SsBy+bjP9lFDpqVPtYUXPdf9UWJ2nVFoMk9N1Vf0RK3Ecc
8d0PMMvId0O19c0szV3t/0kdukzpFO886WEFdVVz9009NoFdUSO/v0tuLRtoWtITqqOoF612iVNP
3rDYiXvGpUL7TW2xfi7LIv7v/ii39oXkauNbDhD8CpThxFXVLZ7c/9TAl19OHnYfjQUBv1/5HONb
qDjEv0ezRTHbrxSt+HV/+FuT5J7lGMhIiqvlclvOiGpiuRd5PJRhspPmnQd16bckmq6CRb4aVwqe
cFKkFobf5Sj5XC/jpJjuOUdI09zbsdOCncsWPMb7XPVSP4lM7bdRd2KhVwlDH5RANm6hbG78ClAp
KJLBjoNrsa4mEoNXlUKadW57NGwPej+VH7HlgIEfm6MXGMjre36e6gjYIeYT69/MIobY8O4Fl4oJ
NEspCeEGtOqzaIicuGrfemdvTsqDia3Cgc7IlozujRuOq40oi6IXupnrOrUSOmOtNy6H0cXkBEbU
jyrUEl8zqh/a7Lz/oacHhxoSV6ZsM64D1TkJ9XSGlnTGelr9gJlq9ABIt/tgNHlydEz8d+6v4XV0
R/sOIATRDM1nBKwut1OdRTFlN9S9hpI2TRa7VpCOiec7KGVvFPDeVuoyspNMYWmRJAXzgLdejhXB
EzRofMVBOyEPus94M5EiKcMQge6sNF4nJwvzo43/839DZUf1R9uL3QSRdi3/lsf6MOxivOqi/aCN
9fCtKrNWfFXRuXb8eMR60y9rd3b2auRF1sea5Z0+ahW8t9NiOtMvwjqrOBVD2af7ISorNeiLzq32
2RzSokMcO+r3vd2iqI29cjT5xtg6zl4fOMv+AEPuw9gpkbnDHiXV/Mzro/TF7EsHXIzV2Mmppp0x
7TQcDrr9AGbS3aOPZJiHsZ3Kv3MnNYvTEjXGwCE1h2rnKZr1fYCzUvqj15lir+IRD/JOqVLxMBv2
UvnCs6PeZ9dzOWvZMs1P2Gj2yc6picw2TtL1zUn2CYBJ5keSorCKHIZG7YGi5/bZjdRgdAZ9Z7e5
QZFHa/tdWgMVl8CcZ5rYW/SwGzEL6F8KZW/WCVesGYJdQKI1p6sOyToh944lrUk1e+77pD9k2Im9
aGHmvpuALRkn5POkTlDTqLtebsVsFACN4045q42XNF9Va+zZhKOuFBtR9PXKAtni4iCvl3Jd65UV
oh5jDVWhIHZD8akQQ5jsrbGb84euCV3sAHR6lp2PkYNwXgfXHcVGKfTGq0TaiwkBKnu0t9bi6Xbk
OVK0KDzbfZ9+rWbVPBjVYG9UIW+N4kidHNnIA1+92kBTZtuNyVE+j4j5HpJ4Snam2b67qSI1oPhq
vH4491E2uPxqnidIWFotPLdDU46+7uTLQ6WqU4TxQZlsMBmudyZPOPPRsB+Qz9z6oU1Kc0QSLAra
aOoDTAfs/TCxJ/PCiB8pQFXfc3WqHu5fx9frCM8fd27a5sRJtC0uZ9gsk5dXgxsFGvnkzuuaiMBM
vBuNK8lW0hJbpR9n002+HAVLYrsZYjsKkibSHs3Cbf9CJ3X0Y32k7Hp/RjeWkYiMZrJUcUCPfjUj
Cs8RSCMjCsxs2VV297c1K+0OeNGjTRULx6KNA3f9oDE3mjaAP3lCkcy8nFvi5lochlkceKOrRn6U
J/mOLqH51ROE0ffndh0a8JTRNYYiJGH4610fZZjlikZEkMUdWijL9D0V2j+hrQ4+LKxhY7Q3OOnl
+0nlC7ljYNTk5bQ2Lqc2OVFq102onEdXaOmul2nz2baGSOWxSBT1R5gN3JzxGMbZLgKulPgjoLLq
NISTp/ptnGvmScssqzt09Fx+hLSftX036tW4H6rOVXa2OVf1P/cX6cYHQbGGAhJLRa627sXYWO06
Rivss2OE45kO+z8p4KmnRM834u/rq5aKEVwFbnPUeCjOXC7P7PE8Dl5mnzsgC7Zf01f6RJAwjbtY
cY2PQ5P156kQ9osw4/bv+5O8cW6ljg09GJqTsnB1ObZrFpk9jbV7JvdNjmmHLx1Vvy0O/I2lRGWD
DUerB1TNGli00N8chKu65yRxbPSnVJoWnkIpCLpJ+O39M2IVkYIlmZF4y8sZiSnXCQpsh4rTXB6i
smyfasPdutFvrRtOgiitMwRVmNWWFmjriXKK3XPd06upASEQbphb4c2Nc0pJlkY8KkDYJK7fjdYA
+9V2rnOukvGnIpbXqQ6JPMkdfPzjtm68W3NiH3IxcM2Sp63ewjitUwvLTPesU01/6KvUONSKtYVw
uLUXbNm/lX1//GRXo9QDAugAuWgaWM7010yXyCXh9cdh7v+7vxOuMVYgrCDLgmJ+41SshQK8YoyQ
ONLdsxl2be0bKrSUvYfUyGNpOX20NxoczqqBPNMn8E8rQGhdm+xUe4zdw/3fcnNtCacggpL/gsm9
3JVj5ZZd3i/uOVYUjWwvmnemXbkP90e5tba8+3RjqH56+loJqG1iB76NzYSHdPAVe+xOeVj2vrOM
W/nXra0JNJwcFtwvUvirY5aGxlTXBo0JMJHNX4Wrdmd9MPtvGb/Pdyvde70/tRvPMdURbmGUDWk1
rhlqvT6PVp7X3pm0ZxklBUM8VAvSUVVcdZ9pzha7uK+70/1Rby2oS+4MM0O2l9YIuaTVKg1LBfds
u2lxcMJeeR6rojq4toi+3R/q1g6RTXBaWSQ02nqCI8xMbGo5fQte4H6kdc6uXWp3//5R6MEAmHVk
XWDNgRZJFI9Wwz7UpnZ8UsosPjRxuhUN3tocMAe4IFE9kVCxy90eIdQS1cXE7YjkyGHE7/Iliavy
eXLU8iGKyvrf+7O69ZnIi6lXc3URZ8iqzx/9q1oXHrkvBz0luHqYI836MqudSS3C3JKZe/sOq2CG
6hGIxrceIFO8HCvGvKsOFxXpHGsyoj0/J3/pvc7Q/GUZzW5XOE5ffGhQ0I19VzGq1tfREFT8qFLS
F12tja/dYOMrP2dZ/sWz0vxrZFrz9xrd0O8lpiEvsFaiH6nZpequapVvlEL1YxGmgA5ab6xPY4ib
1IPZ1XlxqMspK3Z9li/OgbOgfTdzt1P3LTJdLi4ZBbU1LSvMDfzftU2KNEEgOKbngb0E9+vlEjiR
NKNE0gaZmdhFqRBzUbXHp8kA8KvEqUWViZblFP1y9dw2fsbY+uJmWlkmJMoEsMNZ7Za+5A0DqPFp
zEdb7FQYdQ/wMuoUSdRyqY9hi3XPY6l2bfxi5kq+8TZc7xjJooGmCDSL8H4tsdfAVRbImlRBbdjJ
lzExQ9/NliUYs6zbuJRvhHdYXcLskvV3KT5wuVp67JSgoLmUJ0ybATPokYZezTg9NDjEYAmUjO5j
P83DQdMRrtiIva9vFYPCMhc0mGZKjmv2laqYzlJTxT67FUwXL0V4gAD7/XEK8QntG8BRhLEg7S6n
mGUWxKQJpvmUTQs1OGrNYDH0viv2aZnUBK59/v5WMjGESscSmXcA8utoxXGKZimnCCZjS3HJbsvk
lFZC8ae63MLaXl9nILS5xgA6gNpW1+QdVSmjQh31IkhpFgH2n9sDGM3+0cUpcV9l+bRxwK4/GoBX
gNnoOfPtEKa7XM4oCk2vneVy5tNwiCmr7hskfQ/3L80bs6LXAMqLrjB1nvVHq7RZzeYqzgMrS2Zf
a8zTnFOgm4rwqLiTs7ERb40GjA6JG3rPdBVXYd9InFx5egU2A4GZvVCb9KiXWu+XmvhpF1ZzvD+5
N7rs5TWN9wiUEii7slqwJj9lE8mWSMYiMIxOT0+UJkBWKRD42ofQdIs0yNsKX+XJhLeA3Qb0g/04
W565i6UoXCtVrw+jWrX5ARlWkEVOMzcfRngYoI+zdPxdqUbVUDctEodKaDEVv2cChWbvjn37y0S9
MEaNoHe+WBov077ACTL5KwYUs7wQxMzNHk5Mph70LI7UQ6VE/ae+sTXhi3HWG1yduZ12hpgWBHud
YsAEunNfbFCrk1/oYvjSmyZ8Z4vULT3ZFTzhd4cJMkuTtgZStgyA+eUOnJRYX8zeLgI6GPFOM6T4
clUsGzvw1iUsgbmyu0xd4MrOHmhL3VuiDCL86r7oyuR+Dcew+t6ZybtZ6XQIaLryF3U+5iaP3B8R
gu5NXEqiLwM1wqYZfYP0YHXqluTLzQkREtBfpSeB8sblKInTezkwzTKYZ9c5oouYHEoQhcei30wo
bg0FwVWSEKQDjrGakKLYiTOgThDESbicFM1RzqYjslMNCWPjM924jkhCZb9KYtOB01zOKi69QokV
owyqFPPSxnbDo0kReGPL3ZzQH6OsYjjqzVVaFVMZKHo4/e5HIDTt4GgnjITSjfv11lDU9STAluoO
oJ3LCbVJ2aqD57AZ2u5TO6f9weuieDdNwxYo6NbS/Rlm6JcjZRgZAjEkzIgiPTuDQ0h2OerLTxuX
Hf+X1V1H+YYqFTUCnox1chlhrSgULasCQ0kX9EtddWcribuRC92aCwMAfqMNhrDRKo4Rw5Dag25U
QZ7b4UGxHPPQdGW48U7c+DYwWpgGsQrF/3XXkpJBnIhSK4OCVhNilMr4ULjNJxEq+bsbDEjIAFoF
t0iHn5To8tvEGvWhrnc5rIiSYjMaatFjlPXuxse5PaH/P8xqC4Sx27lWq5YBOmH/YF6uP5AEjL5j
ZNbh/ja4NRIsQapesDwNd90xUVUVn45eKYO0TzDyBazQ7VIjsl6AGOKE/e7BUHYgyeOmY4e/SQ3+
caEC+0rSvLHrQHfz4ZQkyKhUtch/1MLZkgiTocFqe9OxR9RKPkbsPrkx/xjKQZU19UQsAinFsUNq
SPvYdbN9FnOm7fQiQWLebcytAOLGoLx83K4ESJTZV/FKVWHU6g6dCIx5UoZjZ0dhv49bb/h8fx2v
AQkmLhpERuzEt5LY5eRysiK9me2SzGN6mVpxthv1V1ZXUCnTp7QyEj+a58+F6n69P+6N0yyrYxKN
hFYCZJ/Lcd1Wmac0bKuA4lnxTcx98mIkebmxJd9gVJffjjgC/AwWrBIjt4Y6JPYy5jEnOkjmpNM/
6eWCAXRtctFTWyzr5uSqYdq/jrURm8+9BTzQ78wh6nYeb80UVPGUxh/0hSbGU1fok/dcDtHQvKKx
l1TPS4gUmb9MS9ziotAPX4EDir89L02jp8pcouJsU6R1TgYGsI0/FFZNGBPxyQ+eAIAJXA8K1FkF
ia3t1LElLRp7NfwZj2Zh+6o7R/86w+TkvlYPlfg8OvXyqltFPhyX3FQ+5ZSqkp3Rpsl/nqhjfM3C
VP+u1d0Y7xsHDeCH+1/s+nizlNJJnPID7eV1F0VJupHOcF4Fcw5t3OntbtdbcBuyzKw2Dvf15rgc
anXi4nxpOvzhqiA2nOzQQTk7COi97z5ijEJRW6K5eIXXlRQxTV1newi31mGknLTUMHZ1bYf/wyhU
tXm5pGvblbJKb/ZxYseF4JKYF+dhMOKpRllitrdEXO2rGwNQEk8wjwoJKdnw5Yma2Gqh1bDVwwxr
4sad2r2YxirxTaXpH8twxMv8/TuCG1gydykt0yS4HLF182ToSHoDM+7cfywnFV+NqqtU36IVsbGM
b/3O9UkmW6SqJ4O0K9an48WZoXSNQC9AWI2PB3Bbv05uHc9H0qfme6+Fff3FnVGaoiJla+W+7cx5
Oln45H0T6FGrPjxktUQDXKQeBAF7mfbT0sQ/cugX3s4VvL07yBm6QXPVs4Zd1i35+MU2pYRnN3SW
e4wXeAV+35Wz94mLO5tPZpIIfRf1UQehmJrYjNR0YpmnLrKb3q+4RPv9WNaLsotqzZl9PIT1al8W
Lre771Kh6B9VZ1pwVSvjNHv30w+BEtYhQktg3mhDXH4fFoEc1Vr4PklSHyhSKofMSzOfh25LBOHG
5qPrL4EwJLs04lcxegUHx+5qUwTNPExoZAzVQ9MaA52pRT0tefR+cD2KCwjWorwFu5AU7nJqTqTH
9A4nEVhpmf1GfNru/TqqGxrXSqJsYZFv3EdMjVCdYhY34BrslaAcZNe4WwequmAeyKbfYZW5ZVp6
HWcwJ6Txwb2gaELb/3JOHoWWJiOUDiaaNZ/YpNXXrBdoP3d25o9GtDw3sZf/++4zLPNsB6DGW3Fk
9Q4b45JpScKgVj7p/qDmPWfA/ccsxmX/P4zENiSeYZMg13I5vdITU1ghzB9E3QwcDx0LYX1MinCp
DmbC07Kx+W99MwIMvpdGZxn9kcvhqFelqYqWT7CoY3gwwkZ81LzF2t2f1K1vRgMKxUJudkytVkG8
J6XeraJuAk+oi/W3BTUNCfs2aXM/rd3KCxx+nXtQiMC2QBTXkRsAQ+Indj9kILLw1QS1xW670WmC
QR/Knxnv8xT5CjxDxVeiSsv8uGzxuxRpmuFOHzlK4yeZEdsbb/WNsICfQadbSitKUYLLn9Ho+CcO
bd4EllaZx7oxq9dwNMVHa0max/uLfeuT0mCRLkjyfbNWh75LqrqqvKkJROYN4SmyYt0+TiEKBIf7
A926zWycB0EmSFrxuo/Z9FoT9pbFV4W8+RThGwMuRAziydPn5asN3HIDfHNjQDQwaM/K0y8b+peL
aCvLAjmmFUHqDIB8jOS3F5cZrgHYudfZFujsxifjkqaSTJNdmrStLhorjEYgF7wLlWKI1zgT/SFp
W/e1N6etoPHGJ5PvAc0+KboJQvJyYnVaGLM+cr2AHATYnKm5P5WD+f7vhTgizw+oC4Ksdf+tyBNt
pK/I68Mr/plax0IHCCOCD9Y42X8hy7ZFb5fP2SoY+XPAdfd5AROBYpMtgq7ScmKR+LXK888LYG4Q
1c9gt/4TnrXRgb61lKQyZDJ0HaSG+eVS9pgcCRaaSS6K1uxmjBSKHdJK2vtLIFwmEugGIohKyPrm
1DD7KDvyn6DxoKWGNR5QodDK3TiLrTrvjeuTocAIws+CT7H2g1bwMmnCqWiCvjbopbvqOAdemCWP
RT3j45Hq3aFQMUC5f7xvjUrmSa0C+AzUsNWmdELLCdMpboNydqKHPmu1Y2SO3bHXzT4wh1Y82GOx
FbHcHpQODn0/qXO/einGIos8Mw+boKTD8diIZfD1PjSlsl2zT0re3bza7Bxdq/uzruiaA6jh1qRK
snoktNlIgZhVbTAsQjTHUMnqR3qr7St64yB37aotEaDIy32jGhmYatfOAghJyp6yBnzz++t+494B
PIEJm+QnSpjm5Q5OI7gjPNn8mNIGqCGmfQfIeBdhbrEBq72x2Gj6IXYBSw2u8/ptDIclb0YE74Kx
HfNfiaFGP8csrJ9g6acvnqE0BCFVdLo/vRsHlL4ZHVbEmTk7a0kcU2DbGZpVFyjmkn1YytJ5gk9e
bozylmdf3j2UEZCclRUbVHvXc9O9seAGZRVtUTcHXMZyxPEbG7GGTjliDpzCWs+XfZ4l3RMNynlf
dPm81/OyP3ZFj1oYIqzF+74sxHKVXpdkI9PKppy5Cv/bxR7ttHN6TCSorBhhXT6mixefrXF5J/tQ
DgXwnGwd+R+ZtK+GSuoEgGqTTGdkIRUfp4fI57+2j+/6lm+jSLY8IQDrjKzb5VbNMUYynElMZ9XI
1V1sqc2R0GfLOneNZGAYKYwHa4WLiObkurQIRSHrmiRZzkZLFTjIvTpuTmODV/DOpU0Ayl1r2+qh
NkujONjlOP1KlNYevhsunkjg7jP1HztPl/K1NOIlLvwu6ewfGXxe42CYpROUw6JVhwySRnNoI9UR
f99fptWJlr+fGUiXGii9iHnJf/9HaZR+qqvVszWfy8mm8g8XI+I39KCyCiPf2Pj6KkiSg3Gmge7x
LLHz10q4HpVQU+1S41zbGnwxKmQN8sEzOiTsA/r8NrpxbZ4+pBTNdD/XqA8fReKqArv3tMI6qkqt
f1oeo+6vsajt5GOkZvjMm6KMkU1VouXkzTMGGpmm9F87fRQZaVduN7pfdLVrHNqka7Kvg7YoYm9a
facdjRi5Esae02pjslcLSzZNQM1poo4Aan/1WtShTYm5J3sZBhcpib7v/M6ZfrSL3h/e+QlJHyjq
IbdHBYeWx+oTFh3Ue7fQ24DSkeAFVn+aoqFVFCn7+wM57IU/7i35+eDCy4oDNTe4hqunyIbRm9Z5
Zp4ND3EX+Dxpt18UNdrlemi9DkZS/F1ZjfLehWRUDhYVEIPpkQle7tCxRyNFqXXjTAam2b4JOvK0
wPorfLPdJOWsXoC3KdIhgGgPk4MiqVyCP46DZbStl6WLeUYyzOBWjpc9ROpmo3F0fQ6k+wUvAOeO
TGg9Jfj6unASxzzPSGM+mkMcfTZy0322Em15EHoxbvDPbo0HoFOS+TjibMbLWSW5N6HygWhCkoTY
crZ9hU11kj4afQTeoGy2BPtWwTWrSIGZhgsOItSsIPRdjhfiwlahE2Wd+UXxD5TexmNNu+qxgqjo
V6jzfKA/vxxblOs3nrF1uPT/hsae5Y12pF9Ze7WV7kJyHayzUJLG51jGpy6c/m1R6nock7gIGs1K
9jUp2SkLvXIfzh5+DzPrfv+sXB1/KRUm+90eyac00b5cgq6Eht1QQ4QundtHCg/TLoR3slfqaqtF
vCojvE1ZKr0h+iTFutZJ9dB6arWIyDo3RGx+kVfqPimqcl+MlfqgN/257xl47ooWneAq2qjS3PjW
tD/h7ICVgQGgrV7zAt5LbnW6de6rxcYLWB9OHCEW1ko7hIDq+ACPHdmlrJ837r01OltO/GLo1Tbr
66a1FRHb50aI8dBpM5IjmWp9NPXaOS4g7Hchn/1pGMt+14o+OpnRO4FWbz+BO15qbsF7viLimrB9
s9pN7XOSFvZRaFq/i1uxqfUpH4vLm5fmF2R1XhPEEuj2Xe6mkIC+QuNUPQvNnpzj0IQUGTrR295h
SGK18h0EPmtfbxPto9mKYdoPHZ2zXeM5Rbdb7MLbQlNff3YIVPREUBAnm9XXjNZcR/oTHyn13Mb1
eeFpnZ6M1nkmfi4BsFofUvQyNip113czhQj2uVxngBfr5weM9Yw4p8kiFFZ+UNRY89W4mTZukOvT
xBVJgCrhlvQo1nXpJcsFrb3QOM+9Ne76uh8eW7C8+zIPo2MFIBqd+6X+hU4VBfl42FKouzFJ+b5K
PJNBWLnOp8W8ULpKCvNcaZWF5pGXBA6Aho2jc3MUGuHcO6TQ7hofWGpW0eTKaJ6Ju9UnVj37kkaZ
s8EjfMP1rLYtDToiIN45StTrymJt1iGSerVzVisvH84iybQICTQBrO1AKNGWH3Slbq1nhBu76Blz
Om/yzbiM/nUXJw1f2rruVW6u1Mwg5zktGgfxDg2u6t9yxlHsQYFGqFp+0YTOlxgM8LxDCDj5nqgu
mnfCsgQYUiUrVOdFaHk7+slM4WmHUkb6t2rEg/5oOn2HYIFS2dM7hWS5GKSLJugqHCZlerC6m6wY
eN0UpeZ5Em75QaBvDpfayX7cf2WuIzJeMDo2NFJQ/OAgXt4LlFLNGtkB81xG4fS5yJbuc+R20OUH
YRxoPONgrhTD/v6gN44+ng8SX0pmxfW+GtTUI6fVl9k511pXP+h2oRwRyTUeiCvMnRl7yaHx3HQX
dyLbkoC4sW/pjPKg0hG7Ydyp51WCKc/inLEmG/Yoh1n7rC+2BGNvj8J7hoAzxf31RaN27FOw6M55
Gub8QGfKfMJ/batE/cZZW50OiknEtpTdJdNslSEkWoMlQgwDLEViEFcYBTzmqOHONDXtUdhp9mPJ
VONlGtXks8en/cVbF++Hph1+IaE9v9z/qje2kkyVqc1TnKeuvM6XRY71W6s45wTI6hNdkecWY87R
hUQa9+H0wVOM9Hh/yOsYiXqWZHVK6BlIEvnv/wi2oyiqLWdw0EHDKPm56z3zkIxm+1Cak7pxq19/
Ur4m6RFfk4ooikuXQyW9FQliQeWcg3iw/bl3an1fOHaqb4T213Pic9rgYaA2ceqvynVuONEca5Wz
0kzTj4JcP/Md0eh/hdg5btzi1wdRbh0eCtm5opC0Ooj06NTSW1zGCtPS2an5YJZ+kbmV2AOEiltf
NZuk3SHaMxsI6qf6O82nuOQssG8kgvwd9P46CPCqZWkjrYyC2utdv6aivp8m8f29u4RB0GoliaZN
RSH08tPFSdF1JhKTgdPWtl+YTvcFOuiyK/vY3mji3Pp4gC/ewIlc3mtaiqbxzSq8C4KqKvSHBquH
o+gK6wnfdW3juN0cyoFHhbIi5nprTVgDAiMpUQfdvS9fm8SsHygl/7U4udgopF7vfORqQEZL1xCA
Sesnova6NI5aLwq6VlWeO3Uofmmx+U4BLnYCbx3wMxRA30R6Vh+pD5MpQ0+0CJzCtR6Kpi+/N10r
ftee1X6Y2qh7ESgEbnyu66nJV5brSkpSoTC26oIVMy5hmZ0AV3TBMsEY4h9h2Tm/72/AG8NAueR4
EeEzyXUHbILnwMvd1ZjOtfQ1cjP50PMkb5Q5bo0CWpD3gHNEnL+qPMSEOGkoQMeEed/taqCYu7zQ
tkgUV9tO1oooVMK/4soAtnl5mNCQlYQepQ30bAh3uc3bGWl5hjDHe5HLbyYQoKNl8Uty99eXAzi4
ps4A5J27oes+G4tV/xxq453AjrdRCNdNYnV2wBWNmtx3mMn4UWGLkvFzuaAMuyR2txHJXn0cwCMg
s/DRQOGKsEAu6x8vVUtAwz2EVks3adV+qONo7y2bCkjXH4dEmroTf9DbAq96OUqJIIo3C6hWyEYZ
2iFZ7OzkFZ4x7vUat5D7u/rWYHTO6OUgBCghzJeD2SaeCq0ReudkXGL7sXT1iUpqWcyhr8PM3bjE
rypQ0mlTvhIUhXgv1u9vrSx1NQNmOFumsH07bzO/suKDMhXf47ncEla8NRqGe2RQnFm6rauzNA0K
ktvREp5Bsug/p3rCzDOrlceOzC7yrch6Z/uaXSi59dS2qX/Q0lgnOmrfq54ChDMwQDTtRd50h94q
5xY95q4uT8ST75TjkyNK/y6AWrAQqKavKgJJHlnd2IUVfpuD9S+qH8pLQx348/1Ncr3v5ZmCt8w9
Cxnqrdr2x77PYdtqtKJEgKKT/sWrQ/ENepF4+F9GITTjppB0itVcSkhIaF4BMfBg2x/KyKFAJ8Yt
zbSrAJf6MB9H1k+k4Oa6Ioc9GF4IdtcHXrk4HzM1EYcBH4MnI8XoKbPH+ZDX2jsBlnwmskCa40Qv
KErAfLg8ZbnZWAo60X2AWF1x1Kos3atNj2A0zIH9/VWU0d5FOrEaanW19xYtr4aecKAX7vLZsFNz
P8cS/a0ZyT7Jp+zFm+P8MVOy8XB/5OtMhkMmezqkhORm1CAvZ4nUn4V2t94H09DGj1kMus6082rf
uxnuPiHa30O7+FUbOifRKgOC5/CBWvi+YCb93G2LjR90fbcRMNLNotukQWdYy2SyCPXSTP0YaC5u
KmA3lY9O4paHCQnrjXj/xq4C5wcEWfZzZWf8cuqIqAqjM+MpGNo0P8GVtP28G0Zfm5ocn6tqPgwi
NjYOzM1BbdAA5E4uuL/V/UZvYcwVRHcCzDHLpwiY2DGrzSGg0C9eHKTLf6duutWHuSqM6cAekEPm
zaDudwUEIpGJiqbKhsCO1SL9mIrS8hEt+zeUJl8Lmue7HD1vvwcwpJ0Gy9kUeb3xVQkupXMDMluy
rn651FaVDG3dRSO6c2F/nJw52YshIsvpo+lxY0dfFVw5+TgYktk4kpK8JhENHrWFaTZGjKeitvTL
qHEsP+qT/FXLpLqNkU7hr5JZLn6v6bGyzzsTOf9lEFSYwiaNrI3TfWvysqPAN4BrRLvvcvJ1T5Mb
yRFc+Ars/xxr8HbdqJw8tWhOG3OXYfPqIiGSp+FGRYk/7dVptqWRid0nUxCKerLokNSvaf5Dz10L
sm2dTt8dFhy+RILZsD9gXOJb2HlttKzW9svy5uRXsNF4vlHW9la/QoVjWxUDB0sfWjB0mef1h9qO
vWdLL6wgibSftaGjNJVUU/I9zcRjrLpf7MiMMz9z26OnF+aujlA5OCUCXcON6OnGYYDxwmdA3Iuz
sE5K+xk+vpWpEw9jr1tPFmViayeohzt+bs2L7idW80UXoR7vTWSKEp/6fDRvtF5u/QjeTAIcKUBA
3eZyTyQY8XmD0k0Ba9lMe9tFzrGwRfiopbRiXC/rdyJS/2ucJv85uh2aqfd3ynWYRTRs0sjkxucm
WqcsCCw3Qs25hpK+pouZTx90jDh3BdHqg6jFxmxvvG/sA/YCyR6NtbUZfVFj9uCk6Rw0Rdw+qiKs
yV0E1AzfnKMPrlrUPsLwbVAT+22lTWsBMrkbUXmAs4gJIkXPNVwwTNI4bOL/4+w8d+RGsjZ9K4P+
z1l6s/hmgCWZpqoypZJK/g8hqSV6b4LBq9+H1T3bSoPK7RlgGq2WVMHwJ855TSUP5EXLbY9eAVUV
FxuXTGkelQgBTGOwsNBoW7N1EUjo6idP7XECybyx18MaB8ODsYh+Fxej2Oid/bWqlzowquZWxLHu
i7Pd+weWh0jnmSl/uihcRfQ6jh+g8Jib7Yikhj9kpnnjkLiy9FDjXc8j9ieF+bO4xmgmramTVB4w
ukteKboOUKOKNawFFnMzilyis2a1b6cx774VTjp+fHnlPduaX/QSaT0LRx0oTefhb+kgj95w5wAe
GefdItx4o6uJgnAEmrxdHY1PRuzl72KO1MC1gOa5sdL4SZGa23RWnNCRjuHL2NKCLO/njUtS9cbm
WO/g8y+k8oHyFmqNqCmeHdh9ilw+tj/ygP/n8lAJuTzNHho9fmJ0HaVIPeo/FYV246F6ji17Xqic
SauuEhAb0pCn09+1QzVMk5QHoXhNYI1d7k+JmF/znW9Zu5g/NnW1cerIC01n9btu1Old21jz/USe
EcS5c0v74sq+hSeInTt4OhVE31lc2otckVGaLAeKFZSEVTHxAvSUEemGIZvzXds5/dYoKJAIV8nf
v7xQrs0CCRXqOjaL5ILyRop07HR0WQ69qk0/pIEotWMQ7/cAcf2m8JJjUeTefzMJ5MJQxUCwGkrB
2e5AZ60w8AGTB9cZ1YN0Nbb62LequssrXUVB2eL28PUkVXGCK+bkvQKHs7rLUdCzEP3Pu97n0eV+
qDGP//TygFw5s4mcQGfwcaDi9LPZQDMvchCokAewrIh2ZBmUdV9LHOocSxcfZ2Me+ht35bUTicoC
IRuYCIMi9umSxNlVrRQLQ6Glx0tDmQv77TIu5Y085yXygyMauP96OK/lqfOgf0jpWxW18lDrZODD
yHW9jSZjYnFF1H125zmt/qZqG/OnDWbgp4LQWbztoBqB/xh17ZYjytWdCFjW5qYikkHV5rTbs2Wi
j6x0y6EzMnvepI1qm34j0FQNelSXtmrODLs4QH73zDIbkHjQ1S/CmcujPXYxkoBYm3wTqdPJWyN1
JZYkjocIxfuIf57nmQZPGEqUDMshEob5oUZfQgVWZS2bqTKJIyxNlgdv9NApQf/pW242uwUVrrvU
i0l5jXAXPy5ICfiogDl+j6DAjSfVc93i9OiEQIWmDCYvECKJb05HrlPnwtOqUj3o5FnH+9GLlKeJ
/F+8N1uTXA41+vxVxTmq+anipU/WXFW/14ViHVsbI9lukOIdPszevFkpyvz5foA432nmg6OgMApE
ZozGG9HJ5SI//eb193/JlKDyb9tdnfDNEsWXvvCMABFE7+7l3Xs5c7TiEG5Rd71S/5R9vOJII/Vg
gLPIDjnXo9i4VWMUr9WlMbLg5eYuH/Zc7ggBrEhd4IxoQJ32Coael8UOa1hZHLCUxtAZDddmiufM
4ubbYeiO09CLR8WRNcEQGcUVh66IpwJdmRoHsRkN8Ze/aW3yZHEQQ/MmIccGjY9T5WxxzGaxZJFu
LAfAIKL2p6oqNgIkDLZmJBUeFKeenKAzqlwNgYmk4zvNTJqvL3/D5eNk/QhwE1woK9TsPHnazTYn
NpoMh7pBj9QXGZ5dfmyU2zyxZlKbpjIdFEsveKO5c5AjZnWHsJW7cRJSoNmgkB9RZPF+lmkTJjMK
6S9/38Vi5PPwzIFoi86hS5XubNoy9D2jaVAPBfu29I0kKywfsRdjDl9u6OJuXxt6FiWDfkjG+mx9
uKqSLymCuodaFAWBRvk9nuePSqf8aK06BNi8tdVq+3Kbl7Avilg0S14N+CDx+NkVZkcFdtJwoQ9S
A6YeDKMyvrfqLgIpMkUtBp3z2L0m5lVKQG+ZkflLadilL+Feqjf6f3np8C0m48xRSsUXrMfpSEsj
qSjSSPXQmYPXvlYSAqh7jVv0VZtVsbctefdl4Wibc7QBQ9ZYqP6D7yEUHMEdogtsfnx5dK5MPREx
bxUKfmud5yz+i+tRb2CKaIfeGNqHyFPHN5klvVuv83WXne1CEk/E36wultq5CqQ29uNcE4cepBD2
7/ZQAa9PKmVqwiqPrTJQEtmm9yreBlrY8iqPggVnjC/J4EnPn0dJgcPPKr3BtKOHqnSLzfDMxTn5
PtKu5G8gV/IKYpGczQs5MIUoYMqPWakV1qYRmlQedbS2IhNbR4EPuaZPs3ys+G+ICnoZhmzbyCEU
fajBFucb1VFkuymA9kPCz3O127cJno8fxzaWc1g2ZSE+pEZmiq1uCUV5KiJ3an+4sl76oxeljjX4
mZ629ffWyCgV+cjSWFYfxngRlQs0OmFUYVz1ON3bcsnnbzb4ivhVi9fFeKiGvFRuHJuXRzk3Pqkj
QmGuVWRQzhZG2tiz3s5xenRzqQMhRPLndzO3jc/zkgnwmZPeaiCqLQ/Es6lkxieZSRjunRFnZagP
WlI+QY1pjRtH1ToRpxO1pthAT65FL5bT2VEFozLKurTAS8xJxOveGoYvVBnYy5qtCO914syqgX0N
doT7lzfKxdFFfgtxFh5MqxDlBTZNleSW4kpPjmMCj3nfiiZ2dwUybFiKmW0BktEbjlCo4hYHebRU
b8zHxT4lkQoYm/9Tk4DEeXaNFaImcLLt5NgWnmh9jEand7pT3+IGXA4vq59wmEt81U8/R5o7NdfM
bKnVsUKk3A2M0RPdGzVHuvW7dJPqZ8RL5StuU9gxvDy8F5EKVzSlANg9nA6gCNf+/xIPrcI+ep0i
sdLMqXvXKZ6yq7Eb3plWrdwIii6Hco0GyPRDHAUXdq5a5E2idCmy1EfZ2nKv44C6S9AHD1/u0GUr
1qp1vzZDwotK8GmHlKTQ63bs66PaFRZ8otkJa6NrbsS+F88zWI1rH5DJYFtc5JmGaYm8XB/q42h6
9Q4VxXEn3Mp850yTt9E1hbD75W5dhFMrjZJEjgZ6G0TvOYZI99x6LIyxPRLr63iK8krFwMwAU7mV
VmpHrwlE0/ptDO1w3qBh5Igvvdcl3S0i1eV6AaYCJZZ3ElR0sLenwzstntEisdccyezWe7XVZbSF
Ud1o/uhoN2kCV4Z5rZysshrQCzECO23N0itBmjZpjwpLalN1ZbevXOntp9jQM18DaardWD5X+rdy
m8mYkbwEhnO2fLK8NiVQ1/YYz5mNZ04GMN7LnP6T5Sjzz5fn9MpSJR5Z4V+gYgBKnrU1urOaSlVt
j1pqtENgGjGmn6o+kql/uaFrw0hlGFj6WmW/yK5kGgaJYI9anFJTNTCwITuQmmpf6eNAZSAXs7zR
4NVRREr1Dz0IEpCn86b2k+umUrTHWvBgB1us3qNdudzbLqHmy3272hTIM3M9GAmizyMIfOvHxWrb
o4g8uwwWqRpN2Fle7N0lgyM+vdwaSXM+/eQiBJ9IGOmukL6VSX22ASASFqLCFumIIDKux17QGlr9
Gh3c8oCxfR0aCD1/dG3loKjiawaJflMuXrWVLWl9SZQZuEs+vZpHgA4+7qTTN3Np7R9CVoGccydI
4kK7S6Bs+ZXRij7AEIOHgZ7mmKTVmm+MRbJrywJN0KHy0o+JJg/tYDivvNHWeOQril9Xq09v7hVH
Utrzw9yb7usuTboN0e6ES9J0mJqBqq4SFfIo87HdqIntom/loPi3yORjKrW2pnLWj5s4TrDJGceQ
HzVt9VH5XPbZKzuq5n2jItEm0mgs/LR1ysR34r47AiTX4jAz3PJtZVjdA6In+UM+R+qusjrJSaFG
PpKZr6vILTZ81Xx0MaXeNmMumzG5o3g5xx8zsvhPyADO37S2jPKwkV5+6Fcln6BJRG+/cqDlp2+d
COTNfWMvDJaHarb33sIzJgvBAzI9a3XunagmbfKLutCbvSed+ls3iyTxO7XBP6vG5DLfytImRe0n
pV4wI0tFZMd4m1V7hOatLd59GitOhS1R63x3TZGle3eeVnWFoZxElxwHrmb5zlahuu8xWzGjj5D8
0t4OxgxlCStQR20Qe8vJm5/TbAHVdZM5MbeomM31btBWRTM1zZN0u4DuJ3aDi8SLmK3VbSIF54DQ
kL1It2iNtcsGpuz8oEAR+qqPXYNZZ024Ny2dHW8TTehzMDgDGslikLMeqpnq1oHVAdP1PTSb8VRR
Ra+imzwV7X4o+qR6mD28nfbWkOpzyAuhrN4J2ILDjvrxhHZhVJAJR63CJkDA9UI9gOCytF1RZSVe
YE3W6NAsXCXuPw5F1invjCgXPwezM6z3FcdRXwYmFbc80Gq197aJlzvTDsg9kfWkFxBLpeH2Lck2
7tgtzgVTtdFEXiNEJkb3s26WaDCAVBpzv2vsBrchMmD5ZrJa721TtWoepJ2MSuzXorT2TS8Wxa4R
eTO+NyFiL5/TpJfp27YY6y8TZkJy37apzMKq6Xvbd2qrKd9EvVNCy0kzB4KKnXQk00yZ8QCw0HKJ
Oz/Lx0wPsArXE16EfVF8MZqkan1qA5Mx+pOgooCkeTY+IaDkmvdjHhcfxFzEwHkhePWPDag9owBI
oekDzazKWUZfSiixqM5F93GPqdjR6hvHXndQ5A73g4VL6nExazKi/eDgSZSmthBbNIdl8SrKomR8
r7i1+pMwvUvCxOLVxgbCn27jaq3MMbtQp+7NbMhueOq9oRlWdc1CFUcseFrDx3vInPyS18xy79SZ
2gRLbZH4tlt3VdLCLt3rIx9Fnym/c5eZheSidGM3ZBQXg/TzUNrKQ476l/umFrORSAgMceGEBGRT
/bsJbMV7n2RDk4TtYjd2oAyqVEmljyOafLMjYDBjQb2TueWK3yOtrItXSkajOITocbsVAnt63Yxc
Lnh4shkl4izJsg8xwOhya2bmNPnY3uMuFCGp8DGRcdv5lpMm42vsh2XlqzIX4wMCcVW+U4i1lZAX
giXhTI+m88aWCKcFqDuajq86g9luJPM2+N7Sddm9mTvlGBZ62dTrrZUTeFtFHW8K25yWnWyHojxE
KJB5fpQZens3dpYujjLVUXAYrRI3Jw31KqguVdZFMCjXTEa6NKr+aNksiiCNyhjXZxPHtZ2qyqa8
I+OOE9m4kHrwbXjUH9AEJONgKwm0bqVQzfER8yNDhZ8udC/weq8vDwgeGMrbWtXT7g0f0iufxAR7
/eho0ZxsKha4vXeawlhCcimDHjLVruEvXb58tGKE92qmNzETTgtS34HTm9IKHGTPBXsginQrwMq4
t8Ky1NCvZtGLceOITLq7Rs5DESpq26SPka0pFYdoNkrfBc0udq0J3czveIQOfjX0S/soNRN2lDYj
++dXbc9Z1/PD6r1cRQfvKi2zygfmbi72S1eSARZeU36IZ0JZNlXLYs2brvswZplXhrVatZYPkr7/
0iIW9Cl2nUjdOANqSCgjQrx/aCjI4FAY65z56QzQD3m5Jil3iYSG4fMG6qGc1xUcJaWYbHmHfFwy
sbnrGpOGuk5VfwCF+VltO7MPWgu65F7t59kMBcek+raOGuoV+VzLxE+L1SvZrZDD9OcyLZbNLO3O
epO7g8zu+nwcYCqNk2LM1FalgnKdmWRjEtjD5OXfMnM0+2OjeHhycWhFrY+6njtsLaM2DnUHNWLx
M1nJxnfnakR0dY4WZds3pbl80zI3b7b2HDmfp9qq+xAPMZK9utqOs98OZlQhTYWP7A6diET3tVat
oKpIvG39Xp/Nt0u1VOXW4gufFtj9/edm0RAzgFwFiSXg6CjqrQp/52OqLmXNCbQs1WM84PJBlg4S
T0iVso93oMNygBsilc0mYxTWHZTH0lfmpvMCTJMo88tpmD93IGXmbe0gchJMtbZgkVkJT3+CqDCW
byZUvZoOjGmZ5kFVp6MSxrCj3QMEdePTIiwT1frWka9KpD4BaBaGMX3A22Tu74dlysdPgy0T01/i
UenvgEQ5lZ9qM+iOzrWSfgOKNy92yCJlabg0LRwPyo/jchcV/ZJ+kpXqdNue0moaoEI1LkdhTqPY
qm7fuaEwY0++sozGe++YWdXto0bT+6eZDKYd6I0VdfvOWU2dmzpCxgUoqzu9wXQlK7a54i7KA5dJ
+wk1aGzovTpP8Q0lSfKdNFKWhD2DTTnbQktxn8dLW7/SM6dyPvP8I0QwBscQG3tqlPGI4Z1e7WIX
P7pg6fE92MxWXeQcSUYdH0ExlPhJsDudPTxItQjqOTb1LYpshIJUO6ZlsxCprNVlalqBWzZW4vez
YS47s9Hj4rVuDChXTlU89Xde30nt3lsSB5umSgN5Lln6VBVkm/fbRLUqO1S1vJl2xbAQvrSZHn+Y
XZbFPasfSJ2akFnb4KZWyAdc9aZuO2tQQf0xr5P8bWQY6XEoHa0J7GjKODYiQxY4empjzeCINoIG
vdbduPWMJNTLOqK3rlM9ihSN121qLnq5MzWCsG08evV437REt5siTlrlCV8zww3Nvk+U3EeMYiLQ
w5rFi5ZA6Ekhv8Zen3mpPxQKnkzKlNdtkBUtOhpwwOt2q3QNJdXOxT01cIY2FuGsRYrywVyi+Fuc
Dbr+pCRt91GLNLT8Q9WSc7+3oW3g8p2ktbxPRap96hQT3Fc0kq3zvd6O5i1BeCNfe6WJQUxXVd3b
Qa897y7G/K7yCfD6ZgM83662iKMmKMcZVuFxcTXjB4u8372WRXZ2BzV/gK/HiOS7uWDlIyAoOhEW
lVV+14RaWeGcDbO5r8dFea8SgDk+S9eaw3HR3CqY7cxQjsqslunWaOvhvjayItoWqmJIjCASq4Jr
r1QDDi8dx0CxmNgsxZY6l5uE49i7Rx6l4bSPyrG6s1n3g79o3YzkjZGXj4oubZcAjPD3KAytNcKC
15707VzEFv+sZxtk6UCJRfaJ59zHZOpNX1EK/QkvACPbm01eOb4iOX0emkXanm82KDSyTQiEd8zU
GIWkdSbtoS4jUz4MS4811OwaqEtEVjuzzpwlZcmgfchJ1M9teW/rTlPfEXAMdZBhvYzzRTSIH/mi
O2KnLWYSbyOK6otvz4PdbfO2TI2NQP83ecNeyKZdOyYUgHIcjlweY+VSHyotnotduarY+FhUojQV
oEc6vTFSLc++RShNjaHWK1kyB2XTto91nLdfZJKZaATaadS0HATG4D7UwGJjnySqgtUvb8ks2sKn
Wx+Hdb+oCfe4nNJXueqNlJ8FtdF7qfPo2pEL8aLXHgGVsfVm1YvDvEqWfvaBjkXdcU6NmtgLHEm2
USXE6/1Q4yYIigNRQiO09HRJjlPdt22YlYOzBHYGajLgP5f9q9UyzdgRwkEAJmZ003tIBtix2vpA
5TZzFvPJzFtRHe1MtPNGzwhRPkF2b01JbUCxvR8ZlbThaKSJBRlYjEUKoEotYzjg4CyVufNBUDQj
1cfS610fYYsp/w4ycGnfPL/R/9f3+X/HP+rHPx7j/b//h19/rxvZ4WQ1nP3y36+bH9XT0P34MRy/
Nv+z/tX/90dP/+K/j+n3ru7rn8P5nzr5S/z8P9sPvw5fT36xqbge5ZvxRyff/ujHYnhugC9d/+T/
72/+48fzT3knmx//+u17PVbD+tPitK5++/O37n7/12+IuvySrlh//p+/+epryd97X6XDj9//8X+6
r9/+sSnT7uvwo7/46z++9sO/frPsfxqUnSiN6sBuSGuTWRM/nn9H+yeyMciguysIiBwOCZeq7oaE
5u1/orYFVIpsPHlPcpG//aOvx+ff0v9JWhKVhzXFu6rFer/9ZxhOJuyvCfxHNZaPNfp2/b9+O02M
rcptwI8APKjQTcFsn9Peba8s20LPdJasO21z06vu0qi6pad5mlL9oxWyfGT6gEIg7HmWXHQNkRoN
KsQhuPGO+EcYX9b09D4Z1PSgOY7it5PdhZAYjQ8FZfLHX+bmz07/2snTxNVz8yhV8z/0IeHzXlAO
FsQ/IlsSXZIi3Cg8QwNoxgbPt+aWhP9pDeU/TVFmoxkdgM9ZT40Cb3IOWjMsWm/L6/udsMmNlwhK
+4vTc/srWAcOevr55R5emUbGF6kyJpF/Mc5qJ93UKVZRKvQwySK/jDyFOy6ablSmThNyf3SO8iZj
SeEM5PtZ53IdL3I3sqxQVZL0IOEOfFFo19dQZzioeT5+f7lXZ7Xk5wbZLxjFAvE20ZRdR/uXkglR
Xa2NggPVGyYM1a2hRGLX0uIAlfq6C4kvojGw89LZjuRjf4ql/JKqNfd7pTXvb3zLOoR/ZSP/8y0Q
V+A1YLh0voj6VFKhSGIzLMnX+Gh2hnJOX0elHcYR4ZuxLDKoo/5o8c2rHOEq1ml/iTOBwo06tsHL
n3NlSTMyf32NfjoybtmrKTkarhpFL8PF6r+qUazeY66k3qpbXVlblOMgq8HaoTR4DmwdzHwQ8dyt
u6f37mbESIum/3sk8T9Hl1FZYQO8Yeyz3HLhSFi/FTLlHjv1fnXHDGYnS/b5EjU3VvHVofulqbNF
hW+pS4xmGqHqJEkQOwnmamNzHOI+37w8SVdHDtINdb+VJ3KOz0ahcTF7TqSwmftuUztq+yCM8ZYI
zGV/kChmd3CuUR6zzn2l8mwazMZx69CKDPWuIhq8m/KivIvGsf/bq85dsR1gCNC6hmm8dviX/Zgw
TVFlOg1CSuXwoSTW2C/orH0gt9b9LSbzuiDQm2HFcTNRqKUad9rUgFVu23lqE0o8InZJ3U1wJLtb
Flbrsjrd1EwNlAUq7lwNF5qahL8U02tt9cvVtR92b2SHfrG9QLV7dSdg5n3L9Cnav7wsLifstNH1
pPllFMfZaUsnEg3mFhp4R6WdCA/JkPla4dk3FvvlElynCuwzyxBNnnM7AxxdZ9Pq7J4Zi8BezV57
35pDdAM/eXkxgOaGMsvqo1qJeuJpjyCBFWU0kcutNEXbG+RY94jUmr4hSoZRU6wbYJsr04aKDiBS
0E5Ae84XB7Luzop1HMOlb/Xah+MsgsiZG5LslUQd3MZ9KopvOXhcmTegq+sgUphCFuTs4HDQPDA8
8J9hjvd3YFMjvS8I50I307obHbwyoMjEATGEz0Yt0T0b0CRpkcqZeeMs6ji9JkMzPqlL6oZ1M7db
BGXcW9znK1cttyzYUspnwDAo8J1OYR8D+ie32oW5mhm+3g9VzSXXWjiRCsPxIywhMqR1O+tr45gY
pHbDOLzxNNG+Sb3WnW4cNGtrZ/uSuHcN1aAsox++BpS/bJEUsTinBLAaWoURuT6pUI2CxTDkEjx+
3L7tM1k6vpxtbQkyDClu6dBfWWCcyyxmANQMyDmgbqp6ksAJ7eNCG22NSmnCQvRDWPTa17XadNeO
YrjR54vlhcYBIQTyJeg2rHXx0z4LV2jLMPRjqGtVtuknchYI/isBfJIfLx9Al5NNU5zkiMysWEXY
i6dNNYMRu3ZP/p3UU1eEpaNHq2mQd9fZg6GGohUYV9ZRtllkb4KEihLnzhXmeO8Uok3Dl7/mSr8N
UpAA8zCWZL2fXSqiKpZh1JU+HMoOTKbitG+tQkvegZfMblwqF9tq1ajmwcPDaV3m5/SwBURDpFjl
EDaU8yiKZk7QKPH8HpPoeRvL0f30ctcuTl/ag9kP8Z4SHGTEs21sKxPVLqpIa3HA+46Pq7b1hu4W
2ud5hE52C81gdOGaoLY45c+nM5si6rOWoFtNHj1oiA2mfp3XRTgoqU7C3ey6TT5jcJ9RRKI+Hmeo
As7pvWjc4bFU8hXQNcbmYUEoa/P3RwA+PqwoB8YLsLbTlWbr4G1t3MxDGEHq/WQY83api+QGRmhd
r2cDwMG8hkA0YWvnCnXpGClxYS19KPO0SYJkWvJDSpI8gjU/6jtDUdFu4kglsxUpeyv1vFtCsGfc
BuKVlfJHiox5WI/tc/pj3Gq5VqNBGMZJrpMmtqOwRWsxEPUqBFmQKyuLpMfKBRvY96xR77EXY7lx
8x6fnKXTqPJb2Y1r+eqwoDTHqKyx+/mJEuu17uTVyM6KasxyTKpjlBaEig06l1m+x0h73kdRjw40
iNONbDTllovxxUHKsNhc1bxLyffDDD2d/w6KrLImBsMm09rX+FHqJCllfjcixfJzAc3FGl20G9v8
jJu4ToYB0NUi0wBrd32Kn7Zqj+qMXUghwghmhtm9qurh6EZKWCmU/gwlQG/mzsA0bU5Ini9byo93
hvP71HthLxLUMHAcj5cbFKjLkTDghpJjgbAJWucc3ph42pyonS1Dyi0j1hG9/qpvtPZxMQkh8Jjs
XsPAa769vP0uDzyWJCoVq3L7Ckw/u9VlS3nRtZE/rXone5A/835jzg2Z5qG7BTC+0j+uTLTbV0kY
SNlnY17iOz4CuFmo51MrNUocQI2qqp7yorP2UZG6hwXw5w2OyeUKX5XLyJKR8uD+OIcgQmSIKorp
MkxdRjHRq+w+Xvp+X8jGgvlbuek+ApNp+IU3yleD3ix3Lw/w5eVFu2BW4frycL0gF1LiRdQ1T0EI
d2OEwJ+IHyKHUp/oCv1GU5eXCapmRCSQxtYRPk+irRAQ4rFFhnNhRb+XVZR+qEbj89/tD7pBz7Bo
JDcvMV6NGNGgc2lEqGP31GpWs1HqxPied92tvMLl2qQpXgHqisBeWWGnmxQT127WkkyG2tgVd3Zv
gmxUtJQzuy+MACatd8ud+3IE1xsSISoKEihFnIutC/pVj+ogYcJp6t7oWoWaHyz1l4fweivPzy2s
Awiqz/qlxt1o4JpGaiafQwrvbbBkZb79L1ohPkbIn5SUfo5SXcYpFXPay7AAibAFK2Y/jNlN1Ycr
c7Q63cCdQGVidSU97Us+qhPZNZdAUZ/1Oww87btSidq3ponuIiDyW7K+l9sJwu2zysIqH4Sd8Gl7
MxggTDpor3RTBR0aRfH8ziyoWJXzfOt6vNY591nOclXBgUh/2lhfDGSde2UMlWhIwixRd5ka/1TV
7JHV8/fUT9criZcjssj0a5XaOX9fabHb2a10h7DtWo8302AGQ9Lesia6Mn7rXkI/EpIHeZqz8avH
iRSlYo1hZsY/yig1CXaMzwNH0u7l5Xe9ISoQvE9J0J4vcmXsOkNrjDGcxrZ6S7EKVRvSXYdoGf/+
iUS+GeT/eo9DvTtLBClU3VM3UscQecLmEdFnA8t5pXlCw8q4gaV9dqM7jSPX3PZfbZ1lValU6mBd
eHa3jRMfpq4pOsCaSzoHaaVFb4yhn+xtqWjY+kxet1SEUc087NrKIfADPYjlohMZJfoCVj0tlPT1
YQio7rsTDlHdDOQPf9YfnTXpui/zUjohtc7cCV+em+d0y3k3VlEYzBYIg5BUPF3YSpeA0VTqKbRk
rG6SxOiPI76goDCGbmOhn7ZxokjJUI5clAMK2dFeOsgtvvwV11bIOpjoHyLhRoHr9CNGyYNW6t2E
0oPW7mKdOLdR7XFH+si60dSVjbzGeUQ6GDQTWp2tegmBH2EEMSEz1ubHCh46cArUDQ4dQCu/SYz2
FoP/aouUFJBAhMGPDOdp5yw0AcwpH6bQJG1ylxoY03ZebBYI4kTa0cib5PHl0bxyqaAihd7GypBZ
VapPG9SWHi6/LkWYeHUdup6s/Vi3sxsr50q3YJxQQcISgyDg3ERqKMxITsIUYZs1apiJYrxv86zb
L2ravVb6ZbzR3rWVyoEPuYH0qsNonq3UMqO4rdfDHMZSTLgyt+N2ifVqO2VZ/U62hfK1NESmhKRu
xZu087xv6FqCTXt5cK/t+1WyCm+wVbTVsNbR/yXdFMe1XRgri021B23T5Xl1p5BTjwPDTJDwMovk
tVG504PUEz1A99hedRrUQIDCIGk7No/gGFUykBJ8FBo9W6DTSSCnuA6LiK0III861eLq442Q8Moe
W+tRKq8KFXXd53798t2S94ua14oIGzxiVb+ylXnvgc55rCohvr88SNdWICueLY2+CVSRsyXviVhR
1bJkjJIu2iQYk/vtbMXb/6IVNjNlBrQ6Ljh5SHS4i95UM5nkJtoX2JncN950i7l05YFIvgClFoJA
augXAgyySgTCpix0rYzt30XR9mNQLgmEojyyvTuwFN4Y6CR234N6rqqA01Z9NfVqcQc5/6cqnHJv
EZFspZPHj8ga1JMvyXLsZ02dPrw8IpfvKj6VcJ8YBY1vyCuna3MGOjkXeHuHJDmWO9mk5aGIuyxA
zDHagVjrkdtqzG8vN3p1YUGsR0OZxBVEzNNGW6QyptqroXUO+cdudPUA8ozwY2+5JUx3dVn90tJZ
93oynJla01I1VV1Yyaw4JlgU38iEXO8PpGTK1tALz2/EcbWaX4HnYe26sY+WhFr6KbBGv9JX8+CX
B+9ql565z6xfSqZn11GWR2OrCA61XOTaVtZq43e92tzo0rVW1rwpuY41XX8evbYOxlEQ7ufQFICG
cfoYgfDOf4+E9hy28jr7q5WzeyfX1L7VjIaFwDvuaaytKRyA5X7Ax0DcojJdSUuTQltTtCw6qOzn
VQ+hmVLN4kGwDEYRxqY7Zb4CI/h+ikv3o+jw050Nt/s0N2rxXs8t5RDBwXhAZs61w5fn8Pq3OCbr
H4bwquh1ugMmqOmeYvYilDpmdEKZU1wbk4+z5nS7xK5+4u0UVmMa36fArwG2pfFWQu15+SuuzjHJ
IgiABNrQVk8/IhujRJ2XWYSd1zZ7awLtXbd9eeMWOSNC/zHJvE6QPeHmJyt+tmCdBmE5iLYi7LvY
eVjKOH+TE7u+4q7t3VDHt+s+7WNnk8m8+qa4Q4nhh+N+0knpfZUTKaEbG+jabv31e86iAiCKjjBn
If4ve2eyHDeSbdt/ueOHfOibKYDoyGAnUiSlCYzqAEcPR4+vfwtS1i1FiJe0rNEb3LK0sjRLkxDo
HMfP2Xvt0I1caII4ifDqES5S6ciK//kVJlseVgOlIyKHsyucZSuo2eY2kyrZ+UQdorOss3jz9lHW
t+SsIKfhRyLFmvDGMPusFpb96A4Waa4hwHm191EBZqY/rrOnO1PNijIcvLw+qnNLp8qI0ir7D54j
5jwEcNORYHd49hYzs42dJbbGsEq84qIZUhnUWSE/vH2Wr8wheFOQWVFL8T+IdKePq94kaN1dmh7S
mJOXXLdiETpLrzzMg2ddatWES2lKh/YaMV7y1cq8KfHjAXHMYek05WnUW5NJRKQw2BVF8m6IxWtf
Uq7pqihwaIobZ1ehyRp1ygZ1pJmhGvsiVnEqjJ1zu7husbdR+PumWVgPb1+UdZ04v/VrXYkV1GS3
cD5JjCFk6lnBmjZXudjgk7rtlSoNetv6pHXK49sHe229cLjyjCGoqsEgn92AqrcndeZ1YWCsXxhE
vPtqavX/wZcHvaILBpl1iZrk9CjYESynEFxHY7I3cVcWt0s3yPu3T+W1Vwaj7Do7Y9xOsMrpQYQ5
55TYzAdg+LaP5Kdp10B824tSkd1n7HreJo2M1vfUUXvn9F67Y6TL0llzPOak531JBnRDWqERCo1Y
ielDyuSiqRUt2RR2piV+oRbvIdlevW0MkGxakiitrLP1rqn0HtOwt/oCPS+0jMwMlUH8M/vur1We
M0JJB5YGO/nZKo8vVXfRzU9hFBXatdFO3gWjmO6gdu+G0rx280iKAbeCOGMVmJ7evFya0IC0bA7d
2BivM4gkHyPot/tJxsqGjBH9ECtifC4Jlfr49mPz2qWk5QrcbuVhwmM5PXKtYrGyEGCilp/EI+Hq
RlAUpfnOLOfVozBA5p7htWPzeXoUbLBIqnPYQbJNqrDwxsLwR7wG/8m6Ter2OsFbNYfnxNeaj3Bp
4wQLF2/SNt7ozTt7Rtv+9jV7bV1kaEkhiYKHi3Z2zZqYJ1KaE5gzMxqvehHlyWbsNTqvqiftUM6F
EkZq/l4E46ubf6hdGodG7UUP+/Qq1mUH+0Wjthx7Ux19BO7ObdTN7UcWR3sfDRM5Y0hAd0uVDjcj
Ft9bEICf3z73V+s8jLQoCtliEaZ5VgCYC2gDbeKtwH+rb3PNG3aDrdYvKU7X3byU5jdVX4xP7BPa
YMrbDnp42lm3MQm1/0Ep8vsvOVvx0tK26yxZKOhxpFxqBLiCSpXNO6PyVx5dNON8G+gZ0No/LwWs
muQYYVWU11hbEh+8w0J8PZz3dxRMrxyHmpXqmX4+VcH54LfGhVsXLdAIzGHFcUqrYSeZ7rxzzV55
dBny6gzG+LoyGjv7FIFRbKRlJFpouopk0bTnr0WRlTuJPochYIwDS0fvsHv7ofF4MM++6TyuJu04
nUMyzz19cAnAhuya5Fo4Nol+12dOAlxZW6lmJQ7maJYXSzo1gRolc7Bkdf0eoWQ9qz+OzxwBQwFy
LeccZgZrJMEXBVvW03r1tmAjtHFKOd87o/Lj7TN99Ug0xSgZmQDxwJyeKairJc7dBUlQ686XjQnC
YMlwgKlG98+CzH5+nlDKrGkYfAQxf54dSoxpPUbC1cIZeZk/OfYY6FUSvbPWvfJlAq0EoQuG4ir8
PLt1rsRMKC1TC+PGQcnk2W3yFBOWU4dRqcDzm7MuuU50qzW3cYkr+Z1C/LUS+eT466P1W8fOztrE
7jyhh5Fs5A+16PubwdS7zSK8aAiqwix3wFiLjak42PUXd9J2XmSbj7pQLt2o21TCbYLYjNuvb9/o
V15XiJw/eUEUv2yETn8X9IYlrWjShgk+JoR1cw4Q2NbfOf1fMpjTR5e6GyUK+5AVj30uSVGdfvSU
Nu6RYizOuHfmpXleDN2H//DJgMyR5a7MdtbgMh8rpyZ5qLCWZWGLuxAVcB+V17HCQCXoVifoXmKo
tR56IZX4htWovJr6JR7ZMQ6m7Q+4ydSLpvCSzp/dybUPK8qm3gopnTi041jU2yprvM/RVBOMC98H
A3WnzNZlFiXTvF+WfmZT37V6fCySZEZ66PEtxq45K0Q2SmXOdkWEooorFWNrEXJCQKKmbKdDTY9b
NC6thmdZui3Y1TEXi6+VZu5uvDmKj7NVLx/HCtIYbOyF409u46W+O5hjvHFHGXUX2TjXXSCwWJQM
MTIl4m+putzXR4d+mdpj+SO2LSr0sPGy6pOUS6/vS8sQ5bbVaKsFSZ1azkYOiG1wJLc1NC9txutX
mdXqQklGw94N+Fl3qaN4+YUr+3beZwguG5SHjKsuW6PN4xD9ThyTmVbb95jeCf40J0D7fgWVZQyq
lViMmU5Y2UcjxpH/Edb8cqdb4yzpjU8L/r1GVZpt0gs6RpSFzuQLoYsnnWYDZiBjgF3TKPUzMDgj
9nVHXtQzsn8f9C8ginxMjPuS1gWJTNHcKBfKQL2E8bBfiJCPLM1P49mbiUaPXCewYiMdLnO9jx2f
bIT2Q2sJsws1jNyNH3cMlHd5b2dpUESRc4QZI/E/Ros+7VoxqU96XOCV7azMuBYxbkLfS1jrDzR+
UgOnqt7qgT0lBJI1WIr0bYGsvwgjWFGXnhGhr8uSfEkguDiVGmjR4DT7wVVrcAlOqTxG9TA8SzAw
GQQApgaXbl/aX2ae2BfbLccbqZX1pVssBeNnddR9djqqvc2GdHxQzcKDJGDKEY6Ei8MDjY3WBVpc
dZ3H21pMgkc8dq/VrvWU/QiXdvrUu25nYW6HDOqPXTco/H9epGE+qMaPqTSVxFdUI90NilR+VIKW
i4+1Jh23Y1PyxKplPn9gscy9DUb24skqyhy0QEyzJKAhmHxO09o9GEIU36tWittRm4b0Jood8ykT
DVjrHF2S7gOBSdSQtPYI77lboNQtvM5oAlg0eXsoCLDFrWjN4qkcVJmhlBij6nbSFyUL3Z4JULB4
Qn6zAClVfpYDXPAjpx4+dwIQ9L7pwCFsHLIlnhIyBYYdvKlIDxgjGTdZMnkWg84p2SboaZRNl3tL
6yfmzEs5lEXRb8zMq+EaSAdehK4s3g1IEcUF18MPIUoA42jOTct9xZu1b5KtznXpGcOXGJ6rEuij
JYRvuZn5JFDzx77r1DhlsyQVWTihQZEbtFKae/CUrINNQV6Wvi09xTaCFkv8rc67HJNGgCQlGCKs
BgFBiaXia2leHiBRY9sVNbDIjZQ9zmmJO5RkmKnxBl+P07y96/ECO+GUiN4MIbSUdTi61pBe2boy
WoFYpGf7rpIAGlG8QcZ+0xqJDNm6lM/Y9FsPaEJRpbvZk7ydoOLdAtn3EGV7OYJb9htd9HlIUx4X
iSijDmGXZ5R30+RauLPHRt82OSgJhtz2qPkAIsUYglNpSj9Cgzuz4NChgN6iKXcaAO9xN9lyxgHe
RPZyUQwtSIqwaEYPzW9vwYbJABookdZ+QSZXTsodzNzFXvxONYSSf6ymzIWrkE+Rzmjt/5Rkc5Ln
Zpvh0Irymt6Xd2+xFD1YulRopzVeu7GFTWpnA7Io1oib0B2lCWTj6B/nREv5z1jwP4KFqnmi8kop
36kR/xCEQg8hlQUpqEmDHgHN2R4xRtw4lJNnhqkd33O5gOdoOKMzCU2uGiIK01I2IRifb3yVcDdD
kggqBLm+Z7LY1H37a2f8j7y6/6MD98S1+6aj9/9Hr+7a0P6//zLB/uHVvc+r4XspXk78uesf+eXP
1ey/2BDhfGAzhEXrZ9fylz9XM/6iQjGJ11jB9ShD2Bj/7c817b9coIcOGvq1S4RB6b/9uab1FzPZ
VXfBP7Sv4Mn/66fd/qqEfjmoX/fnrlqa02ofecFqAGEyQkeKVvW5v2tqIahMvSWCSlGyxz53oq+9
Cl3YT4GxlQCHTD7DbWN5YqulSfOB+ewy7qxJW/35LMqxnyijA1SpT5J94lpMuOM2kTcyIQk9TNaP
UBuXWOEUZ1GuMcYO814lLE4P+xp7zY6qHUXLrAkZB2YnKX2MOLlo04jJo27szNpr9V3J+/+RoGWt
2tRm1SXbsWgiw7fQ7nxw7Da9B2zrsd2URl75PY1Y/pqJN3Tl97hXSzlNRihs0meDqKmABCEBBOuT
TcXYhlQk2U0ftzAPW8totX2CQ5+V1hPadVUrjh3qvS2hY6ldcaFDabocTQdyFLdPf9HSgVCSuGRV
DZTSq9RDo5miDKK4WVy2v5MigxlHzRFXlDwi4S2O2aTpvKic5RwIvSxjP1q5Jv4EFKTdTv1g6De0
tq0uyBW+F/xisjC3kyy755RdmeJjcBzifePVDpIUtoLPOpCHD0bJrfSbXlUnwGzZ8Bz1hllsWteT
z3j3zU/g3K1HJ57Gz1SlzU1Ej4nSZbLHArSYkWDpraqkDJopvTZqLxADFYfO5Dny1lIITFoNupLK
2H30YqC9lC+GYhR+qYmtB8+eJuaNEz0X0y2Kusuohic2x+hJzD2/okQi0wAKakHPbli0AC1tSUh7
gYh6p2rHirigwV2eWObtvV4t3fUC58XDOKBbStDphbNRjeLLougf3UjoAWCtoEbwbc1F0Mz9Fdbd
nV0sN1PfP+AzuUgU7TFvv7Plu23ix9wW302wjGmsPou+PKL4wtPl3vSop3IFerggwGdQEFyYxi5K
2ucmyxndptfNOO+k2dyRsuDbo9v6oKhg9s2Bpleb0bngq0HZB61nsqnWJGQxN0p2XVZjdSAlSqeo
1IBU00r2REF9SKAf8+N7O1+qr6naHoyJZ84daY0RB4FgqjK0B8q6PCxNbTOMqnOfWaIeAih/cvEV
lDWbAazyM44m4ZtN/0PP5JXtprfMb+vL0mrTYBjb8aGd3UA62XaF7ifxIK+BmfomNWs8NIfOQ7ck
UKLLD2zJNwK21GJ6T572os7Xs+kGmRdqZo3e7gkrxIaPylOemZtCciMdMjSi21mH8J+rPjuxZSP0
7t4u2kDpC7rlNTyqyu+Wz+iX7qKFFFJn3CqpTTAUn/zaCBWUBmN6ndvW1vXoYTjxDSVlwDoZmt60
zbpmK1z70k1UMGldDAHpMhY9ND9l26TW0W3T0OMLnavlnkY2NRa/xazlvuqq+175mORf9T66NBwE
DPMzCqbF95qvOH1B813SedxCxQi8aS+0+GtiY8+Jk40zd+CvRDt8gmfnM8kPnOR+9LSHZgK4lJje
F2SiLzxqlwOBYzQNSA3nexsq2d3omT0bs+bBafIhUMdJh4lPKe/WdwDStpFN2l5jjyxU5bPddcfB
zHwXV2iQTem26Gr90Nk1RRAIH1KlwklEm7S1bnqh7Oxo/G71c8LUCPM54iTGa7oxNwEoklsBKyca
c2jzydWiGtEusjI++1NG4iE7pcsp76cPE3/12AyfHAXcpJsOV3NqXxtL9oTubFcBvQscXdlBuDoQ
LXCPrxeyC3BtaFjLcqMKceHly5aQh6AyeXqHNr9Wc/HFS1y/1Zber+GmAFhsKJp91nRv2zj2RTZI
4mAjXtf22Ri0z00x7R3oI/fl2OzMmQicwrirHXGjFkdLqMc4A0U25A9T5VzTYzItP5udoQ7qRt47
6fCBWvNgut1Ga2+VuQWgF38Y7eEom+yi7F6GAc4NWzV5nzsLnFfhK3H8OBvygz5ewF3eDtL52NUo
A4sJakFQ6t1uGjODynecLpGTQs3zpVIAe0vFzZI2xyUF4W/Ne9PkbRxbzEx3SQ1gEgqoVSwbL7/O
9X1hyOOYsB3MqkIQLVL45hCTcJSCcUw7Z3ViL7R6GLYwQBokfdamdkOjBvVZ5gXwp9TY9nr0o52s
AwywvRid6LIsPflSWHYWqoML8625cQbG0YuyZAEIx4/mWBAW1GCR8Ml1zjZVBiO1pexN5W7p6iPi
up0lKEaBxHU3orOObfRV5upRG2XgltW2G4pNhrPSSqcNgZiBSPTdkvVfGmExGrZvtUr67OW25jht
rZo2gPVl0Q/eUt440w1kSEI9blWaAaN6iXICn0sbanWy9+D4wMRRzOTFWDqDMnuUZO9k7U0WTX6P
whVY//gi6vaIyfx5YT9mLv1zIbTLfs5sH35VOIPMAyS3bbqOtRUGkFMc0Pxu+th+GEHRPeFdZAvl
HJUyD0RW3xT9uthWRvGxl9Ynd5E6r9nXxlHCVO2+LLLfjq0CI5Rxe+s8MpOlYGHDgzTcB9PobtrZ
JADJ48srq+dEAb/UCvV2XmI7nJdbTzsUvee3aspLVoUYFIJOXRFkxR54EKugeBG2fNEjkxve3iC8
u9K7ad+wmGtatYQdOPMAgW+MDayPR28fO2BByA+0VAFWyuF+Zcd4bLQ7hchOZX5U2VcrAAk863qR
qfTVxko3ChQ5AGx8QCdQyRZvqgUrasn3s/HcRrF7KZfpYI/W1eTIHxaftUxb2Bk2ut+ZIrDmcV+t
39KMqtG90eSTWdD27PtHNNcXcVXQ/Ju9uy66dWPnaUqzQ+MRnhDRrJ++uJpofbOaLht1ZcL1gRLD
qjXERerFD2lPhgC0HwRt6bY3O5iH+InRp43QgdQnWulgeupQpPVeyva6B1opFN6kqjtks8sTbVhb
w+u/xYwSA8sSV63bYxXMbm0jsRsfMk44ztqDZTe8m6iADkZnIkltrWNsRPio+B4Ugb3IPeVWcp1y
bmBWu8zb9dqg3saS7zw8T6FtlvRbFeU2H2sYGnYVmFAni256KeAo5QMnON/nabxtSJZrss9GCuLA
LT/Vse4P3vzBtZvAmD8bTGTEAk1xGe5Em25SswrK7JNVIrkmdDCdxHUDlWtIjjkUXWGXgerubUv7
1tvxXmeBzwbtmFcUtEXMNUn50lmBq7uB0xpbi1aaVWgbrbb9VJluvd7adHjkDCYnHZoj0KGPdlX6
qfi01E9J2s6NL0VxIxTAZiABR5s28jxDtqrAfc0tq0V1PRa949JO63RumX3hJjG1edHGe9iWh1RX
yezgROdL4TrPsrHuUStET1bN9zhJ91Qle0nTK9I1ssqVTbLMm5gNgYkTpCiHbR1/G8AfL3PvS6pH
NW+D9eMKonQ78kOmhTThaPBV2+bx7PjWqctHuDmbxYjNrSvvRuruO5HOdjgI6J9LbfljTSOka4yr
OtMfSXRQzBhz8M2gXhZ1h8++DL28XQNftnn9xZ2mjZ0cneFlqjY4eMKotXi8NFBe2MG+R9ZwyIqb
tk4urK66RFAZPw9lsmvxZuakS2QmA/a5iFj09U1nmve5R7HVxQe7a3caQMvvDLdZd7oarTfdcAuv
+rQQ5RKDDiXfLvEz9jN+OQhymPJno4HjrJS3gi5r2ejdoxib5oBFL/B06MX8BGKHVROxaV/5Tkej
sbCpnEjsaPajgwtwUgJmPcmuSq0Xp91Z2FFESmN6DrzR+dbCLAL+9WD1fOUWOLl+k3R8xfOatbCr
g75k4wT254vQvGDSjW9dP4x3Ja0Oo+H7E5nbFUxrOt9Nd/7cyAtjpibPVL8YLlM3uZoRyou5t+7K
qQ/U5VIo+nes2n5bKeEkk8WPKIVKjy0EeFIUJVUQRcteN5cA0simkelmrXd0cLetvWx72k9jkz6I
iRtlFYdk+jLm0z5Pjas0kTun9nZtbu0G+T1Wyw22EfAUXyMSKDpj3DLGh+BnBmlPwmRVXsYOjEV6
p2lSbrXhQ+vsi+IDv9XzKZMDIHePNh8d9qp3OjxRvdeCSi9JHtH93nX2Zpxtl+GHIdhU6PODbO2r
IVaPLovltVn0O5wgYT/KWy2FJ1ekMDuNdJMnhsEcQLmb7eRF60FGqSP4G6llum8MYDUxpPizp0h/
IRzLWCy/dqyjM1mfp3ko9jHYxqmpo0Nmx11oLMqN5/SUPiTHaulz7nyAKRnmCX3bzAodRWl81crl
C3GUfuO4t2UsgiIDEShvo0h1NsPiQIrNi7i8KHOJzqG8gnAFh7aPA82e2YnLH0uMoW2mq2aEhTWn
fpKp1xHlT9mGI1IgI6/9tkmv6BQFBvS/pjHb3UASnS90h7Z2P34GfB4/0Cfag/dFgdn5sfqSZSnL
AJThjdRtens95Y9RPui86QX7j1lqXjgyz/MTMqlynV0gu5sjbTFt1wmxF1bf7uGzDr608vtiTqNm
Yyu8wC6b1MCctJCw5Hyrrd8N1Zu/ORiU/aqO5IU2Lt2l7vQwC+NK+Y5SW26EphzB9n1t2mhn6IrF
7Z92hKklG9tN5rBp4suURB+EVYo7ozljoXGb6ai4DW3XvNwN/VazUf73k3FpLerB7L0wa12yHuRT
Oc97Zrk0tqFmLk0S85Wj7eq1L0U87JxGV0Lw6d5GLnkwp4FVlXLTxWl2S76M7TOmmMToO84+h6da
Sns3u8du5TE7NtJu6lSzVO2DqO/qdtcntb0ZgPV61cGe+x+LOKz3DjOCW/OXpKaggNFlOqNGjO3p
ETd/1AYdOd2fACdDj8aB3v2IYCnr+3kc0xRCo0peBDlUdFXhW/erjBL7Cz1O5F9AiInooACtZupp
bTZv+qpgL5XrXcH5l1oRFkleeddq33mSxUKbrnrd7cWhoGZ9jiJtivextbLe8SJoIuiapr4ZiqlW
wmrJtSOmWL4+HW+rYIyi1bA9tdm59RDX99DtYy6ozmDseVzYWexkZylDICu3A0Ztgq9lcKTKtfLr
K33TYtBIgyZx9duSDho/R3EyldPM+m8/23L/26H8L32VWbzRofw+f02+5/kZQ3D9Q//NEMR1gSMC
IQXeaiRx/2II0ohkXqtjLKc9iNKCbuO/epSK8ZeDEdDDyoOAZ21j0r/8GyKoaCp/zsQ+itkHmBl/
+p90KU9blFTlLmISrFA4RBGwEkZ3Oj1Gri31yNMjVnxToZJ0pR9HrM7dPHnvjJBPB9V/H4omKJ11
/kHldXYotlkF3t6ITs7M5JVIV9b5/B9mEXFCLN9AGJA9ILBA/nB6lKZqwIJiP/JT1yhCW7bmplRI
Q/rtLv/d7P2dS/jnuayUK1q++Cd17sLZ0L1XOYcop63KdVr2BXOToO1asX37KOfhkevJ/OxVo2Wn
AYTU6fRkVpfguOQleRjO/K3pj03JtLkEFZz2AYJkP16ci5o9djVDgAb/2hdqaOFdqtR1pzP4S3Wr
1+qVsyT3b/+yVdLxbzHAei9ptzOtRRzLsAbZ3+kPIxrDKpAQxnzktShouuK+ii1KKRelNE8SPu2W
EdvbxzxTYPw6KDwKD3Is2m793Os1wMTuQPvHgUfn+TBVSnXoVL0lE2Qt8KA2h6PdjIA50vEweIMa
SM0mWtOedrZRJofEph6Jrfg9b/pPqdLZxYDFiSICQS3jiHPrsxz12evaUgR5qcxzWHnz1pQaHzkn
7TGcsXliiBVrs/Zhyad7ossqH9FI9eSmyhxgsR+PbhrRanASds0EeHxXREzTA1+boOqqq/gz4S2I
SEx9+TDow1RiewZkmCrC3EQtFEEKKMGU6u3L/ecj/tO7wMqk4l76Q3Q62k43tpOKG85ZSAQ3RL5r
YnxXbx9lXV/+uHY4F3DCoQRglnP6IC2ZMdtUrIwwLHXZ5JWNYjKGzFhXTJr1DMzP28f7c71baWeY
x1YpHXfs7ME1TdHUVJa8USDxAnp4iq8W7JnmeXwvNPe1C7hmetoAEjDS/hwz/iYYkvmcqXWjJYFj
L0CsVYD75GSUm7dPSF+v0NkVXDFbvBBI1Rk2nV1BraeFnapcQVrN5bUY1enGcXELZ8I1d13tqFuV
6KRt3ztZkOeucxOlmr5dbHAp49WAH3BwxkOd3dMIJ+GF5IrbpPCwTbeKtYcc9hnxkQirmJLK1KJl
Q/Z2e2mVk7ph/zEwhmnYMuVIdFyPHvDb53Yq+fr5wqMM5LOE8p8HxFyv8G9XEIJBNfUkwVCvGcz1
HRcOM3m5oePlqPVwi4WK2V9lWfvP3Dt/H3gldsA2YhB47tzTpWG3yMzgERGKufeakRHBmlv09um9
sojy2WXWjFvShnez/vffTm+cnFwipE6CwdVJkHRnwt8nI8JP59kBFuxkG7GgvXPQ164pqnxcHrxt
2h+6wNrq1IHPY8JWzyQJivbUkf0AZNBBb/ZSaOKphze/BSgvDm+f7ivvA99lSgx0j7wO5xyFjHdk
GWchgrmf6XuVyuS3TvNeSOArLzgMNkTJ60dipSmcXlTUZ8QVO4QV5Ax50XXqdMkbdYZipLzneP1Z
HP3+6lG/YUskxBjBPPPFc8aGPicUIF1tIg3QPtciZyQ7hbaipLtRgqEAW38fO127VdiL3M6yfMAZ
w8YGOOKuFC45PI3RHyY994LKLdN/eLl//Tjm3Iglwc6ck5S8iNgDQA/4mnsruRuXpbiK2ll9Zz39
qQb+8xr8+zDr8/bbQ1zRarSXTjX9MvFmzIw0DJKhtgJlmZcvGULaQ2tF7VGthvmhIYSAMBSrCEWf
9Hdimq2wk9HXic4myjLTOGAU7LfsvD/xySBhmNyru8GjBaQ7abExxkxsi7QoNlrvfX/74Vwr6pNl
lJqaOhgOMnYy7PPndjIW5jmXzWLSHXQ36OOab5Ode4+8uAIJkNN/6aJSUO/oGVO4ykmtYGy1WfVR
OhHy1Cb5p7pTYi0weXk1vvZOvI4EUNM0jB7v87JljjtXltYEgAlNFMcC8yc4q0HEzA6JSgl1k0gh
q48HtEVLlr7zOT9TtXC9+IzjaMUbYwO2g6N3eqOaJSpGp2Xb2vSIuypRjZ84rXwzicS7oOqoQvYx
Q0AmvdywKxo/rDMo4ZX2JiqUoGgZI759yV+54jAM8ZmgxND/tNa1ehN7mTlDqHSr6TG3jB9KYyn+
3Czxxjah8Lx9OG01JZw+qUxBOHM4CSvo6nxRxw9ttiUvsz+OUzDRO85s+gn9lClB3zNTxo5PYdYS
XCLdZp0CFYigvOmd1/KMWLDeB14JFn3qV1ZfwJGn94E+vVx3FK6POKPejGoWP3S9jSSQR//YJ+VC
pMZiXdEVqi6VpcPB6jUy6IrK3QAjZtYNj+2l1guWj5q+FiNSBHu4qh6GbGjCzjK/Q1F8x1h1vqiy
DQUcjO8efgXrynkQMyowo16iTvERgtlbr1S+5iiz/KxE4Pv2XXr1SCh32Nhic7C8s2pmbYfIoUGj
qijljwLE/Q4c2Bh4ifoe9+/868s52etWUedzwYNxbkCYa+SETIHIm2ro1n4+TB6D86rAuzoJ7T2G
0B/POhZgxEY8fmsl/Usp9NsqSYJd33jjOu1qF31HolISeEwVK2JNcsYgb1/DP88MLT7eAvgc3C88
FqdPGMabyc1GFiv0eih53KFC0FgRoKTmliR9KV8utQQl7dtHPTMF8WCzwtCYYD+Mh5G69+xLMJmL
2jHuz4KJNqmr9g+0ta6qwfRT6V2mYrzIHHOXJuORuu6dl+qPp4bXaYX/sC+loYG36/SM85lxvjcu
SWAkg7ExojoK0tZFrWuP793JPy4uh7IpDC3MaNgqfq4yv91Jkpg6lIhUMTmBy+EgvcxPptrZkCem
hFlqoTKvm+6dQnjVuJ2uXT/hOGsI8UqiMs/xLoMuCyvqO4pgNmW7hujLMNXK+KIZx5gcQj1YSgBG
qVHf1HFnHhtE6Dca8T8HGb9nefxzHV1/C/YZrMLOimQ9+5C4YmiWiXsYTN2khLrTTsziEUf5dj/W
QY7Id1dHg3pTA1wqKTTRhKIF7d8jRa5P8clyzjzeYznCnkvOBnfk9J6rIy4f4mDqQKG6vmUpqdHP
1tVWst0KDS/+llky2iVyFKGeTtqNHdEu7kYNCl+lWF+n4u/07/9tgv7XuoL8zz1Q/6WM85dv39vk
RKfJn/nVAvX0vyxvJbxSImvQVtaS/JdM03X/Yiu+0oxXQxbaGJbNf8eogEukXMF5bRp0C3kP/xWj
ov0FK/cX6IjUAYy+/6QBeroyO5BkKC45NB1V1mdWy9PHqIiJZUoUT+xx0ZjbdprTXZwYDmPwMt/F
GHrfeZVP1w8H94xqqCweoERpCdCkPD0esvCsHVAm7ueIqCdTa6MHc0iKw7wgACfGXD3qeR75v92Q
219vxe/tytP18ddB2QtR4NKKpnO3vku/LVp66479UJnxvqPCOrY5ThKttA1CQfP36IbrB/rfr+XP
Q7FIQQA0TPbOlDqnhyoHOS+1rYv93Bfp0VtMJUxAhvgRKSNbyUcLegvtup//lrjq+PHtMz07POQh
ohSoKtX127d+cU8Pb2XmQhq2K/dZ1/f+mBfGtqsW5VZPWmWtxRH7uV1iXqe4sb6UJKvu3j6+dnap
+QE0y1ZyL1Z++jLnzcAMKmXU21qzj/r1JmeT/rFvFfE5GwSxgLNYRpQxiXlZ600Y502P6LFEjxpP
OtOboWu1e6Zc087V+vF5nA1MPG//wLPn/efvWz9cmAIZxv7R1hMVObZdrjb7xoU7k6M8CFtrsvdu
PpCJHpfK7dvHO/tckJDEdoO5PJA3Yhrg2pw98Jj+3W7oGF0qCBsb7GI9UiHOzHY3alSZH5KqST+k
MgNfn0SbwtWZZWW9Mx+nKiOO9+1f87O6/u3xXAlpVCbriqNhwUQcfvp8IOCopNJjlRj01lz8WsbY
cwZHby8aOGfMYyHwkf3sVchZ62820Uy7drSXTZv/P9rObEduJNuyv9K47yxwHoC+L06fPTzmQYoX
QiFFcDCSZsaZ/Pq7XNV9uxQpKLsaaCAhpCApfCBpduycvdee0a31SZjdO0tivrrSRk/tYItv4trJ
3ee069WhmakFqNADfG5TZ4VyhbHDuJKsL1dVrY1DlYVjGRMpaG+TQSaEmFXm3/iifw4FPn9ERO8W
V/nyHH5+AlWHlDuvczhXagzxd5ApyjynU9NT2fgYvgI1PctIF5xHe4tJZakEhpAqvWrQouxE4nUH
hGft22B5BnyIqXwovd58naLZ389DUT4UwlJfQ+klh6Dtix+OVXYxwmL7G7F6CL+muhvNWNuD80zQ
IJOItl7a80j4zoYTX/nw5yt6eaD/8mkDHMS0j386+n+9oMYwJgKvDOGoPYd3v3dFzCHXiP/8Kp+f
Gm4bemWXeRzRApiiPx1LQk8E/cT72geiSb8YKDhU0rWHoVm891AgC//zy31eRH6+3MVYz0JGi8n+
5K8PplZnS8PLORX5lULmRAs6Uxw50/A3y8Gn7ejyPLAxXLZYbhmf8/ivX1812XXqtG25H4c0PZdR
PT0Vvlk+LIZujz1N/4fKyvL7P3+8z4v05UWpBKgFLNzVdAB+fVHOl5FZQh/Zd26XvnXFSMuFSM+L
Uc6TlrMKMt95nqNJfRVM6uWq8XBt/fkt/O4bpv/JCfBSTbNT/PoWDMYbxWAKhHQSaWPumZB72r7O
59j2quRvatXf3D1cScaFXkTZTNH664sNTpERgJE2eywP5QOmD1ZalKk7SbWxysqu+/7nD/dpboh5
H4s5uD+OfuAC+II/bcLSI8tVR5Xcm1ovCz2pwOs2WSDJ7nQ7OdD3NcRyS4+qXhPfmKTrRIbEgtlE
b5KBmofFQRLecgZU3b71ftO/VbbiIJeNibMdcxS7idupr39+07+9IpysLulEPGmfd24bRotvZ6Ha
z3mKtsKgMkmCsj4B59SPf36p3930tCWZEdMEIIzmsqb8SzkEW1y3mo9EOdQkZwJrrXPfTuPRsHV4
dB1RnzJn8Pd/ftHffD6w3JTBwJzMS37Hry+6jK6GMmCAUnFqdxs4dXKex9bH9psYf9Ou+c3zdYmu
gpyKeQ1T/ufLn+G+XGYl92R5IvOq/KK4qpwl3Ayubu+Qjc4HEm3xMHpg4a7GsEr/5ob/3Wfl1SPM
eyDuQAL8+ll7E4e4ccHGVG7ar6qOT2jNKkJ9jzTmz1/r5bN8Wv+dCzEGazrA/L+UthTo/mWxrLDC
JO1xqp32iGaOvTk0F+c5tdugWIcS/BBhTX93SX/zPVs460mM48W5cz/dRzoUJeEdvtrn2hx2sGvz
+0zPDC6Z7CTnYkH/tMrhb5eruSGec0XL4P9l/abdgqWVkab1l0u9tGEyDKGn9m5m+nvAsv6BIbkJ
baC9q1LDQtdll39X0/3m8rJi0v+4tJMBr3wqokKHvppuWTzTwo2uE2OgoguQJWUYwZK/gx9dvsRP
FxjODMNNysfL6OjT4qk4IdHNCuVeU6td51XzhAP17z7Rb16Edgb3KvUqEuHP4McqchpvqTJWhHRK
ihW6qwiAIbly//7GDq3WYmmGaAk959M3R6L2YCgD//Pka/dZ5G3brqCMTPEg0Cuu/+1HA74KlTfj
Yc7Rn48ijRzFME1ds6dCt3dVdoFXRCYV7YJX7pQZ2rhNejnkMBJ9PJj/3QG4/efl+dcD5+++TzDw
F1w6GmRWgF8XAKIeXTgjyB9L4RtroA5vRsGu9+cX+c0yDlscJR5iqOCvezjOOB0QY15hD/C4DReK
huUSep52Y75thUZ1gZ3+74qX32zmPOsMLfhkl2iOT71GSONTNpdJtTe62n2uxWzchsukH0NHou70
q797wn+2az89AA4nWQYX7B5MNT89ACkjqKpcfIl01Kn8PZpYWrlFbmQfPAzBEwtDZKz6KBqfFhUm
txHJ8Zjlc4kxLfUK/aFcq3wYC5tTQFPPwc5QHRng85i9eW5O7S+8bnQwHw4XZbyO6J+SYbaX2m4f
KVzUy58v2m/WDpfOPuoL9l6gVZ/2Jib9bYd+U6LgNwwmZ0S0rwOdGC9dYQ1/A/v6zWtdFkY2Bptr
xdnz17uQUBXoyraguPWNdN0hg90ujdHuoksv4t/+WJjo2YEuki0q90873mzqrp7tudz/7Hi0ZjAB
EQqNtZsg/f/zS/1E9/x6Q+AepN8N3JdDz19AUFWeGqg8Eh6uKeVE3fnOSL/AVzsSwczXurMXb+02
nlxuupKoV0aUof/DzET50Boj/fmS++x2DoflqgtU9eQukzVsuCSoRxmBvf353dqXJe3Tu2UNotKm
df0T4/vrRdDu3Hr49vW+ImrgpEZHfSuxZF6pdsowH+R5+tZjfH7sPOLk0dQmuOIae7kj3lPfFIsL
yM8yu7tG0v2uAs4isuyHNSye9ojNNrwbw3ramflIVFfiV6fRx9P454/AgevXKuPiFSd1DPwkYzDA
/Nbn81/RNoMQdqn2KPi92B6b/msCP6BamapWVew2Ounw8fnV20g9wFcu0pzz9aLHIaazh7+MmQyQ
2VA5Ot8UamIC3IQY/uIsNNznjMyMejW6gOhiKf2g2uWBAzV1XihcgJhP0z5S5OltO7cwwm2RQE7Z
+LNovmUu2oINQqMFtbhv9lg23SXAjyVPQhjBnSmy+ogQwDnP7pSccazqDGtQat8UKVUTWfOBXmIC
Ebpxp0mBf/OyEmo7Ua75uguiEZ+Jm676pQiOSSSCJ8vt0GH3LoQjV0YbQxNDZVvtZtIEx8eJIcuH
vEyNH6FKHG7Nohzeg3a5X0T9YVrSXreoyTbZhHFpFoC6lY8nSCX98s2cSFfzCoQEncCxWEL14PMP
6tFbmh9REuSo9CNzT0OBGSiCNfcpc7wSqXOZ+Qek5cNZh8bSw8lZwkOCafwmzXS5t42ZyzHWifGo
5Zx/mW2N41iaub/PvMn48IDrMO7vUJebIp87rJNl9JhrJ7mpy7bkfnVrieipCXFOdlh5OtV6y8ZY
CvAQPUhvoCZDdyYYLcrpPiTDt0g7wtwOAxqzSY2vrZy8N24EeaHTVPPXZvrp1dZGv+EUInZ94mQ4
lRvf29RjW9xTNZcdTZnhK2tn9d1iyHKgx+ZclVWpsIcP/YppV3f2a3IyV8IWims0Zt8qN3log+E5
qkqSE2p3idwthE70h4VhTTftSOpiMZWI0hFm9HiWozZy1mVeym1mmhDyZuAn9mK7cShNeWtAkrnK
2cFfclCTayTx+RGVuTwYTm1u68oNz3MEnnFFQFf41XeN5rCQXhcLw4daMA5fAoXF0q+M7Fg43o+i
Gbxt0k3OvvIdCnIvfHAn+S3oumpfsxM8dINoHr0icPbtwiG0tyUZIbKphuuqN7H2pijcNq3l42Zv
tP3GkaW9yxw84jPG3yOtPMCU2i+eSDE1yD60myukJxu/Kh6XZCjWEIy6I/3apo59Y8QmVNign61l
3EiSKTZ5mzA8lGLSfEl+lGfbpi/mbWJpfyXCAvB4mtHOxmc+9P2mMyelV1FQcoLChtUlcRi1Zcwm
tgMMG75NOod6gJF4i0l5wZCceLGqMytWeNfXYinTq37R5joIsuFMxofToQctB5x02COXBb0/Iggz
PDGQN+I6d/uVNXjhK7wnFuuaiJ1a9aBduMdxUzaFAlswOMZzOGfnbkmWl2aa1W5iiv2e66z+SNC8
PhmmL98WfZcYAfbOjpVzZ0V9uk2UW9xMRDVfIfjCQwPwNic20g9kjE2Q3wfMz7yxUrswH9U14lzz
TTU5vsksnY7jYpj3rVuiULWwfQ3lWMO5n5ajO/jBCkAM2+CosBnpbrDffeTJcUH3dd2aExbM2n5p
TYcuuQHDwFk1U7dEtB/M+cSkGHninOL/EFIqksKVDp6S0ehfXMExL619b9h4s1dXW8rnYT919vw9
DJg8I2mjmhGjqctNoAa/XJFnBkInnZ2b2QtZsr3Kne5q0AsvAH6tPVpGDCdBP6jbnLhQ1m49GW9W
Mee70rSzTZEP1bPKsvA0geqJdcO9tnYHaI81ZCSBNX10CJWpRbfL6hxf62Tke5di5uhhNXk0vMzD
n0/sPFY301a3Xg0QIp6zwQL7XuEkS8G4YlRsl6BeeShS8y31UHQ1VVG1NXuSO/JUOY+ewq+34jqL
AxfP1lvZq2GXiqr64XNYeRhoCb219QcmbEYMi1u+05t0NkEenMR41bFArqPC9e5ah8V3CpIgzrA0
ogg1gwdtVdGp6/pwFaR+LXgXA4t55ujkmz+00U2nivo4QpI4InYzkhX8lP4LcIvpbFWdH3tDdvKa
tNxXU2HGteWIrdOAXp+jYIwt3egdj22/DQy73ywL/AWaMj1ZaIOxtSrfPei5u+wg1BCvo++bIobB
7z/kbR+JL5jSiq0I7G5v4R/YcOOraqW7+d0zVH82ptI9zETGfUXrwdAk64s7W3nNrg0D9QDGeoRZ
a2Q/ZrdentVYlFi16l1n2+VdH7jPbZPVK9NA8rFAijBXmT3BOcokLCNs1gWfNOF4/dUtXffch156
rJzej5dUoBWeUP8dvNkxiamhh1sgeHO6k3Kb/LGuakusmtYQ8DDc8UbPfiOPfYeVYMM/8NY2AcFc
hKxM7xa3yGOn6f1NZUh2NiTLBW/Jyx9hxZnbJHWmx0YaIfCMcNiEHkOkwFbXhjtAeQ1USqcbW2/4
sASSLD2amomxKn0VPmbBVN3JLlE6VraR5buxs6hO28B5z8wm3bql0xIuOOv8zre8bF1WmbaA1Uk0
6HOkDp4nyEAxivLKNY39zLjhDdYOKfLVUNDJcL3hwlGImnU2NOXVMC/tjyzRsGgwnqbLunQ1dI0J
0Ea1ToPc3kzRQlBHWtYfpdFb18rPvKchqj3MTtZAYlOJqw54gF2ymEpynNrex9kla7+/G1Jlk1Yu
5cEm3HE1ydw+YVCFucHo9lrNzuXW7pdTU/ExjfaidJkUIrzWt5pV4jrfWs4BcWjAkZmNFh82qm2B
V6AEwqe96v7i3dm4HjSC2FV6ObFgvWfwSDYL1cqpJbV4D8e2/kawMzc8BEIljeEAvw0CXaiHqzRn
6OBg7LvRHbI/+sBzHE6yWCvXeSuGsXkxG3QhxdJbX/I2NPakej1bigDkUGh7RRfJ7FYZKuhDPkUQ
ZmQlYpgFxd5fyLpNh7EDcekZwAygPFhW7VwllAj2OGI1Hzg6ximr32rw2PcNJjfxzLL/wBit2hVp
A8WiK0TKHw81HIkBvJrInHtHjMu1AaaY9SvqaAQG0X2jkvahYR7XoZudhpWsTEao5hweuPflS+Y0
xrqDb/g8Fbq9M0YJjD4nfgCZB19RG4h579lFvw6w8O+DBhqiI76w+11cfHZqPbqWWCj7Z7yPNIA5
mFhpnZ/T1j9YfMlHs12A1tjY1Nou3JI6Ze6tWg5xMoIMW4HUa3CrDh++UcnXYamb05A1L30yNV9h
Ab61MCDiOWANtFh/R+gu6wpVbmJ68tZhXdjUabXcg/t5NsYk2Ra2kd9l/YLNTlFM71JwGqvKrpfY
6n08LA1TyN7mYN1EXXU2fbB6rt/pTaKr5oS309tmsoy2eKWQRhbNAXJBfuYQspvZYAUgtdnaVigZ
Xxr4Doe5yu5dp3os5wwmSdupI9QVPN1uUl9FTgXR0cLyrRP3rc/FpbYDzx7Z/EKxuakrlX/NYQwf
M4rHtdX4yb4IFwmgKAs3RtEaEIyASk1+FbEYTO3GrupLodlgaO6bVd10z5E5THCRvP5oQpKBng9z
MbasnAQVy88jc0us2Dp3Df+JeG7cCsrQRYa/FvnwJLFAtyKNNnVv+Oei7LLYWoACD5Vh7JbcUWwA
VXAuwqm6mQpPfVd17e+CeiJ0JPHw0y7mBSFZvfQj7s+Ro8/GluOjjiabIY/ynss8F+cmTcdNS+7K
OTUiYJz4XV0S4UtTmQe7HM3rpu+GHSzBfm+BB1115AyugU+2R1IvnO9j7pjbzi/aONUBxVkfTk8u
VBROWYaKAXtmR4a8/abOnNe89Ib15JT4TbqRO9zCfBPRkWiqgkxyL2dXBH9JlWQAqIvGTm1E4/Ub
e9TuTSid4GDBwrHavHvuEu3uWdGHY9J0tA0LS2zc3kvfxtkjcx3/OXNQRzy3ft9/awxf3kW5n3+x
B3Plaq/e9VXonLoxIYIOlhRckGiAkmnV0T5HjryXJL6S7eu0XLsS7kmVDfUHoLF87cyKTOgFript
5tzcm3aTXUd+pmNYRDzTRmJsDDSHx2b+yZBJhm1gESbLJSvxiEJcvtDEVtEY7pwLn5HNIUSiAXFM
t11s5MLbeNAyChHaFJ/TDEqjbLbViGrQgex9P4ky3auctXCsRLMhM9ONo4C1x+cMsy7KSp59AVBA
mGFnxFEuMJuj7dwaCAy2RgNuAnBCb+JxLQT0nFLnt4E/+Cd6NM129p2F+9Q/NsEcwihwRnkDe8e6
qakA9wZV3SEUfR/PHSfiVqfpfcmZacULjGvU282KsT2Zp4Bj96XR0o03ySd1Wm3iPFwgRuRv5mz6
16V2hztIG9dDTYE/GMsPSFZQJCpxDvM6AtZq2x8gibKYoMT5bgm88gJb9L84+WycSimBVMwXvBtM
hv4pGez6Skus05lXX3fD8MpMQK3c1nyphRhujJ5Ub5z8xspWqH1bMwVzbYEVc+1O3KlBsm/TBF+Z
nfXNLZUzQuggtt0a7JyDuU52kAIynvZJbDI3iZ5Hy8ZZX+TfBRbBK93Sr4xlsZAPnTP8cIdu3nlL
Vv0YqK22HaqGgwXI7XYsCKGzbdbcwKRYWUEJBdWlK+2+EotnrsaqNDaJZVdPRtsmp7D1wy3BWjPM
J8tneJjgQp7S+QbJyFuYqnndLznRChDp3oQG+sq5ydpHmes+9h5HXqgMag2iIVqJroL4ANgxYPso
lteg52pZqltWqZunTzKKrizRT/swGOUO41l3Db26fqrqrmZDkcl6UI44jszC8TWTnca35T/6QwLQ
Ymyhbmb+TkIE+tb1abcxm+lalnrCZcLN7fWRuvPTyvtulvqZ7LD6aqgDFefz1JDtRpx6VCX+tgja
YC383B63k9/2V1CF2weo0mPcV5wfY5gLYblSUy5OTjKLOE2zj4WAp1VfGenGKn0zXuAVHM2Eviqc
UjVtOwd0g1lNyxoYwl5a9bBRIX0s23Ai6GatG5dFL/YoPpePiYr0ykgCazMuydnIHQhfvsi2jJiQ
xSCHW7dWIH84SSpjRxst1QFPHi0kr1oFDEhuC+QBKHpYHV+CfLpgedSxF5m+7tLRPg3l9BqJ5j3L
i2AbNJbcj14zb80lMrH9j9VxGiSsoFL5wztxcRbMvVQOT0U0Zy9lWABy1R9FE3DW9KS5txMiv0g4
qABdLdXXVELkxlvRH5thdI9CT8PtYs9sIaNfdxscxu0e21mYrfwu9XdmZbnxdDnLqyxFsZn4yX06
snglKRCevKuLB3bXKSZOLlkXqUDJrMQkV07gym0Jj6xcC/wlAo9rS8EohXrF3DDte90ldKJEtun6
PONrteajE0TAimzr2IxRshOl1s90poObGcJntcI5d4V/Jr0aZVnECBZktG1yLUxO6E02bjNOGNaK
Mho4Re0pOYG2acSw8bVkyOa5s1vC8m3MlDekFawjmPVUx4zg2rXENdZwBHmU41RvJZ3qQyDEbYaX
dCNTSvBsCcvYnUUZwxnQW1Mu4oBmCCGtDtXzUkmQ1RSzE/gEos4cbHbpvPW7RkzgfnsLJHORWZs+
z+/pWTERELSY1Ew5GARCUUZP/trxFyuGClJueZnxOgmhPQDk6q+npDRjO1vcTVkFsYUSK/ZJ4Az6
/BvMtJ4uYt7tazpmWysyNnoBH2QlJu0JHfWn0YlI+Bvd22aEbCWbhvIzs9WTOYDw0SbokiUBtLaR
YzK9MBwBwOFxkpamrz9ghNXfoCcUd4UxAGOh+oqJuM92lp86557u9ZfaDwTLApW2s6oqu3hXsBl3
QeK+RlgeNmNUY4tFOXqwTFEeAsM6pdJ7qduwPgRVCx9J90/SssSpdJ2BVMW2XXvaXTZVFHZfB7/3
w92cjB24S5f1t61dbwcmzHsoJ0/guu31jhDo/gz+SxxVks/bzHazV9KdUrEamyxc63ZQGDSSdhNE
bf5hh3l+bQwa3pptDGufiu/Yc5eeqAzkXqog2rcuAIym891jVS0mNWznPNFSiL4FobRPTea3Z2+Y
AjgPKQMbUBFboA7U4f1cqy0QzmDLccrepuXU3S1J7t9OMzywJaOj46VNf6nFvFM7DUB4AuH03wT0
X2CB0eSGq4nv8MHsgPGuzDn1f+RMdfMV9UtzW9sTG0Yzc5qhbjgmoDrPbNYBpKUkOGkIeuAcLSPY
97aoDrWBn3YVaPo72muTLxiW5aEIBvMQytR6tugxbcUihohKIutZWoeFIzJKl9cmQWFY5KrbYqmf
NnmAnQXxKdxqWQfFixk6zYPVuPo67Rtq7rIYlzQGg5rC9ViMxl9FqYAQlBbAYlM587Mbf4D6BDl7
OvtMwcDClNN3jLBYVHRW7sRsWbRm5TLeLIbR3MlE2KcSZPBjYaWCaqKeOQsOQm105g8n4UMJjYkH
6QWxV4SerBZhWT/GvGyuinSs3szKpzWPlby4HeaMWElzUbl/VXU1RUCoZXHVhh3TfqH7ELbBlNsv
Ljr5j7YXULNma6hPdhGyMU9FEGJuwfZ5W495z9bLifvK7FEHnpugNuzYGolQ0doMfsw5CtqFdfED
1DRUMuowf09YFfvqRKpRgpPMwuXuiaY+Kb8mOxrTrn6EKOY+R9DwvpsgkukWJsQksIYxIx1Zql77
1hxAxQy8XdDF+VXao/cSmDqey0joD9KpzVcuMhgmO4+azWgbAAeyQqk1E8oUAJPflf2qdQxkQIgL
w23LkY7+vbD3SebYD0Qvt9dzBlWUnTGfa7h50j1nbcWsagTHRr3k0iTHLHmRBcM7f4IYimBSywqd
rvvzfTnJ4MWtKsxiS4Gpv7bz5AFwEgO/KmA49yMOZJqOQXTjIC85e33W0B6JMgKRp2B6koldmrux
mqNj0SwLsFO/F/qc1gE5bWh98vYBgimCicRM010AqegjH4asfRgKRfKjC+0cp6FRZ+tBOuWDY9ap
OJQgSCG2DGHjrE3RNHm8VLUDDSpy6WzYPPVJXzjNum0ZCrEhZIgmqxk9WxQm1SkY2/JBh0W3U301
QSMLer6Qdm75Si3kRgD0PWVBeGJ4YW0ZmFFZVC2jW9Ey8VqplO4GQbVL+UBLI/1CG54TdGQod9tb
o/kq26A90j8vtlFVlM8maW1iBUNkgsMqu11Sz933duy7a4uIiKPvFcQvRox7r2nI8uMFyQ6s2kws
Q8A1PPWpTs6T5MaMEegjxIt69dWvqUyiokjPAdrcbUIc3T5MfMa4NUEKb5aRFlfgktA0DGiCh03j
03iKiWfn/wVNS3CrZtRJMIyzfAgqNRXYzMVcrbu8525ME485ZRvyv42T5JjhHOeZjgBmmyZXDYtF
2U7fZOTpx2Ksu+8F8PWLe9AxvhlEEnzBpaYf6WrC2HJm6a/zUDjEz9fD+NSYTvNCSkMTC6sOnzkz
+NeBk07LqhTRWTY+9YEuW/hjXm34Kzwt/p6xKfV4Yl9UE6VK+22RFajFWo9I1cmgruxYSK95DkhV
nGjOigtjCw2jY81pu7ZVwvCgd0In3fXBaH5RJY78uOxQANLB4s4irMx9DunQw13XDhcCCitDCSjj
XExRqNMAfOzamZs2uUdhwb5LMxhCHerWtR6gjEUg1m6jrsZ3jzPfBXs08dAvXG8aoNU8bVAwzODa
sPM8O7riJmh99RVUkf8DIGBxlQHkow05jywPZofqsTPcoFqVnMxrpkSw5JgxmDw8pbzoVAq1uP3a
K73oMcsMbvkg4g40lOYi1D2To23r9qithsIjt6DGhPqcDpFV7elRjU9GmBf7i0X1xmFg8MB4tCch
ghuXbSE5Z4FfPsxeoB8FDJH2mHtt8IPDzlhBXCcCFtMAEmQKgsVApGpIKrMOOd2OOjotthJ6k4wX
+ohfynmxqbOkstsDjpTsnq1I+2uiSZLiAogq9g1e1+Yq5fmo4pERx2tGDPRXwfTquhY8nTPI+61U
JauumFOSzhRfZ2DZc30zEqVD0ZGlCxDW5MJovAyuewRoH8pMIS7JZGC595XDLayLy/MNgKHX1+FF
5l3PrdhexCxYcNu6tjeWGFnveRF+aDSPL6UT0RYeI7t56Jx5ZBSVFN22uKzMNRvANlqm6cr0fgJQ
pLqv83picmR104ainh1I+PwxHWdzZxf1fPbNsOE7QPd72wYkpLyKsiHIkKIROP9EX/3SoeIiTVXZ
7Yh15DDUVBXkyNku/PIm66ZhpzstD6ah5CGShnnsloxrwSanfIivECeboLnAFid+XWcLIAZW+Dy5
KT2fNTJfHNY5L5EsIqY2nGeOlOauLIhB81Iju4c2EN3oSSRnrNDDpsu8YY+FmmHZRE0dV3LhS5rt
vOpOwSDBJAZ1Tae1NsLEOM6VWc4riRN7bQ+e48bDXAw77P5U4UAAKbZNuqT4v9yFxJYeYnjhCFaS
GjgCYS1jiby56/XjpMjrulDGoptBDcOa74EEMw04WTgVmH+Qqw0TkdY7ykssJmRmZEW2pbxHl7t7
J1oYt9Rl0vtWsqFQJVuL3qt0BJnXtMMVo1C2rM5HZFy7qP8oHop9NBXOvi8mb0v+BbfKwIQ2ViGT
jxE8tbMys3l8cs3Op25s2KQ8UEZ7FyzDA4UWMGvKHm7eroiYUWYqtLN4DEo2TKpD+8Qxvr/BlE4m
qsrcaZW1LTJ+HHC39KhueiJAV2FtWiu/Zm8wjAkJtJqMY9+P7ZHWBJ/GyxwYabTGjf1UakrAKhhY
48nzbVmqcBin/xSq/X9wzu3e5fW36r39n5ef/V2qucnTrPtJ6f8/v3uUFf99/iu//AtA/v/r3V1C
B375zabGADPf9e/NfP/e9uU/fzrM/8vf/L/9w//x/vOnPM7q/T//47vk2HL5aSnpqP/qkUNt+C9K
lL/EH1y/I4X5y9//p6kO69zF3nGJC0V2hPSInzS+t91//kdo/gM5AElZ9uWXkESu/zbVOeY/iJHF
vI9P13MxNCAl+9+mOv8fDu5kdFm+c4nutP8tUx1v5VdxnoHA8eIF+4tcszCqGf1dwQDgYjZuK93f
ZFlSXcgOy8YLDeJBbPJUVxHQ5Au+Fgv4zmZWxqwi6O+lMCJOkJJGe1Ml+zybYdo7do8VPPfXwpvF
2+j0wz4UgVVyHiiG9zLLvQ3bF32AsbfXgAzGLVuTvSMzInvQSdFeZ5JayM1qLTDcOTK2+3E6h1WS
PgDXWjbpYpnvYpTRuuB0T0/MFMHekbm4i8wqP8phNB8XVYD6LvIkvBdVaB38qAu/DKZnH4qqLN8W
byq+wvueSnrS9Dl96fjrkR71ybAsnDapKcKzjUgo9tqafByiTo7jFAQ/5wYHlLPBfVKl87VDPMuL
tmVCfMoY0fhwXasO1lbnOttJa/meF/V0p+2Mg3bfZ8ZXqsqf4QyJutb5rFn0B4+RdeXddlC0aSak
pzYX1nVXeWCUk3G+p8Itv1QsZU+50D7U+SIa9zoyATG6mbO8DiQTnaqKAwbg2yr/kuDMmDamy6lZ
lG53xdBcvU7eSOzj7LcfHJeN64Jm7g8BBuSqaKOJ1BmWLKqRzLwooQbroIslfJkIYV037eIc50ml
LKJ9lqKMDgqotzoDG5m46YXwg7ruu9Jz9V0yxyBfuFVYeRXMThoGzmpBBrGqa4guqEGcbeu4zaYZ
2gfKumrndI8qhSUiZequtJAvdG/2PmsuQIn0cn5INPPJvrinJXKn3OhgeY+1Kvx14Y3BBgZUtQsE
IFkjjdY+Fa7mKLXPrO6aAS8iqMVglmlH9zKfLfpZYPIM+ZHixNjlOGUgEpGqYDgMGYrlzZ/bvRVV
O8MSzTrwmmIFzWhtM6cZeveepkO+0v/F3Jnttq5kafqJWOAYQd5KpGRZsi15tm8I23ub80xGkHz6
+pRdKFRWVyPR6Ju+SSTynNzblsiItf4RWedNXBAFHCQRzU9fxE8ikPDPWFK937y+RhFbszNvLDKS
/mjS98Pat37bVulXPD1D1NFhvyVU5dpAoMC7rS9n1tlNUKZvOqj0w+D0xbH3/XAevgXEWuD29K8Z
wV5qaXDLDhvT/vQsfqyiWKM4NQ5Zke+lEdSfNgvXzq8eLVe1O/r1Xq5rfWk+T6h3miq9aycin8oC
qx5ykaGmd0zW6kJ46TURWZ81xR+bfpz2dEXd2Gn90xF4s7H8KiIv7g1+6+B4hBun2cogsSC+Gn3z
0Jvdg9sZ2W0KwwGk8+FnyR8yXh+mnnWf9ehvJsW5yGK9qTTrqCXHPHQXAco+E50vWV9CXRpHY6T2
bU0Jzy0ggAN9lmmA+0Vvr3l6G0SSBj9j9rim8lLFsn/hsueSG7NiD3q9Hywnvqf9BPyhDoGv83CE
ECNBXIcl8joNqLMZpZ/ftBZPonDdmvWlejNNMuOd6qrLUDEwquceKuZcu6t/p/JF08S4jb2ObGdn
CTYO76ddioqx1nIj0xqbWwoGbDJnnUNgjSbYvyyeJVvUWa8mD8j8VzCQE9MSvxhjWZ8n5jeaM+cN
HIxPRwgrFGdsIdUuraaFUFPnCbshQsrk4suR5jxjNi8LtW2/NRIhYr7iaCKegRBeCtOku35JMk5p
cGkr/8uluw5ktGENZHfzRBjPbnURlFl9zS5fmoUq7EG7XrI3EIbco2kBTkraFfUDGnRweiu+LRqT
OjYDMdNLo8yW2dAyjwGCTtfT7c+iV+eLIT77WdOg/utUpkO6+OAeiGTVuzhovBCNaguCql+9EcFu
I2Lvxrs2jzQdS6/V8rjlZNb63qQ3gjqCW8o60Vwsc9NtBZaQX59Y2j5p3G0/JC4gv9lEwzR+0lFI
tCXbuWus89FyquS2bgkFLmeXBJZxuGddawlbUe5zG7TTxXZn6gMk0qBZfUFtFGc8w80WzGsAaWvi
h1iK6iduYvlTVjEdFs5Uu/eoEeKwiG2jpaqvJ8PcgmqIfCNvLvOCbIuLi5TvqzhIA4HOiYVVw/pZ
3XXcpV5mMYAJ+xmjgAqrxjITcjuISe+KYj6Vtp8e43SV7+PcPXWVqUGn5Rh/0WmEQDGnKIvWuf3M
Ip432LU2XB8cqXAfu2H1uXMCRCBVMYMgVYiGYySAVjKQ6pfNg0eBZ4rTchunov8GUJI3Xtno46jc
9VCXvr6XlG3lUHa9y8O3aquNOMbK0KX5BYJHT04TFjxnfX9nZSPCoFgdXHCY3aSCBIlG522Wmsq0
wj0B2gjy69/Ltq++m56u57xAGGR2MwC+WYOOiJr3u0IXMWIE46uouIwJgqFrq9whgr3hS+SrL5ao
gVN7gBgns8V0JpoaZb5hrak/Y+QGdUikBjUPsw7e8rRw/I1/Vcd2AdnAtW/4rDwBq60DWrpF2RqE
a9tHdM+e0cw5QOjJXe3G2xHZyh4D+RSq0ZPbOUcGJgYihvv3viBTf3Z/fRPAjB/fisByYz4dRUWk
vuYFd/Iuu1YlbniV/B3J75u4oigRIdcmYxg7+oLKh6Uiw0MMFIX0HhfHev1TjeqjaLp419h/8FKp
qEqCrxldngvUd2hcwXc46W/QsZPfSLmtHKNEVKX/qllDDvdUyXG8aGhrTj+WQpKYyXi7cQwPmBJI
XsjlFmPNNiBvapIWUnWKhAZhFzsd01HkONTKEMp4u5ZBmGbloW7Vq7kYnzhX6vsVbfo2Y2Y4Lkqz
Y6zOr7SdhzWheK529K1juDdBkd/lpECP19SiFovEphbmj2QRR/xLgr0ENss8/oulHUKlneH3ysrO
84Pw+g9VOefZRZjROEZ3q9hXYp+SDtlVf0fa9FAAhJxFNGsl3SdDzngkb5nfg+aUfeC3RGE79GEr
r7gk09FcEEVVHbQEdoajXJ7joo43whrQFXZ3g3DUe6amG2d+tK4KxSn+SbvYPiWWiMbZD8dyLLBJ
1lt3GO8JNNkpguWSUu2GsX5LazDcrK5eLQ9XpTQPi332J/euHJeDOQiTGjuEWnwttCmnX5lZ+feu
K+jeBL0unPXiCQpFs+Z+KOVZjYq+l8q9UZzRSGnKN2yawc6fx4NXDJDSwlKwYwD1Lt4OKn3Tg6qy
zcwEcCvr9HUgBuoJLPXXBiEu+6fUh1Krx+IdRSYndBr/BHIFuqAnSwO9IcD7Fmt2cTRC4q7iYTUK
Gljd6pMVNz91nbctTGqHVmu9pLF3L8vC2ijS5UEe3xfkFw/t5Pbh9WNC9kOqfOV1d8SFu/eFeKK8
79Wf64NnaDR3WfnoTPPvLGKL8gsYLjUY60H7bv/HyCAuEqhhGmJfVGY+a+nCglcDjT6wvNNavftB
BqqJmX27wAnzlhU7t6AHe4wRsAtvPfuitjZew3Y+lnkNKFpQ0lSVH5K0vUH120S4A8iLRsuw8KYB
CRrx3iMAkfTxDnUHfVS6bk5Vy1A7zfUjSeE3pGpuZ8N/ptOXScMS6dNkFTe5TilZKmtKTRre6GbZ
Ttmf3PfOkwPcTMdJ6rU8z5ro8G6B0W6pH3K7UFjTWSTlsQi8u3RFkB4rUsqDrFY3bQFvECY8b8sK
X5ok7RUw7/gyBCrR1gNP04YbeXMhd4H6yXmrdp5sV2h42g08MR2QpqfsNctfDn7AiOPCLHqYluUW
zRUzFfHEzKYZ18pgk+vpWWb75C0JxVCFKV6Mwrk1oSZPZtscA7wAkC+PNn9aaLnlTRl0ULj+Macq
oWfksTvnu1M9m8LoPdDfiPZRwUuu1gMtSUy4eXPiTkJ63bwa80oHlU0hCoc4kO6+Mal/K0uSV/Px
wbQeMt8+wORf6twY+EbEP0rpeFltnAxybY+xNJ7AQIJoGNJPY6gQungbRVunDMaNZ2Sc0337LBC2
dxuzJ/qUJADxQSMwFasUNZLt/s0Dyz2M93KflbTnpNOw4wL99TxNk0mTntD4EsxvJ/fG7EoMo+8M
U9Q7+r4XwpEy+ASmjmRfP8lM3je1bXGsNsWrEtTFTK51PZNyHoe1JHigsQ+1WnZNbXSHoP+DSEuH
i8VXnaXrk+RuoeLh1UAVDNLp3lTlszO3DK6AtbCv3CyiHWiQoBwNpioNdeKt2xqn4k9dZPPnJHA+
GreZQZOVI5JorZwTGR/DZhzRmCw2sL1MOgYg0i/DNPf1To5omormxQDN0sL+U0wGyNmo1gOO2a3R
ufu6TV7q4TqGBN0uGMYRFs/Lt2hqeLr78amiC4BXrPP5PCeKloS41IVDP002PlAa/CNH4yKt9QZv
ebUnFAW9dnBr9XZCPBV9b8JnWDa0RYdrprbqKu5EzG/n1ntPRvfWsZtTk49/Z7lm9/QQkrtv198L
/8oIdRMqFfe7wgDgDax3ZZs1mllreLSoKT7MJkp8d2BHyEqBS7MIPjN891EzJ+pcUcN78VMeKXIb
t6Inb0bma49Utj4jbHzMMGZug2rKt62qT04r+oNqJwroa+O7mtI/tBV8SbegdA3gb4McQG0c0b8D
KPfvtZYPFXKRkD2iDRPq57ZOW+yFVZ5MqZEPePkIYe36j16A3cQolxviwkB7Pf+og/YvHmBNi1I/
HzGSVdvYGewNjQDJnhyYjdfOt442H/nmq0h4XhZ5JLiVwwjIOY1+aA6mR/tZXN2R71Fi/NA0/wEQ
jCn4AKKVQzkiUVCdHQJsPA3uvNN9a+0NA7lJPqpjh2NR5Mmz1aPlx6FArolNWrgfSJRNy22u3J8B
51QSYAzyt8nk/yQ5R1ww5n9J2/Y3du9G2FrTjZnUN2DU5ypAGLMwUksmr+XaIxQ0zLLNi2qQW0nf
IkcpO3Y5Kltk1qxs6D+usYtbrXXKSErYol4oxhhzkxfVllEL35D3ODrSYA0zCZ25mr11A//LbwrM
y+gfokTCUq2IN14M19koKJJTa4jfSdJp460qMlTygIpjtw563XaUdSx8q1hG3npO6YO2UP6lQuRh
0sYfHLX3bhCjEyeKvsvBjtBI8Ivqkf9IH+AQQf/nM0KlIhJaD6c09m+xG3xn2v87NXh/1gXh92Qa
1Y7h/GLVlr2VOfxuBeey4V7dGWqcLrXTvVnKefFTbl0xj/sunqJ08vamxWxFiRr5xtUOrv65GpEZ
Uu+Y6asKr0sPRpadXXv4HqviJS9Q9+UkuvcMLrS7UVBTZ0hKy0tvd79xnFyflJhE8bVpOGQzBDwG
YjsPWVpa/BaSlpnEMR4dIz9jF+NJr6xt5zVociYunpW7DzVy6KYIpI3V+NYGZ+26UPMH5+gB5Ojh
Z7B0TCMKngXkHDRfBuiH3LtmSUl26Xexm/7mVFbq0UNgOquXpFf7AonmpgVe2UwN20m7dK+ElX+X
PjeBQt66IcSN7ifTfqChTe7bzjQP167gCZbYSC8UOk7hEjA/sDiFiVph+Yj5U9Uj2ZARkZ5Y0Kr+
IU7b+pZCqe5NOZ5C3OADAo3Zx+Sv52Vphqh3BBH1fIirPVORyRBgU3XTzjOLB13MpQb0gSF+ytMy
SuMMDUo+76tePPeWvKtX4PwM0ryt7krvhQxEPyyq+o1ukUNhLH8HLzgNRg9lUkQTl+jOwYrGfjGN
kWG4H9ikQlTBeZTxeVwlqi0HfXQVocKBRo1C1w7UHuSOyYPuRJVHmHdSJu1G0zGE8wWdk/AL7Hhm
jpyYwwWdVux5b3i3NpZCIiaN9kDIzongg13vZ4/Kb5G6x+lrMaW7yoJEJxbnSN3JPbKhnba6y5RM
d6ywzX2R6IfGX9k4dLxtqfc5gQvwudZHqkaHXVBIZMZ6Z5bBWaGKRf2lr92G1BC0OTIks7mfDP8h
ICic+bl4iNEN7fMluYnrele6gLXcTwQ7PZZr/ebisdgJZbWhJ3MAl5EilcIqttARl4Qdwckhz6SO
9b41OHoUzUJP8/A2ifqGAHN6CIIt2lqIIbAf0mGuYsUfALFoyM0xmlJLnrWHBmptvL2VxPvcjv2d
3zOo8KgfEL4Ha340XP8kg+aBxfO2Gr0/cTvR7mM9z6ocIrM0XtMGCGtoJEP98jYlGSoymxmgfYLC
6ULZvAUFk7aZ5ZuhX5wbPT+Z8EmqZ/ef4gw9tLXscnMaPkvL+jTM4WikaeRQTH4Lejps0UBt5n7C
eecO5zHwku2aLs+lXh7UON7ySp2okXxRhAhvtNSvdUYjHCTIplgaUtf9+4bWFyFGeJi1tS40kOOf
oNPKU+ORlyLEq4Ss23mN2Qk2rmHcOHl7znX/nrdMbZZEKmSLgJ4BMjKPdt8dixSYz3MfMs95Mu3y
4E/+Q0cyd29TeJeXf+UEyAUcWWwtMLKyY7Wzr7ty/9nSrFZOAljW1vsqQZ+63HtLzSkw1Ld2Xq0h
0uet39uM9onXR/R4dqHJoO8Khs9VZxDw7H7V0iNzGCjr6ra5Lm792l2Qz5cHlVs/Zmq8OmNNmlR7
lQ04wd8spe+rD3i+TcVZpwqq7qdhgtZsxvYNbNHJ0Yqmmk0GoRAepiTsFu8Dj+ZHybIUlqYuTvGc
jxyTfXKP6vrGK/StoOx3l9E8uuDUyQxFZk41ODdN/+R6462Vlb+6mdIXYYp+53qSWqdrxIgqAnVB
AcTog5110w9dH4nR1/ugYln18+kobTluiLI5ObF1U8t3xA5FtAwDQcPlT5bjh3IBz9B10w2o9oZg
UurbF9+LP8oqsCDbue3Mr6BMnhHwn3wV7zAxlDaDY+cho/B/EyZ1F2aCVpRPu+x/arNFV5hFszdE
hWe8eb080EwTkYp348/qdS3Sw1rnf6g6+7t4jCtj+mTYF4M9b3Tl0RTlxTbLGcbSOU1+corzNmrl
QHsdZWSjZeT4EkSzQZGmqeRTy9HMEvcOUbve9infQgAwtbzmdmdvAawRMXfBuVlxYfblGX6E8daH
FIiBjnrWu53KJ9qZdfIsUKQyQXCmgBhx3qHE61x7P9Xp12gWjLHxjtR/Zycw/oq41/Ao1rmYDWq0
3KtYOqVfNdPlummGqdktQJpRt9zZmf8zt4/95KYSUJTs9aX+4fZmJaRvij4GHl07Te5Hoo0LT34R
DzpuR+3tpFlE2gIckQNzyYhgt0r316h1LPLm/cCTNYj5iQXugaJBMqMMIU4wuYfA7qIgY3b1XDs5
eaqUYT8bn1Nf3KkMqNvI/jBSvvoQUlHR8swUzG8HY7Ek9kc7jgrbvE2rKwaK6C1zYuoVa1BEC4Ig
C/7aPmeTJFBgTnFt0Ti5tZXlhTDzNzboNzBx/4tUlY/EQLhEV/axhnKZS4RhVWNfmpUWMTb+9hhk
jGgA0Uy43Je4hoI2UvbVLBHQumqZYg9nhzyMxJzBT3eNaZxb1PrbZojBV2fzJo1tBNMIFPvM/nQm
XpzVIeixzY8eVkcU9xl2Gmvk7SvthrllEYZ5pzxvIBEoB8/JV/Fcd2iBthlFXefZabwDgZjBp7St
5a6P6+bLw9QLLzAnyHQHi1j4SVQjA+mQuuFQzORnN/kRiOiiqYM1w8mTYgbsn8VziSN0pCOlau/0
lJcQg2asxl1tud2BcwfwwJ52qIq+K2IbtoE30A7ZkIgp8h+TIp3GkruZlPnNXKx3luGiZorLcPBF
S3V2135TRVefZ/oteT1z/5K4CuB+WoDSSr/DX6qSMt+3BJexzdv9V26qmlecGRjdUF8NuIpRFKEF
X28rQ+aSBWZmAGlFt1eJmz5QyWQ+4Qp296JbsFqvDUpGAJLgT2vlBtQNwDVmE//Y0A8TlSxeUYzG
ZDfb9HozZtDOifr5VASWf58ShR62qL4Agr1u2SKA7P8uGRTo4vVjJBErEuJNJz1VjHq88dgjbnWZ
FPdSZuYjCWl0hmjfWw8I/Vj9mOzjbFtMgy02VEePB7WK6TsRXXlAssvSHJAlYCZDFHvYDq/Gyg1+
Oh6batEnPtFxhzvDs2mtpjb+Gh+c3IzMOVQn2oihOLDdat6tUiTJlmo+Uh2wOz4szuyfsC37hGS2
Vv87J12K4r3llQm0zF9WNVAV7E6kuTF1GvJtyikBIp0IQ4+9sF6vReAcqi5Qx6FntiI9weAm8jDr
onIaXOtE7gRzk6I+eIkTPB6TT1znWhl/DEKr1k2KO/NqaE0OsVW1O4+/rmbSDjouURS8yTzzpxX5
eu+16UpCg4OPF9TN/pgra764a2uHsQr63cgrUqDpiYf9IsaWkuS2vClmug7oF3m2LKPZI5QaTtxX
8WlduvneZ545g2Esh7yZq51j9VefgQvK4LXuQThT+qhBsR6onSgiswCCUsTleVQxNNhO2XWg5fyx
7hneUfuuB2saExB13v5vDCHyflim+eyRTvnoOyzsJDUL484B2yFpPqNS2ciD7GMM0v7OTf3yQVuN
e7TwfH5Qotcvt8VAztxNw1R8AmOnvMCU1NF+yIL+zVXNTJWN2Va/idE6+zYx4nmX1PCANz5y7hmu
KVeAIkhbMRIcy5qS8xRLMLa9YlxZrfTUwpbbs3fmABFgNEXn39uiQ9iPtrVNQtnCZmtcC/aO/AdS
jbAmP5qtgeSr4CswfI7F2Kqr2xUd9OtqqOHNB8uNutJCeiZVcuhwFdz1fuPsbf+z8jtvLwYrxYM+
WsET6qUqpPqzjVbblG2EkDm9DIXqOIOa0W3RvVfEN3DEP8Y6dc60LItmz9seJydXYc/Z6mwGa/c1
iSCEYqrgQILHeuycVAAzTn1nbYUPIrPzh/Fsi5JG0HxK73zWSNq7DGOJVNXJLbrzoPzD/9Y6P7kJ
lEdcMIq0Ho8fIEeQjDhLdYnAwdTjc+IgeoOT1d7rxHL11gmpATfkom8nd5pPoGzjYWw884S5IP6c
jMEDEgE/3zb1uoR+asXIkMkAagpQfJBqpggzT0iXmIrHQCx4epm+/SM5nu47zgR8U26Frryupwu+
O8xw/urtinqeX0lle/JNM73kiUp2VtaDeHJ+yg8EA4neaeIhYQRruXOVqM2z0a+T8bT0Wt5LLfFc
d+bfCayY9ngN0+e5MChIAdjXepLvEDxVwaGYRRufrbIWz6uTri8Vl5IYECWiG3mBrwyeVOaaoM0G
qHC7XGk+GjuMDPXmdq4RmYfDjBiCcDf3cRkb4y3D0BFp5I4bzx+vKFUeTGHliOWNj7s6aZcUFpoJ
4uJosvhuywUYpxbUM6ixSE+0qMcpq5brfJho+98IPQFmdqtdmgNPJQq3XA1a9jYFlbwg0TDlIUj5
TEkeUVaUzaN+rnLt3SoUL1EhGnaZyVvLHN4+f3YQGRGzDmebORabY8qHmufQQ0M15sgO5Izxtisq
XKSs/kPgOw+lrYYjvo/4Mth6eF7SBDS0xM4apwtdpdpGkxvO7dqAHSGNuUZtsVMVUAS5pfx7SoPx
3c51g9OgrVdTbddywp+c8Lzc9W5PsNgCx0jKB6LD87oIoNMYp+Xdsjqk4Rj1osPKlKtFNn7LtiEo
VWJZmN0Te94YJV19AdoOyk1J+R2OTWyzDcIzFqsldjj7YFBk3+nv2GA0lOmsHprF9TYiFu2D1ygM
SrXnlSEn8+KHmdXKZ4UlV4eBFGTvlFwsX0Lji48cl9mowRnSIuy41i0MVkfajsl9RP1slu3ssine
Fp8yiE2KXuVu6ZX68grLvhCxAW9VIIEmyyPX7zRZQ7U5np9ECUUeD0xJcfVgu2hAb+ygN0OHR2y/
tmgEbIMObTkYTghIXN8uOKd/BQTVRjdyPdueSWv77CQHk+k0coiH+I8Q2f8rVd3/LIX7J+3c/0lS
9/+hXs5HZPafKXT/m1xu//X9z/K667/+v9Rylvtv5HyaSOU8D8kcK8p/quX+TZq2zYnB2ktwF1VJ
/6mWs/8NbR308D+qx9DSkR72H2I5+jkJ1yRV7xriTna84/8/dHBKxyR4V7C8CrZB2+NP++eELJdS
tm4gniftu/zCkTeEeEvaaB5s51+EZf5zIJpvSoe8OlLrrjFWJFf+99RbxMgLIgUqQVjmt7KDBZ3V
akdtGvfRf/no/2UA4H/8TQ6vGr8aSsD/3uPiZylHleeAsnUx/QvgvKTSzP8i4PB/+HUEiy2TrLQF
Yd7/LYoPkVnfcVttvEx2NwR5Jw/D0jNk2mnzr+qTkNT+U44Zv5ErCJnGt+D6NuES8ip4/C+hsbHT
0hDtFbSLoGwHzBwxSHAeZ0XUzaXfhrGXXy1K6yAiFFnOdMQtA6fVMUewaBJNVl+HotEO2zoZmMuS
sSu3ju5nJEoFGfVPwZSZThQvTqVgp2rbvk/SoXgoNIjLfjSd5IeMLRZBzyOKmp3tikV58VJtE/yF
1r3Raf6hTQrSb1avubcZzLRSO6dR3m+2ZgamLidx88tSdfzFFs3uf1xjzpLIhYuBHdOaxa1oy8C/
jXMp6EC3nV7fk3kjXiakEaQ5MOW1qG8q2Oe+H+WPDGpZbpUdo46bC+wI26KQy8eMweg9HVyZbwOK
LYHfSwUz4tdXvfoonepWpd5V6CPN4W9d6CqOSnNevlWMXRDJf/VblZl31zWU2KCnS6fHmWGSGBio
OobSxiU/B9+d9+5XjdtSfdIY38N0DQhygckRKKPhzNwYR7s9WQy8BOnk07uf56VthlZaje+Vr6cH
EkX4pGsf9yii2foRCwmgmY149YT6kfYY7UJOMXQE4zuN28V3TafpN2/N9JUuAf7+fG2Es40buyU8
zLGHL0mIT4kPgW/GNBI60sukguf3HZZD/uBOf5DCbXn7yl8Wgoqk438kTu3c23jqL32fqJwP06FO
2u5U8Tbb/sKOUcwPa6tT9phpLJ7qCbB/W9NN9Wqp2TA2FgVk31kQjG9YOvVrVxixj816yX48pxie
WFttVhpun7se1h/NCLVm5qYgKPN0dYgmoaVKuu7Tdjb/EmWU/6jkaoX9Rxge6AACMhs6egonlwoz
krh9VWAmyq3bDrEz1qYxM1AllTFRUVndWjhhSAkjFcCrL6MZAFGUK2aecOoXbCJWQwIuEpwVko6N
MznXlaU+Cy3T76SfE/mIRS55n0QmkXiAjNTbvgPzwKo3QcrAKyJ36ka7WSPV0QbPoN7HQNG51f4M
3UCogKbS7N1qqwabutTOT9GMiIY6kYIMiXiGzR4lloGNmRvFvcFMg6loFMBx5bxWj2i70lNcuKlN
DZrnYuXxh6qmmbFYPlWeIVMsOyo2NrPjFTjB45K3rORvLCMiJNo/VgpHR1AJykYMMYZ2wxQw6qXP
1fpScOwHYQ+K9mdyS42UZUjlR+V04mL3DnboppQIY/hhsL7WfdBfzCn2yLmJvRSaF5i8ZXo1ef7N
lnDSsMVboRkMK+8DfX/2g1G/Oi9IW5twQTZ/xUkSgxbP3JS4F8gYsbcOAxrpb82s3lfUHvgDeP9+
Zh6gRye335sg5tsqxknfD9a8/PUVYmfCsGKAjTit8VwHRexHRdLUU+i3eIo3RZNPeJHQB772HJnY
PA0fWfDk6C7kwOmrQyDi+itDEm5s0NnEsD3J0ue7pBmuLvbYARlJQY2waiL1dzdD6Sx3TUVa2JX9
0Q/8/6oXCCv+BViMGSDITGcChWho+V0tHpU5mMElgkYMHbVdseFs6jJIhyi70mL26pVlZLuNfkz4
BUAbC5PMnVbg0e1LAG43JixkNwgXoVziN/m8c7wMHV1NSZu/V4OXE8yb28CLRG6JoyMs/WHVMLVb
q8r4maiIps2hbUciA2JmyLMXgxfd2ITJgwK2JholIjoB2by+uh2J2mKbaVjkwgwYG93OXIzb0uF8
vqavKKc7LBPewkhZEr500LMZIFjpvDPYBL3vMZDzj8vTmhG2PFHKWrKUV2FeTI5CB6WvC/QUpB94
1bKFJGwv+QsZ4bno2XJ1dssqJ2IuL4FbfHOcnyY69shG8N1uiarcF+5NUQeM987cAAJmzoIAprDU
8BOreEKqa07sw07ZcvgOxkjIQ53YSKp1nXVhK3v3DX8Leu5BSijWzGB7i5vO3SxoQsHEpGA1XFKx
YQiqzA1SR+fGWO3uUJBoh4gZgc1J9SlhCk7sHpfJK58xdwffVAL2n5Y/lyTXGwO+Ot2PyR3l08P9
6JgAC4FFTEFEfH3nbJFYZdfYnzJ7ISXE/NZNNj+6RIoQU+AKo9g3w5idK2LtYTDICPxpC229JanC
aD9qI0YAq7oc+WCuCHabhOy+Tc62qJzQE4aTHTfftS71pcFOGLrEC525FoBR2t7UW2MGhzCk/CFs
MlugIFMFBCDGiS4aX/sPixbX5zzpuWRw+tXQe7IenuOBbKAAdf6ygyqRfwq8bAKypRRWKMlB5dqV
nF8IOWGsSIVAf5iQtZpsF40NZNvbIzVCo5X2h5GH7xvLtBqx6FoNQnNHrjd0lQngx6TPwjoYvAdU
zVkD+zyYJN9ZvJEqDbonllP5hfp2kNsYhf1d64o+Bke2wYKcMUdanNjDHnOYDfGS5esbz6aFFbNz
jQ3xsVwgOQjouGc15XEya7IqNz7A+QcpDUlBu3LGCQD9ORAJErg0FLujW4FBeCt3CkER7rbtgu7D
4+ErdnJtystCXewvJuL2fuKi4Dni7aP5WyXZpz1e34/cdZDosIv2WNgp+H5DcpB9Qq+mHOwKQtVt
SWnKHGLhQ6N3NIkTmc/6bgaK20H7gXhJ9IDs16zJM92QYDNiFu3nqd3JZaJOOycKiYBapkkMXCue
waV3VLOpDCdrOImEafGZkpoH6YtgL0hp/dQmfFCJgfBidW4J4Gh1XeEcusRzL7bswENNm+SXrcMZ
NTDIJSU2dGTh34qErhLWHSLHZ58Fji0VYlq6GAhQREVVHGsFRHfoU84tHpzGciJSrtU5T2y72U8+
NtTjvARpAZsijXHrd8mqN5aU/XObMXdusK+gfvWKdjyPuqrTyK9oSWoROBTRXAlEsGQyAJOwjfLN
E9U1f9eGtmnG9uEkEBZ3IAZpcYVaYZWdB4eGCYeLBPLIHuwx2TUqh8obZvwc59EWzERDt3B3mavt
n3pE1mqXEdCE1yIxhXufSkKDwmUerjbK2RLlfdWJ+atHdGJvPO7Fa8aHI9Mwz331p7ddIAUfT6JP
CI0z2psUj7Z17YXlZ56WBKSzDpSAOF9HdevOzfBnWtWSbTzR1P2mSAwLZrR3uXCSoR9gq4jEojtu
EILs039n7zyWI0fWLP0qbb1HGpRDLGbRoSMYZFCrDSyZJKGVOxzq6ftDVc3cujXWonYzZm13da1S
MEkE3P//nPOdjnewWU/mcSgK2EglcTryK3j52jsyl0pdd3R4hNtQRU4ILxvgJGIi9spVgkkbZkTv
4Vm0yKN8+IOl/K09S5wJURHaCgaIUJlzoXTJ3unQsOdjOfU5H4zE4wSaoZ2cHHQvXC65Jsa0S6Mo
tXjl2L17iLwYgt9GxSG+afLKM3FY7hTeTyvh+o95iCGEcxlLjgcAzXdYfSV+wHHQw0twr8mH0Dpr
RUXzakGvsLaTiVb+HA312PxMU9b1t3Sitv5tA+CCY6qJOYO513n512/T4N9aRVynv2St6u/ur8G8
f9pGXJqv6qGTX1/d9c/mr7/y/8GVxEKK/o9XEqsvRIQ/J/iWX/77SsL5gVzIzEpDBq8a0O4g9H8P
8Jk/aA6DMB/6IRATVwRL3eoftXgWS4nQ43fwBrddMKz/SPB5P2xHWEvizwtM7NdkC3/LRZJc/GNe
J/TI9/of///PAH/nrx0yduiTFSQQI0K2tAH0+X+ed+0pj3oiC0uKVIzpvhcycKuV5bRWtQOw6+0U
9nPiBjBIIP1ag0uJT8+j9TVQ9GURB1DjL7e0BtAwAxzFjdPIWq/FGOVqpYIijQATZFWxGdABwaTN
cJm3MghyC2iUNVIsibXjsRuFd7OAB5NtPgAHWjdobABTRsmROGidV9f54FL8xF/cMOEO/JGHOYkm
8LVDwSsLaNdQX9WCm8DK1TLWR1+ldnKbtUYO+g80YrmGvZCbazihQbNWvpm8IAnnmh0q591JDcMI
cwLP1UJJk3iM+cjvRk5j3PYWX/yK6+90NcaqL1e17WU4JbI0/W79NLvXGRm5LX8Ezg/d2lqsUT6y
ZNc6dNq4lbX4znjdPkWJShteFGPIfFMIuFw2L6kHClYaTMBxN4EJo1+UeuimHjinpbRXbWRxVxxN
du8rSn4K8tausr7Jdkq97QMdOxsxZ0W7T4zSrbdjBheEb4EegwtIBE5cS0QBlxD2FnrHy6P9CHHh
jasqB2K0kjkOgTWM1ea5a52y3o8a4/C6cNEotxjt6pvKhWiyjkORiA04UmNmDxGgcfrFFE1bWypl
I6tMVHYTBkBSDcfIf89aPVynma2/erOyiytycW13SQGo8Ba2ZcFbzhDFdAzb3u8OWJE0O9p5WC4v
kcnOmuvqhI1fJz4GZW5l3h6XVfSNwX+09yPfUQDfLADuUioV32vMSgzhYZ9VwaoxKYt4GkbF5IZ7
wUnBwHawh+bU7+hAgACdrcs+lQxbbl/eChC51ZYQVMab2lYwz3M2gnBQemIVvuqc93pq/J+ZLZjn
x9lpb/EDg/WzO08kqywMOH0jDbSDLEpel5uSAQL/hmgKnJw9SwnO8QI6aeBiTg2JKpKiYzmNMUf7
sMeFFuA6VFw8mCBKyHLVCMV21ydPIhv0g+4dQFVMKbEPpTPn5g8iPvjMeuW+ZORO5rUt/YiRoZmS
D9PSxk0b94zoEJ/HfOX0/ciEC2fwle2f85rDeiTs2RqBeW00o3PorDT6HuIiuXL7Iv6s2sm+7yh0
+MkxSK5vqKroozMq5zvFRvVma8DA6IvuUxR51ZvpTKrFd7Q43BuZgKyqBfawLRbt8WR61DDSO+QJ
XNsuwyDxit5HZsAVYAyLfTR9W0i2xs6ORotxSdoQM4PYhBdEoYUe2VOVVO5ihWNDhVjAbw2MYJ5W
qNC6x/uUQrcE9NHsfVy1a9bqjk+60ypuU1kBih0ch5qahnHjo4ao++oEafeEWyh+YHYCrtsm7Ff4
sUz6y/vtZ91ZrbqJy8G+5cfLzKus7khRjPyQmejKDXKGpNuk5R8l04z1hK8ckpJyMIxwHShffAGe
BmGXSCBXy5aFbo4c1+p759TdVWerlmwJh7BJEUAMlFk4sc8VwxI5tSy+1o8pdwKwigbbjXM1Qp/i
WjUTVLKyzJNr3lkj3zyj66ZLAF69nHcj74Viqy3iMfG6xyad3lbCdfakz/KLMpd6BL9QU7sbEiU/
TDfwsT6KRuFRrLNc7uY4Lq9DbbjeWcX84dJtpMsgU1nZPaViNfE0eEbN3qsTQx+ddub1WGL5dbbZ
1Notflgm4XGLC+z3OvIAad3O8m1EUOSptJqanA7eLq99CvDlmTCLg998rsl4DVcrTPZNyspnX0aT
tF4agubTL2C/9pvTSrPZ2gWvtwMVffVtWDfLzS4oGVrqzoggrYPyuCSNN+NqUOTnOBUMYlJQlVqH
JUjf/Yxj04brK1oHB90Q2fGKAzwxt/GQN0+p7ZjvcZRFz2Qzo1sedT4stBuU34M/JTecuaiv89j7
1tlOevH7bv5/7kj/utQX/md3pAKvSPlPtyR+w++3JO+HazqBh32fSkDPRgD4/Y5k/xAk37kjMfuY
FtcetvF/XJGE9UOgqFghFxdnqYyikOQP3cYNf7ihg2zjmGg+HrWzf+eKtCz8/1RsYpqoG9zPkI4C
4Tm+/ZcLkulm0DFKEvRgCcxtNJAWrvWLLtyrhQKzs+f/qlv2t9rH/+tvpODWdgN0KVf85W9Ma9gG
GddKtnL2EyPaT3RuUvHZo4o0lwV9F3Be81w7L6EGdunIe+A6hCpAEkrDodNAfCVCnPOOFoRWvdYQ
RbaK2w8f1uC/UJr48fzl22NxO7EDmh49Ifghir/oJcxkkWdGkb2S2GvWTompUHltfpOkGEpW/Eyr
HYCG7NAFnf0o3Xy+y5cEdiKHfTbPTxPo76UwTbLGwHTk9pzMzggcjoZFdVM4yRvOuwaoCy5Q5bTO
e6DZobvOgjxkcQtp9TQHlzgNMHzkcAKG0SWQDnqx13H/VFWE94VfTjSdYPHFwtvzgpo+Rru7gaKH
KaucSRoZltw4VmVwnGJPUsaISNC4ay2ddj8voRUJDPU8NJm/MTWvY+nX7+VMQ0PPFZgBOLGIQ3oq
IBaWWXesNY27OIq9XWhX6S6sGigwM+zZlkzqutDmNjS6G5+e6l1UtgksmmxyvgAE5F+qdhmT2ehu
aPfBd62NrRlgpw/8lBW/LIh9k0XsIBogWb7OLhEvBZkxxs6IHyI/5W6a7QES5XsiXvPZZMA4ZkP0
bJGZWZlsUVftyDfIDGNJrNw29hriFkTKVuFbME5h3z7FEHfu574ZtuXcV1vL6A3u3oX9Ebqk5pGt
9vz8wkNb1/oSm7TMFH0lrtOSHHySgdIzytsihOolKlNb7KIcUllpRha1TPJ91jBhTIODy701xZHm
hADpJ2QVGEwF1s1iBuVhgwOqIyVh5mXbLgNLl9pRsgbItuIT6MKzgHg+5eExnO2fVSjLjVUDWZ8q
Ym+zXZV4p5xbMZMc00T6N5WSGqeIrG/oEkBLIGy7rRsMXz2NWBuOkua6mPoRhSj6zrwk/oxH8VNN
HYoXkgnoMi/pDo1X1hAZy2xDhBuejscTmgUYFlpfOtz2SUrLPoGpE/i/KuSkn2S1noekYIECl+M8
J5ba03/iXCVW/HNZfL2SLDYfCK2NrFx9Il2xYIHVIN1dYxs3trYfQoJGYhhAGRF6kJA/QjNq3olO
+4fMQjkBZ1xuEJRz4iNNBbp5oVLLxaHbeJcks5zHLiVPY9WipD+k8tm91dkNy4Rmx8pVfPjpXBCr
mMTa1CN+5zG5rQXGKV9UvG7KMDzw7oufWnO8r03Ser2Da05206GoF2QL4gaxqmEjrU5t0EWKLfv6
g5QlEfh2iO4L185vhG7E3q7c+sYww/kNcWh403Pk3hWTBXNQJgRbpz6J9nZK4YMf3imyalfSW9zi
Yhqu3XCiF4VSBAymfrSHDobP3DH0BxDPi2fR8wKGcGt2rDUie4LM7j+5k/PpAh8705Dm71Ud6K1A
EFAQULruri8jZ+0YDU6/wIUdMwSrYfAxe9GzqrYqddNNrsf2E9EtXLMnIWoYqecS19cBvgi8irQJ
V0qg3DMHkX90kQlnu2xurDxwD770XjLHzp7a2FN3ytHRTa0sFtk+C7W6Vxa6SlBtlSXsS9URpJL1
EiSex+B9InO/T3lW75q2ac5NWhW33Kf6tV8vxFxPMGyleb7u08pa21HzMxtKiAlZ3X1HS6VDOvnx
RbgNS3ekKlzZXf3aNsn7VKI8M1/dd5Np7RMlXBJUPTEdw7xADH40bPdlFOazYLzw1mTCKSIu2uSQ
u5IFtZ311r1yzPEkCts6iiBTm4IX5Bd0CP/K4gN8gAOxOK4bS8KHa8qQ9hJ2UMeSPeha9uAH/Y5B
feNzXT04fsPnWsFdwJ3TOgfTqaZ9mxnWMufmKY1NU9tcmlaYCadACxqibfSb30niRkWkafKmekKT
cIw687Ge6pHvrISVDjfgMHe2szWtyM/OPhzZzo82QZQWn3Y32bBiacpym6E+jKGbl7T6RP6HQFNg
ak0RZcIwsYlvW+m27Bx5Ishg4U31aGSoY3EdEK+4i2SRX9yCtF88usYxjhwYk7G2f2G3hpwjGFAf
la+tdcr0aG2YGwHxtmMCTU1Vd3GmrS2P9RHEH7uDXDXwvxYyswEPeKMTVIWYhHpNLMgXmzKcjQWU
hqleRvjOVFmcdAbxrAmhRSaCPqywDnZ9YmfXOY0x323t9rcAlodwZ4HNnfnU7EzNgpynnnW0DX44
XtVsdJuVTdL/rKPkezBU+FxLKg8MzniGPr++srVL6UlLw9aVnSR5c9PQz7Efiow+EgzKxQIULS9N
FtH0OCmwic4wH0a3XwAo0SmZfH0VY7PbNogH2ybUXwldIDdqLOstFkWyycVwkr7Kt1DauluFY2en
RPkiJdaE0UPR5DSok8OUEgaJi6LZVGOQXRcm5OWp6j1eE9NAfU4Rmne1YXdbogEjpLog6Fg8tcvP
0BjfBOUmhUADhNMIJrO9JIr0aT4MOJnziPGcFws3g2zVjALdt8CyST4hY8Eri+GhIa21M8DZwm/q
Z3VDH9p9VwJR4wMRnY0udF4c7h20PFXEArCCH5CxDmWfy4QE5kBIrjPM5FAPfnBuC8dC+rKib+2j
4wacGFeGSiQtN4081Hb2nRJhOwKIqK9aUoLPqeIh5ZVtjEOyUWj+8mRmTT/ep6YsxJoJuTsFjhsc
pm7U8LIpFVsXlXJ385xkG0wp4zVonYWD+k1MBFZkUs/hrijH2wkiFU4F1tabbjH2JRbSDZHIjfL6
fmeU2bRi48+p1giXI8kTN4MULSwco3md0zE6tOQNAdUN0VVCKeE57sfsJTbSmaVS0K5zjr8rifEl
ZyzX4y5oZXaqRqP5cNkBXg25p75Id0Qlaa6YprWyHq4Hil32jkjkvesNd92gAfRV8cOgrOoIE2dY
zyRw96FToXuCzVqJQeC8y+3uEPD62UKAJ6mVEQ+oLcO5IL5566Bz3DObU3WqwgmvsPBv04hii2Ks
15kb5F/CxUspDEpH/KRCsXPSndYGakGHraWSEx9AC6sy2va0Hvq2OmAIsG6ssXjJe5GeYfLf00ni
P+J8IMidFhWQBvuzggFyQmRasfBwnpu+7+7IMB6KhL+2NomJx92mniVJ8h4jZU4hOWdaducbvbtN
m17f6UArDrY5CG44SbPnHpskzNG45u3YtlcdXobMHOIzdTHeV+So5lqN0n6mVTHE7RyxMcwowZhZ
zY0bWpy828SuFjwTezmCCmOymT0f2xLoNCCuKdBREWZqVafZqy+hlWEcxWEZtNC6nELCjsXcHxtF
xru7vsUO/+gqA76MVZnI2ZnYO1qcbGNKH/LGuwaoWuDglqBujeLsONMr4py36rywOGaW7ndwV+s1
OsxONP4Dbzo44X4aboXPSdYn2Xcj9bxhyvvMkTzKqHvE2nBHzat/XeTBr8ZzfiKqJo812F+6ZOxr
dgGPDZfsU5kmr4U7dgiplblJQyvfmEOQrkOj4DZZ8vANLNd2OZCAI0w39kRWw3KzEPqQsj7clWAi
NnVm55jkxuaCXeVB1lWwg0WYrYDQeqQc2FOn7i0/yWKF8HXdFGZz39iwGKeSE9TVS7q/jj4NL2XP
rMaZZBfVfQHc9xxZbCvMOFu3HGCrjPXuhkYMY5VUCqKBi5U49yiTE16+Y2myEnHbAxMBgUAOtzzG
Df7kmU4KOi1KuJd9YN/iC3dRRBN3N3R9AZGhO8SWP+yAHMOcAf9zP4zNp+OFJM6nDrXW8dedmRE7
E7T/DJ5z6ovOvLFCFy5OOTtbP/bf/YaWgZGytwu4rBMm824XUzxzVTUuG8fKkFieC7GphsUpoyTu
sQJA2uRbd2yAKN323I0PDuTcSKe8BSGDiaNj44IPqzuhE+pgZ+RF/dIpg9awdD5TGBJ8kgl6gcr3
YRI73TgtA86KsPyIW9nsP2Lw4ivhQ2RGcWQhXwQ2D+oo5IFgS6DxT0B8wjpHZLjo+olVrqNB+saa
aoDwwFJrwQbVDutDXdFLng3EOZYl0hx10F5NsbVo3RkwaXiwnTtQHnZvTDDrzLdWsRAdR4ArQYD1
Jx3fhqEPL2Nih78MLNObjrplmghI8tMFuIiB8bgb2fzuUwHuraTyg5zanczDj0qaD5ToxCe35tOQ
zoyR3eQ/pEnWETZ1rNex8uj8YCRHl33qQgChg0jfy6KdbszlTUcQDp0vi8Y9GpLeLsQBKkhDplnc
Fnl9DkvrGFB7uc5sn/oUu/5UYFQekPBzaPfC3BPzvRR8+DacLCTmpMiPQ6mjlUz5ylodnvia3rzp
uQBNS2yqvjCs2/eShrXBA5i4KsfpXtR+uQvozHirbQh3TkCvg47yZG92E5CXbBk1R0xyHQaNlZyZ
l/j6+p3JdnpNxDZaNSRSN8AkykVVAAwn4+zUlHlJeI8LUZLlewqCbuEqnQe7yAD9UUnhR/fhlOfX
WCw4skIS72Qbn2q/OLhxxw898uYzXsdmN8OZJnkRn+nbdh8cVpXP3Ln1ucfLf8TKH/3yR+Z1Lyj0
CaAbye5cvchcn/xcAlWjxmVNStjZ1MznGwNm2SnzMpwzrtOYTypl/Ul/gnE9s984dj0NK74kd1Mw
y37NdPP8mh1cTmgb0+9VtH9rSfjf8HT/97TW/4+c30QOLWDurPL+40Xiv33of7nWiqby3+Grx8//
9a//+H2/7xOF+GEKtFWfLdlvyur/UV2X/4JnBb8ye1xsmOE/Noq2+AEGg5ejE7i+J35bQ/6xUVz+
EwKta6LGCr5CK/w7G8W/Njs7qLZsylBesX4iZfl/WfAZeq4Ho06cTdvFJyrEwu2UkWaOnHmDjcLa
Cj4W20EkD2DcgDR4w6Enu7PBjkgqOcl3gvLQwxh7R+IaHN4kUtf/I+STI+FJYcf3nz1cD0BWkn/5
t28sdv/0gP322/5Q9AOeIMdx/ADrD3ZxELp/bKst1tgej1aIuzfwWWL/sao2bPuHheffZoVNgU8g
FpH9f2cMXO8HnsmQJ8LEt4/Y/7eIvFj8+ev/tK9GnQyxTFlmQLQkRMlY/r1/NrC7Kc+D6GnwgCNW
2pvYHKDO2IXyuaj4nX5DykIs6cE8++dk8XqTf2pH9kkUyKoGBOrsuWev1G25kY3kAuu47mRQCFYk
M1CzTAd3QwuPHT/+3MXRfe6CGz1DkC9arOMNSfu59LJ9Dj86PtlDY3U0AFY6CTcpDsz+wZtNmzGA
wjL6VCkLBfzBRX5SPyEp+LC7ihIGECzTyIjvKq1m6JWhnLx3U+UdwDrMFLCH8mwMhFjNbTSNFyd0
xoaoPQy/np0SwcKngV5if90yXxJADaa5uJR1Wch9TpFF9mDahsjv7ZRI4wcXW59yFZh1dwKvZHDy
2IaCXxprDlXbGvHWlz2bM6xAsg8e9eTXQgFgCLj7hP1QFR9lDB+T/XY4zO6GPsa6PGYYScPrvu6k
vXH62fena4cnJuP+UKJaCFYNuN1urKAlhLrmn1dPb6ILjfk0jG3XfGFQDiFgduDQ059FQjJyE2Lm
bWsclVYYwb6aKmUfaH2y8rvGSjL5Tt9Qqm5SjzwkKKNmMI5l42TBN4NFpw90c83qawKnzGw8QkjH
yKT6wTFsUAmBVRDghjbhtGu6B1PYZx3b9fnAHsfyv0ez8MSGsIFl7KLaqvmxtaXrAqztrCaML1wM
0XbWkwM7in9gj0iPWssXm/KNSFnbLL9eFupCoXvt3PRhFc6vhsZS7qypL9ZjdOyxQap3d7SWuhk7
Gdvnthvq+hYXPjm9kC28Sh8dVBpKbp38OYamdowHasu73H9d0LCfVp1H7GX7/tWkr2wTEbH+7cG9
S/J8YSmO8SapB6qayjYGa1LGMXuDcRwLrHW1z0gfu5F+a1HrhytmGdBjppMOlHGlJuaYQHMXDja+
Ztc9rlUR0vE41kAyM0g9O4zfM43L7FX5oS4E9cSEWoLDgccYCyBissBsDmg2BeQE5M57ayNIw8dQ
pKjlawhLqXmDCCnNW4JyURyt48DDn4aISyv3ymrcSZ/TKU3NfWrYI9BhNgpUYAGLE/ZNnoX1TAiQ
HN+LHwX6DVaGvcWxmWr00ql09nUIxZBPWPTGL7VZwmtnwUDYhAHbmP/RMJFI72RaKeU3pin77t5o
5hzrTdIlXMrgY+V8cClsdw0QipPqEZvCcPgMXAKIR9MrDXEwmmJIr9upqe1vaZp5vbMMnQK2GbDa
bhNz0hSPjA4g9otUTd0BfFIlbZku27BuwuXCo4eCs54nBXdOK2luzd5f1i5+T1GqJuL9ZvRJi1Mw
d6ClJJpXx00T8ZmxSAK6qznkm4qP02AEDvM8OPgV4/+O0KGxdTGbe1AeOrrscYCLNSoatgGpjeyc
E5IEsJOr3LmK5q6c8UWQPaGmhLKExSwX2MA16/IVl8qAfVKG+ZXhyP62ZgJkakag1yuC2liXC0dU
r9ou568IcOeV5aWMg3TKfdY2rb6oet49dsLXORLTfcQmls0P/2hMVElk7AaqUPclxerbyJzxFI+0
l5yWEEywAjhZH/02tfYUcg5bnL58ZaWh1BuSDspkWhINoKPUwJwNGKvjz6ThToENmByu8FVQ7BvT
cxYg1XTGj1M+xlk5sGvPHfsU+eob4AlYsSit3B27v+atmcP6CfZHAGaqs+zv3rZw+kr00ZUxBUAs
sNMgEAWdRRR5pnRBVH38TfmU/+pT2FesR43jFhqut5UdPTUnVDMsx2kgnln1jPN+jiy4ioiFgOYY
LM5dX+IB7e2IZV1o+HC4oiDfWvTRF6tKOeOXlv1TJ70eMMbQV69uZbaPvAGgXVvkwSXTEY3ZOgjc
z4B93g17NAI5ooo3ToUuQFVR9D4k4InphQSW2utCElCxh+zit5l/x7d5PHo4Tt5Vo4GfWagGuz7g
H0VDjrnQL6t4QUWbjr2uWstqDo3tyZeBw56a4NEG6uD3rntfGAGLD8SZ1woj7HWMs25vRpb76GHC
eMM+rndW4Hk7mPDpfYNKQUodzEbvU3QRJIQknAY//NjeEEEeosukjPwgs8kCQFcO/ZqN3HTVebxs
naY7pDaBhJUZyfagp8o8gZUTT2zKP9wWwQjJ75wnobBWxSC6ZxYfLk+96V77rr7kU1A8NjPzLB4P
idA5J5uxrjvUhejcYW9bC93JOxqDoEWygyAR0NjlWxop/2TbnnGP1Q8Nj9bFi8kwCFjciN/CtJf7
lhKJLdqe8V2Qpx/XIf0oDNKkue5GdMb82LC1hyPHdwHJknCzYWbpGfrXd5xmFzpPj1XbRm9UU976
A8Emt20NQPfkDiCGV2snpZy+6K6l1eojmNcUCgr9xd9Rji1PSpxMTPFrXNnJs2GYQJOIEowV4mQY
91wXlDpBATdXJZgdhjwIcuuWPVpC/dgQPY4QqXecfJ82UnS/9nz4qk2p97A466tmqHZVxay36VUh
mmNjSyxmLQySlQaVyA52vOKSExx4oYZwyWF4EAoTz1yDDO+9rWUff44ed30wz1V7Txk0KMWmaNl8
pcbSDZRF3UuW1o5zkl09PnKpV+WmN3CXNVAf5TLoCi5rh0WABNg+m4P/VoRW/5EES/ummpLpAGqo
2gydZ26MBoJ8rGm14yVXfuUc+TeB9l6K2sjeoJTweq6heKQ+PHMdqbi9cpo+PUTM8ZveTNm/jCSS
3kad2avKN9vrYoQsCTkE23zYddQJjTkk1Sl45ZMBwyAzHAHE1wFUVScFNnGums9j0afGkSwJb20i
er631hY8Eaboafo14itCiOnTuru4btTuY9m0v8S4qL+pnNazNRTvfUTvAisssjyR14OIkWgVu0zB
68kmt9lGTXOxsY7jbQCaTrNBHW+MtphwNlokD6Iu5euh8G2NWe4sqJiOdyW9xWfc+FBkqqna1za4
E4xXvrUzrAF7QG4YAGRLmxUP5ibCYN4Ax2CcabVXmPNBPMEVYjNEZ7KM8+ETOad6AN9ZvQW5yF+p
m3Nfxyjp7sdQ1IQFfDofe3MKXgKpukPf05E76vpzLn3z0GbYS+PMDK6ppymva2p1d34wF58Y0Zy9
zl0QPPngLSt1vKK1U15kbyYb4WU0p8cqve8Ht1qrxLB2EYHKJ1sE80nYwnrBd/9UpDCY5jYwkQnn
/ssWbbMeC/8L6EO+78NCrTHXGJRz+oss3t9zTVAcpqlbrtsW+AJpK0oKqig5UjiLZMDwzMVuJKUx
m9F1XquvtBCZARu3CzcYedp7yU/TOSlCaogXunxxndLY1JVZ7MnsJx8DN8lDQtIA9Jpt5U9KVMXe
JXt3w2LafR/qqnhUGVrLikmEhasxGv6+g90ABaSakos7sFstrCxH7fU7YGXwV1hHMrxRHqvHHlxU
Zn9XqdDHghYHDMgj0HcYEjaFYKnPhkrkHYc/foYFwEjQoslnLg2VrLgzoIQeWWFKOsSp/iDSGxN0
OwVEUrEgjoHeK5ilTyV8cTbtVsNGP4jZpgExdF8pJhPfwpuKD/s36yu1ITQMgk+bcDMgmimKN2Vm
wjHtVNX8dOygPIFsT1ceFZrjekLp2LIbbjatIdv+riz8BDqsR7G4H6nbwh7cGzj+ck8VZrgtAaPc
+5YtbjrT4tlW1SRWdBOBlXYjYL3a1gvgV1fpybNnU1LoIHkSHenDEB27TOfXYDD1WjelAvM/QP+R
2DzIXZTQfQBzAeD0k/kMAc03r2uebewt5Kj4J00W+rvZOkyCPLHDTagpMCDiaUb4DxJgc+wC/UMC
mP2+NcwJm0juZqdepqixnXDV09BgeYItP1rrSbl4D7RvIdsp4Hzji1ZAoeyqZs3Pyjjhoo2Qhuzu
bLnCCJx6vbFvY9f7JewB8bXIa31L5VdxRN7MziNeng9fkRk7xmYMaTSvazwGrpjwCYLi6QCm1EA3
SWGAoMgKOV8Bk8Y5jEWj37Fizd+MjKLuqPDkY0wcZOfX3BuJWgjz2w06eK0R7WIGb7mXWIv0A3tj
uq27rH8lEVFdtMv7yfIk6pvjwZWSXWJc6HKLLyzrTbCLFOI8R9APV6R/sTNJcjM3Lo17WyA9tLkI
mIRcHhzzJnWIm4XAfX5iZRHbqfXcX31dE2erMmFSO0Hc+lLwUjyiDrtnogLVI/G66s0PYq7Tjbv0
bo5Nh1LRUPreVkVxNZmd+e7lCDtVFnlHs5MYJzl+ok+3QUezymh4oJ9zuJsrHLIrkstDu6+BDG9M
0Vl7CpN/heYYP+d9nRHUdZJrbEjsrOnvyTZT6yg6RCowwSnlGgz3qPAtBs9Tp+qF8zi5gDgqcWo9
TLwbjH0viWVFR8n2/gFXd/bldfjQp5A8fVvzKBKRiX4JTBSrTpD08soxv7d4KXLwpLgNQqalO3by
BQ/YqAioNeFdGpnRzsZ4u8VadxSeqc9Ub1D8EIL4gPrcoT5URfsQuGX03nVteW03koF7gKKFDYVz
3Ejy6UbwFBu2ONDPSKxfpQ7hUCAuzrtAvLzCoNucM4eMTevUD2rm0rIaLavehQSloNJwLwqI/U0p
mnmUnqxYk8HXKVxEb5DFszurAbvQzAHtVwW4k5KZkPd3ad2Fsa1eAOAqb+3V08AFXscgnC26kvkd
gxfeUWZYNxy0zezTZJAwXLM94VJNHdVqDEzvQDLQhsNvCzckU0iTRStr91WPanhqrLkUa3cUUC4h
SAfPcMlcUvHZGB47LZrwaprbNPuYax/fT4YeQ0FdSabNdakF2pnMeApPWfZZqN7fRKYabnsKdYdV
3wbfZpD1byotoGCOuOKyS20J9kkBF30TVDupBip2P5SQ4/hIXSUfXDTACgztEL+EEWWnanTVA4uP
aN+mIzz0wY5xhzmizcl6yHg6DKMU2NZKkRprWkRCDNlox9sARa46GUS44by04XCudGVm25kNHBbD
2XF2YYQrD4a7+PRis91HRJmHbZFwG1/73KbwXkcGAbTCXIpXWILUpr0dkVgG8Hg9zUCMp/Ow5Rm3
3GPjDfDmxsCezix2uoUy09JQxnFZrCvRG/EKh427ogelfRqlSxEOpeZsvUKiwfh/yl+6s8SJvGi3
0r73kEa630g9GL9MsqHMvc6/k3dezZEj57b9QwcnYBOJ13IoS9tsNvsF0WwD7z1+/VkYKe6QxRIr
JD3ekBRSzGg6K2ESmd+399qUAiZjeAywoB/ZoBoziJYYilRXb5QojO416KqujrR9IZFzndBuD492
k8U3zJSDmJLGL5j+K2RkuK+XVZ2CvzU1I74ZJcaatJqgW9VF5KNDAPMwWeN4Kgn+A8pDmdEjVh5G
jpVX0YPI0duFNR7rdTCaOpjvDjWSUEKA2QMRg+pJsz0qgzFYT6Ka1MGw9y0pxepDlTgddbeSXueB
agfxDTE2HER0Q2u1qG4MxXisijr37xSQrJzbeLJ6NGB6HJjit5lObfba+mkEXMqqyiZZNbICSFoB
7sy/hpLlY9vGcRC1C4ls2/vWWFipIT+VcyNVTzvU/auCc7tP/iBWDhQm6WTu0ARhwY66noNM4xAQ
fgj0bpzWUg0ZNWgs+2gNhfzTR4TtfR9IzwaErDYsTuu8hgt+7LzUvuPkYEZPsYPZd2GOUVjvzFxG
cgOq1JMntDeDd295hkd2OaeGHgYhS+VmamJGDenN/so4K5erCULFItf4MkN+zHBrw2vlZEs7KiK8
ajVacDZA/RG4juKOKtR9kEZFsoXVpLRrxm42guxibe23wGDNPmjCDV29qX0oexvKWBjrqeeqvE3W
qSOteDpUcTya4E8Ri2ypD6X2IclNrXWNYaIiuZjaSfMeFGkxOC1aRcLnVEzfpVJIYLTvAJ66G5Vm
Dr2RcTC6EXGpyiYOcP9um1pXlDvUxyRgTexfjAV5WHq+xfsrvCO0j4xNMscoFaSqJlh2QZ/h3a8i
+s+xzSnxjrBLxp0w1g7L/6ntUSI3tL0F0X3jUemRb/qR+QPTbbGvVc9B5Rk4/oSwq86PtubRbgeq
OsqN0DlbAXOnUYSSMhV3SI76o9fi+rSR/68CYGQLTifJdjI9V/RgyBZJI2Ab1BN5YqajL5vYYd9B
MuZrWDf+uqtU74kyRrrQVeCqLdXDHekt2kGMU7Xz6IGuiKUNH5CFENyEyVw0CBtk237zc4f8p1Av
T9Rf7S+Y2Ktb8HFtDGDS7vpFwtHtdmiyXxAVngaZNowlv1UI9UCNOPuwqPd6A8qxEzGVe2zMa3Zd
2LwD0ndKNUbdFevRkmBUsQyIAKsmdhykvZEjWiLS6BsFBqE5pURe+4EbDLWytbuKo7DJFgzR4SKO
e7c2bFJPZJkuCwvus5eqWNkdsOQUxrG716W37HTfSNf0QANvZ9Vd6SPDVen3Wyzgo2k6a5lp4Y/a
COTGGlhl47jW0KBALDPU01RNETEQ9gEcn7+NjDxdAysdN6WePNTS+hGKBHZfyhJ/70tPc+lvxTvR
m/UuGAv9SxOL4s8oRXBTcyijcV+kyV0ySb5dJdY8WeTtSWvb8oWOHc7uGqIxe3yMYwXDfe+BPW0D
KzNWKe/UAULL8EdmUFAzq+bFFuRLux7eoNcg6o7dNCRfk67xnzsI8ytOG/ZPWHz2K5mAlCy5sN9s
jM+Lrg7Cx3Ek0E4bNAjbWjLiYxTqknpZtk6NjlITPOclqfAVimpIYmoRPIvcGSMXcxG5PEDO2Dnp
jv+gIKrb1iL8bULd2YXleGtQUMQwZD+RUkoOCTT1tVWSbGC2QHiw1P0xuz7aAbWRrzkiTEJT87tS
T3+NBQGEmDqL1TRZILShZGi2qUFGZreuYBs+dHZV3KGs+MGWXkHT2FHy4MVb5Fbs34USZ5bArNOs
bLu9Zw/2mvLSwjwhMWoiBT2hfbNgk9JvtCnIvk05IeTrxNQaFH5F+Rgjk8sWIQ6Jhykf7zWkvRza
ULhPSl/sUpTsoDGyYZF7KqlTSYio0oiBr6ekI5VOVa08Xlk3DuriB9COB2gRAPrGJ3r/W4xIdDsQ
sQIYyQ9RKrYzwHBbxjxXkdG/ZNowncJ23HuwrdbwgnGzB4XpgoJsDt1Q5ac0k8Nesyj39Oxrd6Wu
cO4pAoC1oaW5zpT5N2GP1qWU2u+ZUftYQwGbS8CyWoiSxBXbqH6GFe2rkiLX3i5thPhDvs0T+iR6
4yQbFa06LQDH5dg402r9cYXNol/qtfjGGtq9tAV0xaTzCNwjks9oI9Gt2xI/LmkV9RYB8H5MdAVI
aZFQXUzJp4KZDHq90eGYA6eKYcsYjQVJCUv7npMbGbYa70vvJp4IDwZOvBtD8NgWSPS24F/G1dQl
z2S88U2tPO1JTaDKUp9JV7SXsr2NHHMxptUcVpE9Vb74RlI81PGQwJEERBHYDu051WEecrPmE1s0
1KjyR6phCBVD+P3iWUu0n7kIStD4+PBrU6Que4F0jTDZOiKHVn453gCwSM/DZQHCAPJ5/lTE3NKh
pd211Kjj4X6t9b3oIkmNpfRBKCbs/QaCW0LboJMXR+UyDET60tE/XFcKSDEfSc4ShAwMSzoE1r1R
170LlYiFnCy3+UMw+r84iLLX0PElD5jEAtbBguc494t9T+0Xv192bAmH/KpVIIxsn8I18hpeSonQ
zwY0wzfCVkjB9C1ywf3W5TQTzjiCxsTfoY5kcfThEZ10u6c4yBoetAAmk/p+jCLrwD3MfptT5FFg
yDikqGHwhBG3PvZREn8BKE2TQkmGjKlFKf0FisN/FFS3q5ll/aSPariC3y8pmtA6WqUJ0v9JNcid
GjUgQ6eq4JHd2ab1faCGvFOcAhEUhc66WZMwCh0nQLIjq1Z/FDQPV5irXwNdIWOjVSovWqM8JNOp
jRUQ4AjyYZj2tm7sh6hqnr05MCsn5nMZyqC4p7udLWMltNmiU0qDBILW3wD28oMCBptoCCscebQT
DKvkafJIJzYm8EtNGf6So+WvKEoRkuHcNwQ0sRx56OjMKZ5WUTnBoTIhTPax6SAeCgAAVT3ZYZSY
9ZVaSFjpILpT2hEeWnxR+uyWKsSSUDYiAoiKAr4csKB1hPt2adFJY1eb6rcdvVcKQKQ/deGsDh9A
sTW5EHSZq6LfkBXOGgQWrNsU40iWspqo24xYRbzfWvK7nbJ9ZA8ziUYdD2GtKbes18JFHNis2awq
q0p6KoI9OPYQVrvTG4HBBYTee7qdJSzdxq0GG9DE60Wc7gykewOcK1O/V5DBC7Jeui0nNHSDLTFX
42j/Q1T0L73+s6rkb1uZhFiFwV/XNA3bHJ4tG6bA24G83upjGwvLsjIys9ynUKCHA2gWTV19PqMZ
ZPhmIKYhcOppYNI11YJxMP/9NzPCVdtHRZqFa4Nuqr3O8XiToJk63kuXs3dcOVzUiW2aE3zRfGF1
7ufDa2cIv3l8Hd6Cbui2JRD0nMlr+lI6Xi6ccB1migmFnjKsCTwQ4QJ8eCPbSMV2im/oJ6LupLaJ
dqdOBZUGs7S8FQ11JTj6TqE6J61pa+s/UNb8/6jsmm2T/1rTtfidhBOwkb8VXfP//x96G0Xa2Dkv
2kMV6fyvrvOI0beCcvlWc6NJ/iGTkHcKkri/NetvgoaGmAucJHIBRwO+AXbjDJjxGUDj7O2llMIf
gOREB9YByGNO+n77rLd6iHTXUGu3UYKdxKcUZthHymnz5nJcWCTem1CtfwyjYWVFLmaRjHy2SFCc
QXREa9xtFeWQN+omGV8945eBZysx48Png6Fme/sC/3M0inAWQ7F5dM5Gi5mS5s3GVlnZN4hxxDIs
+28z6g11Z0p+AJ2XIVZpkIxEPUswG53yXfPSx8wOT8UU7IYKST9CNc+vX1XH+YL29+uV3/h+kfnn
b5SmRFLFxWdT+/7Caz2ATrrftes5A+VKzaInCvmo4Jy5ihLlMdDKL6Wmby1feUAaUS4mpYCfHA13
ZuQcVX0g0gdsUYGvidMhqCgF9Prnv1F/7439x2/kGUNpCFxWyHNvbGBaOTKKsnYNmq7seDljtRVh
GAEp05G+V8z8G+p1jjMlgIpoOPkBFgKjtF0c/tsqgCOiKu0LEoHvsBgeJxK58hxbqK16+vrzn3rp
jjtwXFFPqYaNCvP91VQQW9uJzdX0dTN1i3SErReSF2m0uGtyx96y5EM0qMA6ssdafT74fKv+/l78
8zIJ6v58A/FxizPFmtrKQsReUbtJFbokBPIeKS+fD3H+mloqWj0gN5YEP61xnn8/PyFlaAZGBNtM
lYd2rLehxSYmF8fPh9HO7/hf4xi6iYYLV7oqz55K0VARi7KgdkE7/vYziU8jDmkSGGRJWqmduLEk
UCIc6WhNoY9XJqoePv8JgoXt3dWcfwLyQ5XlTxUm/3o/VRxNdpLEClo304mPMbQK6pdF9yp7tj40
Bipl72NTeg7n5jn9Ze3FR6sHk7GVRxVwWLAUcFl/d0UCi9Kxc7nE0zLsAH/3W83ij9oIS6m/D5V3
4gx3U5R2erIy23G1uNtN0UQKNL4jNcRKHXdE02mtuG0LhXoTVAYSD+1bLLgkb0zeE4oDbQGd5Yj/
39jyM44K6qP1GCsW8RmD/8VsVHhukjTq3kRGYHr5rSzo7GBzVunlRRGSCMCX4CKPPVVcWn35bvY5
zjaCBRpgnzJJrDwrvRJvMD1na98cXs0UGzDaHKpIZG6Lbmvovb42usY5siW58mIZ85vz9uGeb4dl
zoQnGzIYC/n725GnLYKUtK7cpPSCtU73cImTj91rPtHDs5acKB4asho4/hCkuirAD7t2Vpm7oDSA
K4bW1xYz0m3fGg5VQ8NkK51ia03RJqi+BBvU+acabYNfUeDm/OYrzxx+ES5UpNQjBPK/+xF+XpQB
Wz4i1soH5bHwVfnn88fu0guGMxGEqcmM0Z2+n+boq4M11SgsaWMoT6AgmpM/1V/KNvn9+UDn6/5f
15NPN2wH/sNZ6P1AvUaWEyLeyi3UJN5m5aS0nMoTBYi+yqqVQJBdo9B4wW6jXtlAX5qj0A1T48U2
kG6fzVE18oq2b1G5pMLGv3FunAIxaC+EpoRXRjr/3DNJyuo0MmjdacaHkbyptpoEt7c7Zfad1cKz
LRLz0WebAQQLR1vx69++qEJHkk7TGLWnMwM43u5iMPl7WR+rFa6O0FxTHEQ+RHnamg2whXYyY23O
LrwyyQuXk0HRPdugLua7+X5QJQfrM4R9RaoYQABHREeq2SNeVQpQn0/v0rIsdJ0bR01Z03lL3g9l
9ewky7isXN0uIPXEPwzydVzHIqXcqQj46Ydd3zZ/SrVGTZHGPz8f/uJEUUmzk7KRgZ8/sqKUFOEc
npvKIALXsk4QBTZ1+c8ggH95vrvw0AjdhBkCRMXkMT2bJIpGgRMwq9x84qSrT9nXEHUJPmRKnon2
hX69s/x8Ytr8R54tboJDFt9sAdkAAsj766ppZTUNlVK6lMOsZ6KPOaNTwg0dVt8xeRhHnIcKamRK
u76+luA1XmRdrFEo5RuL1Ia52iuuIEku32ycHXhUdcLFz58rgWNVZn7AzfbUTWO3VM3l+KNwflbU
aki5HNCDqu2d5ehgPxtZX9n1XbwNwPtMDpAaJgH9/TWx6fBbVY9m2eqjB7pNLij+oy6ym1H3XyO8
VqvPb8Kle4AZQbLjYE3CvfJ+vFEoPl8gq3QTmgckSj+Dtb1yny9NiTQFPl4ctXR4PO+H8JEbJd6E
HsCvsB6a5JcThYZ3vdfGb0gtDq1yZcAPJxAWQPFmRPtsqfUpZg1VNjIiWVRropy626IqoG9k3Q/o
C/qwRswSuTTgrJXd11uLrVwr4peu1m8SiutOZA0uytYfXaqf/FLBd2Ybwzayw9+fX/1L7zY9VL7s
kBo5BJ5tnEe8ymrWtSUBqNFXOxlOvVHegO24/++GOXuo4rYNhGi70kWThbiPsF8/GehAqX1wZa28
sH1EPv73hM4epzypnHCiUuuG0/QzNLp12iko98XXJh2u3eULu2Xx13fOBj/pUJh6/1wBJtcDdNOl
S4MIna95jFsCMatYu6FHdFJlskMGtKVumru25T98fkkvvTeC76tqYxEz+PfZ4EOIvh+EupvqGYms
QnavdToU3/67UeZf8aYWRjjtAGYS6cEoqaHPbFY/uXLouLAjkqrxV9iHBHulnj0bg+OVHjCNwq3a
Ac9J/+IM04NWR3d24D2qJdAGy6Ft9fm8Lq6yEioW65xERayerQmZaHEiFDYOyWkgfzobUBSMDxnb
2t1gs/h5YbRURa1tgX8aRKqZX678gAsbayo+LG2qZsx+2bNzTjSM3qAPKfev0L4TGv2MfMdfCjD2
mp8+DWX8Yhbhn0ZPMnJu6YJgAFp9/hOcCy8/Z2XHNEgM4Ygvzp7fPOTxiouscHOr8lyyL3+Hk/bQ
ZQMKeUuxadlSPbfs5L7sK2OPHIOORaevg9C01wPn1BXFlPieHKTA1cps79ciInuxSzaDg3OkEMMK
dny8IwpuWdEXhBYz3TgWomnM7491FdQHze+/jgq9w2ywDsOA7KVBcUUVE1+tjYp5qRmdumpwAyVl
Nn1rw5AznQ+UNVNq+q/cMaEgyBIK4d5QlkDOFzHybJp0wIuSlcjNu4LudxTkwR4xeb+y6C4ugz49
ZX7RHE3g7QBFQkhL/pyt2y2LmJ5CNRx9GUKKmtNeDX/uV06iw7EQqyuT2oK5yCYEvHjFN51SPopw
1Dejgp/Rm4zbYCCqss5DsJxxn71oE2Z2NfcOeIjoW08KTG4pjx2oos2oKqil0JEsKHsThFs32j6u
MEBRqPgDSIVOfnxDbX0XKhE62xrDkIYN+tBqmrLLffPf//JLSvhSs3X8d/zP9++6F2Uok9SxcJs+
i5ZTD1qMFvy9Wod3vhM98E9deQkvfJclB64ZLKyDwTs/6sMAG5QoKAsXyd44M3P9ZQvl0NPI153w
K/RNdmWKH0pafJilLnVjBmo6Jh7b93M0IZOPcU33KIfkuyqtkcx0aUWPeWbTI8/CH23J3xRE5oJ/
se7TNP1Nd/nIT8tOvo5m2iuCZKc5xLBb4TDeWk2WvZqKbmxabc4NgxjcX7lK2oWVQhqYL2lHzM5f
7WyBHGUaj47jF25NhKG0i307KM1+SoNbaRT1spI27ehoilZOidVFkY9m1bdX1ooLS4XEq8nmnyMI
BZr5Vr75DphYJlHE2zlfm3QJZatk62ktg8mWV2Y7P2RnW3JUB/N66DBlSsbvBzLqomgBf+euHqdg
8oFcWP9EWP7Lg8a8tH8Ygoq6Ds4andL5DpdqRdlGVZe7ca9/rfuKVOcs+5rA7aEuA4qd3Y/wjXu7
tuork7v0qSOHiz2DhZPW+PDRiaMEr6dK/mId7mNp/U4K74tVE4kSZCRcWiOKxmv9ufmJ/jBbi4d4
Pk5QMzq7c7GsJC5rjdkiSQPjPz2WVrq2geBtTK+/0gy8dGlnEzqFUGCYH6ob7Zh4+SCdwk0scaeg
1EYBki5jQxwK6EyKaT8apUBAoX7//FN26cLSvSDYQWjko5lnT40FXyUH31y4nbag0rsudFJqkjxs
V0WJH31Ef4SM7PnzQf86kZ5dWoqUM/kc1iWV5/mlefNSxES6YgEIGHVy4p2p1EcCgGkM19YreUgI
jhB5YjhIX0PRbCkvrbI4Pmgj8dkKsq1lbDvlmqJquvH7ES51ZVgIqG0U0woxNn4V/TRRqS/gXAGz
6WsiHA1rqdXVI8pAKNjNi028DtIJ7cmIW2ibmnMz2bHi1kT6LWQe/CgM8iGoGs++AXmgToPXB2wL
AbhxsK5wRyxssjs2aewoqy4sHz+/PPq8Ln24PJTSOETSzcRp/v7yWIkpCrQ/QLlruraqDQlRnw9g
BeCtasqtPb5Qe1N46n6cdwcB/NvvCdHscZ1Mjyr5yU0LgcbGj2xNebQmrwoVtlKaSwSmL0LC9Ir8
0Nkg5rhWKbvwYXI4+UppUIYAp3B2YxvfCoO4KvhKYLxdDvyeRYt/eAUs3j/KgrvallJeeXcuHBo1
+iz0hBwxsx/Us7NYAhNQryYrd6vebEibGOylnlCBKPguUwIp1E04pSmmF8XbINbQlrTjWUoiqEZ4
R5+wzb8OffO1BW+PWn26jwph7gfy7Ndq7ihXvqQXvkrzJsEwBPUTsu3OX7kCkWFpE7flqg6F2ib6
YkC1g0mTA75UfVKRHUhVRYMZMSk6GjFluu11dOGfP2QfFxxNA9mvOlw0WlXnK+oQlfD7ZJ+5yhgf
klG9IcoVOt0IfQ565+gc+5AtrKyvHTM/nh9mNQL4BIqcqCt5Vs4ebnzmloddyAXACQNUc1xilePF
2JBP7L9WXvDIU4oJrT0lzZU5f/gWnw19dnQp6xAhnZrwiQRmiW18R77psQf3//mlvTLMeUlcduSq
EtXKS+B0pyxpKa4CAc2v1Zs+fPDn2WjoOVhHWSfO1Q6+ihwJ8wF6nsFEmCrK/JDgfVt/PpnL92um
MNMk1NkBnm38dIT9QmoRQLIh3uiN+RiQ7iLC4BV24h2S7WBBU+tQYkbVW/kfDc4HX7dtlCXOnNH5
9kNRoM/kMDDT0Apln7XGfetFvwgigrRV/EDDvvMjQHiy+pKN+e7KxD/sHufr+2bss4lHihIGgc/Y
fthuLCdZo9WmU8uhbxQE/XZfSjP6Nkjly4A1BCX9lS3Ph6V0Ht7Ewm5w2kVJcPYR8DMbe1XsZG4n
XwNCEarUP/TlLbb8LbqiK4PNc3n3xTkb7KwmMil4VYnpy9w0I+xY6gvRtave0qlaJ//lUPNj/ebb
j1mndDgaZm6tErPeE2/J6qd1DzpF+c/v4OVJWRphKqSHfpAjGTDaSgHbwG0bGzKlECQJqSgKLXsa
SRq3uv9kZrSaKSxJ+ELnJcGUjqRFTztzR6dqN6EOebPqkmLjIVVbtYORXHlCL87vzXhnTwg2aWiB
KTct9FH6av2prspdKdFFQ0r8Dy4l64xJwC5v+3kfBcYgIIDIy1wtRAlQSPPGqTE2JmnP9vBaM/3D
nnR+GOkrULxWOeSey8hqBesp5DPmNZo13VzE6JW4gRuyJhphF8FbIDnq6fMJfvwq07mnHij+aqFj
HD17A8xKVbCezTevhdg7Is6tveAVt9ha84udgqe4DMAkkui1zhr7ESjMlfbFvJSdvYLvfsDZe9Ga
hdlD6s6wQiG7wS9r0qFIZP/w+UQvfDV4ZDjBUbKmefDXOf/N65eUYhLhwMWtNS3YszcvF4ThXHs0
EVx9nA5FQsm+jJ2g9pcM6+1rXjcgUUCzUBLQle8QTLwHEy33hh3BMqkhIfckx4/F0K9HgwAIouTW
HSW/VawjVi0HCNlK+UfmRbkIpd65towIwGupryVl8RirxBPZE/nkeo1t0DhFg34/k/8WePFg+GlB
t+lDtO5BV+KK7QYV/7mjLD29eKI+VR/H3HfQEE/Dxq8yeP5pRiirQa19KYCdZBjjec5pljvVosBA
75L9I//keBW2VRJYxxzDfJcpd11rpIBpQmuViwlCUa/utdaQSLExk/Zxs+lqp72bMmUNSzDedpWm
u5nN7ON0+lU0sXlTeuY3n/oW1KPCLa0KJn3adC65Xk9GlCRHbtJ3KxHDI7EzxpJojWmhGwXkXR8p
9zR69lbgelroVlLuenxCK0Vp8iUpHYd2GrZ5AUjQSQGJ2Elb3geAUN02sz1s96nmopLDBiPQWJjE
rPtCa1Z+YIUL/JQvRd1+ITARolCm39oeLFutGAt6e7q1geLyV8yj/RIw7jK09PoI3Kih4KeMpzFW
exJPJu8+8CyMhmFU7WmWy2XJG7YPKhXe5Vw8JGsu/q0QrINVeSxucK+NFBO9xdj61dqJyCUUvh4d
cSflSxWOQ6UG1toUDRlumX+E+0rvJ036XWhq3ToztEdj9H94KXDfqH8MNaPfh5qNBJ5UqmUj45+Z
mRQ33VS9csyemLaDewLIoENSpWsYSbTu1Xzboy3ArzKQGSXj2fekyq2DkW6hR9q2K+QS8JazFM5o
rH2U3yvaxsRciuyWyjv3rve6wA2HxkbXnFvfxsKkqzFAgD4gzoHGLQ1vk0Sw6SE35mBUqmBP9FH9
RLgWG5qpxPGBZd3VUl/MJvJ8Dw5n2KbUEv1lVFZriEXfclknG9/A7dvLvr+XYJc4HRrtTqm9UyFG
9blXfGvv634MF7qAKJ+3kb2oiQDAjOsdhVTMlWea/XcLO5abceHrtYoKwNh0SN3LbTdoykmYJdDH
pq8sIsG8ceHg3NdtP9h0xlTfA9fUXXvqYhZnERMEABuJei585qkoDimtip2iQsaua0IJ8lzwj+df
bbXZ4uTNf1ityHdeZD1wjo6/0tsE19GhgNyVnWh+QEJJ14AtCfvNsCL/JvNTJ70RgFi5d/Syx90y
Q8niiOicUdvaFCwWOjbKxhvWBRFDqeE0myRoxH7QrRc7GLRDiVl+0RaQYXvbnm4RBVZLeE2bds7m
njBnrLWybquV1nJig0TuYeucnM5NtFJhSSE5+6j7/o9G7UH0EGfBGFZkrPTKn26bAnmZ68sReSHH
nhsbxz9rRoXpq9DGmijIdNI36pRT9pR+NWEGr5Eo+X6pu4rdYgwCtWara3DGxa2iZN3JTp1uX2u8
MxsN38c6xXr8GI6KtiPP1SSdKTXDn0Pu3dqBJGS6I488B6u+xGmu3isd7dVFn7OSjanIjl7U77q+
vjEC3Clemf0iWWKwlkVALnhROhMJQ6FFTdLDVrLTasuHLB+TCm5l1kNspMu64QTtUIU5YL7sF2nh
mZAKhqUam7dxG90hVbzvNXODd/q5qKJf1VgoC9tRDiTz3gCt3tohRpgJvLcdCmzP0A2WbaU9K9NE
WUZFgtFKkIciSfYjMht3qvODFMn9pOLdl0Q6raca1hLnj2/oEeqVyESziVXtGaYawR9sfIhPM+6I
cQ6Ium81dwiaO2p2v1LJczHUY48pwcc/ZWLs7VWCf/jLTmP/YSCiq5GyNWV38IrwKWvNVW88k/SJ
ErNqn2uRPgcqZ3LcGhySgf/2TvMIN/qkpBko5yY/yhDGhGIieiofusZ8NW30QL3o19400pQOQfSa
G6xx9wrMLtX7CsujXihCXSc5WnTZnjLh722ZWTjwSJbSqEVhqKeQKiDvepm19Jr0N+bVvel8Jals
WRYOwSYEi2hiB7joD5GPbpTWpznIK7DaNaiK3zBmnrBh4APT+j1+wblYyi4e8J8aGY+2phz4+i81
DqVjaLkUz28M/0UbZlSfFzx3hTiBINCXPJglZo3sTjemrSNYCwY/yR4UjTc9ntKvRjcu+lG6mpXf
0iteiq6xaEUpP4POw88m/BtTS1dmqL0oZn1vxkO+Y51ZwGn6zjv1Pe7gr9rxuiGt9tWh4OcH6UGt
Kun6zoPwxEbRBvkjzeNTk4pT1Wiwbjsex76C8JuY+8aztK3BXxhw3QJyC5JVaVrDylbhfVjdOmRD
QgRJE61gxEHmlZNrlvVDnA2/eyhm+5LefbNP6t4XgxuILqy/jcHQhfdWamZVfu/l9hCs0UiKjR/G
054K5p/Pt2GXjtVU99A6AIGEWGie1aw80jxaBWiaG+nV0e4C9IDo/OSL3t+OunqLGverb/ZbMIHX
ztQXDpb03Cn3qhZSGbpW7w9gZTbAgCQk2K0xwzuB3CaNguvnMU/AenjiziiUnUeILYoDnnPxG9fc
fqzse/BWh6n+oQKBbq4pAj5uflHpCh43ikLz8eKsKARhWsEz3mau72ES0iHGpdlSQQ36+VX/uCnF
mELTDNuNpiIiPNtjx7HuOV6XZDz4DQAFfaGQuThM0HSwfXfBKi+vFUQ/TkxFPWOqQEBpmNBKeH+x
TTUo0QZTPektsZNat2SzfZqweX0+sQtHQQ5LBF6ZdCAN47wCCjlAzWid5oSat3syG900UFBDYkgt
9Sun3EtP7nwwY/OjzW0g+6yKZgIrihqbsWxgI0J4GzH+0LOvZl0QA5XVNIUMczVSWi7ktb7n/Ed/
OCP9PfS5EDNPKy8LG67mmIzYe+kfQDDk01/sehkv4NERwxnY+86U//5R++2cz98Zgk+UKu2D3DU8
54tW1RvyvTcg2m/0odl/fisvPTGUECRvKMcnRPnvnxi8+fFQZJSdlIyjpqHdc0SBqN3efj7MhVXA
gmisW6giuY/nLRhfh0Qw0d53275dCOdZT3paTsY2IKMjVuwrUpVLD43EBzGnvFF15vD5flaqaG29
SBreg7HeC7Xbp3mnbCsZv05VQQmRywu53njyywCL5TUd6IVryqB0rskrg7grzyolWEKh12Cddo0p
pSPQjPEmgh25rIhRvPImflxiVLxHc71ORxKAx+X9RMei7sKhKnM36CasoRaJjWmqdzQf+nAbW4i4
JtC2azk14krb6MLJ/s3ImnrWyiuUjLUBcpFr13I3dw8JH3U/f2guLDNzDYjb6LBOY816Pzn4NWUy
EerlWmNzyMRWGjeEv64sEJOfD3Th6URchLKGRALdtM9NPqlwqsDrWWNkXH3T4YuN8a9ckeuy9g+Q
cq683ZceD4cThqB3hfT6/O2eIIeS501fgJbZsmrEpsr1BWE/VyZ14QbN50MdDTnRyzSW31+9ipSz
kXCd3EWS8L2apYmWef/5dbs4BC0BivW4s6hovR9igN6vFipDDOF4gkUFkqqRX/67MeaH5E0FydeH
DKMxC1QEWYi2Iyzea02HCzfE0VHAU2zkv/8ibb8dAtVLX1DOyNzGUb/KPPzVFeY2UMf/4OvMnz/7
ATmoohk+u1wdEI5BFYxDdNvXLo1eO/hKC1Tj688v2eX5/D3O2SWzTb8rrYLaHlIdBZc7ObVSfsEB
fMXAd/n2/z3O/Fq9uTVKPxpo8JgPFr971TbulTS41iq4OIaFvWj2UxGOeXbN2lFUAlYx3yfbW7ee
vi1hjHx+uS4PQWeSAqLNYnNWiy2AUwzIEigAN8o+arJj15nbz4e4sJJRakTUgY3QYi5ni6UKjDph
KQADOSV/IECfxjR4Lev0ODnX2vkXZzO7kdnWGtqHPp0GylZw+zMXRla9CCam1P3bWhUkMahjDPzP
6MHs2UT79sZrTh47XSygRBkA5JQcMIzsNmYZLtXoWvTnpfnMmz8sdTY2jjl/9e1Yom8Sy8lVxmrU
+6l+8L1rK8yl1wVUC8s+/l061Gc3J9eqXPhWx80ZU0KRlZ+5B3PUDq9oXy4NgwSFkFlb12bo6/uJ
JAhIyGTmI2NAUTDzgRIlpx6jutKG0i/sWvlc2uzO6Z5oaOnfjzNRC5dewgNAEfo2H6kmBhtds0lI
IcaqsDZKhALNIZ6rsgDuCBoOutvXL5D3Fpkg4K8EyvCTUE72EBNm9XQx6Y4b54TkpdUeCPtjlk9r
xYYYTBqOBmjdsq58IC98jt/N4Oy7X5MeKGvyuNykgcZQvjYmNHE1P+lmtTb16sp38uJoFlI2qMrc
n/Mzk++0agjGn9efXHh1ulWguipBuRjyP6FzrUl46SFgp/H/BjtbmtMB+54MGUwlrIfvAXxxe2GL
58+Xm8tTMmhEsjFERXl25s6C/2PvTJbjRrJ0/SppvUc25mHR1+wCiGAEZ4qDJG5gpChicsyj4+n7
g5SVJQbZZKnuphe3zEqmzJToGBzux8/5z/fnfefOPMDZwso8coNZTY5idO81sb39EfDh7Xv652gH
X+g4knPGBqmEGu5sHUMeWcpdon8Qbr49CDoOfVXH0eb8clZHo9OIokbG4kIBVsor1avCvG0+2Are
WqeJ2P8eZX2wv+xoYlzUzrF1ynJZ5KveydLPEODmjWb+P97OwRTHzyAdpcFAo1GFbvFN6F+tRv9g
KXhzGqBUMlx6hEj+HxwO2OtcYPLaGgd0R8r0bMAPrxQnJN0VKNCj3590bz67f4522EuDdiEduonR
YrPb/KCt0Q8KhJcp/tviU/Yfb91NkYlQVzycDHaj1oZqSyaDqge0ImwL1/ng2b05334Z4mAmdEPs
qqMyMxMcbD2nY7caYCT9W/ONhl2CTzY3NP4v5xv1nDSiulFyTj2zEpXOjWpTAxXrPmqCfPPlsMEB
ZuGXV4LP2JROaTvsoj0ltxkomwRo1oOVMoub350G5NY0Tr+rLk9/lYIq9doDtU6oU1r21jCafddR
IWmGi4yD9/tDvd7pGIp2MaTi2Byx1L18eqNeJ9pAyxuoIAcnSHmH/OEo0ZJzBeOwwjilXFtm/QeD
vp4YDEqOzVZVhLpoZV4Omi8euNcSQmaVLxvV+exV4rzopg+m3+tPl1GwguecSNzIoeTlKJ42oNku
eF8TBqe0lFAALDa5+jkddbIK9gfv7M174thMRpSO4FfK9YamMlwB+Z5AKYUajSZCoV44zZv339cb
wwAFAqLBKB6ixIObogopYGrKgkBLD4i4T7lzvxnKDxai9ce8TNuRb6d2Zlq0DaEiWy/jl0VcXVD4
ppg3HsWdmtuhW6v9jYvh2kcq8bduh34yx3MQ29uo7V+OE5ejSHsPjkVRmdemBU9vsi5pbvlAqfHW
7SBroBeCczz6lIM1QgNaZgjHwIw8y9vAhVPsp4r1wX70xnzDJgaADbJW9OCHMsketG499zAqdU9u
LL06LVTvdJTNRofBUprl4/sz4aPhDu6Jo/UUUbctjppJbilJXLgYSa1VAK9JQyjXX/+N4SCOwO8h
WY1I5OWbKoGi6aM9MlzdBhB2jiJrOYL37QvouRm1wfeHe2NdQvLCCmjTGcF5/2BiSK+Di6gWxdG0
FGCb4wdraTbI+2ABn6dSYqPh7MA3fjDq6yVeezHqwWo42EDmZVUWR6gRMA5YULnNG9mlRwD0fn7I
v+Ub+D/Z/dHe8a2qZZviXvp//jXnwLdBVevV/P2TYCX9dXXhQ//w4h8QQIFpvRq+t/LT9w5jn39g
ltY/+a/+x7+QUDey/v5f//GtGsp+/WkgrctfaVHgf2zjl7mwjvDX3zx/KPibFx3GnOMfJ0P5AKez
/eM///5t+se+Ew/l0xs/7id/ihjgTypkrPgEt9At1qB9+t71uA6a1p8U7lgC6BV3HAROf1u+meaf
luawMsCX+lH0YVL85fhmGn8i0kFfBtjBAgqA7P8fD+by52r5Hn/KMLnPX1ZVllG4PSQtObeSJCG1
ezCpmwohvqJl7a01Zp/yXjHPGs2Ga2Jlj1U/1JvETJMQO7f6sc96b5uXDvbGuWmf2fD0HnJ11XrT
G7hNQeyf04W30BuIU3RpzPYZ4n7gAc1yZxqzvmnBGqKWwE5MScCLYm8ij8BUpzv408oGhLR5Ir2p
OtXknB6JMveOFr0y6bszr2S34HqjreAF2vGKDmMktuoBazXMFbAvoebWmxyD6dPbYYyRb5du6sKp
RfmeEzwESp3XQV1DzV+qBABW5Yaah/gLZzcfrst901WoZnBiP8eEo907rnjUpHHllsUpIJqnYkkf
U6cFnM2/8CL1zkxQ2WBAtXWr5St+LpDe8+Z68AQEGrIzRrakR/aKLx8pUyeuhAdcAStcrLreTp6j
bBY6Pzm19wDY3fxZd6Njs5yjY6dXlpUthFR38AC7V9cxPkBz3TUoHxBYpCMCHErLFKi67NEx25EW
QWjxbsL11xBsb5paE/sUZ+ML2M09WdVqkSeR1csjW+IKpZrVZWlkSYgqygzz2XGPCo+X1JqRdjoD
UxjyRh5Je76sm3u1Z7ROlPdiLOvAJNnoq3Si/vhXlS3uJ9lelzJemaf1Ri/5w5ZV4tCNxXNgjMo3
LdU4BGkAG0utP0tkPoVtkTibIgar5yb2DRYTOB/jMtK14r6Z8dl1hJyP4cCkvPtZtdDzY8pcDfMK
OVZk0EUNB3jMzM9UXg8s3PYLR2CbWwed2+bZc2Qqx7lcr3EQ9x59NqEXo08rVHi3C+8jzZJhi+N5
fV9nnrXDji7xGzw8TkFpI9xyLfMcuRCmP0Z3Rl5R8b1qHE7naBhOHTs2IYAtJa2iHQKrTyIW9SNd
6c1Vugxf6snCXh6Xt8UzdlWTPkIIxthqrlC69/N5PZf3XdReR+gXAyMrrzuuNms6nJ6KS41mDsBY
c7LtWgVze714hPf8JLOhCk1TJGFqGghijG4+LisBQqGsDYCdcQG+elXD1deeZCroCfcL0P1Jr6wb
XEjBiRP7WQggtlWKf3Ce0+aJ81J6XqlFF1ar7s7Gs+NuSLPyNENKMPv412B1LsUljiS7flbAEsfl
dSv5zqSXPFtSuxqFi9HyIJh2afls1bbii0QRgQlA3a9tgttUMSVQaCUNOswyQq+YzrI0uV/sGvhA
XGKGmPFoQSVDgoD2ZOw87PqA+cr41F4sBI+RBV46Xs4mizmDcTOmIZBdt8KJoF+ZvXZaz/hNp3pH
cqLrOgzbUFvVVhdvKq/VgyymU2viMIPCiB9gGc0UYty4YHOPm0CZNF/6mQWBJDT2W2rUHTVVnDz1
lffNSEFbRkr6vFa9rDrB2c0ZQrRScMHJvl4iGHpc9Qd7G1eoUHScF7yYBwClqcNUgBEbrzRDVVnu
eJL2BjLhmchUc1e5NC+PJjmoxNIXX+2SpzGdzuYifwY/NN6JDFM65BpdgMO86+PcF4edlyBWIXN9
NFAu2TsiS3xDb7/kLh0uuvrASVbAR2lW6lk5H2PPlm81Pm7fzDsWPhO3Eld6UMWtkZW2pHWclnOF
JtlKDWtpNceDCtYpN8r6glrrsnPnqPky4L+0cd26PC3Gsn2sKxuKddoYeM8PZz/mjdWvveQ545S0
Nvpeu+iBkrdyp0INQKgo053iUmQx09Q7sszhZ5/WbwUp/1r88T/+qf+FIQgtqe8FINcPw1P6x/9t
Hx7Th19DjR9/7WeggTUxCTSEFKSFQMjpa3/bz0DDMIFZEk8gWjHWBs31v/zlLWtgLWuRzUeCSgLO
opHs70ADO1pOWRYoVLKaP/hKvxFncLx9GWfoJPo1inFr3y2Kcf1QqYTheyw6zPaQXmuVchTFcfE9
xabODcvWsY5nS0vRQrJGw4bRVTrtjV7e8b3iUj5mZLWgQRTiuS00eR3HXmFsdbPPEDbp2ZGeLF3u
Kyp24fgKgh3EM6PZ1Wacsf5IXE/1rI2fcPNr9i50sRKDD7q21fIE2h62LoYRtZ/TrHFCvUyVJ758
9ZNTl9p2soA786C/GlNEQ34BhtZzh0lgUIT57L5u8/hh1oX9VcZ56yepIz65msTWM+rBLuQkZwJe
CWa4wuswyXBNXDVq3XqO8fUQPhaCrEpDaV5akc2eoHRmUEfGdEWpCTU1/i1OGiBMG486c8T2YPQS
80h2PZt6MvcsaxrnumxfN1hUnETd7BjHObZwK3C6za4J4xG8G9MssX/ropz9Nyeswn1VP8sIh8Bz
lY71RUWCM9/SNNOWe1DM4gQX2O57lNgYayVCLcPETZC3Cr0RtxTT0g7HPy8xrossbuJpV5ZNlH/L
sWly4DOMdAAUd2XXSA+/tSkqyEvif2VGN+NCDGSFhD+NlmzMEeLN+DwlMxknVj3VrTtqJhbm8pry
nSqUMlzqjWVRv+eFxbq3KXE7gTwYFoj7apVV03JzWn6WLAXCrgz0jgdMb6WaDAIbG4sPzArhVWln
mesSjC7jsNYABjOKA2gtw9M0KZILZgaxOltdu5+awbOD0coq99RdOj0neT+O0YaUqv05QnOr+J3t
NmPYYDgB92lyvYdhAH68gvC9E6cdrf4UZYoJExzyEI07WLgV6nacB9gpotGJ2AZDF7geCXP8ZJtE
roFZUOb7alkJR/MFzJNfDcQxnwlb3BuXzr9zu17DFRUI4ZVjz+74ScuU0tpPUd12d0DJ7Lto8bIn
vDQM8wLjo/p+lnlJ7ASFHB1lKmL8CXFaDQCsW5dgMtF7w1Is0tBuijy57fDuYmcYMKcKaNuavtkt
WP8gV5VUhpVw3G8dLhCobmu9T04Api7QUerWWoIehqN3LKZ8+dJTrjprEg1NxULBHds1LwfH48yp
nm7aUsGgWSnj6cJNOLgif0fFu9Dy620NR7ZXWJ3otxYd4koY4WTwtRxGxh5LItqgy9nQxqnwNvRP
w+bQXPSi5YJANaApwLhpUhl1KGs17zZLFj3bNJVM9tALQYxOSo0RrhVPzbxZ4mZaHlR3amFZGkuM
+6sjgbpjk950u45geYZPZ+D/UMY9e6EWqU04L0q+3NAYnWABKJmL/qQ1mokRNBaEPuGn87QCwexA
ESNQLp3Dxs0gsrjf1xSCFkRBRSJBwzppsSlye9ymmq6kfoTzbbHhtIkOmgiRJvG8IDrQpuSCvPho
botSyb9GtGTKzi89Ul4EMvSABVD7u5O4Nvn8wVCZ3wmmjMtan/VjNEFGjE1hkz077qwO20lUdEz3
ni6HwFkSwPCEZylmAbNWh6AWWzuciWB3hTrUVSiruLyj+qJ/WRY7LnzKjNVnOHTW11kb+nV/t1O4
66XECLy2om5gqjg5kV6K0YnP346TDYc9A+1pauZb2ZhDfILHbhQu6NMvlgFZmMLCWmMJxTe0TXqz
2FdO7aXkdrU+Cooxwqy6mDwvA2jaLAI/KnMsi21T9MRdeD2JEnCCEhvb3hwrmiZ7jLNOjK6Knb3e
eBWZMyU1BU52iu6WK0ckYvocGcOEwUGYKoUVgbxpkyVQcCoZFT+dpNYCSXftpZ0CRVVH+5RAJ6tS
lg+UpYWP0dl0j9ezt0n1xkDjNehqp7hjWKCwz3QMEGKJBdEljuNGbo4+TIdmtJDVNzxTXPFqzLzt
88hESK3NvopGvb5B4dBV2D7hZAJihofrblLaBpwinB2zo1vAjOfZbwyrafM9AXKTBTrbonaKzHjW
1U0Kd6aeNkk8qlO1pamt9Fl2BuxTQcNKeAt5XMw0/YiloMjVDrjFhDFG1cOwQc5oTCcF5mRNi21Q
bs/5pWIukWv5NbZzzSbrNOWblRgF1jNTPDenZsYLReBL49BEsflaOji+03wwSC+M3ba8ThvgroGd
DGpPM4El7UCNir69IrqMh9PIMJ1pl1neInfYu3TPFK67G2X2+nnTYx4Tc4F18T0pVrPPCHRLH2iL
aGRQkSm4r7HYWm7omEC+G9tOjk+YoufIUTszci70HBvXk5iKcR5ksxq5fBaJh3lBGhUJr0BQaMRH
pdP7o6bj4jPOzkVnh1j7jRY2zFatIBVs7aW/6JeB0+FQxJxBMYdY7TM1UWAsPpHSMPw4Yzk2dNpA
9sYi7eI0UYd4L4FOTqeYJqnWRsOZmZyjWqbCPM/sZtYvF5yNcCYXLQDrBpGTfZXNsUajBzn++xg4
Jr552oIVvdG6WXc+2fR0Add1LyiHt94d+uXKZVExR+tciGg0j4WKBHeft7mCffEqSS4vIFJNEoc0
1bpQSydvgmXoi96nXCvktw7Ttypw8ZD6KvAtaoNimONzCxuPa6uOoq2TmCybrUwTbKpNPSug6Gr6
oN9raZvU66JjVveVM6RfhNancVCXOb1OMpsXe19gWpZeeXVSXmuSSscdRGxH4mIz5kI/ZuXwzA3N
gYg7gljz2mez4qbuKrcovU2VFYij8ZQClA/JGpusk1ZQsz3K6kksW7fDQxsVbjeNBcayZkeHgWjM
xjiOTTX7RhO3XW/cMV4WP2EuysuxmJP4fugXcZ/ZM41tS4Y9oJ8V1fpORWnVm4qQN91LY+ysm7hU
rBqOl2X1xZbYMBr8Yh7mlZGgRacDmnWwZ+4Sa3QEJasNXAO4OvU9qD73pZ4M3WUhrfKyr2fnPhOm
2mzmLtexWaUDEFMqTa/bjTWZpJwmo4CwV5ec6Cvf0Ip0vB8ytAOsDuSKttL1hnGXtIowgjF3FFg+
aozvHx4V4kvE3FbPigSTlSNay4Ch9wAvLN+1a7YCe3Gygu7FkV4G32gwAsLq1IN5bMQWvtMpvVlb
4q7kDFtO/XOJP/aFrinFjVu5K0os0oCb9M1kkAawR6LwXmMLxm3IItckVX6+O9KA1gjTaEKZe+1n
1etrUj/JMAyhnCwyVwIkeX6RWzQeXlCviXR/yEtvt9Bb1B1LTwDr0uc53c5CHY6jTnUfQHOXIFes
hq6NOBqmsGDS2NdYOxV5qEYO3UgS04ot4ax4tvs63kWDEjObceR4rlRrvq2HEY+nSHWSndCL+tPC
p4prCEnwLyJ1WDptbmEf66PYjFGqXkXtMly0itY9OUk6qb6mpoMerLEjdksKaaWVf4qpLyYei69M
CbPejUnfhojfPY8utwkfPwR9SwyEbYliewsBwzxZEnNW4YeNRvJU5EVjbS2R4/Kom/TNrGj7bu0+
M+wvlZJnZBlHo0OloU49zS4V/D4QufOD1Ta4WRpOg183xjALgI6OyiNxddQ6p65dJWeKFmlVUHUt
7tudBWoiKKvBuSRK9x6gwFXbbO6ZEj2ANgzl9YHvxcjMeQqJcsebZJkcYM19Ii9pv2fhkbGZ7ShJ
YpdcJJHtbfCLmx9zNfOqfTFaa/pNIYuw9SoQL75qTUN13M+DVmym2iED0sws7B9UW1+WUsDYkrxe
1X8eyxXi9EOtbNWyyzclspV5Fizv+WLF11kZlaEQicDZ3aZvaSRSvTTSvtrRvYVV+S/n578y4X+U
Q3EJ6q3v/us/XpbfflwB2XWAxWip3qjEslk2S05dPqgLNcInrDC3USe75/dHeVkQY5R1Jq1kT+Q/
a33+sKpsajN2yitsyPRYE3JCpufZwsiYM5zKu+lVz5nDru2XD21M1sT9P8ulPx8x4kokvJQdVPwD
XhbHFrEegyYFXNi81F3oIEsk5WWn3qk+TxWZTaUaRh/8Is+fKI4FRWtsYwkSxzZvqFeS5Hn/Wbx+
4oigOPqDwlpZFPpBta7PlCoSJi60eFXS0YZl666MZHz1+6Pgawj0wuCLVQ9HyTVS4fQHVgFtEcue
g5FJiBOVH0hkX9aI14dLr9WKHIVkgmJFPXi4FlB5q8vwOUL3C4+Q9UJ3ObU08jaTK+zjd+8JESMj
wtd24KYdVnENlwxBH030MpUeU0da5kwnYD1+VPl+WWpc7wrqIEJ5ROUoTA334K7GWh3Y7vgq4UCP
2bZSLOLVSLaDrxq41OVGn0b7929t/ZEvZykQTuRs9orXgGa0TppfivqYX3hsrWCVXLvsntvUNi7p
1R1P1GSwb9RlKr6x3dApqjBPP5iPr94ht4rtCX1zyEM5XB18m5Wt1p4tcSuP8RlipZ4t+nT1rhjw
Posz/QOZ6EHvyo+lwLLXriOwpwaNXAfTX8fxrkg1l9hmNNh2qK2wMQB0llTeCsIsxneuIiux7tzG
hZFhtU50ntZ5+uX9J/7qJa+wR1gKyK7Bi+iHag3ZqZluKFYRZD1qH38qF44QWkssFahNTt8vpIAP
Z9Yb6yBaB8fQtXVBsg5nVhrRwJy7YFqs3rLuigozdQ0fM88qQlGqY0wWHaN0jLZbLy4+EFq8es+4
nKo0R3rrrObzOXjw1DbXMzCpdDE60YlqYSjHodDtnuPE5Ajz/tM9GIz8KvpsglaKuybb2+Gk6iyn
nTJZ07GtTE+wvGXgVcOT0O2Peh0PXiNFY6i5fDoaOiLuyzuYvbKzB3U2tSQQHIRPhmHEyKJx7a+C
wlKI4xi7zft3drB8rwOiV2JlJbPMozwcsIamkOgDrnxV75B4zawxFB8v369uiwYKh+1yzTtDJX61
sLqpSGpPoR0vL+pN62VauJhd4gTVpGc7W51/c4fmhTHgOhxfxYpbP1jzsPgeq5HW7aCNDf0eSEb+
mca5DakZKxxiEk7JCMvlg+DjjVnyAy7Ph4ie6ZVmPJGpVkOzj2mvB1omRCwDIfrcz/RcfvDa3hiK
/qcV6UlnyspKe7nATuqEMyCHAB82SBb+mJGC8DTEcfyjoX6QUH9ZzNfJvyqtMdIi27rGPS/Hovvf
yjA8ToLa4I60OitdEp5TP55ljbVkx9HixFdG1UXnS8FRy9espY+x3yiW6Gg0hS3Oam0W0+b9ifv6
CdD7Y6/Ki9UjCBnGy6sq+9GtAX6SIl441kVqm/uFC67BW3/3+0Phxcdz5ubhZx08gHQRyYx7dBJo
zXgLl+EWne6tyu9/f5hVGkKHFv2ddGi9vCPMvM26TEiZ0xNMw7wmwI1krgmSoBX/xsNzKQM5qrEq
74zDOxroMR0pOAZTV8ggSZfonCI5nvbr796/q4M9gtmD8R4lKBZqj8aFw6FIsIi81TWaJ/oo25Ft
5rODxrCsvsnZjvpGfGaBtvj2/qgHJ5Efo+I8gf0bhSlu5uD7H8tciTIDxAYLjwckhrPm+WQNw4XX
9czTJJk+L2k77IVLOWe1PP4gXn1jdqL/g4xn45XGen7wLjksT26jGOv+P9b6paMK/b4Sa2xQ4Hn4
+9sTt6rCp0I05626w5czpyhEPXj0dvlNK2+VAgZHb/e3/8Ja8Pq2KPU5RFY467E5WQfzRssmN4Zf
TqJzmX98CRTO/q0vwaaNj454gmJE4YdPr6+rObWtgTqHvYwhQHV5hw/sSNmK370/Ud64I6JjCvbM
Fe7rcKJMfe/GhgaYpOmy4/XbLtT0+N/5tpkIJuEizYSs2Id9UcKyOCM21EldM4FiMsinwjDLE8xO
n96/n1f7OeRQOu81Ym9OS5yGXk4FK1GQNvWkOzJTy3amNY3hx3fzxiAOrbCA88ibvx6kdwqZVpkb
+dgDl4hpk+6ZL+ojcvobo4CwZGlHCEp19DBoAAfUUAmaI8ReRnzF/lKeNP3w0cny9QSg8Zted+Sm
BgvFIZWW+DbFBQ64lF5h8xSa3Nt4NJgZ4bOXd0Tw77+fN4fDQ5FGPOLIVx2SkezKyJGkSoE8yVsx
zcu+kaQqhO38noCbldYm8qFTmihoZawdfqxYekmN0oACHRKeaSi8tDrBzXbZo2NyP2orevWySAIA
MAf+jbL/9YkvLzJPkvRGhxKp5hZqNGfZhMn3/tN7NQrBHG6AULDpkWFHOljWlSVvR5Nh/HSdbgDU
RiQv7m8/OEbhoZH9W7dj9qyX39BQ41xpt3nkxxydwaxAWh05KxfOJw4CZvNB0uFVbMxoiDhYhIjD
CR0Pvth5MDrXjpuIekae3hlGhXZBNZpPUhupt2d2/AER+a1nuPaZu4QyJnHdwXhqlrkNJXUPIhkp
ZcXWx3D23Gz322+K+4LYstq+Ya14sFNEnDiqrKkiPxFKJE/UYuY4SHNWI2P/d0eChEH+ifiM7A0t
oS/fluyBRJjpxBdVNKDRqZ32gLncAj7f+wNZr0IZpsQamYFiR13Dry9H6uJpKpWEb1esazfUvvks
jSL9sUCNcFp3RpQgIairi9qj2KmsMtlQi2WGvgMNp+svSZ5BLu+IVRHSqsqJKgsEiFiekcvui3Sj
OXI4H/rRuse5yIC7k4ju3NGK5S7xJLkDEp/y1jb7qj5BFUYhymkyDoSTY6ZXlLTJ+8HY5vCfYC8a
7/OOSsOO+uXnJpqM7LiIrPhrZ/XoEfX18HM7T210Tk69M3yKN9UYWHBibqelduPzri9Ax1EGNC6b
WHeXsEPQcOrN2pSzhcVYh5uVYZNXBnb6fRlnXLVZyycdwLo975ZYVu55j2v2feYohDuuM5AWff91
vJ7HLmkHTspk0NY8zME87oTbzdngeD6cYSofuVJSePpwHr/+OpFks5dSXSTdah2e/CMeh2rrbA+m
W5FOMsQcnZfeQAwJAvFck/XyQers8LZoeeCghagK5TZngcPcctVOghQRQspqyLvn2StMVNNj/AFI
5o1RWEjJcpIhI1t+mEbOXCVFksko7WwQiqeEWYulFNfvv6LDzY57waTTIwPIQkBK7mC5jkSqD12i
RtTuh+ok6+q4RmYccQIo7A8PGm/cEic0PlAOHATCh+FCntUDnPQB1SbcNb8q2BZiCpc/F4Hf0im+
3QHxawPEv9hK8T91ZfwvVDLiQf/Lu3/VSnE6zN+LR5RM8a86xh9/6aeOkXYJkpLEpDhzu6yfK637
p47R+pOkAhws/keGiE+N//KXjtFS/0Q/R3s8yfg1l7N2x/+jYcL7k0wcP4uOLnYXjbn1G0JGEoas
3b8kOcjscQ00AdFMRd7/FSBH1lYS42sMLhMtnm8MMw0QRVyiFBftt6amsD/XU7FLskK7kl5UBxbH
u02m4peQaBgxjJDvNkjBQaS2rn5EBce983TxaHVLf7Ro0xQadYy8O+4f0sJ+qJ3ormrNrws4UTxd
aYi00mciuhtVlpNvJwK0ZlL3WDsYdQDkok8s7xh50ydHcZ9MMx38zqyb/bw0oAKSxAltd7ZRywnl
pEQ17jdJ9IhIbPraa60M5iVJr+cV2l8DHPWXWHXOei0yfJu23LCEFu9jiTfQnlPl3GdX+7LsqN3H
mhomVWFegI/0dpE9zadei2dGnHRZ2KFgpn/81i2j+7gY++Ncz+G6GgIVCFcJkABnugwvoONB8TCM
Th0bzYJ2T/PKlZ5kM9rl5hsMTnHs9SLzi67azFp08kOZGMWGuy2r4tFKJwPShwcQEutams+8yJ86
e4GaCVSWl9P4DRUTGkDiIUAOtxr8ug9YSYINndI+zHDVPJ5nYCpd797/ECTOTqs/Vmo2FyG1WWtn
6kV7ktBX5gt1RftMzm2pCsyzlEKeCQn/rtbVLMgMPQ80pW1B2rNiugomCJ1Gr2zbnCNH0UK68kg3
SKiSnl5+oqiMYdXidRhNsDnqqX5GQwl6U+xi/Talu6GZOxLndXtnSN1ZfcBdfgFen3oNfF8U7WZM
dV8drDt7qG7UETCAS9EvFMl4V9c9qEuNNuSp04KpnodzWhlXxwjpUo5cxSiJhA6hyB2G3ZhgRQW2
U9r4GUW+G5p6c91pRJzgDsnkIXyryrLaqG3B7K3lFmuMrbVeQeYK6vyR39NGYjW96WfIHoKmSc6X
MRJAsPVHVcb2Zmho1xR1ta1N9etAudHPdcXX0DuErAQn5EBxF45ljwpFe2zHNPZhEV3QM3C7uPY2
x2vE13Ffoiz+GW0Lsq7InrfScptNP6KxrOoZja1e6pvCGNqbiZ5r10iwU4vMp3ii3aEqp892Z+Jh
UqnKPukQXBEJdBuvHb62RnxTJ3N0jfRq3KVxZmyMJDkidLVDaerHeufuNMMtfYRfNkcjR5+58lTb
plVfbjxhtn5Xz91eLTVvpY5+7RxBaRBQFGojJ9plg4zhQo3H6jgghOyNPbEeZGBpHNUWbpQj8+uz
2rePva2u7bp0plfrS4gTY9raSiO36ejeo0D65o7NLSBL3Z/tWIYuOl06Y2rbL7wFH+2hsinicp1i
FOc4wCTBYvKgq845yWGH7Ee9Xk4p99THXakvAC6hGGdW5fnGnIyYRKf3rAlJQNvSWqXW1VCz88+t
24ot+j4tdLrpGoXyV/wPN/1SLyFkbeNIMTCLjZI690dNij1ro35kdhV5e8tdAiRmyRiSpna3rtKf
W+2ygSBgBmgNY5qqamNnpUO6bWpcgmNSkTy13PwkHWQ7Tlm6YR5PIhwWwekKaokeapoEENzvO3pM
+dTsdJOJBKh1DhUbAekVR40TvcRxNFPwaSkfzGmZPzWx2EdGTbOCcNowKvBX8xYVnK/en3uxxDRk
yo+UfrGxLI+ipyRODZYM/p86t2gThwAZKdNvNRpIh+UWBPbjGBWnAmKOTwOJ7XOMMbZR1HwWk5eH
5ZTsaGKLN0WjPhLnGkcI05qgA4C/xS4sFC0QCqTO8oTI1won4N58PlyP1s9IYFLne94Oqo9NdQPy
mS4wfX6qJMLeLEX7M3XV3ohBxzrR9BeG4f9HLh+0ga7HuP/8R2zwKnAJHurvf9x9b5++/xq4rH/n
Z9yi6DoNGDRRUt3FPg3C3d+Bi6LT6UmTpYn0gXoTuKO/AxfN+ZOjibq2s69H0hcNGOafwPGotq1d
GDoHf+13ApcfDRb/jFtI4EPBIlXBBZBVJPtwcM6OC1ufLBMzqllVrH1Oq1HsR51nf7XqyjwmKjHu
ayljHZ6xoW/qpOmD1MsNY1vGbvFQadlxEg02Dc9KhX4Y/wSAwEIVF3bdmw+cefSTwVULlFTpStGM
Fh2jeL2U7pfI05QLvMimNMxlVXz2omk4VeYonJGY+80IWnLXAtb/PNCMSvNZJY+SwbQeaZtSHsxC
wvCutWmDWeQSWDZaO4Hiek9sNoW5rae3v7zUN3RB9M/+Gt/xnGA80ixPJgIFyQp0enl2Ry8qmrw0
nkER6LeGWuZ8svQmHtEjEQVmLArO5GxYu9gqcXJI7OGbJdHYAxd3NA7zCG6vlTTTVGTa+nin2jnC
/nZkX8qU5KwS0PQ3maKOqt+3bbwKIYd0U+bm8gEt4c37IPeKkp6DFVTCNY79RVmB5jF20O4+N0R9
n4oo+p4YiP1FTVgnbMUKYO89tfVsBk4Zwx4fE/uTV8zUOGSn+NKpM8DRsfYI03s8poGU6lKhno7Z
pO9d3LFP8nI0L+HcZftYq9IPDp0vY+wf7wBLK8pALp8N+K6D42BrqFS1vfi5LFhgS7Q+p24c94Fk
kz/VctA677/zA23GOh6Veg2uBB8Ghdm1QerXZ7VMIpVU274PKDCV3LpNxIJtHXYSu74qBS4MiAgp
fZcEUBVzfy6271/AD3LTi4+TC3BQK+EojLyKFNXLCyiybmY7qDCAFarmg+3AEoUW3+apikr9eRFR
owZRN+5tBdDLphlV+ViYOhKtJbXkA50JCU7LbeGeilm/sEpH5XCLnvoejrbYLLl0ktBU+1r/b/bO
ZEty3Nqy/1JzaLFvpjRa7515HzHhco8IJ8GeINh+fW0L6amUqXrK9WY1qKWcKDMj3ZwGAhf3nrMP
RGQhz0TzePUWuZ94bSSEX+oNlzQAnekoVfbjGgoxHKpSpW91XaePIgnSAkVt0P5FQ/P3cP0PvzbT
FMYCV0CjSfv5z8Afx54wXmb6hz2qsYsay1tOi/CndzVfj9rVkM2usaXxlRmzNVKbzs51L0j6uzIo
PYy1WQawfeh5ZAWVNR2xmu4Z9PjhzSOH5Y6MqXXdzW5w8YLefZ2zebrjb6lNlnVEiSJ0PNZtpm7h
j8vnOQguyLD8v+jS/NtSRmPICiZXmbsn0dh/3nbNpklH5X62ne9EblKu27JAf47+pUZyTuvsL1bS
/+3n8SMZU3CesJyvssB/ee27HJ6AvXSfAwKjdzdJ3S2GX6qRUmMWG6rQ+rCL0D+MYj0zy2iXDQrW
RwuDt4qskf2IfIbxpmkBi8Z+CJyVhPIijZXjiH1ZhT6RDEFnb9D56WEzFLhLoZH2F4k36hnTCMV8
p9Pp2ZzbWPsA//HS+Gej8W1Fawe7uxL2iMQoVKfQlsMXb79573qjvRG5Cr2/eBjXbeKPy8tEi0M7
jo4v8IWAY/dfnwW2XYcb3fpjAtdNDamMeOGJRXOusjM3V27G7M3/+flzxv/7j4QPwtCBhrlh/6nz
m0npa7edfxilCo5hodfYKv00dosk/KtN648CTzYt3hk2Sb5m+h28PH/67TiqK2Gp/gduu3dPNV0a
tbovv5l1sslXUI4bL53WQ0FE0kT8jV9+Z95X3C4Ol/O/+Ci/wZB/fNC/FxzkJIMPBNHxjw+6CCs/
yKzws0Eg/a1YsEpGQ+ioB4yXNCkYbBfjJpsX/yVPJqp74aTiPav76d3KSf6oSxLJZnsgddM0mPcP
1Vz/cgNsd1HpylFH/pgMh7FrVR/5StVnbrA2F1cbYHlk4fHhR1b+XzXxf8/z/vhL2Sh3ebYhE2wa
x396cw25Bl0pvI+ysJqUAMjZ+2n0ZG8oXvX7cdEMD2r6+SvHaWASeTqmv2YVIB+X4H5iH8ICKEiz
CHFKFdPd2gAxMGUmg9itzfpjIp30iyxSdgULcSOVxGo9YQPq74p0cd7X2R5fmYpYxHkMo8V9mqhB
rBdFptHu+sTBV4Q9BjwAQ6c+jYKkqQ8YvpZvZSsscsqEeCqL1T+J1XLPTtsMN2aJRD0yx3wmjMPN
6cmTLJFfTM/WOOhRgv8VL9v69xUKqRSIksMDYKT950Rre9T9hH/zQ1mZ8c0ZlFdvrhkafWRk19tX
X3MvBsQxV2ePpM8jLR5GGWtenvIKBSZuI8vAHFEmm7Iq33xLu4+dVP1jX2gCQNrWxn82p95wJvth
SCNBdPnfxRn/o5vQf+si/0Mb9779VT9p9euXvv1ofzNt/sm4+TvV5p//9/8N5M0Vuv3f33WiQQ31
T/mvF53rH/j7Rcc2/karlb/gfVEU0ZP9rwatFf4NBBjzNZ/hmn9VZfzzniOsvwH3uxLCeKfQLfJq
/bNDK/CnEz1Jo5Mlwv+owP4nNx2EO3/chLmE8cGQHFx1RBaSUz7gv+77uRqkQLH8ilDauPSdu61C
gclASOM008TJFsI/oHLkWDqxN0zfbCgojd7Y1rwbNDky7tNoP832QluriPVShhuLjihW22iCoRKI
R70+tcu8ow92aiq0BskNWnoA+Bi93uz0ZFuPpvgotXdgHrS1ladjBJoUW+bPdqT/t54761D79sbt
P0WnSNmqimOtnDL2TdVtmtzQO1UAETX1lsyyTeIlse0FvxJVc/eYomDo5YYQmSaPSbIUG0XgcJfe
57CIt06PVsnBqQ5W28vv5kA9uuujtKWIWi99yuhUp4TBdKM4OQHGSRFuaL9a5Mawr1RaY0lnzGeY
qxOp3MDVPu4T1R2EHvbKoiboy33mGucOx30yfh/9UcXp1GOtJMQ489KfjFPiGl/15ECLsGjGHq/T
TpUaVlSGGJJJSjr1I5+/H7Z5RqBynRIzgxk294kgFruJDXLA0mNYy3bSX6LJ4Gh+DZm9dVayUNVL
EP7MbC9aPXJFpjV8HB3zTpudAfJFZ/s+QVRNOEbhei/r7HkH/FdAKYwg3bHnRSExOa4jadtnv7J+
ikimiCt3UlHh56/51O06LDV1nR+AR7cRQzu4Apbf3RpStsBj0pOobizno5jddzKrcPVb4ttafebh
HAv/dsJRM04FfcNWlyoyrc9kgBCCKX84oxvu74YVQ1gNcIVGFmLJTUjDN3NpwiPHzlLXeO4mMrvS
5NWsOQula20z982T677pp7tqGPFNOj42K3d9CPVKSlhwrmnY8fCPZSpit0zd8+zMpsTDZd/ao7Nd
xmnnkOQzI7PI1u7cmAO2xuFXl5RXGJI6zdwEjKY92izSLlNfZl5AOaj22EI3zN92ZtdIHBQmGU8u
3dJ0HSI7CW69Mj9NhJt1+Hz9BOz9plDimkW1qRw/34RGujeJ5xFLB5EmOPiDseVb5g7cbs0Spoua
mRkLAOZ5vBaXIcRfzeiaFBWcAMGyF22wtRx5n/j5FrMxoCfzAt9uYwRPTPAxj04Wgd1hLPpbdCZH
A2+ECtyDlcIH8sVJjnR47bgUclf3P/rmufe3mfGaZDNmLQJ7k3LbOEn4YIZ9fURdTUT6ulkWcb6G
jQx5uKmH7zO5wl59Gdz2iAOUdWps0a209zb3LBgyy2E2psdhdvfm2tw7rclQXEW2I1Uk6iGJAuNx
at4SKU5mj8qgdGOHFmiIE3VnzHe5JsfNGCLKujOMnK0/fYn1TRrvRDTTH0+6y4Q5rm24kSEs2VkC
gPWR86/oEZdWlYNbbrgQ7BUZRrWzGFw40xO99ePaXxpefjkqHXtXqM9cHWS2RFfb7JhupZfgZEYt
t8JdWIpP7SO7mAhET0hPsiSC64zXPcfuynWgLcRDU3zzMusrSeWmxC06jM9zIt8Tl7chWGtW1Wft
Txt/YolwK792NJf5U7fVpk6KbQU7LOJyv+myPkqsl2rSGLz9Tct9bemgEqy/EvFVF000lqSJuY+j
Z+11fsnzhC0CALWE1Gub764sWdr1ZjTTT3Mp6F/0L43nNnFH5JkrgHq7OkJenFXWZu6yihtgdgqc
6UHhEE5YLhXDDNjPNUjmLD+MjrMrFxRHgW3MZI6xAa5JNMxFpEceTXHR61sYfIRiQKTBE87qXWMa
W9ZduE2Ncd9RlvHhSf+GtlskGP/GL1+tuF/FzTqTnH7M9N4YnODi2O1zr7Hfp+pb6/j7LBWHwkxo
sle1d8QBxx4PzGS9CUzlxNgI75Qr9Z2GKxgRE1p+9m72QHOxjoiqf/Cr8PvIWytrfWFKSdSkZ3zr
OWtUXczf1STzqz/IvEmLng4Blgr7WrYywgEClt1XlXuxlBfVruuQujXJM7eBOwV24nuYG1g/zGNS
9bfT6sWtq7xdq+V41zTYWc1myhnZDbtu1cahc8wBjhDhZWvaP3ZVZm4WhXRdG3557Kjuw03ej+6N
zSjlzSOXkDCuUr3YtbmxGZT8Nkz9GqfQejONHtj47PXRyEhm4zZW8a5qkiCcqqXjZMxxWiexxjO2
Hfs+2fdYrq9zoZ3TjAenC35UrZmeBeiQoxcY7SafQpngGh1OGD2GF64POg7UKtGhsBM1EsOC1Ogz
sjF4y+z6qgzzozSUrxSpG9fk8A/96eKWIW9kdtvN5ksiki3Ub4ARoAZqdCuvIQCnSTmPPXymfaHW
B8gm07FcrZhu5VuNgqGOOmtud7M+p2n75RgzsZlg7j/NrvVPKZIejOreYDKwCfN1w8JiBNYYyB3g
YwBiSU7FOJwXJzvM4fpGizDGofdD6iKI+Q2cnYUreiEEKvTbo6kDGTPDYcsbqrirJcmWXKdsV2g0
1KXcpdkQ6y57M+rpvXGtt9Zqt6BqJFO88ZhV3UPVqh2qojflT/tMqSz2rFnFUAKDXVp3hya9nzUO
Hc7+3l+vx0vUGhTunkt7ZuMIcaiYRWQQqgBWCX1YjRS/7HDWsxd8VUGozmULNcBgPvbaJiLYLQvy
ws7t7a05CEgSYRmSByq1tPXeAQJw0cJuwW31zn3p+8m6KyRZojGRusNz7TSgYyC+fPecLnPZZZUy
ySB0lgY2ixt5DVVDa6XQ7DBMt8cWFhDEmcXfeAPC6jpxKIhk3t/WU+HvlbM4l0AVsoraORteGZ85
2dHTTosHy27oDdg5h/8ywidE3ImFd6r3xUqeZWSVqV+yhQY4VQHT5HWUiIaZu2ipKBEGh7jP+6I6
FR3vEZZb4Z95q/v7AqXnN2fB7x32lb4hPHUe2MJ693tN1oofl8EqP7HeqJ3XieEdPFuyHQetmax3
iZnuhrCla6w4X0/BqMsbZ3AYr+WFPrInkmo6psuuWGE4RNryOUXp9lYwTM7aTtOLNXFwYPeub5lw
SeBgP1T4XPjT2aW8eB3qYjni1Gh3SwHersk8+8aek+lJ9Nn8zeHT33kZB9KUJ3Yc5qG/Dfreu8AW
DG7Dfm4ufJTkKPP50addDCTDZZfK1WsBLeiYhyUgvAo3d8QHWH8MkwXf0fSPbUJibFgFyQOHsbHr
M7uPc7L4qAeNc9Ha4m4wm/qzJpXsNSOS6MZlXM+rl+M5XwJ+Xr1CXmn6lpQiGwiJk4O0ISryRrbd
PoR1UoY2KVRltcttnxBaxsQno65VLNziJS3V22KKZE8KCVo7TxCOqra9m6M7aNfmlJa/8TXu8oyW
tPmoaMG8SqdPtk1TTIfeoFIuzayPk2FJdtYSeC9+HWY7MTXWIfQSk+H3JAq+LmqrJRDZLizSC3Ym
AneDIbl1VDecGxvmJr6XH7JJTqrWb9MoAWle1q7/lqXPXbNO+DzH4rbIyCbLZUMJZ/qHxJ2OSZpk
9zoJi60zjc8ygHrVqX7gHQ2zG2d2noXW02Y1uluRTFyAkkBucOtH9Sjlr27i0lBLGG3ENN5Y3fyk
yK0gqul3bXjwCx5ua6r+RqYU7KX8AdW+pUL33s3Bf81HA37WDKYvdx8SrvMnb3Ru8uKr5LuMl1I+
JnmvH4yckzjJZR0reYUapuubK4ASuDOlbZ7mZ511m9TSpGGP4WOJxYRt8LyEK4NrKFiea7xBennQ
dt+fdD9wO+hKOha1tQ+7/mUZnW/N9d5icUlJ/eJkWle0ySI2njcVtyO4JCbbNRemkB5gnNGDa7zw
FDCTf2IzpShW5orDlQYgFAjiiIX1mhK5dVtJxzpqnYX5gx/2bbyybn/lbtbFdpYkRyUEcZ2mCG5n
4Ipyh0W2O3LIuphGk3Da8dL3t0U5DHeFlPkeb37eRBWALN6MKozl3NUoH/0B/GJ5JTl0KXoLLxtH
wIGjuYV4s3KPCirrZlk1AL+GltPPcZrJpEU2YcTkl0zxBD7oE5cAT9vOTi3khf5GQ62OVhgyQ9RM
6tAKlQy7tjBcefb6OXLWg0vk87sw1mLbiXHvLeav3Gj3agB8VmSNjlrT+8alOIdxOX+kTQmwQKTh
39vh/7+j8r8sOvH/oaPSlHL8E7uPP/CP0bHr/81BtoaEHK4087r/01IRXvg3pgYkFjA7Rnn2u2/y
D9Gb4B8xZ746phiSQVK4ak7/oXq7TqPx4l3d6e6V/379c/812v7HFPQ/cYIR5v+xmXddwtf59NXd
djX2IKP9Y1MlmEZlTcjyOJPUnG7BpTSVRwS1GsbbOpXW9AyjZzFOfjkJGggZYeYgv01n+STmzfmk
Gkr879rUebrtGTDRbkFTBrXIc5DTbdplLUBaENf0qJswkzujbYshizQeYUbW6zxnEcdNbd53ZaDD
zYrIbo1cBS3pBgG5A9qDxOhseq7N1r2duMrXh4S5S2Nvx8JdGXOuuut6ZELdUrxSenfF0ekaBQqG
4udrqlr9PU+Vhb5O1yUbCVkKFAo4JkN5Nxv2/AzQC2M8B/WW6Lp7wbZAAPtAa32R6K6G5oeYLDfu
R0VAMWoSQwb2eZ3FKTUAkWU+Rzcct5xXFD0HXnCmP5Xp7NccdbfJZK0o3H7jp8S9m16bHJcxPLu9
W97bRZ167F/2hkbcpV9WpuiKyB+5TFCFSz3erQUlD315L2787EJ4OcdZru7cYQYek8HoHQjkvZJz
giMDSGtjLiBWbVf/qqlAYrPz71MP6PG1I9QGzZcplovtXmftDenWapYvJb2t/QR5B2By3lzM0voM
89yh7VQ6sZO03QvOdrUtrKpG51h8ijT4Xs+NDazUaPaesf7AEyruDRuctAVoMXLUOsdFMML+a+T4
VITD+8JL8Ni2/Koq4OJV1mnyUlhL8Z2gzvAgW9g/osdErVUAgy6tkPMF/jTMz9KcM+PnRGX2ao2G
BCEG/sR7ohpejl5YJTZXSbRWPxmEBj4LshFi09v0fKy7XCIC2LVEV2uEQp5x01qrE6DkusZHkm7i
P4lZ466EcibGMo9NkrBM5JmjGSzDbaCdzHvwFx0GDeWQWbvBV2ukelluUvb30HrIGHNMaOombZjy
1Cu3rWNn9RE70u+hYHFopjymRtssZ5CsJo00ocynqXWtD3/1gUDpdcZonXWXq/b1Mk69OkhUsxug
hOsSjRqVlie1986yhX4kyGNBau9O3MUqfcgK1d2qJG+/bEa7oO3qpiN03vBOU50yK00Ln8z2pk1K
0b/2Mlm4x+dcZ4uxpreSTvLOnO2H1G/suPMISdaBGMEhVV4GODoBnQd/amjHc8V+EZwss1xaf993
Yl4PPfIBpBKzOE9miQQP6hfDWwhNXBmWbZhZLX3FpOtv+rZL1aEn89vgIjMnqomaYgk/QyreQ+mO
LbC5LEFm66RpchhgwNE46F8y1bjfqbQI9wYp1UTtJKbdMrTZA7Gyy94XwtyGwgx3TVAbO6dTIMpI
S9wESQBProI+DcryfW1RtSe67o7m5IpYgZ6LikyR7F3L4iLzdT0xIAzAE6WOnQf3PUDDs0ra+tim
ihfWpYcV0IlC/eqo96aifdRoCJRTo4PbYJ3yD6JzakhvLPt0WXkYdhpGGO34V9as5g7ulPugmIJ9
35sZulfly3OgxmBPYHiwDyzRHwEHGJsc0CRTpTa8IaUkuANbZMcNl/aD4cj8PGWTONMEc16ka8DA
Q3Ib9QC1t8uaHynfuyeD94RWKT+y0Ev35CwAho3w96cKX1PFjkVfm3j2mK+Dnyu1ev/9DVJZG4dm
Xm0kftf/gvCmXwq65cGtsg/axfI8T/C2ryzDY5rV83Ow8EjYe5N7TdnGkJgbGXRqeaSQ07ve8fj9
umnaTUYDGXhA6wkG0D4S0AU1fF6s+84fp21QsnokMutNO3vfgmTJP37//Cb0srfJB01a9PwbBnS+
u9/PsEmb+dmYK30MlJPNJJm73Hl59X6mvRvc1nZm/5xzzSig9PMPKsAa4s6afxSDrd7rOlk/52qs
KK3Swbr2Ctj65p6hoinouaUifPb7eXxSay1eJbooQHuhZCBHBFJX1sHNhD4S6FUwfUkKptuiD/xz
aK7hxlR12AZvNl4ucb3tAKsrrs8YhRiv+kqFdQKcCOOTtHHDTBuwVCYMb/p/gz7hX+jpwflucRR1
Uzz30rVPs7/Mez1590ljPOmueFy8+jDX9ho3AWRAd9pbZX+s/WFnDcthsO3PNkBSZeSpEwdpX58M
4rairA3uJxtVLyFMDwF1+Shx3thFpzbcgoHnV2a/X4UWsTMOLKZlRXqq6FiGaV/sHDqi26QJ7M1C
FGGEPyTdpjI0oirInHOPvZ8QtHrYkIdub7ya2aSfuulBeSzxfvIq+kW9/vA7k2bdoOiDT8srIGLJ
82+eidb+js7qhwvWEQmseDLV1N1xloSbYVrqAxaVapvD4N0uPlvxsGbhlhZMCUG88F7mhvT2Kw2Y
HHaQ9P7oizNILLHvmyzb1sqc916fHc2wW9i4neBrNvrduviQq6HBLuXEkSXXR4zfw1momWGCHY+T
Z2MdNAu4g7T4W3dmIDGBLeCmGZwX6CWbotDbClht1LbZS1LTLhJTQp+o60+dzt86ve5bGiuMkEdv
ryFtR51Z/JCOhKzqmfWmbCz1pVE5MRjvjTjs6RAqSbRfaS6HdRDddnD9amuEcx3jFd0IUPy71GmO
zjJa8ZJ75Q0oepdRaTXHKJyDbY2oe4/UQZxGY4U/iX+d9zXfi3lBg222Rx1e92qwuTpd6o98oavU
29q+TARl7NNpBJ2adOEDjdXu0ey9aWP7pRHXQRk8Ncq39mm92IeiSgDcgRalU0cmQ4wOhy4RSL/6
MGJruKDNB1p+bfHLENlYUTrMeQCqyru1r8r7sDSrHXs1VENzEcYFaIl6U+gTUKePcjgG0g9jCtIg
j7iNGAdvodHth8lPZNDLXWKZ061RAxpsCsckDaitLtLooEt1WNpMDultQtA3bLiQyUbiDPZecbHF
kzZmd4lRdzusduq5agt025NoSLUgqeI7d0ax9wdXxbOrcAus6XQcx8o7LXYOw3XuxFlWQXEEZ2me
bS/3DxP71c95aFqWZI7QsVEjyzQtbuAfrrTgagDWnrNkTAenmX6VCCuQJmwyGTPRJbb0QgMvkz5U
+Fy3S5xKMTGmIBz3RsLLICXCH6gVm/aWZHYV50CedwQtCQC/BvkLkyw2C7RVeqDIy9vCX76PFgr5
nP4FUAHlp4/cDqbYd8d1W89TxmW2cbdTPeR0srOSuQsemO0AETXSVetGBpU6TcdpeWgnK7y0Cd26
sZh3vVcI/AtT8oP/cPEQwnjcaozqLDG9vowzCROJoyNPCsYQU3iyp8WJvWJZfiFU8X4GrW/shedv
ujYtYlnYzkHmwPOQWk/7GV4AB6Ln0ytv0Fe3kjMpyJOvsMLt6NELpNNWvEO97m9NJZuLA3NwM9XN
K4KAArGqQTKCKrJnmLfkanAbP3qNu2xsTQGql8HbEk8lt4Fff3GiP64WfYGEoywiuOVuDIdHrMhY
Mi1o4RzL1nBQitMkgb9/cZaAaZqY2dW62X8rQ/1MDBpQShe6YDgg9PGovVxhx3XROptyMjnMUmv1
NNtlrXajlX8SdR8Ck8k//HLl9FtJvDeH7l7xjkVF4DgQvQZO2tbJNpQauGYCz4q8AvAfdpp1O2r/
tqpr64a7SLWv5zUn+LHMXjEKM+nDQwoBFew67odUUypbm5DqOxoyAvTmmn1UcbeLUkHWvDSsjyAv
+f1yo/7Q1xVBEX9akIgyH2lw7jiyvczXmQ5g1O4MT7Xma7KSWJXhSF7AvG6ksTwtdeDRgmfoKkFd
RWOPPJ8+/R3ZcB8kIbzktWPtDJ8ktUUPzHgLT+z6LrliX8uCl35tH4VPTRmkwfVL/WVfbeay84aH
tCGeTBfdr6kXFLodszYFgJR27Fg/WZk/XAh0RnljSQ/eqLCu9qogZ7ENyWvftaKNKbDIiqFairBc
dsdCKmcf+pkCyRr+GAe8OYU31BusUaAclZUcR466Q2mL56Kxj7agSUhTyzhoW3r3Y0EDzTHXvciq
9ETMeBqXTY29wyERuU/JkKHRgmR66Nf9xGOMOLbtesslPT2mDJpj6sk8pqljPCaZLd4mFIrRmMyX
pR4+oMCWLzXDZ4e282Mv7PwZqq2FEUTZ37hX9bs5MH52aHsRy03shX53b8zifjWau8onQy6g0qpT
cY22yetj4VXL0WxQ2rFwP6G93xg81zfoum5Euc73iHSgL2V4Akfd067CEKRdDCRu2QPOtMpi72rE
G1FYts7NBGn6cXICvetE3sFfvlKRrQKkebjqQ1Guydap0/A8Jinlmfju19lw64fjHNuVGH8leaBe
bWlWTO9luHPE5B7Yv4CLF23yCuuuviulMe1Xz01u6adxhCUB2O45KGNbUvMkPEzPmNKHybfreF16
9142GakdXkP8DTOw6dbVBRkUML9u4dYwQK8GfZezOaMjsOeI6IDuTlpLtUflbOCS4xa/yYz1Z+2E
K33mbLzMSyn2cNXziGLFixZHu1y8u+HTwZRF+WYt9Hg9QNxhldUbfEef2SiplHyA0AvIhr0n3eGm
4cWeitb85oKrAzuYmyfpdg7rf6HW0c77Ml1B7CShYJab6WoKX+2nLvGfy943Lumo6Z6GV+rePAkK
83Dd0MpPz8zYLmO3iijVHip8q3wLcIMdAqd143YkGbPU3XicxqBndtRdzXae7HbeMicP/HaohPvm
zkFZ0kaDPblPa+58U6hfMQ0V2RANgJ8fkPeuWxla/WfjVc4G9SwPvTKTInINKpFhAJ6fTCSArFNa
HlwtjHPt5UkcDNyhqDZCRpzl+NQHFm3HMs8tRtb28piBk9xyFy4OTe1m1H/5cMMVVW8bP/WPI6x4
UKVT8dyEVfNo17A7Iod99razyxXdsVZnG6z+3ZAE489lBollVwhm/KJMnyrCKqJyDert3DgC+Dwm
8iYcMAUoYkyYd3TfjM5pT3IQUF3TIp9RMLC5aNgjr32WXzICh7Gf36WZ8b102/4loJ21KSy/3LUT
tWsdJt1+nd0X2ZXutnCX6r2zyu6mSNsAmO8k3xjklTcD0qCjaa5o28YW91Gy7AfA+DeOW/8y6OSe
0ylbb5IJbqnpYPeyi1lTTQx+lAW8cmGe9geHKCHm1w4jqCT90cx2v03y5HPs+mFfqupWcf3q1765
V/5ckwCweF+JF2D+SdPhRlPxXWjyyr2PGwkZ4Ji23+vaLW94dDL24RXt/cUKY8PI+otPMf4wcNk6
BE1inFuaDpuB4gkIejd4sfB4Wa7PCLYE5luTD7QyLV+c0IzJV3LjNesWCQO6yx8nXHOHkfSI/UQ3
D/NmNe3D2hebUHXiPWwTh9SLlUSuLqmeUNbPmEDTlgeTdaeWcmjXt/QYQZ1dubggSViE9uyiP+rG
bFstpFY0ZNhsB510d0WOf36GrrKhoK3ieq6d783Ch+rHFCOhNjokVm1XPa6U1ds6M8WLp7meZIwn
4sHyi3197RIY6WDsRM5puxTGMewMfeBzZcdwpplEr6G8dcZSEXCr5Ve5SvLe/Jb4j0KXB7+p+v3Y
Vcu3/pohZqShwm9Zp84Pz0IH3TZr8BG4DfONtoa66+rg4PU1eHbaNu8gkJdtLp0UNPOgzZ9EUtev
mrQLWKtyCB/NNjDuuzU3ftQhQjF3DNRGa9/5NdBOitPiOt3KgzkalrzehQMdGosEcBooc/tKCyr5
HOq8uUtyrTe19pubtNWMVCaCHEi4RojmFHdTKrvDoHsKGzecm+/LPDuPFtKVyMHH8C2QrWYLcYLP
Ua6IojGmHAoO7mozTwuzNlfkT2OfsAk3XbuZqutFu17EqZlNSA8wjDdOyyHUAMnDuFnViHudxgxu
iyKQZ6wm8tMuwBRcjx2mbKNV5Q9arcw6R8arkdeT0zj2yr+zPVEsZ+RckqRXD26yJNxQWLqIndZH
j2ZmkkMnN8czFuHu6CSByV0t7cL7es6hrYRWcWu25LGQVIJupyTjApA9Sv8xC8a3ykyNOEHH90PR
c3t2Ui85hx7yo3IR1s4K0+nUIPDaDPhZqPWE+DW0DVZcQz70XTo+WJU/n5qkon9WNHKfoDYjA2+9
RaCd7kf6jTe5XyQXwddGUbqED9ZcmTQ4cRIuQ9netomRnNhbq7usMO1t5XbzPa8HwuYl1T9DCqG2
ST9tBNTCNZ4cmqs3oPffMF4/SXulHhoN4EzIr2KfZYLS+mdVDcPGssPvHiA7MPH8tjbWZZqL5bNG
GUkVZMVG4b94E2hDLBj+xljSnWlqvJWOYTOBS7r/Td2ZLLmNpNn6Vdp6fZGG2YFFbwgSnGMetYHF
JMyAwzHj6ftjVlndlDKv0uqa9aI32igkBknA8Q/nfGeDn3jtUMiuNAn9MylMTM1TFlYZyXxOM3DE
y4uyZ5aHoY67e6WhJLdbtmtJbHLcAW0fsmoMEkSYh8YCD1N081Ncsbtu/CYAir2B/B3ioKHDi/Th
bBhMEKOo3HGDE0DD9vUsu85cLwy5j6QYi91kFJIPfqRcs7x4HfuQH82sy/bAn7rdPLUziJS5WOt+
fqhV1J1pk7KYZ7v9PogsQ2nDkx/YN5TBZtw1vhbabPCRb1rxVqrF/gL6qu5R7hHBlyOhGS0aKULB
ssBShrsjksZbaR0xKeAfzQ29lc/ovs/PY+Uzey27YkSrV9FFZtlLr+foIRNbv8myTjunDTGKpI72
9oZHin/tCka8PkBuNBLG2miRWmnzWOKP6FgOO1YRNm6U3A4d0wN9FNq6JXMO/HzKzcL4toegsPdb
tz5XzJJCoUb6KIsmW9V89t5lBesa2sH6/Z1xOTxM1XznV5TK6ZADZFERVV/DTvTSWZk+/qAGC0GQ
OtMh6k2Y06KSV2NW7806e5ZtfAa3jTo109Zaag4bfRbplR63t2S6IuoQ3RzEsNp3i++4az32qP4c
791zW0W3Ur0w4mmCAdAvTZSXQNyPPcKMLnV7aYYo3ynH+nKjQcu+HaTFBTBiEQBtE7S0E9gVtCYo
NJI5ckRLJOiM3nXCzU34kkw3Q5aXe68Up65rw9asX8YZhPtcCNrgBhO7nT63l9047UNE2mThhY29
tKED24btxsLONFVnO6sfJof0d6GYyVaWe6p8tByWYmNQgSTbgFYgKaacsBJ7MnQLm+leIttVHU0s
mVVuPQitfe1xza2AU3hBrImJJ6Z+jOq8D7IZN2KZeO3R9sbH9pK6xkhAD0upv2QedL/eyoed2/sP
tUvJ1XTWdDaTlMADelGUWtI6SKe/E65kO0Ie3FXBZNxiCoBe0odxFzrVHPomgtvEv3ciRiJZnW05
6ft13pkRZ6/09kjY9AfKx2yb+h+EXMEoGyqGvrr/QB35zHqbjAmJ7N+qk/sUAfjMPucqx7sU9rqo
zrZmfIpIMGiSa9wPK0N1kmX7Uu1G9LIHy5u2PDELzjQuCWGk4xbAAQqpogoLW34OXblPavMxaiJ7
Xef63RLZ9SGLy+xE7GMQ+0a2Nv3qzfWwmauSvsdIB1Zbkd3uc4sF+hxdvCF4Kk5Llh3okuLDKFhR
k0/6URjyIc7TN+QLxiGWGnaI8RL26RdskihYjzFEo61FqXbCcqkgCXuoNGp/2Mzu4l/PlvlplUNx
n+sk6dWY6QMnkfLW8poBAzpEYLRSSUDzrm7jxZy3VdW/phOPkdMYj+s0eeBIR+hVjhKyTz9vzZLF
zuDW8Tc5SWPd1xWXuA62gbpr341s0UmsAX3hEMJVlftiXF5BWpzauA8XCx0tlMJDkffXNdmLq9SJ
SO4rste5tm/5vPeTZW+c6nJ55jzm5gb1Ye9s2zy9n1p8sxmrP5LDops04YeGvjyqpp0Rw8o7Nm13
1qTC3kz20iFl1STLimfNxigHfsNGdkc76tZVn9z0vvGkxdzqctrnuZXwt/1nXhDYGGnGe1vqe4e7
YeDS2I59dpa6tydf595wrSIY7BIpfXxwrHwjbGu1+Ll5M2W1gaOd9Z3PhHKNPepQ1C1mExJBnhJV
vTiktifY/V+bSbtxciRkRnuPmAso02KQwSWuUT6kG/a88kVfsqskmlZa2a15RK2nQj4CBU9pXPyw
cq0rWIztxphnc092x3wVR/Wuhk+ODji1N2lJBk46s+sidGlNos07DATMMMrLD4M29pRZ0YtzqSyA
fl9FbtGvYWegQu/jdkMG6WuZ6ONmWqKzSdviDLq+UU3E2cB9VADQXMnav45ZIJBhhKzPS3wU8QZS
w9mqBBCHxUEyiDmnirrxGrvCEbkYA2BazU3pdikkC0u+2GrubiZhZwctS9Ozry2SSYLImKa6ZK5Z
7pY5SwqlQnPDziwG7lzRyye7ycZ3u6FgbyfmLlzkVfEGBZNunbravkT8SGvWNihH5GailCPu7dNF
oxOAGYfroPQejtsSD9Rf7HRLvWWfx+gpGWxBkpN2g4E821Rop9qK0oRk2LVoyTbpmSTD81qng7hP
PT3fDWIaLn6DDzvPmTywpGJmscLPvOcbDKgGUb7MfbVuxlpxaDjOwRzLO6N0B1YaWpj08xNk/kMj
cuxiun7j9mhTTCGLoIyapyLpb7BbPLIKzVcuIr2V5trZujFita8WNaMj9D5AvRg05nq/HTA0PfT1
gDjOzjBouHsv8q2wb6wosCZjXvX2cgv5QuKTHeqDGpa1W0C4IM/1deg8YrYaLM8Ow/kWp/mtwzdK
zBX6vdShcI3FdmYxuiKLBR0QkJmyiPL15EVXeRnfCdT6VisI471YaHn67Iak0FdotMK6d761nvGt
H6YiUOwUN4NMsWtl3VNc9x++juoeBfI8uc5msOOU69i6SXqUeDUkb6zu+oeLSHGnuV6J9p/9nMgT
QelgbgZvadZ9URxVR9BTP8IkEdmrVrOMIIyHUrG7UhpQHDtpDAKRmzsvMmi5nbvOFeo6ngieUNHk
nlRt9+uoY7w9lDyVOT6tg1cJVN1xvWYHnRy6IbXDBSfAzgeexSyuZJge0YQKty4BZ3tPhk+UUSVz
55x06bGtMHdgK98Z0XSd2VyG+uVBE9FgIDrelHWLmpq7Y8gtxQSIDS6E3+tRJ24HxB1mNzFjtU7T
POxZ2BNBTaGQe2bCXTen+4v3l9/SFGuNtmAVFcPJKez7YRnczeSMt42FYgQL0lPbog1zyEzjjzrZ
pwPe14kxRl2eu7gqN7NZFWedMGIKUL8IDJtGRcwW3U2pCYKMYxq7lLFwxtzTehosORXlTR1Lw/pa
TDT666hhe79yyTIZ9hYRLflxIiRpXklyfqyLMQHXhOEMudq3nkaQFw7GhBy0QjVsolSsaVlIfM+o
1szR1VsmE5wRomuX54RR3XTbMkpCHcswciQjKRmdc0f/WW8Kz52TG57vkSLlpp6/Lzk2H3wVumRe
X2LI26H2VnmYEuMQQ4lhVVIHZdygH8sccnFOqD8oCN1ZJK+NHGMLybkt5J3JUoxqmus+T0+Tk9b9
3YCqjcI1Nhu8RmiUqkMVJ34f+qy7Gd47fu9C+8aQviVPQbFrJuom144xs9f5akRCioA5qhlpOfhf
oCx5Gd3Cyh8GI52AEI2T/VKRzqcf/NlYLMoadPXdhrrH9a5TxBNcx2OpuSsUd/N6NLIUPXrp+Teo
KbwriAvvE6m8nkIibw+DGxQu8Ydd3o53HnJQ3Aay2bVRRHznmPbxtzIb5Y1GkBbCzKpbzABe00ju
QWV4e4Qed8sgnIcyzl9iJUI3SxiAG1Fg4rwJ49y68cby04rIM0SBU66yWdm3LM7Rimqe9AJOw355
grjled8HpczL6w/u0b+gEmXncsAgD42jj8TujW1ZiK2fqS2S3oBl/Wl2UgOGp9GtEAymrEKShSUM
xIFJmCHLi2LfDvxllXXL3ihxyqrmktstuumpWZydVFN9jDqT5o2y9ziWyOhLfzIvmW/JWlw+pMqp
8Lm4aosFu963kz9vR0u+V5p3hXW3pEdqDqOkxqM7mjjglmbitnSSDSJAK3SJtwr0hDtk7ITxGLWC
83gy3TNJWPaa6eWMlCGL9tqg7OeZ1Et2oMszIVGfNUXHupvUNmuXaCcksXZx51cBWMHsuZL+J+JZ
nOl1f1ULlW/rYXxIpnQ6Dky+bpvGKzbOKFSYpfq3qquSIE1anjKWxjxaLTIOMxo0IlGHrH4THg2t
j+XfntiTT0m7j7pk2lRo12iqGhYRzXxgaWfthM9D0J/Rw9skqW2J8napEsRLn+BPAW453cZG5CJ0
L8GRmz4ab0LVUNAK/+wJdWdXnnwABAOxv1/c2wuybjc2sVizXGk+orHAmkYI7cZvnIndTGvsWiD0
R6Xai2CVTW2iTPwbvHsMDRasBtVUe+525q6ed0wR03w2LA4Y7i8bqxrH5dozSVmrct9ZQXw0IbLm
rwSjlOs25dFWm9l9ng1TAMrQ27CGvV+msjyTis1a12+oBgU4gLVTZtNTbVslxQwaqQML7x47ieSz
XzEWnZ0VEL3lDXmY+Y5Xz6lvO5/m0GSqb4RVYUyoBeY6a8NOT/SDk5XyfRl85oGrgTd6sotyqS/J
dc95aqRsGGv5iLLNOSJ67APNYsHZL+qwXI6sVUcm7dn2ZMU6rDoVyAWDRmfmIn2yisZLcWO02rKj
5sCXl0uI+lMyguCKpgMHGIW1FxV5oBCJG5sqUtgRVG9QdbUV0C/EwDp3n9X1k/dJ01eREto7/oaA
6+qkYDPVdjMepri27zTHbQ9eX5rrKdHcmwsBJWQnkV11cwKbTVYfporNMzdxFeRlod3WeXkLwFLu
ldLse9YiW0bHX47KvLWmspM7OByFi23fyt7ocZwYkbZeXOLm0AAlS3eE4PvNKupHNo9EqqXLpm8g
kWURLbKZpncTts7AnplN8RzegVrQvqoGjQFZdEE719vMrGpMTsu454QIQa1Sk3CTbMhUm0H9Fbm9
RuZt8GR283Ms9HtigxmAFsaWzZfE/TYepd2Ze5O84QBWnxkQQx4uXs5nP45teoObG8iWX7GP7CCn
NXMJvQCBwKMpO3EVu6VoaQzJa6wzpQfEPXV7I8EI2Camelyy/AmcMA/vvvmkAerukOChcqjH+4Rj
l+S+epq+XGE/MCBKMds6l039XVzqSRApX1B/jw+UoED+dM4JKL0oqnv5vPilz3i2GC+Jcnw1RsdO
fHSrS3cxqhG2LL4zv8tOseM4wOxG8Wjlrn0uYL6FCBnS7eSb2E2tz9kvl81llM9rM98iFJ45eO/W
mxJ9bXcSRDtjsjG091733A1zIm9vTql+5fWkto0RV1hEStrDqAihRc+F6zRzMJmiDhhXbjdfYixz
A7N/9y13mvHc50a+LbJ23hQgI48sI9srawI+MujVZ8X1uJZ9mh8bhWx1VVbxl5ukKIUarK9TyET/
NJvcaX5zPw41cjaWFruyGUABX3zzQ7IrLQQdVrcYFOMV0SyWnnKpmzjshY80w63DhkVDi/KH1fvB
740duW5rc+6KdYn/ZlAoItrMuPfj7kqU8lSa6F7xOwyhLKFHoNR08jVko34TL748ZZnSkO8Q1OOg
VFqrqmGbGo/G2k0inNTYEHatsuWuZ/DG+0X4lfrzU2l0dVCIhHE+nxJumhhZb1au+im701rtSevy
mf2WL8ESAHHvxnnhUe/c1CRKH8lxZKfFxpx0z/aoYcMJEYPuWNWh6jcoyeuaQaWV6wPiB++1ILqR
CYr2YREUvkhi/zrG75tcDacR10OoEddZryBURBy19tdl+LwfF/FlZJ3tBYY7dBtAVVxcxkJ6GB/W
Oaogvf0zKOR/QgY/fKmuV1//AVeg/Y+Qqcxbl9bV/wLEgA1n+f8tiA/eoMB+/qiIv/yLfyjiSeL4
zUWzbjqOR2q9+BdKzdABCVicIWBPhLjgT/6FGDDs3y4BAEBR4Ax45oViz569S/7rP/3ffBKSwKhZ
OnohSBT/Fl/gJ1oUqPwLopjVl8EhKkx+yR+V8NhPyqUnnmSHl7I9Tg3DA18UapNOJmZcy1JX8UCw
oJk4KmQpT7yeh1rjDx/WX2DKfucG/V86ye+/BGNG3o4DO07/UzALBUjakaOJcuEinrRmxCJamSl7
UyczLmyZFhiQIZ6+m9VSzOHcIWkoB6+sQVBW6WOZc/z9+ldCc/wDd+ECpwfeYJDEYYA8cqEe/fTB
OPEE5AF7VM2KVAdj5aFFl3Kic8PsU75MYx/f9FVNsL1GRnWAwB+/NUkyPo5w21Q4pfxpZJBMuA4H
v6aBCZjHyrHfRqeJvzvQfnTqpzLCeAf1RG6Fq4iKsrtpeSlmECdUVf0HGw9FTrgtO3PVWRbu8y72
eLKatVnsOIra5mxF+UQkaWf5L9DOoGYJ9WUT9PsdygJP1MuF5Nza5RhhmS4mK1njbESXMnue5h4w
LAOjqsukyXYpy+Ur9r3ZsvJHg5KU5/cUH40YoeMWNeJQhcSI9oxqvKUeVuaiyeZAd86gFb4N43GR
oJw0FVGmGxP2KgaFUhG+ijo3RivHIE4Lh8mvGoiul21t3dYNUuw5Hz8JlUfvPYjmlXkuPgSz6Jco
NCCrJARoOhzencr7EwS1+kWT7hAhLGQEC3NiSb91/KdilbPNQvCkzMynxUv4fZy4Hy4IUVmyyCt1
rO8Eq0yr0jbnacX0YXojOQ68X1ZXUHi9sags3sNEyUDCNwOQeLJZoZXc09NGAYF+X9rBlqvF6BQ+
StDDPEMgMshNK1mPrJSj7H1j90vDos3BouZHiqA2sxjNa4Gz7gvQT2dvqeaRTagUdoUXwexeM1nR
9x2FZHkaiTd9HdUywHAYBnWybYW8zKsgxQ6uaTxVbZRA02AYe7tEg/Wh7NK+mrUiK9YpW4hHO8kT
EH++0nHwuzEK3XkS2hWCVgQRUxaZLV/M4jQUwOOI8dnI+PxpfI6m3cErZ3xYFohgyskJar7oGqyw
ZOKQdaUJipY16XuP5NkLqGQ1tqU9L7oikQPvayLGB/pCbgZfj7St4w6z2pqDqXvrkR0y1/WSVQ+c
ZowMfIwnqM1pBolI5vKLs41WIRt6QEIUm6d0rnjsqSIHiwRXf46CdmhFf6S+hv2Af3vmkatJtO1Z
MyGsKEtFtGy8dPfSpa7Gh4vLnwWgN3/vMWecyPhtivXsdSXbgKqu673rdIPADFfSC+oaGseVj22O
4HNtVifSaGPnFkQbdaA9lRQihpw9CAcIcp+9hHHprCdPsixCkY1fHOLikvrFjt+R3VuiDfcZz+lM
MHD2/Hc5O0xTlkU/Y6X86KIocNWhj2zznAvq/NWkVfxj7zGep+8CLG5gtnqyIVdAhQoMo15X6xlN
MeQB7qk0d1kilp/MuM8NCQAxHxCt9mFhlVQp5LzGjCCRdtotp1vRDSxyu0N6mZMpIIjYDSpbD/g9
KFgQRlsMU4Ad9iCgQplI1F3pg+63dz0+odrpNlOSlycxLYdaAlVg+IsI0AbasWb+YnzvUnt68fTm
aKL5ZSWbMIk61FD+kLsybDK0DUwCu2MNNSXZyXfHgxKZvbYqi2zW0rEfvAt6Fr1FCE0vKH0CFvJK
OFgmBJ+y3osNyiYZJHMdIOU+GoMONkElt8mg3eEo6FdaE8Oe8W/Rircb/DEDLO8ZJcYEPaA0vlIW
X7dGjf83mZ1nwpnPjV5ci5Kg7GbsKGPJGQimVkZQlLEVV7Z9XZkvzljcJKmxW+oZZo2hfy7x98Yk
xWu2abuK2js0kzURK25m2ZFWvT33BRdfPpYpU0P5GEnnym+LUGP6s+4zoMe9LYmiQWWWr023pSWk
hSdlYtzjy2a8j6cgL9vmtk3Kx0hZtw7FbSzU2zB1eK2wuxBemm+MKF1eI51BhmunYFRK9ALz2DPd
1Ztiazmlv1GxdYdkbISj0K6WYb5v8d+Qaeg9MNgI51KihE6d+t6ikjZRT6/ZCMxGWjNXM+EYWPI7
1CnUpvZ8B/4j9GdySoETXpDoUEgaafUITObrVpvYaolyTbbqrUyX5zEbVpdyweNYOVmW+WS45X3E
ib2yuJA9/BZ8LzHDCjhXb8uSXmERuDbty8R8/vDUp5H4YdMqjNcdagM5I1P365MXWTWylgxvXOu3
zYs2GsesxmmDQ36HKue6NVktXPTtw/s8p2XAIhR9fqsTA5Zs26G66v16/jYZUt8UUrdOFc36hmxO
9RSVsBf7swHxL4Z8DiKaUb+ug5FYimIM6RW1FZab5yFuXkFxnYR360PoZzvqnkgCPBWFWDMRtYNk
YbmjK2ASKIyE/Qp/49SCPt0sKM8u7lUUuUsSZmiwL4qZbKcl2mOTF6dRxNczAtrDYvsv2JKabWoq
9trYgoZQz1sZarPf3OophK5O2mYFJBkWfhbVoWOgAecI2061eIzMPDmDoTyZFkM2douPiUUH2OGZ
X2J+Lk4Xeysxcm6b2gSsjaG9sbFL8ZtrSHPi9qGSHYl7fK/WqmYE8QDOMJBZ/LKA4Klk+lqydxsG
j37JZRzt1EbD090pkTk7eK5dF2kCpoMb8G05EV+6Bvqag5UUeUSllnry3SwwDBYEYsmTjTKgjZhM
olXqb3miMKWJgYZDexqjp9nV533ftDvL9efjoLWPPvjcVbn463ZiB1d1CToYQ95cQkIC4kmOGn/t
pCyLW0ltytYxZ4w+nclhqvNjWQ5YyE3nwRBZgdg7PcRAH4M4Eyl74vjIJL5cWcu41RdWOqONOsPk
oBOs3xG1i3JrLgLviq+3Wo880zyjvOSZBIF2CFSJkZ3s9zS0W9f44A1eu6os2XvDHwdR+VhZ7EWN
xPveaAi/Z6s39QAlxyGvo61LTPc2d6vjfBnsZMjuJ1e7phwTz/hNv8xRsf3so201aOcoFt7NVKO3
Y6Z84vitblJHNh+kFqnVVETXHpK/1aCqEHNE4LXqiWTxcEkmJNix75/0mLOBOjSoh37Hwwv9kO8E
pogQHszoLJ3qe9sW60m8MCU5Ga5NUYQtm76bKi1eWygKkl4+pNW4N0jwQaXOg8Wc34i+zm+cuLyR
KcjytZIj1xpiuzHTP+cL2zj+cLvkJNC9ATk5uLV6qnh8BZY97NB+fc5OOW/R9WxHHy0Bkb2HtjSu
Jdyvlwp5C04G0GGgNo66NLWghJ/flkn8BoNm4dh39nrnzGDKFufQ5phW9BgpBk9zGEOPIvGc+7ll
6cUh18qnYgJntoIJ0AILYOr/pbW11awyrYiykOyh7HYEryODqdSwH5Zx1vGMzi3WTG1PKYuzNlOB
MwhBcqrUmgc2RN5rJqb0FZVc3Aaz3nrXDP6171mD2G+nt9zxpg+ZBZlqP4LoMbUcKSpzlWlfUjFS
9hSpJ7fI0sC7OHlbFBfWx/LCIrl88dyJNoCw3VfCh7JQz+ri3e304qsqCB6EcpXRgPRFiy6lWE7W
iAggEAzuz7q0hB3kOHH7lWKjztGI8ZExou4l+dpHhfcWgwDC5cimrwrcxbX2eac5M/1KywgRadDc
b2drlPuq9pW9srXEIo2X3T/7EtUlG8FHK88Vy0HuF5Ew8I1UBu6xl21zn5edq0KsMkMcNoRdvdnT
on8AfoPMXFcifTZilCSB6zGupNdgGV9lWn6NLVhdZz60x4tAv9CuSt+TRYj6kSiRpe+meyl1/3EA
IQ++G/ZqYMZWbh5nr8mx5mnYJYPB0nhDSDT5OCc0RXsqWPw/edxpfPqMcwYcbgR/IGPyGjoa3etu
/BwUWsDNAh+cACXvNu2jiRIqgjWA0oHQ8JWmz5wZlEjV2nE0rruaCJT+0FnJ8mxDTJJbPTK0LwPS
rBPkqMVv52wyMMRRBGIbYXwFCgxZBWI/ObEsxRndeygvJu1eFdY78vnyhG8QI8Vo7yePpdBGCq2/
KZwm+eRORxBnUQdEAaPDeAl05WXvfcm5GDSlO+ICicuvxfPg2olxgs9AT+JyUpUoBTbsInIErGRW
oZzD95ftmq5Cq5WaqEyClkhliX/Dnq+sPsJyhe5mpj/NlQ2xgWL4vfGdvg1yNWMAkplVPFUgSlH+
NgMW9qrsInPjdi2rNcvFpbryOsaiO4T50Ws5av5qaUdESc4C5BoyCyU226qlV2EKBOo9T/CdrpHt
ookrqhz0nT7aNA115DkvY+8mAtWwj6UHRNNwbgskP8jgEle/+I5LfBeR4aUbCy7S8uIAer53m2rQ
id2O6UeawcLt7iO76Hba0EwN8J3UfNDxOd43GMvey2l0XhNgIEmgDQzk9rEVof4ZwUZ8Me9LdVQn
ZfRNWcPMvc1u/nvB3jgJWB4O39JqlvDsdKd45YTK0LnR3vhBXuhonhOyJTiLgbJ8DEUdfcUFiOhA
WQyh6Y2SC9CEmSz0EE35FfYExKbrko2gWsVJ2rzFcz4/+J2a8aBkjc8TNs6d6uYyaQ+NZWJ3riGL
xlQ2wEGh1UrTAL9zO6DId5sn8KcX4y6G57eYEacPreViuE+Wmaz5YgAXxl4HZqlRLSh5GMbKvxmW
/MgJFoxIQGgCMHVd1JiO60Fu+COiEtmhPuRd3+6cAgsKIW6cDoy2kGyreP3rucwFzPDHSdHvL0XG
gGuQg8iK9ic4L+E2Xk9kZbvL+JG1YxAEJ8w++5s39OdXcYjgJOqOMZAJR+CnV8lGDWsmC7kdBHEt
5CGKWNXjhPn1e7n8Lz++F4fREtUjky+hm97lY/14u0uruP2v/zT+j2bl5OB4mtwB7xcrYh0RBBm1
098sdooBmvbhwfL16frXr/oX782i9RS8Jmm2lvkT1LmgWCg7f6h2CzIa3JRcalx01WW4+a8B6F/M
9P7qZVwoqa7DcNMS1mW89oc3V8+ef5Hw4bhKUEEJs8rOvTPlfxMM8BcfISQfLodLPuYlCfjHV9Fy
M/EEYTm73kvGsGI/8wCuaNjPeFBuVJQYK12L8r8B+v/5cndsD2WYuCSE6+LnrDqfIEkerHO7M1FW
QGEgETZpCVResBltfv0p/gj9vtxZ7HigNfuoTS0y3n56f05mR/Qvl16o0OovN8+YP9k2WnWEPb52
O7g9XCKE3m04m+xL179+9T9/h/YlHcwC4+/hWjZ+ulSQ9Q+dxqNxp8NNOsAFZRaSzn3w//Eqnu7h
kxK2zZX543fYLJNuQjNpd7PKjNCb3dfYZxn8b78IqmrXtF1ewkBQ/+OLxPRJPfgmzo2ponVnlPrs
tdm/f2VwajCWNz0QM4zufzoIu5agT+jwLaFhNlOPsnOue2Qae5e92O7Xb+hPM3NOQkHcnxBY7h1O
3p/eUSpyifE3aXcGXShK7rRmMpSNswH/S3b3mq1F0LhF7T4ms0XnNjGL+iRhi10VtkTRBLkg2PJv
jrQ/X698h6wyLBRLtGrGT9/lgnvDSkXa7njkvePq2BQDPgPX+5jd+Muw6GVLrfmbk+b3AI0fz1Fe
1OPa4ZniGEL89KJmXxrojQWcKG7X0I7lcrYJXj2YZpQcpqw1b1XrIcarO3+TJ6isfFksR2yi5rVl
FReNHS1AKprxqmC5ywyutPRLiTWGjYck9Nff2+US+PGX5dvCpMzahfeNtP3HC3EqmFU5LXe0b9qk
SEVxdY162M1Z8EfyTNQjHrNfv+Kfjyufr8M0XeK+Cab8fdHxh5PYodIxnXQadihOzG3VsHs1HF3u
Zn76H7fy/8Qm8H8bYpxP9V+Pvz/FKZEXEr+pH/d/Fv/iH/s/0/uNPG3b4mlr6A78eO6af4RAwrWy
SLVg/cYK0IaPy9/8k4dl27+ZBjN91lCwsLhk+O/+uQG0jd9Mi5WUD7qSYAZBwsu/QcNyfgouEaZt
ccbzy3FR6qbO//fjJWmPKekh0TAGFKTZ9UCLtXY0x14CT9X6VjQJ6yWZRwIBtrDdr7ygfgcyzG23
TlGJP7te4xpIQXE5KjuNKJ3tPqvWKegN0hvMbnkxbI35nKPqlgonv4TbIbVYRAB62qyDzpyUv5fk
wtwtVkVT5Ke419aRJ82MytrwbnsN/APGGBPTNVwdxCE4SGOslH5sfDYGX05WOtNTlszRqYsWXnaI
J5KslZQM4oVT0MDn0Zdp5EiuMT8iC8wRsDF1e0YmirnVuTat8jpxuhcNfC6WjbNG8C+GS9yySHiG
PIyGHne2tjHjaRPB7UjktLt4Qkz0UPwcIKvMGjbF5Oj7BgxJoAnHQhDN0+LdMZ8UPQ3FVmKesRLD
8mPMFDE0Fe6u1eVbgxgl0kaQFNlRNv6jnuOp9sg00GgzFkSXq16MLLXYNNHgGJMX6MRarlifIVWp
G6ZRQjGs8XS6XWvmn9hMohISHJW/Er31AvconBHuq8auprBsSPoctHXnLbspZfBZJM43ZiT+a5Gm
YCHYDjTs5qbJWddoiwJX8+JnzRrjF0SzE9kOVqF9jeZMfA3VgH0eVIn1AweeRnttQl5gabx0F5cb
HGZIFlIgkdTzx1QpdZV5GsPKNLbs05wgG+wqKY6segry7rIeCvfANgZeRIqwt0sead0wmObzeNm9
tg1aDTcbZKiMkR6uYiyUrtPWSu9iH2PXCm1aeiy4mLeR60I0E115y3N/DvXZ0sPxIvLU1YT8BF8N
nVw0ftdJBQNcPkSgjKu4YMaIZYSqvfo+J2N55MqfWLiiQ8kdMk9QjA57vIntjgnwEKAMTj7mrrIJ
OYKcuMIRmF/H2YgmJ5Ifsd2Pm2yK+u+VmlGJNragfS2xB/tGOXsHMdUTEdFTPedBOjb0zKJDgBlE
dVR/Ap3tXpKxk88m6jY8KyiU8bCMln9rFdloAJdr+YLJiVafymfWOi1+8axDapeQ7B3nZhoaEKWL
5YlvdVK2z2ounfcZ4DArCExn6brK2urkWJmOSRDXzX+zdx7LjiPZlv2Vtp4jDQ53qEFPSILqkrxa
TmBxRUBLh/76Xqwq685Kq862N3+DjEFkxGUQwt3POXuvHV1FSvYt4tIZerUo/S9ZXOdOKKH8Z3RG
A0OaAuIDCuVYfzJt6z2GM4C1gjRsLWTNAIySbY7MdECE548nlXUppgMoQT9auRi6LeIsT3oEjrrO
dc9XH8x5LuADWUN8qnJV/LjCGr84PpnxhShKOhFZmglmQKMud405pgt31Kj7XeypvMFERtNg7zaR
UJtyzjpAXp0K2xtsdfKNh4fvyOpESFQTolGcJ+XSJXayklJuHIrqlBccCA9UKI4+VB00lbMoiRko
bTRP9zmZEqxAWaKRPvAC4EFzNSSTGXWPsZcEowl8PV7i7EagwojIGPXO67hj+AkPpiNUrmhNQwVT
lMYhXeEEm4qVWoDy8GyiIICZz+bLFBZXZaxla61KsPEa1xV7OTAUug6XSPBab7hUDbGOWst9Knns
joqhxvugKjOnA2ElZoD3Hc0ow/6+3SWZ67U7JY1p3CKijwbyPXvpbMnHEziJFSDCYMQZPb3GsR5v
E+HS9cnnYp42rLAoxwi6MeUeeG8PsohWQXMzlZ7/JZauHfi31AVUiDmU4I66Egn0mNOeWKeOqaq1
4vFqTo2vve5Q9yHGQMxUaYxjznfffJpdyz4eZlx/7ejRg26afBAHyywXmrVhTACCQaBBjZKJRO6j
nJGxHw0Q1OOpiPoyD0K7L3dRr73+bsq1vMzVrM31XLddFORNElV7ZxyxAk/CRWfQAiuaAo8JlhUQ
6YmyUfLeos9IzNwKlviq87Lhy9WnqeuSn6VxyOMxGL7Mt1cfgHOiqhRxsHh1ejAHHuO1GArXhoZY
eyqQA3UvNrbJZzjeZiO248kuf2GnHk5hMw6EBfp5fyxQ4kqmCDKlTxeRlrGdB03G8TJ1w01dA7df
h2ydoDvMjqZl1xaNfTBQ8yJ/Ie5GkRc+/WPYnamPtkxVBHj2Ogg1zZm4gLwkyxeQj3PTT7UB9szI
nNMIZpHhXki84YpNHS2DIfos2yzDRH8/stoFfRkUpo6mVh1rNArGyO8UyHc3IGEQ6klvhLiMadUD
P7JIjDral/pj7l1mKszeQJ6JhMnyGqRN5m5KlQoVhDCABBqFJPY3SEyYrjiE2SLprhq3DaJ8qb4Z
cw6fPe54GnV97/DE6tA+4e2uf/AlgzAfCL66AuHJR9qoqNloYT02hEbh9iKLYwOC13zMbNnTi8/z
Yt/nKFs2rcznE1yj8VWpIvJWVjdtFqHTaqPT0fq068pkHB2OgGZrDHFEQ0b6Jh8YfAROGZY5WSlF
kuxIHjTuKaGXBKFiFb3b7kt09XTFpBN8FxMu3Ys3qOmZ7UnKjRXlVBGIX/0vFbqJwjXRzbdELnSA
OyBCv6SsyyEMCZdhmYFYMlxxgZ1Ht1byi8lmhYl3tLt+U5pj/eWVzG4CnE6V3BVQpJFbm6EkF0l4
5iFmdrGsi6no3mYGbHheyW3AhdYJ56uqPZIdw1F+K1AU3cZgOP1hjeTZBh29MxJ3iWSil5/htlgl
plDQzwk3+h3hhFYrWQ8WNkzbzvJVsxBZhFy5c7uVZzcM6ZBNug+VJn6D4XWmvyaNsJRmc8/t6xqH
HKsUwjEcYcdiNzJ9DirSmpN47ZFC07l5/iDbBnVPi5+7xbPnw2uM3QVhpXb9FjPBTLAJldaIXAFY
YgPCZREkd9aSQGi7JIF23SC+2sJhREnDBm1Mm1FWDVHbwNlXESTJD95Z/3vRC/Y8e3FC5inoNIjl
iGL0M9IZh3TLbHB6oENb3oNlF79Q1UHyhMrMvrUsbSeuA4FwDha2yyOR55w9pit4gUxt2varEFkw
z3CBlgWfkF5UAK0GvauvF+vTSzwyJ/i1W0chGlZynQi4Xvm+naj/LquSbj58/6//Sf/z7+sqoPXl
r/+x/aUrqqmy+/Nf+1dx9YcyPd8BN+9TtVLBUHD/s7gy7D9sWgom4D/kknRYry2Uf1VXwv6DhhNO
Btpq+ADMa7jT/9FXUnCpa7gTshWTmKf/mr6SDfPfK37JD6M7w3+UWGTg2tcu25/q7zxDr9E3FhY0
VIKiw718kYxFfphQIevKNXqEBZ2ZQ3b1DpGw9Q50bws/ZG/QB+cVQe3N6yIC2KGB7wKsGQ2QN/6V
LCtq371ZQjJRojwLWs7kyIv9ZE9/gy4PYjJCmAkKZFpTrUv13LbdcUZHuc6xa+O8cqFpEJp7U+kU
SfvCWUYP4NKiEDrRhEQAIpTJttjOYXQmiK1hP61xgA44ICqoxythJOxmfds9tMBwNvUc3s/z/IpR
a5PyQnSNuy3ikLxv/Cav5FmQmOaWp1nEHI8yvOzj4lhvxaTjXb0U9dpqYEwtWk5kROFkDk39XIBl
vx075nq5ZCF3neI3ZiOf1XLUd6aTLr9tI/mwPCgK1iKu/tEsPQBI0DhTRchwsVc3OGaye4cAwkMR
y3Zd+np4TtwCgyxjP3EkVhIs2bUP+6Ciwlg3qL9qtgumPR/+kAtomznLIsE2BRUah6/7eWLQiQhE
hSePeAwALpVazkyk5RkxL5HyY5Q62whM/e8mFnYQx7LPArvjaMYGWkTvlaevjpnJ0ncRsB7S30OJ
iD9Z5ruqyYsLTmlWkraoZwZBrjxo2xsRFS5TeU5a97dPHAaJn1zCIbAQmB9mGwLiNJfO9cDeAZze
OZEbjXKdgjZb93ogTQXnjbOWPdQRvEGFT1ih8qZPraOQoVdj3iKSJLcE8LolnhozMi9D696XDmfY
YhEJVWCeZx0FKVVpBwyXa9dkpypBVlOlsuzQ6024qK0czJjP3YgzAngiWGG3YVtflGVycGxkORF2
KlEQwaA5LpH74o6llR0TCq4ddO39UME78ZZwJrHD+ihywDuOaSJRXJLXJLSizVIhLUmZL9WmvcMr
Jjeh5R48P1xuZ6Ccx3mxguiqPonu66ump+jLSzgqqhETqL+7GrDcpd385jbpOVqKAC3tTdlbVIMY
JED7BH1BumMSTTTVDbLVxCbGI1rDp1pi9J1M+JozjsJbObgkiA5rL8PBXugnN42ITLLyHRXwVbs5
XSYcVp1z6OTDUD0SnoE5Dhux9UU4UzDNM9fTfDPt9Kq362/DgaaDanYsR/22RUtqhtZNzhzenMMz
Z6MN6dLsz2xDdWoFXVkMgb94e6D8kIWpTpe24a4a/o2XQPTlVm2HfCKvZFrTPoLBltli3U8QvEYG
/ymms+OgiN2yYz43ThmmG0XkBg3yj0dem5NI7wjkRNHzkWTec2yWa7nYu5mNuOn9gyzQB+PrnzuU
XABZwTSSmrPc0J9FQ/gbX+/enUR8oC6fnseWekbgxC3SZqcqVAoujY8wdp8J16Cs1oXNOqc/QjoH
pzidh/WUJb+rPL/LU5xxSwqdojebt7oZvw3cm0HD23iwVI87FRXalF/KRv+icbEDcLvAuRNUudkU
nYE5gCZOoE+hOQlzrE5muMmMihQnE2fX6Dc7lyG/XHlWfengWVVYFaODxo0ttykBL5t0yOIbpCcz
UXJ52kbPkT/IlWv42winSIewApVAMOv8McriH0L6PsuZS4XyJ7tHI7ReBmCO4RVL6CgDG3BvPFA6
6W+5tA8mlc1DW4QJkBrLuFA1w3YPwRLSRUCBfbZD0I9WbbR7QppdDl59fogw677QSQTjUWhk0OTe
rC3VhohnSY4r05TmWgbEK2u1f1aSxJwQaZ/bWUvQ1pQ+XuWkK2GrM+3px5j4PUoA7y03vB41UTod
Rp/Uv3wwT2BEkmMsaxImIpxBykrrU4ixkXO3DxrKW+u6eCL47C5vhk3coaWg35OfmrBMb8MSX6wR
P7szb0Zldq9NUW1V9iup6P/F0aOb0AshQ+iH2nkPuuiI9BoAV7YTHVJUiN9YDIcGPnrWIK2yzl7W
f8Exwd6lKTGzKrtvhfhCWQW5g7KQQjrZFxMnttEl593JAp9OxyqcMrFaFlXTYqMMREmFSD8uObkB
IbjCCMhY6S1G6SGS72Kpv0JhZtu8K48TR9nvYcy9nV2V335b0ZJCIAvLfo1qdV0XtAFJuKHrUVyg
cN6CjYwpAQnmGUqcOe5MRVdviIhFbPsippdledewwhsaj6Slvl0TZK8PnXarV38YT3nLrtYpDuzI
vGzjPTHKHTEmpGhYy6vrZaDc36lM98iuz66anmCwk9iOwXLDUwKGZlpVtruDxHVP6UmW1HRYIkJe
E8tZK3e4izoi3qL+JqkpSRnyfiLjIQ/A02drMQ+9bg9jqTYzznHaU7BO4rfwykAd+mPGQ1zhZY+6
FEoewOJSDEhSzA8aHRenqMH1Upa458XtXwkqOVqGfDJ8OmFua1zIWv5ZhscGQ8BWDAD4cDEAGJnV
bye0UW/Yu9D6pfoMh6lB8UAuSzjZj7SpMTD8psu0RzJ6djqWmRYSiTTTS5WLPR1TgOdecpf2DLZg
fjBBUWuCiygYZpPXHHanq7ut58XnWN6MMoRPkX81ZnKIajuwyD9Ja7hYeLO55Eg9p4/E89aS276K
J1tioRdnwpV3TWEYB88EWI45wAjxcWNLRfPBlPc1xhAh59d5jHdeEW2niVhAHK6rlEruaFoT1q5o
eBgafz8s0/0QDyVRm2XQhz4FcLWh17MLc3219IfzwW5gAcDZ/kZlf4h9f8sFA8Vcrec8Rsg0sxV6
O7qHQUq71nSebKP91cbmTgI2Wlg2aEw2vIAtCGCi3cruwWqRwkI0KY0G9mO6JmVtHaorOQhhHVR+
8FPZ2YOWhNi1eM/0D/SBy1TqN0vM0CXmvSI73a4XEHmI+vKy2pg5ZLz0ELmDt8kXE4JG3Po7NEzc
XtPZ+BkpPXbMUqVOrrJOs+mXK/Df9z2hZdUoDVQuZEr2m8LJq72khUJ/DlIAReB87IpvbuUhs7gm
VbGZ+uLMq7WadLqB+nR06A/QOWaogJl2VY7uvTMU7drtxzSQvX2uXXpGS+IG9CgfCOSYuBP/CHFb
Dd1wZ8RsixNNHnju7RIDAgUNYo16J+hrOyPdEamJRSXlouoQ3yZeUVOINrQeFKOyRas3H5HE01Cq
MpC29m98g8fPGUxzVU2G/UQj601UT/4yXbpaPlYVHbTB2vZGdx97zQ0DuRP9XBp3xIb6yt+oVh87
hrNO1Nyr1nrwkmE/WckHfs+7ri+2hn+yRtJyFnNnoTTBWIRVUZ+K0XsChz9sF7P7vi7o20IV7AfV
sMttjO5t99yU1oEgHOChtbnNaowBJru2H4dBS98S787GHTrSLl6JlEImrPJtCelzpz2ANlfDbbJH
2BUHKBJFMNtoAs2agjqFcOVbX1H7STxksuOojqtVKYBvVv8CSuVdzN6HlU/h0XbzgPBalgBKf4Ki
X2VZwuF0DljOuG8ZewbrwrAAORa2xc6RZPZKuuGvzh7W/ZBfJO0iTifrq+lT4hoK5bjVmbOainMh
w4uKLmHyUeJb8EhSyyAYlsbB1s27Hix2ZrVuAOcatfkho3ybIdMlSmI1YjbPzArRsreqgd2vGrPd
XuNcka9lK9aYXw1w8HSaAy/hhtjGkzvikYSbVzvJjrJ1P8l+E1k+D89IHEvN5LQkYCup2DVSFcDT
xFFbueEOCtWqUeGD23zAa53XIJ/c7aIepFfIgImRtxozbxu6klTbGYOyLQ6p6SHcdE8UeNsQvkeS
YUbw8uylGTqyUNx9MvkX+8oDM/JPX2jQQr+0q+5m5X6K6CtH6LxzAKGAhDj24lVW1i8yTnhm5BME
6XhbMFrD9YdBxgCdMKEXISSvkR9xKMJ3D3QGkkUvxZfAFGeHhb1HG1hheW3bx3Zywxew1en196L5
rKfa3nZJzRnC6apD1yNpLPR17qU4X8nIXlgmnBupSEqx5dvI+rwi3kKsyATgkXSGQEfJnTVLxHcA
saekeRQTsLNqXI7+qF9Rwj2MtmpfyVr5vg4jaCqeDANsnhh35B3ek7djBpDTLmFvfpPIcSRf4Yri
d1DPuhuGD9+I2tczjxA4r7PlWJdcqQDvONMRXblI+6sdO38wRMYpYiu9S33KPUsY2bkcmvRS+62/
nzX8W0UDyIcRlafApFZ4etsLlS6WNagGh35EbJh3lt76ELaYL7jZR2jgTstxJK4TZekTBJ553dXG
8mFEoCvHYTAC2m3eGSazv0dAV1VrYdUDIQRgaLddvhgnlCRgUqTRkyJquElB071Y1O8BQw6+CniE
2IxlfxvZrZGhciX/YEXyiQMiTfdRg8+mRUgo+nCsAp1YtTgR6GaOza7MjB4CdlpNyE7DLovsl8IE
xITzbojanUHM1hmCdbLjSaM/Wi40vmjqRhy45+GuZuBZ4PwYXdqZYXLxE8xlnHw7bGpo1AYMFpDY
8lgcPRrK0brLI5IkWrTt0M4rAPZcLEHneXCjKhhof9Di4GDx2rOOYmXKLEpRRRr9nvnUwLiY/uy0
zhf0ONCeS+BI6IXneRPnCvh1xmFjJF4TaFba7Z00qdXFbeocFEzqJITEGjG272iO0A+57Y1PX/gJ
xYN+0HA4S45kFTG8qGh5orNCAb+AJ864tdPGOnF8vBk5/3NP0iEOojYuz3208OV7L6vvaSHlsxeM
2hjTW0+AV8AVpJflCRh2cvXW2QYVpI+FAYxrcigayrUNupv5pSmrGM6I4l1q8ZFx7IxmRpdmrW+i
hVEWeuqQ0dXa9114cB7bMhZAt0rr5WqAApS2T5fMbCB6iUbUZ2OQZcS0HcPgdAjB+uendJzMidOu
WAYiMRZB8EDjTm57yeeuuaZ4us6EFc3OxQ8FXOz+JCXd9YFZmjrGNs35tyJZRjCEAJ7I4ip6zmAT
SbCtl+wt2sHiASsjAmRWAnET4khmZSIxAJhcByB4Z3ce0ZujymlUNKwmrGd16Z1TxA9AhDqrtzdM
TXDIV/wWRwL/Gg2XKod74SzkVjp6IIDTB6OALYG4qM8Kpk4E+dXv+mM4wXfZmstMRJ1NUt1aNtNg
7wpcLR4jODsVq6o33dt68ux6gwzJeHCAFP2AIOk/LUta97OY9E/VcULJ/czedG0d72BK6mNtDtV7
LUSZ4G61reUwmjPJ3lDX4DUV+WwFzKDKbldaS/MQJym00DSM7lOwO0RlNItDjvIUkWqJP/pQzjlh
q2h53xKwCDdQseb7XpttoMzxahlgGYBLthAHiRJd/HRO6B8gKPmPdWd7DyiOq7MFUv4eCQjEwKwc
xbElALINnML2XxHf2/dNScAkZXeakZlna8J/HOh4NDbmdD46RVFf7/6IGJvkJ//umpgEQSwlK4dY
KZiPbgUvijGN2k7YzF8nO+5+IybnWR9DWJWJjMtHstvlbZm0xrbJZiA7Clo3K0ligv/SzEUZQ4m6
ODjLzEo3MR7ECINP8zFjuXwjta0+pqKKHsOu5TyiRu3TyhrotkGk6y5FYvlvup/ZvQviRX3sjFP0
q4SiuhsKauOUuKCvzM1BcHeDKMCjzDZtxsiQKyhR1WUBO/UjEEnxHDGn6ur0N05swYM6LkO1szrN
FsN1draOB+MzN2mSlqwvHNqjun9ImwJOvNTYaslyYRLBAMTxTl3tOa9iqjnNRCBA5lqSsIGehfJt
UVZX83ghb1sBvFno+XXx+EzPdZxX1ghSmCgMlO2V4pCsbiX88ZXIJU4rU4Yus7U+3/YTakbacBLo
YGTftcIjBGUBVCSXj7h9GNuIwZ8nzROdz9l1p0cXruux4S0E6LPIbeJ2lb3qo4rjsyGSH5GB6FpP
IpyPVt5Gd1HkqccR1jgnokWvrDLRT5MJVHpFC1pvI4S25yuig7K1fgANO1+E3YS8XNK7wc0CCDpX
3b1kheHY0ZbBOD3JjA6BRYthn/sEUSrC60Bd23rltLQkuRfmdJNJQf+FUKdtLtNw3WA/WTkjPJfB
Dumodpd+jM9mznZqpzteKwaVbfbWzPZjy1x2rEhs8W+mIvouVb7DQrcyONoQq3QofPJ9fLKpLKaW
OOjJCV360+jh2qmSlFxcVVk8nCW5wuQdoZFuh7MivOOo2tmm+Mnkt1N0xmsayRg1TzU6LxkBkqNE
lWTdhU2XvDk6vfpG2k9C2eMz8275e+TggB5emcNNU1vZW14R75Ermb8LzMjHcDY2+HrboCX+e+Qt
mlEYQmCu/UNHyljKmRAxwY7ns8Al5/jWW+6W6bfs7Pg2yxb5pRanYdDlGsifyZR/RuIr3p3Kry9S
m1fnU6oNBPuN229cwpniOOufxCLIVPAMf7idrWi5H2Ek03Y3O+cTHEJ2ZN7f4ggAgGODQDAn5XzX
IndPMSckEYxWNvxqO0V7YuyaW1kyJvUa29yRw4n4xHWXXWmAMpDl/QSGNerDm3kGop93GKaHeIrf
Zryzu/GaPc4UulwX1S0RxPMmrBNn7fg4OpAy+AfGk1jI9LG55iezkYMPw26y5md223hpzsNYaHrP
jUcaanRDWytdg411ApULgTKLHu/S+87LCA16KuUem1f83bk2rJNKk7ecZEHY992+QkW7yRZbbSbD
PcGAGVeR7T8WV5JC1elhr2f2IAGQPKMh6trKwrEVPiMCTneOctJTJQoT3WvnBE41L3eurt6npP0B
LrVJEW38gwOXq7I89rTi19YwVeBXoyPs1xcjNwIZNvKXO/c0lmJoK07PsaDpdyCCSZS9mvBoqT8L
hwe/Hcikh19Op8XAun3FCcw900XDw9JNg7e9dWr7cRgjUpjNBWotAOVPyytvGEZsmAQvO7My3pua
DiZMIWAFPMZ+PbRrg+lQ10vsS8N3ao8UF761xxtX4PwYyCRyIOyWXJeB/NWghw4+EYnNe2xfaNqk
Lxw/gZDZwxCwvO9CEL2YpBBrld4MUw7wVFptmWVX2wHyW6BENe8rOWCx8xwBWr7nVS7b4X228oKj
NYgkAM0GJqU326t2um+PEa3dYL4WN9KZ70XmE6RLGm4PM3nfLRMASi9b8Ne2nYvJLos2iAc5/yqU
t61DmxhzqMh4lyoPP5CNwZBGnTd+ecto0/Awt5TX9QHx5LCCjboa3Uw85HEXkM9eoMQbpsAQTcA0
5mP2qpkuW82Jqe9eVUbrHCrTlswCZmnKHu8MD5FNzjls3RlEnIF/5g0UE+w4qCNw7tZpDC53HHli
wMZeGCl0rHVOukUnlJ+KNqsf/dBEoKvFoTeKJy3mE1rA72lyj03d3HiLe0rr9MX/R6tv7B45wRMj
hh3tvhbu9B3RuLPSuL0ATzM+UoQ6t46Z4Qyb2n7PutsHdg7+0ivKlMMHX2bsq+XesZgx9zAHQt40
BH4EVvuYGz2dQWHW0aVo42dFEx+rYEH/3uJk3x9cskEWnd0zItwXnruP4xTIrTexO5HpQfwhIeCk
Qxv9bYnPv57SN8Jz3Pu5wXTWzuV9Cr7iVzUN3gPmlavki5WO05KZ3/hdxLFistTTRCWwzhFSBCMm
tNapyi0+AhpuTFl2BHp32Jzl0aKJh85rvOhQ9y++n8W3oQHNmqDkB9xItNw6b1r39aRW4grdj33v
V9MwVlw3pEKdxxHm5loP4cGsFA0xsely82NeGrEnbWLlEfZBI3DcjTIS26qXTz1LyWaKJhgLGNU+
p3R2OYyCCkM79CCJkEJtdPKEA6lJfFpg1HOWRDS2a+7oUXYoD/3HrGRqE2F464j5Avt1E2XqYJWc
z/3qoya2AIXKDeZDIpXKttvAoM4CNAi8r3VOa52F3Qc7TI/c/MKEualzvk2aNt9Cyoe6zW4qmdzm
cUvUGdBIWvxIyAjm2DuxGZOvlL/MNB+H2JLPfeEfUeocSkIHVj2BcrQFeRGm2NIv05zq16kwgqxh
6uJBEVy342xhO17sG7dt3hFB3KgqZVjAhHtZN93UbyEnRsBLmReZ5vjmahcuQvVIOZs/83VQIdmI
32vvMNY5zj06xhPhWX0aQdg8jnF9k9JAuht7E9bZbN+myTdoE8CnqaYv08zD1i0hPFIQvieDNX22
7WTfwmPrvpNoJLRKp3LaTMAU6aQnjR+ukVoyoK6ITBtWNoii+wLAMMdgbyLIkRLEuGFCbtwiCCnf
K1hov1BxJm85/0qHP3R9n7zaBOHFua2Fa+JbzaYuCEjfWOXccYQpkRkyTRE7G7ENi7kebi3Kk41H
wtYZr01GpK/LQErlhLq6wL7pwTnFD4fRiDliOqyRscBY8HIRRXAPGV7SDP4heWClOQclXUVAIQcz
VH9O+o7bdx7PoZIzzU0NWYwB4iRARnTzf4tB/qXqUHjE/t8aexhbPwByyz/rQK5/41+MLecP4XlI
opDwuBizrpa9f8pAvD8wJzoE46Fzx5fDa/Z/VSDyqgIhisIyTewjjsWP+5cKRPzhYJLzTFOQg2Wa
pqX+Sxr7v0pAJPAvlCaCcOsr1QvRy58lIBWH61DW+WbgULV3Qr3cNHIcgtQgjPJP1+Q/2O7+Yi9B
w3/9JD6Iq4EDSf3FC9OJMfWQtSEOBDFMyjx9XGK8gA8XrvmJd4nm599/4F8cP//4QEdJ4GEmUXQU
kf/+1RZ6TzEhHxuOr8mu7SZSdNJumn+TIUB0iU4QUDmDpeINGn/j5e8/+3rZ/uSl+edn28DQYJLC
UXP/cllDBH1V7KBlNlF1bnRNObBTQndMx7Dn5/+fS/ufPs1zTB4gkh1s4SMZ+vNNnNDfwOGqNrXw
SuvVYICabKLRA7841n0z3P39d/tP1xV7EF8Nn5CtTJ7aP38aJNQYvRB5d25a7BSsrU2XuW8qS+1D
WLmkzWHNvsssfvn7z70+IH+5poqbiRkFT5mDw+zfP3dw7Az0YLUZHLA3xE+u7Qzcb+rIr7Cl2zEb
HET+/hP/wzdFIYVW2UFsaDlX1N2fv6l1lT96bbER0M2uQSquv88avFCZu+hNbmfiJMxlQXQ59ue/
/2TnyuT792/L7MQUIKokv3pMe/79s/HWVWrKrC0+R10iEidJd8Xtv264LCffDJXDc1whPNi7oQU3
S3Sxc0Bba4LVgaLG1FlDqG9sZ34gfeeaKio8+SO6ZXi2UwIbQdcBZ78yziCB52VfnSSSGziToi8/
x9a9SjkrS92x8xDRShUigHhhhyAwshw1Lk8N2DXAVm5DbZhCqFUw6OdbCtfhIe4qxK6el5b3MJts
c0WIjR0GeVTXR4MscoklJacTbyYumK5cLfYcTK0OiajJXBhVRlLVsGQbUVU3XpRkS7pF6NpB/esY
6ZG6VQBKEOtqTtNhN9fKwYoPbheFxoQ0Algw3f2VS6333eXt9MaehxweWG72YC9KO/eDz+hgVNdh
dR07sFzjkd0yb1CJb6Qk05ypqMsBhfHSgHfPyjveZK/MXyiasnRrcDb7GCobTSmuI4hHY1rL92q4
1iyw5HJ7hT0p+4gch4WmVTxgG78pBXhqgZrI19rxVpnhlPk29fIG/r812DzRhJozWuEIiwuBdAuT
bMufWA/dHHQeo39ZCdKlmlDjNsCz5RwdO8UdklZqUC8yjqjOe2qskp6FrkmZMEY9v6McmdFfz4Mt
3nwZa4hA+DPc4mKjNp7JbjLEXOEFgYP2Au4J4eyKVTxEOtTVUX1PrJ1p3MwoW+yJhruGCYiESGVw
jwBYuNsuhnt9GSqLHEEiRfomGy/l1KnmNsM70QK0Q0m+jeGZ2BvoIgta9WpyIEGrsjfpuJmdlz2Y
dpLEx8IccezEyE0A5+BuZmwCOcdwFfOxtIhO0Oxs4y0uuB40bQkJbJiNAy6pgDbMwp7frShBcO25
rQXIqJEaFkU6DM13A3xvTNYxZQJGFWZFdKy5QdyXi1BhEn2ZvVGJRwUllpgJ9DqIs+oGkxQg53ga
3xYTV/+q9k2UTJbdqvCd9wtTU9abyL5mF/zfqugq93dPmA0Ely7LCBoQC0EBFA09J3ssHAOpgSMZ
RS5aPGQFkrkXh37QQeBz57cYvPMTkWE2EIy6CEmIrxdGB8gSjcfIG8e3WibNQ89cqwZ8q/GOt/6A
BonBXHgGqui8y0iHO+RwNvVjX2E4mg1E+cwpfXWhtd9fiTHgztBztmiUC6dy4lOEw4e3L53FY+yI
5bmgn/JlgJ/GLZDlUKOi8aux4M9BiAhHUgVTM7+Lytj8xLTqf2dzWP8arZBRqZnjSSFFsxkIU+7J
lwHG4Rj3ThOH8Juwm31FrmtTEYWleiQTpW4wnPlcTwJoxhds3Kw7nqVxkIU6y35LsEkoQZVn/3KZ
RRGvC/6PUSO2nOKjSaQ9y7XLoMAsD4Mq03fRjws/kRPzN92ziKEn8kskL1WYbPxYUZBm+GfeF/+a
xAzsmEzRAly1QYVr1i/o9aDTAbOxBTIKdDdos+riJYuqBJyNyI1mMzDHpcgtHSQ6ETi/lgTpEHOI
IWtQcZ6VceP8whKahoNEl+OXHTcH/tKTYZcLYy4VL9DsksF+qz3gbZBA3MghFsK4UqIa333oEPaV
69gj04eRrSo+9JBqPzAzYm63hCqR++i4sUFGilyS4jrnLADRk6NbnD1/CUGTorzFVSgYjIa6IBzB
tIgk1oxvl1XB1zp4bl3Ht4nnJGNQaD+ucF6ERe4zTC3n+a5u+zY5SJCU7XEqeiDii5rc8aiobZ2d
tkYGwhNvG9KpoYaV0xqWROvS5MlZdlkYPvkjwSpbKPWUOVlaosIoEmYwqxItvMkfn3Oeu1HLaKP+
N3tnslw3kmbpV0mrTa8QBrg7pjbrzR15eTmJpChKGxhJSZgnBxzTG/W+36BerD5ERGWEFJkhizKr
RVp1riIlUdDFxeB+/nO+k4E22lotKYx9mriQCUAIBB2Svq2S+AvqUhy+jxs/jq8SGwQn4CgiZEff
B0BxZsSzNGxOpyL57Khu0Fe6DZCXaQlX88lp22aNeWAlvssbEGVnnrk+3S4hiQTe0ySZLvLc6pq3
ENDOlcVzzdpHrAfZsoWWbUO/Uk2prvlcy/LcmWCy8ZRG8czrRLlpfw9734hb6gvorwnSztFHVip6
OHudsOfLhDYd+sasMAVTE4+yjV+9SiDg8yBQHY0e7E7puR4HSQ320JXpDjtv+lAH9oLWyKMPMugg
3scm7b4mpMDvR3gq5x6EHI7g2rKYMoMycQIi5JvZAfyDTSBR9PeSpuDOU2lXMCmMmRUIsoXugd5H
a8SPHetzHbjoR6BTGbt0S45gN0QEOI59VNN27aTKfxsC1KLtFIc4UYDeuvupdPuPdA6rp5RECmQa
cNxv3VzVPH/Srn0dE17l+xwMHhRTMmHlRQzESB3GqYqemDlHDJRr+mbNAVjT9Cw9ORG+pILwDCYn
WL/vcSlOjU3/1y0TnOWStz8u0U3kRQAjvEybq9CAoLoes8pxHuSUBE9dPDHUDMheLLhrfAplqmUc
xB6Ip0foy03H+gE2vApOjEtCn5rvCcdbS/tWeTn4aiiv68rpGGG0bl9+SHW8eM88vA2QR4uSKHzr
EYLfSDDscwzo5bld+vDF7T0sTaNT8U32nnMjGRM84zL25gsXhg9l6JoQzT5xPQhlPd3K/Wbypr4l
q1KuodrIAotT82JattLq4WLk5KqBa/OUL/Cx5dGI62leT6sVTKQ3vVbQ3lAjHirXn69TdmN8sQOL
n410E+uTaDwBggiYNgu8hPRUX+cYZmTkLZ/VUnZXNc5+cd1WJh0pbkt8JGK3n6goIoikP4yW6QEW
EU/1XqdgDqujb81RcREx57GOvVkWOLVe1/aXwAmm/HKCaEexWJW10QEGfRcfLJR8DN3R3LpA1WnP
e0zdJAAMDO83OdvpxGNmo7xoHWOZGE8GRYRlvo1VzI3BAIetEROrLOfKa1P1jCNkDSJNfRZuZa5A
v80UpSHgdUWUsFCjAUv5oS/x/SfNq+8smBpjX8wsSMP5epmHgFlIxKuIlU6ZAxEY5znZlX3OY5gA
dErydzJ0Ne2aPjLe59FLyQuvgzI6paFYxNHXTNaDPgpv4p60U6arH8hBNAzQQk5f8BamXlbsCy6x
J8/161crdCkvjMVMnEfYfp1vJTv5lzq25wXfaI+fJEsS8ZW5a3rTI+Z+7Igu3S8JEO7xPqUpr94J
GuqBSAL03fX92LuUiCd4XrB7Wxd+1iU3VLFnnzxPVh9AS2jyVUrSIWvSgbd2MMTpp3mYBAZFVSRq
E9uyuZkQDL96S128Cy1qOg9hrfXHVsyZ2tb5CD7SY3xUXi0UsN8memAByPM3hsA65xA282bidu8U
QV3hDO28Tw3h1eOggRDDYmyxCtMzJl6WNKOdy1v7ByzqCz8HbTYQhatawXdou+N1AjPF54ht8GIS
oPqhai2a0Zk/X/QOZuZ9X0TLXUqNqccLX9sXZJcQA2jyGPstHC3rlVhYexoaAJBMU5lObUnZ27BO
57x4MZ0J79QoaPTFkzUPrXXkXZ6cJMw9fHQOWxSWXG0G4CzV5fulSsd2D6zI8vcemwtMrcypkUKV
KO8gl+IKzKJOPtd9OX5o5rb6oCDR0VbP7X5gIRpfg5PTH4F9h9mBpu2caHJfPHoU9pUbR40uvYqT
hn8nGnhKGzyT8SceV7LZh3JInsdotZiLUPuXKY2P7JtExIA3M927bsSv0cfrPND3iVluw3gaMOEa
Rt1uSaPzodFQpLDBJ/KxoWw83zSK7dY5A6To77w2yjE8E1MMAUpSb3+MeJG/K5qI7myleDOWQikM
BFL09J/EhYaLzNLpsR8N2wDy1g1I7bmsDk7tsYmrsJteIUNSJ9ZF2M9+wdz8fwDHv3kIIP9cHNyR
0qzSN8gxv4XE1p/4RRy0PIgZqHgBBmTvu5AYv8VTDfwQWotE7lgVs99CYhCegiCUINqBy6zJrv+U
B92fCJb5hIaQSgJbeX8JwSG/lUBcl+iaAyqLHgvsB673PTbHwRFE1ZjD1qcv7QPBcns7sc+xNuxz
gS6VhlaMjd8ktLcrZlgh1pKig34Webs2L/1mpeMFX/Iqu1TDvNaPQr9yqkkcTbdCvlg1V1+h/uIS
Dnn+MA7BKMRKLURJZ7DQnVPPmslnZrG60sFIA3AwzB+aGsg8mfGhfPKMI95XbWmOps4x7rXpdI6m
BuaBbjRXfAu+BNDzctM4fWt+0d3+O67pf9l6CYThP7u8r2tdv719E4H8+Sd+vbydn1CoPZfRH/5G
VDTJhfprBtLxf6JlgowjCWaxNkyQPvz18pYuTRI/A7cQR8hHon39enUL+yeehTbpR4WKTAGC+1fE
bxBbqGi/aYrwy+BQKHuN00Nncl2bz/p7hS9YwtiqZgg6RlnLuZxzUd40KgN8UaJmtKc4JdyOb7Qv
1dquBa7G3TSTF3aUQy1B5hbpkUhDRRrSSBqZ5zugC7qJrnJoNhTr2loa5uB2qb/SeER/HE7YOOgf
M/znLGObWtYqOnkOWT0wF3Rakh/g7RS2H2KR13h3dpHjJpPetYJ1bLzNuFOmjvsDirDBfm3RrUQd
YpjYfXUdqkn0w8EsbmEedJKZgqyUMe6zVNAP9w3N9/UdY2x2i7y87fAlLcOS+9JN2DCgAE7enl6m
GvYNmZLikJaxbV/GorNIgA10wBMOU/or9JZOH40Sg35wpQ6b+9CMdn/beGXx0Wpryz/5o+j0hV0O
do1s5q0InNG0sJEF47vSqzL4p4gPlAYukc75dQ0OtLdanhv43A+BVTAcdU1AqXUlyHHd+kNttwhP
TeYfQjXn1gVAAklyinwfxtGhZV2U6N5tjqnbuhedYgCxRYXCLpXEhsdMjukWnT9w82eWtDPFFA7L
ibHX09eGoQfVmrHJqxuc+rZzdtIufrRYHGNGDmT05tiyy45ySpvxfcN6P4w2TZzNXb5PbXAUL7Qq
SXUpS10EX9pmTrLncEJnufUbtlJne+Bv2puuxsaQDNipLsu5Ve8I8jTBQQV6ei1FWcZE5yJSjBmi
8L1FcibB8zBgG7Fw9q7gVLpxtk2MiEWZg5dM27Rdc/y4VN1PbpVWD6z6Y5gDUzw89txqTFWygfri
nN3gHVLxOsZWHv1IMyt6ueO3Csy1dc0SVQT02uf2MDyk0LoxwPiVSw9kYtN66I9BjgncVCQtsAoV
XdMe0C2BksEipv2DlV5dHeGGBQfHTovwshctUcDcTulz6Dp20dd9FViadDo3Myq2tYZO8XvmN5g3
WaEOTjG/b4zdXCcQ8LPL0sVpAlU8SONbH98w3eQBHrJN33jOpyIwrbdZbGf5ag8QBo52p7hh7NaS
a0GeFASGYBLfl81I0eA4Wq57JDXKN0375BzjvEmBvRZp5sK7rYt7EKr+siHAz7A+xoZSHzxP4QmZ
PB9dBqAKBSh2ONkFHQe91thVlqAFw9L41tE0cx1cmKhxPqbaxhJN00oImArxtCUWy/i23LmYnvja
RIjCtTPGUE4GB8nC6pcVaFB8KW16Gms30QfaIMb3rRJJebQykb9LkrrB5LVMjDlazslKhvdKmFO+
V8W7MlohSwU9aVcFY33MdkE7IfbnqQ/XnOZIpuRQIAP08GaZNm3tO488buMHZFfqtNmR62AvomhU
j3lRU3uZYtoqbggKmmQXRzkxymVE6CDijb35QGrOTZ6HYULJIEyU0/ewWHmwW6bSeeEsj+PdVHvq
HYg9G/rxKCzrIWyH4YIPbu1NVQUvztjWJLPGUtHyGpVtvssCRToz1VVT7eNUTKC9qQuHJ2PY9+Dq
w1nYk1GZKgrhJ7T11XroFEwA2gI/bMPclGlBicfzkyjr6mwrEiB3ohm7+oABpnRpyOhZjlCBnL4s
2nXflWz/2XVOnvFpjmtGNIssbr/6WH4uBp7yzYfSjIBVAjLFwTHFmuNc5X1FgFhSORMfjcEvOtOy
+ahiRJEbUKzNdKXYjS5sLIbB35YD2YUD5oKRC75kSbVNhyymZS1EjUluxqFRULYKyye32bGFfzKN
77+gDOXmQ4fg3B8kp4aY+5TkOfXjUyhRBGyZXqw7VvekEBWGAx0gdCljFYc54kvwFG6Vedllonrb
PqRQY1+HZK1mDfPRr/eOpnP6lozzyHdnNQS9tMzLZKdm3xI8lpZF7GzTkw/oQFerL+2cKFrAxhL3
Nv5nJ4+nNeoN/hpJMcnb+Y6Micn8LSU6KdkQb0kjw/3JlnwtcE+j2oiNTow1XAaFv1o98iVN+y1V
J71/xczX0q/wl6NYriU0mq6dudDjusEr4+YzjBSCbbNNbJ0+3tp+3wXAnkHVu3idp21olWtRzOAL
Oqx1TFfcRT0W5YyJue0J7WcKNkE2Vx26/PpA32YDbOw74Mf+fISSzPtxp/SAcWRTOIjRO1YmGeFn
AVjunlmC6beNGGlHnqbJcXaxNbnLDVtxzFgqWxsgZ1+Z+Fgb3mdbvMninQpSH/hSXqL1nWySJXg6
nIRRdoENZq2dCBJzXHDF5s+0vbHxxvxLuSrDprCW1OnRhh7gkAmzMum/pLE11+cut/ER7OsIjbMi
hGMF/UuwlNWE9swdVu0caoIxrndw3asneM9ExXblEnioAJIvtzkVmSNhMDXRPEYY8fs+ma+rKfKj
PdOacjirzhCx6ix4LcxvS/zi1EFoQumk8iYz7RVvuY4+1ihagUKMryCDEdFriEXS1wPxaONLsmqE
c9fs5XEW1soCyg1ulROXLuitjZhDP7kuSml5n9renbvrwbEbcztWesQZKK000h8aIRv3qncCQY2B
0ZZ3TsDK5XdBj5rFyGz0fUb0ul6Gu8arrPmxBRkxfETsWkNllkabo051mtMTjtTW54WWllrfu5Hv
MRyp/Fh+rbXKonPRjeQtlKuL6GMEaKXdl8B5Hx3hhNecOJ9Uoa+q18YHHaAYLTNF/DS6HeJ4BS10
PocNY5pLEucyf5wTnQwvOU7M17YCjHlBKzFspcnjNj5FON5TOr09Nd6RDhlczG0hKL2c4vrkPMOW
Ky8jKxirCz+vlv655ErnKrTTWOOZyrAjgwX4iFWLTY1XOpjj8ENqHNyL3aQXMW6sAW2SdBCPlHWm
KwYI4ScHAdt6xKNXj/cjOL+S+FTZpvoCfKhEOOwTekIrshf3ic1Df//zev+/YxP0L0bWdEJ2w/98
Z3//7/+Xd1H9je3n5x/5Ze/juj/BHYeCi6bH/ufnPfovWx9+B3omPq6QvZHEYYBV5tedj8UGB68Q
4BdKOQT7ERgvf/t170Na9ycGn6tMwMtaBQBi/srmR37rpwiYEbO7Uiv8RTEMYnX07d5HBAv2MJIH
O9aWCdHoMae+OiBzaxGQsT3/gGKKl1GVJZZ6NYSQlcjaW+PZ0WqdLVbe0mJeC7PlCLOevXtEkLI7
OZOwmC5AOSsu4Z0146ZxE1sR58QUA4SI18Kuk7bHXl8n4o56KKvaoRPyWFFYSyDWlb7+HKsMPn/Z
GnnfUwugeW43brHlnuy8XToyBlHxKKnWlA1zGq9+A7Pvv6pK15//+uV9+6924cJd/ZMLd/vv/6//
8rfP/+s01HjKfy9MYSn7uzIlcKfBLgZEBOUVxvbKSf91675SY7l4gBRJBCJQz79dwA4bdC4ndv2I
9mLdvv/9+lU/gdwCdsSPAvvFwBP8lcvXXW/Gb/buKDcuuuaqmrkeDq/vfEhZIaeoaGdcllHcP05R
HKKhGgJi5hEF3i5T0jOepT96Ngz5TyYtecl3sRGz5k3dIsvuRvpYs+Dz1FpMMA9J07j157GU4O6v
pyiontmeQk8Jk7axrlJakx7aXvvNRUUU8G4QQ/AakxV7tZmNfaB+jWKjYRU1TkxdZvYM4DYJJpOK
wU8AixA4ThCx6i9aqg875fhA7HCUpldUUbCECCrHPNJsnrWbsnUIqS1jya4tHAFL2DLRpybGv7PE
9jDvE+0oueOkOFSV2NitHmvHcnKy8jo1N3EdOhdkDspPblK2Hk2vfUg6PYHH8zWpHAGnczE18oVJ
PqHMw55QdjxcBdaIicPDSD1vopwkJK/0xHMpdF0yl6C+F+T2bupSd3lHT2zqbnrG9sxPqD1wnoRJ
0+YqbWTGFAtwpkz2Dl6w4OCxsgfUUcTjB5NS7nae8wT4hd1L9VS0vlfsaELL5VY3NYP+MXab8cSo
aEwIaSmrv5ZYbvrXEm6e/yyR3zu8GYlFFnrWsJrc2hAFa6n0CzcIPVC9McO6y8GLSUNunUaScMwc
GoG2c2kH1W4AN/4Zc6/BKCwLenhh1BHGJ5J2E3pUZG1kIYtwazmyf7RG9uXgZTyQKk1v18uNhTD0
COsiKlmiT7Z688UUM4RgcBtswp/NuEgx2tu6pVjyndEZtY+sVZPuiN7PFGzBrUBNc28yzjn5Scwa
fWJu+dLHcs+qpgReTK6LnRxLcso3VeV4+wxD1kcdFIxb/KUJSNh3AmdfZ+fhU/WzL9lxoug0xuFi
kW1enctmNAEpKCjOwUYXvcqPwuGiAHPS0bXn+VbweSxCLjrqx9fBEi0x804rw8aKDEPknxEQqvig
/CW8i+gnfmkmMJ90CkXEj8c6YVaPUsBmbWnU9CmwxHTvaNt/6Rp8OSt9EBkBXFgUH/Bku7jXpMxZ
CsVD9JI54aI3Hs/7p7TtJYWbgkjlVsX8HdSods+ZVVbvSIKR6AnrLv+StaJoEdnH9DWGCfwwjxhi
NuOgpws8/hYO/y7MuH1cJY9d6sfLBWen+TpmuuKTYdF8b1GQ88Sf9O8aO9XJ3h9M/0Ddi7wqQ3LM
XCCSkJHIKsFIGsgVVnHeb2bXZOHwMZMeDLPF0Q3a3VgYBO2kEV+dVtT3TEx0vNVsIOlDzBe0CdwK
/Yd4xn6yRTJwiWg4OWkyM7fFjTXhId6YrO/eIGjat7A2PExzbPrz7VAs3s04ZYDddZvb9qnD4aHw
/uuewm6ABCUF7dZeZwbRpVWQT4RTFrAFqI8qNmSNKHRabBvrukCZuqTlZ/5oj13/KidUlA22DnWz
qJ5pJUbGVm/tPKEHb6hs5mNORo9m51ZFAMdH91e5BS+oCCuIQpPx/XZHTr18x0Fhgha6AudJ3Zp/
K+wp/SAox+GiQ1o/0zTqvdZYxSDftPzcps+T+YlZXXLT4Zl8aIlYtJt69qv3kEL7ex9H+nkiwYfG
JXJCEn7aG4iGiXlOQUssTKwo+LtsqrTtDmXXuR8JWfvZKWrpfdjGVlTiLSytiU9cYnGTLd4Zng02
FKzQwwtb2dQ2tdLP67WZ0jyUMJ/GHeZD/WDoRgIZhAHgzOfG/pBayRJsOVRY4KyilwiCaKvLa/pI
8o9oJdVTS3gKznA3jPaO2QQVhUNctOPedbL0qunX4bZHzS7ARSwApEFhe5JvkCJ+tWQBQk/hVfB3
fmTpt1yX2XzlG3+1Zuis+DKViTutYdzoprRbnqULnZHb1JjxDjMTk3JT868GPV1TfzslSfImfHYo
wBsGnEhJM1dm6xnC2JTrGU8wPEFW2MsqCo6C5V1PsU7GuLvUIv+Kc8B8BNISY7WioZYZdmyH7ZYB
oFxhHr5Hg3Bs/I3VDDgM2NUOW5jqBJxYjbnvUcTkPVdKlIIBo+U9XHup9oByk+c4LuRjOdnE5SOy
ck9FOuen3O+ITYp8ssli4Jx9LUecVBvRAekYC3f2j47CxLkx7kqJnVLPPGm+JkBoZMQZ1M5+QjUe
UtNb3yXVMZFkJcnrZwG+jpxx0aG0lFtveSsgoLJIDNX63y7UHdxO8ZawA1ERImnjZT2jt4MsSsWd
izehxZJlATNjnBrdUu1GXTPNJYm103xm7BmWPV70lEABfJc80hlFYYZb04m0mLkNb8PJ1QbzLE/R
bjsGAURnUrPjuYFEQfhjCSbaC7uFf09XVglQn6mw6dGBvjzulqHwiLhofVmYyP3qeCubs3Lofbto
VMQflipihxo4/dgecEWWww7tZJmOGFB759hTN9Fdm1olFMeFjXzvgMv4Ahwsexw9CcwJrxSfrBdA
AVlmCNbc/IXVCN9RVvIMkR7GDq51kYAN6axHCgm5GSYUM05VVRSgyZjm8bCDA/bJEqWAFyWF+xKR
lmswOvIXQG/NxWvcIA+z/x5Jy3POxTtwPs7Xys+ye4hZ/hfd4ATdlV2Uf01qUFVgWVHJNgAgp3Pj
GP3Vb6R5w/qE4jM2XnY3gJOEQoOghrC9ZBpsSNkPHWSibrmKO5G/kSm2Ypb8nbt3mOQzOgCFER7w
DVD9Ij0nu+lr04+czYDLZ4iC4k358OH3Rnj9uBeMzXk9OUnz0nXjlIBt7cO30TX5FaqifOLd59PA
QviUOGe59NdJjIeMQlZwNtAbAmWOmmDtuxHL3efQ0d0jVjgMI2kFW1CiPcbATHRXbWMNEB6LYqe+
NHTWeRvAedOto5oOFA9Pv4BLuyGu5mWA4jeJM4/zxsBgeOgNLI5Lk0DPPNZW359T244xoqKR3cKA
xddJuAc7hEdo/yaruEdpOgVYvI5KWTfi4hSbdAigPuHRRzpOFr//KCIRnHWdDe/TBkEf/v8a5IMD
By+MK4bF6OA3dzpnAbHjsVd5W/7/eO6MMB8pMw6Y/dbxeMajo3zWWlXI+3sMwes5KS/NY0zA+ANE
dm4NExrrKmP/t4DcnusXTc+mfanB/5xw35JYRUW/j5GixG7oFeCtjpbCh9adYxhkNUOjTU29n8d9
pYncxVODl8xHxT/zXY/v2XaGX+FVaJrDU0/ZeznNuTkqZQbwDJE/fHIzw4Rp6VGXNjgzBfvPgMbC
eSb01NpN9Uh2L3tw+37BNFypYDvKAs5OMTbZRWHZe3aivtnMnuWd7F4UXyRznkeTR5Z9kUtS3JMr
5IcITyx+v6EBQ1qwv8Xx22EfszH4YhYslvEyNuxDCerH5dmZMmRgKw6sL1njsUJo2qIKd3mgqaWE
eJYkh5ipxBEX+mxt2Xsn8QHnyVoRjintvowTH1aN5ZENJJs/7YYl6mzIjwMSY2gWmw5B8MLloStb
fZBJ23sHt6sbhpRMEe60MNA8nbEamKcJwOmw/lM8ePkQe/RXtgFvjv8Ju2WyF/9c5jm9fSleKlSD
3/wbztrm9Z8Tbsk+GY8E8wZn3d/aDKt/3SYL9ZML5Zc2FJ8yLp8Z9991Ho/hNy5EyWXKT3EZ8lu/
yjye/ImptGDjbVOvhedC/JVt8rcij4urRAn+Z4cClnCInv2tyEOhgmtHpiaEXie3LEDj/Zy107EN
GEmFKzajwB7+g9gMu//fb8w5phdI8jK+pGgqIL7y7TGN5yYwSZpur1l8vgwIljjynHdVEAx3LKDc
HxyOE/yHwykGnUhY1GjxNXx7uN7Gw5ozCNlXfqiOnWqajRYLiAfuuN3vvvm7X4wBf6tMeVenWLT/
z7/9w0OFtuOIgKPhRPj2UJGh8swQC9/HDoP4jR8mzJkwvIcbYsA/6mNCKfnj52JZhdOBKZLz/Wns
Sg0lwKm7fQ119yaR2lCiUMhPbZaXD701YiAveOmwMDT6mjY/tf/zD/uPvkZsER4ipUeSTX536Qy2
vYLyGd7GXlCeG2ZFROa1vuoXk+1Ghq4/+B7/4fGwT6IcoYlz03x7csNobIQoJbOziL4d9inttTfJ
4WyzwDqHhfVfOhw+E8RPhwjkKi+9vfy94xDLUDi6sdJrvam/Cy12mT3Goi2eP/eC91tx8ddPp4fF
RCKo+Wss8dvjdXODT2ycNSP4CcZW7Dl3NuvH65LZxe3IKOQHn+/7a1XZvu2GFPOtTyCJo+Pb4xVu
YBaVT5SLZ4u6y7uE+K+AW1ywz/n45x/NWW+x39lo1PfH+k6KC1esTSVbvQ57u1PuAejABrbuM9OK
dqAYUSoWdxPhn3dBZJmbZpzUVYSnUfwXPjQXrA3OnCFJEH73LBizGd5EwT+EYpiKcI5FxSi4m/MA
pvT1zz/0en1895mR0Fdj3Jq5JGj67fkNXKeBMZe0DNVCjLQpyyJ3caaHfq6RkLp+fKP016WOKcY2
/eeH/v7JoGzyiI7NDEAyWmCM8O2hmY2H7dzG5b58SvcWDOutecaSMO+Wh794IJ50vNz4LBibeIJ8
NyKIVW8s5lVkaSAFkuRx3C3yUEvujWX1vgxjCNd5IvcWUswzFT/m+OfH/8M5dqD+8jhgg7EqvOK7
R8KQejKl+Dfeq2JIz5K23YvFNdNVkJAYol/nMwnf/hTjjvnBs+8PZxglXGF3xGiGui2+z+8S5aqc
tksKmHsYEDiI5mEfZJdzO9vAzljjD+ABju1QeaAGo/YHz4o/Hl6wMICYzCuNl6i//v7vn01hHjq4
khPwDaiZdEuzK1xHk7IhfrAHZe6ArZndeuP1fXBRs7yof3Aj/fHMs9mXjsPrx+duWsdQv/8XdJQB
QtkCdzzh+dl2QfY5VYCSW499uKOHeteGVXiAfqd/cG3/4wMTb/cVLSJYBr89cJOa2PFqyoC8zAE1
QzvPPreK6rjYsroBlafeT/NwHyR2+oN3+/qJvrmfiaRzwLWNgZk27/dvDwwgj8AWsJa9n+EjZ6Td
HOwAWpBdCqroK65/JGrz10/z2hscej6xbR/ozbcHHT0G3oMmglm1U3w1JqF76DwxnJoyBEtDXPMe
1lTwUFHd8YMr/I/neU3BsDoMfUGdxOry/P0XLMfRnwjglHtZumCUSL98jO38qZmVvAiMkie6aq6L
2HZv/vyW/v4tz2CDktM1UC1t3xPf39KjaHFK8UrYuy3SczYG+FKg5Z+DWb5zqII//fnhnH9wPJxf
TFR5ISicqN9dyGltibCFZ7WTGQTygTDIzhegwUmMwaki9KmvIkRzLEVDRiZyCdNr37IkbBtCJW1K
582gZnVqxqZ7tDCPXICN+3WE/jb97/hLfffHZeUfLj3ucSVsXiPQClEFv3ue5zOydBa5484j9EUB
OJ1CisHPhaeK7MKakmHLs6g//uDMiJ/fE99c8oKGZxAU65qLVWb43TXgBwDI6AP3dpE/VaAo3UEv
nxyJgvlV5X3Z3kC2qqYrKOeWfaYyIZPQxbPFOw4uxgJcCTCMjtNIjfxDl9a4rFAgSQBiKIrgBxvC
6PYN02flPESJIewCaRjwv2xrV17mxF1oo1Vt5X4axFxXF3acMzWZQWcxRFg7fOw9NNxouQwIdxcX
RmJG386iAaRNcG8toxhl8NKRw/A+AM1MaAJRg8Y+VcsZfn+cDtDhEFFe7cmbxaWVxMPTMhPU20Kv
h3RVcakDnBHtch/LCS9TQngU1KLIc+rRJC530il1dNfKpIgBjrE4PFBTN9uPJhjVlxxD7QU0yPl5
jnGpbTFqMMgwQxhD3vJA2VBmHaxpSSQXHYVWdbckcjQnK2lDG/hOuRJoFyaLLQ+BNVJVdi+hYp59
SFw9HsuQZcUJOChVLEBQaQtY/GR+NqWy3+nWb0mWL270if7BdriMtTUheE3aJwM0WfFuZC8EJzWI
8MTmYcT8nMsIN36ipFXv6qCoxMYe+LP7KRX5UVOQJMmSiO6l0ijde2Sz/gmbIIxonZXkba0e+eGU
ddn0MmHMvTG1742H0eqj4RZnIKOs1DSJOaRpCfJ+xiyEhuYF1onsvHvlLDQ7EhDTVNgGmX9TLUn9
Vbq4lo8C5qN7QnPpabHURG+3y5gs8UUUpOJEI8NSXfkOBEEsAnbTXiaxbe1tQl7WEVNfH4Ocs1CQ
K5GWauv2M1w2Cgm9G78I+QVP9y0hS89xsn0YDBTFJVSIVVu03kAcRm/yqfjABuhsE2vuDrz0ZbQn
O9zGR1mWzAswJABRsrt5PE/MhJK91WZxf/KQdSFEO9TCbAqWteYUEqJJD2Juoi9haI03Xmfb8EbC
XI/7gFa+EFf1MjzKhsqaTQqQiXzaKJiI5D2jjF3kDfWHIlci3SvdO/AMeJpVB9XhOAKwmvI16D4i
AdVFuAQXVMB7uuWtYuf0THze2SO9MsLNp/JMAi0tj6XI+uC2r5dgOEn2kDfjGMn43LLcepg8aVno
bWHt72EuRQHQz0pf4RSFRUAyueYIepwBUmeDcbZOOcegaZmX6aOeYR/blclqMH8qulMFgvkFKwg8
ekWTDdxO7YqdcEtopsjTHjiQZMp6XjCFnb13ujB64n2G/w7uOeXkMozCOzOBq2Il4yFklgjQyJuN
MDZOubl+9fBalntWqEz6/DGc00NlZyBNEifK7HciKcp2j8hRvFMCTevI4KU54E6oyn1ByK7ndNjE
xTACtOHdOuABI9WlsrnGWzY91A1xscuwtM1Vqh2AimLOqzdqPkCa9pMZoh00uQj29uQs8KOUTcw7
dXx+ORcIa0NhO1is3dZY2yiSMPqoeTfzvqwLpmvsOAZrU/Ew/5z1ArJzvATi2ipUHVJAGyYXDK3t
EOdkYN/2GuwmLRl3SaJbuU0jwPU8Tdg8UfNGoZ1dVC5NB2Xm6A8YXTz0/abDHj8QciYN2/p9cmsa
J033YJeb5DIvx6Y/gbLmNk9qopOUrA5E6GNRUJLnzo1j74oydG9MyAON7jigWixBYr5Xhmy+d6/c
1h128Kf6jNSdG3yBrrESMD22yPuU6JnEmIeDnw7rodz2slke+txCyfcqZzpQy2ZB9x6J2x1aPaJ3
55ieEJorsuqbxk8a+ySyLLut5mYlAhVhLG+NrcyTb2vfJkZsxndhGCePEaXrz2UFhpNpZdeRYOay
ucidQhCIx7mNej7lTUgHkqGhafSlajHjTiMm0qlavN0ApZSJ1AAmnPcODL0tTUTV+zyOQI7AV8ju
PJ1hE67bhOreoOzpBGzaoHyY6jVV/h/sncly3ciWZf8l50hD78D04nbsRFFsFBETmChFoAccnQPw
r6/lJCsrSFlJ9uY5eXqhhrcB4H78nL3X3rbQuQceln0fAS4AXyg2+mYhjfi/AZD44qILx267qHjO
s2ObxVt10jMziws/hqzOpFywp6OTZTtC0f53k1UMX7F7F9mpnxzxGK9FTvzmgmmRhRFxMQNQclkS
hjHzzKhkO60wgy7DOW3BRnTpdC/XDrAZCavLlWa6A+ihJLWBZWDN9GlL3bpJ2k5Yfwwoe/9pG28t
D07phs551iluQZr6gZn3G7vJNhCWRAOpKY7cUixLoM3KGx0PC+DWJbX+dhiR3jWy2SSRDamEPSCA
4ZaOJBnEL0Hr7nLLdi+JYiQvvKgYRe89L41gG5YpDwZmf6ghtELYiQgNeJEuOgJW8TIEmFYwtqaI
yxSM96yg6OD52Fw85fV4bedj/BzkQdUf87WF2psqYlUJ1FxL8oaw4uyquNDPmaNQgnSSUOI93XcN
I9MS4W2PB4GAji5UwUEQOICkPdzkxMl10WkCDOEy7zoEZpQVB6I3xSf4TeMD9ujq2wxy8nIM8tZG
ftNBfaY6aZ8DVUu808rPbtgFR+ZxahPPnd+PJjzXIXZmnV0QflMMygYNQDOtu5Wxln1dTH0wHspt
GG98p9APGaC7P8FgY3fLNdrm+00saXySZGn3icBC/8Oasyg8WTNTqscGbvlth513MW5VcLoWPh7q
Uauuvm8duIMhZOB7wC7vNSfVZfHDxm3t7+vSxik+jab5oitM1kOoqu8E6PZE7DpzztwlCiuGomo1
da5H6QPHhsiKhRLuCqcrkT6Nv471cdFxdWlP+JcXuYH3jCpcHKW/UizUXPCGYDWyBw7KicggWoU6
uj6Ly2EB5/93OkF0SZhiyWVPcy3+jBE7yM9aKIcmVG1H6w5Aui2YuwtiuaiYosuutSAT6cEmJMsn
J4mDpzNwDzl6cG6AQo3jEQkG4mcM93F2cCkmjLgIywMcBisX+9X3PHkFvRcCVqGV+60jRLJPmpW0
Y0YlQ+ufkcUQnBHzQNs7V6stP7pzJrfLPqvjp6WTuziNnqkmfe/GA36NUCqnTcX4x+Mn2nkSrPKr
ctbiqfULiFPZ0OGdnqRgNM1Qa33ERAGwVBXRAzPZfkDHjA4beX6E6IZClIZQmLsPraWyh20xGUPW
WjdfQa8u8gceUOcU+xOk5XgkRuqmTTGe7zAjZ8iUanetqG6zfroedV5ez9MYyFsVDP1lmUaET0th
BtSRJT1EVNGCzyputuasLTJOdvix4QfVykAY0NOH7eWgO3z9oZB0FqzFmKKrtagHGEaT1UCOtVV+
jKwx18nCvGs+y6VH5UnSb5WfN9KkEYgYVskFTibg6VlD5G5CA275s87QYCNVaIfoipJ3Ks7lEAPy
D4Ig0onGcfQN4zEpEH6qSPSExFZfoe+zx1OVDQ2VTZRmZya5ntjrUZJezLDWO1sLcRwM67BLkCbl
jEgrZue7nCD5GlB/mOgiGBhfz4ROwQwmdDUxErkHuywKEPfasqwEnjCPqLYLEGI8zzX+ckHEiQj6
5ZPVm/kzmHluWIH6PN6RNM/by9085gfapADs14oqN3GnKlLY4TDS0E6V5V2J/YBgiN5pz+7IxniW
a248QS5ZhEm7udGPCcLGxu25rd+t3IeCwFVj5RP+AlsKDQcSpqZcOirOvCD3BIhEAyVdWQhnfXxK
aBUb1wbwIkrvL68tym+qohl0gnVcTDB3YvL36jQeDqsUBcwd5dVfSzosLWw2NDuHIppFRacKcOgg
PcgUlU+pSznp+GjJRYiNCkudAPAb9X18tEY06iaSB1YFJnw4WQ5z1/Ii0o7AdRWX5NgRyDPdbmgd
ysSX5HCcfX+0qEKWhSo7KDjDMtaQOM42yw72Par9r4q9a8Wp54jdjJmlQ2gnUQ+scVnMu7GizrxE
KAFMwKXUQzdM9bpTXtV/zptZPGSrPV6KaQUHXy1k97FkkCXdkZBiH2YebSORKWab4gw8xd4KVuJx
yD0+txaALfQM8/xU0RPBfCgk3qZSWqEy2X4BF5SvlRtTbB05NKuW4UFmLlxjdPXdpW+1o32Flm/0
fkTRtJ3RQnfzoayL9jnq694/ktbYfC+5S3lS/Hlmr4BcL/fVwuhv51vsdPu+cxAAjj588x2zZH0S
+DLcQ8j3ZJ3aHFox09+1xPA413AqFhJNrC2s9VmJxvrOd4qSJWBwP+wGydl319Yqvty6FbobWAg2
cF1SHJFioHYOerzy1tKxuhjcJoZK3mdgHQNUKhSlnrWcib/QCziLtfuCqXLi7LoEqFyCmesBDH9c
BhBrvr7tBmAcrL728qiQKJp/vsUlb0nNnx0KjycrrANcQoyKyB7CUXM3++CLk7Znx8Qk1nt632b4
ozAups01BrjSS3xma49VYxfcJpnP8kd/l7zQyS3cnVtDKk9WHtvhjIwFfIde8HEeckmuD49gS8Xi
RMolkRoY0RGZrzoOHOnglNduXSQDTLb7oOkpGSLytB/rqMmgN2VddJi3UemTT1gb/7e3xkuUrHF8
ERUskF2E8ArK1Fqsx0lix5vRHlg7e50wjzveipEygC9dJUziALMDrRM9cVOVPpcNnBSeK7+O9kjY
nedwXvPl2OeuuI8II7ku/Glr7vBfIciEdrxS4XVbDF7XiSZ374mCXc+jLZLdMo8KH/xZw/G1hsy7
8ccZBCxph9AbKAqgaIcWjYsriyyIbueDe7J3RQ38/9Bt04CwRk3yUx6LebuQuJiyo2n69IdiDFtu
+daNsiukqGI+seiTzNHiIPNPTRniRKyzODzwjabpfQTYxBxQodslc9n4IJGllsPtHMI2/xvvJOHT
3Cis1fuZT8Wcx/U4bM2YWrnRqrGKL3rSWkDL9WUJHkdPmPCn0sc+TH5noE9ZR3lN301GD1h7Zv3Q
q9SBjhPN21NkV4t7BB6wQJJs83xnQe0IQYAU618aIPGZ8EZWpJDoep0A3pn/9gk9uc6sWbOMAGha
rpHD5E5C7hY5MHVFrjrZIEWwXncIJueEQcE8HWxnZPDdoecZ92PWpRbMdLdEO1yp/g4kyEjcH7vH
eNtaRo4deLMHxYVM3PgYsZFZRlwhsnM7Z4xE+8qC5l1TG6s9CH3IL9oaNptUwKqhNPMzjI2wmPq9
5a3NPyDpxQ2gEO0evcxcEnvwM3Z81Yf7kCOWCZihQ5144G3IWQUU96egHRYdosphI+TRVM6exJPF
vdxS3f8VaUGFtvq5FT6upJkFHL1d53KddRYlJTPqOwHwPL9fcx/mVjDHhdgjzzfi4qij4xyHq/u9
awY/hXxElGRCs6DB2IXKy0v4N8N6PQUm6GBF2YTIecEre2S3IjJFTQjxmHPJ7NGmArMSv1VDTibF
KHlcqmhiCKeXKD/ZGJbHXdFEpNllPRCpBHOkNewJUcnFAaR5OXK0GNzsvFTQkw8OpedF5fFP9+Dh
5ht6CXCiWUEWKIx+EKx7R8K3ZqtCnZbYc4EZjElf8Q1I5fwpp6jlQSVvpKVqViaQdWK/5CA9AAx3
Np09OVjeOpz163o91FkVJiCoxLVGbl6BE5XpPwUr73MzhdHjYI2rj1IGQP2u8BUTFx3J4Z6XDIiJ
BSj35HX5QBJgmKc/8g2v2lnG8DbPSMkGdpQxwBXQSuyKVIh6O4eqaNbPI9FEIJspNgn+8000V0UL
hLVHR4NgXZ5GXIdZvoDX6AZ4RwXs+YbK7G8oauIZuE136+txpmsB8Ydqvg0nAtRrui5XHY2b/ODl
QXBdZsyYzxN5jcUFXDT7aWDL+Qo0YyEVaFqqx1EU9o9eYNj5JOFTlgQiFZO3t33+4YWuF5yOss/C
Y1735dkPMpexNb0yDLHa/87I8CTZbohnyLwQNEHZF6d59DjDdgOF/Q6vt/4c4sm8IBCm+uEROByz
M1jOM8vH3H+hhs7DMwwpESH6o4DY02eouN85juEewASJCHElbTThjNz/yOAQrNDCHWyddMjsQzDi
ijiMAv1bQqCF9dfI0ZADcxzxvwLXXHdV6Lq3d8RozNDpF4ooScNk3LORa6CdI5rw82bn9kHOhSz3
NmIw2on42o9B0dBroPcIRV42rsB1V2lFZCkm5D8ar7JUYnnsxkflKPuZgBB2CFqYjMUClCj3ZYiz
4yod1iUijWySww4r38IdG3OQvAqDyCaoFe/kXgCXMzxIMan94JlndrMGdcnG1FRH7gVme50kXzdt
veq29jTS2Lmbho7eGByhkxtZrXfMyZImxdUPOUUp2sV/sdRVrbkfsk+wKLO/hZXlhI7aYwmUyGpL
LhnRHstJMm8iCCDjcUhmX2+MHvrN6pjfNzwwuBrj+cBEvTtUXMakg0Tfn8lr5DzlQamsD72a8ANU
w0y8dRb2JAqRgD0kW0+QkYXZAx9GqpYvrYmpR5yjQ7Lqs8jBx5Cv64UzNRAMsp6ooHM10sfjFQiu
Jmyokk+ZzezrIlYs+vc0bIaYrGcfTWdLG9M/Kj0HYzLAz6RTHcM+O1ZOThQgnRBO7qwUzkB92nVi
V7pTNiVhOvccXFqZkd1jKVWTbRNNt3bHgdgJ6pijIYibIzh6HXEmwYaw33Q+0rmNdIeL28pgONHg
bT7lcsYOoPJAP9HLYXgW2R3pmzqlr2GLcvljhDqRTG6Yf0UMif8zKEOVJxPnEDLRPAt1PMlMG1eb
rnEKxgt+FVwH6f3AaNDSVBL+dko1OLKdgK0LgH/oH/l2HAk5rs6vJKOqeCeUnq4EJFVsIG4bnFgQ
OMkoUktmcmARbO+jTltAAPpN5odamiwxS4ZDyrzFFd2ZysKmtND97BxXR9J5R1Q5cKKJSkIP8kyj
KHA0oUMJE1A1X09Vsd0iqkzj41Y7wXhkoVfdtd2xqJ8ijVHsvCq7oarJALoiji6G6eg6sv+Tfi5x
d3TiAnefqbY/E1VDT5no4FqdLKwdD1O55c05IE38nCP/cTDMzNGfFd1cP0F4Od6F3hB0V2VtZzd8
93CFSyQkt2nQeRPBeumSEvOc29QvGTavBOOyf10QC+/uwqDg9OUCWSDteGmMDBvfcr+LGLobZFaT
+sfa7rycVO2s+kIOGOH1Yx0t3/KiAyBQoCkFebZ46mktIguTsB41uyzToL2couEP6Csctzf6Dukh
Y+7Z7iMRtOO+JIO13MkQDssZ41D917AB5twTKNe2N1OpuQu7WLvfXcL0iE5w2wize+8++DoOEZLS
651xWq4x0lIwMMdsy72/EYzXKkHq338NBy86hfgdBiz0lsV8Q5C5xQYZpsWxyD3PBkNK1YqSafkD
bYN6XpeFPkmKOX9vjUtfn5peb0xHZMrqnNIC8UAd40dJ5riuw0NHRFx1mCwmXKiQm+KyCgX+nTjT
fXRuxi34EnMyKllH53D8nHNSJk4AaModDW79JYjHMj9IHzjkafNRz9xQ/XFiqWnIpVc+oL0UAp5b
QtCGJbv8g/kursFv4lQRj4xbYlDBG6PIU9fzvF5Z21rmd24jGu/TvK5qu43KUsZfOneoBOnpYTH9
FVSxB8DRKekuM6UcPyOgbeA7+I7EZvrrselP82QmtGgiwDqLyPfFR0Gl38gt5NC47r20WC7WyQtv
7dWNDyxy3tHV3JQvr/e/9ur/MobS/7/sNvnWfvvx7d+qW/P330S3gfvfIYo9O0Kfwvya9IT/Ed1S
vf6Pyjby/ht5H/LJVwO2jZT2/6psfWIUELgg14Xpwh/8ZxwpM6D/f4N0n6jMOAS2hsPKpDwEH63U
Ef58qxNLdo8kVuuN9mHe5v6eB17102MTBXOY7UTPXMIwFGfq18/EoMT9RK82k+NyVHRstxbXhirL
MWmg+Sz+hZ9ZmbBPE8Fr5bcaKMJYnDSxJbK7jZU/ZO7Zs6WD5XoZCsgaNwiRqqhNOBNYtUtAj46K
e5sxBS9DT2RjRpO2Mye6dJjdAf8AIkecImUgHP4rI2WrIg/m9W3RV0I1AXnYGTwGNJYVD8N9RGGL
WW3tZ/abvdOOpc05D883faYdAa5Mdhme0iMiP61o7SH9HRTfqGH+9TXzwPHUOWjtsO0hovyoSGVi
AR4Wjs1XJ8xa+nNSjyq0Dwg8I9oGFQMsJpXWvKT9s0F3ULkXuVu367GSlHhPyMkW0v6AxEZ8JVPj
pG2zn+ErtQwfuDjldqGsKUPIRy0WNFjWpzmKB2Y3zE7dc9hUI1fAD6GP1AxnmgUcd5YRGY+RMoMW
hgeJcGreF6oZl/eVYSHN49OYsbcb6T3wEnXZrKmsukMkXFvceQtAVoBbm6PED5jxTvfo8z3y7khD
Mz+QI7LNS69oFxpMHeFU89cDWCmTe7bGKhX3lofLatyLnn67c6U9DeLnhGWBvtgxcuJANjdZK0v5
g3hEQNlHPS3dSjytD+JeJD19Y35+3xeURdcRxBG+hGpiqq+uwU7jtEr6wG/52D0zQ97C0Perb51g
/znQ/MLZNu8fr1rBx85LN+if//XQf/5ZGmMkKO8vuXBCl5wUFmssnIIn+N8ypaGagrAGGP1EXb4i
N0SvlmKxgLOhQrqKeRdOOXlbutqWi45cKm5yjnHgqs5OkwZhdf7123mvmkIgFiDUirB5BFFAnf4x
aYMBxgQRfU0fR6CJ3BpraWcYiRyY9lZzkCEOjuKkiKmT+R2pCzKEDAI+i+79r9/Hixj63ffCIYHI
GIh2ECSIsjRv9F8KQbr7BWYXdkzgsxA/Pil8R6o8DUNVhP4dDvYiDUGucj9y6iUMqMeXZvXK4dZC
5OYv25EgQ/OLWrZ4QYwwy2BybgU4HM+6bdYadzsVFplIN2uXetVN1FROePfrT/F+L+XbBA/gUGrS
2mctRqL1/kMgiWNtCuT2uLp9iZQ+VNrja/TnpYs37H5j76lLTixjR3r9r1/aeYkpefcNCswJODa4
tRy0Vx/XbFQu/pxrLwO0EiLhf5hVU4n+OI0A+DhKcMzhxQUEJ25wv8O0Sa/BGlXc37QaTp33SboA
sCj+i8w8qYqxlmbqP3akcELRtnIiuIbcEWV8CzAI2McJWbRZThaVd/zMcOg3QcvT0YJVGDiQiv9M
m6pc5RfAtyVPMYH2NfOHmL6sHx89dgAeMroracgw1O04kJ/7kXRZdbmtm+Anx56cWXegEs+8o2aM
zFMJe9qsSam1hlx8cIs+f3NQK3DkpBBRjgpP9vTycK26YuPPotefQkvK/GgUAKTxmqhus7CsMm/4
zYiRuPl4aLj4s7KIee7Xbux5cb9zHD//nhb1vGxXI4yGhdDSsLX7ZxbRlm8YYyQrNUg4unSotWqm
03R0kJuyAQ4QCSnlYAIJCdYnW5xQ3JWSWWNxakHCq/ROVsR7WN+61wUSxlTPxVv7qV7ln4rOFj/a
2+AGBl+Z/U6lc12XbldV5zJ1O0i9O9BlqJH2aKom/iqJYuZdR5z6+FxxmSnr3leTWdWa1/fZWzB9
71tpTnZ7yHxZXibu5g6Nw2FosUcHPh5tcFhBGG1Gmgnj4vXPYUmYX398+1HZRNBUeBu8rqgr0531
SwP8Zzn0WTWq7BQU9Tq5D3PXm4tbBHgZ66+TwvlAXSsWxMCXVd6a+2yZ6BPPV669kfJx16Zuxlf6
62fjRfv5/tEIQXT4bEFstTwcH2TfeZjayAei6alDVYFJOIUI3rfJ25pn9cPKV8ZMWXPTLC06XaaL
bb/w7t7+ilcUY09fvCT79A5rktmsyYIfuIrTIoblXg0pDun9XA8Vd1Wcu+YpkwMj3lPQ0NzoSfXj
3Offl4CmClR5djzSk76fusCd9BebnmH2BcN8sIbXPY0122E84tJnm6+IgjUbqItLtLrpbGAP4vT6
H45nm/u7e73bifUzdU9JSg1vK/AVPCza/JTx6hLXVD9an6XTYY8KsfKqbsq/vu129Ms2PrGVyXKO
E2j/NuF0FpNwrgfbI2UVY7oiSzGDIy0DytaW+eyK6wxF6fjdBsnPg+tMgcse6zl6BvQH5bEfw8ug
8rOUVgfwNfJbm8CBiEdrA2Y57S7i28GH/fpKG9/av7dXI7BmU8Ui4nnMohgIvF+ByTog2igOqnsR
ar+zj6hPNqpAt+XmZET2WhqmDHlLuvhrTCMQ/2yZO8GVt3kLq7Luervw/8PdLbIBJlHXY4EjAe3n
Qk8X0g0KVLGPweTitj8QqGx+qSEJjPHNJFVAevDaRB3r9WSP6/I9rmOGjeQURUtufSdYhtCYm9gB
+x6e3KVTfYRFtFbsLs1KTjhQxIHDr7ixIpp1FwPKp7G4+vWX+17Vy6HADbBmkN2Exta4qD58t2sA
Z1+6vXvvbEOfkemuVp3RWKuobamt2xSsincBLGlaJMo62/Xdh1+/gw/VCu+A59iBbeshp+dh/lgk
DIMTLLpf7rOurUTwdbHXNdgIE3SA952gByJkQYgzTFxrJ/LN1YVb6W3rf6Q1N99EDKsn5A342Dl+
+ibobfgN/UF5/7o2ulhUWZB58tn2jxMTFy7LUruxeSB46ilHCEkwde+vv44P5QaHRdtjKIAKnHfj
ux9v9rKaJ6Ax3sgFGS2GHowsYzQEu7WbGY/9E05lM1ZkSa5CZL85uvx0JXhhKh3QSEbl/5MNU2+M
UuFTy/scqRWnPxYLwSKl0AXzy9vi47XgPYjizpXanlLIv3X3m2+A0vnDAw+cGVOLEf1ze3JNP9yU
C81BBlOxvO/yeWX5814fsLwExh+da/iCpXOKqm7gcXsrYppmaxd1nXdpicO5gq/jlUenys2SDSmB
2hCBG1tePgVmQ4Ae+PKZXn+wRyGZc0IlDYT+0pIDTgC9AVBpWh9oz3VzeTulxCch6hUVTvILmHU0
da7cVplCY0kRJj0HVmQKh4H5PHOj2vWhtX7JaPRzF0t7mEGecELCIrSTVkrReSxz2+WtFK/HsSke
GlMIhej/2Klel/9Scfc9M4kxRc4YL3gErlWwekV6qhzbbBoOmi6i1nG4Yis4umrU3WO76oE9hoRY
nz3+dQfsbLLJ0FYHfTXxZxXZ1rxZH1rshEhPm2Pi0XbI+nG+4mWvq09t2iGpuknrgFwAhqMZn/FI
qgBnmutBNpro6AktIGmmaZSmKt4tfiVVv4f6aLgfUT2HG0TNknnwI99Lx06L9IWLfeQ8WfEWdADT
uT92rzXLMjQulJZCTwjIExb8gj/TLjlgxQmRm9mvpNI2b6XAMcgbq6NAcwwMoyHnhwUrLIEYReDL
UdUyHoshefsHDo81N0rLnsthkprNfMGpt2X8aKp/2sD7Jkeld48yyjQS7FL5a3NmozcVIDly5lVB
68T84r7eUQyzTKHFNLpmP60lO7x9cIKUJfRAQWD2ame1LF7OX3N3GI7QUnAbH70Gjjez6bbxq1r9
sQoXPcnVPHdgZRK3LgVp5TjgqUfsKQ50dWQ6P9F9xM7GT6Zw3PiOrLLrStI1mIGTVJy1auIwZWVM
X25wouELSuDJmEcDdJ5mfZq0UeHYuxSsZmRdNzobClq42bj1NpJIq4zyfxrOA+hP8Hx78Xjn16A8
xOWAupWrULa+ZpLcgPboRtrZqMb84Mnyba36S6tkW4KmheCZIntYR8+ejymoE30Vojkr5Kcm3dZ4
u+eJ0Z3uwQL7pESc7DoEA5uQ/tDDObBSjrLNhfP6PNlimnj7sFYb9L0lQUR8Tso0WuJ7LAAVLySy
wRwU3k43b9fbCRHIA9Z4LadIpTE/5W1XtmZC4dV1DNaWr+S1hP71wv3T6gmO3MWWxW5quyQ7f1i0
0Ng4C2Hi+ZfX/YOOAaWdxyda74JlVexefohpYEFrU+WcIwGN8Gz/+j38tHnQu2fbgHkHws2EL7yv
lPpCQNAYLHVno9BZ73K7C6ubreUw8cQQjrMO3pC8Zlv79cu+fLZ/1eK0aLDhuQLzpXHThx+9QWXY
0K+Kp+FLXqQkOZ2cJi7ikpaHC2zrsPjrko83DoyxmHA9J+9h/vIsVltwFVfppPVjnFvDzGxdaq72
oQGfHMmjk2Hgjs8jqjuuda5Lh6qPVS1F7205da++ZFuAvHTXl3ZeLidX+gOQJnAUcub4w1HPqU8F
S5f09rWXern9mzOIb3x+//7ciPRjbDIx6Re0BqA3v/++nRC1dhbW85eY6ZEzfCtXn3nq92IYZ663
1xFbi1iCSAgWBADkrulddr52oDnxvEXoeTOf36OLY06qjj1yoSRnLv5CB85MMO/dsD8xXRazaTqU
rz8Y/khZDpfT7Kz+wrR0oMG6Cyvwb/2VIHOjKQ75lFG/XIRpvFG+NAoQb3A1tZbZjRzPqgooysIK
1+DK0QXvJJOoAYc9MnAZLJerXEixgcVcDX4Em4NdiAlW7jqrRPCX2vFc3K0S5KE8c8KPlUV4NaIP
F91lPKOzBQzCjge1Zd02c5XllOqXz05KB2PlgW5G+5tTwsdClgMg9nEcYojr3eCntms5rjDvtzm+
8/xCKfkHJ/pqvcPNlPGsmZqF1RskScC3gUnCdJF//Qx8fPTohNrcApxFTRn9U/nY9ay1qKqjOxrM
tX4KXp/1zasFtwAWEMUrUsCzJvzHrwvGwomBsGIGBqHx/hYMJNjtxdf+ne1bvK4vR9PHXYiD5JkZ
V49WuqgD3Kq/+b4dYzV9d++bNjfZwSHGfdPm+7DW1BDy14F0oDvlcOvzGacefFnyVq6yQOVud9k1
QgjrsHEal8FnOGotAr2hzDc8q13vl2K46PK1h1rtjtRBf9BiiJZl/k1p75jn8N17dR2bZrbNWePF
df+hhwcev5kL38vvIGbOnBLxg5sbwR/CMfqLGqDM4r1LbujwWILrQ2YH120tv3P+m6l1344iqVxi
LRPkJ3XZYiKQVr/sBynMF/3ra/qhnxwZFkpoIAyE44Qundz313QkTBTEbRN8DjasHG4SFrm5i9CN
4wxM5MvGQWAUsdEB8ByUJPZQZOwslesRJ/2bN/PTje0CCDYJ4OauhhDz4c2YMoGk3FTdteFMEtfO
nn1TXHnBKHitEVX1eje2S6Gffv0lGKrrh4vm47vgoRIBj9ZPx36CpjJNAiorjeit6YLZv2m/Igkk
Uwp1c2Dah4jDZ0WCtF9hgbt7q7my0TMbxhSj24HCiEeG0jDA2sDbfuvINbIPjZeGIFFT1SlI7MUn
J8v1pPdibToKBx8eWFD88+sPFfx0J3pM7oW5thDDTePg/aUlGCTXcOLV3VtHNpZdHN5i0jOKqAL5
iZRnRTNTt/u2wu6QnYvWRb+WhHZtRnE4zYzoexrQKVo7xbml7riPaVd9gXMJuy+hK4t3LrEBPtG5
9XyAZdWxD0mIsHaQC4NqvhCTH1beiTgTit9H5QEOsg6vxYK7BKZJW/i5mRwMNHVefuEwPP6ZgyEP
6E3iIsjWgwDqWnun0Cr8ABgr8TKqPaC6h/FzOaO6se51N9X+9Px2OUjAMx0pPW/mwo1j23kcX3yn
y/hwGHzR9KvXvjQdNsBfYE5fesk1yeF88JkhEQRTaUn2lOva68z76wFRb8uJc14ECm1H8rbfWhdZ
Y8vOoQpeqYYToZyClN9fX8efdhvGscYTjCXeBaf0ceMHHoT+RFTTHXkQ5gnVHZ3X5zpPQfGRC1GY
71CAy5suxqIKfrv4/vzy5qEAUIyAjf08MnfZvwYr1FrELUL3untrZfpuC8UkqeYo5PWLlxGXj8qL
d1FnYPt/RzN6McC/W1ADg2vBk408PnZ++vw5nE2c6lgcszAzpyoCIwbTI/WyGRFHsKR6BSA2M+Wd
r3paDlxAF7AsjxVC1I5DxdvZzHIX0zecWZD5zVQiEaeAf50JvJXzWxdzL6VjMEAnnNqMZAQ8Ri+v
+nZnNX5tZhwotKcmQLyDXYPQLhuCbbifHFSXUL9xkadwB5HD5431mxXyp4UqpBdIrD3z0hdU1odn
eq3Dyh0Z3oIJf1miOI74XPK3YTU6RKd/rjaCcS9wj3rcLRuACgh9wC5/dwD4WJD6oYBbEDEyElCn
3Y8TN+SiCOq2en1o2snKAnwCDa+xEHvAUh1H3I+/fg5+6s36wlQAgJrNlCymhff+TiRYJUScPGcP
OTHVuGJh0XBgQ8JK94qSsctj9W3xMQzupnEizBUbiNOjAyMdgUULMCgDm989nB9i6cHOC2LnACmw
wnJBftqyxrWGb9M1+UOGXoobavMQPJbHihka5e9rgQZAko1LWjPfCUhQUyDpl32Gbc2vboJ8W8zO
S4+CrzEE/lDdjIVlrt7rQtlkXqOfyMB0S4nrnWvxpSdH0W7Avzdm3PpagPbUzjyFY7hRjb7NtQpv
NLc5mkJuidqJqTwIdVYI5uMmZFC3kwKDwjXwksneQIsKGezHgGTafNcL0CMuqm5A4dVZLf1Ln2OI
TT3r+BCo3SQi1oRf1tfm3a8v98dagIeeoTIDeWAt0DHsDzXfPDmFHTMnuH87WTaDIMyrKxCFHzma
EnUPeZTH+3cFEf3gd8UAhDqWOSpsKO+sPOhhPqx49tLV3O3KPU5Brq1oJ8qs9Rn6YA3umcNgIueX
ziniEOX2guQOdkcc5d2t+zoICT3OWu65EAPJnc5Mp4HOahbR9Xmb67yNLE1GwIJGVCD8RC2JRsaa
8ETobrghpWpBM9+IPIcyTPPeTGJbcMtGgEe7pv5UL/OEU6Hl0IQv923MgkjdjDZ9JRULEQGZgwsL
0ww6n98aWx20q95KFozHJJVIekIjUfAlvrkbkOleRdxS7JJpyoS87rrDFjSeeKp0GrAZC9+aCfnC
j4va5op0Uzzr2Hs5C31abEZA2V6ThAVwsg2qoitPNUm66Q1u24CLNAZQAIZ9lSr04J8wgDJVpWwq
NPcP7UydVedNMbHfLuyRZwQ52ZIWVkVoOQJB5lDjCMfh67bR/4JN6w1IC3YdBYn14C+2HTB362Js
70dCciiKTkUU1Cz2iL8nTUGmp63ODoVC4nwfLRPrVFPOZstKbSsW3+kXkR2d1enSi11etTzE+6Gf
ljXa6ddJchHSSuRFgtUi6Na1sKrbpEKMosfm6m151iaU9HnpXTT03ebhIaP/UnqXdh9z6L3TXYlf
inZfJ2ysbsEs8dbmRLk+x73lRhezHIhUwm6Y1nOeSDcyG93b+Hl6WSQKgnO4IEOVEkJ7rRDdU9m8
tl3fZvLx60Db4pKy8kxY0vtnpTtTCE2VNJ0sNbNRAYy3QLzizuN5Vj9eJ4FIRbk9CdPCon4VIrq1
hz3uQsUcpoys8nflNsfF988YOzlChxfEizlJcvB4v5bzaLdh6MiASIa88KB2yjjrygdYAoLBLozg
9CzQjuGUQB/W1vEgOd+7qTgvNbP8/YrftLrqJlbBvaS/d42YHTuIPzvZQ13PSMZiDCvLjSsgZaME
9cNLm+9g5mF2Az+rLqN+7Wpiiut4gh86D/xZDiQC6s9tWSE5u7QkbdsTyUgSO2JXqG8pfjwCb/HU
4Ll0neELx6WiO/S0O+tk0BGFqexCd7kIpb3Wx44gELnvU6TsSTGtsGL3ZNeuzlUct/ITkVdC7ewg
436b/w9j57Ekt7Gl4SdCBLzZlq9qzyZbEjcINkXBIxPePP18WQnNjLS4MysGm+wqmDQnz+/IojpM
Id5pmEqE8kDDTkS3xBs78vDyOnjkcFFHx4m2ScjNFsE72YTW09C647QHe7C/4y6U3crZ63yg9yB/
bqtoOLT0Pz7maia1oG9/+GnafBiWXTyXrjFDfsduFjWZnZhxhdOBk4KsPzZsV3YIXdlds2ifOy2k
/0d6cMafEZqGMwBddUCjsh6lZLBi5xteuFeVo8Uhe0cwufjq03zZdZE70GmOVqwRY5JRojJY0MTA
f+/Rx4o9IXfdy5g18jXG/+MpKZL1VCy996UPDeccR6Y4ilwqKM4j3Zdiqj6bLo4n1ipL1YIKnmDl
JRfkkP1XU3reHwhK028xmXRvyAXix4T++RW7PbKCh6ZzDyIjhAEcmlyyOXfZ+tZ8vppOPzwo/eWL
sDvruE5tfixyiN42EkDEU4G1/CnDqXhvoAW9Vq7Z3+iyk1oW4LZC2FKOgAtBOoYaZfRO27i8WZgo
vML4XVxo9jABi6QMH0yyDb6V3tB+i8BlzvA2jP3owTz32kGym9R+tbcMfLt3cOtcpJR+/S77qRbI
31sAjGU0fiR2Jh4jIbO9b9n9u1Vgaj7J1jkTaGY/EXhnHKZ1XH8VbSw+Ez+jh7fEBlY7BQKDNbY+
LSCACzq74uJk3vKy2gRJYCQizxbQ2jWdciQs8bo8lDJDvYpPiPsK1QYzHIg6Nd9ixUeD/sCDlC75
ESFCjFNYFvFfZCd+RL4YPi22tzOk62hXcCDcYfXPepgV5leXBfhozEX4AqE9uODUgmmag6XXIal8
72vIuZMSeyJyBRMeUf/A0sPDoLvJxSNDM9uPkSRLwCProaE/y5RB9/WY0Ij6QfaBcWvsNtzHnB+v
HsvJG77wBEzANf2gF7XuCMrKf6R1kZX7ya7n18ZDxIvLImHPFVjGDhWp0++RadefLKgQpG3+wKch
5gnCYLGdHVFeze+LEQwnb5X5FbEz3gBluhZvYGz928RmQ4hFV58HKKC7cHbqd3/KGoySKmEVxd7I
xhRV3G4msfBUJlX3hxX09XMKPng0cDIPDvEYYAafFFNypL3xMeUAWvMgfksBpK5QMn+OnfPhl2gJ
CHCbTway5f0a2c0JDro0EI00RfQYuXF14cZKZw9cI5+pKNDmYboSj4emsdmSVZAYxiixZHmtXUif
tpWbP1qDvIAp8vDvdaXxhwGLkhDWNnPrHVdV/umvtXfJU8N9EOvSfI8qYdwKDNqYXO78lLjOdBsy
VDS72veqAyfg5o+JvePBWjz/GzhL81bFjeke6rToTz7xah821vTtIcb3H+UycQKHgSLwl5FWqEjq
QUlvWxuS7TH1uuypISqF5lfcyYMsEPsizI7iNPydfJhwb3ftoqygs/EGU43QPjH113T1uy8CFOI4
2HmanUYvMr8QEwbeVIdVzA0Rz2nCAvhC2W68ISQTv4SzsPxExF/Ah8BLhAdv3ia4wvgUDdVXGv3e
bp7X8EfsiASnFBx9dgLS67rjKch3K8q9U45AcN2R4Vai5wyz7y7V/yUwlvTT7Zzu6sZ9QOdkSveD
v9rlDoOfmKlZTtUJhKq5ZXZWH2jGAy+4RXzIM0mKvExJh0bP9taSVQJ12k0uJQGYe6wl+yN92uSh
Wkf50GTLMxf+M+/86mezoibyE2AuHIBZuxunP7ZksvJbnoxuhdtHz1kwu8cl8/DHbqak2nl4TB1y
z/AeXTmTpiLN7/Tg3Ie5mIN9gOj4jJ6BVA2DuXvIUFv/jhwmhbzmiW5XFX10UTZjX9EdlCAuRZE9
G4mBA2fekQjSzuPFj4yVhCFi26ZliS8u350fgtE1vqThOIJO1ZjNnuYcew78DsI0/4USkP5y08U+
QMSahZwoi9VSvQU01KrR5hcoyp7kSqGW7TMoclSRdpRkyfDSpAWUl+0EKpuRA/HWntjOQt1U99L5
MoSdwngKFhSYMfqIRtAeSZOXtELdPx174CucS2eyetbsIygZy/2B/EpUmRdP974prtRRKbj34Vf6
SkO9M+VQEbNj9WCQCGX6pPktxjAfqZpG6yJUdKFD2R82+TXCT8X9ydxU/cYZYWs5EJEALeOwDOO4
PsETSdpLi6xF0sXGlkPumHV+/UyOYz/iFBN5JNEOEN3To9G1Dr5mRq0guLhewl8mnIH4BufSqh5s
t6DEMyDoIscOXFm/uVMT57/3XiJ6SZujE9kX0GhcH/dSFsTEPnDanT3/TE8qwV5tgBMBW2eCAboc
e7yGQlpjTUGEC8nIMj3FU87GteOQrgRR3Qz8UOrDbh6hbDkMFpXOAbYa/xzdEZOGBAWCijiCVP0v
GDPF0BO3YXben3+DVUTXFE+T58nktpio/3dhIOQ5JnajKvfk+Kz+DwqyIDsO+TQY56ZBDfm60Uqr
FV9LwetI6vVDn5AjiWKHM0jKYwzS0er+AuxXnH9zmdRxYfYq1VQrZCaggujSODMN1bfdWEH47pNJ
sQvVKvC2QU0bjyqK3dLHfcZh82ufqaUYwhMHLc70Vlmqbroz2GuV79fQ6FT6LrUl35lh6DC/GStQ
47W880YK1PP0ue9lf106io28NBAL8hPjXJ3mQZjoB5AFh7n+Dlaw+hmIq2ItbexlMSF4R3RrIg/k
7kq2jjd9jpBzrZjZiucx/91RbLKajsCVU5D0g6up27JBWqkxiWqBoJWdvpoCK+gOS4Z767/jSMeH
6+N5P1rqY9ukijGwYvEJZ+uaBqM34niH6jijSxbwaMSZ0/fS2i/xSJD6Xz2OaG3+wLkYa4/dOIFU
yBuZXsk87m2TzR8lPURK5qkmXWOmZXfKtm8O7yxVEUgmI01DdakxzT/eFFovAz4bHAM07lD2Cgvu
dOV66vGgtWe0nZt0SoZrksEt+UBjqfAZ3wx5IIVWe/R2ldJWSWxOB/0xzIB6f8FATARtbXLQPPwD
UjKNPqCe0lZpSE1LwyuHdbDynYDy3kHPn1YaNGdLtMMCU1Q/q8a1yck6toEx2sBndNt5Y5onPdr2
mrq/DEEcGAaHuFIwNvKGIFpxxe3mPnzqVrWOaiH9+xvBDRmPCv2aNgwwcUmDWmAtChSGhzGN1AuN
KVhK5M+FK8seOwuQK9SUTsUjyP1G9Y84WSjM0J9T8hnO1QQLidonLsia3SsjZy7Ftb2SZ2yRv8lv
T50BwxmlhBp6zUJ34nPRSOewBn0g9iajNsHGb8JL5xuQocKXe8Ac/IKynJPD04y7RDgA8KbqnoYF
Hxrga7Ll+RK/wUER5xmXHHe5K8Ff5g9ii9vuUywmQpYHEWUs/6VfKc1DZwdYl+6aCdy528feqvpU
UbZEC5vAsMzfc5YF86sJBUWyOkdpXp0GBCbjd05t2Y9a0WSmfU7OUfHFTMsBzszstByeu7bJ3Q+8
F/PyMfNhJ55azmP+m15Leh83KjDI+w7TJxV6e8MbV+5i7PHleDNGkzaDnnTNmKlnPjSuwtaI4FZd
s2rM1BO1SzIyPjbwtujhoVP13g/vKLkYkjgYKQoHBBk6cDs6ND7NuzAjS/upZdZ636cAYOknCkW6
PFjQqIN+ix0Dv7NN2jslTXeButj02O38pkxVj0C6dv+FtKi4+iFtoAx0v8swL+ZucWEEZXu9Hm0t
y/y+OMHBUZdTEoiEv1oVRss+DmqXdCHd/5XRBDqhHxFRy7LCLwLTOmXpyPFx/j3I8EX/tDqR8KRc
TW7EaYBHoHuUescuosDjSdWzq3Z7FT7A1Tg0VPjhFJsKgJzqhEVNr9HbNr8EOW3WqFicX50nXMzt
8JzkRxHndX6f6GrVp77bHL3ZCyaNFYa+KZvcAdOq0vuqlzKYNTlzYuuClpjTrR+dbqAoGNXoX6al
VQtN1eP+yb7WTDRsY1Qnzedgo6jP9vS91CVa86JmqhxBoYYX5JFqvWwrwA5B2DlFAEFK+F/yC3qY
0DZT/wOdp7p5zaWBsqu2n3XiuM76VduzENd8tCuyhLaF2DeNhXmw4pDO/8TIu1PdxzHOuLgoWtTr
0uOlV8492TnPpokl0UE9xlMfF8iY1xk7I64jwWcbRSdrTJH7OC94FVE8p2bO0QFdR79UKwGtQVXz
JKXJ2rfIyORuanYf0bDPEYNHR9P31QDXeO3ffAzsObi6MYLbl58mbGbYLvR7C1JTDfrtZfvQe9YP
zHMUlNUQFskf/hSr7RkTAkVqCkSgKjzFiJzfEEbcuUaAgUQhcQyOI4rfgWX/qb3vce5ajEN7ibO6
c4ZjiuihLG+0P8OmPVsdcq36tY78eQbZ9isG/5kuf2HC/w3o5ow4R6YjrBKcIBSdfcATA0MFHIvK
zM8vaOQUmQbBt1rEHLdVsxzRnRqtvlJSy31Zl7L/iWCdHPB3p3UrbBk9E7+86WRZi4IKTCBknoxT
wfP7FGOkiOZINBTiDZrj8IePd+v85t+3HAO1vNq/703+hAMoF1cFlCOfnaYHbAAEqKV6gFhVqQqA
1DS2q7gYPV7nhqrrzYuf+3iCOHRwqW43cG8Ua43NrgFYK+SFJj+g003AAOLSVtLO4H705mo43q6q
SheXBYMj5QHnXUREz5C6OZoeEifFTfawEXuB7JTEMgqDyLC/4cW6ltFp1DN5G8Z6Qtfp2DvxU5IZ
CMv3DfRl0XzvrHlqjgI1w7hgtO643MVW6WDVrt5/VhmB039C2b8PrzvgkiRCMLSLaPR4Yj7ZKzwr
023VqptCjGUtmH28q5az9OkDvWW6CjebWDGutwdYtLkiY3pTqXYmMbRqhuZxCqtjl82A6N5Baiiu
w1CaR9gaOUQ4EOsujzmntCnDJb2TcQY8rOPgrU2wgKJuq1O1UbVspXxiVXJUhR1Qu+ozstGf+eAN
GDI6+AkYyWhOBGd9NQkkPrUMHsc1Obq8FUXTdM6zoOhD3VnnGHazm7IF83s4p615vy/ycqBFP0Oq
5aNHk8T58dZXnKHEtfaXpIWB31MdgerMtjIKWIvSN+g41+tENKwuozeQHrcZ5DDX0XCyoCNOUCNf
qLl4E5bWRzUULVyYuJfBekckMVlt3oZH/8c79CFkHrITu0qh6wtiFgnXfHELu/1RFJ4iw2zlLk2Y
lhcItpUOV9EuHQNpGzOttBXQO0Fa5oc9DiO8zRB/Z/7IwBOLp3R0asoxqjI1bWYbu+6PsDTVJNue
KxRBNVMiBBxcyBz3avaaE8uJt4s6rOBIeW0h8lZ7vbfRSldEuoVm5HQMHHOtxSH3nRz+xDZmtpMH
bNX7AaQDLb5uy36mYXNP8zIhRptc1XZMWqD74M9UY9QL/qFPpImA3sdOnac9z0xv8tucRtCo750z
cX5qNDC3WER89OxxmHYUJ2FmPLJtwTZwXOFZcfMZvOpN/lbJPGUcDJiX8sjIvVa1MNbzatXdID93
QZcCrKi3Ng0x171QW862ZOd6bR/MdOCHOb4bPJ8yz0lRPGj8OUtjV56HaXUm6yrv1XeIHwpfYkgH
6c9DmlmsfMehgU6Tn/SD1kMuojLkGekf2WOh6puAR8AGYFZq7/z7bQ622tyStlMv38ROj8oBKjkl
1NoZajXF11NVRW3NVr3QxRsMAkrXKCzoMBKlUcsdbvd0nSUtJzPZbWNdvwenD9VLN72OXb4NE3Xp
wR1U3UrubSOPoLTwVRERjzyz7W+0D9Qr2igHHAjVBm1hqxrCGQ7dxIOqoCdF00l1/39TCdNe7f0F
XiIM13qeVRWTWq1aPlpYl6piptfC923Ske2SeznTAmhroXZhTIHS9QMDUvUSHQ+QjxJKOT2+QdNV
Q13vA75uaNCjvIvS1hUBwKlzGvXszWUuGqXQd5U2gKOdGrSmPpIqhi7PO7GFOoltKswRW1v+Fi2T
ZMldWwTL0DBob0A1GodZvQyMWJSeQdDB5os20mIVksHAnepD7+qVajRunNxhkGp+DjDl+Ux1XFPX
cq9htmoRV1CYkAdF/hHYvcYTBCbcyO94O+cvqnEUEWrx7+8Vm27aJE5IB3Pv0R0Mkl3AdsO74TB6
7w3pkVwZDFsOSXf8fppthUfqYnfbuhGXU2W67Xw/DaUIoCjDNBNXMyUbuhoMGP/eGrHv1FtgAlXk
6SqqcyeWpUpX+okrFbMu1ytFkQ+jpDdKeRMbN0vr0Oyq4/xDMIg6tv/NlXO8e7dMj/Xt2Rmpg60k
NmWKoLrNOF1rztmd3I7VyX1OaOGq0y9gEXT9VfkUk3DZfNZFw5E/YCFTr1e3u3Cau7fJ9B668YVN
WYy4/o9FZ6wdxIR0KJ6DoTTXad+Yc2RR9ajjjMhbxXLQpTaYQsfg8fSTc7ASW07wqU0MnSB6qJ0w
mPC6Q09ulwoo3vpznkNqMvMithSH+X6xbOSL4n8liIo+nIhAV1oXWtqLnEut7/ooEOpVfnvU0K3u
LQy6WLz1wO8UlyaY49Sen0LaiVju+FqCbdnU8t6Bnt3MHkecodq7VtsUjMVtAYISreoS3f/SByBj
hjjwhEjD8ugRD84kSNW9H5Cqzs6aAmzrfvz9BynbxrlfzS8TbMikYO3VI8L33g3KGnyvJPERt15+
bO+3juZ2pOcspmr97W8mXE/+yyZJLrTml2nKKVEPh62FiR55adsP6MTQd6sWvfXb1nIh7LEPbCjM
s3lKfUM9UlC4O1XlPpA16QwlYs/Dq/VaRb+SKpY6ERvMzDG67qxnSjuHU/dUsXyLN47t1fKCExla
wZ07O4wyyJdKIwWNPmBSbLujFjRsROoODSiLQdZwTLGOGOit7XizZEWtcoKi3Y5IOoykY5Bu614w
CbUfzHiY8xgbTM94f60vVYUj7zUa8dlqo9r6KYJDHa+PTAQ1VbejkuNPqmwQWsmwLVZBHSuBXhuX
6nCK8aiq3IRHqgFexhX9HnG1oUTyN4RlTtixkSJrk1SZdzeEwm6UlM/ywrSf4ePHBT2m7Wo7tAwc
MH284rhZkGV1Q7h1z2Z7hgMcWkRa0TTkqksrcJiXMOP4i68O/zw+JokapPfmeEggBRLz1bC4Kyax
4uZP98ahbgtspFo9iYKc1j+H0sZVZUZr+qo4VjxnNQWrGnjn0E84ZuEw0bCUsVF3kyqSUd0oHhD9
UjyVj97aqqGwFSajbrCvupLaiOFUjvfPNKEOcYrRZU1dBWpNNZC+EwqN5AJu094BtaGRsPp0mS6T
1weUjttZkmgudUW6PrDuR/xhsMiNO6aN5fbFO8udKszhZqkhEJowLAU8MYARmqGo4ElaSOlZNdAB
7qS1tDR83PrC/s5pdKGZct/6zCyIPmcBkgUySoG/aKIW941ptU2KIKkAGSJ6usw+F3EnDwaOqqr9
OrdRR9u2TpeAmVk4Hf3yrQGhN4BNqBPNXTIcsYRssw7c6V6Kbi1nUzePfTiavMJUV33hHNSAGAgh
1GGgXjN1DsXvT/UUpgH/VXNP2AHGah9GCm2UE2VYW9Z8Wy3kH9RMflUO65NE9TJ7z32URB2eVbm3
xgRx/JpbkxrqFBS1nX/pC9g1/jm1/dELkVRZyYAFTwD1itq9XYcBi8h+aX6hv8E//WAgeiyeOWrj
gedLPDKG3zoUFG54QDCXKvfQdXWCo4xpDp3XMSCSUnWjrKcuD+rmYWwgRaXnqOQk/rqkGBVe66UW
5UfNMPrLM4B1P0p/iMaTn2NaysmqWnza8VCnbmJqht9N2bTiOcDMuTrHI9cHi8rpFoIcCtwBF4+I
Gds90/NLh9e5ZWydKjtezLMU5rQ+YPiPm73IbZhBAhPkvZew/EI3cSOx7Hov8oaDOc3wv5wunW6t
N/o4JC+c76zHeq3r6SAhd2ELCaw37LA1ncRDmJUrqWBuF/U9PcAQAV92csvJQAVKGtPwZMAeLhfq
WHuJGWJAgLj6enU8qRCE0qydALTWED7o4UoOCSykMO9GVHUQy9x5LzIUQTkWtSuKVaz36A4fTKaB
c2hC1/QeYyp8m0I7LcYgulltlvX+zhktc16Jz7XK6QUnsqrFGb6G1RLh5Tc9EL45iNPi4sWGlLI0
L1mek1wS++34IvGCkATxwFl4ispOGA+eGAf5M2RRlj+l6fs5PU4Dn9/v1QrfqTiirB3dcdcNiAPp
DJM19umTMbwzICr+lvImkvjvPrZ0cJ3DWM5R0IbHxp3i5k3cb8aoDhzxnYBBNcTbYaYO38Q1unEY
WEliPMKMsf1XSDI8mV3rRotw4LEXlDNQgjkz4G7suZcE6KVedtVg0kUVelk2ILEwVaXeKLZCWZf4
9n0pygTeQL+FdNo5HOgSSSSx6qThK0sH0NYSLM3fjOyIHvDsQIh/AgmkhNIfkmv8ktVP1eb6Uyzr
7niC9go4YsMyUCBOITOMeRBjk36X1W0bjm55aog0duzmvjY7sM32UKjVxB8ErWwVt5TjXWnY6+p9
i8emNcOXGf92IzwWPc5wH1kWqCPSasH0+9WhJhM1kJoqRP/7zKaKo9lqWN26UAjxtZdhXH9mfeHH
f05YHA3X2cTn8K0ve1f8peFNfbfL1nfqlPcHJrmcgLNlyugwe2SoEBMRdOUH6qZiOQq6i0N4Qi+a
zM7BSWO1UZPrqs5R+ClSlSTcpA2HA3OVrH70hlyG52XuoWbGJonb7ktjEVSxnDGs6VHNDB7HiQ5/
DWvqKCmGunjBcTxeyYqCKAC1AyLluC+Kgn7B0ekLHLF+2KWdW8ZZdGWWiPFL0PHxQXOB6mNF40NK
98ofccuPlR+fSfBBlqC63jdyrLFrr0xPHoe2aZsdpCnb2DecOMWznKMG8tMyJZiHTni5njLKopPX
k+lxjvoFehIk7yA6YfVivxem0ZjPHUDhAeUYZoVdWf5REBb10YeyuAg7HH6y+fTyEKzmcowjL+4P
MA/50jJI+weaiDBj21FOv8aMHtyFc534ktLFfK7y0bmF+TgehyliIvb0l90/JfYb9aFDWd2e07Gc
f7YulLJduNpTtp+6QX42ibTbxwUO0CGgmfLeemH7MJm5+4hgxSF0YkJddbLxF3/2vTn/XFBev7C6
lbzl3E1pylXOt1S2xiWIWec9l8yTi11aU4tuwXHM7yoCMN2XUvS/Ucsnt46Xj/VhLAaSDhK4nleb
7vef9KDnm5MkKayPNjJxTU5THh7WtfYnEEThPdkc82q4zBPOzCmAdrNr24wOueWP/jkJqPR2GbCW
f/W8NSvQw4ZJDhnM7j4JNICBhJWvgzEu+B08ihKj4cXO3J2dm80TFGvQ4ho/9eKQc0ACt2vENagy
55BbzvSYx4n1e2iK4PswWdnPLC2GG8xH52WaLUZZ5MenSJKx1jSle7OnrgixQ3VivEHNuL2RNyr+
YG9jZxjXrvjDIIvjlCbMO45634bKT38n16nFTmXKX2szqk49/udnYnXnk+PM5ncsn9OPOPP8vRcV
GQFka/wlzeHuBBPm8XTC8YY3ar95rl2HJTUz0vEAw65qzk4VZH/OwrDeu7BL52Mxmu1PuK+YocFs
pAHopsYod7JIWFliSWwQ0UXxDo3WAlKNGeZzSPZAdzQHu6oOY1Q7EE1xsT8HfjD9yCPOYpjdd+be
JtUCYsjsPpDpZzx57PEPazLAG0wX792qm/KEEz7OR9UcXb26SuBE9uRzXeFuDsmRdUm844aePIoG
ucZRUsG9kf8x/WmTdQEAPYYg8k4uu/bAjTjvjpLtv2JbPjUg0XlIvl0yx098bYnfbryeUAxVP0vD
WbyveThiWcNvnEKFD/yVsWf+wGuuji8muYPDt2iBzOQ9hdMc4MLM8XvFld4LeUNzgf/VCIn+XGI+
D2Ni5wKgGoQ4DKlNnkItMB09rgutYBTlfTW/rEVS9E/2BA0fP29TWlf6aIX1uSx9NOf7MJpC7yMZ
YXQQhGEx21hbCB4KqOzwf6leTNOuiKaCMVqbc3UoFsOPMG7mS6suf8lIC4RJ1Cuga81u0JXZ38t2
mQ5VHQ/B02zmJki0QHn3OC0J0G49YpJyJupufcVEeQp2ZuF1r1keuaLcYxKW4vw311DSdrkJwH5Z
0KqJPSlMNU/aYYM/s+425pVhUDqv+VB66/8pe/4nT1iZLrke7D+0JtBMIJz8kydsyyWDCy3mV0Iz
oln+AljrmvIDqyLSif6z4AD3k39+mQ0P2WZwOqhabCQA/5aZujNJLAKB22sqwH7IBMGHhGUh9aRk
pfRSd5zFpbIJQTD4NxPCRpJIK/cAnQf1hyxjwX/cgD7HJE/qXcv/R8tZ1P+722l5MdaKOCFbcM9b
NBeu73/37cHhZzjDqgYM5iAKtRl6F77bg4s0FCp5PzHf7QOBiuqjEKqtXEZId8N4txjWfJSVD8P4
wSqUr/NxzGEswm4ko9MhwEBfqEGHlhsLZlv9cpyYQfmclgjp7Ws1tR4fL9fVVLfHsULFmc1OF/Gd
2oarxmaojU9em0RR+a3WD2JiF5+X35i7IfEMttUPpvOCj9qYLbcKUpo/nBjdnts8+HOHhdhbgvkI
N1C7QBbu0W+LlGeWdZU6aJMslNLlsJoRzhpe5Lk6bY2oaf3q4pG866ZHD7AG5xQXbKrM4MHRHLVJ
B4yboXhMmqnhha3IbDPzmiLKW+PX0vUzKz+J0SU7cw/ypPqOaTlh0fEWU5/43+MyVJeSObWHm1KB
aQFqi+0dMKk69ZGSYM74y9ZSiszCx6KkLqYulUd61quDGa/JRj3vI86hWJA6hbVSGpJcoa5vxTMD
V0wrgvJHfh6HYF65MatbxkRj4ljUmViOOIe0K1SDNkQNyJ0LT2C1poeQgW6RF2PXFu7mx7inOK8O
mAODMB0l2Vs8ROx98XzHzbp0KuNSxIA65N1oOyHOdJYZ3zKiwoP5gq0e/kqHZDCCLnkyR9IhaHjH
CaTXM+mr4xA8S7OZ5/QrgGkFfmL7hce3S0xTeBoyGAASr3h6MTKvmQSSg6cfcuYwd6OzRO4e+/re
euy0KST+ewgYn+Y+b7yLkUdzckxst/Ozlxy2Htc4ZJ7kV/+P+XwXhP2PctBDJo+AiFntuGgNfMxy
/rl48O2YRs6leB3R5bkELEDpNRwQeHj3NfbnYkbI6fQ+re699uyjl6B6uKG28VzSwfIqnEMEaRjB
2fYlfP0PAxPDMPl9ihk6dBUc34jQZmv/kgIAxz83cMKreA+jpO4ENvom8Tc7NgkKo+ssO5OnO2IP
BWKFo6P6vs0mFXYM0OHsxTQNYQIoj9VVG7t6fAT/L0UT4Ls7C2jfIgTGhb9Lgpk9YpiXTEaBpxYt
WQpOCNjSQUoTxos6R1Vka6kR3XfKZWbzeWvyusSTjXACGP44r4Bvx8ERL7NJ9g+lZTlV9PcvLnbZ
GPCse0ZsRSEzBktzQFjj8geVZB9WnCKCqf5tQzgSR46VPM2kvY+odAxGPX6LWnCZ2rD9oUbcDYM2
f0bkLsqDkfZR3L6sssDTFKpyIfExrPOooQUK7+VuryQ6ZUX+QJ06k9S1+IuScm6Kzm5NYiPr90Y1
qGYIa2clkhffR13F6JTR2GPls6k5N+/A3OvctXkFifKs5oJwRnkZ2Xj+0/5Bcuy0JFuScWHCmcBa
hl/fLBBj+y4lbWqIQtbz5vO0qbpsiXgRuAwYOcCkPo3xcKUuavz8j85S586j3Xkcua51gZwQhm1y
t5eJGHKLg4Ovgb3d7T/PhH9KeHFsMB0cofkezO0Cy3aU4O1/SXhbpdMskmh9TtB00VCUd1W/ZgVu
oMDmWrFRMf7z1/9Ts8rX2zR4GK40XSKPDt6/puEI6isqN5yfN3R7o0Ft0lWNvSdZpXp0qILUpNoa
gv8fqb+tvu1/LwpMSEzgPMtxHUTxzr91hRijBAoGzHlt7rDAAOoZpFSKGauBaeyHqnPy6ThKIZgr
0aS0YmkG1ItfluYwbKNVxQMF+WtKOVH5u5TfY7pGYCbMO90QQMOnNGMDwE32YxBhUo1fiqJWW9pm
xJWxAfuV8sqX1NT/+aljR/KvO2UzwqGE9RxzM8xj/q2XdYGMkb/2yUudCBzGjpQjYS1OlCIMe4JC
7vxBWhBqp4EN6iMq1Et4JFJZhfBy2cGqqx02hYd9vzkQsNJTwden2Pdy5hTTZcbg2hnTeqdhxq1L
rzGZoYTH4B2AF9Q3aMZp4GIOildmVKmfbVwGomtV/5djINDHnqwUUNgjLSX1pMhIVh/iDxKfgF3R
pRbwgt3TKancqlCdfTYPOgW1hg5zrAewk8Nw2GIOQw5SCGcz5QpyNCZTsTY2wiWUHbpCuckS/8Ly
aHvdrsaqYHm0oajQaw4No2UDL0napIccz4mzQM3mIEE0G4gsKufTxvbSoLA5pfgtvDnQkop3dJ2Q
ozRJZ67o+INcKPNKNbQLp11PA0xZwvsibVte9Hfa3zKQRkDRxWuQD1o6vLWjkB0qQCCsWj8Tt3Fi
vxMHMA96TMIg0XOad+aKpcTwkKyVgqa6PFKohObJu6by6N/5RMlxR5shycY4bBswmeLSEXAEVXTj
g/azrSBeDbPnwi2jSx2BIC+3XKPP2wUHjaVIKH0bKofRbgnVMs7xTCFWpd3Fgbur6rJsFTwklphA
ak7Hhr0TOaf54cUzCXobzyEthdI+EcblgqZNBZHcFf4Uc8J1LfrhDTXNjeCNIOI5GfZwMpbMONkZ
zRLMjkSgSLI9HGdmYJ7Q40jesnGSSUuoLm3Ta4prOYWdpFnNF2zkGtNwCRg+s+M31INLBALwOUrm
MkeczEwMMLENLdqqmNAhr6MgDjSuuTBLsKnal+1h2ga+OO0xHCy59ieW9JAFvl3JnAO600WQbQ4d
uKbDP7qkF2HGJl7ioMX2L9L0RCfwFcCyAVb9rGx+9jNJKfLLQkgSXV1NRdjgJzZJhtj2lw35wXFA
vfWeQFKIo6hCVEmtvawKy4C0frHscO3JESKQHMo+FMTQfCd0oyiooT27xS089m3lbigMTtvOg5dY
IHuEx6cKjd0mo5nVwRjsyEKyDHnYOLmJfmEAsWqQaVwlklhzgcgNJT2CZdfpsTbAkr1OS95VIaoE
BfAsnNOTezWyVQmlRt51L3EklCSVp9C0M68hyix34nfEkNZk3hq7pv9/BJmaJroN+o69qZV1j4pq
xhn5WYhaAYfo8Yuejqs/DPVneV9GJqYl6wF7v5wRh2VrAF4NBzkhGRgpHFXLfA7SBJf/XUa0W3GT
tuE28lAKMxmj555DKGOy57zOMpSHfgPfadIeHQaZPzx7lFWK/r+hxrpla/YrAj5iRrVd1jiad6qT
dpbdWAFsXAolI2x9xemrjhrV816mQaF7G++taAfFNDUKYhbAx7lHLmJ7emtvdNxyIhtzuK6yC19x
afQI+NzUCJplPd3rzCqW6jchyAwWBSYYjG0ehVVCIMK7O1Z5YZXRZvesRtJl5TtK1pVfKKgzAKKL
YUiC4QaQr4gbyqCF644BWpiRBZmUakJrf6gN6nbq0lJ0PX+Ofrjo04sn1y4ghe56f2mScZd3HRrg
N7KwRn/M99s0mwzyl6EbZlO7omojZrvNrPKVplSKKwAsmPtcHkNImdVTJgo1gh2/U6xVIsHUDWKt
bWKI3doc3cy/bZmDFX89EoShtitmqxwjRY0SuclOdAoyHAcSorDvJKrGG+BYInhUvJ4CPQZLQcLd
soRo/KHNkCsUDz51OFyZmHhXbqOxiJSpILtH6t+2ctzVVBuD7jdZ4WK08zL8WAISmK4bLXG7no0O
owkjc2y40vmyva9Bc8gt1KWci2kDGGrBJk/RVZEKOVb2/Qm8DWuOp81IFuSyUcukPg6StKMG6FQD
9TlfRIS60gNcx9j6V6KooJ9xpvzDYM9BHJnv7iGpZn7D8lRrTKdZmCzP94fM0g/MTJC9GKfHqgKo
ysl85ZxrHsfAR0Wx9zpYQNPZ13oFqRnxiUrj+CzpByAgiFYRKp3ZXfy13eDGEnQ01YtOvYK7NZln
W2I04WqjfGzbZaypbp79X5yd15LcWHauX0XR9xjBmxOauUhflkWX2c0bBF3De4+nP99OgBITVZGp
UYRiFGwWC26btf/1G0fn7c8rdtJ0giAjn+0KkfiIAqSYhA/wHWXR+zcxn05f2okA3k7dVBpm4sAS
Tw2JWT7TTBvkTDVA+Czql5moFJQo73FPwh2BKTEjBkWUC2DHSFvBGfCM+syzMWGTMc3hxfNUsyCN
/pJo6UbTCkh6I3t8eWb7zlydUUfUzKizrAH39qKh9WPvVMkWnXtjUgHN1XyoeoLmD/IKfVjtzsaQ
JD+L5tCsLIkxbGDbt8xYkJxnkczEwA56t3KNu4pVU+7vib518bScn3seRPPL+EVigQMsPs5EQ54b
1PPjz4uwYzENtVVNIWaGG6/DSokyhlBpz1r7Kiazd2oL+9HddVPxlzbGyMY9GGqYZA99nUtW/GiU
iLBorhqF2/3EEIfFchO78GGIyYU/Yn7R+Y/UshOGRpqmplXbqKTbY63S2hDolkflz78CaxZQmm0r
Ar9gXNj8M7cRn0b1bIChSrNpsK3GpISLsGptq+MijOoSsELP3LR2nlD7hgK/gkvHbyyNWPw/Rw8w
uMWGRnf7r1pLE+BLh+00DzaT58B2uUXMwrjdWms4YMMbptIkpCtUo/wzwguB02mlLXC6auzFyJ1g
IwqIij/MQJE3wYB5mYtJ2QR0mCTIK65g6F8/TyxPE7A9sEPB8odDE6e582njt0OkH5clAopMe+4C
tpmMCWH1IR2oc29Un8ZdpRI6TzB32IZa+DCNu+t38eosiemig2edCf7FV1l6s1gywZ66VKlP9lm/
NE+dyGc0QBs9n2vDvhUVyEwiTCaxmj9VRtdvZmEUoypY5uH8A99FIasDT5jLc3XoZnVBoGX75Bu9
kGv1LVUWK8yZJDorNuAEoPnfX7/wq29h0EVXNKp8YHEFjOvywmptk2Ti6M2TMW24FqJpnLpnQ7VG
L3AXnGuBNmgcdGXeVLdfv43l8wMsiNXdUngJHKSX3oH0u9rKQz7/REjFhFr6gn0PhC24bRz7hUxj
Pstfv7JymXyEEZqwV5RVHWM0ugLW8myLoMrD+tmVHv1JExJbLueerR0WOUmok/nJTE7qp/NnYxdi
PZ45MjpsT/eTkkNruGUJtRyiqmLxLgyACkfBwmgJd5gQTDBUc+XH+YQ9s9nqs1ZwGqKT1OEXe29S
yxiTCubGe1qiHSrGbY5OZoCCdZrDPV2OlNJEXm/odHHpG+kjFs4TYQs+Wyt/GLy60BuEubUlf40j
U8DRilamyteiwSDfWzsFeQnA0J7loHYx2hgmyQ2/zIURDGkaumZolgZ9yVIw5V+YLRVmMSgGUv2D
pmC9+21mANZQGG75lS0iggzQL+gWKuE6JlxnuhGLdyG7MgeiYtQfu4QcS/+kGWWdR3f4i+i4ArFz
sHRaJIwlf6p8C9Cfvg0dyqna62EwPPcWvgPdNgXGsZpfjktdjOyL1DLhEvaFqhCx/6wG4sldqd5d
/57LiY+/h27YKiGFTDwdD+jLz8n63Ip8TuvpV9LMNK2JwRb9oklsYZ+1gSQ/wZwgtNLgo16/CePS
jpUXqWoMK9ti4cPN9ZUdK3toK7Dv4SlENsem1hZVZpdPTuvE7tHrewnXnpqcQs5D48TBjabEsGBy
UYpwL9Ofa8sY8miPJFuGO+LWXvTVlxQiQrSVWSktNpF2Q20b7PWBBjaHEk9YaHWK6oHFAQTT94IS
K7a9uewtEnA8wm5kSzi5z9hy5vUtbDV2fpj13xzTcMBcSzAo8e8mXI8hkfErm474I1iINiKpiKIA
d6EMClWhQgeIZGH4wOyxbcq3eWk1EUtKHz3bIWR9nWutRWIoiLxW2SlUv9AHhG6jAWr+Xm4LKfd4
Ar9pkn00SbM8uxIcoFj1fSJ3LYMiMN/I6ADq+r4sfJx2t8AHvny8/vWUV2OI/A1WKNmArYaab7lr
WTb7Abz84GnG1PPp8amZOEneA0iiLCJcqYsdep4TM9uY/M1n8LKYcp5gpguATh4jYYc/0g7mTxM5
aX7shCZe9pk0SE/uII7apnurZbvs2Jq0a7GIEx0ekamxnA8aOW7A5XL5yCkqN9LvaO98Ld1NLOQ5
2Gj2RoP5hNgfrozQyk0bhN/CjpFvzQ6m4O/4soVDpUnOiOmYigXUvFjQWmjipUVT79EaJZrqoKhu
onkbqT/rPf9PdYhF9jOLKH1rS+SHnQ3tfivN6M5AgAqN5HFuXc5lYzEVhQTbBVSorLRYu90AmZed
BZYARP6OzdoMyP+qKIzaQhg2dvlj4IcWC03Cic/88uv6sYVB9IvlVKLH5yr43d3K73h1fQ3ACi6e
gPN1NpLFkp7Gg18PtuI/zF79HQuCOMhdxIgkiiF0EsUkir4+m17dAJ8ZUrCJxy4HDZbnywXZBLM0
ydir7nHQPa8e+vlkN2+zHmxYsS4bwAXB3oDba52uX1884O+jzYaJSQUk/EA5zL7aEKK+08lG8oaH
kMVl/GTbDa5hfkXOdLLmpkup2pkq6VU3Brm6rL+oOVlHHTIIqEEZc4vnjgyt1cYkKx+IuvCL5tnS
82w4OkkZjndz2z6NlEw71Uop+uf0hcQZa97eA1cNBehahA2npcrCoHdck90AzrQr1USszTMvgE6K
WOHpgiaMIRRIQmzUamwtcMggA2ef6d8K7sX117qs4bDFZmDrbAZgBGKvu/ysLnynHveI8KF2WqxG
CI5Wg8hakVNXRgWWFFFroOeawkiMAWz+W0OqS4u1AxS5xrzxkY3lR+Zd85ltcVc00ZaHni6GoA3z
LHyY6KjBWdQ21ZAT9nT94V9fjpWLlhHkO4uAoGXbPAzwW3Ha0bj3hK/nt19a5LilVK4nQvuNC74q
zdh0OUaxiJElKRMeuxhOVeX2wkWjuJ/FTJPXQO8hT8WgoxMNHhHs1sYPJF4T7QKj3sR86VltIHzG
O1K7XLl8wFEjAr+bIbI54cPwZCGnmdSj/Vm8PImPsD2AvEuUIVEjL8bY1DF6XX4rnRJDOFoQ1eIO
om+STxJddnmLITy7TvguDQNSQc4E10lKNkvNjKYVigErSETLvva9EmDGbibCb9oJ2CnEKRg8MHPx
9XofTDUcQiv8gqo2EbkiSYvg6WgpgSjrflUrZRuMMhzUgr7SmlwP+EfB1O1pU0mo+0YrFccwEi2E
VqckrIWLzMePzEsNsLA2b8QjMX+48vQeqtAUIDXsTAHfzP4ZcJ2F4GqmHE9nl1gcNr8NGLdVO7uU
dK9edaVUDua+SkjicO7CYiQBbUIEZLnDzQVhbIfoc2d4ZL69TC9rPhbNy3GIczhnxhmtmRHqDCM1
AuWnbjVg2lnufwYaJkASREeAk2fvaTk15CHcu8TVDMp6ssqdz5y26oiXaRWtENzMDTh8IUToZHBG
Nqc3MP2juaTWUz3Q38eoQlt8ToDVdKoasLP8b6pLO1zh+hH2XyeiNGyCOKhXHq+bQJEEF9AQQC44
D9dUEfIraVKlwkQo013OtHLM+0TNO+cBp8aq+RQSWkg2DaC2MTqbqSxxhHVzusOZsUpowpFX52n4
k+g66BT+iclXKFaBta5B+c1i28q5UH3NZjaTjwqqMsnDRB9D5nZlKtiNatuM4HlcqflPwGZ1FMrG
flaip4AXDtRIhYiOP8cJSkf6XWvvvMjs4mEzI78zVQAJtUA7Z+zTbbAj/oYLACL7Fckckf5cyjj2
oN0fm2j8PEmOtAIZ0s8EUR/5jX44+sZxkmLT0G2a78Amin6kE9s278hrTXJ1h+GVNBwtfUQ1+g5z
IyFPNhBe03qLjG6ssDEOR6WKN9XUfJxhaeLuhF4aV1wh159tJixAUgYrp3JT4eSWhxktBItm17ib
O9CshoLIPyZ4+rbvLTuqJWwsJ1h3FkWW0yowF3DOYOrBCXa6Er6fhnVj9kzZ6DxxWzysCuxwW1ut
si3qdzEMpw65KwGyH3JJxVRh3U4cogkUILldDMxJORiqamjIeDATtDhuciwJAKZnL6bZHMsMMQ0s
t+hwjQbcMEZIAc+0dNtnK9K8DkrZ7OOc9j6b7fyk0xCzBxOd5KwsmiR4s4HUNNUj27GlEz6VrbZ1
pqVrbjjN2qtp4tRnjyr5jKjPr+mXEjnETBdd8iQZnqB68EXhljRJHidflVlIpeMaztpDvqonH/ua
6oKGDcxGJhCqjqL+mCcq7NtMM9oE3HhC1qe2iGn3YjQiLUcYuZ+NdsaefAVa4rwZx9tMrZtZrKlP
8PpsnuWAmrMcCkJi8W1Onp2FbiWMKhZ4TGdRREyuNbKvCGS/UHzDfzKCzBzR3E0LZZC6Noto0mcG
4y7KfDmCX+tIZEGuHElHgV1Mtg/d9PvOJielNgz2Z0Kr+borFxU9smUyvBT43vMRc/o0v8b2edWr
eAss8rPyb1op1TN2otilID6xyYpdYPaUm3rGv3SPZ63srF71cMAdj21jip+ed4m5wTt5kczLwwRn
zg4Bs7xtFiiWcGcYlylOfXHsYRsXBOPRKSQcs6HXcQBu1qlUCt8XZRLuTyIYjPF0qnSi98Txy5/O
wb8yl85imf8ebGgV/U03QI3HghzhPj+vTYf+uReUAvlz/5OOev5As3RWxY56DD6EqL8gqMzbnG7V
1DSdPYo+zIybRNnZY7qa7JmGSXyESo+uw5NGmUGHZNbP1tO6kqOaYtNqRNtT2sJ+NOSM1notGmzU
6XSR/swn/TKKxkGUCdOflMneo5+uPtVukFjEwWEmQEUkFTKOIhZUsRk3KYOPLCrBYrGmVA5OnIny
FEr2ID8WSK7o7+Tocr6UpKr4J4+OJpbfQAzSzzhEDzZFf8WTSHXuhOUQ3tgQZ/B8MgOY3HTSELdS
ArvVlhGrTbErDm0hifgXAniABF3PSSNtJ5mwDTMkAmc9cKWfjYX0vBOtMtBpPbbXRHC4XroxgRqb
atvIMumw23oyrJ+GraOdg/HmSmDe7knwZQW4Cwq1gXNIcPmYOmuvQATgr5FGa9K4i5EEMBAmHeW8
IM+F4zzQJ8WREg2itpibghgchSQhTCfE2dlopm84Eil7eJxNjmxzjdtMRdVMLFJVTXBccDURAmKy
hsSqM/ljGalqUGgRKi/WWaj+DQNmrEy//1jT9KxxzZzCOsqJCeKqnOayVahgSUde41nxNhMeZg9v
ff6N1If8RpzRBAqbTArrmZA0WSehGRTdPJmtgLuqaIwyF6b9aFKgSWcXMn9anabiqZzKw9m7aG43
elNzd3JnnNqN8/CcpKWTZYI5FaQTyFNNlS0MZ5M499ZHgAuvExoMb5JFHszoLsTWhokeSLaIqZ1G
8+xaEE5zLhRUamER1mqwSMsKwpJ1Z9dpkQXIolxT/5ZMHzs7OxjVITF9ROv5ENvea6Ys+sta63lV
+8n12tTIyCIQCXSxbQkOEkcA0eWeaCRSeNYqG1MfFIQmiWGv4bCh4vSmU02v58bvUBkYwe4Cl9wX
NJeTPyCddFFUhxNTS6G84PsXFQ4V2YvcBZoC1Wly1jMnF6/pJc1zDIL+WDYb2w7G2LybwQrJ6+pI
WXso33xzVYTtGWxml4wQ4rUsRsiQZLqHtIYnJp0WG4LAxnUwb1hZgxfj5zff9C+dfy+JsaiwJTNy
5pc8Rw+xQ2eFvhYcJ79/ribeCq712P5sOYT0Wb7REThX4V/Xj3dLjMKxVYtEBvpjhk3A6hKkGw2z
zwIvje+TOIcGPhu0zq40w9Qzm71m/q0La5AeEY/Qo6PHQZtsCcXFkVYXdjb692HsF/a3gZOChZwg
JxKUaMRC6pN0m+KywDJ//cJn2Oc3WAZ4nAOtrdOho79CiMQCp5ckWyv57f4h7Ybc1u8AJWvTu3cI
PYUsTl+9sew9QuRSgbwxNn4Vp2s9GDTiVU321FJ9jM5ue7Wc2MgXMS1ouvzl+k0umbDQX3GkUjg+
4H0iv87gHaBYWFbeavuZoTZx4Po5v7wMBVwq230eSzsEVblvhbjW2Zb9sa/bPM/3WdzDoFupWB5I
H8sskDJvDVMLVvMqYRhoyVafguMLP4lj5FFBLKXwYY0SW+OVT6Wq+dsEw2pA+2m2GGdE/fyY//m9
/3/ez+xleuvVv/6LP3/PcvxePL9e/PFfn7KE//sv8W/++2cu/8W/noLvZVbhOHr1p/Y/s+evyc9q
+UMXv5mrz3e3+Vp/vfjDNhXB9u+bn+Xw4Sc6jPp8FzyH+Mn/7V/+x8/zb/k05D//+cd3sphr8du8
IEv/mP/q7sc//7DArP7z918//524/3/+sQvCYPnTP79W9T//kOhl/wPAiZ6uBTKE9Tf/EfTpH6YG
2Edos2ar545zmpW1L35e/YdOR80W8COdWMdh/lcZ6SP8nar8g9YeZjzQKlTmgar98euWLr7c/3zJ
/0ib5CUL0rriqotuJglQMsUtIxbxmQrev4DlCpvTtqFWOnaZxXCP81H1Z4s71Dccvox3zLHxXWQm
w8a17OYZY3DtLup9DM4LNX4ZUN0Gq99e2Xx/F/ezQEHF/bBVI08TCVUy93UJE0oihkDuJOuog2fe
oYGuMfUOswdCbJ1Vy+FiRaJzuhtD1d7GLK0BdlcqOoooeXf9ThZdVHEjoIO04iGkgNudQwl/6wC4
IyyH1GmUo5uW8ZaTYIU6cKwO16+yiOJCPo6qCo2MguJMpudiLJa1AVTArdXWxV6acp9Oa7SxUUSu
R98yV6Sr2vverB90KmDs2UfYOTlG1q5LJcBhNcTSowSrU4pm3+O/vzHT0buzO9c9pGx9e4qhGA1o
2z+YsdTvIpxjd4rsV5+TOk+o35PQ2XJ0Kbaepnr7G0+2wDzPT0YXQxArbRWRhPjSv71AY8DytwVo
J7s2fcgbaWME5TMZP49FCpJmpQd0uStzwOwvy9Y059YEM2xgEeEBWBx8rDt02d2pWoE+y7pPkmwX
htahz9qPtWFwzHD3kjpAj7yxz7z+7CSQKvQfCMNDoGwv7lp1vUzr6to++vBFD5IdYaadF9WNl/Pm
VVTmt8kAs1VZvLvf3k3SUwjZQQpH0WiMtRXifD9UVr+7/gmUNz4BDTyNPY5enti0Ly8DPTHzkeH7
pzYegvf4h5jeviQ3ARG1F1fvS7xUZPhTYXAcyrzJNo7alU9YqJXW2oz0tNjWJfSjLeHIXoOOxkwI
93WGMbxxn2+8DZUug05poVPXmIs5EMVlXGmEjB3DPJdII6nrlUrFeGNpeWuqMQ7htuBOg/3TckZ3
eSmz0UnukfQx5dBmAU7/qox9RmrU4MdA4HkVVtsQ2fMea2p7PdSF+tEpovQvQw2GjUSxs+5KMhCG
LP0REId86Pp0fAlr8rhNv63XQ2Nqj05eid29HTdhbiq7s9Y/i2r5fTKMgvWnZo83PvOb78+GLIS2
VzgILd4foayq2oy8PxmW5n058CRmOXxjB4r2tpmm2FfE7a4h8ncVFlH5lFqo+bMs1j9IoWLeI5OS
1kYAknn9vsTW8VvFRoHK7DcQANv0IKgcBefht0Fu9J5OXGvtnVAmeg99oOBLgK0HnF3U6kOpcdal
hfCEgrXZXL/yojyeroyFItwXejuGvrhyrY0NoauhB5qYPKLuND9aUvizTF3prg7N6kZnS2xJy+c0
KftoVars5eZilhkd3uxayyxz4ggBTmaNm6bTONdnSQXOmONLEBTajY1j0U4Tj2gKrQ0BfqJ2WLKQ
POIybCdz7KOL6OYZ2oW1TjU9xRkgzf7ENt3aDnp60ppx3Btt196Ysa8WFq7OekJPnh61wy55+WmF
RVaFHpX1C239WjPjL6CX6Toeou7Gy9XfeLvITOnSQdKhtDYXlyp0B3oOkZlHqS2bceUXFfYTqdJ9
a4vGPxTYRVidbR2UDiq5Mw7vIZsexrI3No5n/d3iyrAR+rcXLVC/YPwyHqRC/4u6ytqNktqQRhO1
myFOpR3o0N+R7gTPtO8KcsojpOOmoZJ05JYPRqOdsAiBz+4Q7DMMqr5VEPo+BCQ8bAe7zB+wpne3
6mhudashKdkhGZm2ExFqQfIV70RnXctGjdVq5+0QXUsbpyRRi6O9trEU3MGvj/833hlm3hxAODVx
UlQW47+yjF5r8946pkbp7CAAF9skcaMVbKrxfjRtnDESEpeuX/SNEUn32raZ6Ow5sq0uxgRdwVzL
TeeoaZn52LemtlHonh0S1tK7bBiMtTci9aBdab1zi665MSHeGJI0c/FI4ETME6uLWQiDatDqOGKc
+DTHGzwFXsCB3itJlt2oDBepmdRsFum/okA4J2ezuF0+aRng5A2NyDmawZi+oGwmUifQ5E1lVhlh
4Ua3i0j0XXeYvq6jlkgXs+6GGwLUJV3zfBOCHkKpDH/IMhaFSp9UHfGdmXSMUYJuShICHpNcKfZR
SbCRa2nlPWCt9ogVxXDw+trZNX7mH9DQ+s/Xv/sbiy0f3TCoZgRTZtloDiISTowst449ire9Tmm6
csIsew4H40M9ysr2+uXeGNsCBiAWg1FGDPNiswuHTm/TVLOPuNGYqxwXol1oZ/Ij3iPmPg4H9blz
zB/Xr/lqg+WxcKqhIoSQYhnLOqqL0cjoSmcfK+TkBP2kX0vyt25sWudZebmPgBk4bCIG35T6ZDFr
a6t1cFvqglNGEgBJW0W7rSNtuKPra35A11YdFM3p772kYD8TlrK+okr36MHqZ3ov+raVuvzWUH91
HBNbqMEOCS0aBoO+GGVYpaW1mlWUFk2abk1laB+FGfFGidz4UBu4vPmahnVSUASbIrC7+6pTuj3m
rMONz/7GeFcNhU0A7Id6glPi5aTLEFAluI8HJ4toPZZsvz6Q39a+49jqfgEqa7cBBn77DMb9gQSP
6B6gkog6pHb764PhdVmjQvG1bAPCK4PCFuvgb2VN2CNH6N0iOAHhF9kGzynlU0FzLOCg6tOsFwVf
jSOC559quyGb7frl1dfrrM6BFG0ydFVxWF4MEx0VI1q5tj25UTGus1zVtl0GToStV7GmOu0OneS2
pyKgYYB2Ot0XrlN8tIkZOYWu3iM4aasvhunk7yJd9T4i28Chqo7L+wpb/02bVslLgH0R5ui+tGpQ
ZK9aaESHIoatGSWGsg8dIpmQ2jubMC5bnPwi88ZW8npJAcxiRaFWl8WUWDyiksX+kJH1cioyt9/k
ZawS+6uam6xw2n2Fe+qNd/p6fgsKM/0GBbMaQXy8/KSgZyMaG59PSoIIbfix2muSr9/YoV4fx7DM
AFKAXKmIk6W1uAzS8TSGvZudBnOwV15h3KuJo1Ij4C2DtwTugmPfoKZKpXeJ0Xn7Iqh+dIEqfw+j
OADCT+JdalfBUTU098a9idlzufZwQrdUATlx+nlVZWVJLNWJmkYnNfA0PKayaEOYkPZeJrH9xst+
PX+IZKFOpk7gatZyvyi1Ju/VTE1P45AiKy+z/FszYNdiJ3m39wkPf0/br9kFzmjdWmFfr2ZQJwEm
YDZizQIX6/I74wVlIyWo4lNgWupHz2CBwLpF2tL0GNRV32Xf8EnV1lSO2Y/adc2NZUvYCVWK8m8P
cHFYg16IgYQGli0G5G9rSNEJ5yPdSE+SIkVrpXUTeFLZxkqdHNuaPL3xys/Fz+XnFScxoD6kAWCN
S/DcUJM4TNUkPQXa2J/wEw0hGMn1Q61VZD7bVousErMq6GhC1hmCrfSkzMhhoT5acDAOsov5MDE/
1VYEsN8HeU9lE3YaMs/Ae6pstVkHpmnsjcQeNhh7yHj0Nf2DZubl+7zA/O76Gvi6BhC6KfiEtCNo
CixP8l4Wy66CSuVU9V38CZvTckegmr3BktGh04pr2WiE9q2KS1QWi5doIkJhgZABYPlslx8tyeg1
+W4cntgsoxcXu+D7zG3lfWh8sc1vpZyW20QK4Y2OSftMymxxY9C8XqVQLAMSQhQ5Y7+L0VuhGuwc
+n8n9kdyRYa8WnV+3t54t69XAq6CwpPBiZUPVKjLpxwS2RrNwopOulzF4HJ9+xCFOVY9ulne2NPf
vBSVK4pF1BemvDgxlL5p9V0TxydYaQnRSm6x0ULtc2iQk3N9wLxRW5mczXUdiQjB4bK9eConkEwJ
CmJy6jzP2ilgA+R+FgRKdhreRJFk7puq+VOycns3YCP5gvMBeYNN529LWElbJ3W6G0fo118TzQeA
AUxvjeJq6YyG7YJUIqXljmjk7hMwPEJIpVsH9dczxQTzMm2FvHce/9yw+m2hIWZWGZD1JydiWIPH
1mrNdW736a7K/OTg6I0Bi17vbgzUV99VGONYCJjAznUAzuV3ZVDFmMoOJ8nSftKbwhWhitRt71X1
hxvf9dWc5FJQQSiaBWfdXLYvZMKGSHLPxlOTYF3Wm067BU0F/saO6t4bPYWMzVpa49nfYGQ7eiAz
enJ3/SZefUksHVjJmZTCEOvVPaiiLsVuST11lhpu8HHoV1Eamjfm5asvSUMCiR6gsUyrhvbI5bwE
BipSWdLyU6uWwZ1UKcYjJnHdBgnDuPNC2z3URR7emDeXhRgVJo0m3iv9RYEfI028vGik6F0pnD4+
e4b5iCDifdWFUGl95Rikyd/XX+NZl/Y/6+t0MVtW4CpbfFDu+/JiuK/ViZJ7zedkpCJbEWaLnzGk
9T0qNLiZgq4YQy5DQMT64JSK/s5LKvwSLMm4Y5NpH0az8giEd80VDb5hTRJztY8SAnATO4i2ZTO0
HxSL+FHOTuHeJs1zXxiVsS6qqr+xV+iX45JnIZFC51MJ62Wd/12sNwFTDtvQsTkOuZTcJ1IkbT3G
yJMbF8nKLgJ1i6dYu9akAit8D5REo117aEVMsG7E1rG21GCLLCbfprjMbm0ikCm+0+iIvSDRyAif
nxnStogot7d1Raa2RAG7tYvC2ow6SbihFUgP9DD+7jGH2wvr4JMaWsUabDz8LvRK4aruiwygy4ru
db12H2wIKytopMoWd2qsxorO2pgKuOL1z3w5W6Y3g5eqGFqiCtYXi0Ncd8pQkDB17LCq34ZmjUNX
x6WuX2VRa4vLUOUxaDlPyzRyzsaUvy18qusnDqJt+TjAGOX5CUW1iI7A6zFr/xyHiEi1MTB2RSkZ
BJnZMUegIaDsiem+c/54JFM52UETh66oEb11/e5evwMdmJg6goELecNeTCubrOYhMTtuDubXSieP
bk3Dy7kxec8T5mJC8Q5oOVuoZtn26DNdTij44ZUSNIZ8tMnm3OAhaG30tilXDQFj72hV86wK4c9b
TavzNe+l+CJjerAaJWyZYvh3+Lg0JrxJWxEUg+iZNkN3401cHmbFZwI+ExCDQTgDAuTFPMHAr5UD
W1KOUWgYuC0qNgHfnco7Mdq10aT9wS0Mf99I3g+7Yppc/w6XG9V0dYopGmM0vkXv6fIF5W6Guazp
qZCb+vC+sfoaV08wysQf6xsf49VKCl5FzWoi8ER5wrHn8lJunY/kPKfakcMEEdWN4pIiBkVFIyXy
Cefj8caLXTT2z8/GEZoiDvowehtzcUGNrm/PTq8B0bv6XwN6jju51PJ3DnHhKBN6EraIvBWNfe1O
kkZ8RsvE3UEwj16iqOxX19/0W48PpgAbXKeoZKO8fHy4u1LAy9GOQZcTIppL0HI5AKFsqMkybwgi
v369N74sI16QhugpclgQM/D36Q/Bw4sKSzuywLvYvYoxlPXKs27Jya03fXmgnd40bXzgSLpNVHOL
aWbAwE/ahjHcVJn1bgQY3rSd9N7sPHMLK9d69uVcPskoWtCAxsqhcEp1zSl1AKgpP6lkyW3Cb1CG
MrsltEohFKAnVuL6+3jzHpljmExC94B2cvk+SLv389HVlWPXqvoHXUv7p67K4u2QN97Opte7S8LM
2mTtGL5cv7J405eLkMEqjPzJdrAqpGN0eWWJE5Onp47CWqequy5Sux0WHOXdv30VAAyZYhDvBoAF
MR5++96GhY5hDCT9aNe+sgptANSKrPEbn/qNZ2H4CrIGfWSTBtvlVazeDx3fi40jvjTKVs/ST6Xe
3sKB3xi6OHKYqNs10C9QsMuLKFKZkXQ1GEeFeMo7T5a8g453wIMZpvL7f/+tweHDBk1hYbK0xbcZ
IihBGqEpxzr13W2e0qpMtaS5seO/MfbAbPkujD6alctOBUcv32zKXj/CWJT2o2dZeyhqxvtu6PB+
y/L+MZPpVGv40N/4Xsp5XVmMPgTDNlU5gCLMjsW4x6uuxqnf1I9K0zv+Vnalwd2GSe19jWNG/cpn
U9HWEq4VD8Sshp9LIhA+gFwV92YS2N8piYunPDadkwI1N12PreJ+hZgtvfc0I39X57FdrbCi3dW6
TE89LKzAJWstHL8lJJgYhNvJ0dexHlLylXCcw2wfMm5BsIiVPzqj6u20og3ZBDolyjHwt8uvyA6A
IKXAsB/ItDe2pHumK9YgjqND4+b+BnUeHkUOCVzf3cC1vjlFW2oIazQfz32jHrRH3w/IqEuBMjcx
OqVsq1iomh7KGAh9Hdil/FVHWf+DOJHc2PZj3xFFkkg40ilZEW88P6o+DnodfNT0Jtfp4WXui6tV
T1ja4WFeY1Em35W1bn0XMl7si/Oq21Iwdji64pcoQcIm2pdE+IwQciOC8Eh8bDsSEaHUj1HhEhhd
AJYTCymn1l9Dx7AkfV1FYpsGCuQfwlbxYo7batxWca9VmyLT4ueCSmyflx0lTIHBbL1qLKM81ZEN
BlXQAfd3XdGxnRq9m34dE9hB2N1L3l3akRqycrVB+9H2hAuvKOtYfOGmPxe08IJdnDdErDVJ15Nh
4IShBpCVleyQKGKCAw6D7seW1x+TO5q2OMlL5t9OE0uHQAuzd+KIcseqqiR3rZeWP0jIwWBeS/Is
WvdSq8orZMPNZzUOe5S2rll/zouxi/a1Ujd/2r1tHEK1N5SVoZXWj8iPx0etrwq6zLlVU5tlmP6s
xhoZ45pwX/+Z1JC4wPzUKOJ1rrvjnd6OOe1oPR1eyqTe416lqwdcACMKqMbVEsQz5fAnTgmqtZYT
T7nHsSzrVyhqMCxUQ3wcVjE233+pjEfOyEqN6QDS7mJt4dWIsA0mzN9d1oOnKUGs1itZHrWTnZfR
BwJTR2dVhoH+WHvYU27aISSaVjd7+51a5+4a9a3/p0JaBa6BdmvuvBohxBr4ujLusnHM/r6+kl2e
js97MDs9VAC6Z7JoHFwumtLYSnhJCRode8vnPhugtzlFL+Frx+BfRfC60Bjrwe76Zd8osQ067WD5
dMhsemWLHQE5ft77aJuPpt0ZT0XgFicnlfC/Q+j1d1EaLiyQJtx6NPI2edcUxAfo7sFLVP29bQQY
F9s5JISCsx9T0r6PMi24sTMu3wy9RFZxi87l2UNhedZoSlfVcJ6pj5HRBs+RV8Vbuw2ttT5i+e5E
uvKBcuQW4PzWRQ02ZOADcETQvcvPIVOX2TLZMFS7JD6RvEx2lqeOxFNsB2dntemP699hWV6KhwQV
pEcpPoKxpBq1uUoqvVS0R3cs9qXNyb4PBw/ek1IeoALd2NDO9PrfdxUuJw5uohcJ7AmwePl4hZ6a
g9Ya7bEb226HXQF2NbBZ3/lZ0B5CdoZ1RQjvVnOCclMnoXvwOeOt3VJT12EeFpua1vXa8mNny40X
25RW41rKknDrB2H15LgWmXTNMNzYDd/4KJAWRPVybqotaQt6XFWObwTdMVIHc9fiH/2iII1jsqfK
QS0ad+t32i1u3xtfRhOVDKgrbWQ40JevCuQFrX2RdmjYyuIwYAF8aGH4rWCddhukH8mNwv+N6wkO
IRUnh19hG3V5vTbCkl3zq/7oeeaHIFQLeqCesY5y597Th1vGVOLuFwMBLxobAEqc4l/ZdSX16Hcg
VP2xKiWS0H3fW6MrunXCeOOZeB7AJKp3wL8z2PRbcYthqNRFfdEfUzRD69YYkvu6Mz+wHdQPHNFv
Td43L4d3BNgVnwwHlMtXSLkmW16g9scxLJM1PJN+a0CCvhuk/AfAU3ZjNr3xDgHJ4NNQpQH8LdmL
Wd8STDOmw7GzCTiCopztMstTPv/bKwS7A77dvEgEGvJioU5NBFNpYgxHuTa+kgH2gjLopzf0P62+
TbfXr3XuPy2GBdRejeWIrjJKkMVphFQlq8/hjBwTa2g2ahQmK/ISRgJEKn2PT4F/6Ki4hC9ScNe2
gbty8bjdWH7qkfIaaOtcNnB5o0a4fl/LkwWAm8NqBZQovK5gBl9+WAexSJkOSnOUvLbd5XaobWpJ
tg8ybio3Puor+EFcC6sLQVOSZTqPi3lIS84IAtdujg0l+AqqtvSJ1IHwscvNfKtVGVQFrYcB6rQo
XBxluO/1Kt+7WE/c1VTi++tP/vbtsC6A1NMGogd6+eixgogm0/0WPEAq7kaVrReCRvec+ITaDSPY
U9WSa2cnMPVUt9c3+K0Wm4a0iUPQpN0NytQrqPv8dgwcfhjxonhYvJ0cI1TPqiXgYfjVDzLhrRv8
DjXC0XNAV5VsPh2j2f/P3Jd1x4lr4f6Vu+67zmIGvUJV4Sl2HDt2khdWpzthEIOQECB+/f1In9Pt
kl2uFZ7uq5MlKCFtbe39DSlML6KYN+V4O8NQJoVWAnJZPVmJ4GIfLkMDzzNXJhFhzh2sGyM4ufjk
VkkQw5baaQ6gMkYJgH/zThUFi4e6m84AhNYXPV7pkCpCXQFWaCHoh6Fxv1K0AR0QINAniGtUSddR
95Z5uGLBTcyKo4JmSY0WwrVXeU/vf1H3rcUMWsYap3C2oB54/EWt0RU4obvxCaEDRldEL48ApSI9
nkPrwYXMHGQMPP8w+T30wp2ZpbqhX8sqc+7Vwvlz51fhniAlTLwcZhSoBZOYMtvfiwmt7sglBFwE
ipXre3KnROEdAuieQuzahzMHLbrPUa2iuMFmQ9epFLFdCHVtA3EYu2Gx7HngTQlIRvVH4jgy7aXW
Z/K612HTAyAL4nso6ADib4JJWDEALjuV+smPNOzN3W7CxbP0z3zf17PsIWCgQLoSFZBjGZAVLeDh
2ZQBlEP8TiVEjGEM8FF72YPSfyZkvPGDwNIFImKVfUIKb0QnyCLixjxY1pMCjjOVywh7FViI795f
N2/9IIhSOCtYG+HZlLfK0ZTFTZzZTwC8RLEP1hOMiOjHqLHV/v0nvT5GgY8G+jYM8KHQQTP2OHND
gf5Hj+r7aF9YzO6TwG7uId99BWcu78zkvd6HaG3bAIQBhokC36vQjsquLTLpPrGAhTHJYZAGFXfx
wYKd2CEbKgtOY1b3DO/wczWWN34m4HjAUAMeica6OaELLDxwhy/cJ/C4w0eZe3/YhWX9RUqqdqB0
Tmci+RvfD0kJgMbotKJwHxnJifTaaOCwdXmyGsveWaIM0xK848Qhgfr8/gfEingV3aA5hzQIxSPo
kaGNfhxjoN6SC11l4VMR5dey5y1YvfBjvoFmr6Dgg3jhIwR7JUs8RqKHDsIX7m6CLkOULFPQXlEn
A6a8A2M+UXC/hjFQDugW6gOwN0/o3LUF7vVW9RXl2vwzfHJmfiE9W9g7F0ZUbVJRzlEbbxoo4Iho
5PGwyo4kYC1OAaoUcJHbewRpBQ5Rz9VxJJR3FU4s/AT4I84uh9MYXkjO0zCUgCnCHAHVXqSqgKST
Cy7D7hMEXgcFckIBUSGQ3z9xSG8GSQ6RoSB2UJeSu2ApnC9BZ7vzZThr+0vh9Z8mf2Yi9p2hqgEY
IvXXyoNuYRqBagDdHhylsEiUGhh6XuLd8lmSSwcGnyIu6qHchTzEdVhZw71fAYqPmosenQsPR9ij
QqL+F9rR5OM0N4tKopBnn7VmlOL+bo2QvwFg68rqO6RTRQGhlwTwfhi6CgFMvgC4nyYFalo2jhyY
p8Z9Rzm6DKWvUEphKLkmkN6Z73VvoTAHz0q+1nBydg1KqQ04Y8e+2kqT74gOKMCBBsYRT+vgwmaQ
nU8c2CHI2O8YNFAoRCy+AR+EWsxa9/STTi/kawsI6KOA0zBIbUHptDHUzSMggsQiP6N8OwH5DujU
A4Q08mvw3utUQCv2QVrR8s0OySRSWbQ2xyR5AkU3b1qCNALUs0pq4FHmfSBBy/wMF8I+u/MnumQx
yjfFLanGoDpzhXojloA7AzwFBdoJ/QIjV7JRe+Zg0CxPbSmTARYaF3DniA5D4ZKDxj6L0biyd6FV
ndnarw+AlVK+ompXpznc5I93W1/6oD8XhD7BJU3AqY4FyBHPciNex6uV7orC69oRBbTN2NPcWzIC
BSDyhPRsuPJoIFNn6kgS+T2o0753LhN+HbDwPOS/oHmuFzhvfZ8Xl7epy4qwhMzqE4fjxC7ryjke
pXsrQTI8nItXr8IVHoV2FwhPdD0KjEfZGcihswjJE0QRi+uC2gvMx5DkW+GA1k7vkl0OD9FPFQjV
d4M3tD9znjc76k/wXQ04OUdLO0ZbRmAmrK8TUmxu4GJAFzr+5ej0KaQJDnkSS6B3Q9GXH6XI9BU4
AWHcu1l/wNYvIHOa+1cQGUGRE6s7GZbyXE3grYUF4CdOYdwy0bcxkhgb+hVl7uT580QI2ylvQaEy
U9mZbfPGh8YZjEsPEEBgQpg0MFSpRTmFQ/AE9Vnwe9y62EvtOGnAh/ni/S/9xg+CWrsHccyVefGK
8Jf50JWG8Bd9qmrlXTp5y3a8AOj8/acYPJdfHzBYyygBEHPobq7c9ZdLt6ETi0YGRo/nFFlsqVJe
z00jDwjBGup/aFwEbeHsl3yyY9ktsJQqNDnTPjRw/79eAlga31vB4MjYAiMaVT1c7d1cFM9ZMQLL
L2HPc4Nbjm4OTel10CZ212PSyWCpElPFPy8g0vIr7ILoM7TqQBF5f1LWIHR84VmJLqCdgKDvrNyq
4znpWW/lWdGB1BiKxUnAr8r7g7Nwv9sVJCvdPa/VYF3JPqf5bz8aTTqc5bBJWAnpJjU+d6J5bhE3
n4gdqF2JnhU0GxeaSNZ8ZdL9MXce2b//a9eqyPGvhdAA9KRBMwRgGUTi419bEWUFy8pO72ft/qgB
BV6ZDbJ/KryaAMGQ9aOLFgIduiTwSxiBdy1QYmdy29erHfRlYBeBfAWAEYDJ45cIOkXLcnBAD7a8
YucNlbzyYF27e/+nvlG0OX6MUSFa4LSDqgwe01OOTlUQ8jhE6LgOe8f+CCXe+o7Nkfjc1MDBOiMk
5HBjgQclK4tbLgIQ/5Tu76C/Gp25ghnY1XUHIJLiaETT2cF5ZX4EWAbZiyot8kSgcXTAf6s/ePBM
Bgyv4Dd1sNA9/EXhl1E2ImlzVaOgu8zfiNPP4CJX1c7Op/zM5fOtyULZe41zQHlC+dpYGKKn2ZKP
80pxcaeUrcZ+2ZrnkhomyFKPaLm09phCZvIHEMT0jntTsEOeiJg/e27iRRLO1jSafjsw4v72qwuE
M5cieB0vlS7LnQAdJrSBRneCQHnf7DioeGd2xa/6vrEtcHNckxVcDAAyMYIAhD7HYIbS+XNJmuoR
Avjkp1PCWHlf9nZtASNvVwmk2nDeKndp4yprVepCrCuPeeFWNHY8ST9StHvvCdAi4U7y0odL1myV
+yGbwzPVprdeF0IDmBjwW1Ct9o04bhdZGLQsqp5dzaLbZUF7jsC98hbRHUoKCwAybkjkJ1jFl7Cd
QsJQ6LG58qwQhvABJO+73uKpFYDD7CtRJXSBm208A6hwZqO/tapQc4bqB7pp8Iq2jHnVsIAfC2eO
nrheREzqJkA91OlvPVDqv8MncPyrmIX3tctrWOPZA3J3X8JlHWUpsWplgKzrd6jjoF70e1D1dQ8i
4AJIhbYVyl3hK9LVUimoeM70aWCgUvrt1O5yj2QJ72hxZg0bZI2/n4Uk7lelFtJzZiJRErcvqFqy
J25FzSVzBGQAPTkl4FEE+14NTVJ1TRaLQi+pzP0mVXWW3wE3MIGxHESpC83QZLYFia0RLEHZFsVV
g2rEp145OobVgfV57KMh9elkARFhYeQ8qvY0VCTJ86Z+ej+wvg7faJW58IaAsjVAGGblnY9FZ0E+
hT0zgCcuprCIruyu++P9h6xL+HhHrkAv5JpwLgG/ypwzz8vseTWjfC5mh8ZF3viQGmZqJ+xIn0uz
Xx+KAP+gLYJlgCAAEO5xkHHg66tJnrFnbhcQGVv1tknVihvRdMPewt64IMipbjouxI7AYPwqzOYR
JUVlxwXC1x5+ksEdqJb2PoLu7y7Mq3wvXZqlPtpjD7m1nOXQr4m/MTuo9wOeRgG8BSjf2Fco3dZw
yV2qZ6SNAQDPWVl/gWtV78R0Gie2wk36O2Ar+LOvcBTHFmX15SjkDICMpxXIPR4/QL67uJkyOAj7
U5gV8Sp+/AlxZEYF1F/Y0whFvvup4ewDmRGH4kWjaLFvHV58Aq/CAnWf9QToWuVmNxXN+gZOdAM0
b3Ipyz9Q32wKgC9LLJMBRXcbcxzsaFPOSYghriLWNgOu22PzACHaHp6Cg7YhYj7M8Bek0gFvCpvX
JkA8jMNda9fqqwV5UEBtaihrnYlTb00nUjDEf4BG10T8eAFI2HbXOBarZ7+1iwP1G7HjqEp9nyBS
usezfxeFv4LnAIqHGhQqLyus/Ph5JIPMvu2RCsQfWFa6PS9hFe2heeIJunf0PJ+5iL+R+KOluTYA
waxABDLR691MwoXb1QDlDumgcKMj+lyoUD+O01j0e3gThx9A6AfxFypkBJAfq4R2z9jWGTmT89qv
NxtFcRuiJmjro8NAjbMLI/p06Mn4jMKKuGw9y3vsooke+MSvApCHrpB/+B9BG7Bi2AH/2RfAbpcU
+HVLCXG52H6+tzS2Gp3tCTlzJ1OURat9NS3fcOs5p1L3KgwB4IjjAWgE3M1sf9XtenljigAsnyFP
CQ2EBtkjhGo7tsRT89+M+LcE2O74j/ZhED9+DB/+4KZ42pEq20kdtv8PJdbQ4X4R+FcJtyONtUvo
6uBk+FutbZVk+/X//1ZZo+F/EDNDnNLgr8LLbEU8/y21FkT/QeTDxQGdInSaAeD8v//nv1Jrrv8f
rHG6Cigg6wBYGv/0X6W14D84svBHIEoQjLEfnN8RWjs+BaHatioPQZPD6GpAhT/roF4ZXBQ2Ki13
cjwD7H17XIcaMYE68NwFPi7cD35Ro4iyaP0Musd8Jnc8NbyRSMN5hGmIG4X7QvRCfJqCxcof8/ks
bus4lP5vWqDAe7xRaLOwSLEs2ENcRi73ENCkVozcGGA4y7Ma4NcgC50dXqyVj38feC/F5U79GGNX
Slyrqylvg/28ug/GuM3kIu50EH17f/zj2sC/P8aIUSE8vXgF+fK9srn3wbZBMXuAAbMV3Gjors4p
omkg4kb3/NP7Dzz1g9a/v6gp8sjiY7g+cEQ2N191hcpU4klVlPv3H3Acff/9Rcb1DpqqkzUo19/D
aS+croB2ypyEM+kUN9BLrZwPtoK8OJhTINaEsVV7dn+A8/QozuTCJ5aH2VZu6Dj5uC4BKFzLPvsE
k45ePbn9Qq2rAV7m4T26GW5w+f6PNY69f3+tY0xn2EjmS+3vVZ6PKEM6UQqc+U/OXKjuA606AaWk
dEhuuim32V45XQc/KpJHTnOmZnrqgxoJWp3rZoTNDuYb+gGJK7qfoT+VZybz1OBGCIIEXAApmsHf
a5TGvlid7uJsVNWZMsWJ0c3kpIZ6XCBd4e+ZW5Y/LAiC3rSkZOdA5KeGNwJRRyaf91A+3tdDOD5B
5cmLoeJ07op8anQjDAnY5HLu9P5+6MgCeCJAu2IXQJDw91hv/yytyAg9zpzjAgLV8D2KcyiM6SCY
0ZnqsW937y/eU7/AiD1OBSe3DnwaeLbrMPgoS7i4PTUwsvi5bfz1uS9CjQSM05pmH9K6nd3sNS69
Aj01Js/d/Y8zp38nyIg0tGMenMx1lnZA7jaHSdh83NeTtlc9mcKjZ1L3U48xtrgLa9logtdtOgzK
GS7aoGut/YJcfd7zcph+r0D/768x9nEPDl3mzk2UcmgxPzKhi7sW9LzH97/FqR9hbGRgACN7Qo6T
OmQu97UUoXsDUGPXPzMfNtpnpurEijKZamh1c4bWa5SK2tOXpFmsOwqv0/pMZn9qeHNDZyV8ghm6
mwqFVRhKVLP3NVg6vn9/jk4Nb+xoBf851HCCIB1rfAHcLyGZDKU2vvHtjf0MBelWo8QZpZ6Eivi+
1tEMM2FLl8vGB6zf/sV+YxTofjpj9qnd9O0lt1Fr2osqXKYzjZVTE7T+/cUDQke70kZfJKWyKJ9C
API/ziA96o3v7xjDQ9cRQFY/TLkLDsnFsLgz6jGsmaxtp5nZgJlL3QeDI8KUyZx7l7JxxiiulCfO
HZfrQvy3aPLPHg6NXaZRjrHgXhJBN0lzAYM0NEc+gs09Blf5kDUMOgaObr/UTeR+U20+tRvTEJOx
Wc95FnbLhFAI12x+VRCZhcjsGUVaFw1T5QE1De+GMSmLgDcHNoNKtQPOzO0eRijYnBPUO7FAzBq6
zgICtx4waJqQrMJ2U5hGYe2eWR9GX++f6TXRxf44zDCi6CkK4ovo9oudjQPwxctSX3DQpfVdLhuY
lxJvai68JWr92xkQhfbDCvquvkQMpNczr3Lqhxp7OWorn3dT6aU8BHIqQSPlB5/hSLUtjpolyVpA
lVfPVZgKAmGjfLC9Os7dKP9rU6Azu+vKFkFUwb0vzfkcffVxut1KC84M20Y3juXehe8WISFN/Ro3
mUTZUbPEqhT6nAD2iV1mtnVl2cOCfhZROugpcy4jTwjr+8xt7LgCXsFd3JaKNzEUNXn+J29W57Rt
v8w4ot2phRGZI4I0iLIGqsa9Az60Vh7ZGMFNPPsCeAHYaiLcqx4k0UCPcK0KOrLb9Pq+ce8PMmq1
VT+j8q/yATLFcBAIYL91Jgad2BIm9xS8l4LMuGelFXxhEmewq12mu98zqP5n65uqsbiIdJFddkvq
4N4Yw1nouc1hBbdtYozdbAe89eY6X9I81MMHBZYijud+7cRtG984mItKDdwVaLmQrKGXzjizXYaG
dbpt9PWDvDiVXT76fIC+fDpkjpdMbiihzm6fIy6d+qzGbo5aZ4nGEJ+VDE6RMFfBwo6F3rY46htH
fmURYUHEaEl7sAQPkoLFMPrecnh/Ztb5feM4NhHIbeaDamiTKYXa6Q/cBNl48AbGWxA8oZD//jNO
zY9x5IN6N7YVy6bUxcb9BDRDtbe9jm27IZscwaFFKgQ435R2gGxdgk+kIL3Qbgw3npFP21AFhF8a
AJhg9nnXZd2EH/hcb3x1I5vGQZ0xZrtDCtBlBotQ35Hgrc2s2G2aeBMc52e5ZAQEdHDPy/mKDflw
o7Ks3rapTNlW1EfJCDjKAB2XfJIP7mRF9Z0vInipb3t9Y9cyuxyhxenMSAkVxDG5/1VT3Z5Z+CcW
pSnEBngsQKtRNkJ+H5IGrlRO3FOqNr66sWlh8+3BNg8NOt6Sr8JBftfS+RzY/tSrG2csg9YJgZPm
f18dylVO7I/B1lc3d6sfQXGjsMc9nVA0dtbR5eaJcY0Dllkjz2qJ0SGcBKuqiCngeZ1zGNsTM+Ma
u7UAfr9D8wije86PvvTqQ17mG4tNJkCMzU0dlTkGh11ek9awxcXNK5i35Qam4vw8uGEGgfdx7w/Z
BPjH6MQ2h8XXpq30i+7z4gCEPInTdq6l9u0IxAyMZX4omJFuW+ymzoVcxMC7YlL7hhVeDLbL19U6
eOPgxuG6SmO6uiDDPuytdifn8g+pFrlxcGOb9pLOFTJhBaEsWsRBVUKJSTjhxtGNfRq6FclLQvHq
MLr5INEe+ZiFeb2tRWVKcM3Kc8CQoCpdbPhExUsLRfUdgcDGOQOGE5vpl1LyizUDgBttFM/HVHtN
C7yQy/2UT87w56YlaYrfwZjPEd3c4GTNZH1FK2nvJKvOCVufennjaAUvH2Qx7at0oO43u3Lupefe
b3txIxWe4c7ZaE2GtCzILcLjV+2EG8t3v8BLL+YcSMwGqMhwSKupiEAr9B87SH1sCwK/aJMvBm+Z
JIJGSqWkHMqkrsIbOFmfM0c4NeHGPkVbeOJyjsi+ree/Sm0/O35zvW3CjV0KjntOcF7rFMPKIYbE
MIBBWrrnYJenXt3Yp2Puq4J5YkgpwPZfvAFxIJblYm/LNEzymIK0t1VDpwKyPGLZdXP4HX4i5+Dx
J979F8DjxTfNohKOy6VQQDcJnTQNx6uzc53XU4MbxyltA6+EwOKQwliNfohkbn8ALpk/b/qsv3CV
L17dGZxBDKLEciyAd3Kb6UsYnZPnOPXmxh5dPIjNZAVTqfABobaj+WvdR9tKvCY11pu8GfaZGJtU
8hGw5A/gsP6WTdY/V/hfCM4XUwKX7ywf4Py9KimRhFTZTblYG+sDpkiZbUP3Bq4sZA/w1V2jw68R
CLTbQssvgviLFycF8nTRYU7qor3v8u6QNcW2WtmvSueLoWHRqyHbY5N9t4wXYnKuPX/bCfqrYf1i
ZHBFh6DjuNsFTX4TdXPaimwbwMNEZQIWNxdK4aV583kZVVKFT5s2jUn8r2kl+MLwEb2CfRczvY+W
YFucsswjsx+hyjxBCErLyn5c9OCklYJC1LYXN3YkjETg0wkzjVQSdPehhX9BM/pl29hG8Qjy/RKq
2xbZ+3CMiYkV/AHQ3caDzZRYwcLu+xocr7Qogzn24Ry9A072nC74iUBlIv3hJB4Onj/CkzuAI+ku
QhV725wYhyYgwb3XF3pIVQR8xeRKHtt98LhtcOPEnAAe0brN5N4u+MVUo93ew0V640oxLqBCKchZ
1hg8qv2PruJ/lr+rLPO/AGu/wnV58FTpobi8F437Eeptf85q/D3Vmn/HNk5LqAWErjvbKBs7rnWj
ory66r052DQrIMIdlzAL6cFl0FdYKP4SxItVfa6DYlOCBbze8dgzVd7EKHb+7OqhSiwvg1uCgwzo
nKDX26scaMHjB/Cp8TL0aoY09/gfZBqf0Xz4vGUpwkjoeOgR2sQicDEvSuX+rlfw2YM+SbjpVg6F
pePRRTGCxU1nvPg8f1SddTWPQEdve3Njh1ZNaHlg9ss0Yu6H1S8baoShsymYv+LQqFwAc6nGIbV4
fe+ROqlEsSlJsU2jBuGTVuduA2IvBCeSqQFQ3Paqn5smxcQ7aXQUZNQMEgCD4GsO5fAy9B+2DW3s
z1kMGYscIlJt11Ncd2F/aKHBtylNeUWv7vyppSPgOylaSMuuXbrb0JXb2v62iXNS3JGssMFi7wB/
qWOpBLkmo6U/bZsZY3tOMPeyek/hi476LxDl72cZfd82tLE9Bxw8BQ+AC2dB/mnm/NJqzqHCTwQV
U3x0zCIWVODzp9AyKfbjlIMoUrd/bntvY3OWUHmXcCGTKS14As2d2yY6l3aus/q65QLh1uOYAlVi
px7Bm0uLZvQVvHqD6kMfQBx2qqCztykhf+Xj5jPYxLPOFykEr77VhfdMOHvcNDUmgmkGCLEOwkxg
/48Q1ZfCjm04EafbRjd2aQ6DvxJKfnhxz35uRgLFfsKfto1tnqFzz5mAQXMKw1lv2i+u0l7cRnXx
e0rG/6QAoXGQekWeRyqqsSRncl82zmPZb7uLw6rteNVAe6jHhRlDZ5reD1Z5l7nBpjYUBLyMoSOd
Nf2oRQqBVSclkTPcg9RabgLfgkFwPLoTjhakMbESM2uByq7oUxi2bAOMgTJ2PDicnskwy0Kk7cit
2BrDQz/l26rD4J0cDz4ITymPYsoRHq9H7VzX/rxxDxk5LsR8alX1uUjDLG/jcNHXVJTb+mY454/f
m2KVWLPDRGp340fX7m+ENWx7bxO9JEp0J4KJ9KkMoufSFvc16zdd4kAAPH5rqMI1LOeVSAPMDNRl
8ynuNTSdN219UyF/cKueVB3t0bcpII7nsHtF6OdtYxtb04Lpp4Z5dZ/mpQs1IRjOjXtlkWDjxBjb
s6ooUGmVxr6hukkiFQSf6tJaNn5RY3uOsIOCrLLbpwuEahNberc4Sbd1z1+pSyjSRp0PmR2o74N+
xxBrNZNFHNGRbarh2Gb3v0cdKyKq4dA3r6JvcJadLxRrxottX9aIAAD/WjSfW3xZqBmuFtAABWWZ
12/rUrwS59RMqQi+EDyNiIQM9Tjx5qei4bTxSmrCmewGssUTJTwFm1numhxiRph/f9sdw4QzhSEs
MKwR5HVVB05iBUCtQyByY/Q14UxDDXyfdFueSi/Mh9heHPYH03N7Tvdj3T5vpGGmnM9cikBMM+am
K6ouLofm81zb205UUxKgdjoYFIUK895G/EJLSx4g/nWOyn7qzY2AMLqjq3k98bTK/OXZgizDBfyz
+DnH6VPDGxHBRRT2HY3PStusl4dQwdEy9rMu+D3HvX+yJBPRhFYf61o+YuZdOV0KEX0uejhwbtqy
JqApZI0DBLPgaegND2Uu7yc2PGwb2ji0c2iDwmEk71MYSX5rO8jyFHB/iDcNbgKNBovMenH9LsVe
onEA6EtMNDnn1Hfim5oC7kIT9OhrjO6PWsW+za9Yew7F9Au6/cZOMmFGfTkDXhc5XToGLM9idIsr
hIOwnFmSNzRnFw3X04NqZH3pShdmgENR9P4jKG5h/9GjvhQPNGyCC5jYDN1FxVoviMO6RDE+n/vI
mqBhBZ2iz1PvEJVYum/ZHx1EoKD4iMTS2dk+au37kKtZ7WobVbIkQJd6vlQ9iarUga2Idwm7hAmW
ZRaqCV8IkL36YLuVDHerP6lKproc4PLW00KCbecs6tA4zrzs5Ni47bc5hP7Bx8ELSPUdvnB9n0aL
Q8dUQKYEylDD4u8ra/SjpIX4JksCHebqIre7nN4EUQuqltUvzgNcXKZ4dAJxyUspltTqKLQTpqYe
vd0oINK1H8MJCkN+XYxekte86ZDPUqqTSJRuGDddKezrqc0qelm79uClC2Z7SnyXjZfLQppb0Y6W
t/OscVygiSKy5aG24TqzLQsxoTUwXB7HEcq6KYty9SSifkENFWqR25a/Ca7p2xIW6wvtUopaHuQP
q5tiybdxbiC4epxaWpg5KGDxLoUdStbsILpapXMPZ6xtyaWJrrFhrbEQt+JpAGWMee9IeCHGIfFZ
v9sUHEyEzdD0U0aKoUvRH/g5ce/KJ3Cj3ja2Ee65msTY67BLCwu+dfEgYUmbuLRyfm4b37iijX6/
uCPkMtO6p0sUh6tSXoJLprOtBQ4BjeOvO4Vl17aNaNNSzOR7A9/cPwWBeuem1zdRjs3sqYApt0vh
gtKh2kliJ3fptlVvap24XqZxgap5WgTNj8xjD1lYbtuvJr5xRAdyruFNkfoqSyWtrzLf3nbEmh6D
PhxxtI3KaQre/BxnhLKYQgJ845wYObewcjdgaFanuVNV8cz6n0ElHrd9TOMEr0DrHtvQ6lKlFb8F
MbG86Nyh2XZbMLGNRVBaqoVCVpoL5t14uLeB8aKGr5vefZVSeIlhn3hb21A3xU0HBngw6MEKLyHl
vvHdjZnh4ZTBXwgJAjpA8KJWNpxsofizrahnQskmC9xo+LF0oNHW9VXgjv4QB70ItrEHoBx4PDey
anPApDosdpjdXRWta33DjVlva3iYdishzLqXRiJfRaFshiFRptLQgubnpu/qGIeT49YQ4FtjQFU2
MCiY+jyGCNXviXT+k2ubgDLIHc9qxi08Jbp1fxTAsv9YGtVsw5XaJqQMqkiwwawYT2EfM5JLRls7
sbJp8s90Jk+IB8C39vjLgswKo/g6atOltl3xyFk5dkm2ihbt4LBHHkFnuyWE1tUOOSKjSQ77qOBQ
EN/vtn19EzYjK6/tvNZuUqRAt+G4XNd9fkbZYj2h3kicTdRMPqPrEoiuTeXsFFd2LaJ4lZ/euOmM
gxf05cBSFdLySfcFjD+bKodMRtHyetv93zEiEvwmF1y21swhG+zsuilz0PF0rwdrW2piIucWiAyB
COy0KVQCSxbPcEf24op548bz10TPBXJB3uDgAVqtQkyLegap4c9N+9r0A6qHRg/QmWvhq9bKZM7d
n8vgb31xo1ia94stJQubFCk/fCjYFWwQttUuTJ/ohhArnyCskg7eKBNGVs/kafm0bVKMUulQ1CK3
p7FNMyWivSqcPG58yBJvG91YkBMLIAXN3CZ1WdTl8KmM+qsiVBCC3za+cUh6EJV3g9Zq0tBvq6Sn
0QUMvvS2vMeEjAne5jm8/NqUesV0I0XjJSHcFe/ff/V1gt8INSZuDFrDepxsnMD14vVIfSyZU/gK
QipwHyC7bbcl+yaGLNJBBo+svEst5Q6QW/chJ4s1ZNFu22lpGadlQ0rZj7RENPadB0gBf8rtbFum
b9oKQVxiiCyBd0f9y9+VAqX8BRY1Gz/vega8ABu2WIyEARUIu0iRfRrh9vTQFv42NhP8045Hr0sI
A1uOrNdgE93zxvXTofTPeaeeOKcs4yThqC5YWdPWaIajKtH10T3x8nLjxBibVumh1UqXNRACkHBK
QD7svy417caN4xubFhoxWcYHUaeLCL+jdvShCYvn9zfV2/NimWgyb7TQrQZDEKTVLoONhFTjjwkC
gpve3DKVmUvUEWAcu047jzL0NmR02QT+OSOVUy9vHCGdU6l5EXj5DLaie992eAyVk22h2DIhZTRY
Qu1L1N/sabD1ri2BR0iqtq3GTZdQaCker/honOB1WhV1CpVQvYvgkvmxA5/v07Yva+xWHZS46U89
JIbtfO6uKsu2bh2H++rM2xs+S//Ly6F2efz6gec6cxAoLJ1A+c1db9utuijZ2IsDrkrKOcB7HOql
vV/P3Q1cdaPlBtYeffMVOuLeQcHE6jL0iPZjeFUoqCtowthd0/qzkzR9r8sEZrHZ8r3LdKkOLUeW
mSi/mv90G8+7Hnk1XOmyGA9upiYMAQ2MIrag+L48Fjb4Lfds1al4bMuIy9U/3Fvwr2JKilVl+bbi
BVl2+N+y/OA6WTf++f6kv31GQQn4eE6sjIa5w3u2l7PLgl0xwNOwjEeBUuZlOYEvdOZScWrlO8fP
AX6yd1bi8z7P7Op2pIzeQF8633aQw13tePiOML9DFZalzmz9CJz+ntr5x/dn6NSbG7EMt07dkAAW
t+4CPG/twJ2gk+cEO9Yj9HWKAGH64/dWijT5ImHl1XNoglwKWJ5NO6qBrthNSLnzS3gU1cWmagbc
HY8fZveQGfZGn6WEk2Dvsak+wJwu/7xpniIjthU6U7gtuiwd4Uq3I9nyPFTOuXk6tUyNFMS28lIx
oVga1Kp8AHrbu4uKfP5jrmxyphpz6lMY4QfwhFyNQZ3v83Jg7KD82QY6jNT7slkiJwGie1vd55WD
d16gupGJGj+mdQiAbsEzAtHGA8y0BSQQHMFVvWWpjYbZ4E6HwbXPBOhTH8HYZKELLOcCDu6O5X04
XNJa+ocuoujMB/lYW5vQBRDiP16lPsYOyjIkkOmAth+47vkX2ofbqK2WCaRbXZzKUosqDUN/OABz
HcVZYW+7rFimE89YolgIUewiLWH+ceCjbnYRLTdVLmC/djwxVsDtug7rbGeP5ZWVubHXBdvm3MTQ
adeqJZSrs92yePuM9jAicdJNYcHE0GkIoZWSsmzHSuc69Ml1H2yrs1kmhg6wQkxSUGY7Xk39VSXl
kBLffdj23kaykPlhMWqXYLHbuYR9ufBiTWvvsG104ziEGrnIfIuUaVhKfg3U63Of623isJaJocuD
MIdTuyrTWjv1AZaP7f/j7Mu+5MTxdP+VOvVODyCQ4J7peQAiMiJytZ1OLy8cL2nEIiQkgRB//f2i
pu9MO067fU9U1UPZmUkSAum3fcshnIbroKjhpZhY4FcM9oRub9oOvs+KZ3cB02Z31bpcwujWLpxm
Q2QOj+mkXfdx7N7Dm72/rnsGP4aftxCXEN4ekjGvxmV66Ad502l5XXC9hNJ5vq6NaJDgDBbubOM8
huU2pL85eX+Rg1wi6Rag8zcw/LCJ4OkKs05dKgpF4evW/Hzc/1OVvEGkxyxWtWAtCQ+7FSWnotZj
fh0gDX4/P18/Fx6ciz7NQbSSW1xkQ61v5dq31/EgQ3qxU2c61iObSF4Jt2F29QYogN+szIWLx/9U
DJeSXrBBBxVjbPhN5AOy3IatSEEwaqDl+QylJHnTpvlGCjYtIt1R9JPhO2FhSg+FTEX9fprzcNpB
dr6JvwiWxstNnZGWXdUjh6/1z8u6pdxNdl7MbhzpUEKeFhoTSX2djgIcTH6++gAX3o1kqdm1bNX7
tLYQEQ7668bH4SWCkLiYbENvzY44wYHhsM8gbK6/eWq/2CyXqJ7ZTRDhYd7sPIu2og97XbL+ytPv
EtST9jOFmQlWfRMQgHDW/wg1v46dBD+unxc92JSY6oHMuwZ4/Cp3nJchTCnLq/b55VR9A7C6bmGB
AdhO/NUI8k7w+DrCJpwCfr7zNZgiiMCc7YEiuIkeW9jEwjze9Gasrrr5Swm6EXZZNIs4q1bNKaKl
72ASz89mj9+u+gWXsE1t+xmumGrezZKrncgSV6k8uaq/Dyvgn5cH9UNKFBHzLjqL0J0NnEuRsKvA
/hAi/fniii2JqS0uvszQ9h5MMhVyiK+DhIaXkM2Ez5BmmMd5F3eRKkkfdbB2H75et+gXoUf2MAMM
SW13cE0URRYEYBOuSXhdkpVeBJ4GwOcwCYjdScC84Fuhm4eBEfty3b1fhJ3EKUUiOtldkGPWlPRb
s2t9euXCxD8/01a7SGJub3cQTI2fRrH2X2m4sety8ksIDBdoKUuVzLs21GGxqrje1TVgdP9+YX5R
Jl6iYIaon+JekmxP6yFdnvgsWrH3NB70PtEKUfDf/5pfHfMXS1QvpE6iDh8ijbOgWuK0Kcd1vg4R
EyYXB5qCwZi1FFdvmhHeNIDDlLn036+79Yvg2ncI3sAz6p1alS9bMXWVEfV1Z80lIiZXSWhFmurd
0s/LXvAsLiBgvF132FxCEr0glG7a6Z3l27CPTP9+i7r0ukd6CUjcuEg2iW7kTmWclWJYYRXc6uuA
+XBw/XlPjczDNDar1S6AsWbZbWosiPLXKTfB0/nnq9fwMNQRPGd3rZ14uaVigBO2uU5VMLwEI86R
R8tZN9m+68bteQvVCuvI8XdS8r/YSpd2jDVxLpoBVt6lOgIf5XzGqzj6Xe/uV1e/2KhwuEG72uf5
PgnQOl+Cb3IYn6/aSJf4rD6KoxqWFmwPna8a3t0bYLKWr+bjdZe/2KfRIIncQg13PCVGABG7lfI7
Gg3j7wwxf7E0lxgtZbIZiZPK97mJii6PT0N4ZfC7hGdBiGuyHobpe5EgWT0P/sfrkLHhJTYL/gwt
HKCnfL+dpY96FyVlwjNXXLXol9isLhy43bxMKqhwHUatnkJ6nZog7LJ/3qOoclDUCJFUFICfbgzu
krF9c91dn5/wPxXRKWSEuCZjUsV0FtFNogbwrrkT8/vrrn+RbYwqmuCMLNk+kdF6dpg2yelM1fud
nuA5WfwXg4j4YpO2Qa+SzNV0L1RgDrZeFvFgWNjABFVMrD42YnP83m71b4vrX737F5uL+mQUcjTD
Lsw/dskzXa7L+i7xRelAltUYXJe0bzOAf9r0ykbDJbpIAtub1y1jezqu4bJX+RLeG533vxMQ/wXw
Dp7hP79EAOTHFvuW7UFMaQoYv7X2VrhAAjFrtJpuXLx0IE/DnSl+Wk1sxxKip0FYymCVv5Mi/UtS
61+8CZdoD9Z5Qhe4ouxFlnMGHdLRu8JF+PfVR5a+JHLM8TdjEo30plXdc7e1z9E8kPRQm3bmX3Pd
8B1krr6vC4EGZmHZZn9XjUT/bTP2L+7vEgHHfFyPSzcNKC9XN65lNLRDrHZ9j6N62PN67YdikgK2
Q8VIJiSEa+f1yI5yUJSLPboxXS+KYesXf+S1D+ovhDigKccQgPy+IJ3fnCuQGasJlslRpu4XU7uI
HtcgYVNf6G1oYPoYkrwlTaEtU8ieJcV+h1/jJJsvSnMBY8ykZ604kq2HRnjl0QViTeWnxemy96Rb
30F30C1tkfawaoI2vG9XMxZRPgc0KXIPP4H+ECl4NvNCoNFtRQEyyjDjBg2T43sVCxQcHeuyH0IJ
/LWep2Sp4H0O3dsZK9SXy+Li9mbz8wqrrj4kZvwi0elnMLrVURi5Is1owz+NbdLn30Qzw7AJ7N9N
alFAIq7zH88QxoPahF+LEUpjpnSuNVFfMbBt692G+Vu8C+J6NWWd4XjKy4U6n4oqXrY0vI2yheb7
Np03Abof/NUPsJYYS0bVQu87WK9nVdgSR0rO6ITUPRNZlQmoJhfr1NBpBCy3k7ypbI66nJVoq62N
xJ1No2ZFFlMGstHS3tQJQ62BAETFfMLTkrwt4NKJyWMewW63msUYf56soJXz28q+ze3myV5pmfYP
m44z+sKnmLEHYmtC7raaZ3NTDRuITck+d/PZXnGjbB7uQevJ8LxU2yrcHDxN82beh5DCRgovQrn1
B0/J6r5OmWhlU8oFE4QjA0M2f45WBgXLchgT2M81WXDWDh3mYXTwsx02YFshu8TmZd55PEspj3GK
7mt8pP2YcfgV9/me9nwsJV0dDLF56gOznMuRxdyGs+l3TiOwPVDZzN3zusbNmOF1kPG87wjchEvZ
8CSGtDD3Q4XWFc8+ZZaM8jZfN/T2eBrOqy6cspgAFXmWshhpt7WwTi/zlJDuTdRnmu6hytOvt2Ps
IoxCQgtBvg3YBLs0oOSF3lALnCuFMl84zF/jIQDRSi8sUe9YKqKs4rVJu69ob2UDNo1I5FKZLpXm
oZ/Dhj4D0zeJfecZuGW5DGV62tIg7u8i7vrtezsOcgbNSgcyeZiwaeFJqriPj0pE3fSBByILY8TE
vqFpwUSSq4fQ2j76mnR1nfmibnLR3Di3LOkp1G0iP3aOerjGxiaEhEHjYIgNPfCUDt9q65q+Kfqp
z76mhE7qAyQJNl5iJImEByQJ6e/BfjEZflgGyTfZ6WU7Cjhl++d+C6OoVBw76VuX4DU/NH28Pdg8
bPZhPGXdY6ZnRndh1sJBdur5uj05sCPiALACiE1k1Vm+mh6Ns+P4o8e4j9928Kj2N1J2Q30zxXmk
b+cpZ3HZJXAm/pTROMm/R66vH6A7EJwwe9y+gRciis6lTdVAVSqo1nbL3AnGI8t2gOIU+TjkbZJX
agCB9Q3zfBgfoqZuo6OT7ex3wcS79ZB7HdIbRtc+/BDSuq/f8ilvVKm8DSCk2YW5AQMFZr/LadlM
qu9NuNnwSBRVw3u4vdTycYZ9Ld+HvJessmu34Ox0aab5HrD4SN9P+UK/DRCSGMsarT33yNdQ4yjh
cnU7mkqrmyrEiHO57TuoYu/rZlbgpgRsaZ55ZvLkKJRStLB1oOlXzvNOlc1oetsV2RjVIQyrErIe
zSCMrayLw6CyZoyjYhw2pz4Rm+MOqjRsImhgrriLNmiMLro1MONuPOs4FVBB3PqHyYHNuEuVdp/j
0DsKm7xmhJgr/EPoPXLs5rXGFmZlN/BYlFS4VH7wE0w9oYolBHTyCtJvW3t0FuTnZw9TQ10XfLIM
XsTRppyURWeR27kCY5LFfHPzQtIX+LZoBIQeEkf52wFXOT9IZWe9g0crxuO70cUCXueLGtObAab2
/W5ZGjL4oolstt261TRoTK+wI8sPYe1RWID+yPnRwC0vKDbdtsE7mvY6rnhC56Ay4RLlFfPb1r3o
cCPdYbGby29mIYO6mlxc+zsCu8KnMDJd+w7Dgdj3MCMe4B4Oq4HGnvIeZe+DR+sq2yd9i3hn6zqd
gIJP+HonmrDrS7npyJaJ0iwAHUWbunWgXG4memvDXoBjMybWPrVryOKDBM6ge5CQR2ynYvEJXJcg
Rl9MTufRMSK5sY+pmYLxS9yu2XBHB2Lwjo1cDPw7GbINb4KAzp/ZySZrlz0+2drtUtEn5j3t4e18
Mk3bkSO40XS4n3UMo7YdjqOBVvDXIvXrBn1tCOEb3qUHI9umAfIb9CW8IxnEt068s14dVCcIENUx
ENbhzihYZRaL9WP8Dr8ze1kibtfPA5wGIDWQx1wm5QTNzqYMcD7V5Vqr9V0XU0sOWa7A1EvHEQhn
segsKL2aLawBtXQreEELi0pMoTL+hNtN08fV+aY9BGOcYNzY1n0wPwuxyfEEhgPfkBWN2/oNUcOM
PYR1wzB6cx7vkbAkfGLb/RbmiTA4iTdfH7MOjx7qxBQudXcOB/L0CMsUo4+h5bk9rJbm6TlyrxxC
Eg2W0ZjC5tjlIUQOm21uyql13r8h+TrkBdzvMrpnicD5VvTEdfoxtFE2fdm0UUlXwL56TY8+IeH6
kODt5x87s8K3CB+SyPqxx8TDvc16LOJpizu9ViOZU3tA/A9Ug8WNxbJzG2OuQfJk5YaHqZtlv7g+
EO9Z5K14WrBmy2nqgCV+7JaWt2XScWk+rgoG6J9EzHwminWBurnCSpGh+T5CaDd8gtVBkn+RCc37
z9Mw9TGKcqhoklJ0cccOglnjkb/xMKOymILZIxQOK8IHsj3oDNMgXVhloOwhPYCdLPgKKwKflCGC
enfc5ql/ZjPe710fuoGW7bphrCbYmHxIY4BpSuKzuivRwEgYnC0lm2/igaV0KWC5LqYHxScOnnoE
zVcUH90g7+HJ7IKhoOCPfunkZNd9GrXJ8hiNoYZoM4bz+XOSjY7vlwH2Sk9TzMnHzMAaqDJJjf5R
1gaWPvhR1Sg6dOfiRwwtyfh26JnZbqNunCQOzAR7A6QBoBuzmx7Ku/q+FkOu1jJLkubJAy4VlCtt
xfLWbG4Cix5k6diV0L6s+5LlUasee4PGZMFFM0w74kHGHvYg2MIvvibjWOmwjvEkWj5E98mszva/
1JyTnwx4XN6UebakcSXmKYzmot9W/6HLBkhtFZsA5e9ZgZpLXhpD5Z0eZ2RcJW+6oIw6SAn6Eqf7
UjBHif0Qz1CzODTUKcR7toZI0wlY38oWniSBPba4hfDNLEfLyjilU9V7Po83/Yqt/ikNtVv2MeuH
CHY2sJI/RUlLsooMwJQXhkTbPkcwcrbQad2Zhxk4uHwsBRVsuOtN7R8zf3bN3fRGbk2W9eEug+3R
ijCKlKPSW4Jj3w1L0Bx7Oqb2eR7qaHk76jkqMcuY4s9+qN1S1o4nB6RrcD/twTGSGKYWeu34gVsF
vZQEZHwEW1Jum4WHvISDFq2sDuNDg3zggxOM3DbQ3xIFzbvJlDyKaQOhX1RqUiYdPWWu8d8TkLq6
+xhbR9xsndny+ymI9VPooAuMEojYu4Zm8YbcKUr00xIoYL3tykoK7YF7zF3A8FdMEEjYg8N773UW
v5cuaHZ93NG+EGK1t0s/5I+Ng+1C1eM1LtN1dmXM6/aQwMD9bqaNPzXROnz2zdK9y8mgyzakb4ZU
i/dpl4950YTKAKs0D30/FWvY5s4UDbJdv/ewHPQHusTNC41WdbIdDN8rvM60FNu8rftRd+nJA4ua
vHdBxt41gyPQ8kdNzYJDLdjihqLGm5tBW8Hz8Htra2/fpymlvlhasWbA/0aL81V7FpE4Dn7doLWT
6cgr2DFPk4lRx7REdlVDlyg4LVECKjNI8S48aR7V+YMJVmP3C8QhwpeNDjEtc58s9nZOVNp8RuYq
pl1q4yA+qFa1yV23LgNMe5txGVCOK529kHlQ4eNEZqJ2UN/wI3QsDOVHGSz58CngMKDuytS3aVuF
puO2mNMWqWhuZ9aWekCO4oqaBIQMhU/93H5bs5RMd8sql+0rnMwc0iFusxRv94C9laqiA52q20F6
qY5vdDa03Zs1QsNoJ8eEiL1lOHcqVDQNO05nVPFuYiImj6AcdektQNckqqJ8TfNjBFLZ+qMFgl88
zsZmKix93iz8ZCZDQlpAJybDGHPr4sG/QWnMYlTBwN9ut2jsGJwLfGQuulcCW/Jdj2LVferTPj8m
EigIYoRjnyJD+uCzwCAUZfIqUzhnYnLBS7wdSJaKel5wuhs9r9UiGp19oBCCsC+Zw9n+0Zgpj7sq
ZVOAeFWPabC8o27r0JQJ4piRwtpaizKvyRA/mC1b/Y8EGhHDd92C67fLOthPvvUDX3OoVKRSP8EY
PO3X3bhAEvgmb4NYPlHsMpyIIdFThuOJrwwdZj6iB3ToSMjdgfS8D0WVbBopQDFQSht4B0jUH8j4
uqn0izrnIvD+se5NZ7Vu3E3eN71+GUwgl73sApsfjcnnFE9sy52upnhYl899noKzT3mfm8/W9RM6
WU0ogjLv5+i2nZqalhMG1vbOd13S4JGwFhxPg9FMqdUyISmdKFSCXuYtyTPIO0z1nWxidKfqNXs7
kdij22PTbVOPfhiGQsPjtQBlrpkJTOmyTu69y1JfNrDFnY8bMSjQeD6j02SdDFRhZ+vMGxY5xn8s
8MPJdlsfhryi7hxXi8bAmOSwUZF+9XBXbLuCyCCvT/DwTmhSmmHrAuSjPgxu1g1v8A0ifsROFod9
9yXfWl4hxif1o4yN3rXBtM2AzQR1cER+S2wZovlsiiCzU11Ck4u8J4sFaHFxvFHHnJ8jBlbLRpAE
lrItEZGUeEkx9wn3HeejrVSQtm63rGC/oOgL0IDcGI/ah6xzIQrm1vcPIA/Mx6Fu6YgdWc8nGaLR
cZ/HjY2Pc22HzxmSFfcw9s6c7MTGgVeZ92uZpjg40Ipp6s/QSunaqhE4O9tO9/fWhkjgNojXuOPA
Ml6qzcPMBpSh8NAyTYb7yRIz3Ot6NrezUrL7Eus163cy6/Uzik6yEwEB0Qj3Q7Oj3xhc7IY1cS8p
FGxedUxDmNlDs6XFS4w8oxgcE3sC9/C5nJDeyzIDdmWBn2K2YiSAc9OU06TXcphRMSKxUflagibl
myLieHkn38dDqYCuAvMAojTxvcxHi/aKDbZcnJhbUv5xdcu03W3J6rv30IaR8Z2g7dya0pJFtbcy
A/YKunvrWoW0QwO0XpLHGL6X1SLZ2kH1oobl8og4z95EnKB4rQ1Ko4LCL/G0dXWwApM6DVvVY06d
NkVtwTz7Vo/wcznGPVLnooaySPYqLZoQiFnI+eHnuIYAFW0Wx9t9kOXSvsNEK9Z3Dmz+4VE7+Iw+
JDNElsos08o9CgwcvybbGEC9qEkt/8BlA0Jab5UagLUTybOIc9sWcN3lhevhQ4KKGX6LOPsW9YG3
qBHRkTP73sw+KnBGrHVbbOjcpVXPKOfDrXcMZWYBDlf0GQn2SEqJQnR59KrZ3JtQTQH76OppnB/n
pc3bU8bzRrQ7Mdd9e1wavkYc522c/ugdssnPvW8cEuwtV1Ci7uW0vUefVQDTs6AgF2uxIpbrw9oZ
h50dTy8x4WSPOUp0C4kBBJIshYx4MTo6s/fYD27Y5dxyqOtk0bjeuWwe+09OoIAttEaP7T4KYjq+
qi7P+6qXtY6fg3gTy4MPUZU81BIuam8yNKDiv8ru+UEZQsYf6WhydlijZgjLJIEY9R0CWYNg3axp
7KqasjVTJXyoAK0ttwhwsHcLlIPCE4UKUniLF4v1p5mSRMEWL1zH+1yhHVVQRRy0xBXXr2FKWv4Q
b/UIhF0d9uMBou5B/AROIaOyhEPS5jAbGb3aOwL1uD2AN0qUaB6n89fRCRPAPHCz2TEYUDV+DAcx
IXWnyO+qSOeqA1ETeaZ4mNEm6UtwD6yZCwjmRPFtSOMUOXRqg/HQAoOwfHWxzw0+Fa3tjWvazFU6
VarfDYRkUxXDrcX2xaSF53skvUN+WycQDwMwcThbZ8FJTFYdb/P1VFuA1kuwfJo8raAjEBpojtcC
s16MCWVzostKNhzNViUHnJMSk+wJIaxAuynqC5Apt66axDgP+2Sdo+mVtWk/BEiRosQSeMFCaeaH
6sUArlOP6ZE15SIQDpMyGHR+Q2MV+/XYRxnJXqCnLOzd+Z1bFT54m3RJ2UUrkY8pa4f1Q4BPkwcF
jyyR8/6s9Iy8e8m2JXmYz4XCbR3IfkWMAZYU4ku+bppHLyKDnEzPhIYLajKU5qxESzlFUh4akY/f
Wo8jG1Ajz0T4qu0STPsZwq/IC7HN0TaHk4vUJ5PLOXtMebc0iIhZt33vOZqun7vOyX6fNMkYOKyu
IiN8iqlu3yTIahAa4pwl6V7haJ9euUpSlxUW8un+wbFkzp4jtCFaWKOgzWkxJknm/kUFswyeZIO+
9pvlnI+Dtu6zIS7ZMkHzF5QypYcjF2jv4yVJFNlrhvyO7uAxOE+3YMc1qSs3tMolEvpWs5ZVAHHZ
7NYpNMzvkERk9K6fk8S8G4eu1yfWECePwQwf8c+YutRhiXEWBeFFimAuBha74E6GULB5E8xmbj8G
Gzz7yhwJwLjzs8j0Q2ssSCAiDdnyvA1AWJVZaNDLbskwQiBFN4H9llGj6mfiDC/jEdr/3bKdgg3W
1hr1kuTD0amG+AJpRodmBVvtfPAYLJGDRjPR3Qw93cIXNE/S9NT2GHiUKhQYju/AtQ11do7hG0r4
c+Mg2E86jueSUNEFBfbcPVXGJxippNBI2IcRYMfTvg0itLXpiE62LwbYj2WFn1aVVpqzNDnYdc63
g0rWIBwhdxa7OUfrooGPmJzzqLtLI23MS2qgOP7KmmQWdyFagGw/pHzO3zmHDnQ1NFnXgLkHaOVT
O44Dva2bYezfuQwLc+vjrDencIbdzP2Ce43h9u239KmbmWhOa4c54nvks229lOFMfTtVncwEunMJ
9MvasJyxmVVQQgCCelVh3MGyfN8D2HqW92WfoL8XmqjMc8g3ip1Ax9vMRyacxsJa1in9tGosGkZD
eBNg+B2z3L8jWHYQj/KU99t7NInrdb9gJ+/zbWN3qBVocBsHdY7JFg2h7BafpxVZfBN2lKqbvmNT
ercNEqzkKPbSfnLtnEO5oJ+hH7G3MHH2vIgcTRlGOTEASeFksqWkqN/MZ7EkWfwkIcJh4v1ZBjVC
6bamMD7P9JYvXZkL5/rKC312W7OGPqS6TsZjAparO0yjmknVLF6Nd7GBygo6QSHGStJrNu9b9Cqj
IjBRFOwxirFtNWRNjuxaTUaxghLRki8rg8P6bb013foWcgWJRYuR13r7TsaUNF9VL8PhGBLQ844h
mlvTPRj12j4PkGvm7+WYJutdlATG//BT2qk775vAoI+xxlmJDAbNcbTRZrSQW2MAhJtscj+HwrjS
ephqHjVuoavmLY77ErhxitFgkpzRfku2zwG0fBgWuOa+D13fmHttt2g8MVjCIS/AJ6zBA8ith2u6
YUn3Fd2MgFRdmgXKQGoUiVhpRrztYofee4/mAA7SczXjzvlIHuiFlD4IIo3Nkk0aVAKVnlcwV6jK
myLUaf5o2DIEoOK3rP0+n+PjdzZDWgA867Q5TjJHKhLivBveEa1ji73XpGKyhcoMGMeopGGixHjY
hhWJ0wDQE9JM9UPMmXV7HKPQCVyGsV1ebbeq9U5uTKQfkAzQZC26qZtP3rNt/ZAxoZZHRO2GHAzS
lUJA8WQqYJTTnHuCal0QczGneUJynLOT4UDhP6AfLEAGhzXAhgp+6lGcpzB1TFL7BWTLKStAuond
bqWqR3NCT/wtpsFRUy0LDIvfdkD9IS7CfwK6hvmS1fkLU2CbqnIM0bZfbsZaT9IWLbhwSSEzjEtJ
iRGfnl9RLzfoUaEuDe0XFGVbGxTUYmDcFSlOWYtWySDBhCgg4K5cs19BaYRxzrgmlH8C+9jPupgd
DF6mG4GSo+1KN0Fb251QD69pVGnCMbGu/j2a5Ax5+xcz9Eu9kQaNx7UNNNtLGDsOVQtI9T1wVFOJ
8IymOjrM2W9I17/AlVwad+nJeJMQQvfgRk/snfWynivVIK0BwRWZfxmCCT8gCVn9+Bsi5y+AJX+R
Of4JitMBKoPDI073NIM9gYUCx25CB+U3H+hXV78A4iiYmxnG8xTzUPG119GLy1T9G+Tsr659AcJB
VjYJ1dTp3sMBoeDaH1vgKq68+AWi1UaRHeVM0z06KzuMB9qijlBP//sX6ld3fgHmqdeltWne0n0T
BgZH+FKjzsNhf9XVL2Va4l4RzLyxLqgMIFNqcxjubfLdv7/4L97QS5UWqiPh1NrhdeEsj7+bsRWu
DKmPYbGSxUIVagYw9QCIfaqucioDS/FnnA/PGscgX5Hu4QyZfkgmbR66CN2Avz7Qf3xb/0/zKp/+
ex+b//pP/PmbVF63DbcXf/yvZynw33+ef+Z/vufnn/ivm1f58EW8mstv+ulncN1//N7qi/3y0x92
SHSsfzO/av/21cyD/ev6uMPzd/7/fvGP17+u8uzV69///IYunT1fDcJb45//+NLx+9//PAPV/+Of
L/+Pr53v/+9/Vq9CftNfbPvtj7evav464H/kjz8sf/2jlGMjL6/0+sXYv/9Jor8RJMQsJzE07HLU
Vn/+4V7PX4niv8GsiuUAOTCKivosKjDCdZH//c/0bwTpFQatacooTArOVHoj5/OXgoj8LUlzwH9o
lkVQhUnjP//fLf/0zP73Gf4xzuJJtqM151/6l6LJ/x7SGdrvEHvGbz//E6cQGvz5bVmycQmCNUeV
7ldXV3njgV9CZu6V/CERlnhhIE09FpKIYQJJ1UV1FSIl/qQoFM7PNWeD4Q1c7CwiEQETt9ZoEi8W
tIVC5GLQVS0wn77JacieoDEzfaHwdXrHe6hS7UjfQhAZmSHUVTs9nME1dRiRAuEyPKYpksCyzehk
ii7ikpabBN0dLW84WSRNd86pMEiHuJ5f4w9QtdKYVECN8L1haNPvYI6skpLWDXpNAO1tAZKDTfPj
7BaLZjUXMUpRutFvHKiuT1h0VDUScJigWMGN+F5r1qOBjgEiUquubdACgVYClDWYPkkCfHehwT4e
Sp056XcjFMGXwumpft+SdvyWJuk2/1/uzmy5UiRb009EGg4OODd9AexBY4SGUEi6wWJQMIMzD0/f
347M6hNS5glZnr5payurssrKqGQDjvta/7SOk6NAENes8alo+qG87xFyGoEhs1GFc2/Uz6PcVjdi
GCJ1L8NAcBhSdO67ZfA6CudhvjMKRPwgwr7XIs2b28+t7XeaDyNvzUD0iE4DWtg62Q2xIA/Zb50V
QUeFWC0kMVmP8Nn+/DjXEEt0rKD8gdoyMEDZVAJbQ8d1PAKLf6xmsX2o4NzrQBeSwT4lndlxyHz9
wzOUYQYVOX3LWUtyUH00YjODjlpbFFebORIZDKfSUF4NZDjtEROUPBHSaO6o7UwdUOmb9zovnOeM
yg+cvxjUgzOl/XSwmtx+aOK+/1ZIoObAhDa72Loyf7FhXR8mm3aVlRGDmiqGEdxAcUuqxakVQcbk
bsRmPtwrlNgkhmjU9prvtqnp8sCiB3OZYiOEe5MOpJ53gaxBYs+Q7jkaSIT4keGq6AnMIt46OXWc
TWuqHTOIzL1bmdo+UPAZaLuW9ZqWxNvig9B1Wh/dThMsUsZDft7Rw0EnMLbJHK4Uur2GL2dj/Ack
NV7J3EoYRUeVhbQOnJ8RTDdx77VAcbKoO/OyhaeqqdDbyomvu8Fq4x1INv95Sj3IHurO7+x9SaTG
fOZaWSHNQMf+6jyvluQ+fdmJbNcULMaLDYBrujTTjFyVuEPitNcWBDK/mPFpO7+sGw/AtLCac62Y
5A2D56JqGwrD6yN8NIV5xQQwx3pEYiyTu80G00A2M0on7Du1zdEYp6X5aSpLdwunGhbtGbFqVj2M
rWvN12a6uvpiLIzceaybzC8v6hnUxOJsa7X/lSZI57elV0/pfvHZgW7NyiKWKJ015ai5LPN8rfXo
TRe6qK02WorR80/8mGGwE4xqtndzv87mnWzBAEMyZPMtqMnD/pDzErmM8Ebm+8aD7TyVxoxwcaxa
QcpNn7lfK1npNELAVjN8rMxSOPd8Lh9mcME5NPwOPJlRxF1IbtKqLlcX4JGpdo4ZVnMphjNR98OL
nIpKocsq1jpIKlvKsGDOtUG3Y6KQjtlmhn0Xp/b4ZQVcvYvzzBtC9l0wdBQLOrtCfSbjnTu1VX9r
1m4xh2Wj5A1KR1XsUz+ebrD3WiXvPWVTIoJzhhcanPkyYzTL/COxtmFvxRNfc1bmNfJRm1ca+DAa
wNIo2e44n/Lqzsmz7DZDc7OERb0lxxmUs+7CbkoQipxIkxjOQDg3QAP9ty1T46MsUoYxeugl97OD
urBIcMzlwTB3VCZDnqXLU2vZTGhOlr7KIY1cq2dWpt3Nwehm/JJkKBELdXNW9jd+nXUaic1SmOgP
6yGmG814WMZozu2eZB5UprJu1w+sgV4eslEm6A9bWV2hO1izyHDTDYY5sbw6IvOz+QA56BeFHWjY
1h+WTquC8aVKLSCvkEGgdWVV7pHOKH2YJrM8L3Te1rA95LleF/VQfMIVVnd0Yxabrh+b7keAHw/o
plzsjLA/A71KkmbZ49BO9lOJ9pe/5wr9JN3cdXa0SyhC0N727W1rpvqSmKGhDIWoXJiHhlntUCJb
6kcln/MDbQHyNjGldL6jlc1PNdmZd+gfuj5K7VysV0InxXWmq/hH02eOF9Qq2e4BEPoZLJeFdwTi
rrogJnrGDBwxVvcYjesxysh7pZnkzPEDTMfQ4FJMGo20TXY7GmR/CLz89FOLsi+zEOFQtu6lkyDF
jWufpeQ4BGKGaazLaVfAKpY7YNP1BiXT+gThZuW7tMidMvKHxmZxSeIiz5UdM5IbLEW3YWIvDkx+
OnqfFjsdNX0cE6oDuN0B6eJi2cfG6H2O54X9DM53nKtdmqOU2aVGY15W2hy8ACUFipDayno3HKyt
YzgA0GwbZdqc6gj9vyFCOfWuxoNbeofFMRXCvlyrewurBs90XlGq4T6LgzLP8q8lJ3MdQpuynVXx
1nzscevE4ZoL+9OkcZcjbiv7D6wJ8zlvnb6PlM7WLeh5GnB7Jcje7A1MkQZN/8rwPy/lRLZmHrHd
ImwYa9u4Z0Rn+rgVrf+dQM65PpUABRQ/M2PiAJdtMyA/qUyOzVSd5W7H7ylKCWxldi2vcBRjAfdq
uhVlg5o31v0CxdFbvlXvqkwYzp3im5kjsxbpBgGBtDvql7avLr0S8ibsKmG8ANG4zV4Pcy73CerI
sy1RM2IKKRI3VLPwHwF2kUMuhcMooaKHwMr9pvtgJWWh8KEZdbazlnz8GHvgRIdF2xCLC8hnwUiB
pPZ3VlZWJugve1M3NDECmrSBTC0MUbXRONVmtgMY5o/HKD2nkC4vR5jXauqUYlnSeJ8UaXkJk8pc
FFpuCrTZ5UEftgR24xqgYn2aOruaGFQxbT9sQmxZDD1M3s4hA7+6ZMS8u5zW3nbpdrb+7oAdfC5i
K7lP1gQFphpmH6VTUwBuQNi/VKZHk09aVvsUL4Zf7efNsC9P1OMUDKtEM8X/mB2xaWxf7G5UToBe
WA5hB4fDGlVmjpyGYSgPIPO8n9XqPfCwUY8opthMGB0Bx0J73OUX9sKENtr7Nj5n4llr79puGm5q
ytnvc1JpAYTVV3d9V7bP/rTk35NhgWcCV0Hrjj0he2Z0GThRlXX1pzGt1xcaLf0xJ/hsCBUaufvO
84vzdp7HL5SvMe9PzN03TuXuptHu0oVTI7yJ+kfnD+gsxA+rW7c7H9rsCCbc8IuBTZ8nNDi3oyHq
DvFWKZnIltK8yB7FNQ868b+25ZR8Xr3S+eKNCUTuMvb1V711XRmiWPIvB9ulvoqZ2V4wJqBTTxUr
5WrxRqxXjNIp8yCHuKrCeii3DiWMVY7UwVpdzt5abcEKyNmiqzbmCi2ap7+6bYsPASTypGXoRn2f
GMt8RLC3oJ9MFvWxk9KCGLegHQK5bf7dWpdOFiIKW8+QmqKQzlUxf2ZPMw2OnrJb2Zc9ZO/GZnsU
TDY5JbtcotXB48pqsYoJ1UbrZmWx86rOpYFXnTPvu1UPL0za7J4lk93r0J0JddzN2AXyQJIn8Dle
qvmb27gmNhMbSi8dBswXGUX+pxU2YwAIyMcGTYu7HbcttikWysZPQCR7Iw7jYXHXneMMkxcUOs10
EMdm1xy1g3YhsJBQJiET1QoEv3Bb/nHI8XCdKC8bi5VHPQ24V7js9Y3UeRivEs6B+ti4j4EDELgZ
Up/zf4kf2ixHh2dRZxmRquu1CRDNJ/YuGdpVXi1lXFfHzt+Qp7dGOVNeupP72RUS25/tQGYHaqJi
D6ehQoZVqJrDfary5mVZMFHs4pl6F5qvk5Ssq8/JYrh2/mVglVSBtlEKB3qYzOfFmOkAp1T3LrtD
RUqdAtBUcCdcdJfNi/3Ie9YfRZE5T0hM7SQcx27+Geb9GA/WaDEWzx/UbpAqfUCs16q9txnpdkFv
2VQRHZjcwrqI5xeGIceY3ZRAYoQIa0j2fC7jMW5OcpPYQkgabDWiTiY3kJHK2WhqJm0vkgZSx+DN
uHuFQlfUMlEZLnGu1miKWxrL3qr6kzwWT89REYCYho0zmGiFC5RZgUQc4u97p8zbwMqQugZOmhhp
VDrokA79irMlAOg6+WQlthWIsIWuI1kZl6Ck0VoI7bexuzacoWcsnd9XVygFYCty6OkmbBdQmaBy
2MqiYVw9ZA7TAg0OPUC96U2i7HeFGzMOS5du5t6Vdl5aEcQzLak3b1nCZIOGY2qJ3RNajnY9P4DZ
w9gvTSN0NNmVW58Nimx1pOoFLUJOxhQC6M0pqcW32B8RHZUnOsNe6vpAMdPfG27RFOexa6ryJFYs
2DIKod0IwxG77JQ4zrW/VegQ62Q2bheodea9dyPztVZ3LPyrcW3QjgjI8YYD1/e/552hp7D1Tv2w
MC0d7zXdRnlK0+jX8wJUMDuWcpg+kRk1GgcU/f4UNH5vWecW80qST6bfDjBxWTG3gYvGhwI2dfIu
WEuR9RHfS4ropV9hpsmOkQXcIcdQ0LcZo2aIX1LpvnMn4PFyUjllp12yfqWdpiLqS1Hi5ReijaPJ
iUEHunGaoH1TNMUHyN0yPmd6c0rXU5WFPpatl6dnlpcm3jHhYG6u47ns8uOmEl1dWVWcZUfO/yzh
+x7cFCocddKZNksIRQSZHu4BRtLQmi9Lne6VyHjNMBb98JEye9aB5fqt9T22Pa332jWh65MEMUdo
GuhYr5fU5qQUZbXlh9whyeaI5yMVO35g0ewRJXf2DkU8jf4wOkO3K/o+1lFCg/gjN+dN/BxESdQV
+iX7POWnbQExT476AFvblNcGLPEWLVurUXes4H9nvrPKMUradclO/K+V7SW53nU4Waz+G1g3M4uK
sgAo1Sr3RGT4ZtwcpBnHHnRGTTEYZFbbqf1kj0wBm5fGm9GJrOZ0XQ7NWF0I9ojyxm90l93HJ8Ix
HCAk56fJYSJfHTByZ/Nup41m8xI9pkMk2lz0J9KQLX7VU5efk3mdl+FMbKuzxyEXx/ejnjKhqKXH
nON4bGuCkWhxO9p0kBPcnwnCCOSrPimqK3Hwl8XQYhGoWntrdkiQEhXSw+uT7sAd0qOFs0bsrHLA
DOKXW9pGfZqJfue6tZ9/LXRjPEIcVe25blDmRWB+zRKtPOJqr4DghsvO7teBEzVbjcPAUO11t7Uj
g92gBekyldyIeoALYqiCJTw/odpGPb+bZ5uXYSFIT3f90OssdFtIpLOsqMb+jAN+ZKU5XeeigJNp
fjt6tWjZ24n0OXhQK2LvQI8u4SSymvFZ25Rwcts8ygOiefvSUMu4RgCtSEu0m2SITC27u83dMv8y
IxwyAt3rcgxhiSh9u5506AAw38oi/Db9tXJr7yPZg1UVrCi9n9UgTvNw+0kdLL4od7d0W9dE8Py6
QazpUBKmDWt9ruV6lwkzJgUReaOMCIxreTOb0vcudpEFCEAMZgD8WK+7HEAw23WFV6swa4RqdjLb
yo/AAwNS/HJxz4Demjlcm9xNwrXPqye1LE0cGLM/XGdbU617g0b3MeuU/8BUmFUHGxpdM4xxNj+j
XC++riQdQEzmqqHPImuXI2LKJpTWAq1jgYlnZLcEQ+Q4r+hllxQdQyARs+rIqnz/uTQGhCqbcKlW
BMUWR0nu9m2AaqL/zsdvkKvkde16Pk29WD93Gf3BGdrT5WEcqynj4XcdXWOiFkrRYprHBjQsKdBC
8zHVXc3zXYb5utQj1MwhQ5pFIdWYdM52SOh94mICqJCvBIYm3TMnc18s3XFglSDoo8ZJ7qt4obT4
yKz4xkYELNCPJbgUZaH3hY8UfW+6owNWazhJr+/Mwt/KwAFQcneoyov520hyiBg4zpwm6aK0Mw0K
9zhraSPrcTHre9FUTrtT9uKOUesWEp2gAi/Se9hxjEBBL8d2ZaB5amlp7KUbA3WmUzpl+6nLjJET
wC/dI0k5cRkhQnH1Ob3gtBEYSwOXBjYcknNgOgderkOOuVd8Yf6bP92WqEjVUaaxI3nZbuLd1oW5
Li/9JGMq1K4c6SovZsbBMVOLjoYWpmoTTHchDTIDMm1U4Gr8lvrpNF+ZBC6mj53t4UpCySdMmYLT
VQl09jzDmufByBzS9mucd2v8PFjMi7ov4moAvMzMmC4hGBsXYCyomx7xN8o535GPFNRpf+8km8pD
uHeVfrcyY06dgM17ce887VN8+4x902UgoZksMEw55R8SlkZzy4GEnQk7bq51xDE57CTmzfOcrIVP
aLqX/DApu8F1pEbvmmSdExLGeDqGaUucd4AULgpcY3QwZHYV4/E2tz0fDViFCMsHA+TwmZUv5hq3
L7rJxMMgcpCeDBq43tmtpDzMWpfJ6DPNIpOahiJPI1/Um3GG2epkojAG79Ijdl2cl8gtGyydKsa0
i0vBCRa7VsuB+DnmGCWJpk4W9OHsYoZe73pDZVUw9+08nNvbWHaB4nlTw8KuUxW1TGIhx9Q/CaZX
0Vuh9kGTgIfM9hFuPP1u5KXjn5QNxp0mYxE/m9CVtVtBmDZkxXzYZ/XSpB8ZKyIq/AvGcAVMlGAr
b2eEVHMzICvNnMX5WFsNZirgf4VLNLHjJShQnX5vVL08YEKYjSgrlUZPbKTLyL7S641PO85+CFBQ
bsFLDZSanbMAAlhY5CPYiwQ5cqOmb609SFz1ls3UTsX0FLHL17l7bJAScMPlZN3m87AgzxtWQUaJ
TPaZVxa3THVP53BWKaa5wW0/qSbPq3DcHG+KhgF/CkD6iVvBDZBjadYq2c/9EKcBq5lufGEYNBJE
vXnPGBvR0JO33b1M3ugOEQR/cbOSMI0BePNYZpO56WPB+r8l0lCRYAfEfitpUNDvlXn6Qv6Cfwsc
wtNBjjnfDf46AgYaXVzwSHrno5EluubHLTG7bs6XHFI95Bl+ZzWugVtnKQlhRjN/Rr3l0mNouV35
XtZWOEg2Cky8nVSijD6ma5xToL+IHE40ulmBXCws8k59MbBZ4ClG9/yjScrhZbKTLIoBiXC3s1Fc
wtNyfDPKIaZHB4g++SXW2sDzoYonlK3xGuGSB+2fjXW+j6FeUqKEjQTVZoWPL7Kwks+hRMl8tfgG
Pqshl/kLfVTm8HQbdVnhB8X+GJtOlE+KKbhdrY3ljPHyqg1Lv8xQh5puFuZDDV3jaAd8Rdo5dXI+
C3OLcm167CllIfMok24rdwYoidh17H7peTcmDSUyCn8Sw/ySBtMscB+07I1msLWGuE8SFJ1Bk2fm
sPcr1ceBz7YkA23gog3gwurihNBAB7mMkYQ/7rBrsyhd9y6ebfNBDbG/7avNTm/szmxZRfnG1LUS
pOl7weYOHMIsGCQnzUQ7DowhsYxo3X7zl3b5hIq2kcEUi/5aj4wCClGjGjd4LrIMXLxh0mjSD7Be
Y2nF950U8Qhga4s1tDuDZh4Tr5FdUxKqG01ohIyWBlE3WHbvt0EC7usd0da7ZjSWbUrw8pIYYYVe
7bjFJJ7tlQIZJpSwRes9uGtVhMOUj9UZvR/jNqveO0eGmchdL3MHWXasK4+VBS+H7CUXW5i79eaG
dmt3+RMU/vAjb6eqCND2Td9JvK+KW3foBz+yzBMADAwDEaRUM94OevONC9erbfzUzuIFrRzyRxdN
4A22omI4SC277LLn910i2PS9YB7j7QH7J+IdjjqbnLOp1j+kbjZEJ7NFldGj6FoC2xPp7VT1zRfX
dlokZ8jUHlofmXZg6rL59u9J+avsGw7/5sfwlnJ/xdJ/0C/13dC9vAxXX/TbP/n/IDkPc/07dv7i
pV6//ErB//zzf3LwUvwB8e5JjOuOLamqEUT8ycHbNn/HV5DpTNij23LsXzh4k7fm+HgMfY8Y4lP4
0384ePmHJ0339L+bwpWeT8Dov+HgucgvMinPlg6EvoP5CYO9Uur0834N94lTI1urWnx1ljoW1uMi
CIICXQeLmh+xvGrn1gcOMs6Macxf/HWlK6z9ejEuY6zTcHNSbYZ/MD1UXklIg42Z8JdH+Zdq4FeV
wOuovT9/IJJ/X7keaPXf0uqsxGPIajF+X1JXNDvbiGUVkkBWTyGj6PS/iw1E1OC5ruUiLSff0Jf2
2zkCE6kRJ+0ytQmTOiLJzIIHvRT65vf39FpK9OdViAmFH1eWb4u3sZZpuhZ2atV5QCIOT63K+7Oy
9qZ3JDin5M1fxRWne7GF9LFtea6vvDeSK0WTk3hWS+AZ0zX3kDbmtU9TcaxdJ7koUsNHRKlfAGnX
d27v9Sv76/YIAbA5oUzTVG9UHS3hA/0sgTnXOSkPtD1M5e6NYi+Q84a/f5KvVX5/XUo6SrqOFI71
Vm601eicOZqhmTD0huOwDYxda7/MxvYDget7CVJ/uzHM7ycVC5oVakLxNiEQZJ8RyCaNAk6Sz4Ns
cbnK/mV12f1/f1uvBVvclhKKS0hP+J6w7beJe7lZFJ1sARRjhL4RfqhqV8tZ7lq3ZkSzOdcXfofp
9vcX/duqVHiSTMdRwnEl+8Fpq/hFXBjLKcuX04lZzJ1X7UiSGH+IMaes+h9cx+VCnpD823wjqJt8
S/gEr+L1oRB/dGIb5xthS19/f5WfQs9Xy5/bEa79819Q4T+TqH65HSfPV2ugD4L8GyjXtFXieJ+g
fpPing7sqkyaqMwlgGJMH9AdWS7HwmX4tdlcrf5YBaJrriEnPv7+d/3TU0aXb0F7mraSf5+jAASL
+SPFcOrUZ8KhgSsmeonfX+UfVqpv2Q4GdO7cZqm+fpfmlldqkjxjZPI4NRjMtsgAHpIogtJei/cS
tf72GfKsLdT6ru2djpO3KYvSJ6RB5TQGoABQm1I9i0lhBHfOmQGbHH5/b/98MddEwGYja3ubVeY0
nvAQquApYzT8EbXRcCOyRp54AdsCoG/b95bS3z9Hi69QeDYHJQaet4GDsYOHYRZ8jpg22+s8VY+9
UOd+M89hYbugNgdjeMzI7zi1ZVust8guMOdPqI7LAdGoTPi1a50/QEn/u8jP01Zh2bxpy3V43RLH
zes37Z7OTX5zin0ajoOfBMxrV+s7kuC/ryeuInkKHnWJiQTw9VVEnKWKK9Es9OhHLxZNQlY0kdwz
H+gM8vfmUAoKnNdn1+muXCLIfHIuec+n3/PLx2vPsdnWDvYLTXBOBaLlgqU0W1r8kF0jyfeyk+Qx
d5I8D42uT9SutZXx2cQoq6Iunv/dsNY/H7JtiVPBZaLofptePhDvhWHllFdW+GN/nAE3l+Oy2sm/
G1Tw9wu9KceafEydOeVCNZmIpMTYDPgT3Xu7w98qA54uh7PEh2K69G9v1oxFZBAsHU+3RhaF/p4B
xwthQ7b7MEPWZ8cBCcl6RhdCDxG3TfredvFPq8n2bdsyhXPanN683UYgd8kG9sDCY/LXyn64RwU3
RL6e3ht5ZP+cJvjqHDidArwzpglzTf7i9VIye9uoIT2BEBNgoGMpJrp32UGQsTnWCe1gRpSIJRf0
13GDPSS0llUknE6OIIAqFupTVmGdVYE919NAJBh9FgQcVjXVfKW+b+tvXZqAi/mdHmmTnTS1F/CH
OdHAClsbPw16HcW5wSAaLNZmMccn19BS3BgzDEs4AvGat+mScfDUM2LBCmUT8oUDOX2OtAIkF4UR
idXZhihuzO061QsQ+0jKJ2N4t6mjV7dGILtpcYcpmrvFPhBwaBihRpr2PTHweqFHMxL3gvEjWxIp
UaGdIYqrKA5kl9hDMJAB6waWvdpYtDKsqtFgLgNTMX3Vted8584zBZFdXRZd2VmHyvWyMbCRDnor
9BaBEm6wlF46ArZWtBRJkCZYUeIrTLteUt6kxrR2/oXZIIfNn3Jd41oN5hLXhw+lW00+jkxfLEYa
onxQK2F5RtLh8Wri4Qu6u+GjJmvqxlMaaVvfVwSs5eQGAgBlUq/QQmK7K/yiTbBvAYCEo66LZ/jm
6nt34gPJqIJVjPrVA9xizp//sdi8+CmrcsHpPzYxIl6+tgwKUGMOOc1NLnZq6TIX9ZOdZpGcffIb
XBj4p8lwze4C+pfA/nAdVhuZBHVg92jO8qQUTkrjqT8FNHmR4rExD2jyHeKgsAm35/Gc1IYMvNiQ
H5FC1N55W3XJEJRM28QxhVLfjXIVEzeC8xNsviaEKbCFnXxpi6pfA6RlVQl0YwjoPvSE+iKd9AoQ
UKlxH6Nlm6JxieUxaTNiuBK7qYi/EM3c8onjBELBaWuxBGhTT7lc6bjcph2WgNAQq/qQq9a/qXxv
cfaEEmxwsbNEeBd1EF4lfttZZ8sVKMxP2/9mdLi3c18lPRcu65IV583d52QU/kmqMegboyHuJSRw
s7vse+lnEfWQ8O5re1vM27nKOxTa9pj6By0F8zkRFCZT/bAsPR4akQzmXaEWt9spqzbEgU6UyT/n
cIdGrS7qye2N7CznqMrO6Ghq90js9YmbgzKpDkuuzI+eYeZfZ5EP6VWzZH7HWBzCNCkRSnWdQrbi
caVJSMhUqb0cOky0ZdgnW60hJE4y6YxBdS8OqTQVMG1P2kVZ02MFC2I0MyIxScBcOBJRXOOT1o7W
zXCxrp0Sy8jCGpA0pu3mbcCSNSJPF4aaf6SQFgLPJufRjfCAMR/cIpdIz2TgH101WKgOeiYz5sSn
kMGEej+NJgn1FoEQ9R/o5Rp/p712S8K86QoRtJ5gQfRmQkJYVW9xMNT4aCO0drqI+toGzCzQeq0k
z9WrhVouU4CVUK9fhL85n8tVSPxi6VSeZYltWREoUl5EwjT0UzrPs/9UbO3WfyYAhJyGwYqLb20J
k/w0AYZaBxevsH/RdI1jn6vO095OeAhgYMB7GuiurOznicgHsUe3zVkDGcgATMj+/BvZTeV0gBI1
jxZdR73TeZcw8NQrUJHwlBY/6Lu8bfdUAZ4bpgArJ29MxQwfmhKslyrHiQqhlbXXvWjkY0miz49m
YFowOroRFCxpW/Q/aSWqx8I3T/A5OYYp6rmaXQJbf5/ukOJPeVDEpKqiyWiqgSjPwrlNRuyt5IXZ
hRO6m84x7uFAtkNyY0kkqEvQ2rvBFYUlSMkbWnmwLGaga/4RaSf2PZO7ut04lWgUZgLVPhibJ5Iw
4TvbioeZCCFF9qlDPKSHtGvsNG8RUdo4DC9eHjvdU5VqB2+BmDqRrqzFji8MZ/I0flymxDozQBaf
5yQHqVxipkZH+LuL4hzGU9bsOOWC9j1rzEyHnet7BsEUdoVNlflEZIrJA0S8WbR/1oZ/mWL+gmje
uG/e/OX/+v8T9zvVef+9KYdEk/LlV9jv9Mf/RP0M1/1DUrxKx8bX8h/EzxCm/weQHrAeJn3boc/+
P5CfIbw/+Dt4bzyHOQMWf/S/MD/H/cOB1gWipnMEM6L8/heY36ng+a+CyMUVDvKkCNWRlkf19zaK
2fbQ9hhi2S5E6vTo9hQq45uBzKP4k0VutfhEwljzXgv1uqB3TQvkzhMujmh6Ff9vFXS2OAnO7VKd
e8GHJLj9fHl9d/MesMATenVjb6/xpnj210lqYh/VeRE8Pt8nwWUcvDNE8Gff/Ouze3uJU2X9S1+C
1aBqN59L9Lubx6v7j3n0cQufzOC9W/mJTvzuQqd7/eVC7Yn3d1YudEG0RnSfRtxMFdXvwAQ/e+Xf
XMZ5g8XEVorKjbRDmPE50s3Bq8ag3tI9cRaBh00wtquI1EbfuyOaD4HlhF4CdwbpDQPJFLY8Lyo/
QL4a/fIh/bWj/Ar6vvMmndNq+uXu5fqfx7ztP3zww8M1hqT/y0tYry/Rrohq45I7r4LnNLwfgmtC
td95vK/7HFoOzwIt8DwLHOaEV7zps/C7bgslFSeLx0HLjDGinjLbDtrE8N6BlV5DFH9eyqXRgRig
2yeK4/XtaCO2sHugsTZIR7lPHHVOSGaOUjcpzjFhUYEWeLZ+/5bebCTSAg8gU4UP2lOkw72dhlOs
Mt84satj24t+v5nkxzrT2EUViv9zkiizw++v97Mv/GW1/ryggBnhK4S3AEN7fZOxkbcW7j8uWGEN
tDqEIxjvyDdxCo/6eSbUsGjjw4DiakcQjHfhOB26cDGrsECLhVh8mL9oIAXEX0KMISO/ybbIMkq0
kcTKyFji/NZwK4VQv/KvvDhxg5HI62PSaXXAlT/ssn7ySGoQ1QUcdLvDuWdH9kip4lC6hRDe6c4t
bMF/q8qdxsW1//0zOC2ZV4+ApC9AQ8ySjmkp8y1f0wwVCrDRT/a2Ts29TwrZvmnIbvyXVzl5P2ma
HbgpwO63QPfKrNGYJqBltlFlMdQrnvZQrN07V3n7eUA5MR7R80lylox0N9985VtnFJazVnKPw7B7
0Ko2zsvWme9G1xPH39/QP1wKoAwXH6cyx+xbxsVCP+OlRSz3K66WqODKn9ZqGNEmyPH2318Ktsp2
qMw5/k+03q97F0ow1WS2KfdkMzk7r523SGSZ2CMY+HdDbTi/IY84v4XExSugP948wNyqNwJ5Unfv
4/LdoWybo6EEVvn9Db3dWmzbB/DjY2cpUJ68naMe48clv84fjx4M4Q/GdRA12JUy+1HGPtva1nv6
zu/JZXxnh36NUrHMqXPkiZCAPTUJUnhzdyaKXLJFpvgA7Y4uwJ3K7rHEj1jssYVknwfH654yai3y
pFDuvHc+vN3c2GwoxSTaY7gQod4ySxW+Gj3JvjyKwoSk25JGOEf6Mm8Ova4wb63JT97jl94+aVJQ
iV6lbbVd33Z8+eaOVbV01UAneUCblh3ZdZNH7WJs6GkRLjaFaBRb+fDOp/F2R2GgOAjryYHNxsIn
+WZTdfAvVQDfzZHAL4AbQh2vgPyyd0Z5vv0Af17Fp4oF1pWY0t98FcIVycoH2BzboUeMW6HYdokB
I/xtMd45df/hhiyTM4KHCZ9rvS0ekskR64Ky4uhiS4hmT6Bg37Zp9/uv4h9uyIJcZSsmEdmDYHr9
mRNJvHgbnd8RezP+AR+qONsn/5uz8+qR28j+9hd6CTCH247snlGWbMk3hCXZzLGYP/3/qdmLd5pN
NDEG1tjFylA1K5w6dc4veGakH+qaOLTRnLsfjjvd4trTeOxaSITeDte5Je9USNX+oJrUgCwjenIR
+9kX3ZBt9I3v58+hncozhKNn26D4boeaO17DAOYnpNWD5r0VZM1ZBXS3kUqvjUJTmhaYCsMAMP7t
KAgMqqFDVcvX8kk5tdCUfaUufj5epJVBkOriuvAoAPPYkYf8VR4pWjabpySDX5XafEThDBItxNLu
38fD3MUKZgvyv0UpW1aZlxahJVDg2tSywVfYkx+cDtlQHRreu2py5z3MjenX4/EW6TG7wLEcVkfV
uaddXo23n6VZWRXCfRh9uzDDT3baKkfNSBFvBxx+qD3EpdoK7hgdOfsCGrzcWLqVvUjbFqoc9wLv
R1X++atZTYmXDjKMgy+sWDkGVQxtaYhoIWS13X97/KkrK0gHnIsbCAOSbUs7XdJ0ifXQBh+vQtxv
pgwsvRfirrJxya19E1AcQDUO5rTAYW6/KaiEkSQGwsoj5k1/M6OO8F1I3NqZaopRXh5/1aK/xd0m
oTsS/CNvVQ0PiNvhMBNCYs3IFL/HocM9RZldux+hXpR/FKGivJ/nIhc/ktxzvw6B6yKUjREMUrcq
wvBlh97FRnReNMvl74HYbQGgsD2d5tBSiCMcbZCIg6pCNTGSHv7R2HtnxSmcDGGayERft52kY7JO
0itF+FTtlEZ2XyE+rwPCSQPItyjGUXHa5cqcZAeIwMofGmj/j/pYoAf2eP7uDgA/1+GCxgSXW/pu
+kYbhTNEkycfKojzuwgUddhHetfSP9Ctp0EPkxf44rvOGZyjdLbYiMZ3F7UcHw0UCd6iqLF82Dlt
R2cmrycfvi5l3MIz9xqOR2fUSpvvaLXGz7Q4tmSZ7rYog1K5MTQPVS3Y54s9g7Z3O1INn/w4TqTU
MWyIfZgKSAg9SgFbPcLV0QCE0DvzbMRi5J+/OuTVkI5Nb1uTX0BSuDiJI+Afihrx+EhXN7bf2nS6
Bs8AkgNQQ8u8h2MfDB2AX59uebmDrRATpqe4870SweHS0bGqcNAm3DjzL6nN68eU3PVEFo37G1QP
ze3bb4w0I5odMU4+cM1mV89Qsc56awQfDXRIkexUCz+b0JCunPRPNRyqD+ZoH8PCgKmKI94OxWnk
FXi2ZGiAonC8kZjd3Sr8OtJA+uoAliW+6fbXKQjJZoOaqP5kthb62WL6mnUhoHIMNponQ822Xi5r
y+BRFAROZbEUzmI6AieJoYblqm9hl0HnoEAZ3xDlt8rExqlrDPNcDugmPj7Kq4MSCClumgg82otB
VTztFAvlCb/OZBuxSExsYHq9/qLHTfQ5Qi8cqExVgjt8PO7K/qZ4QQ9a5vhSfOh2dkfA8g7uK2hI
D9g3YHzhCeWYIVL422Zx/3w82MpH0uwm0QG4Sb64xMfAMULnxHEmH91zhV3UIh5uxXb3fogA2fM7
UEuoOvHWRE7eY2SMOhkjkKoX9aVXR9jujTIzGtjDKnVRqFWaCSBFHRInPD7+vLtL+mUgorGcSGDI
izV0aXgbGRVlP0/Ujl6DkfoZouQbK7Y2is055aN0rswlCEOtA2fU2lLzW1hS2BsFA5L8CNzCDHv8
Ocsqr7wNDUennKaaAFDA/N3ujcLOPAVEk+bXjaqOx7lBj/aAZXo4Q76W06dRB/4q2hC0yTC3KO9U
DWL8eyUCI7JHGFp1AFhbaezHbmy9DfHzcldT4APWQ2imAmcvktrAC4oqRgDAT+CLeIcSbSN0OE10
8DceUmtH5PVAi2XlrZohHM9AVjFCDJ6LGimmaqyzz1oDhXFj1u+e+4Q4AI+AVoHBkN0uDmRdt/hE
pQXRR1EcpFEM5U87QTZejGP+JbeE8wEpbyhuuQHD5/GCr6QTJggqx9RBiKje8h6YAqidmUMsmNBR
/mq5c6vum9obP3MvwKvBBkp9DpVguhqeVeFOkEHQfPwLVvY2zzu+3QYNbOvLhwrmB13t2UL17Rzz
mx2SnGK4xp2ovDeZW79sHnY270/e4qZrLevExYQ7ZJG2jq+GlnnIsmoEGNHmb7+6eKGQIXG3AlO3
F8mDQIWl9cbA8REIsqnd58PoHfohzn8RiBB6EFAuvj+ewZXN6sgyEdk7exYZ8dsziy17VNVR5iAH
MziHJnTE0Zgm9coTMNh4/6xczB63JKFO5sxUMG+HIjNytazVTMrQbftXnobFR8MLlP7goXFZIAPn
AF55/HXLfpAMSR6PBt2wqZda9G5vx8Rpo5o0LTR9lONwUUVfWcdbos4l2zKqn+ahqD6Hddj9a7bG
gFz2HGufyj6zy43MG8gbIy2SJl7TlBvJEzRmehEcKcLD+54T2+/bzkv26Ug2cmq1tv6EdI9pv9dU
hCbO6Jy1CTw6r4HbOurWrzY0cLrT09ZOOEFFbx3t2E3/SNBOLeE5R7yx4kSfGml7ECGFlhjtHwWi
TuiMxAFk4LA3QXiooBy+lBB//9SUOEf8axT1d5zsGsOHjDd+AJk0VHtXGJaN6AKSmmfMLYLqpGQJ
no+TrpjDE9wvhCNmszGHvdeDCtpbbq6BFerbf0lA6/I5kkR5xH719I8arxn0m/LWcY4wA2FKdr2U
qoBgM0NcBi52LPXW/NUjsoPfPWq4+Q5SIVMyTIr3vfNyB3cLc0ybQ2r1inuCUewNe6VPUFjJUyP4
QH+oLz8nmM4FB8foPcR4qMHBGU1qAVWTR6AGmdTVsSUtzPEvrcUkBPGxrnnXD5aR7uzIav5C5Mzh
F1Pr+luAEcPmIgfCd2ig1f/R9lX3tcJ3ET8RMWtfMRZR/pka3fzlCkDsZ9EbwyfbyyqdxUzw+JkD
JLEOQcrLjjR8tIxPmWZjWdjjT/sJrpiCysvceh9bgSfcTivC4Bd2CBCX+iSo3rdq0Ds+39R/K3EA
CD7YGPtAorYTtT5mWLC+7wqtQjeJepbEJwxKcxysIv9rQHzROGOakn2DTailx6Aeut+mCvLCR7UR
szdUEiJtb0GP++WGGqxgo66K4inKW6TNnXmssXArU1oitokKljTCSYKTyEMXkfSCV+kndZaqZXlR
azr1ZLBGezcz1OCi5Ama060OeWoXGX0q9mEe6X7aVKV6HnWvDPYlFDDkH+tBTaFbpcav0gotlNQ1
3Fz2qdP0+RWV6uzvMe/GX6SQ82VyUhfUoYa/7M5CmwB9e3cMfiK/UP40jTbXTmXTYfLgBKpSHMvJ
Vb4roWojMyGy5hOiSxlZRIe5Vco+g0aptgOaIIoxYOKijvTZhmzMzSNalPq//69Px2EUSW1wfQr5
V09UP+GXQPfdyApW7mlglJYFHFqjgmHKP3+VVSZG5dVKIEzfxCkM9UMVM7kjKhhQmsNxgKNnNYXf
IMAiXUvaYOvpvxZ+wM7bJvU26FTL9koOA6gY1Er3W8Lke2Rj3EOeAU96HG9lOF0GOWIc38fzUDJZ
bj9ynDqsGYxc93Wh9DjekR9w87tqB3kUcFwBCdHInJ+RM0GGezz02u3C9UxfDBaSvEVvh8ZhJZSp
gu5PKMHkO8jD0xnnqPmzVblIkwn7x+Px7j8VLgadROo+vDaxcbgdD+I3CLtosKBB5lhtRD1KCEh5
ArR6UnC9xBNUWLiKRbNC+vt46PutBGKdGhhSOqDX7/q5NJ00RKTG5FIh4+Qdy9YxfoZxiu5OrQ4u
dPQSCbpjpxNbd3oEa2Lj7blShqNwS6tOPlp4my0fLu0U2eZkJ/kFyZso9HvbjfBrjosSfYuQPBu1
IEpQu0aJheHTB6iUU28CqSL+q+03Uy1Q0Hw8JfdpDK08alqgBUiB2Qa3q5EqcW1AwkkvKCfTh/YE
uNlJaNYVkq779+Ox7ncaY3GW4TOpEAldmRa/OslVaNUFVgDppXCN7hgZMbBXTe/eRQBeT5bbRxvf
dr/TeLMAGWDKqVybjnE7Xt9DY46xWfARpk3PIIIwLLLm/B2+5No5FkDhJtUQGyd5ZUJlgRDyIN8I
HGMxKMh2sBmg0H0id/aei1zsUL2dj2Gnqhvfdx+aHMchYLAnbDify8YJ3vC201rC8/GT008KPEJp
zrfVNV9ZNYfmjKdTrqWTvcy/tGDmsVB1gHJU7MDKJlC+iGjo0cBSB06pFm1UEXSdZbmNhWTy9NPo
DXJUqMbfLlsyzgBJebVRG9bLjNKXS/ijnmHUT+NQG5/KGkukC2hyke8RaA6CcxJp0QfUQ5yPsWKW
mAYOI61FRFNRF5scER40gaDzu0Q3CwvJxhipGAHs8VOitn3w3ikm8weehN63OSQVOj3e9Cv7ASAA
rz1ad5LNs3gnxBNsbcNqAx8puVEDBxLU0RHagOOgJWeN6du3nwv8h7oFQ8pS3u3kKUKa34L88au6
c3FOLYpcOVI1br6aGe7Db35GAseRDUlYMyg5LtsK9aQ1CpZsgd/mgvQy7O0fnZ03G1ijlX3OKKAP
gBrRl1n2ZDwEQUBOTYFf2kpEMpIaSfdNHWHzbAy0cj9gl6TTXZXMJgLi7eSljtnXtlkF/oz3z3wg
XdbJ/vBfa0SXW8h128OxcsfoGcnHfKsosLZRZDmA5yvbHjrB7eD4ThuoFeuBrypt/JWMqNW/p4lR
fNOVxqy+vn1XUhrkkccbFsDYovgRCiRDvBH2i9K0yq6vEy/ZlXWtXnrcizdOwEoAYeNT3wVYQZZx
B7sZ5wJP+knxw8zLD1nftgc11IdT20w/J47HRlRcifo0K8B9UkmTLOTFe9FSW4QpERNFPkePPuhq
3RwQPs+eRYqMcAHj54JNgb2xc+TiLGIWg3JqIashpLO82to+Qh3PtBRfr1B8QDhZjYJ9WmvCOna2
GMHhAYv2dqilD38rOt6/usBYaSO9WPty+nx0ivjHpAp7u4NQV8HK0e4wXXVGyKVRGQAMQ9VuGE5G
1k/qYfbCEDe9YGq+PN5OayfUAWf8v2oS2JnbkTmKUd+JXEFFbrafcoRY97jA6hvftzaKy9mk/0W6
Ssn0dhShVLPVuCUri5cwhB76cAYmUZ5wNgZa27EvrGQgKqSJy8TBhiCUWvCKUG6impR4KIh4cf/b
DKm5NiEiG49nb+3kcywsmRXRe14OhzhSklWG64GIEebBNEpB+6m1d1PS/4fDQQ9d9l6BpbFVFlvE
tWhw610W+F3aAg/r3KT7pEa5CZIxRwJlV2C8h1YuXJC3BwHiKT4P5L4OGIzFwHPJ1m9nvhFXztan
LJuhLDbb37Ke+gzF1uL45jllLrlvHXoE+l1ea0GfyeRjEv6dNe4wsUoOU4RcL2rgYmP5VrYlTRbC
qArCniLnInDTyi8MLas9/Out+H2mF9G1k3KVb/8gUjAKc0AX2fuLzR8CDRhKMnk/TLPxyRVJewxr
LfzHC63i8HgobSUD426A6YyfIej95YWrZ1WjDVni+YknyotJfeU0Tsj18fhGjU4NzOyQtQH2VGEH
Sk/0/a6CrPQnPo7hOcgUd6P+uXIte7wVCWjy9N892zIKG3kzyvtfVCmNQresziUWUldIsto+RkAS
pzybjI8Lrd6Yi5WzCXGURgFIZ972y5gaAx9zupyx6bU0yfNgj8Ch3MIElWujddRv7KXV4XijEnYI
4HePcew0KsS4LbJFxasueEkhRsqWGD4O1YSv6uN1XglzHgxz2eJyTQ6K/DGv3mNDgAoYrEGPdAco
tTaOCkZ9qMIhiIy0XaZusqxlVrG4JWVvn6yDv0anwng7oK3A3MSN3fOxFkZPKm9hju87HR+B44SY
sHKyIUcmT5T5RXrOQyl8HBVGXFMPHads40C9PLbvfg24ZhdpFB6Ky6cvvtlIK7lm4ItkyM29RxGm
vjZlXkYfmrKh3BplsCOPwaz040HBGP0JHeHxHxst2O9R5SI4XXeZHe6w6U007gUtz/E16ZzrRFkd
z4BgwN3i7Ssms4uX0rzsTN5OYBFInd45CnwvaZp/pGfzD6Q7yh/g5bLpUCQ9tmmPR7w/ezzF6JTL
RwVP2mUocDjnWCUjRjiZ81CfTdFrPwIrqNFQNo0Mm70qblIIipX5ZRbCexs/XbaPXAjwCABARpLv
3MW10VkC0cYgdcmrjMbbj6GdOCixA/DbuJ/ug7gcyATsCMxG4pxvZzYC+du1oev4dRi6ZyXKikvX
wsV7PJv3x5tRuCUArFFsYc/djiKysEGCWDAKMvInpEsRhWuQywWXOG5s79UP4gkE+Qk4IsDH26Gi
qexwdmWoLABE48EP8Cu97/b/4YNII6QOh+SCLG4lQLbqLCbb8SOnKQ7C0+p906vGxVGat2dJzB1P
aYqRmgQkLVZIxxgxHquBUj+hYu8W6nSsvAg9wKnU/stXuSBhuM25/pabvshJsE0Qif4cjX9qgIUA
Yg/i7KKquXG13YdgibBCaIqcmW7s3fWCoF4626MDsKtsL7FWuCc1xzIFkVgdrpNhvTmA8E08jgDA
GsDJlrUVfFv0AnSR68O/V6+litghtt3YMqMyv8feaivkr3wfu93gULk6/1nyIIq0iEgcWsIHvisf
O1rdn3i31eI5yHvrF5LKib7xEls5YnAgAG8C2JOEqMURC4e2QWq7cv1IQaYxLgdUyJn7A9rM1UZs
XBuKhSM5INVE9max+R08B8CPGa4/F7N7jawWX+mOu6Iwi35jqJXTTNWQgyxTIJkC3p7m1KsNFJv5
KlxTMEJuRIpziDJs7Pu11Xo1yktT+FVCYEBfr9pJuD5HA/Al7F16flP/dXLj1kevwv4Pu5FNT0Xc
IbST9Nx+1UD6NtHNZa1K/DvNovQ+TfY44YJQFicTj/i311gwzqJgipQPWc9daVFxe4caX+n6Th+E
R0d43ckGkEeXa9xik8gVuc0uKALDfZVtdKrAS3UrdIcFCUHBXDaqvm8rGlOpyY5MUbHHZNpQ/cql
+1zDVDig+K7/fhyYV3J4xgeeQBUEcB39ltu5xWEkjRBDcP3BQebbj7Uw/cerZ2Qq09h1MjRdbVF+
nOq0Gc5Ywjs1CZAhvuS2Lq4VJTK6zUOU5Bv7eCWdIBaA8ITnAqZqmXMVzZR06IU41J0sxCbAC2jv
cDxz/u66Gkdf2s4e5mdGjxJYbdECfjwpa6eILhdEF0psMAkX+y2X0OjaI+G10RHFrgplU2jEyuXx
KGthQWpFgRuDGslfcDvzCOib+HTQdnDSenrfdBh5J70UGRmrX49HejmQi00G74Sb6oWxxHvhdqiW
I4X8ueX6QB76D0Mhbf40+hz2fkRV4IdZCHQBYi8cLqrKY9vTBrq9rbLVRFqZVyiSqDnS0+NBcZel
GbEBwWby/MKL0vddigZKPxVvhubbcF+4TOhWeaALl5G9sc1UHxrN84MiiYOX6ggo7Mlts40sTc7a
3awikEldmxL6XZaGWYfEVYSBD8mgDA6ZUIz6gBBN+keWBXZ8HZKsfmcg5r5VvF+Jvzqve74OHud9
52Nq6Lxjx8j+zFLtGTE5/TpiyPDODJt2X0yuff4P+0fiDYH2Mav0nW/3j1Pq5IipRpXENPofqRtU
72wRoWBv0DuIsKo8WjE5KnRX74zIBvZDWru1edY+mvYB+wd5ABOBtdvfMJrtPGPkRGWosdIfY1IK
72w7eeLtqoKE/cj/MacbF8/KESUFRy6Bhjv36vLioewxGLnHRee2TrdvZqTWkCqqTkkzlf9hKMai
dCPDMFny7efhttsVnRVxxwFk+JbFnvkPZkWzhViIFdYbO3clvIJV/f+DyYP66gJX1WEsrIlXjN1F
KmZ0ZOE/cKUWlxH4GG5xc6h9BOzhOsjIBNnoP95Oa2GA54Zs7CPdpi6jkU7v0fQmxfUVfSjfY0Ew
PMMU0DdS5rW14w0lAw1SYqzh4huxhrSrbiK8TlgimUYc7sfJNo9RXQUb07n2QVRKaSEDFL1nzZhR
OOMtStYVdEl9SYM5xpEI+ci3TxsQTPm6lo3cO1BAm8CxK1Lbj7I8Os9pXh7muK429uEK5cbVZVuQ
tFiVoPvFRqSAPVZSj9ovMSOBa6eJz5OheDh6mtT0TLzeqmCKzpU+xgdRBThVQHV7BjxG09LslIOK
etjOcermfZ6EpTS5sN62sqTSRD2worSk0CPVllKVOAvnzWSlwSWd4uzUGKX5bCSjdkJqvd2o8C9W
9n9D8W4F1wPpEEj+7SbK5zJAWzEOLo1k0FttnaBcjmL145VdhLaXUUgyIXnxcIW6I3/Fq+OID3tg
iLpWLnaqYwxRV0A+VIBmOl10NJaSjXRgcTL+NxwNRAoYVBhMZzEccrFtmZVOcMFjztyrjd36VYHm
kN6n2dsYNP8bSuKHWSudqqgMRK++rKTQqiKJiE7zFAfAhUSCoRRmsc+9mC1MLOdIw1XPiuY/Hs/o
4mr+37hU27mt+ErkrBfjRnnQppWlXJBtcM5NpzRX15nCpyDBnLSHfnEdhdFuHJ2X4s+rhOBlVIlY
IiHA1pkM8nbUqKp65P6i8BpUSmEeY6TzzX0cIQK1m6gFw1EyjO6KDcNo4B4XNb+6xvV+uQ7USNyd
k2DcmWpqKge7bOBktAMyTKii5Q2GEA1Y/6MbZcOnCVX28WDh5DPsNPxtsOXwquRv0swx32NynMen
trTE96DqU9pQvd38UNs66D4Kr+8vbWkHIPQxJ3D2PTL34f7xxMtPXE4BVTiYHTQ5qcLot1PgKFFF
TKqCC6p55biLRyd9rqfKO2EbhXZLHtEoiLzU+zla1ZYOx9ph9dQX9ASQEHv5LM2szPGwAAouSE/H
xw6BvnMeB/F/OKxUDZAeoMIqG0e3X4jTC8DIYQCcKaUwLbVRjxPLcw4q6ZBYGulGtFsm7y+76vWA
i13VVNC/oh40qHBK+9LEwFmMcg4/hCNK/fwvb2dO0o+tALRCA6s8OHG+hTtci1Cyl0qU4pVKhff2
o6vIqeqpKGXIqOoPNB2aUzyH+l6pDQsPg7J429uIb5aUV+ozzDGoLG2R7Cm1SPqI/sZFLfp6z7Fq
D4h650fpy7yxY+9Dxc1QS4hDmUwdeHEzuFSuU/ycMV2lCoo/zyQGzIJqKJQIFtYbGbX8/bfHhI+i
40hVA3AF77/b+azTsjH0lDUdE535DPDAUdV8PLpxkPU8d0X5KQ3TYu8pogRHas8bm/j+CmB8lP+l
+AhVrSVRNBVU2Ea9i66GkUcfIqAXz26HHt4lKSxzi5ewOpikXNCnoi67/FjRi0FXZtqdKT4e741A
tBfFCcaPGcY9G/f12lCyjChL9LwAl+x9rMsQ/2nQzBxtr8Llw60OWuvpR5GaW3jjtaEo6pGvU7Sk
Cbq4RVUsUFT0UMNrjBXb06Qp2W9h9O3BmYzx6+Ogen/6pCw5hcOXRis75na3ZF2uTFw78TVSuzOu
wlJneAhPaGOlB97a8/HxcEv46cvpI21GBAEyvaWpi/EaAck1xLD2SoHM/do3RbAb6a7sSyXXjn1H
dUoVtnHqknA64G2SPuNUnu3HVDM2MH73t4kELBJlVUouPP0WuaiNb2df9fyQYGiTj16J5RG1qniP
UByGz+Nk4bmrSGJDb33amAN5US1P6OuhF8urFGlm9d2EE+2sqmLewXlqraNqpem72R2CGmrdHPfU
oJwapxmtMWjm4/Z7BTShngQXc8vs1cZW4Fi5DWw6XHSHKIW+YMBu98KIqij9zgZV2GKKDkUh7HOr
zPEpwSQNH62sejJ6kRzavkcVdG6ic1Iivf14cta2PncBDQkp9QNs9vY3CBNdG4U9ck0Ru9kHRaP+
0DpY7pDEjI11WNv6Lox6cjjolUgk3Q7Vq4jGUoIkdlTzn14eFure1cPioKDg+6WoxFYAWZ1fEhiS
VV5zWBwsbjojAttH4hhdg6RDZCDSqp2LFYmBc3VgH0ojMI9WQ9yC7BN9sGqcpfvI26JSrn01mQx4
O0Ba2h1DVqQOGg/hEF8xZnL/UpvW/tBPaXFqcdZ6wj6OH/V4RVcHZH7pLFGQpCB9O82OliSB9HG6
avgnXSFSZZ8nJcmfEKONPmWQ1Tfuv7VLl4cOxTNKHUTQxQ5Cujs1MMyMrzm0gpMzoAjbFyM2gkWH
8UBH2f3QJKbx+T98JfgFzrXqcD0sktMoJPNP0Be/Nl4//kAsvt0VSpS8R0gMa+IwFqfH463d8qDd
CF0Q+a27WxZuTa62hRtdndqed/DI27OW9z8mO7AuXgBlo8QcbD8VUHGLbPr9ePC1naxRMJNMAkIF
iKPbNbV6Wk4Gpkq8RtQc/xGAB+MJWpDLHYJ38ynvte6Kbp1zCvt0eAfSxPhc9HPkbORycpxFJJUi
YLRTUM6Cm7hYa7u2MNkbu/CaAfnfZa4dfakGRd1Ik1dHkSBVHtES2bj4WpcZxuS3Cq9TXBu/AV9+
q4vR/HNjTlcuJN7pNIVAGUlkyuJbDDRr666IFfJShdocfbgB3/c5bt91alWpu4kKwVV1I+c7Jzej
+TaNItwVvZKKXdYZYOaUKJjx7fXYjFDUqg4JL5s21iGNagvf5KLHkmEs01TZutTlXblcBoBsFkFU
QrCXqVFGnu3F4F0vim3W3h4PRhSdx0i4sCFjU/UTcpyS1FNvvwNL7a2D447qkxak1d9h2wXPNnKc
OZr8QTluXCdy0u5+GVkUtWVKRUh73G7Uga4FcB9FuehY0p3GujVOEWLXv/WsVD+NBd45j1dxbavI
1p4KLYLn+jL5Zas4CuaS4VWv5/5q6QElz06foo0O80t2svwu7khKAbRduE0W4cZVeJYZcxZe8wxK
PNbuRvR3FNjmNzHrNTshDzJgaWkU/q13jja+UyYj982uaPo96vyGeG9MZYpOTC7fJHlhjT8ix56H
XeXqFE8dK3MRyUXCHs/O3PnZ9EmrnrWRE3+wXUnRgmeafymB8cbDrqWz1PoDCibwmbpS9jKxsXV3
uMq4w2kYTavxp9bFD3kyy/LJSDMv3A29ln7BMla332Fh0QE0i7qwQVm6Gv5y+EvSf9tIJV4LA14z
EB9SpKPe6XX45e0LRv6rg66ja3QXyRx9TrE2aKNrq07GVYWR/n4QovAfj7JyJ2GgSsAkWlEcW8ap
3otLsAl1dK2SUn1qkO18wr1RXGGmw+hVvG/QLbXvj8dcyaRkX0F6isADovR/u/WhwGK+XrL1p8Sr
9tAm80vdpdEhCOd4IwCsnTL2Ou03Xp7St+x2KC592lGzAgW3Ln9VntuzpilWxIjFfwhCr9iC/KyM
B/qUmoG8AOngLjK3KXDDIh9z5VIFxqTvkqafulOdQavbhYrRQLFVDDX59ng+1waFGylTJh6c1P1v
P1LD1b2euj64tLGiHedB/+lEs9jZUxWd8wpb38fDrSwfBAvmEpQWgdVdnPDaiUVCchhcOkyYybdD
Gb35ty2cpmMj2VjBlbiFHilON9yTL7nh7ceFplGFao3pnVbW7W5US+cyElQ2LtKVKQQ6C++R9imV
ibsE2CydsLJ16A/qbLBiOtWJLyB+IvN58hq0HqumxHP5zRNJr4GGuwpFCGfBxeYEwW4JRc+USz2A
MXf7WTmlVRLuUh67G7O4smawZxB1AseHlqC3SHUzMSWRgU/C1av78uTwfH3XV0aU7+tsM3DpK0sm
01weL2gykFwvDgEmZbaiz0Z2dfLYK454iGYe8v1oPO8sq2/sXcwz8lfTOfFfMfq5+c7UpAMphm7m
P2ma1O+IuNK2qaHzc6xSPNjZZJF7MidX+0MFJ4ULgVchMuqVXUA5bmjFTw1779+GG9oA9Mtk+OI6
ybwFkFn7LpIsOrHwCaFzLCbRxDodiKmSXivpYWFzvg4BcOuNiLw2yktt5UUEi0fg7YbHVqO0xpA3
OI4WmV8NqBZ6xrRVC1sbBZYpcowkqKQf8l541aOYcFSMgZJk1xwr8OdYwupE2Y4b225rlMVO6GqG
GXSRXWNsUQ44hUcn3cap783niNgg9ZFB8wD8lb/i1bfgNaPleBNn1ypXlT3ooe5sYxNxMtW53YgT
8gffZjd0IgkScO2kIOdycTwzGIWYk/SqBWEMqa/XmmOARvXnXrPz8GAMlnMqdNU3nDR6c5WPLJ+y
6UvlUtp+3X6lR15oq6OZXlGeKK7Ycak7w+ynq4TybTxe1r6Sji4NLNi6VPsWyxbVdV7w6s6uBtDf
/ByJRHSnxhndcJ+hO9T90p1eM3dmbgTXlv7ysHHDrI7/AtyR4DeItbefCmh60GzUDa8tpspPYKvD
99RP1Z0rrMjHQT15n9folwwY8WyMfB8nmWT0ZHSSIgQYl1dpqztt3L6MPKsYSVZgv39aeQe7wNWr
rX17fzp4IXP8pLYBPeflvi2GKutE1nE6eEhj+TVFz3AEu/Pj03Gf4WGTpvIShfYGDW0ZtSBJDvR5
i+yqYopXYMszWvkBO1JcbXrsggDqR23wzqbwstU0WimpMjQNdakPJtF+i3Vs1LDohJHm19Ispm9B
2Yzvsiyx1WMeasWvqLX6T60onMOYWt1TaiCPv0fNocwwtB7SrQfQ2tJStpNKXbK6ZC/iamipWGlH
QUZts/paR7lziZC6O6hpHH19+4xDkQVKLPfwXcXFqCe97ewov+L5mF36ylM/TQo28qi6iK+N1xUn
1OeajabzSuXD4bUl0fm8KSEoLeKD6Gtqt3mYX4u+rNCKD5UDKtnjx4FK86Fz9N9T3XnntGm7fZYh
dEfNY6sXvLahWWl2GnUT+W5ZnFtlCJAUcNJrQ4H83NWusceWytsI96tfCioBBWF0ie87zoqJ3owa
WOl19Jrsk9EWOJfBH4elm2lVpEHHGqbnsg2jo2vHOQJelT18m/UA4ZvHC32fNZK06YCKAEqZAPAX
F0+gD4A/tDS7NgKkOo5ezvCzSj2j2tXDGB4LLf0vh1niwKTutOw0y3rHq6sOvKSpdeQF10Fgt3Z0
uVyfBkHTf4+RnV3vujTu032j94218a1ra/t65MW3Uv4GdCqS7ArHdH5vDrV9Hd2y2ah8r47Ca5cS
BX061F5uv2+kQBrmdcDSCs8qrvBBg2QHsad7o6I83R6WDtAJZAnoEvzX7UCROvDawLftGpg6fhHG
b9OKf+odgsaFJ6qNWs9KCCYaEAepwcqn4SL0dK06hg7E/Gs66HrylT5J+qce97b+IbWd4GxFWQkG
FRfLN29PWFC0tIgL0HaWJZ/WnEy61FZ8zUSnE+1nXgf7IKEEFuupeNKLrv/4eMT72i/qCiDsIATC
0ces4nZWEXnooTxRa8Yamer6bqgHvX52FXxXj7lb9p9nVe+NU13EWfSvaLl9TvkQtubXxz9j5Vx6
5GZQVGT75G5xe5HrKUPHV3d2u3cJrpmHSm/wHgzK8DlyOmtjfZd4crmbGJD8kyIpEL/li6cnINIa
6RnQ6IpdFgXVoY8n87lBvfDcODZC4FHa7JtJF3vbUJp9V6RPqRJqP0jr+o1lX9tt8t4Fwi/BW8tb
N/aSzjQp7FyxUKOimXWmkp9QQpn+qBs3PvSdKS4etn5bkqAyui9yY48sBt1YhFdA6i2ifziMQ5Dm
dK3CMMgP5lxkh8Y9afnRsuP+uUejzEicYuPaWwkYJKlII8vawH1DGqAQCIbeo1WmBs7RrlqcP+dy
i4uxkjtI1w7YLNDraZMtDnDk6bnHQym+JpYS7/MqbDAUmYLDlLtv1D5/2UoA4+Uu8ug0Lkv6BYCW
0pmL5OrNQ2Lv67aZ+13agkjd5b2Zn95+UqDuSicDIP/Osj5WK9PYiUhJrjkiZnvgorAxABD43hz/
nMFVHf7DcAAiLMBIkmuwiLphMpcmwqHJVRd5faHN7R6KwRAXnojpEcs9sZH7rq0bRThZjpbIzuVD
oshbt9MVxusHEV3BbM/HViuQaTVVfSMrWR1KIjPp2FNnWQrBorg7KfGoJVclJymp5kJHh01of6Jg
vUW7vt/zLpYasraO57Zkjt1GWfTnPC+pxvQaeCn5JS/PI6qHW3yQlTSLYcAkSVDESs0o13ius44M
03jZXm+QiZLPGYiFkECjzHA/1l5fn505TnZY2JkH22yajch6f6HI34AAF5xv0CbLWDYm7dipUNyv
ltWxYYjiPjz26TlhvbGf9Eag4hTld/Dcw+M4JVvC1PcxjfGhQaOTxY69K4+rbfh/nJ1Hr5zYuoZ/
ERI5TKECVTs4nHbqCergJodFhl9/H/aduChUaFtH8uC45VWs+IU3wCxTbeIRFRNM1zTrp9RuatQF
jNHrQP64fTVPn1or3ROG2VxkDubiDk07dd25apWmqxM7Z/bzqD3OSVyemwLE/+MDeb9r3wrjdEsX
oAnmRbdbyQE7GIu04fsiCVlF/itvqBXrEDb1nhzS1lQq0LPph775tKx2LdtYkRALYaigLSFeWe2p
NUac7WS0kqdplE+gKIcTREHjvRrSXKp8Jnm2SlaG9s26B94IvVVQR0quoi+sT2OpJ/9AsQT9u3Qi
+jOlydg4Z5EUv9B5q4TvtFZ85CHoDubYxH80cCBOSVO/v6SzSN3xVEJvRdFgfT2FWt8XuJQQF4am
mEBuJcHnecZw9iChp7C3AFs76k1Fm9IO6OT1jhrDKrPSlMswmGygHcMU2n8Iu4Xb+nhPbS40hxVA
LKYodxix2KLxPsdlQtbf1f0pKav0i92rc3/pMGd5wjWN3J7YPEPMWdeCnQziTaXlNgxhUjmqBCFs
X5oUt1samaqsap08uc7zLNLPao74EM26EK9t1D87+Vs+Vr2BqbsSD8xCMqjTQQPJprmqMpFD4mKF
Oa1kJkXpSjHIwMNoNHbjZzBxvrejWqFZ11W930xTYJ6qfBpjX5YX3+F50iNtZzK3DijQau5gBD51
8urbrzGsOMjLIk2utazm1xxpz0NrGxmy69re/ti88MGOc0yQmKEEtgrg1GAhH+PDe40AU30oezQM
EGUqs+NUyfMxFnhO28Yw4WwT5z/tNgKRp9TvFDV4O6pQZHRKRgRcd8XcpI270DAGAAVh276OM77V
mOxZO/fe1lkgRkV5eNFAvCuWYKGMSK4NbCFPRX/BvEzy67i19woEW6vHGIs0PJ9EVnu7enNv96Vi
TnRXa8U8RHJsek3bpVgFhtaOlvh9zkMBYvGRxZfWWLKf26G4tAdzsgainLlqX5RWVS6ZTsly7JX+
MENZOzw+5Zu7BawkXTPqXFRxVuesS8e5QaaS7HLW5L91SZ/6Y2sVvf6UKVaByznFcNzgMK3PXKdI
S/QHu8L+IKcoHbmPf8vWNJtcOJQ5CYjuMg9qtqFkT054jXDxwfKgDq5R4linJIfb/htDkcPT4+Wc
3AFKMLhzGhSzo2sJVrA/KJncKC/oz9heoPT0fR+PtrWo5JWUTlnQe5BIlEcEOlJKStUahTcCaXoK
E7AHThzo/wDC3IP3bi4q+BCYRuQ7mL+sdpFalSZVcWbSDAY1c6twyp60VocjPTUAEryhpHoQWFX4
x1REiThWQR3Cr620vfrMxpICIFuK//RHcW5e7a6GWRm0xCCvG+bRy5U5ddBtNhO/Lwax82RsjsXl
Sn5AK5bC0O3RUbOOpQ6D6Aq8WfVN5GOOjjUgwK1AQnm8oBv3Dq1e6k2MQgt9Pb/hUOtRNvNZZTnL
5zxvKmzVgz0+ytYbSKwDmZxqDE/h2zL/UibUphFeKwSKqxk2ne5OqGL9oySh8ifAJvtVU4oycmFz
qMVTV/YVj6FGx/svc+bUHDO4mF/w/5G7oy6k0i/rNpQPQ5UMaMJqypTZR0Uf+sZLyLzRk0c4fgHw
2NYRp+BsTyNja20g1FDJoaKMIvJqQ+plQYe5pOcqYQLvGcJW3CwPUz/FsHDnaG8cNtA2XJ2Lnisd
l9Vlnfex1qtDnF1xDeUGlTqE6WvoSD/iThpPmh5Mys7x3vw4BxUCUFkg0da5ftTO6jzlRN844kwv
XaPbZyGF7YWW3p7E3EZQhmA7oFPi34Xbu/q4airnHlofXSA7jD9KhZNc5jo1yzOTr79AmbOu9DXF
qergGe5cz1ubniQG1VpQRsT+y8T/shtHHMxpIzJ2PA/orQLGPLZG3J4eH62tydT4sTzpXJe8t7ej
lFqvBO3STcP4QZgusCbjqg5S8p8563t6c1tbBRwp2HZypnvSlSIlSaI2bXZNcjPBiC2qnkYp/IyG
UHkoLHvP4WxrOGAUC/MTUgAsrNtPG+J2qJCcy65FmeuHhtfma9hVqivpPVJgmrHXwNqaSkrGxGDY
I9FYX20WI0ZCX9fz7DrnrXJAWCA4sCWLQ6FJ728ZoblDOQgBLQz/7jAw5CuTTLxAuBf0wZNS9eKY
hPleQ3nzg0zCWvIeRF3XBw14ddfpNmWuFsthD6ew6bXEQsidJb3+8ngb3ldfF2EkMPRokyyQ09WF
lfYl6KgqS6923c4niXuRHlhkfwA6m5+bpkkvmQj2PNu2TpiOEQjxMvfkHUK3AMEnRJhykQhCZSNU
et6y6t/HX7a1CyGlUJck0lo42be7cMwrfCqgzF41ULxYnNTw5MV0CqdeHCSl2JnHvdFWe1AXyH2q
dkfproyN5yrL/0pEmn5sOXpe1UzvFD1Y0g7g2lwekBx5NdepOGo+8CoK/NmnHp5BB+QAAynYp2HJ
CfiNeQSUDFRvEQZZ5+GODTgvGdmMuiQ5p1hTMx+/qtaLk1g+1tH4Tv/w//80otXl4tig3Wnq7FiF
TeEFU5bsRChfXQMJO6zHX7V1xIidEAbhmb7vcVV6U+ZOV6ZX0+6dowEN9zhRqfTDTq2P7x+KDgMZ
Ku0WgsTV1rApGWeDyXUYJmp8KjHd1nCLn8fjAAoy3xlsax8ieM3kUUrgwl+d5zKcrTpEIP0qRTIk
RcwZvBg5t6s806+zymYPgbJ1f4C6AZkKaRAA3fJ7fnksQZ3APCl4xiYnL75gQd244VDGp7hq5C84
7sxHNZb2YKsbgxIk8sKQCbN66yiLfZjX6VInZwKaa5lFU47Rltl6k9mGninl5uR1dfP98Tpujsod
iQgUVcG7krmE0VYurDm5NkVvHWIy6HNGi+iE55D1ZHVKcZpnHOYeD7qxTwH3QJUEUr3U6lfrWeHp
01dJzaBTgxxPMUefEyVOD7k66jtgsc2hHKpR8IvILdZLqVqR7iCllSw6NYp9CsxMfAhTkJOX0iS1
2UktNjYq98mC/YAVyWOwChJGNRSZFgXk42lm/SkiEZx7dKPORjxIjUuvddhpvW0tH00IUjSkKZw7
2DGTOBd9P9LMkRIJYyin91RUQXwtUvtTATze0+Vur6KynO1VdW9JB5a27ltAtFo+VdhdbwZlfMXX
qfpoKeMraax5itHe8KxIxOcpLMbzGDS/ERMtY5IeIAx4X5dSirpLAZ5QiJPCJvGQjMGfJR9gMfWm
GfzGWi6gdcr+3Nt35SlUAZ2ozOT4qpll1HoigWbgVVoVUQwroVR9tAse+p13aSOI4AHkXTcX6RhQ
jrc3T9CKfIl4ocMtvRbTKbIXO9xF2G2NYnJxc6EusNP1VZOYAlpUS81b5EZ1SKel3Fj1ewrXG9Az
zhstP+TsFhLW+mMSFNYrw1oghApBhNeT9313RCV9xKcgwygN1YrCbQpRVK4CE+gQhroRIS0D0ASj
0nanwrA6KotSK4gsZE4WAVUKdNpqavtF5y9SDKRp1c6TyzxzlcNRLiLqcyAR3cdX3LqKczfcsga/
vCFRUeWxHIamX/W98lfQ6tq/6Cz1+akr68H08lpPUcOIyj/YSnoFaMHq9aMTzGLP02d1A779EJYY
Xvri8AFc6/aHlLo6mZXZm740JO13J1Jiz4Ap8yE1imjnnV7tq7ehaL+CP+Chpmq0mmJkeyKzsCfL
H2QJ2Fkjz4cwwrDu8dSuLtm3UaBuEiKylBbCELcfhAfmENtoRPlRNAEgbGwVmHo4olFbFh+F3u91
iDY2DqDmN1YHnHQoCrfj4VhetZUTmL7Vz91TAOv2WM+59MoMjN5oGMWJZ+w3VLlQEdDomREMIHC8
eknU1AlCW2JQrc0CNy0q9TAMkuGrnRG/r2q9zCcPFtQOvpH89o1K8OtOjea+TUXEqsUVHAFFB59S
leE5spvUw4G9PTxev40NeTPeaj4zuZuTPkksPzTj2KtjVX0lhhuRdxTJ+wKN//80yEB0oZDWoRR3
u3TVaGUdZommn1dJ7ob4FX4YhDR8QYtm56M2NuWSboLlBzGHPcpqUyLRjmKHPYQX4sQetNwgjnVj
t0/zYCdeQo31/HgSl1/+yxv89mVQ8cHcL33EOwnAPs4lbdba8KLVlpVd2qAvviSFopReWmrDnwgs
Odlx4YVAZUk09alN+2SncrZx2sHBUxmnasv7uJZWbqNRRjzNDi9d1ShHo0K5k0hF7Jz2VbDx9qHQ
4ZHXJuJY9I1ul9BQszgTQgtRiGurZ57f/sW0Z+vFqk3zOaSN7RyYoTZ0rdYJPz+e5Ldu23qWF4ON
hRxE2m2tEoEWMdZcGovoElnk2ci4YZqJlH9u689dM+APqYgSceexQgrUNfomCq5G1mNT0Ut5VR7U
oNPP9Wjq88nss3p2hZ2ALR8k204Phl3VcHCVxWbSGnShf3/847cmjhgb6MLCV6DYfTtxHRagWmU4
uNpAOYxcS5WsU9BF0ccshpLhyIj22GkjHy0AVMfHQ2+dcB4BciequIy8GjqwyiCz21Hy5VweDk43
q+cgN8ZDWo7DzibcOgdcXxw5SJqLMeHtV6JgZct5MceXootS5wzsu589bCqz9k8z0NQ/7V5TfoyS
vjSVI91+ThXkKz+8/3MhN0Kl5E/7zqZAy5y21uMuutjKGB9ptgXHyQr/aaZoD7u18RTRiaENhUrE
Yg+/zMYvV3WSJqGso/riY77QmW4Uh+A2KI3XsxflONsRBzvtQJt4IN56/JEbFxzCFKhfUmulUrhW
hleHJaHrG8nXEB/vXvIepq9b9yWCrSV/97nRo07svEwb+wgK5+I2RTUDqxvl9nPHKFYrJ0klH4PL
L5loiy9yln8BUNbvrODWvDKbBIBL0n+3YTPL6CRFLQM/y+oxcmWkXaI50/qrGKye7AJfmOI4WmW+
J8C39YVY0cN5ZDmRjV9t30lW2q7NBpxDsjayDynybbJLPpJorjXW804yvHElvCUXWBxSNYdjeTuf
VidlPCV4hdRjpYZnEDYRrNGph6BdJkZdnkuu+5+RlYX/K8iwpp0ttDk8ykXk4eRv1I1uh0+lPuK4
2oFPVU76ojg5Zsyh1UyZ2xBmjM8dPbvS1+2krC9iHnrp6+MtvHFXwIxAMonKMLi99edDXyuVqU6i
S5L3Vv8vZrgwu8EGmDTn1QHXWpppSYF3bdpFLgiImrwEIPpvqLIvXq3YclNsB/u+mgZczMSUVnhR
ATIKnzJSI9fOOnyerTDfOUBvWP3VA0YHYYGvcYQoZy3775cLoyzsLJ0lC2SFMKXwxam0UD5RaIsK
BJA1/VJaZYV7fCc1VnaKTDlvFq2bZPRkNcysk+jzOjlbmN1fjVGSuqdBkqZXpIBKc2drbh0EVoar
beG63WUpRj5UsgNlBSvMoTPcrkrDP6W+r3UvSOtS38nOti4zNiHtFS7TpVNwOy15GqhpkOIuFxUm
iZEhSsPVqQlrlxDyw18x52c6Pd58G9HSwtUGVLyAQ+6UsEnPwC2FcnzRJyU/ISJUnubB3EPAqssv
Xy34optFQxO3rkXD/PbLUnuOx9I2iFjqNsr/pSGhxE+NoUyxWwMeQBhRU0PnOrUOJZpOtmbpUnYD
AoKBIabkEqpalnwTuh6hHFlr9fAUFH33Gg0xhchWo0/tTXNiTbjwmt10VROrqj/HSK2aPyWisNYd
8mokqsG/ttzZIetywhIJvh0aLBahNdwd30FXoKbISnyRHARdLoo5WyMasJD7XDGBPHnpErmqPSBU
oex1M6KFp9zQG/WkaVL2WjkpvuXvX1PUITjLgAlI01any1SkRh40M74oVlBdYmFWXpThxfZ4lI2j
QVxDqWapf9PrXG1WIVQbwrYdX3KLko1MOPwR/E51tuJC+fF4qK1NSuC24CHRCriLpuY8qeN6ZorV
MKSCh3Cmp9jNHrx+47Vd/m2OOV7HRIirPZrJIpWRnI4vbYcpp2TVInOHGieYssLsu9LV9iVUour8
O9/GJALKIP9c54LZ3GuFaDmAKoTo3HUmXUoOpbCznTnceOUMUydmwdyAPta66hUMdlOaYZZc0jAi
JeIbUZiOLRVGWp4WwXh2AjuuXpFs77/ouUj2QMsbdxvcH1VFbAoQkbwWuQ6hVsJQDpeLpiYto07t
0YyvXhFLC/yibSP/8bxujse7Sg64WJ+tX/UhasKKWmZ0yY02OaFbrPn6XGmHeIqmb/KY7FFcNsaj
8Ym0AQ4xSNGtb7gWXV0cZEV4ydOmAimTGABI4wIZ1Hj0ZVH8xstEMRboBIgsiqVrTwYLwcMM3fnw
MvVoh8xtBrGTq/w0qcGes/DGSWcoXkBaB9Qp19EgV3cyRCINL40ZO7icmeqTkCvlUg1xfXm8aptD
obXNVqUcepdJzCNCFKVKdtgPcuHNSZM9BSK0YU50w46W4sZxp/5PTZBmATtynQ3SPsqHHm2ZyzwZ
U/HUN4FWuxUJoXaoxNzm7hQBuv5ugFiOvj3+yg0LNRj0mIIBYCPmu9ucipEK1cBa5FIiGCDOtBah
XI22U/7bRK36lIIYKU/dInp0QLNgyrwW5Jl5ssw4yjwzQXHSk7RK/9Y3QEwPouus587k/ziaRhK/
hsCvo6+Pf/LWwsACAmNi8eBRAVw94KNpYknUO/4gjNALcV33qQKBGcpyaedh2apRU/uDY0/nHZ22
9daWdLxscORwFg9K9TWuhU4gXA7HXg1LLxdRdBzyZjyKAFq6qCMZJlTc7RTONq5LqOlQEgj9eBHW
11XT2EOdyPVimlH1/5Xl2F+bESJLYM+6N+nx8Nk28p9BIvqdvbHx1hFQUJ8Ap7SA/1ev0BwZZQxZ
yPHTPmj9YNLMj9Y4OHtzrN4HZOAkAXNCzl30Wpf1/iUCH6eq00bgnBho6WkB2UHS4azFbYcMR67V
P0A9JN/aXOq/GW3Pf6AnUUGuGZVleZJmZFzOVjs70enxLtu4RCnaAb5GqI9ttjYQy5SsibBdweiw
rtOX2Arn/0wnnM/lMEVuNQXV98fjbawyuCImmglAvPPO7G2wQoDTGBUMNX0Xx/zPUuIPUW2+iND8
VivaX2WB19DjMTfuHVq+3DcLf2pRFLqd+WbA0RWxctwjQ6380QT55Ml2qx7D0aJMO1f/yqmp79x1
G6eXo0tiwcHlY9dBhomoMfCmEqdcJ/lBpan1mrzAKKSe651zs2SJq0CfUHBx4lxYQyQVt19n1oZZ
Gqnu+HTO+tiTWvQO3MaEk+YKwWlzSxNth0MZKeLvsJ6bAI3WWvr4eIq3PpfamwFLEvbM3WVV1hl6
doKCglJJau5aqWy+NpYR4OpstmIPuLs5Gu+IQeyPCMc6EDYamAi6TrFkiFH9VYwy/FobUeKBGRW/
82G/DLVcHr+c2j6W+nDM+8BHZ6s4i076oQG+PU1KOvzGSVxYUUAhAHRhKnE7Et1rRU2CDsPjfESy
TI3k57nmcrCnsvXssdHPv7FkxNzsTUj3wONux6s0tEhk4G++JqdN7IKzBWSsNm3+U1NmdQ86vHUG
yY3I2GiM3PfO4kIWctOaGPWaBnqU7RjnyevCYE4P6jRVFFgS5GxdA+vEPT+Rrd1CGI6EAJf80o68
/VAHpaMhmiSOv530R4A39ivQTRlRdV0c3z+nVPBoK8P55jiuzqI0xuaERULgC6BKp44+q9fooewr
nb1XAd76KggfVEgQkoFpsRqqRY+/GmHa+mkJBCGXlZCzN2GpAGVuD+exdcUQONEWXNqtd5H2ADEx
nWUag5XeWR9BRc+XLtDlT3CStNxV2qF5Ic1qLhI66z+GBRmxc4NvvRoY4QESAqtAELeKhUI9leYB
2wO/jIJAvqgiKDrwSIP5U87C4D8BaKE5hEOmfSNayPbIt1tTDT5iwRjz7XflSoceHm0Hx/KtfMo/
tLk5niq7MV2KO8a3928gyo/weDCoh3W1/JRfrhurFFFs0PD1SyQET3WizQfRx+lVbtTfMNiEjkD9
noEWIM1qTjV1IreSGKpx7Pm5MrXea3Eow/wlGd0+rfc27MYmYvIWJyRMvO6bI6GRFF0827aftBU4
ukAz5i8CC7qaSlQZ/sBOh9cLzofxD0lEeUWdIf75eHI3Aj1ACTzJ3LKLbfXqyEwh9H2tRLhUBY3i
1UDGD31u7WEfNnYLijD0Kaldgitdt9s0e2wzNcJrsxtt6zQIPcICVh3PCQj/nWPxFpqu3n7C9kXT
idqucR9N5XZXGp3j+H0np71vDHGqFS6cROVvgVOL802pssBGdaLL6p+h1BrP86jHrwqCmNXXWa9o
Eel9ZQ2vgzZAqxhaMWVfpaG36kvaTpbiSX0Z5i+5EiHjWtF3QUSznl/NvukkbxrqdH7uK0X+Hw3g
tsaXyJq78zwF079Q4vvIi4NG1U7qMIlDpwwNeldIqMaXMlNCYyk7K9MB8Wc9uqK168Jrd75DnJvG
T0YxOo2narGu+OifZv9T5iY03UbBGuqgNk75X6N3GQ6VVVO1XpIvIm+TGbd/SaVQ0e0OO7aSLZro
s5na0+hWZqoXl6ztRU+fQa9iDNucuvLkLkHITJJpkx2VvDJm165s/TVxpiT9VoLU2RMZ24i2sSAi
2eYUsAHXx3uq+znpljNHVQtxvCGpLhJKkC7SuvOlVwtzJ+nY2ovA5HjSIKwiVLQ64zEhaGAMOtae
g2x9Kh0lR8UN16xednbO1tZI3IEo4WGFDU9h+ftfLq62l2Ih5ihEx0tPEbXsijD0lDS0m5MaJ8We
fdxGOMHLR3xNQQa/nXXQi90NNS9LkfwOYNCJ5zH8w0Do2k3SyDwksJcOVI7fSVxY6s4MirUtPSOw
TeuTLcxaNAjb0oXsh+bC4gWvqlOaHzBc2GNibF2W4HBRRUI9DBTgauEaa9SnAdq/HwFY6ekIASg9
20Ydm24tIUVw0LKpxNkpk/Wr2nfW6CWRpQn/8YW5tajgjpaWq2Lcu8oFkZRP5ki1sIqG8AumZ4Wn
z7X9NZeQznk81FsUtr7K2KXUzrE7hBey+uI8rkH6JS0NKgLB6X+dU5R/0g+1KrfKYj06Zdk8TKcO
4bDsaY6l5DlsaaC5SZea31PUz14xnnDai5YZUnGwZuQyXBlXrx7/aElPPsUhGEovHuFwI4De1V9E
VqS2NzStLLtGm0q5V9Ab+QvsRvKVULWQTipp8zV3rAx6nl0UT3UYxL9hFQ6eBSNp9IHgO6z38UhN
TkJdUfIdOf+SpppzriZTczN51HbWcuPxW7TpGQfyOk/wcqJuDmiiOoEFFKNL2+wYQJU/1GUV7yzj
ViWJUjOtRhoz3Abr1KysKt2pc31hcOvjsyg1tFmNMnB7R2GKk0LX/656aFqjmX4f+ig+hp2ycxVt
XLILYBZswlLnI5O6/VKlo5BZOBLHtNRiX9LTbMDmoJqPAIWUk5IW4Q5oYOOYcO1R4OexXwg/q7uv
mc10QNRX8lO8Sd0CYp+nO4vmnsTb+/iYbK7igteliLnUyVanRMwjPNxOk3wjtAo/NqPJH5za2FE3
3RqFxHoBdFno+q2LQnEhINENgeQ3oT55TY2rqdpiwPj4Wzb3ygKSQ1uAkjoBzO1ClbYU2+NEAV8O
auviiDD0i1HTP/QmlW/DGef/6FnLpot+lvms5caMxZgQ5qfHP2PjKVmM4hZtNqAIEMVuf8XoDHmb
STFl/XSM/GkyyaFQezkSms5Ub8buTNsw2VnHrUEXrNLCkVxEWFY5qaAzlevhQJc7Cs1jKEvBVVOa
4iWLUuH3YSE+q53YI2VuPCq4TrBBuQgwx1u/X3UjYnMcS4BgUVx9VaJIO4Yt3kHBrMWHUarzpzHB
LjAaeTmV4nfscxe8iQ6PEeDQXdVGjie1Cg3BuaTJ+VK0VXFQnOpnYFNpJO0fd6b4fhNT1wDc8f+4
87v2V6K0SqWqTeBHs6X+YWlT5I1OMe2c/bvMdNFcAIoFZB3GO6S1290zqaIVLV0N36ka+1Pd19WH
zlGbQ5d11isYfgsH9QpQIvildycaDI2mHFkp9cUFr3Q7dN45QQJVuEOEKepkdzYj8WcTzPPkWoUR
7EmB3J9WrgJKGmgnarRraUvcDhdOtj7DhRh80BhsGtGVUuaGU4IPYG+NwjwoFYVQby6qdHIFiYfq
ZupQEFMbRpLs4Fk2pp0EGaLLcnoIlFbnJ0laUw6ToufbC2d2U4D7+TFkNr4lorO/27Lo9FPYaNZA
U8kgmXh8Z2wMT0X5jbpNEEDt9XYuujnS+oEOv0/YonllS2HJbWezcQskP5+bAlRnlWXWVe3yb+8f
GXu5JbPkLb9rVjgdwo3NUA88AEHtpXaVPcmFLvDtzIvhrMyh/VTXojsArQ4uj4d+05+6CdHQkgXb
SMBNi4hwZbUDArsJoG4Yg5/MVn9FvFZPDxjHqge1j+bzqDTSc5V02g/MC3u6RpgZJTJKPMLEvIwe
Zu02qBv80wXFHp/+7jZd5JR5DvkD5BCcrdvlKLVitqNE7f1ukMyvdmE6yMzO1hkOwozGb6R96fRs
+PJ4Ou7CDIpvEHwpKDAiFbjVHsBZlWJlo3Z+lVWyfNTGLPMbK4o/DE4p1Sec5vVo58W8u9KWeh+6
Q0vHBhk0a73rh5QDGCJ35BTkvYYaT0eZMvjx8YdtjrIY3i3VfN6L1bPcNrVeBEHT+3XdGX9XRlp9
oLywJ3a2NQo5Gq8QeIGlR3K7ZkLP7KKOKVrUg22cm34sTzQg9zoFW6MscpQyKFmcJNbf0kyGXk39
0Pt6K01eVWNYN1hRdn48Y/eIJBYGWA7IOt4CYvnVlFWCSoUZ5AwzWPYZfdewPhSBqXxMQmHE6J3a
oeNSADFe0eIqPwo8x+yDoGUVech02HtP393WhL0BjgQSJwENHYXl+vol1i+tNqosRcw+QgGp6moF
VRe3zWSERkynVCUa3+P07+M5uJvpZUzKa0hKIFZz12RrqxKhKgBgvkR4+rHT2+Y1r4I964zNL7Op
5IPeeePj3X6ZDf3c6DGMIYQJZ6/Unc5Pulh8pn2rnhWMjvdsJu5uevrhHLXFyHPRPVynpeHYgo9X
jMmfMz05OsDZnq2iTv43alHljkponVW8UPwQ1aP3dhCXkekl8D/eGGrJt59qxjSDQIHIviSJ6oS8
f/xJn+glmI7U7l0sy791c7MvY/GesXoLKHadHNoaZsxtJc0+0Gb9WAfO9NzWuKQNtZ7vWdXfBxIM
psDtB4uxcPyN1W090iG0WlOd/SGTxDdtUKMn4lE7Rn24Rjy815tYcdvGaP8ZQkd/hcE+fkgSKoI7
McT9jl0atEvXFPQt7OPVDWSHbdWHCUG+KtTiI2SN9gQSDCLpew8GMg2AeBA65E+YK7fr2Od4YScW
W5YNhn52KKbG9hwlHPdy763v+XWg1euQKmouwTqefSWX9CfcjsQxT7N3o65obv0yyhvu9Je75U30
3kym2TeghbkRdn2fKhQcA3XuD0JR95zZ7p72ZTjMqRbOj0rDd/noX4arZxyjIlQpfXMy5yPW180l
1vXxPCSzwNVO1i44ivWH31iyXwZdzWRRTIox6/3s28aonOdmyq8h4tk7++/+0CkUSDh3S0GYTbgK
IFJ0JnQT0SE/UMfpY6ROAsm2pPRDqA47Q91vDQJ2h6eAM8fLsH5sJSmJ2kbvNb9Av+ygRyB49K7Z
o77df9AyynKkqTij/LO6sZaKJZhDofltEglPnbLBG7Sx+l/cUX1/vEL378DixmtjnkQEcZ/KJrqa
BWksa/40z1iRBCkW6HODlFGexwco9vK3x+Pdb0ONnhGBN1UlSChrmZCW3Z2ZXaRTEMj685DL4s+y
TOZDHlZhfEywqhMuUFZ5pxCzNaNLn8CiBgNqaF0GxiavtqI81H2AnNEBpF7v4apQuSXGZTt7fmtG
qcUscAqmldLS7UEryOSEXCS6L7IUcV+EEb+Ewpyf50SdfjoTJdude3E5RLdvDlgzgiZeA14ec53C
GU6uxFUE+3NQ4/qvDJkjcZ1RYihcrcpLlfC2kdCBrXPLQ0tIuhS6Wv7zeFU3pnfp5xIlEU4Q6a5e
IiwjmqyKC8ufA0VyO8eqPD0NlKNtJ+P58VAbJ5DqNoh/PnmjsTtNEV2qMDf9udSiM6Q48zAzN8fH
o2ws4mKfANgY6ZB7EhwUUCPvuUaJVoRFa87ITzDvuwPE0eo8ZKO0Fx6tPotOLA8bKqXEmCB/KIDc
7hoLFEBBhym7UFmxn40gJ87Uo738bmMUKNA8nyBIABivt0pWd5ozNVkGXyctXjHLqg9zae+RPFdn
fPkWRNEIXWm40MW6+xYdSaMK6OdFV4oOr9RUOXZz9rfVK3Pl6jhjBm4IEuJ9x+BtVAAxJHXUkGkw
rao4XdsqsCzq7DIYcfFHQhPr2gfaYtdQJKXjlqlYaMRdDGpcMULtY2rTT/ud3wArmr25cBjW0EtJ
06eRRxX58km2PxsaAdcYWJYrwiDxzHiuXxClEa45Jfn3TK+rL4937dbEk+vQziOZJt9c/v6XN77K
aP1iKF5eaDMrXj0N2o/AMoVLfNZ6KMYXL5DDuPXePSo+huBZAEBRtVhzNuahxtYEJ8rLDNnsU9jK
6lkgMP21kUf7JanSnzEYjO+Px9zYyOwvOvYWTa776o1SFlk7131xcUqhfRClJNxIkjP/8Sirm3XZ
UsAPeIBVajWLesjtfPaUJUbkI4oLppj2nwjrJulxEENa+UQ2dYi6Toiccp+EiemmpWPUx6oJ6nin
rr66XN9+Bb8AKK9GtequRTu0ttMpBmYqSzHhe6D3/0zFZKDi3Kl/PP7erVl9Ax0SIXKRr1/JSKnm
ucVb6CKCoF3kfI3TrI3pzg2++T3ccW9PBaXlVVAYNXFU66jsXJqE1JMWJJJrWmCRqUjvhDu9TZ3F
7c9xRIcPB5fbBWwMo0yKSOQXyxrVrwhswQjtUGjSXkxpXCJgtezNS5hESXWgELkr0b5xICnNUMkA
UWJRrl/dSYNMlws4RXWZu1Q6NF0/XTC27o5DqeeHLleJeMZW24l1NlYRgAJSYlTRgUCuYXp4BIZF
kfTlZQhl7aQFGAk44zDvnPqNVUQFgB7I0scHP7f6NK3qJXL9oLhESqajl1pV5wpRNreSpP74eFuu
q0LLMjLW4gxFUr0s5+0yphm1e1nitDciqsezVgeicfEGzz9mg6IjVw7w/Dk063469JU6ps8qjD3p
WE+WGLxERvPn8PgXbU2xiUIUKnSLAv96C495FHZYpfDx/Vj8I3DMggxvKnuok81heD9BWFF4ozVy
+93d2KSCeKe8pKKpP4VDal2C3pZ2PmZVmXmbXf55EIlLH+SObC/iTK1HRxQXo3dSzS0oZpoHLe8S
5YTb2HDVp2iU3KSXkjPyo7mys7obH+nopAPUw6EgsWFvP9IZJEiqzVxfaH1of0hGOVwVp1O9xyu2
tYeQkSQgX8QnKJOuhqHTMJCX5PUllHT5iyPVwYeqlq2zVCuIUKW65FUtQlR9P7enrFUcT01H8Ych
5elOCrlxcOjRQpimZ6mQjqzupHjsarWNwvoCCqT4P87OqzduJG3bv4gAczglO6gl2bJsy+mEsK0x
QwXm+Ou/iz5atfpTw+/OYhYYL6aaZNVTT7jD+9H39FfaRE0cIkB5JdJeerVgTqhWQRLw3+2n/E8+
UNbFineL35wGZlr7UUOeYw/94wh2AyuRjG86UJBOyPzOIgF059SgUhYnM9ATtvPsNJ5mikbOKNen
eaAV333I7HTK/nXrsDKZzoZNgAT8CiwvEaU1ywZiIP3K7KPTw/uGnjpcocm+eousslkPsjk3kPc5
njyN2l6HlijhkAVDrKE9xnpprp311xt0W4ZpAexXBOhfbVAlM7wIxrQ4ZWPDGV8UJITYa1VUvx+F
mtInG2Vl83aa7M45jOZYAGZXnjb2TABWEcYIcpT26cqpeRUb+FHbWHQj5FKgnOd2aa07BP+68qTr
xUGKsjJJHzFgU8xGZzbc3lTpcsJGeg3iPCyj3w7ZbxrDDzPLuzQvtkFWL0RsthYl0+w73XdrgZx0
WDGA+dy1tdAIIoniGlPl1SHjd6MCAQYdwigpxtkhcwfE7MfSESdUYOa7EvP301zJ9LGVKrpy3V5c
iuQCNDUSIq/il4EMqaeiVZxgI4kb3APseK5EcFOs8untr3FpJeLzRncHQfeKb5upCghb1pccNOXH
vdP2J5nODsIK0ti/vdRfwbr/aSr8PdTQXSnjtkYUUfNl6BjbTmSRWYoTuab9jNNp3UNdc6InA0bX
goymVD8avsGPsjTx8fBh3YYx7mvmd0hurUyadnAdZtvCGN559eg99rL3jH0gi6BKZrRAf5lp6lrx
2M3Olyoc0zW2JWLlyZQ5y7Wnufji/nbmQRe9jv12A5KfgXt5CqZKJmCIy7gx2yYZGaxcSYsuBQtK
eHR3IXxzls+u7Gyecg1uuTy5heXerHhr3wPdyg5vf55Lq3Blg3NDrAr1xrNVAOT2kQyC8uTjRLor
c2SPqmK55uR+aRVOPnczQBfEzM6uzA51Npr5Q3Hy1OLtEFh1DvAOr0nDXliFCA72YwO7bqydlzut
gK+SVwtvbBJ29mHGumfn+YP69yDOKuSRAMpB6Z8PmRfDn7QzZKxiLu0eHpI4uOn0r742mxw8ucxm
ObWlU+fjn9aIKrp/gligmyXYB5nAjzidw1DHfj2E5ZVtcCE6sxw8GTIycqjz+12oHAnGfi1PwEOW
m2EMNSQSCSsvQg/262zl3b4wS+enKa/aLm077Cw+IA+Fe+DfsPdKLa3LA39rqJSnKmqdXetkjQHz
yVqdmzk0q3dWPk9fNFC3P70hgufG9J7fPgGX1qfFxF+bajdCjC93jY9RrtZtJE6jVtVyIOsLW9jD
cghPfiRE9q60m/axA3437IlYrd45ayiqKwnWdo2cv4WI/2BbBwjtVeosN6e5tOnFKTdHdXTmjkDs
At362Ful/pSLsrBvG7e71mK+EM8cWrWUH2SS7LKz282owqmK6Eme/MlzliRFN9WLC7rfYG+hMfz7
BUcRSaDZWkrU7ef5nROAxvC0PlXNZNqxtbrtxyZssufZwY95//Z3vfBGXyxmv/yuwk0bz2tTKvZB
qDsjLLMd3mlm3JVPRml+q1KvunKIzlq92023OWCCgSKH5AHP4s+ADUET1a44ebIVmFLKcvrcaQXU
Sc2FGW5KSmq+IjL8ylp1W5ThPt5JGwAI0OTLx6w65DzHOhcnFTbrY9SsGdJj83KD1p2zy/CZPYyy
Ebu59K2brKvGBPxDuyd/bH91i75Gf7n00rkY4WQhFw8k6qzPxe4p5s4OSSy8kgc2x+F2RlD9fsjy
codljgtcXFTLv1+VW6AkraZli5Hl2RFGx0lo36jEKe3V+thXAMAa0wh/vb2hLn1eJjFQCDeBFDR6
X75pJHrmCfNPcVrz0DhoI+0OKBI0n1rQBx9FMVxjEV86m5wRjiXnhaN+9mX9nvS8iwzepUO/eVzn
CueCITwavlK7tx/t8lLk5fRBuXTO72dz9mejxkzx5Le2F3vN/Kt2rTVZIs+6Uj1fuKOB9MLG2sza
Non6ly+x7ArDkID2T/lQ6nszMKbblN7alXbrhetsUxTd9KE5hxgIvlwlMttuCCYKLbdU6/ig0y6b
4zkq1maPyVbZnvwic+xdlM5NcKvzKv/z9vs81/baQgG6HUQCBJHIrc6rhtXtgqBbSeWFDhFzBDlu
3mQGWgMnA1uZ6ZtjFYH8qhus65KQpvqEQ+eiMkY1UVA9LUXpu7sSBfEuWb3S1Xu9auEfojqyxn8/
O/zSCHIAd8Br/hM4Y+3kLWen66hqhCzUHc2NK0fnwldnyM0mhuRAQnMeGcfUpfsLuvpUML4/UtiI
2FuX+ko/5MIB3WrLv651QOTPvzoKQnrcZEFP3tQGH610KR46by5+LnUonxpydXnl3V1acNNKol/w
d2J5tpkDEI1GrsbsZFRVs+sLtDT7OVvehcb63WH4vX97V/1NLc+SBDJ1ZqMgXbcK/yyNrtOwtadq
zE+9aqpHBz8qN4bKl3s7Zt76kzWlY/UuTE0friATz5tpWEfa++603PrLansHZxBhudPbyO1nifub
AhdQ5svOx37Iic1FZGnSl3p2k2G2LbDElpNnez8qHEFXO3Tow8DxMWKtSstIqjYTCOhuEjwHaarq
EAWl0d42aej0cTvL0tmpMmiZWoO/DA6tNVfFvwcuGuIkFNx/1Jfnb6SyNZrzXomGzOIu+ykUE9oD
jrNL++6aod+lj81UlVycY701qF7GFMkfTbRX4QfM0XJKta0/930lf8BdNJMCd4j/y+6il7m5MNLz
p239csEUXoWrssG4mawBx9nKeZ9ZLvWm2414dxrXpA8vnVEGnvT6CV60o88216qEOQDeMW5S0+x2
heNlu7pa9ZXIfOGmASeNFNU2oX49nTbRIc+ayDduLLs3oXY11l2n2u4jgiDi09vH5dID/e9S2wf9
n54lBDHUmUNklDpH9olrCHUMKsSo/g+rwDSgKQBkAhGll6v4/jrn48aYyWSL2xt98SNTvGuGWhcu
NIaGgA6RftuYzGe5gCzyWVquzk5p4PSJFpaxhw5eHKDV2rfKb/NjFkpzl0li3tvPd2nbR39Redig
R2iDvny+wexteEecsGFeiqTjyB+rUVpxJHjcaVRe8vZ6264+i3G0LiN4DRu07JXmUAQtjDo0QLLM
XYxHt8MYRND+OyyZ1SRoqEiIs8s1QODFRTE63aZC/M95j6pn2CpLL8xPk2WneywVx2Roc++EJE2w
Gyuvv4noqV65PS4cBeSdbDxstmatd27IFnR+kxpGh95NqK33tfAx1cuD4YsxRs7h7Zd6canNcAv+
GGPZ886IzexwDCX3ry6K8DD4qYyVobL3YTM+/x9WosYDQs4F7J0TmkodKU/VKLKFXtMMiVVgoMCA
rVLf1ZBO17DH58DVLc+C4EOCx9njDn6lHzBned2LPD91/TDcY2EmDoErcW8Ow8z/1E2o+e09ta4q
cdPO/eFWTnPfrEqpK9/y//NDtuEXh4XR4lmwzuomaCqJGnlhNc4utxpxrNNyOExYhu7zMTKoAZuR
V2FVYYJqFlEpHa4ZP104q1t04I6CPUcRZr88q7B69OTN6LF3YkBKrQyelWN3SDoJj8aKH1x56Eu7
itqTHiU9CyarZ8WerCbXTiuUWo2tv7er5qGAntjnv3rw0deEKS9Ec3YTcy66yDSsz6duc7U2dVrV
xk2hpimBmdfeLsI0T/++fTfw4qbOupkFnUW7BWfEwZOQf+e66MadB17rZhHQuuKxL5zvby928XNR
B6G/s4mdnY+78sn0q8qGcZhD3/IS3Vd8udRiClJW1m5aqQuufLFLK0JBQHCLRhfOL2c5TO0GM3cL
HHaYCOjkh64agDGUWfpeGv7S7zypAvNKQL/04ehRMMLfQKGvIKh4ylCoySE7lUXJMVRuBEnAv7bK
pQhOWkZeQefhdR87hVvEaI9UvNXGABDDd4rm2EJYO6Ay39/1TCFkvDq5d3z7G144A9uoGX1NGH+Q
nc7eaDTRXMq1ybb0Sus2z6tiL5wpiFNgA1c+nnXh62HZgzoMoyhYzf725/+T0KD6vWLAPhanMc+U
ebQVlkQ7pWW6JsNkt8aXdPIa/+AoWxU32veMJkl1BzLGXlOgMWZphp/MMGeOmgmnuhGDGp+k6kr/
UHqpZ15JHC69mf/9tWcRsTWWUvadQlsE4MgO92vE66bejgNq2Ctb7MLHB0PBbAm1dotr7mwp2ZXM
75hR0/9Zx8/mvFZJpRkdO0bXPFRDjSdo3w9Xvvz2Zc8SlY0kRQYJtppq/6z4Q3q5baqWnCHALPax
n6wl9g0rTwbh2EnoY7SNBob7nc9j7sYhUo9vb7xLm4EpMsGDXuN2Db7cDGOV+/1UZvnJt7Wjd1kr
GZyGXq/sYzZjzBEvZjBcq4EupKGUB4CgSHSpSs7reIUgGUBM3BQiwy7urKHqDt40CXxCpcUmosVq
iXoEKpj/I/Vmu+iJW2DoOGJ06c8fd87qUthgME9GnfoPVWDWDPxyK7HLNrjyYS+9WUg3KEttYDzG
Ii/fbLD4YPXUNgsp0y2lbxzrqHxhH/2azmVmNuuVk3LprcKloCrapBFeaS6XgyodEILlKc/G7OvU
iRrAVVPuW89agtuiG6IqJmRGB6p3Q11Z/G/H7WwfB1tdgUjgZl923qryBitlqt3wZoe8HCCOGm6z
k/A48lsH0ZN2jz3xyLxzzPKd01PyMgXJTTtunVA/GHk3PWWtASxWZHanH6Cctl5SZ1Z6GzhDLx7T
tOgfozZs36HJa9pJXYf1emhDr9JXTsSFiwa6KTQmIqT/uv0+t3njlg3dkaYu5wdvqa0sHrCgOrx9
8C4tgx/vVp/QeX/VZYL2JFAglPlJj8Zyj91enmg3uCYCeiF6Ih2LZAZbEC3l83zS77x18CdfnWoP
1svOgYGCLrZRg5BzaQv/ePuZ7AtbMESDC4APw1MQVGfX2IjJUy22YUnqdGF2SLt6HmMQWvanQrnT
kPh5rbOYbdrbx8Ve6jJGnzOCYd3Ni/yhbK9cDzxHIXcLXsLPDppva+LOditvgirgXzArAwX6IQrT
7lit2fw4Qc2YHlwzz6ZPve9nInE1fh7J0KSZcYuibcONNQ7yzs0G/QizaW2ufMgLrxgmHyI6QO9o
spwHM4RQ1BAMjiJb1mpN0macjk7m5vVpKPn7lTvqnKq9RbCQ6p/oRYnA/X0WsFep+3EtQJCmxWiF
CTpX0koGZbYq1p7MhiS3e/WjL1xR35tQx81jnRnlFPtZQIMJXGkXxsbYWgP9eQddxmlVdbN7ex9c
eiUw4sD1k9MjhHH2G7VpqXUewdvrMuT7m/VwMOaliz0p/1Hr8u/rgDQK7BMeGYjvs6V6t8pzHF3k
CaFU64AYWv87ValOBnvVf/79qVCPhuuxTVeZD70M6Nk23a6RgDmZfRUeFuH4ux6dk8QX+vPbK106
RtxPAORozyKpe1Y+TKkYxNopeaIb80OqItxHqE/GJqIpj240jQlWLmI3WXX5/e2FLwSlv+4/qDSh
aPwqGUl7LzOVx9usqr7eO8sSvMN2Ovz3+e2mCkNXBqEvVEPOooTsXKm7tmN7YNd2swqj3uczfl/G
YF1Tdr+Q0rEU/UhuJiBK5yld0ZupssySBwqz/DZXk05an4qsGBaLC8jIEyj+1dPbb/HC9o9AQLBD
gCO8xjun/WaAMkKdKZa2AwzVpXelhWFbFRRXQCQXNsrGM8RAiRzjtc5OX9hRSzQWp2k2xvUU2cj1
3uYE0zppnBl2x1pW8/x+BGrqf8qy0L7moHqpmPjrDY28dci5OI/4/dIqM6tMCDymW/xODXr2N6jt
lJ8tX8om7gJffUasi04t0n+l/9FYaog2LRmvHw+eWzzYvfSr44giwx0YrzAgu8ckNJYp9Nr929/l
wmag6GEwyY0IM/i8qVQE7jiUgmlaTUp2xInYjytTrDeV56yJVOT3aTGPV8jeFz8RIE2qSfpLTBle
Ro2wriYzDUZxGgLpfLeiSj4tlZ6oy938WHa9uFe0pbjeTO/09uNeaiaRYXCKuY6pmM+Xpnu0aMwg
xckOlryKCwUVO4apspaJRIq92XHTSImgSFXrZByF5WBzFzpQtMfG+Pj2j7l0JqAAbNBxkkMGlS9f
Q68daufAk6hP+k0YU9/b34rMbTbrFrOfr3zpC3EMlgwkGXqxW/qz/Zr/KXGpslVe1VxAQP8CaA4d
Qozoy+3+/ZnId+lGbPS1VzpEGfkKjcOBVaQVPAKideLcXPQ+41688kAXigmIlPD/fGjYW0v05QPh
Pigao/dhsHmpOHZKBUXizHnwdRZT7jAvGPTTvz4cLFxwROCpSObIbF6uiCgwpP2oVCdbIt4ehy7u
hkgv1r0XV+vqX1ntQhwhE2b6SWPZJ5ydE1O0SxvQSIkj4RiiKj5UJVrSWnnii4ADXJ9c1YVN0kMQ
rB+jasqzOE0j4ONL6xnL0eciXugPZ2O613jW53u/cSe9b7TdpzE2FI37zx8ExWKkmbasA3LbeXVn
d+iaaGQ+T9DJ230Rzd4tcir1DUdKPPRRv15Zz+N1vyyvAJYznQSjA3XolZkHeLqavktVnlKkgxPS
jjYpQ2wdtDMGN29/eWu7f8/XIvugQUozCprH2f2Mchh+aVYvTwSVpdvlw4ggu7/JUseoSJifK8r2
76nsmuq4Bm0xJAt0jTmGo1pmcKWbWsRNr3L/DlT6fCvnLHoGxNQOCMHOJjyGbJqyHVRXf9qN5cRt
fOX3269/PwORv/qawEQZpr7cusGKBm7QAKAqAqv9kNJu+zWl5HVQPe3VT9rUc/+jcIxgQamICCQC
t/ykhFDLva8lGsk5fJriStLz+gQjU8P+BhhD4+2VVjnvc8Bpbruqrar+bBWGHztTFO1HNVpP9TB/
ffslXFhu69wTcMmxXmvOF4Y5TXIsJMw56pEc1fL3Q7kCaIp8mjruWl5jzby+XDm6ZMUAAsILWJnS
JcQbwgP7U/TFxykHkz2b5gJ53w2xBl2GG+TOyyv5z+s4D6YZQXZsiUhYmam//NKwASo4bGI81cJs
9mvYyU1nOrhykW5H7PWWYmRKUUuWA3/ufPLlqyI1RyGjU5e1Tn7wYbFk7/USePvIWowch3pjspIp
n4PvVj9V3T735i7YIZswLrEKjfEZExZtb7Q0/1s/e9lDncpcvfeaDi+11lJjcw+rpO+SSc9LxZi5
zTMgPXbWHdMlReysyfp5/NBNWvpxseIznswilbgPD6ZqUbwPop+tKY1vbuOpD4pbNqONZ6ffwizL
19iXpFU7YIfGnxVls2Wn17F6b6ms/7kss1T30TrPvz1rHEuoEd6oE0fA60h4lFzGKO6hGQhgrPuy
HeE8nmmLeoem9/IlWaNgER9QKpOfTa3Et6C0q2/WvJbtMbdl9yUP6WvvrWJd11i204Qb0JAK8R8S
MXl1GugNGXEYyXyKaw9P109TqnsMROBGCvc4TT6jk8gYlvpnVjj0CJel8T4aZhX+Kqao8fYFefh0
tHFmE8goiL69Fwaj0nsFXSrbDd4sxd2gjMW8AzTuOL9GGRVGjLjStP4mognUthppA1e3Vp0mRbTI
d8r2DW68tq2tD1KnzSflGWk2whaZI/N5nZtI3xh2MznvSqdiNosV8GzahObA0LI94akNMPXZDvPB
T8Bh6Zl81/GemSxo/44CfjmKZW26ZNi8cm5mOk7jjQxH+Zyn9vCNgTGZigLO8DSYSHDfzJL/QwzK
ctK7sl/sOUZhMcA4CMx9jRdePjUJAKLsT6hrx03gO5ZrPGglf1RLNkHuVtnE0KIJw48IG1sSRJjK
vzZeWjdQzFr5vUfRVSZ22JGTL1x2ERg3gHt7zEdUE4PmsdZYrRKojmx1BOYKxvxzmiG/llgWYA/g
+NmS7cCpRXJHu3f+ki659Z40pv8OiKjX+7zuRLsfZTa1cYvX3RD7yP3LJIyQ+k1ab+3+cMa93Qi8
4nHpIl3ExdL794YeQqB2AYNHVVnCShifiKRMa39IxigvHo2uRfbXQ095iAO3Ge5EGcoKs82q/ZI1
Qt6VnqOPhlb1r8XxVXS0xWLVuw7fDJlEiBA/Fn3ll7Gh7XFO2P6ixCYRRZe4Xb3gP2t00m8rTnm3
VTkX8x5WDd5g2pSO3PUm98x93jQ25BJRu7c5/eoqNuupuxuKcgG5G2Tpo7WaxbeIK1Qiq15knyqR
lp9Nr1l/5EbZrYlX5NaSlHaa/cYJKTfiwh5lkQhYlllsYEO27FIR6PCmtvr5i2M3zoeols4QF1Um
vsxi9Z6izB2mZG0W//2gQJbu8iKcfleusdjxMFb0L9swrHIYXIMD9b+rSwS8A1WYu7walyGOqnU0
+OdDtC/DoU1xmqjKBwRaM4snK4Km3A1d5TU7Z+mK5Te0PY5yFxVevquY/8kbo2/ce8XI7GFN82in
YKijZILp5BIDO3TXpB+h/+4qhnsqVmj3JUp200fD8dtut/ST/eBmjuRvnm53ql5Dlczr5OWJigb9
rRCt/INtrgNtWNcWX3fJgp5dqPWHZsHVPvGWYviaZ7LLkmbO1Brjf8IBGdu5Rxna080v4WF6FacE
M7XrcKhND33u+198s5z+dH4ovzh6EPO+98feS6LOzz94teFnR/DkEIEW3QzZLpetNwDRohG4I+GP
LLKcLO3iKTPso9sJlR2ciiFSPGZd+24WtimIdGp6Sm2b5pd2yZvjKiid34VZZPl+aRGMOgixhLR2
mL58d1Zd5ruQVhl2rYjAPXVGng6JKnzvK/29tt+XRtZWMbzM9Y/BnHejsc3hGq+WsXzFeFu3SZQZ
6qZ1KaqTqREWYhPosoqdz56JYsuo9Qc4buU3ABZgwMauH+c4isz+R5alDeZJujJ/4hfRf5VgLZAw
6GzxQ3qL3+wzZP38OJp6dB+DgrWSsig2jgVsMy8u06L+MxVAiHat55dqP45zECRNaMoHGzrAowUr
YU76Oc97TNdy5wtMbnqQZjGE9VPam34PIm3UP9cNYMJxtIx2v2Ya60Q7wGnQtVRv7nB669skDPL5
Sw1Lh9QUy1oPtyeNRbVAWxM9FFwMrHhtbYQzadqi8evrdQ32oTEFYHACA/gCOFVEVF23Xk6VmXrp
savqjfEXuAUvxZ7p+CeeELaR6Nq21L6cDPsL7YGqQex1AqA3VJXz3Kkoegf7CLphsMBxiRtVDRpv
S7k8OvNY33si74LYzVrATVyR4mGx2+XJrcT6VMmGvYpQmP8nTMnj9tVKOk3sEPbtXAo0X2Wbhc3B
nbGti6N66BdglciBxkapXHnvNKN7KrIh/5lVhAXcEfNcJEs5Nk+d6+TiUI6QXEba/NUtUjxrw/jH
7U5z3Vk/MR8ssceo+TcMqL0XhPnBzPa6DaY/9bg6SGpD7KGbrDrCoNlV0TtIDmm2W4YlOFq27prE
ST1fJ2h+9v95OpVevNZmnh/KpQ8UpyyL/kDibrGQJZoY8VpxWyYKGGCOmWuBFSgzaPVnKPxxJbfI
K3rRlXSX2AJW0CdW1mYytiYdPeRZjmiKuXhzskjMrWLXacpvoxzy/6ransZdGqhwoatt+I+ZY1ac
f89wNRMn6ZFgoGoKQImLVTR859gddPewhvbQJQsp88fUgA536Ij9p8Gf02g3q5TkuOYmsukVLkMI
nLpA+RaqHreu76ftV9ut7BUQTiY+t8sayb2uAMDGuEmFDzV6A+MumFP2ZGX3c3cjYKv952hDfxCG
xlDHU66akiwMa5FMZTTOu0VsUYspxvI4Z1Xh35R2WbxDqgr7ig67PvAcXjt+EDhILMelguR/IEqY
H0Ic4WeSAmvZV4Oqo/eU8OUj9hbUvq3bBGqnvQWo22JscAnum4WIvGay3puFKfu4zkyuHRzb8gBB
HGkW94aR1VXct5WskwmyBffjONccUaL9f3rtyw/IpVH9W26OZyyuJKt9s/Z6fo6sITt2vvYizks/
f678pbrLF6f/bJqKaxDJfeYPuumaNK5sImyCn4SaYuWaXP6GEMikhAG4A7+d/O8yLDlh5to6t2mp
wp4noPUZpy1BObHkVOOfZ+RjFWd25b+jlivmOEDAtt65pTOY+1VUtp3MeUNcbJ3Z83aAdIARSdQZ
bI5IFD4AAsKZI0jzVMTGtKSa7Zcb9x2iFCqum27kD4sxeqgkczvumQBX4XSKpuk49swMmZ9JEq8S
14D/atsbCpj5JLHAKRVGpbKz2SvpMohn/G/nFKnk3PqkVJ09Gd4QfQs6k0s+k8T0ocTm6Tjledoe
WlwykSbybaulQ10bFS42s2+w4bXBCMXX1bcxMseazp0YbvB9zfWNnAvns2oH6VB/WIUT160NpjEa
WksfzMZwAXR7YDR2TDUQPzQnnT644WapnLtMisEieUhdUmFJzDoXO58OOaOaHg0yAxnoGXrZEBu+
J34Ntl7bG+3mxkelTESKOoDqT9YGEEm8FgG1uPSBj8egI+wbrYyZ+R0KsFiPzdPwKSrqxkxEH44/
OtPK7nO8ZJZEtI5sbqiTrTKBUsFNYlDsCNJD5b5v3VQzGwxz63ZaDGs6KmB3XSzDafiMTIrHrzY9
idHX4ps/RF2Wt5OfTiLRAWKlSd/U89cG0F4f51bnTxgBO/Oc5EM79jEyMGmN4/gk8r01kIgnkaay
2bFVLZ0wSmp/58IdUSuKiqCMuWUM851lAAS5ozgIZGwjm0YpNdrqY1MUVRcj/WP/hnbukYJEGrHq
oKnVfio1m8zFqGWKEfxoPmRAGqsY5YH0lzNY/Ze1Vu28m0k+NO9pqwRaNat2Ny6ip3EezqKNU4aW
oG+apvjUlWv0gOA+9//qL+106EiT3Lhsoux33zjpT8aelkq8sDHHxE/dmmWREX5fMUd6bl2PDDs3
/Y8KwcA21kYr3me1yQB20d78E0MhlOEjCx504lZ1N+0WMq9frme1XzeFMeMwkY98M1Zr+INqnxJw
SIdwC9Jq6WNB9vJTyZHHs7tlpLsMD+B9yjxmOtiGLH5Tos1/ZC3zjoGAZIu6qm4F1cTYTHGZuwTh
dPb4wdNkIdoiqTFUR4spdfp3IBo8NxG6lr8xj2p/u1nErSFdBN7iJu/WYteXhvvNHajNEncOpm8U
tAQyAhY4yZDwfC8y5RbJYhVjviPNq7f3o5AU6Ve5/PBmv6lj7HuoLT17dX5AFCXzMYqxn3fCi2QL
f2msvhVpMT17gwLKUSpKpxhwivFAxu5Rvg6NTI9jo6wpHoZ+5jNLryn2GM13kBfAWfbcivPyXRWI
0MV90JpGwgVf3qaYoRBtWrH8MqasuKvsuSsftQUUqDKU/yWHKC4O9bREkBGqOnLuEEAv6l3YqewY
pm0vduSdNQAWaxnroxqRZ4jndnEy8uy00sBO7IHKWbk2x1rNMjFTf2sYq4xrHGeW9j9Mc0MRT8ta
UAPS+5P77dL+sRru3Mc+0CCxI0an7+fGKf74fu+WO68z5MfRNgu92zb1XYWXCol745tNAq/AxtKh
DGi0dT3ouYns8VO4+EObdNM0mwmQEIPrzxDDs0hXOGmRsVZeTJE73+gyaqyY1Kp9ysIlnJOgRIEi
NtrW+Cm5NH6ls1/9EE62oroso4HY71UeFbFP1mW5sxUS/mojSkpZd18XGXgFtjpzGxy495dPpVkV
P4HJNI/oL6kfrb9awXEeraZPIsTgs7jzl5obQ+mhSvJVBYR/BRw4VlQ4FMcid38OQ9u/dwrWjQsc
QZ7nWihJ1b1OKToCpcNVw13tJWYzTx8kf/ZRFkZkHH1lLd9TpaKP6diX0S41AF5xEpqWm9mlgR//
pQjFObCG01ima54YcnCAg4WrZ++mSRdPgtz3GKkw+jGtvkscj3TpEe+QqY/rOo3+Q/OnETHJYNvu
ozZ15QFdhLBMnDAnoC7ppL6SNVr3E/rpQ+zWnoUbe2B13aEym/DnnJbLD3ey+1vP2jTqsG5dngnX
7JWw91gwUoMmSoIYzGKLFsBzv3jhwxCszZo4fln8Ij+K3HgJDX0LKaMP6FIMIA7oBzTpKa9X+khd
Y67TsYymkpa9WXJ7+GsbRBS0jjqWVObzTYvHmAEp3jOsfd7J7h24lWVJij4sKi6mhhaUNjK+ftkM
rYw7W0uuM2eZwjujnsynIW+HByjfJEOrq/J7kmbKtSWXmQYl0Y0YUo82DbtiNRzyQpB+Ms5r9Pf3
yrOzx//H0XktN45jYfiJWMUcbhkkWY7tttvdvmF1GJNgAkmAYHj6/bQ3ezG1NSNLJHDOH216Qy6D
68rX9VDKosyC2pm0dOJN5mtZR2N6xGYdCIiIY5HV9c7bsWCpAC4z7l7Eft39OYyTfNqWnht69xIH
QnY6kiU18e5W6RgDkmfLMnpvnm3kZ6OTjZLTOV5XwGc12nfsjcvKxLrOIqPdznayGmC5SoOY2NXK
H9k3QjPVT7aVdFPGRFdbJ4yJsB34IIPXpg6dIe/chSxdD4BrT30nJPCkiTb5L+wMNX2ViQ7u+iRW
P9pmK1/XzSvLHJLB/U/x1zy1iYufMHK6+Nsm9MZn7JubG9mNPkskWX3aNixlqSoBtVN/TqrfmjjH
KuvlNHLDVHU8FSNb+3+ut8Z1Toy45FrRxjvSYPSwhUqExU+l13OnTgA06uTcHHZXfUzm2eqavkYP
qJOXMZwXDmjLPgA2otnTuQXaOhRHIC0eBhhvJ7X7w73KRYY+H7gMf5Llgpst7kz/zfKd+pF6kC0E
0dvkR7Qvys/sUGxva+NWfF/VHl6tWVrRFflx7EAsLdVGyG0VhVd6zLevkWw2ah/Qz32N/g4sU/k2
cdY9chTmFd0t/8ZgXeZ01637wGS2L+f+ZvVLEwHGk23DuD3PjLGfQxIu5NRAxr8n1MXVLOSqkeRB
LvEnvXXdm6FbgatiIyYVHWTMLtYe0rwkiWxqNm3pOoXfH32IpSqyv0MIWvPdoNmt06R0w6cuKL0r
QcOJm8amWj63Kuj/MMG5X16/wwXU9AhTTjd6BPmMZdTWTGyHM5/LQdj3eEjHGWF1Kbc8Xqvxt/CW
PYZCSypFiEMSqkIf1fzDgLW5DO9VOxbMAkCL0XIIAqP7evrq7MlWcEBl/9fMFcdnB2Yb52ssLd68
Y+tfVOvUXyh02LHdaTFvh6O2592v1188H95rSAndnxqUs003hTqUaMxy+uzJi3isKlm556M11e+d
iTHO5maHB0wilrH0aF35Ua1m+HW0jv3TDM74fSYr6KfVqzk8r+gHn/HrR7+FqMqRWMS9bfIJBG7I
D8vZzujSUBUyZLr/HajAfylCjH52w9ZvGVFHLK5Mqu6/fgfnz0mSCnnmFl6SJfZagvNsp30L/ZL4
vNYtEZX43P92mhDNnKR73yVzFtjbtp2TGYSFsUXqHxDX7rcmSuT3JajlvTOJqL3o3rbrvCUbxM9W
LpMt1bVn04Li0pOY7qtfvZXWtFfwcG7zsSa1xbG5rVQ4SDkH/w1WtAOnQvn8PMRC4mbdidEH2m7t
sYDzWa9juG4RqodI/3Aqt5441CovOg9ESMcpzyWSZ/46ogb2xX7gIOJ4E6UsYV5Hx3whJeRUsfea
/kjIJWmd+L5ubB+P+ds+Rhv7gmbLufPGbQ3SXcIjpmPSbnHK6GE+J1wDQ4rtJQaLa5hl0w5WYEin
UfgUm2hOmLRHgC2gTBYeLK9yu/8UAAN4tmMjxpyVN5x8tIVO5mtK1/O9nrHjYhPhaJysjpX4GElV
SQOAwj2XoKcVUpKue1naicrqeu1DyZ0rkySrmmm+ri7xbnzExjR5T4H5Yzf1SZhR1mT/KLc5/FLQ
F9+HyjBj6Jbnc0HpO4MTBtLneFJWQl9fN3y4mrDydBOReDeLZ7x3ilz81wkp2Tic4hHS+wPOWv23
TK7FGa/ihWbUs+KuC870AYyPrZss7DNTPz84Aj3HhQA+0xe7keXnwtlxx2S49admREORdaGW/3xR
NuSml108k98aAj1TdZewOkuzvE9qrUFZObPrs4n08phojRecFnjzVU/rbWNjQfwW7O34sgsnGkg6
mL2V4b/pH9fRcV9as9mimDBoiTSWav9q+tC7l3W0vwWj0370PKUBScfT+rJv3vxbNlP4Y4BoB0ET
Ievm4DXLe4fcWj5E9ObMbETdylo5uQzPpncaICFjAnYJDlIxPY2gq7Nz6WTsmRYQJtgDD2jf3qW2
UTNFbh8CFsyqKmAFhogpp9mZ3G2EwW1Rz07JzuV44jrS/8c/HqhRS614c+x85nx9b6zWe4lBThk3
kOL8t5IG+rG0yvo581mcdCDDf4cXUg72RLb1f5H2fOgVVmQvQ3HQXDWY1pjXarzhgJwyTwTLdhIX
lrtORVPycWA1tvCKNWLwT3aNQehf5+BWTn3Ib03qXGmYZBIGShK52Og5HJChaTLcylCUT8Hm21tm
9j75PqzTNl1conr3s+lJeb2BC/Z4cVeWuCJw+80UnTdUH4OFThb4YgbSoUaxDjOb2Ncmr/f60Pd2
WDVlsXlHlOTDEMY6FWqM1lwixYgZS/TwimNjbyDm9wkpdrTyRbTJvH4HiJAqa5LOjv/VdhfACsb1
bF/V4hxBGnF71pkaPcYzHZddy8vEmH6GGKIMQS0sDlM4Tn0+9f20g59i3Sg8Z7BZAEVlk8aV7Ag8
TtTFbs4LbTgG6SZ33Ie7lzHg/xDcUh1H3+vtIuyb7YeJFp3kqxdpHMwhVFbqI744nvn5JjfTIYxb
rk083nNp9z/NvHqXpOmmvy03WH0xKHPbU7zufXMKpyl57o3q25yXBQihcaOpZs0I26SQDm7RVCwB
A6IAYB9Pt+vRuatWIaPHhkXhb9n5lNdNxvsldb3LvOmcYUg30llklnR4VUidO5yvYPCZbFLgMB2e
nWh09cseiOX4CeixqccDCDwsfMaYOi27tfoPF1+1nx2ou/6+p/KIlWCpo/6HJIPUPTkTURg5oKA/
3SEtbqqTieZaPvn7WG5ptR7RcLcCp89soj5N4bwXDMGg0WK/9p6vnJ8cW2w0yYgLQaRinZcw7QR3
8NNmdyJ4sRKCT7zUSvZNF5hHuzemqjK8s7dezs/SvQnE2jjY3by35fFPCqDA38vNvHnWPGiaV96G
uKuF7RQeR15TiAq/X2Y0lemcukPvnKa4WthNeX6gUp2VEDdBdLDm/ylL/0oaVajvk9vQ/U5vSLz9
bTprUbzBHD5py/rI96WE2p7IXl042qTdzGT1dp73GG1bKK5su32bYY9oANLXtSY5tOTGD//KMBiT
M1B+X2VdrOBH6qBKTAE3kfyo98RCCzgd7l9v99X22pWhWgq5tm1CR7JhRFUTTG7WO1K453Xcp/WR
gFnLOVuNgNSzaFORJ8656WvzrNmmF7oktkHDhZ66w1n/jVUDDtKW+7YyvCTOl+Ffbh6A4Kb25AFi
6veo5gw678fA8sj34zxLG/dZNuJQYMIlhsfLHOJF9INrDeKyjIaCPeJ6lgeHVsX5HxdLvGYwT4Pz
YpVT7GV1PCbWi88ANxLWcCzmKSnXGIqS93/95shlXh/BqiP/p0MgSFSoTfkwLXJ312uzx6t+5B1w
dMaWOZLTqXkhcl/ikk+NUYH914HnnvNYAM3feWvXjXfAuqQLoL/nEtH4ERTnFpfFZQ70WOdBKFZ1
dhfkRCnOld1964CHVNq3qw24YwOlZ9Mut+FxiBR3Qcceq/J1HhCob2TX9GlHEnSXIpSw723HNIBO
wpv3zB39RLMaEZB6TQDe/h3jDseMNl3pgsW19E7VVJIEWHFemIchmXiOoLiPLdeMPvJ7czNPcFcJ
YnG2ZVusXFIp3fIxl7JJCjQB4ZaVUptPtz2MnyUYo4+UB06Hl6qLGn1S7RGyRST01RfuYAadzT7d
tbmioXAvShLm3LzW/rR/tHHv2pCV/hK+BWp0omsCt8qSSK5h5lkDH5zmO/0+T1uJw4WaapkZTKZb
puh2PnLRGUP5rd613q63XO893w5fNAWuGpc/Kzzw09TWvMqnZB2CV/7lXJCSP+6H0qty8kMvCfEW
8Pr/2KTUEyFI1X6B5Ks//PJ2HdEsHtsPdr3Z62lMViaLYGXehLGzGPPqsOrHa1Np7sW2to4wRwFy
wH7ryBv3DBh18q50GPnffdZb1HeNJuAuBaxsB9aGcjl+yN2e+pTixbiEXhhgfmWylOXJNrY/vkNE
KH4Y0/TVPUAGKgAltAZjht8Ki26rESKiO1NQ2VXnmB/A8HV1OraStFGcEuGUj3T/oPMOYr09DUtk
PQbIK+I74IRwTK3RFs59APbxvpgyACytEYTBoSqLE2xOBqA5v/VpSIpQHmbd7hGNr9x+BKFz+rI+
6agK+7QRbJPX8QjIBKYV0HkFmWXF6LuZbD2dDCCp/Vyqz9p35JHL9RBl1ofHqKjKk77ImwH9zq+x
75l8PeipJo28bugusxTKfk5aPJSn3vSx/WiTd8cJboAM4DThSZh6sAZ4QcEIQahPV66hPvMwHtSw
zwprT910gLwOyl/rySuRn38LbokcH62u6xoy2MDWFmNTsvf6KK+D72MobJMvhoDhf40u4wmygHO0
Yz4HvwGctXnQJ5sl7OzPQJZPh+s0IrcQvnqFDtZEX4bKV8spQR9Yf1/mbWacwBU3nDaLJPGxM7u8
rLQxv/XkUd/PVFzPuSv0AauIziP3aicYHiKvkeMdt1yP0nATQCRCK4jCWXiG9npP9D/Bu8owE1Nc
1tTCBMtXf+hQEBDQLf7dWM2EMhmsIP/G0VHPK+TXT7zt2/9xExsiQOvdOwEVWy41Q8ADbxS3xTvV
bX405e7YWCVZQozEGyHIkF6oC7zTMBAd+EZ2DZL1iC7C/5pFbcd14BBcC2sVMSoQjjxy8Edom5XX
zX1FfyGlnfUt8Pd/slu75ozjtO2zGR47yt0hCs1p8qHpsZVt1jLJNDqalvpv2zZmfKyIFTfEFQPR
PKB5FeYUNnL61DPaKDCqRYAsJvZAfAbRniUnYkUdu3IPDPqdOeYPtonePM9BUj/gKp6rcz3vxjtJ
QGJQAtPC26rkcAZkNoNXUmDXtjSPrzpG3RPOgIJqsv0oDXCl9elmeeujgLNPzmLlMMkcBWWYBf3m
7pRrzWxzi6XEchraaTxrxFZV5lFUVT+4kGZ9Xi44hi8xAVmocPeh3XOqlpcxk+7uHLmuArlkcAzc
2FzzwoPX9hcr24OoetyoGyJIfVhjkL2krZ80Ek6URPUS8IcJ5yhC4WjvvCfD/KsZ5urJ4FpGCyP4
3A6BwP3pYI/6UddT+LTzuYcsKeOF7bsS8mPdOvc3IQjtqx9042dVOj3KC3P4x8tNeRM/Op4BdEW7
pAixAfQeqfOL5ZGuJMh+ijYY69TTcaeAQCyq6SoVJsf52KzhP0fwYp+6rdTDiR7EIDjzMuq4cOvI
dCeSIxBJabnv49m1wnY7hygKVKZEFQUnDEGqfDMLy3I++/7tQhi0/cG/zJkfNAOr85vO2SQ4S2k5
bi7r9ahPYxyq5LQ3lJm8LqUR737j8+oKOZe/2jhRIBib731C96DjaogN+653AMNiq9bgc66wkKQT
Cx5cMUMLrzwH0w8F5lZnZT1PXyu1v30u4IaeQARbZDWhjl6IBpgRN8SBaU6w6xtvkluXdmp7UqA3
kos9EBZYhSDjvT2813JL3ps9HL9QDfvdo7/bAvFyj/PBNbLrs0jWYGyBLUY8bROf7LsOJllfkG7R
bbgZkOu3JbqRFkzay7dwnfY/DlqcnrDJmJ01tuT0D4KuEQ+UInLhl2Go/Htv10r9XNFLRqeSXi7/
PNecL1fXAuI9V4fylnxSnkEz4649FtSSxaYBUtruFhHp70Tz8ohaVjh+9njZ/qwor79ZCUnO2VAR
MsMbSZv0pdmIC8jrydAyMh6l7d/UWR6tpWhih3M5GvN6aNOzT88joTAahj7J3XiHO6qsTgPX1YKu
gHFkvUXMse7qgpBpWXPLTPYLFiPQMllPM7mi7Lv1qWcd/E+aeIOc2iPI6Lni0fvbDttcpZ67HS4o
ptmmO0R/fAkMEmOqqAjpT16tnToPN+3/Yr9AMgCItvc/FqlXbvDFcCdRRAurneINkeQjj66qiwUQ
tnlsZSN+1GvbtfkkE8cu2miZ5c9oKoeQH82DRfFoydUX29H+SrJQb//R5YpwBzF+cCCpWs0fpa2D
NIVJLPqCUojKhCgIaFOPV9p48shtg2ebeXj919FD7KeLBz2XrbbCQdwNVi1ReM2hONV+Q7ZsQuYe
6XzeOP5YXZKuT/M606DLmdR6Bf/bwZuwwg3wOg7Ps5p6veJHFcdPp27K4UzCL9lnyPZ8XZQ8qMC+
KO3fm66yo8cpLCu0CpV2qmKrNRi6nVjhdbeWEbCojqYODme+TaiEYgYZVXAIRiqM54CrlV2iSIKA
Ge6GjkqY3AxxteVo3+oamckIjGXGStOeO8agg46MrB/70LNJ8XX9sq2YYt1lxEYGsw/9m2+mhiZC
a2kjguCEpuiz4lfOj6WL5ouAXP99KAF8FoEdG+a4qmXQEPX0ZoxIzN1Wb85/oarDspjBv781h0Jk
xFVZ46wYo/BGT/ZLgS07xFKy1X4Onxi8TchpwgJLQ/kfWYRoc24hOi9H6PbNOSl7O7pyfJo2Z9z2
XK6IcWIjDg4bDRH7fH2qGBvjc8AP/2XzfU3MtzoS5w6hcvdbzSTlp4wccNKpiAb3Ai1QXXHGW8sd
ptKkvelgjjEL+4393gWCnF5lCJqeukMMyKea2NnuOTebNQuSMS7im3cs1TAKziUguLU/sxjVuP2q
tu6uKJfbDVFmoDCmRyBtJ57woX10EJj2vIGgHAWG/fI6zPv8WGt+/tMRLvZ3yDPzmsRe8ukOLqx3
rbgdbfBpm4cHoaL9JebEalMNsVnnEEGOd2qTDXIDFL5DEbYBhC+TmF+j1bfXnNacDUvnMoxxqhHO
rQiX1eoWoO4tpJ8jXPTjYPTivqXTZMYu5+gKIh9c62c0eNJ6EB6DQJ5M0MCZb7fE1bm1ax3f0GyA
vOmpTMJ87ezgsUMDVr/ukmyjhh7rXi0ZqhTx2OnNGZ69Y50h+dReJ2fPEuKWpK+cVxsfJuF8lnC3
b1MiK8zD9qj/26Ru1vsNDFg+M5Lst0yDuGQeHmxpn6FeGUf8UE/uC8iU1IXFJj1yusbNh1Rr66de
6Qbz2wH+yzjVVmDDDOGb9eFMk2Ue9s6BnTswlwRPwF+dOdEmEPjvluwOL0fWtQEdh8KLb1vKincD
0VKdKwZbkbZroy2+pjF5aVjQgK8hRu0Lgubkl4f6uznpxee5SZJuQ8roefvfxSQ7d2A7QT1XKGl4
qEpdfVnjnJhXpOMQrz606vzi1/GOihSwaH05vMV8IqhtZyStKPfSyRxhf/Y1Yqii0omlSHXelcrk
FpmXY2lcwyBbyl+aQajCfyKtX/toMSx2gYurKfF6s77F+ED03xBQGCm5v2rMMfIYt+8HxSH2iwYw
QjLhLr4/XcRquKAqFHHf3Gj3fXCQIPkYnM7+PSVz9MNDqb/c9rzpV191TfLdLRvE4+7RN8nDao9V
97Id3g2xikU8nV1kt2h8PW6rbHQhe78dAmTpYZ6nKXlwxgh+wdem/R7gMw2fLL24zZkJqHQLt4VI
oakoMRY4l1XObLZhJbaHJgCPKtYlNH8TrlqTqXocOaqVtAeKYCdW/dJxFNg/+W/PDZrEPg3FuCC/
GNiEX3YAJJmT9TWUKZNGT3freHQmRRY7k45JJR3Y/XZLM2DvMkwt40Hv8cwwdmuoO0qdRfMugcKk
u3hZxfdOdNUyrZLpIozHzObAvY2w+AZzucN9A+yjobyWvIJJtgswzKyd+lgyv4zTkBGDzCeMk9Ge
v46t8dz6po9e9mJO3MDNHGDxX6JduzXFA+q5xRLVkf+oZsnv6CvCmx/JtUBCPSbuqN46MNrjtNNR
cnsaE0A5nBlNlx2hGrqTj1RlR4rJdtOQ5IEmivuaS9CEwU9nBGjKmHSd/txaapzvV9OKN2cee5UZ
1exWvmyodGFkPTTLPvj180EDh3Wi7Lz3imGsqvG6OlNT3/vxaJhUPYNGk6+G+XMQ6/40EJpAxNfU
SdJVt0Y2LJ1qUIzeyX7FD9J0P3E8RxcSQ5fXyauRD23TOP5eg6j7gouM32inARJf3BL5PQWoj64d
tM8dzueXdZB6LjaYChSey+6+dgzCcN7Q3a++4RKC0yQCidlonXVWdi7yZ3tR5rQOyksegCmdKF/i
Wn3yNkxcpUAAUOPOSquDZAr91cfGYJbYZ+RwexXEX9WWuFXRCNVuGcI4NV6SevK+egt5axF2iCpY
JOncIzp3asYQPrrd/ixYAD42xR1x47RDdfKPqbWfnZ1zPoPGcOc7TyzlcW6RrP9CJYUJwt37+M2h
+Xh+HhHpaSCryFnBWeJSPi/xziGtYkOMndni4Hct2iY6A3XAlslKiasX7QmmBhLsuwuXukZ6GlV2
EQXR3BdoWhHPKTyY9weT5Y7SjoDBa+8kzjeplbyUg0TQ5E4lf9Qu1pJBRtr+NY56TllvluqX6S3X
PkV1w/nO3s4hy4dkSWpFF06/HS6U960O1ZzVxON4hR3UXnzpBQN+gRvKH5lyhoBsqLKSEb6XEWVZ
E679362Ll499t6blakX2etfqyvivsT7i3YdYFsc/e1yx9fiDCxWwkiX2a0adH9wfHFw5AvNmwJU7
TsnpWAL2L7Dbre5PjrU5AgvDurzUljX8I/GDfXi37flTiq6RJ6Ra6JUbY4D25TDKgPl8sD+oTlP1
Gz6c9Z0NBU/dFu9Jvh/cm6gmPBt3zcw9vDOq/6HqcN1ySy4cZBRkI8+yvRj5c8+K+dSguXwnVAC6
zZ/q6W+EVk2ncZuM95EnadGOywUwRx2tuAf64Pkh8XZTWVy7wSfF4c2PXcQiShWESZ3OOzIPvNfi
MKnf1QId1o08fIjpntkKp1TMlZF2UIpjukbKsXqWC4KidtK/NEkab/7RV/AW6CT+Rgtu57vIrAc+
avsI51PkIhTPSnvzprPHmFbeeP1EZAYio5ismumLBHv5V/Ai1lc9YFsDTHTdLrdWjwN2saQ/czEz
0j70PZQGSv4JbQmKQgT0g8tCUHQqtlQxJtX2RHLSGv45+CbJWWFitO/HyO9xSTWLa061SBavCFdv
by9dtPkT31fAGdEdncbxY+pN5Kw15NenG4OkovMELgSQfpSfZG9h+uKn8EQON3oTHI128sceUV6l
KMc78XTYqpsKK4zRdjGR+D5frj9wNg+TKZfTjFlGXWIL0B0q90A1O2sHjFmhfVU5jSIyQXGzI/EV
jN8Y9ypqxAoSvV2kLbV+aqN1fIwirao8qnUVPYTe7vzxNrKLYVbN6p8Blrb9rESyjr9bFSk3EwaN
/PWmFhtzajHAQID4YpOHVoXLi9Eiji/KWZvm8Zgc+ZfleH/lPGvFGSeNeLRUuIzndatEcI9IPHkj
nkr8HfSyE3KGytlHFjzM1H/JQdSslER4p31kuJpRVQ2CrQTZaYbZADsS9G0FyCRZE08kplHnNwmP
qxkhXnBQqm20/4KxyhGn0tXNAzHMhy4Uo277pNgwTsPikbuVWNPMaUkF4hclPn5zRXhofiZ+KZ58
No0tR46o/6tCO/o5etiunuJkneXlmG39Leo2r/1lg0Ac70dl1v4S673SPKO4SPIhmkzCiNBG6q6p
Iu4WDj/nfXNIvc06v+OUY9jn2OUGXMgVZWtSpNE6g3+21sW3crwKwysAtviSlrH+jsj42OsW2ESk
g0v/2+oHJsTIobvgAmcUiiKou5bxqdnqgmbVG+UVewKBEtPswwyiMOSTjUwXb7vX+kXrRFYAan9E
f4athrxzDE4hppepPfJtwGVadJFAT2iIYfMuoYWC5Nwsh/srWlBU5Q7C7O5sh1H5J1z5qPNSLiQe
wcc94xpBarVsyGJuaThoeXQ/7PouAPs+teG+TSgeeJZ6DHHD/FE3xnKheW4JhLMXrNt5AvucOBT6
+DceYu8b8gr3D6e6CW9aqrY6ATZO9XentpcRbT93tP5Wt6uEwUFlWhZNv+0r108g2ovjVi5zdriz
XCJzH2RuAY//lFPtL2dvZ9WC06pk/1i7lKjg7Svl8mLXwahyM+3moTXtgN4UcSSrkwcT+IjxQtrI
YsUB+d97I82SvhbLdrEc4O0UhNW5uGMX2ui8Ntw9mDZUkxMINNwHzTD5z3RO1PMptG4wjDKJeOED
DZ/ojPl+0gOejHltd2ogBZqWx+9euUF6LIfRyHyJtMcVs8pdXZtIJn2R2CjUWvx2aPEJK4/PnHG2
uVg1AlbEEYnidAQsf0OgvjM/B5NbPVbzMuinNTmOBR9kdKBesLFDQF1oPC9qwWp/BtMvo1c+1AB+
i3WnzNbS9t5LCbGbjY5g3Y3qOikR4w0cxkmNZHC3F2znBvnAQ+laQXQaMD3cty0P/bfIJjnpwp6O
QJ8dCxFdODlW+bNrtwU8dJDrV4AQ4bhj7Zq3swXN612RyzNohkPrnZC6dzxIjWgfF+msqFPRyL/h
nkL9xXMqu1eGz+QvkscW33BULVOGpctlYyUgtH4Lp7r6jc4o2k8jUZ4BmwTdfDi2/Mg9Tf3/106S
8jzeOzD3v+46zmuKnrZ5BCOaxZWmh96Qx9Wqr82tQbkBg9D9T4QG8gBNA7+2YHA/TnawjMdV8ipX
eecL8SKqvsGhEfEq/+B2HvACoAyoHmvU0vEVYbnw8qXFjopYEho3L3c93fed15QZCF78MRE61Z7x
DjLJLH3bjHfR7LT11XGFpF2TYggMOlBMpGdSfQ42W8J7Z3Pnq/FjlS1vmes2hFoSl0YNQjDYWheg
3XH3jFCXtP1w23Gn7O5YPVMdJ7l1TbcVkAB+WfTNCsQ9Wl78Tq+6RJEy7Wv5yEuGxOK2zH23K99Z
Lt0RM7mUUcwREQYYlULMvnGuHMXVn3ijDB+WLcJ2EAEDcPg6a/S4tuHxU8wBejkFKJ9kvVfCuiWt
zU7jNmZ/6fnv8K3gVBC8wCObSOtGg8hs5ANB4dG8sRa9hy+wGBwfhEJW4HrpMqO0ysLK9dszcpw2
Prki7v3zZkGWksk1zGc7FshrJ7V74uKHpfBPRtTeTT8WNM9ar6VE49aG4/PRz2L4xvsrw7vSsdbt
DiMFcHHnL891hJM2k2NtEIzyJTKLE1/l2qOzPJIQtMXXZJyHp2rH0H6X7KSOIH9pD3YIsceoX8rm
68DpOt9Bb7I+AUklwn7prSAeUyLWWp+nrTm6vNd1IPMZGvWP6qHyi0hZcs6mCAyJEeuovil8Advv
SXtwZIKJrS1KxCHheTSwXZfRzBGTI/UIXx5XJB6PiH6m3A7dZjibxTfri3ZkG2Lu6/Yf0UqOP/+J
sI8xLHjzfSy3yj7bGt1ruhwV9ASRDxzsQ4VfERxq4ubpW6Qw6daGDh+0bOA9AOc65Mq2Ff5L6qia
s8rdapHF8z45RU+k9d2WcHxmqC2JOQ0ON5y5v7ZZvStTHSE8Fe1KkqGJ0Xqulv1dtWX8rYLicRgd
kPTntq/p9HYQJqF3ljW254H4ZlwdXaDWNCij6TdUCLR9MiQeO6xfIzXkyxFgFsyF7QUxudMWrhcd
QDXh4gtYMEzFBfE5VXRyZsD/ux0pDaDVgPyUEay1FWAg8rp8ilZhZU2ruNtKkh/9u+1AUH4Jtj7+
B+eAGQs4qKkKb5s2rzhkv7/zFkMnYsbc09jZpXP2BrJoCVQw/tuE/lA+yGTd9bWaAvODF/zW0GeW
qugTKf952tu/kOsKHGSTtaMJixmew+V/pJ3XbtxI2KZv6CdAFotF8rQzlSXL8YRwGDPnzKvfh15g
16Ia3fAu5mAGMMbVrPiFN4D45NFw4D+VMfV23S1aOt6Q6tyjNjZzvR0D35/3tWmSP7HdnwowUr9p
ors7MIALF4nKdP1lnvo55scpYuGBdANqSR9UjzSpKsLDEcyLR+Q+OMTlde1sCn/m1jNdJB62UG/y
Yo+JhwX+peI22o0hsvAbgtrpc+9a7QezMpqvY2ZPpxSZouimok59a6OUtpBYB8g3KUYq4Hht9P+p
afnxXQUG7osIaycntCyMEhg2Fzdb3q7GPZpWPhVN7FbskzNoTrKbzBBqkDugvBE6gB2OJUA/JB20
ygGR4AT5E0Zh1VfkbsOXaEq0r0aX09jJbF6TO7SxUnNPobK3tgDfnTs7HiGS4LgjAULpmPqZiQ1A
IvPFcFqaoLT2AN1TVwdhd9/IsfyhY3887LtRIkSAoAKccdspAnUc8e9wqQgCOXppJ+WS4PH2bEiW
3E8NWLwI3ozfKWSGfOvVAs0c06IR46udzdVnJRNsp0yjCL+33HrjPqX+/KPSQHxtABkH4xFVev07
WwLlUNIUnbzIHsZHBCbkopg3WxIfkTpJ9o3bNc0TPi81oGpzNn6qas7JRujD5bvCRk17F8x2+SFC
/cfcV2UXPEVISP3iMbfVTuvSSZBIGybI2jxNf+R06kYg6JVNXjMPEpSdmdDSqvsCONFsEszPJZxV
sLFOYp1sQXK2DcHdUzwSaDBvVI0+xVYYIR0NOQYuGhURckYtDZrumARF7/PMD+oLTuwD/BYzsx4D
OyAXMmLX/NL7thDHrrDH5zhKg/RWAVz5rew++tJoJWc542z9KZHO3Q7Fu8zeIo0UfrKLIu5PVTTD
17AD2z1primGB/hh+Hz17tiBpxSROd04CtQpwWNPNaRI8DDdJO2ovk7DCExg7NzWPya0pW8NSHvR
ocQ9RSc0apayMYRIeZy1ebrrqnboPAEFz92phKQVxuHg2rd0SZuMQ1jxK7SuoBANTzNO6IGiKbGz
jDYuH/LAR+KC3at/TLgt8iOQLbyeNDOZmpdEdfFT0kzzTwO2gzcasCqXPjmG9G1fVAGu8ZM1Q05y
KFi7vnLFVpZEAV6uKqkDRdHQnJNRmARHC20GmvKWLILdKIkvj1TkQ+Pb2IzDayF7rTlAalT3cxtk
9VEhCfE16sgsKK+W2QuAznzYDBYTxzZAqWDLi4naxuCr+aVIO2vaUEiYQO/WGjpsgaFAs3TaRMpD
tj8Fp4Aa5V7oIx3+OMoMSeDSV79a4ZAktEAL2k07qFGS7cz+c9ZlpnYwIRD81NPUVJ4chPlfN5dW
RmlF6U/+nGRA7gun+7JYSAMWgfhPqCBz17qZAVpi9Y5qyGOOdhVQZppJ3c1U9tZ8gGyePzkUwHk1
UCD9PkCgp2juWM13V2Wh5nWU1z5U8BPiDZTo6KEFRRzTAyrlk0EpnF02mfQCxFRE/j38wwieZ1K7
j42RpuMRXiYmvGLpyICgqT5oRkthSs+FG+6tNq04Plrddo/uEIzBfhpSrMQalN+LE9cTEZebGRj6
sh1TrINGJ0nZTzZaIlEOdiQM6I5xE7WOeSyFtMDv/KkQZQszlNoGz9R2gt99axVjz47LQDEROIV0
YtBw6YAGGvSsfiR16D7GPG+ow/CQfFPQu+qbKPQDsddGm/oDBYnB3NtojEQ7qLf2i/BnA8i7WYYZ
dhW1/dSGFbd80xHkaVkFOxZJHHB7FC5oyG3oJwTmbk78kvqaKO2DTl8KjFMemta2o/dC/VHXixeC
NAK5odANqG4N19RxtszpMTW4Qzf9RBttsOJoCaFr6s1zr2IqY0UUbqMRHPCm9zFTujVLPW0WOgqh
5A9yGttGEcQSj8wzb4ll6TiGwaefniV6XJ/9omoQXwhNcPhzxA1yQLWrrW90MpiXYLATaPhWGQER
glDVb4oYOPo9ZQcKYUHRyE++k/hPbTD79zqdGv9WFmq2t2huaMPedQcj28yToabbMpDop42tnv3G
fbD8qoWd/2kCPDp7CYpcv2l+RBia5UAgNlQVe1TBq5DamOG72R3y0Fy6puzDH+gZhfYRUTnMEqcp
nRTpD7IInmaX1aMfVgYVeEXitbdqWn0sQ5jDY7KUb55sDRA9fHw1g2asq5oeROEYO5ln1TbBbNA6
0RajVQE6JvZ3crYdwGsgnfHeSNIuf4Hz0D1Ncdc/m1nRcE0DaG9A44fj51ou+Qn8kf4GLQZgY06S
2cMtd5yvf2A3QqRQk5n3QNYsy9gHPsUSiKDg1zYkpovwvt4Ot74zgpW0NAu1TJp32VY5gaEHmwSL
pf8qOuwLZA2m8Yaiff+1MxwQ4OQp9UvYlkD2UcO5LUBJWXt/ogWHblMAH803g+hXUHXGuAMyjvTL
opkhNjOQD/9gUXdpEQww3c+WL8JPSLUXH5Ix4uBEMm9Pkyp0nTZMKG8h6ARiE7NpkP4n3on3VmKi
KjFFunss3Ni8oyvb5rhxU+Z+zLsUTA6Fauu1dZ2+2ZSdWXMQgP/4lBMCXkxJ+Ng8zH5UuZsAsSpr
2xj5wuIOiGv2WmDEX1QTV/OhotHSPfFTx5eaxwlhfq1yqaAqy2z3M3QD8JS8XYrpsuhwZnJuPiH5
RPcnTZ3yZ+P2dr0xAuXwVKQdzA1AHGBGZN2CBAwWc4RtbPpZdKz1EaQPojhYd1ANMpsHMbvRK6V+
ZT2wEVM0Q4Xq/L1RWbxpFP9pnQcdaGuKllYV7PVkQBGG/7Wv9sgfo1sQ2zNSePAZEflnbuFcUT6i
8Iq0gx3v6n5o40ODpG1IghX2D0L0+iIi4IT382xqzofAl9NrthxGyhMxWW5ZuOpVBwGCvIFVJrdB
7aQmCjtu86Wn6TkeMzj2DxkPAnZqObawAW2ngqehG761SEP/h2KCvJNaJpE2sh3f2QYSEPUNTDYd
BeeyGD3UiaybusZycQOxBVTETGTFfiXPt74ZFEQ/GyA0CZvAHFHQhL5pf1AiNct9X/cKpRse5G0D
ychDiKKvjvxZmGyaYYR8kwpV6jsTZlF2cGQ3fUvtgcr23IdusBNkwNk3irLOHorvUtIxa+Jm0jvN
PAEo7G56s6eOpDmVRVxiW+53umcihYRvhMv7gDo0fIl0MF9RYtM/jI1If2rsk69NNhb3oQymhTbi
c4Na/pT/hKivLwxlg3KZi4jdf2GmYWZH/0WNm4n369Zlp0+3qczSJy2JE2s7gwuON5YN1OALyhgB
bDd8iGGnIc9M3X4mU+Sdodm8a8dyeBnjeG5fCtp18Kbcuv2UUZMEGooP7BcQFoNzBD5mVqCAcm5K
TCFta1NVJJ6nQS+05huNcT3fiiGqyjvqGsVNQXw1H2tgMWIf6oEGpQEIFyI92Rg+E4eIb0bgE33m
M7ARMNstGLhZj6sWOR2cHzYVfaWCsrJZxsd5dicYZXlK8Fwq3WXPhbkkTOYCHA8ZKRy3QNEY5SMw
1+QBMk0d3w1lagEF0jNAV0lg5qCFYxnsLWrJJSFkv/RBK1QYn1FBg7puGZGTe6BklLkFl+V/R4Er
iJ/KzqrjA1YYIt/Xwh0AZTqiesDAuao2RqTzqyHaCHEjHODfoLSd9JgaWRreUCAtiNuwJ+pBZTWT
/qV1Su0X2XjO7A6F/TypTAK9nOJabZCN7KIPFdCvgxmMU7dPxUjGP4u+AQBr+sUBVF38ZKB0hFRU
UZTzQ1RVJrazUG0wgAN9G2QP/wMyUGlt1A6ecvrwBnnO0r7vReS7m9meRmP3P8I3awkoNvNmv8cp
y8jyMkdyR+bpfkAVeDyAQtcL/qoZUEIRl9OprKfc3qcdL9bUsXAQJ5LhirrnGSFRRYCDvCbqruQo
y5//JY1L83Oi0VN2HoLR+tawChNcCPhdQZ55Tat+EdpcCYkiEkKNVSFFyT8rIdF4UQuF0dN5HTIJ
Ox/Ro32khPMwIQ6zpUJkf9P8mXzCJQ6kpw32rCAahwgYm1fUN88JRdom1vG0hWxsmVaSoBpbmnKZ
3nmNPbeHDj1MZLKj/nhZdPOMBqayEYdzhLm4OpgrOUotoIw7kYZ4nV9/YAGDzyYI86W3qHnUD0ii
qhRC9uVBjbOzjAC+AZ4Z86C1p0kOBXLwKTp6Q98bT8AYnKMUhraVNGQORF0oF4Gv2WeNmnflkFQb
zE3dbTkU10x5z20tZLv+zw9ZNEn/2lqoLdV2rZjkPstQ3wNm5ThGdAtdtL9i0Xp2OYFrYAi1CLu/
U3hVo0ptWXeeon98NB3TelDIxl3RrD47ii1tZss0AbatlrMHn9IZIEQ9gTsr1SlpnYqhtvaX1+/s
pvlrlJUyttkGChTW2HklpGgPh4pg79Ad+owSV34T1wApifn6K+fhzFJh+aNjYmroNr7Cq0/DQN6l
0Cg7z0YPcW+VU/vQJYOPeBu0v8vfd2YWwYKCqlHAlVCrXwmgd4gtgQeJOw+jOgF/tlXOAagkzfN/
HUewG3QT9xsDKdr1ZRPmXOeAWNh9cWM+FLMAKjqPwZU98V5Xl1EII01pw5F8pziLWCO4cIud5yO3
eHCKSnz03VEbb+YoFh51QF9csWZf1v/tJYofFZaS3F02AvLrvS6wOrHRI2o8QoTuU2iRZmhxmuzH
XAVIKi9a/4kqUH/zhbgifPvHqGM1to1pgqvQHMdv1V7W9u8TTdcFIlg0e22vKcNLAPoivSQ1lwS4
zEXh9Ta4Q6/uiMdOdAVURZpiWDddBzvhkOhuRV7lwymmR49ui5XaU7aFEuFbpxw6LSCCDB1QOq2O
G9xktkUXvgTevUmh5Gd77KBAyGZonoAUTGf5atezWV65Pt9vT1SueRgkiBmJd83KfdBw0yKKIjF5
oZOoV4SiwDHMof58eXO+P2/LKMt+4YbGHGl13upESyQ9jYlWFTIDoTa0kAtD4Q3l3BwvD3X2g1zl
Oq5EQhFZprdrpkNVnZ3AZij8sveJpDK7QAevnOpzH4TJBQ5yppKKQvvbURCQcuvalZgMAibaTo2F
9MFMUgdn4Zrb4JkDQGVTp7ZK1mPTlXs7FNjmHN6iM3oBCVKxSbMBfahuWCSNEDAU4R0yq+H3we2A
3YpUm8IrF8vy968OgcPwhrShrNIXWF1gVFPjrJPV6FEu0SghZvRriwGYHhWH26rS450yi2sm5Gfm
16ECaOFUxjWDc/Pbjy79Morttp68WIuw9FBDurfrbtibyN78+1Iy1OKTIHHwwEjy7VCBihGRT9ib
sRy/SDF2sLvo9SpTZldGOjuTf4202jRtpSEh02WT1xKEvoDdUg+5W0xQY0TvVaic0JN11OHyeTg7
qEs30cRIRyfiePt58OFIoB0IHQ3gjR+cmOBnVpK8OLkw7jOjE98nOq8/Lg96bvkkb55kUqWjr/XC
oa0FNHWSwQvguNxUGRwrTcJ4oERdX5nUc0M5SkiweK4hUCR8+31oT5OiDuXoDRJR8EFWkI+i/r9u
HNwrL9GZmQQ8oVu0PXgL8KB6O1I1ySLvDTV4cdO3T6iImocJ85CPtHarO8cPgC9G+s/LE3l2TKyC
4JzxBoLMfDtmNFFRNJb2aA8sOKPr26S3KRLzu2hEOAmNAB35nwk0uTxdHvj9Q28aBu8BfrS6Wgw+
3g4MFi5P0EWqePSsEPo0zfYUD4xfRdYV/5mIlARX1vH9vc2AUrd4ZzH6UGvTrJqDN4SiqdCy1xpy
RrTksiRqrqzh+VEIaQmeBXf3arcYTY6649hWXlaMwEdcYPvPbqzElY95vyn5GLxoHZ5W8X7ZDEqn
svfb2qsH9MxA7zTzUVFPHHYh6sW/Ly/VmcHU8nrjyoWkr+Wsloru1mRXUdh6CO5oty32g4dw9LOH
SS+vGS4tW/ztW2AiwUk0pIzFVGHtzOUOlkVDwW+8smyq9hd6zWRRopvSBwQKQU33NB/7G0g+/hMO
RimZrsFTf/lzzywhIkgcP952zODWaQkKkLOfUFL1LD/s7vS2A+4C3+jT5VHOTSrRiks2h3+QtX71
nGgusJcqOi/MRHjw5+w7zN1sb0vQxpdHOnPSlrON2bdN8irW30NzYQiN0a49Fc/6sRudIKaGjRg0
Pee+OyK52v675TQ5IUa+OikQT9/6TSgLzBRMpAk8vdbGJ14DVIXU7N4KiLmHy1/3J4BcbRkecN4d
jvSCX11uuL9iaJh+ITgYRJEk3M/sZjGsq+mYQ8/ZwKqQN41VF/9BjR2+Y0Yg9tyD+qtA5vvKfXZm
PdkwQmBBYhK3rV8kkM2jqMSCWwDT+4p2LW1KJ2q005QBr7/8zWdW1DURHOY6wxWJZ/DtJ9t2lqou
ijovAt11qw2l9dGvugzCX0OhCBlIPGJ2/zqkBEDO1SkBqGAktLoDQOrkeRrFjYfFBEoOltrTe212
OrLn23yAsX55uPdnkOEwYcRcRaeNaK8imXmg3BW2Tu2FRth5CF4UR41vvTLK+zVjFMLexbBMp1a3
mscUXLH0B7/2otadH5DbcY5p4AKuXqReLn/QeihWSrcVtTpeHoVr1upd0CqJcn+n0UCv++qmKcwG
pKpdHAIr+teA5c9QHHbTQXPQfWfZSAMGFFmd6h5OIvmJoOULxMFhYWUFV+ZvvUrrkZZ9+tfRMxBw
SJK2wKAiLIfD0PlqJzXkOy5P3fpNWEaBQqOTphtkXev8pI8ng5eiMzyDaATFVUt9Mk3X9ojZ7X3f
GvEeVUj3Hs+UZj+icXjlsJ35SJy6TM62QZxCKvb2IxOskvEuQjJSALq4yTWnO0UL2eDyR66PNB9J
OGQDeIHo6FDIeTsKYl5KRtwsXp5YcNMzeKgRMp74yESgurGD+Udnn2W8/x2jCPYkNJy343WzRjTk
a7pHY1Dvt9mcxF/q2kaP7vJ3ndn3zBxxkANKRn/3EvSgfSYtVwL2Ch6usKbjGY2llkIuHBv0Da4M
d2axQJ4ygZTDXOhgq8fAKipw4/APSJstSEhVHN+xuLZ3+aPMZXb+fnOYPS560g6h2xjhrS8O0aqY
ZBYUHie+cT9FRR5S4JBF81qVGhgwB3e3iJpKEB5y2Uy4X1RC8NzOqGSCX+3FVgsiA8ETp7OjQ+Dq
9Ym9bTTb2nFBOFdzOOGCwLUKLZ1+3nNR5622Q1BHPc1gdSjdpJopD2pIIvcrwswTaiil6MFfwycQ
NMUwOrkZfT3ptijI5OEWlx4d7DiIz+nK+3tugR2c2gydnodNweLtRhoDge4MqqVeqDuxN8M33MRa
WlBMgGx2edrPnBHKpkw7Vu5nSklxjJAFevIzsllh/9nGwcaDjjbsOtmV/41Tf8VteXljVots0jow
OShLfWSdMDj10OWzznDY9KErNAfZb4wmnY8BThVbxG/FI9oeOD9n+JVc/tA/wd+7oS1SFTIWyqDr
1zZLg7ipKuBW1HYD67bMZfQFPIT70muOtXitOmjahV3wOHda9UVkXXUA169eK78QnweUEB57Sob7
y7/qzEr/qf+CUGdS3pXrs9EwgiiR2KBC0D4FddvcoPtRfARBF1+ZgPND0dqi+6qWut7bTeXKGSkD
TbHSrY5mZFGD1rGi/L7QAJj8P3zVUqUXFIG431cPc9aLCl91XkuETOAuIZLd7lItDF9gnLdPl8c6
s4HNJX9SlLglRtOrz6omQpC4cWYPfMCcfAqI7T6OgAnuuxRRoJ9CTNqVx+vsiDAZl8qTyb9WI4Za
FgVGks+eMZQ2HHskJUG94fTSBdRh0+CaM/W6nMDFyDtpWnQJiNre5W9Nr5V2lbSTl4SB2I0C1mNf
gqQCnpGBFA1+6q6p/jHy/jMme5KLmIiH9uNqs4TgOLPA4gLO7eIFcAh8TiDAx2JIo//PoZbn56+A
py3oXwe9M3mzcOJon2M+8JwlYIM2WqqL6crWPDuZFtaytjLxNFzHBEgFKycEBuK5zWDcDgj8HzuZ
pr8X8PwpmMvyE7q45ZU9eu7oCVhckh42baX107aA8sqho1ppQTp6GBEYPLZlHSGHBIf78nE4d8FS
tncYTDrKXp/yuKnheefuCE1f0KQIiuoETdGALpmg/DUQ/WCLhUspANwrVZprIy/H5u91RPw01qac
jwSZuK0yG/STOyEqOubuSY5G96sPGzAFtSryK0Mb58ZeergcNqxtnfWzUlllTwM+YVX7ui54yVu/
B9E4Rf0OmeDY2WI1Eo67nLRo2Cogxt4ErzVGgt93b9DRcoyNDgEg3Dq5DJC4hh2Nuto0+s6mtqoG
s6JZDPCiB3R/9pcX7NzeoApE8ENfQr6LxLMw840JuTOvSp30MLiavUM6ICV61J0re//cxUVAoQvi
OO6tdb6k90g8y2Gevb6upkNQhM0Ju5xipwfTfBeGxXS8/GnnzhpSgbQBCfItSr1vdwRwYDMIEH/1
etd3xUF2ZncPtsUPnnqzEI6X+YuqhJE07cvlgf/0i9ZvPYgR6Ac89UTKq5FVwDunI3DhFdooSrQl
Ivm9dnGB8Vq7cuqjBAfhHHDqSqL9UCch6gYV9BdwlqP1ZUA2IX+EdZIIpOUj6Ex+IQdnV04RUvEO
8gLJoYH7rZ+Kqo8/ZiihLVo5ftlB4Ajr4AYM/vwxrnodjNJkKSCkoNfktzaAjr2Fk9T+nNt5Ri/C
ASK0gz1TvU5DbINodqoRVH6H4t0tqjkmvkGXJ+bMDqBai0aYy2tClL261sc4bxSc3ZFQvltkzEoj
1W7jJBy+AbeN00PTdVF1+PcxDZsSGXV+Sv7ruKvEUyLsW40KfAG3fleV+cS242bYA3j1DciqPUWP
/5cx6UBLyzUp6a4CkDqgOjzWjDlJ22cRDADNLXfDwdLG8UOvu1c23PJGrfYbgAueSt2k/E5f4+1O
R6DQ7H1E6L0gw7th47fY2GwthLuvAWfOHClJbdoiRVKKuGC1gC4KsRDPstGTqD2EKEzohoa2T4Zb
KVqtCTL/4Tzfxc0Uf788o2euKSmRWCZ+5l80hd9+4TzEjdItensCmXHsIVQ0uXsse8x+3wtLXGlf
ntun7FHDkgZyN9Tj3o4msxHNWohUXtXOHdpGLUKgMtLEuLPbGb0ShYD5lXv4zBNCC8Nii5K8UuRZ
bRmnCIPWDKsZRBKqmvdtstCDVZgoII/Zd6Vp93Zum+M2d1r/ypu97I717qFduoT/hoUn8Gpo1NBy
vSE99bhTqhOXf7rPWgB6tSNjD0dZeVLYVu3yOtbmTdlX9ZXZPre2yiW5xqjApHa32r2UgDOCc4Nb
oc2fHayEPAwPfsy4sBwvbyLj3Eg2GuJL7ccl/lr+/K8YITFQ1cqDinUlTBKPYWxRVIV4oOU7VHro
iGzcOSvvTbuDG4znS/6taqr8BEjL+aRnuQkKEWbjD05BpW4icCuth7QydaTLv/PMcea5wjVECqIo
ymNvfyYYldZ2s3H2ZAh3U3QtSuANLOQroyyHdbXu8GVg11NXpMq9jlo0YeAgiCykZ/Dqp0e/z7ry
Fth1cNPhDwRRuR9qE16NEd/aGHGi9hTk81fquAXupGMCtQUAfX7U7QjQvw2h+Fejg+xGSVmYmJzM
wm63KIqh5odeDxQTUkysvvxsgu4Ru25s/1Bag6gtktC6uCU/TKeT01SYLitpJwNCppmNSnDZTixS
lJQI8Ldc1nf9NMU/RhmWzzIKgt+iVFm78wcjgL3rY8C2xawUoxqU8usbE1W6YJdpaspxyBnEjak3
Wf718ky+gxOSriiq98aSCdKLXCeBKYKxiCUEFml0F4mfRAXl8F+H2M9n+NVh86TLRpLzRr0abqtu
RDE0Z2HCLYW06bcNSDy78gCd2ehU9DlK1OcIStfdBMdA4DKtDOmZBaj3TWAZH8ny5RPeg+OHyx9/
5q4kJ6Tf5ZCP8unLxfbXmdLdOh+K0sJbU+NuQcqtrZDSiW08hoMW3ugLbYbw3xMayijUIIHRMOT6
sgzmSERI/5uoQWRKnQgb3OgwCDxovkzSsK9125bztjooDqggCwG9JdNfhxBhM9FcnA3Ty0w43Cas
hWOtsABAeT37DHx7OGR6+Xx5Ws+8B+wnisdK0ssw1mAhUke7b/NQ0tW2wZ8idCSwFney4amuXKLn
qqdMFczJLRTo4Brg+cwFhCE9YEegO1zJ7mpNh2yGc4/fIqhUFLqhOiGfhaT6v19zPOQgA+mUQiRZ
I+WGCO+UZMqVl3TWgDeljc12aFzzuz9zFJwFEbRANmnhr6vicWu5viQg80bk73cuWl5YrbXa3izo
HF5es3d9S+4BckALqSrXNZi9ZV7/Ogvg8GHuYtHs1b0Nu1xl1p102mgfadZ8sid7olKctV9k15u7
UHPi3YzvyZVZPXMeF8QJK0fhll+y+g0KDgKaUrHtWdCOPqex1SJqbviHwhmsz/iEB9caw+e+GlCx
XOp6AnCss/yiv77aaVJVQvZRS7SbY2hvQZeZcyiarlXu6CXh2zdhj5MMIyqsQTRgzjjbVy68s1/t
EOUTIvJj1sclmfRpDFPdRprTlYcEVu4Wtxz0qoAU7ArTjq+l/GeOiKtTtBbc+Qt+e4WBhPieqtjv
bA/OU+wgEOImKNXKfNc6WJvYpVxsr53oBeADwlGO3mBrT71/suJ601Py3aE/7xwjNGg+Xd6E534Y
dU+Jj5RAJUZfBQ9GgQT9oGsWZ9eRLzYh7sbq+uDK95+5Epnp/zvK6oawEEjCDD3C7iJB6pVn7xu+
9OLzOMjvPQLAN83QmlfC1D+NntU1zENDx5rOLkQad7WzkaYnZHd4Zcs667RNaWtdfSjyscQOBUfg
TYuNCzydFNGAxxw9C7hKJQJD9yJGU/gu0dv+K2Kt0wmXG7//GqWaxO9B5AjwTCilIBICUguJRei6
wbYehuTFVwNuRono1Zb66MKW19LxEz0cDQfEIGgs3Pmsxt5FIFaOYdKiwWZi/QvjEBl/LGPq2PB3
OJNY/ovjj+CSCnOpKwZA8YNdM6DtgMiuJa+1cM8eSJNSH3xUCA66FG8PpI04FjrSjaIUVkzuIY4J
3o51ZevhyUjwfN00tXS1jTFF9slQ3YQAgwD9CiEr9NXx8nY8c/0urR12IxQSwNirc+JGnbG4vihv
ptOwj1WAPVosMPdyM/3KHXDmyWQoKuML1HzpGL797MRKoBk5glcriMJfCRwndItL/AmDerqH+Dae
OnQIbmjpW9dCaf7m9c5cUA2Uz7gUaL6uRs6Q/oynWXnNjPhbbol+K8foWq/s3FTSAyVLJMrC9mu1
/5FfnJLIsS1vmEfMEgMj42aLzc8I1X7890XjZoPS4ACXIoJ8+z24ZeARY2a8zC5+z0kSFd+B3Jr3
UQuc4vJQ5y4SasUYSi/BKo3At0NpOQqDZcn+yEbbvAksrXpVWSbuIpLuOzEit26r+kpsdW4iXbIr
6jMcDq7At2MGMaJrMW6knm0Gnb3XCMKybWT15R59lfhKcnB+MPIC0NgErWJ1GGXtVhn2PZYX4WbO
zVAs+uVGfELiSV45AO+HIm3VCRgh5BEem6ttOEWRlcieS9kV6Xxb1RNy1b41fyjn8Fotd5mitzt+
yZBNTCko6BJqrIZC7yHhUhWWZ8Gzhx3NI58heni4vDnU+yNtLNcYGN0FePaueOf2oR+KLja9IbAq
9zjStRDPVlcM4S3Gz3mKLZ/b3S776leOTQXqxTyriIU1ySsWhvqrK8EVbussrpCtMmJB2xy5NhvZ
V7zU8FpoWqPexX7rfBptBffcCEX+e4bb8KEvwecf/EJJKpSj7/9UKVzGjWaFwUeYYkV256CG5mzi
jtrjBpKFZmyd3lc/0y6xzGOESOBP20JrAZVszfoPp17zZ41x3yO+qs6PFnXdYksK20/w0kWJ8WFl
N8fQLTv7Fa4ZJa5knqv+pRnTOL9NcGh4nnNrSA5+X86/cFCss5NfIN6/mwYgQchpVuJ1gB0PBqkC
5bsF2ZUbB2pyOL/INB/MTYBMwM808cN+X0xxi1IIAfN9UmoKE72savUbfBjRBDT0TN909iKnniqz
U1ee8TPJMo13nnB7SRipcKwORNTqOq4JiekRBePQiMyVG/zQq5DXEINqQ973pTmAo0hiDC1D5abo
cQp7eOLJMj7PTunWVyKmPyHxajMDnCGNNNjMhr1OJ/u2H1CL1GlMZOEHBzdmZD5iBMnQsx7re2ey
2z3+zkhfxLSuCk26u1CGMZJDpkmPSUM8iKry6+WtbyzTsP5RFMphZpFL0IBd3cFzViArmRbCk+nU
JciGOFp+F+XocbDb3OCzPYNhOY15hCJLg/B5vM1cfdZu4Oa06U1WZmN8kFGGR+WVH7bcyOsfRlOZ
QB+QN6XK1Q+j/QXOdCqQqwqLokeVzC/jfToNlXs/uXr3fdbcZNr0TeIUW+QcdfwAaGThtSLxEfsk
snbUTxpaT+bOxCm3RBaibb/Tnp8ey8jof13+tWfuKQGux1lQ1UQf62zIwtwTS9TapFme6R8SHEvH
7WQi5HhlVtz3k0IBHmQx0F9GU6tnrO8gYjmhbnr6kLtf0z7AwAEQ56NJqIq2DXY1GRLPAwJEY5Mi
elRhpWBcAQa8f0p5XUD9Iz5C+RCsIL/xrzxMg/uNTFDFncx/fGBJHdRiM4HcCIrxAdK2k3tKgUVe
SQXOTTEPAV0dwPEG+Oe3w0YlKk5NO1P8mnuBBW8W35A4iCuH9MzbJqQJHACDLZM+9mqC/RQmP5wU
6dEFwCYe1RT3Z+eWwbMEIR0f/nnXkGgQSlKQhnu2vqKI6vsxRxTbK8rM8iYMQZ7nNg6u1L3PTBzJ
o02Nl94rYIfVJ1WDk8co6JoeYWVw4+tI3EDmqh4uf8vyt6yOK8gN0HrCpdRLRvB2efK5tX1zqAYv
j3zf/e0OQiU7eAUS9cuGA3if07O+MuaZnSjhMkA0Jjh43w/PZzU6dgH9y6jM5tugL+gU5EY2NjI7
uxLtwLupwMnv8oeay5esvhSjAoviB/wTCnbLGf1r/zcmttXRaPZen2Bpcp+JCqwc0vz0ToAz1U9M
D05WWI22i4BsQI8bxS9rH1hNWC4i8XBzhjLEOSTKstjYBSgqBo8j7OKPQzTT51qAGvd2WuX4FiRh
abyGASHPBjD+4rmccOF+NzFXSb6WPFXftTY0ilPChdEA5BKRfRjSBKHYjOg6eEmdPlObsLhOzjw3
9+wpcJmUf3RW/u0s2KFr2rJqWy+OzemDj6ELRiEICwJnacVhpH6NNYpRDS+XZ//MNltac6D16c/B
u13O71+TH+YVAm4S/LoBieopDVA/RxfI3kJ5dZ65rNorF+5yq6wXmxolvUgS3IUk+nY8SmAdATRA
cmxVrechN5qfCHeFW1QTEB6t2/knQJtqi/pTfmWfnTm25JbcQRapAzO92mZWKZrSr+mBdrJBBg2R
saMVWOPx8nwaZyaUEThFy+2AZtgqwq5mJx6qUsFRizokS1rL15uTig3hqXJQARu2SOYNZkWatkuR
IZpvrYY98aHDhDTZ4Kjst7/qAIOAAxddj7iZqAW4n0IbPgrsqOWV33tm23Fb0ldbuEvvCUXYi+Bd
XMc08ZB7oD2syqcpTRHf71sz6TZR7adeMbapu7s8T+fG5YoGTwDkWYg1qKSMTYRjEPn3tMIuT2nX
Rs+yLvAE7hPjkWeyQZC1jj5dHvTM2vypjVP5W+iR6/5+348oqi/8QdOZSxQSddydnN7Zj93/4uy8
duNGtjX8RASYwy3ZQWzZsiU53xCyPWbOuZ7+fPTFgcUmmtDeg40x5sLVJKtWrfCH8kuAx5R/e7mN
HYfPH8NZ7leZqfTqSDdFKusD1pV+2/ZIf1iDgw2DXmV78Iyt1JwZ7JJtQjJwCBSvD5UwasaBmFj6
BlhocRhDLX4p6DAt0r7FjC1y1Oi+gn7vAFQjjZ9l9NbV86DXBsbnqj6/3H7ujW9rkdJofCaSN8CH
r3/OFBQSerJy68dYbGLnncXWY8U+Pne9Wt6nyIypRyWLyrc3WpZMkWOhLd/2at4j0lSOGUnAKBwQ
Ag8C3BOzNGzvBtKC4+1H3MgbkV6m/0FtS6NlXXrMzkytGletX4pI8YzQVNy6kR1PTuLuNGlVcFYC
uTvFnKVThJnep9vLb7QKFTYV0yRiKT2KNaAjEWDbY7XqfKQzRHBQrR5JogKbgo8xYtWw1C2EsEAq
sduPWpzpdFkTJfwqRyj/7kT0jQzPIockg4UvCBphFVcnqmykHmHuTGk/H0wwOqarS1PfHNqhbPZm
7BtHmAgOg4FzBRRtfU1S7wLd6lq4XWMJYq+L+jvKrN518NA5IJFf7JS9W09nESBpZvC1yZRf7+UI
Z7ZKc5LOR6gZ0nbdaHgJTcUcfseTo1U/3P6uG7cjQ1nKMy4qttZ6NQb6FSqKTQebrO+8XlIQ5TeU
0u8TRTpZEwrBk2IZjzVqUDvx2FB5kNcXM+2WJW3mMZcZ7eozAm9JgjKDQATDL+WoDqTqGD30uXBp
Y8iMwKCOPIjMHp+dJMJIsdTt+Svi39J4AMMX0GW37cA8hkLYNkrQlYxllB2MCOiNXYvJg6in2J3x
UFAOqEFVzbEdM8Tr2hCwzNlOy2lRURcogoZaoPzJHbxn0HQMZ8u1gsp6VqpWylyBltlD0CvGn9RS
pOhkTEwNfI2eyacyDFACHpqiB+jR9s/OiADFyYGogQxgZ0gaH2/GnHKwRmdA9c9MAfNiRnYwYCWi
rhMF458yQuDOh7TXWR6+L0ZxaNCaDDzFjHGKc40c0WUvrCPT2Nlm1x+eowyWk3aZQk22RriYyQzR
Dyk2H+3sSn9ehBicP9hr9dEZfXTQJFHewDVJiLeBS8qm7kHftn8AeRFtC1m5gvjVYYSlmyVxH5t6
lzyJFmwNKsVt/T4kmzszM0oeAHe0H2YYpd9u7/rrM02+tIw8yD8IauuZXNwyaxOpJtBc5k6QLXRG
ZYzk3BERldM8khbdXu/6TJNwkATyqil3UJt5faaz1Ipq3H7gGehtcYxRMD8ajfxfN/Sjd3ul65vw
9UrLofsnu55UtYhxrZD9DiP0Yzc5PQZMAyL43IknNcICyJjm+nx70eu0g0U5xbZCPk8rapWBdskM
Hz3i8dSAJuoYa/ZlmNJmJ7lhRHwdMcii//asmd9eBf4in8eO/skyNU+K8Ys2IHf7w6nLVHupLEgV
97IeqeMZthlm6l3coC8eoHONTHyGxuJRb1Wn9klVUlpSgNcStzLnThww41Wx/C1zYbia0lW1m2EM
tgjoVVVynzgZTfHQTKse/R2wtQcCTV/7baVnw0dyC6Gi/28Pvys9gBkbxXWH9nQUCAn5fwV7zDqd
rOFQRy2xVWmVDuXvLMBjOMTNboBFM2v9RymyyEIBdUfTJyBB0mczTtDGDLOwD++NwcZUDpP58E9g
Wql10CvUag91HzN51M2odcWI8qAnML9OzvT9qwcm2nF2XLpLAtmW2PygMyuJkB3pil8lSeJJNwLl
0Qb8/rHhx9+ro4NzaRiFMm6VmIS1ByFoRaDHnST1OwjNBo1nNN+/KJ1ip16EB9nE43Xqw9gpIvnW
CuzpXDrjHZ32gFyA6zFvqh920tvNzy4raYoi+eVE9wbKgfODkKXkSzfPUXCo63YsT0ieOudBLbTu
F6Y48TPCoXl6Nk3Uoe9sjLvKj3LJkflV0BNoeF6pCrFlNFuQXJ1Qn9HyR8urHfskO1ZT1Zcfkxpq
midPhh2/qC3t0UtrN1wtEi9G85S8UVE1NIrBuUP4P4h9Di/qIQK7DVjkVYf4fNoo8wWLWNv2iggK
3oesA5YFLrrARMLG8yP4blaJeek6FR8vmuO09zXavd8ko2kHWuJKOn3KRKU6Bxv2i/YhiBO9OsJ6
yFPPQr/Z/jKGAAjfiRoU4RcTDe7yJUxTSXFVq+nutAb9Ndr9sjW5eoJK6DupC8LRnaae7Eowstbv
GxHryV2Ylw31VAuS3EUUWFJwwp7NGM9tUbcnBBO59TK7YQYgJ4ZWfR3a2Bq/tobUqm5Wq+pLWGtR
e1/GBd4fYRshaDQRf+W7GbfQCTeRJZ1zOq38YBgmYRLypSWfsKSQEXQ0EeidckC+Bz5E0Rw6OvEx
ArSmoifHrsEnHTSeyC5yifexJypD/YG1XoCqLgZ6oGWzbn7ERgtvPTvElMpBtlnjj+b0vszTuUZa
s4h6LwVg8TMIGpPeUJon1X1hO9Nvp7Vi7qix4rPTqJqwRI8sQ/KtDqqCm+HRGuMySo5zzPCFMF0q
COz4uJrVzGsHu1Mw1La1n40BDuLI5IcJP/6haC7lUdfmh1Bt5PhQTFKc3yl5r+TA1QLk+uPKSb6U
mBffm/i5MRS3g+xRNjrTONoJWPULvJ5hvlSOErcnS1iBTwxOxw9UEvF7vEbk8pyNZtd42HZzsKxo
Zrg4RXMevpOVbtTuskwenzOUl35BfsdVV88QIPWEYfbRYRyHEPOcSkpQfTSbPvWCFpHQM34D4v3c
2PU9b42XzgSbUVbNCCp3Z1sulKNIHEweAaOY/ZdJ7hrrN3SPHgvatsfui3shwKy6Ubl7Z6NYTPOA
hEDj4sr6XeDuofyaVHn4MsVd8VHJVOWzAU0mPMdRFvvj1ObKYS6xNgO3WDfNmb9C8webysstG4OR
DUJBe8nrxjyGXuUywVzqa+eq/WqnlREnWWz7QReHNdlcZJ/0XNVfdATknlN91n5UhpG9byqteR/H
oX1qQ9UcXasxoh/hUEzBEUdQNOqxGVB2atKNHAPJIAQGIP2r16N+yYxVe+olqOpBUHts++o0Oc50
X8jNfC8PhfH2mx8BQA4e3W8w0urye/65+bsQQ7uu4l0k1IWPDT4ak8stlt0F7OXILWLT+TSXQf/l
zXc/+FGFgtSgl3g1lsdjCIncdLZ8B1GKA0Xq8C5gbne6vcp19csrpHkH7p0+l7IeHfSAkzsnUCxf
yjQncykKA+ykk1F7KPCZ/9LUUXGvG9XwDk/B8Uk0ov51+wdsZHAIXJk0PFS4Idq6BY+GX6J2DW8X
85ju0GrgEKsQiOyEO9bd7aW2No4GBpHUeKlv16ADGUqqPPUqz0pzzA0w7KYk41JAZt55UKBA7RVi
11nV0oA3aR4iQHCVvalJ22JboFm+okYvemjWF5E55lMWCHnnyTbyRIejyigXdArdqaUk+GeLMiJX
U8IJ2LswojjKRuXBGMb56fb7u06BkYtgfoFXJ7QqlGFerxLMploPymT7RivJ90kSSviMRhYvsavu
mAiU3qiye24ver0/oIsvGPmFGLFQM14vagqMz9OBhp6KaxKCjJg6MEA2AKUPyvF/WYqZLTuEGd76
LGDaUQfy2NDmmnGrRwtScyPdmM95EkQ7x+76g9FyAqrETJSzfQW8xdQrjkjsbL+OANgvgPT3ZL31
Tg/iesOzCqMA5GkA69Flef3uRAa4Jhl1yyeSB/IR0GaYuVpoWNhBSRiuI2aJWvfbX6IDAp9uKd1o
bpHXa8pJy2nAwg1BU3XJqTgFisdFLHlmV487tfZ19AK2bKIvijwQspHrkWTbtlGHi47h94tlgYsc
TBjdjRi0A30dgTMfpkmz8Rcns8NdFxTggYnf1Oyc878NlVXD5S9ChvuSfcq47fUz55ZVIuZlm/5Y
26HkYeVkPDCnNXSP2YTzCUJC8gdKoIE7I8jxyl1IG43XNmNh4vQBVNFlnGBVJzRgpfJsBsOoHIYq
TNLTYPeYPGDo3NiH0DGr5uOYd2pPQTGHxXMoQeF4PwuBPAv8wsV8i44qbgeo4owe8ATbH0QzMwJK
Uu0XYJZe3Yne1/uYPgdqW4QcBwbLGnZXl4OY0cGy/K4ukrsIN897IRf9zgu+/swoj0Cvo68CafHq
/TpOPFSORCAt0X9+6ucm/Y4tZ1m5mtopGnaaVnQpcjwRXLWpyzM+cfXX27v6r5zX60+sgU8hmDMB
p6GwhlzIbZw0Aap+vjZahXoAd2IWz2NaNf29XdAi9YBWO7mXUSJ9GrAzbbGNkrGHhrkfd98jNGXH
QydhSXUHoQ2/MBn91vq+TkZLO87SiEmRgp/kHi36+vPwTRg804dc5sDr85EJS6rYNDpNC0Uc40TJ
cRLDQOP2y9kI0ctuRvSJvhfHfvkV/9w+I46fThM7hl8sjstdypDArWJ2uKgzdU+3aDlLqw+hodFH
1KRtvNAKXi+W4L/ShTLECIma2Oudaf42iNFKMFuJ5o86SWrt9ZElv4u1blfWYuN9ajwhgxmZbgmv
9PXimjyEWmqCs68t2nbhbKZeNxt7l8MGeRlsJ5Jp8GURfADd/noZNFFaq6l720ettnsPH4/HmzFM
f2xVCU066pJZorEmd2pNlc6hgP2SUhWkhaSNEP3lUMHc3hQvkLgAttF5DTklZaKULgILXY6Pjiiw
D6Gnnx3tNGkuVQe028M0NX5fM0sHiJz2zXdzIOPAWyqy++FgcfvLR8h4zi9b6VDbwhtXe3ByqnzK
P1UqPfR7cOLWRIHSLaYRzptjzSKFvzQ0AaDTEltH2SEP+I+J7dt9mx0xr9buNGA4b7+/EH9kBsLF
QvdUXSU5pSMHZjhRXcTw8r2ps1KcBgp8lep57/ba2k0wmhAVk//qe6yal4OacYviakl+2MoHeuDG
ISJZ3+nubZ3Of1dZPRANvaTW9ZTXpsYC1E6Vn8IpGD4lGArtLLWRIJKFIquxwLDJPFZfKBjjrErD
yPZ7WRmxXp4xmCR243JJb+idUzOshypv7WSIG1kODCaO4wJxt9U1iSkQHfZjCs1LPcKExsjEeJJH
vCIZKEzHBielj7fD3dZnY6xjYSPG/rqCBeZyMw36OFp+yrt8ELhre4DP7J3UZutdLiM4IiupG/v4
dQxwMhBD8YAgGx1I53uJwbeDZSd9FTzPLlU7Sj4GUsOervjGZoFipy9UO5LSqwvDpsWXNWQSfjZh
9RFXUuhj8oZXnBPZO9n2xmcjejOIo8iFfrauJoju4PQK2UFtKiqoOVND/SVp0vTAlCd7D6Uy3wHn
bUxaAckhAQxun5uDoe/rVzph7hDiQxj4dH/D9+hrWb8BSmpf6U85nybwj4ci7QiIInUOqZqbj3VS
BtNO5n+dywD+QZIbpQ8T0MT6/iKZLVGEK8NLadJax/M9Ge9FMk/olKBR8CUioXLwrIrSyHPUIiRJ
V4oq3glyG+9+Ub/BR4rsDbXL1ZuwohwqNSBsv1NkMbuOLOUzKFBp/lOIgJAamVG5E7037m1aNiq6
XwAKkP1a7WfdQEA0mhwJDx0R+xP4jY8lXnneEM/NXRzVk1s4kXAHKorzm88rvPYFlQn9Rbv67GOY
G5UjaF4aVmd9HE181JzCyXbO69/gtkpMEGpDMIlqdckSV5d2ApE0FE4t4XgwyQpO6yhSDQpun246
gjFwgXPL/8mSlX5M4EVjauXM8QcZs9EXVRGG+JRHaRK4JslhRNVkiOmhjPMyd4GYIy1bKbWpeI40
dDizhFKsnLpOsQL8mhIZ/6A+dGh0Yi4vjgNk1nct3Er0SvpMGSE4ZfiDReZsY6Y+x2P6bsiYM7gD
uHXjrgpD5RNMBme8U0BXM9sIB+2pHdvgKzo98VPXFJl6SLHmbo+MUqLuPMODfRToX2GwNC4O4B21
O0j1udaxnU0Xh+Eh1qdnM4W/76VI8E3YpvfKBxwnTOzKjDx7GoooNw+4phafBrI1HB7tikyjCyQc
q4wYWKnXTHkDHLPurPaQD06Vex02dKbbhQpucwbzoSeumQF0P5IrvRv1U80sp5yKR6OMcGzCiwHz
cLvIJvVjkSA5BGRcwzA1Se35UlCM/smNTv3ThwC8q5l3fBzDPv+BKGXquBPt7NaTGVz/hGusfWry
OP/JSDP43jdh88vO8F64JH0iPsOtwhTP5lEbpDd6+x1UWohciSVlJ+zCqPkC+kPYYiIqlUFtS2z9
cy5ZZrRz925E7iX7BoDF4Hmhgb8ObnNvt5rS9xJ88/jrPKkm04FGsY+6XsQ7F+DWUuhII5JBHk6W
tMooagyO+RkkKnJRTI/Ir5QfC1y2LjH+rjuXxMZdu0AaVZo/kAOu7loGfEmAiZztd0xM7lJMPh/m
BMOs2xFiIxzaCxvCWFB+VLKrd2diLIVxvWX7OJZI3/iA9X0UO3IMU0WzKZlKuxwOt5fcejBwKCB/
QFXJJC+rz5W0YcKAjwJ9RnZDsobhfabCXb29ytaXIvfjvdEeXLpar1exo1GpY/Di/tgq4pAO+XTQ
+/EXcLJ0Z/ttPg8RFs76wsnVlmvvnxpQN6XMNCOex8KO+g7/SQxOq2BvHr79PP+/ir56HgkiaJEV
ANFodmZeivrFmcFR7HVwYO9uv7qtB+K+ou2/iN0gc/D6gfC3t1PM/OhjKbjUt7S7freSlfx88yrc
v4sd3kJOu+qf4H9sZ1ITOX7YDvlR68v5pJRl8fZTBIdQ5lICU0dKuXptCfIPOSZ3Dq4Asa1QoY2B
c4er9NjtvLSN70PFRJNpkSxd5Chev7ROFkGetw0zi6rvP6VjAlBA1VBPY4pehztJzNZiOjsNfBWY
ris+ghoMtF86ChvIGMEBlj0o3HaYXFzF9jzhNpIXBygw/miMKCwq3dfPFZoFmYvKLCaj/SF5+Hsy
Hw9SO9HcuZSqDkDAYP8sItzwFOrux9ubZCM8oZDMp6PEIXVax4pIQ8EqF/TdMa/OXWmWcAQdo0qH
ZVvNn9A1CXc+49bjgkaEhstIiH9We19k9FoTwBk+ghDpL3C/GN4ObSAOjPuyBykDgwkjQ35ohwZ9
vNsPu/VVoUkwIEVoio7/em3UyeJ+qa6A94pLZw4GqY7RWO+Bf+jqTnzcOOTQuzS8TqgI0NRaLdYS
QAJhlRaovNA8NpqTP9i5mu2scv1IqFIwNWGAsfRI169z0HrMFds28B3gDncgG1q3b6Pyw2Tt+n9s
cNZQNEZ/zICl49AYXz0RAFOFKXUU+EVNo+dAlT5Hh6VtFNPG0OzPlBTN6GEca46HtsvbyStzXM9d
vdILbHF1nfzwaE2tuQezvd5Tyw+jSQwXA87aWgRERmHIbIt4yU9EGJ7oe6Y/ERjVTzgQKxUye22n
e+ocNrGbldiiHm9vq83lFyAVkwmC7foMTXaJ4YasBH7c90buYZg9D8gbgf50pbAt74dR1r6Ci8zi
YzeibPbmDEOXSfNojKDZTbhaBZCywRQTr40AYXBYP7rkOIdCroZjETjaUx6me6O6jVqXC4W62kY9
hnp3XW41TV0zWS0DX9bwTx/0DkYpagfmee7xOu2VTj4aSoILSGWPH/Evxl5SH6un2y99a+NTcIEg
oWFqXc2fcFoY2tZpJD+aRs2bnQnybNYVR7WwjJ0zdn2SlwuUlikxY6Gyr16wlbZmWI6l5KsTFhV6
Qj1tqbn2P+wiZtTopHHxLFLlr+8BS3R9VRT28laT+SQrGTaOXZEcpxQpqR7rlEOWjtohthBxvP0q
l7/5dXXJ/Y1LxCKmCWJq3eSKeoh5gdADH91f06tNTX8f9nXh2bJUfJCYQOzdrhtq2TrM7+Wssub1
tBfnNx2jr87xBfCQpW7LU/UHCmFh/WQMwsxPRd4XX62u0z63Q6FnnoWjveUVgR2X+FOXzZ8B6t6j
VrZ0d26/jK0oBx4SUPWiawGSeznt/2SbRmqLTG4qIBmZkeanYUzTZ9lMVMRaUef7Os6yUp2gjxc/
ZMkJdRdp/OJRiy21OYy9lQivliol3dmC150dIKikI5w6Y+kzrX5Umy5qKI1l+UksP819/q5Ehvwc
O61xmUMlO5Ie/MZjWxzCrM6+3X4j191C3gP/o4ZBMOLKD9As1Egzc7qFoWK+74v0kEaNBxApe8jK
CNgbapt3t1fcONugg/C95dq0mYZorz9BGA6ppNW14ztBBADckYdjlCny70qZ345uoLNLUsl1hqox
N8jrpfpqhu/F5NSPrVz1NKnpD1C+up3Pt/lAME2WSSO6W+vEI401klRaMD4wPcxMKfyoMKAaPotR
o9h4+9szoLnz1zApJC1//UhoUKl6MFFChyagQrCnxQFJHAOf52CvBly23SpyAMYmYHHvMcBcj03k
Eta6LfWOnxtGH991AxQyN5iwxnAxnZpKTzZjkOjqYIfPMpaPe4d1I3KxPmkWNQH/WgN86H3YpFjE
EdmWxMGGGHAUWlcfSmvIPEhre/reGzcBQHAe2GJgC51lFaPhn6rKvBTzfWuM7ymGdFT1472Z59ZT
0WyBpEVCzgW3um/mQWIOQGHih7NjxhcjVMrnPNYIw3JlBf0RsaG3Y92JwjbDXCQJNpAVI5aSrRpS
xVmj9p8qt827KhfBezpx2R61c+ssoC+LIgyNFwxNVu9wlvLeGdmj/lTJI/Ku6B039CQ9GXHjne7s
xlJMB1HtZry/6IKulpIFCBhtNjU/skDRH8XI5IOWmSH9qaI2zY+3z93WzUFrFprVErhQ11gtl9aK
GAXKRT7IzvrPmGuIgYE7llM3yaiRz7Moy+lJa0aB2n7YIBAzOLCnD2mqNnRhW9isx0mu5Gznft/Y
tTbAGFpQ7CW6NasYhwBKneYhFP5Ml5qvQg6/TkYhPd1++o1FnKWso3xDnOpqUiZHgabg12z6SqWG
nkKn0Jdm0P23V7k+GktDCzQOOHbu53Xq2Qa10usLcLG3y+pRMntnxrMrNgG/iOQlnkN9J5heRzgW
XDRUaaQYaF+szmKK0qXVKujtweMLHjtTz09T7FTPJdAgV8zR8A2uUeE5idHuNP03H3W58OnhAc1e
h/FWCTotkQcLkPs0n0GNVQyTNNNTIdwyidTeroqAervBkJN7g0H4VdRJHZMJfw0sNximczkFyl0z
jNabr3bkfpZmlIogMTngai/2KkKb9IgsH/IyPC9ZC98VjfjpqEP59veHaimNomXXM3FfXYO61Q+p
OoLIRDVbfVB7B1h016I720jKScixsdOlvE6TmDRCpEE3j4kxiruvr93GGpLIhHkFhADx88SMm+OE
0oQ3SMF0kRJ99hDueatruQ5uaGFlm9xGXMPriR/ADEcVbcVMtXHMQ1xiD8KGqo6LAvzn20fv+oCD
WgS+sEzYHOqUVRcWsE/P+lNwN5lx9Di0Y+PblTLu2Wpdx+xlGa5YFNd4iWtW8Kx1aFzC7bsrbV2q
PElRygOURDx4ZTXdGwFsLkbfCwjtcsLXGslIJOuExjy4m2UzO7d9hR+TWQd3kVLvIb3/zj1f5UrI
VjLWJyehWW5c0dcUzM7s3GyiizTb4DIj5Dmso9ynyCA1s979mvNqnA4lyuumKzcZWkS90RUvhXCS
4hhaRoGC/zTVXwujzP8bC5pOp170c0mnISt/RqwLV6we68DTjd7KvETU4J0nzZasD1rIN1PdMMSv
1s1EolsIHcV95pVFicJurqKOdhB9GgYHLtP5q1YH9X/jnCbgCQF29ShIAeggss9oGy+MVo9Yb2GX
mM5stqK3usGrxqD+YEiCFlcuwgivSqHlX0UxIpIlmmL4I5KwuQNXZCiHqHAUnNrHPoPwIYv0aRI2
NJg3btjlhS8mOkxm6TSuayYYiHkR4IB0CaY2PDDqKfxCBeBwe5WrLQTIlhPIGaTiAiy6CjNyJCFR
0E2S34IJ+6zLlXbIhNI/RAF3+u2lrk7g36X+qkWw0hVc2Y6QgTAM0BlW08ZHbWjUe1HkeyCCzVW4
B+gnLW2BdU4vsr430fegmTZmzhkVSelYwF/beZar2w25FuRLFp1PiBZXXe9KOE0y2EbgM1xUj4HV
ZZ4iqfG3wOmTi95M8Z63wcZ3osuNbu4CfONCX108jMJaU+BRfMHYG8naVrbOAVg8N4qGvaroGtDJ
w2E1z5SCKeaiff/6KiiVWa2BZUq+iIL6M5Wl1h2WZto7pUvE4NLcGIZDnPXZCNVRjByVyOwuWAaG
T4maTE9qMcnPk6F1EY50k9S7Zakm9pGDW/xk9Nzsjb42PjlRCZ2VJd7yOVbvRhFmMnVQ2XwrL5JH
uenjH5Ar5R3ZIG3rE7AE0w7GoMBzVjekEqZSVpsOxCpbihnCR+HocCdrlBhzA1fuLh0mW7htECPR
OuN6Jd2FDO3xCFc6+yWPHS161IpQGlB8H4xvOAHBmIqQitLu0iJtZpf5Y2cdR5ngeT+g2JN6RmQ0
0aMSTKmBWExuJsjIqp1xluJYaj1YB+lLMenD7LWDAV4RZcyCCIfCoHY0rL6uT5FmBCWtbhmsBTgj
8YcucA33LQjUPYfora9Aqqnyf+oilKZf7xrJSBQD9wL6uIkeEWzr+aIFNYTS21Fk6ysssGrUgxA7
v4oiQ6uORtEXgV/rUvGrN7TofaVkk+6aCNi/GfPFSQBgtlytaHE665JIGRD5oD0f+FkypNAOheoa
apa/A0k3HG8/11WmviwFFYZOFT3Dq6k3Qup9oAVMJ+Z40r3RRPchTzP7OMtieNfS2DpLBVY69WSa
/91e+ao5x8qLAB3BhQbuVX94iBCrlOzR8WsHiKJbzalxF+e0BdBurD3JRpJRNTPgdbkhjqDwy53M
c2vjgJagcEcUipCz2jijImSu09bxjSKILmNkCg81gPx0+ym33i8IBpmmLdIDMOReb0/0MsVgBJLj
61aDxB1+NMM5M6Ls+8Llu5Ok8aUZrdYDlPfmjgHvl4nTch0x5SA3fL2yVALewmk78I1RaOeq0eTz
BMoJdHFVvLVjQP7OWeZkMEuj97K86n+av60+oPC37NfAbtJ3hSoX90XdW6emGvYqy42vxlYFEbKI
GV+36ealRYfmSnhBUbz9UmvhwvjMhx35vo2vBq1qqUsYL1MrrN6dWcLmmHQE6LTBTv+E6jCeiwGG
7bFqRueHUHKNuGYU0TlPq2Bnx2w94ULU+QvXXSZFr1+mlUq23TEFu1Rlb5zh32vjQdZhXB1u78zl
GV5n1gCd6QVQoDOTolf9eh2nE2nB2CC8CNh9R3DmdyIfjk7cTXd4muz5am+80YWqBk2UVge7efVG
Z22OdTUK40ukVfUxyyznVPWziamOmXzWarX2VTtvvnVwhHY251WFufCQYKhw/AhzDP1eP+eUlg4i
lE18yUwwfpMyGOcuy9JPMGa1+0w0f+DHBzsNl78RevVyAXMiwIVJBYOpdQSfcxOYoZVlF6gJVXCk
tywhIWSXYetao91Px64t8+TUxUmp3QWT0g6XHEQbsLUhCr9m+PlO7oxK3C+Y/KrhDnpcVEfa/jiH
qE5vuFlbtp2rDWxTt9Wl8KxIk6m5jdMYNmHMkD9MkaZkl2Ywu+rSRk3QuaXVYZoeo375285nuASS
E/tD1TeqW5VO/AC2Nvxm4rv7LQjl8U8cyth0hTVYLzfqHPUXeIvse4FZQXg0EQOKHgwDP94uNfQn
BrTiwWLDQtYXsjl7aC3Xn27v183vyLmnvgWxetXfrZ1C6ccMzQJ65My9cqF0ipurzmi4bR5W5nmc
MW/zJjjB2s6R3LiqKKpZGN9UehR/2SH/xDf0WmKkzPPoklh91p2zIQ3BMbahbjyVadu8Z8OPPyXw
0h9Ii3v1HdquzLVuP/51n5R9/HdPLfk4wWl1X8WKlvWjFseXOUm79DEzuLbBMzKxh0hCWHJ7FFWF
J+Ge/BOG+vRxwq9IPsDxbSNPqa3hWQxaIu1UJNdjbX4W6obg7pH+gyKzClfmNAZh2xEqy6JthyML
tZU31BXMlokhpOI6uRIbZ0UZqs5r59rIXKM19cK1M13ZqSq3vhOQYgSlNCY5V0gVvQcwQTsgvKiw
8A7LmPOYVHPwkGVgrILcxJ9VKopDPEE4TBka/7r9iZZHXR96AIvM/dB7vC5ggnkox8bJw0uhN7Vr
S7PxLiCp3jkHG5koAuMYmYBSY1Ou5+qzTQUI0YpVQipNYE9oorDKaazFXujcXmoZnjLaBa29Sl4o
Q1srcFKuiFR1jl0/6Y9aoowHNCzqnTx0eyma7TwWHNx1/VyFPVlMEoaXJB87nK1k/ZAXQrj90O9N
hTe3LOUsjltYYC5go9c3QjNmUVFif+hnRWreoztTHKVAMz5pUtE+THGJQphcZJ6MQuipmxSYXlqQ
fbm9VzaPM4j/hUK5MALX1W6Ns1gcKSQyvTJb3xlzxuTAdVN9aOUsQckEy9j8PKV6BKY7Jby9x0+j
FIcy1Mbvpa5IjquahbZnSL0VZNnBizEFTktX8FQ5zYVFFAkv3G3DT6TYJ6DsWSh/toKuvUdSE0at
OmIEd/tt/O1Pro4OolFUIuTjeJHr2utPgufkwARRii9MXdCgrzFO+VmCS38pp1n+Xqh9/TTMVlY8
qclQolxSy73swvZL0NfJGopSp+usJxRwks8CGd3MzS0hveANOBReIXrlk1Y5c+TGRV0PrqyNku6h
YqP0B9uMZroKUtWchlJX4Xw7XKz1WLWw8frEesYTITMuGtw/rKaiBt/aSETtD8YXRXafY3r4G8vf
gco/s6ojjnB/oerI3HgoAEXA1ucseUrmuv4tJXE5eiU8AADy6J2gjZRHiXZMizJoiYxz+dLaSqm4
CNjX6LIlWv6R0lAqv7W2Ud4DEG2151BM6THXW9He1+2U/KqjzPgvDqPx984HuQ5lr77H6ohU4WzP
qcbuHI30RR1i6zg3Vu0Veiru3rwSpHsg67A4GXCuY0w/UziN5EGXWQf0Zgz4dhXjYB2KeDI+3l5q
+dGrTbbMNRavTMZD1rpMKdoaAWapiy9D6ZT3nUAZwSyb8nB7lY1IhvontRBzLwSs1xeiBQgWy4Ep
udAS77/qQRo/FE4Qnwrcc3bSzGttUoCSJJkgWwAT8KdVgKY7i56vESaXUXLql3aUxY8ZZuEXGe2X
577qxg9jU+UvSj3E1V0sRyM+S6PWV8dRt4Mft597I3Rw7/JmKeuR1lhPjiIDhPFQk5+AfWse7E6g
QYQ1y4mJr3U0ykT95hiZufNJN4oY26YdQ9QAoXol6NE4mVTUpRJdarS2jpARIHcggPwQ9k3n4WES
fv4fHnIZxNGm3OCKIczVi5CnvCRxTI9pUSt/DpXC4o9ZHHxn+j8JV6cLpe1EyK29ayNfyQwE0MgV
4oZYiLQTM9tLRLkbu1phC+yoI/vp9vNdY8zYUdQrCy7dwHxmfQ/P+JJ3ljpHlyYKoCgDEBw+yXqG
aHcX6MieVWH2UYKD+asugslvhypDaq3FnfU45mPtdZ2cKKdaDPXOh946VQs3ESIDm/1qThiqUCWa
PiL7V5X0YZSs8f84O7MeOY0uDP8iJPblFujuaWbxeI393SDbcdiKfefXfw9zlaHRoEmkJJITqRqo
OnWWd7mMoe08ZEt2NEvbedWr4B7FInnI2p16fReJeDCLsqrjQI0H+X9Wo2rnboEF+fab3jkuDgKz
8BgIFniGbY4uJta1szh6FNQqF86kLX7Sh94sp7MXZlCuehQs3h+ZgHNwzdLyo8W+DbXjVKC62WFl
WhhC+LoZyRdTYSBvIuRyENV3ziXYWoTn8VxgxW1zATGxVJLFmATV3Er3Q2r3T0uSSrMnyPq7cyGV
an9wQnY6DBSFq0Dxiv5hqPz6s1UgepVI4YTImmgeazLvz61lz/fIispBnMT9vWG2tsSEL5X609sf
c2d3roeGedZ6dG7m84O6mFYum7QRKy2/6FbyY6il8lmt6z9vL7S3N3GVgJsCeh0owGZvzhkoo2E9
niVawx+AC/2UgRsclFF7i5D0g1ZG3IMu4uZNhrgiaguNiEBp8dmZUBCNT7GmN0c00L0jwGWwAmBA
od1sEslQiiTueJi+Gz7XtKEvzK6ts96JpIHIKFde0sCtPtgne9+KWhWkGHPHWxy2WaDEglMfkUTS
w+emGnPPVvCFMcv5yMT5JVpuMo6V/04rDxoWgXVTs8PY0NrIrEQAiXcKz2rf1ukHZPL7fxrdQPkR
+ggKbVMX6b5Gv9FymWF0zxVqE4Bnl/hHmg6oSVpJWP1sgQr9lqOo/1yIDs3FvDCq2h2dyjpKxm8/
v8FcZs0mkCsGlqG+PkgcIb2d81kElWZjRdSHygmt4eqgcbC3yjo3k9cO2e3cxnZ6kl0rokM2Fomf
ootymuusevfBZBtrdG341BC5b4JCH09x19VIMi6mOLPhxaVplOqaNbAt3ns0GdZAJ1mHwAxtbgq6
xk7VdhzTwJLA0leirU5NmR8JSN2eGbhTdIA4LgrN9u00MJ+7Po+6NA3kDv1XV+3qpfPQx7A+hB2T
WVetJqU5DUBOjqAYLzXY683MRIq0YJ0TQZLczoJNiimUJZM8AB+krYlIq9reoPbN5FfYgsRuqiy6
M1JkRWV7oR9rmq4kT/LPSqj91wJ50MEf0x5KJbepybBpaPPfdd4pmEjVEZqGMZiA6MEpkxjwKzDx
P7Qhpw8G+qmmBylC/6A7cfKpVkz0UmrVaUBSlLk2+UunCGz/us42T2iVakDK40idL3yvYvYSsaDc
boSDLWAwt3oDQ1vJO89uVmkW0eZ64pWVrH9btBK69OAYhJy0nCkAddHYiAkZ/PHbe+U2BvEqDfJ2
emcoGW7nC8DiwVNqKtdj0aUXgc33SS2rzCutzDkI5nsbZuXaw/8Fq3MjkFOFczxK2pQEEwKnLohV
85eeNeB8raH5DCcFh7apfTcWl0uQeSwxli4cStCbEDL0naLVGWkyyBHlrp0hvMilgyXcpEo+cM76
4OzdNv6Aq1DQmRR3YJpvOjpt06F0VKSBYpeG8JMs1n+njRkqKxkwQymWG+hszU4xnkC8WL/VqEam
/O1vept/rGYbpDsYpu0Jb6VxJrXhQP5RpUXoDeEcfaEXLe7becwfzE6ur7ra9MjK8PsP1t7bT5Sb
jDl47beI8gYg1qyOrF0I4Xgr/nHVUNZRxRVHDd+9uL06nZnUIXTit686k2pKnJz9FCIifJrsoror
nbw7iNu3+SPy2iRTqJ7QEULZ6fUdJGZt4dyaWaBKuVeKPL+E9N9duUbaBdjFQS6u7Lw/PIfWopVH
upXCiFKRSUYJhiZSexVlgDky71LQb1/suGjD0xoNJt+IWnjH9kA3x23qTHoYclBFTZIIr5CwLrwz
R2TDvBCi+n0qR0diKS+wuk38pbO8TrCAgHJxbt7JFBHx0DXjLotwBrgswF9AwjARwJapQx78QUFd
UD7VfdV/iMJJ7zxwXkN5SvpKfJGxYPwHK+B8uTflpLwaqtytstaNjklxklonE4pd6stDYkNAFHJV
XgX9LynAJ0cMnm2vflAhQizTKQ/NNgObmQ7twTbe2VsAjVAEsdbSE33K11/dpJORzD2fQUEN5Iue
646roSN9oMForSpO2xfJeBWzTpgOICY3L3LRkop7HKCRYzfTHCToxStuaTIfA5onFc09gE40t/uk
NpSPRlXqkqdljC/c1lipbCqwvBw1r3kMvdSSi89htOiIesBIn9yplztauq3eI2w42KWrYnuQn50e
cKKXRoVovGia7UfqESCMs1nJi9fLWfI76/SeUeRi/sr7RftklPOouQoQucSV2zhJT5k62aYf9ZLR
+q2A0nVS+tpU/XFgvEuXxZq+lY2W694wztFdWRpj5+aJIv+vrpLwT16F5pNizrg4WIBivySj0H5B
oUcisSucyrkPC8Sb3YrGZ3ies2X40SxxLrkEcZQWRCSl4ynvIdQ+WBHdQbccR6nxHayUv5JhSdl5
wWjsOmdC/tsOC2t0Jb3pfuX1MHN+wW5GaKGgiu7S2UiUx1Svp29Kg/P62YYAb5AXzNpRubvTHaOK
AaLFU9Bkv7llZzPGiQgt8GvTTkgz0yv1U72JvEjOpw9rn/DJadOSiVlXPOZS1/sdMxTPsnr1IJq9
VNbbHQfaaS2owHHdAvAjVcuzcbaviJZo+smJhrjy67Stm6fFmWpOlhon0X3mOGN6yTuyAxTupSy5
a9OpMdyuc0bnAkwrnM+aNqJBn1tIq2ToIBuuQWvefmBsMvd/ZKVJOg+hJNreOdvlq9wbrcABdomR
jI8a+D2TNMjlp6q3h+pcdtn4KxcW9gDonivlo20vzqO5zKbuN7HZPKeGlH63KwxeIWPoWc7/NrX8
8i6fZ09qrTF1JdQEfiTlImfn3JI74OJzQmGyxHo+foJUzoGZEUYvgmHuy2Bskx5bYQLM5AtnVj7I
2oJdnOWwzw6CyU7iQ3GxQns45iQG6xXzr6HtUCOes0ylc1VlXHJrNa8dt6PG8keFPSBlbe3HZLoH
q+5tOpZFoAJuOQOm7XguLFfAbiPZ1xh5Ajc1QW+MWV76SdUzzepL4dl5G3pdSzoqq9V4j+pWc9Ha
+Qhiu5OPcD1TjvBbYPre4EjQWE8ZffBDoJb5Y50tT5I6dSdmUcZT18sTqva5dTaMo0bwzmWqrtoW
iEHKqwrpJopb4AYcrVo3u+wU57BNZS+tHf28SjVe3s65dtqVXFTMDOmE8KlvWhVTwahVxwfgamdT
9xFhHWx/UxsMtttqCzNgM8+Wj2kyILlv1TKTTAhhffKlH6Xlf5qKeEKNOCNsJzdKQrl4N8IM3D9Z
zMqQpJK+adZMWK6Mq5SILTXilCX5EmjTmB+ssrfP18kZ8Q2SyA3Oi/+Q5zMke7wNU4nhFsDZL3Pm
NOvt0TvB1GcWjsxGnBxlgspO1r0yG5i1G6BfbxB0IPNHq6tj6RqFop1OWhOtoom5Y4Bd4T/pIPS7
Cl1oY5h/TUYy/SEWdZ/YNwxXi2xWMO2Ntc45mUpo1Hdkm5nqh1Y1/DUDNGOYZ6XS2Z4a5vcpNemn
g62z++vXapZ0G0j1dk5DO3lU1Ah+erUQqcCRMtM2UtECElBy/WHWsLGA/Bmdq1KR76cwUhuXutjw
4IPpTyNeKV4rDdIHR5uk82L38udobsc7sCjSd01vp0sspCNNn520GME8bjRqZ2Co2+q/dxardWIg
x8QRcU2XPL6MlZ7/Sacp+5LkknLwknaOMgSZVYmJ7sltuzHOajglHetBnxK/BQyT2iuHvnmOuPSP
mAe7i9EQt/DBRpFh257uEO/HuM6UrvPUpz4tKFxa0Gm+Q4rNOL/98XcSTbjqhMYVoXUr5Vii/4ZI
DM/FIHnylAX95nI2tIOqdO9rrRhndjSPw3d7fQPxhKRTcUGNIICeVPUiTjotoktEIuTHpXqEsdt7
gdx2dMGhpO30U6GiNNiDhNcpN3vfILM6Sfiou6hpvL+JSmRfRcCYxihYcW8am3oYWpOI1kdL5u4B
ZqqM9LKN6ZcYkoP4tvtUAHVp3608sRtoQDcyZu0z6apXQ/LYS850pWvZ/i9XYst9e1scLbX5YJjN
KPEUpRwvRFnOlmzTWoNL/DUKk3cr29NZ51ow+ZtpKdiG13vDAgM4QvMNrymWPLHbz1rjYfYy3k0W
QeTtx9q5IWiLoISwFtTMz9ZI+K9MSGo6NQVTAt8866NTqy/pU5wPqW8Zy//qPv6jt8p4cDHvvMl/
L2lvcoCxWIxsMhbnqpgJ9DDc7abPJdqpA8lpewQh2Hs+2gVgVl7QztuUq14hNjJ+H9fKNosnCYea
+6xu9fvCbFGfHaORS3CxDvpqe0+42mOsXRf6altAK3+4dG0f2nisyllgxj2913JRz5ExlgfbcieO
4IW5Cmsx3ELndrMtZ/xblbYjpSwHqfMXZBn9UeswztOTxKNUN09v75e99VZR1hXDhnHAdgYMOzjs
hwJ1h6wf0nPSjcvfY2v80LtODRJzcA7q8Z03SXVGp4cxKOnqlm+eKEkhiWbFmsQxmsQGrhU5xjsX
pCWP/EZ2l+JbvdyftzzaqUzgLcI2CAi+44NWGPMTXR/zubfhGr39EncAXgY6aAh2ocTBSH07DzBM
geuZGa7qo45ynuZc8qqp0P0JXMZFUqyZQmSBWAtB7anRqu5bPmaFpyqVdB9FdLzf/jl7T87Y1wS3
wF66mURpNeuXjgq5CtXT0wwB7o6cTjpFdGoPUCk7xxH9GXbOeu1x/amvw83QDOFoDXD78EKbH6q2
jO6URJLPzRKJU9Maz5NUpgfgk/UIbApsUAHcQ4zr6Z++tHz+FeLkNhcI28/SNW2L6OTMRfaRWURz
oFe8+xL/tcrmySo5L038H6TrYKYJ9Ti2lm7q1ImLLjTgpbe/2F4lCT4f7itfa3Xz3lwRfSgWvcP+
7QrNw/qJKbpxHZGi8IcQhgCpqKM91zi23Xfh5HxT6ky3vGTRgJLV4btZ7lQXEC7WaQVlxk0trTUU
76lGalbNsgg60xKBEzlHphK7rxeJu1W+Bur+tmKV5NSK0ryKglYzpsAWgGhsI+6eHCf/D8M63imU
ANKklS+9ebcjiMK0rgHR2lMMBFN1ijsx5J/f/oK7B2FVfaP9QGN+e0UgROA0dgg0OsSFw52tGTcQ
M8NpMEUGdxBJ6/VZfGDFtfcOXwI38B2up61OCOAkZbIQyA30OWrpDaol5rC8zSyENPz24+0utYpK
EN/417YYKQmfAv0y9KNh4HnznGG20cr5NUS+7SBfXz/H9ngD6kCkGwLJLbCbCVpTyjW1GgKt4tL3
tozkSp+dEVFN/bwf0x8UYMbXLpr+Q0sacKJJ8gmSZWVzvA5m44SADmLRRPG4ci4lklu+lfTzwQBi
L3xRYNEuIZ1eZ2evV0GhXxkNm6MO8BgtkEaSr5mqZgd3gLK3ISkcVyUC3LZg/b1exuoVxq0OkmVS
YyyRi0RVDYq2G2bFNbGoau5Ca9H+MCBjkNosylT5TTsPzSUXi7H2raahcpkEdI5vORZw2nVvxG4p
lvxvuVia9kR7Uz0aBe1ts1VEmbqGTgop7OsfrapLPGHIJl2LQZ6DxW7Eb6dQtZNpTcp/OLAW0H2m
eIgS3qAJ0clqRrkSNDTK3PZXGJWbmHJ/qbpiOGfZXLh5WaYHXLO9j/Li7Id2G116e7PDQDY6cSMD
N5PCcUD7UcECEyOIU2ZIH017hq4AJes/HN2VDG9SntKk23amHBUejYpneWApkf45K5vEQ4m7+T1b
y4+3g8TOyXVemt6sQlW63dl5uihVmwJzkwqUkhgn6M29lkTKE953DvaSRpR/Nju9Wi5AS48Kn51j
RW1KgKcTSadnG6GsFH8rHGCjwJgA37pKI4PZRAFXPnidu+vQA6MTtuJMtp0LvQzNuG4NWPJNVo3u
YIzWecS2/df73+XqAAl2Tya/2r7LOEdJYtEHmpgoJQUMmxG1mgGDMu8NA2TnO8+JoAli+XFU7u89
IK1F8lkHnNtNa0Zl2GW2IW3Wps+HTwy0augmzdGlvJfxUA+jX44AjcUZ3ITBEF8Ua66hrMbxKsm6
JHVr+5AVVo3dal5oY45FZZ3y1MlDF2rKONG9jUeGJYvWW57WFFp1kMzuPflKpAXDAFrzppld2lNk
pCXs+1yX56eW7gOMgOkoO999cgo8ioUVDMrzvw5yhkAgsYKscoUdodxNdKYDbNFKPzKheGhCUsGD
5tET6JvJdeJ+uMqdU/v9aNcH3ZbdX7LO3rFNAGJ4Q7MbjV4aOLT2VUgomfh5DIQBXriR1H5hzpZ5
hwRRj4ijXOM4rVKonCpEWpqzBtTAdjPJHNP3/ySAJOAAoAlw/d+IUDDILfMWQfFg1kR5jYYy9wpG
sA/KUph/QTSrvhe0uoEfSfmdmMzY77O6e4wmCo+3D+DOy+GXAH5YEwLe0LZnHDuTqNJGYfotMqPx
4AgnD0YqJanXmcIJ8Ijtnhql0c9zacwfaP7Jj3EDLREgRqe9V4Nae5FpIjMhLeHYbFossEvMBY38
NGiy+LdAE81F7qLFj9FRL2MqHSmB3B6E9VAySXuRJACz+XqHRqJFct8w02BQ0uWTYdXZhzgK84MU
5fayJ5VElpfB4JpvbVfJk9CcI1rvgW0mTCw1+/eMoeDZqefqoH9zezHRSFmhh0ApSPC2n5KQaU9W
IRNMm7L6qcdlOl1zuxVP8hQ6FdoiaPe4Ws3ctLcnU7q8vZP2Viea0CHguMNg2ES6aLGrVtQS16Jk
z66kgJRO67Y8K80U33FJmpeG0dVJjcsjWbu9N0wsW+V9SABv9H16zEXmWcBljeVsPqWWZPsYXuIJ
33Tl6e2HXPuKr7N2KnGm3Uy9V92M7Q5NMNOWk3aMgmxpuwBztIZJdJ57eRtNXxhZFm4B4u5ixcCN
XaCH79a5pC5ZHTg4HnBTb0exbTrC/+ITz0N2iipzOS/dons4NyU+X/YgCbjN49hMlHmrWBWD1+3l
BW0O1QClQec7daK7QTKGB9uKZ6+Rm9nPprA7xaN8RAbdAWWu0xnagnghQwfdYrVbhFPLSBjgQRk8
T6clsqYKyxozz09LXQISGBIR0wDVslLx5mI0PyHLj0NsiHjx4E1WpfyF2BOTL9se/5HHWNS+mjHN
85o6lx5QN4iENxQqPY4GAJV1GZYp+pgoU6cDSOmq+7DMltWYPo1gszdt+V1vEPK5gH7MhNs3afcT
EHQdnw2lab7Bckh0PjpFtz8LBwGMwjDnxM+VCMOSvmx7v6e6EL+LOHXOiRhjlEk7LODvprqMlL9U
tZu/QGFom4Ows3McaTrgSWQDeVl1r14Ht4ysu2ynJA4MgUNGzrDvDO8U3ItUpX/SqsDvOyzi0xBi
FP/2GdnZNQgIUi6R9NCa2/Za41Cpm2IEA69WcUkSR3qjTnH/EXcvsBpD1FBTZ/L7D6YB3m01V6H5
cdOYqAWoi97p4iDvo+rkoNyMnVBX/FWrmjgni6guU1QMXmsp+WnA+/2gJti5SgyEV1YNWs7njTQy
MrNpFvdoQWj0sq9tYiVnGSGGd9fUQNhXQRK8PFaF7s03rXJgVrg8ofuwDMjCQQUZ/FIU00H3eu9h
NBIloJ8kxjcyGmm7cD3EQC+RWSlyN5+j/GcRw/F8e5+sF8ImlvI0BGwCGjXwFlQRTXo0s/NBDMeO
8VjZQFqSVlOxknIMvxwX6WC93ccC+097gxqRTfL6RGgjYCO84ECUdlIVpHYnPk9iiA7O3f4qDoQ6
h7v4RjiG2ZDRR1z1gd0wKMK+Uza8KMPK6WCdnUsPygzjQ+47tP63LWkrTZgW4loUaCNepe6glMB/
SwuXAajA+dG8Zu+pWAloBEN6+WZKH5eKmuZ1GwcCEya3qcIswGmtO6hM9mIW4BeIj6RldNo3JYPZ
9X2FKEYS6JEmPXGcLD9N+ulhsbOW4miyfCJK4SkKIpBv78W9twm6abXiBM0G+fT13lgkrL/kzIEf
tDTR3VzKq2yi1H9Exv37f1kJIBVpN3t/i+EaY1ubmjxPAkg0w4/SKGqeLGm/TBUMobeX2jtg67AG
b15k1m7IcakzaHbSQQsCQl76RePANBTCM4vlWxd3f/2HxdbpCN0+tv02V3DKyJY0uP3B2Efdo2Mk
sZv3sn1GBEs9TbyLgxJqZ0euj4V2NMhasEibvZIsuipGrYyDMMclgURivi5DY75/X7AK+Sy5G/Da
7b5IOjFOeGfB58LX9MPUAqgwIaw89O14BPjf2fywfpEDRVOLc719gaYM/IQZehzouXD0IJUzkfrm
0jd3iKs7BvBUM700bNJvTr2YByF/Z/+TauHCAHyYKcU2FhcahGMLqEowjaLJ/HDMlc9hOqaVL8fq
fH57q+zVnIwPADHSgWbWvD0DkojQh67NIhDIVZ8UtCj8TJ4EfnaddB4sBAATxfmCHwA0GqNwvFoo
Me532cFR3DkfK6CPESLXDziCzYXAuKJGm3PIA6GW0bWo4g7j6ig8G7lDkjakRznKzhdGWRHBYzoe
DKK3j63KpaTjlFYEozbJjW/ZSfxdniRMni0lnMlcEvNDm8WJP0M//fvtd75zXNZ521paczpvkPa1
PXKZh3oetLndtXzg0HiOZKs70vnbSf7oKZH3MWvf8XZV86UzpMrg045DRHNryAKqC+tUtBkaFHSF
vbZp87v/8HD00aFyoVZ6U/hGaWU2SaMUgR7K7X2uN/m1GdP6oLzeezRqEghH8BVQ+14/778Gsl1r
6BXupUVQYPrxux0W9S5UrOyHU5Va6WKTZae0r7L28v6Hozez+l9APb5hp4D6rzrsLwq8sLP+lDUW
euq1Or57DsxHI3OlK6WiHridHoZ9Ad8XgjFU46rEdgw/yh9N2pYDyOboEBe3cxLoDHLyGIFAqd5e
9HVHhoYcNichNJ3+zrbG9pFG+/C9dZQYlwptmXUPqkaPUk0yT6Vx8E53QLYk6pS2OtpbFAzbGkUP
lYxdY4tAWqYw9xe05DH0acIGUqqTguWsjWq5GwgbsWtlUf63BvHxGyop06+6U+3Us2IsQl1J6ufw
4NbeCcWrVA2RD70Nujmbi02Fgpgh785Pi4weG1Z7Plua0O+ofI7YyjsBkBSEBvhLVAJp9HpHS02a
wR8vBblcXfnGUg4P4Gt70HUre4/+8UEQ2n3tRFqCEOCtW1KbZGDsE3eDCHon7J7a1DSeyf1r+wxg
f7bPySRLCxBUnI78tlpSM9CE2Xw2q5pBgNVLqXxd8ky7M7vYOSQ08KybagRgkLG2AxlYwdHavIsq
HktlYkeUqZH/lnAQ8IQUYR87GvpBmrv3hY01+wOzs2YWmzYnGh5iIt9Y2cjJP0aoOw920w9njebD
17djx+5KwPHAj0CtvRlVTWNqholqiCCbs9Kf5SShusJMN8dm8KAeeWnLbF8gmxbDC4rw2xQaoLYx
x0mdB50I0/+NiPl/7EaxhLj1OtlVGR39YtKBwZgszcvflV0ap7GjffPu44PSxYqdR6NoxY9vonSq
FJKDAmEe1Joy6l6BunLmI8MF30Ob1WY5vfcNOzTrySDWco/O1Oa0luDJbDnOoUivYbPMZvFtNs2f
SxFr777kWAmaHPkoSJKb5vjArV6EzC8CFRCWa8jhcq1LcTSavr3kWAWI12odTrKyDYx4rI3aYCcM
JoTZfmWfyHckcfgzSrhRuXJs9qdBhpNw8NVuIxHz4tXrHlFZ/toum3Fnp3UKBRO2mPgcOokKr6Zs
n8xZr6PLoCWKen77w90mRKxIMUtPHtbjzRQMg/SXCU0SjEkEWWvExxClBuXgotl7neyKF6W5lYi5
2R4YZA+iHcskaGsR3TX4A57mvLefEuB5Z0qB7jPiesX7jyIDanAXL4Uf/9icAdyJWkNZqGaTtFDd
LOToLU4fezQK589N06b/jAWKAUrfiPMoyai0jW1WHHzSvRdMlEM54AVksj2Ila2PzF0Y5tBJh+sa
O+E9yctRG+S2Ib+a/qHVC/QJKOA2bPcDRBGmh2lQSdLc446iO3cSl/eXSE1N56x2gyx7jRqLT2Dm
k95TATA9v38ngYWn06qyk26UdR1RRF2uxmmQh0N01TS8tka5XQ56f3snhKMJ+4n+FaZCm0uj5yX3
3aoVujrAezOCG88ZKq/XNop+pegB/Ie49iJ3w0hu5eZursNimqm8jTEOZIXgJjWaBrABs1Zs2I/E
OfbOCEBghSk5HVx5u1uHXNXYflYcZLGo/B5JrXu01inBEgzMZ6iiXXS3FHP/7e3PtoNmpSuCasoK
C96BxvSzVI1yScEdGaiberj9qd40hfJDZOXNPwYWw53X6bNyMbDOdFxqRT081ctifwC2JTHeKSL7
99u/ae/MrB8XzVH8o25alHnP9mpmZGraMdF+ZZFdPOsoVByczNusYL2mYfMhTgdKeRuUJCzSkM9l
NGAbXRhYYzM9OuowP5qNHPtvP9DLQOx1VsCHhf0MWIVxFbOk12kVtTBcVofAnmYJRGFS6fqhzkcs
mxetbmuP5BqkXWRVmXpOuUK/AEjNo19NVMYnVLvav5Ci7z/IXZc3fmfWg3axLbY8LbpVjW2J0Y10
K8Fc1C2mbqzOducYJ0AXVXuRerk6Va2tC9oJdfK905xx9jR8JAdPmRZ5gBWVlJa3JGqsoaIstcNB
9N/5nFDJeEZwvKDBty2dtBzJ9SQboYrS+aL0wnwUetoclKV7X5OZJAI3dLYZMG9OaqQJtcs61EsG
e+h8KGfMBNSlvjeGUT64M3di0CqW8jJ5RJNqe1LVOKvm2kabTx9lxVdA8n4YOzV+RF5T/VnI05Fs
2e5666yTfQpWYvtog1Wo0mLpCdgEOf2Ku9f3Yq7E3UD38gOS0/bBvbn3uYBoURdSSxH2NiFWqpyh
pG8pAquRe+ZzynSKUrRo3j4Se9+L51n9mqBy3zS562hR2lJYWbDqaN4rvVn5paSiWTKU1UFRf1tm
0+lZ27/wmuiWbUfyCEGOFST5lPrOmH9nqMN4PfP7OxQXeq+S7PTBAmz03KWHuKedh4RFucKqiK20
8zd5j9IpDBc1PQsc2kDGOcUP4SnBDP6HSKXuACi/s0sQgqGPgEQxr3SLZzUbbY7FRFGZyHNyjqel
7LxeZ2ZcZK3UYNaqqwcF3M5GgdtBVcXcxWQIs3m6DOOyYkqqPFhiqfRgpmsXVCiObAT33iGwf9oT
a+f5VoYainrRLYgTNa1OhzuKkwCuh+kB7ToSmttbavU7gIlJCnUzPTViXNHAqucBwo/LT0CpUegx
kDO/J0lf/P32/t+57hHJAnSDkgEi/dugOBCc9RSPFQgro3hUpnFuvDBv1c9JqCaFO+HFda3CUhzE
4v1laaKBNsTVbhtLeiSojGpGaqSxJ6xdesJK5Q5ozZ7iSZcMr8HXO5jl0TlCbO69W6YwqzDHasyx
PYQzp2RQx0QE49TjzAZE9UuhAZ7PJ1n99Par3VtqbbrSV0cs/CY+S5mhTllucRWgouDj7tBnrlXp
4pSPGnCHtxfbCy7cN6uCJSnEjdv4CMsGTwAEn+TRMP9qxaSgMaW11tUUjQGRt9LulKq3HtMCqvPB
2nsPSosZ5Rheqg7f4XVWoZuinvWOrMKwAYaWNXavcp3U5ySxo4Ozvhdd/r3U5npFoF5ECJAxNbZx
NyhSuz2P3B7/ILniuHodYyjw9nvdCy6rrd5L8w8m6mZBTWpRNylEguQKjgX6ED6INjkCa3HP3PS7
Xi46tgutodUf8fUr7Ow+YcwAaCqsYkP/klPeLKVr6YP0jHu9Kp/FkrSWi71R1nmZHBq9F1u1Sblc
R5lraEWRe5bSS/PFrG2zwqbJkD+2Q6v9ZcEXt9xujnA9VaN8MvD6EK35jAlo80+mD1kK4r5xvkSZ
URR3jpm1GUjpWoHHiYh560oj01GhKBADnTwLZS8upvEfU0bd3p1KW/6umIWj+pjhVh+HYQw/ZYO5
tIi1qlh8wMpEpt9Jo+FBmtC9PtdOqn238S4ffB2uKILPQltyXzCmcfzWqAdMteRaksCqL8vTpGro
gVdjb3beKM1O7mGrmP02WgrLTyGdNmJGaGbKRa2aVqGjtNCnHbBn9+akzITXhZKFVIDRMZJfgC0C
q51zJNhTIg8Kb8IWFdlFOf3K49yK/ZDeEsiUIpq+TdGUfSVKWcuH1rGYS7lN3gnjbxRqptnvWiX+
0aZ1Ml7zCsPvfFja9CqpYxudyOaVFDkf2RanUBaZeZLzSM/cQo9UjbiWaJJXamnytIAXEH6Zzu0f
osdk3qtiStRTJEkNuKgxLYav6UyR42PGnhfPS1m3n6u0Nh8jBe0ndzHHqXlG3yeuXNGYy3fbyJzf
I9oqZ2cClu/2Cfz0O0kxG+tSyHXeu9z+w1OfFWr2OLbjMLpm1Ea2T105kt7nRhb5OLQgupTBt17u
5BZtSTeSufVwbckt4Stzj7pdNZqTcq7oTbV3mTwouRuJqkbQpXOS+2Ie2x7uWOZ8RwJ3tL1uKoyv
tWO0hWutLk2PqjSOgVEpo3C5O20FkZKkmO6GuET2qlBs5PLwjsVgwu3Q8ceoKa4Q7Bfgo+qrksVm
7VVcFtgfDFH3d62HiBSGQjJrd8B6z4ScNufyfdUtxrdeCmMAYEZaeKIv2uJkZsyo3RmUW/Q8UEy2
bm6btfStmBrV9KKqNAMJv9/PWlpm1nMBU2NxydnSgU3pzMMV+7vm6zC3RufqVaf9VdX4pp71XDPL
f0A1qznsyhxlnLdD0M5dSV24Cr7YAOBupsFVNkWZ1SxpYPS59gwQN/zi1I79Gx0M8blulb+bqXq3
fiAZAcgBgAPMKDFQ3PSs2gx5jbpZiiDr5sRrV6xdlUjpaZaMX28/3U3LiA7/C/WeVB/Nx+0YdqKt
L0NnyAOzxf3Fnpz8Y6R1JpgjJ+2+VwOkqD5rS07ePH0Dr5u+X8GThbGeWJtj/HPbW5nSqV0E6jUB
YJfy4xRP81VRw5GyrcnObz/rzkXJUujNA+3mStkOk9KhKCJHzrIgHPsC+4locSmojbOKO8RBg2rn
3tLI5hgdouLLeHtTPSXxAtjRLpj31mP9d59L82+lZ1L2/gfCxwrNbEqa2zlllAxOnEaC6knDQcht
lil1PNtOjZ9xh/XTwV28d0mueipQ1WmJ37DL9K7SUFikgMqisXlwEm28DAyIp4upTaSttZOg3DAU
yqmUlenoFO59O8hTtMWYNgNC2bzQogZ8R4uIU9hWzjnv9AahNta9FlLXvd9aDRAN1eKLDcstr6gw
E9RXF/qoqpI64GAJUXY3XVopOhrQvCBPX7WEVugiVyVv1N6pa1RTMrHAGBloI+Ew+mvD9H5unPbX
ohf2HzPWua/k3M5UN2+a4jHDKtd+nHW0TfwulmxxDieR/JDDQmZkO1LYvr3Dbr75+vPQCsYwmtno
zSR8+j9n59Vbt9Gt4V9EgL3ccnNXSZbcbd0QduKwDHsnf/330Ac4sEhChJzcBAmc2SRn1qzyFikc
9Sh00hvGrThtoAU2O9j2uLkWzo8usLSjbQ/Jwfezfoc2t0o1WZlKAXT5DCFdOZXkShT2QdmmlCH+
cJS0LD0mRdGdDWFN92pkjHv9ldUOmxek4qPuU6kalpGwclrsfUMWzCDG3PJRHjhWxQcoKclOk+p3
oFl+dMwmZxIiozIC/ct0U1NtLL4nSNZCnfzOVfsAxPag9kYAG6qpuBf9EmlBMhb6ckmZoW/cj3H1
rIo4fy/nmv1JNSJ99KYRzumla7Oe+j4y6vCiOaX1Oa1rs78OfSGegQsk3xPVB7s0DjzeEcKwMh37
Upv+yfBQNQ5F5wNuUKNOSVzu10r9wp5vGxfg69C9R3O9TY5IlmjYOslZnrqkPSZNNVB63xH1RQqK
csCKDhYNDQf91wIPtiBHKgr3MEd8rEbf9F0Fuaivr2/MVYDla1kUklAOuZRXDvRZFppDmFX0OXjW
I65mzWcj2tVj2lyFLhjjTBg4K1ydbMXdFMpJepOTRiXORdJDlZZ73g9rCBgPw3yK+EUJCWBwsR+i
OE7MBEzpDYnG6Jwkfo/EAd5eQxS3fH/FP4SJqj+GURPd5SqqLmFlaY89c2vv9be6ynXmH8IYkMwP
v1BYUC83ptn7iJNqzP0joY9HP1EI9lLNbFpGhlnYEnuS4LhzHLZiDMvNcteIImNX+HJRTpozzcAT
eiBB9isw0u4aS4FtudSX1snXc/0Zflj84E+hVe/caVuH3sGMEWQ3+AMy4Jdrs7UKDlmR3cx27O8q
OenAm+GlF3ZO9/T6u91canaxhfpEUFtlH1JBuTdDlwTGFjQ4cfPNm6BzBzHZO4nOxme0Zxs9hNto
yq0EZagiAm2U0WREgDM/j7ooboWwzKPCqOGA80V+J1t+trPoxvPRUJr1R8gjyegWr7LSSpPMfEpv
vlk2zwjTVueoapvWjdTJ2kPWKRvXA/0yHZElCNRrxQAaZ1QQHZumomx0q85QrmaFYnheJ9FRj6AA
A9ePj5Vo7f96RoVeEYG5E6ZcX2JINLjeTsaVLlhzDEpjmg2n8p3kbCOzZtxLNwipHfTOlg30rjBC
ZRi4TyLDAj6lwl4kWKZiOCFUnH+KtLj+NoEfPg1C0J+dpGS8vL7jNt/RPCblyG4I/SPqHyFITfSa
VHzQkAp9SrJyOLR9ClMqgLX49uWY69AMZmwJx28Opn9AAguzzPCrJ1cobEX6bOOE5UlGijBs0SXH
yRp3We6/X+HiHgWXAFSX9hAk92WWjTsNOsJpA2YVF8534IgC/EaLsHKFIeLvo1P1p6RsCpjDmTN+
8pu4u8J1yndypK2NT8sdLQ4Ge9oKi6IOqBulOiCb1KyjuxT2k4fDVek2Uronebv1RRlsMeOfczHA
Yy9fcZrIU2mLPkU8xWzQwo8QPqXLcXGKwMLwqrK+v/5Jtx6N3r4OMA5ECs/4cj01HArM4Fr4sAGe
aKxkTIepj/XPRtdV+l/sH7YPh46Jk47U+cvF2rKYgkHOxa2e0vIsFDGdlVItEeUwzENrDeFfPBxV
Nta4tDRneaqX6yVKJiwfHTMqT9s/T372oXOG4Rihr/Tl7a/xz5Xmz/rHyQBVogQT6dCtYcjsAQsT
9L3ouym+udcw3fpi1BOI5M+ESHQ0Xy6l1rUROgol4VgXuZuD43tI6sZ0I9hvn//iqWbMKN1Q+G3L
ZGGE99rJAeioWM6aW2Rx2L0cnVZawipVy+uLzTttedQpRLD6QNBzjZIXtMpkukTxrQ2D9tDb2ngX
Fva0k4psvT3o33NqbrARl3d0X5uR3gCHvUnppH2Op1Ach8aYTsVU77V4th6IAodyg8pqng2+/FBd
4tBPKhnU1UGCfxrt5BvgnT0E23zpLl8bVQ3XsswwcDUEGYSCmn6poSlvGsmlQWnc1e2xvhqdieeP
TXs2KjvMPHRlL1RtvUoydCgc4ADX4+rUTEAVcKndsjyO4GvI4wVSiTgkGDaf3r43MA1jjEXqvKYu
1OZgpnZoYjWD5oQXjk3iOp21B27cvG3Ipma1ILhfq0FnWBAOa2suOXynPcZ1PNEolcOPeBnEJ5JL
VLbHTmmOmpjo1PVt7VWxle9wU9aoYUZvMysF+gIX3ypj9RELDCh+kpvuNGpwjFUfVfoSBd1TFyNF
AKjETmEFSxDt3Txzqvac52mquUK0/j3Vdpq6QAnaKzn3XtNra7MRc/hlHJ01WLvqAowxVIYAGXDp
u94sGWKYlvSURvnP3scoxumj5rlj5LBzc2ydJUIDxQN12preq/q2KWkONkyD3JkPFm7VXx3ajd7r
22wrq+aWB7wDX81c2Vk5Sa5mokjTmxVZwT9pOwTfHKkZXWWA5A6ECOWOQZTn1xfdOkY8EiGdmoxI
u7g6Gr1VhN3Eyc1IDfkhVca0cH3HanQXSJb68/XFtj4gCiUAahlhrhHSZoWQvJyyGD8GSq0W9cUZ
vQif/LgK9fMIH+fdUMoonltlfX197flBFpFqxipTX4I1oeMzmzr8cUeGRRIoSUs8ZKCkf0Dc/V8x
JM5/uVOH1MBtt+fdtbFnXqy3uCixP1Q7Zx6BN4mCb0GmNuNPZ1L3DHc3l4ELDY+ElAZo9MvHIvxD
bww1AX8/lx6kEr4yQ9ydTGYrNCHAgN4x5SUGnUsfMr6mzNwyS25dqHbdRQ/BkXkjvkqeGSWm4kmm
iQWGkbWm6oZVUyHM1AJB89IYjs/OYdzYsfyWGQBO+clBWexY2RIVwY+csczTZ80Q1WW0W/MA6jR/
+22NxSL6y8RkFGCXowPZ1ystbhoIFG2af2lym65VlsMOTEbzLzKD+SMieTkPKlYtmo7hvtYmNOJs
dCY+FtbsBR8XvmcNnbVTtm21g+amIKGGpgQnf5EaTLmeSSaKl/S6dbxc1VHFOUQU+U9kxIr7IVb8
k5LUJSR+BGKPUCg79LuzVnF7sHc7QW/ra878AejAGioUjvNy/451VdiSQpKMElzwta1G5YAAbnVL
kmA8vh4BXl8KoNTLpfISRQYcMyFTjz6WXW1belZYpu8kjcL59aU2Qjm8AYyHZlOgGX/zcqlaayLa
WiTkoVDALFnwE4Ywjq7O0IhziYLfZQz3sBPrSAByCbgg+5UCbqV+OahR2cRZRSt98Mf73A+MT9SN
srPzaOs4yjJsRhpAc16+LNm0MED22aGX2HX2eIyCSHuoeynzfCkz76O63hMS2FpPRXMaSjCbduXp
o4oy1yaFtk8UFopbF4r/oPaheKdqnQl+aWjfXAj8NhwFqMFQdu4Bv/x0mTk4TV3CU8WLy/rYSrjF
NrJS7qyy3ouIkSP3NrtkktEsw3akU8ubiCLcelL/f8q09E8Cr8EHTRY7c471nctKFKAze5vqZlkH
CJ151hgCn4NSUvwzOWNqH6xGNs62PzAUCIS4Ggaz18iWgzezEuBLsuZM/aDiwdXk5bsExwHbWANU
lxu5da2HQbmPhmIPSbq1Q/5YRV18Md0Pw3RUM3ak0chPgTqKUxGO48lU2u8SwOedjGlrORTj4SCA
bCN8zi/8j0QibknMYcmjYDsWzSHDSjh2FUkL7iKzrc81f2ZHqGvrCzIXJePFXmw9wTZrTUEQmRqr
UsrBNUMLiA0aCheNg/5RArtNU7KLv3dF7ezFsbWxGV8Qmu+8f+aifwlCHsDztxRU6Q2DpQZsiEUG
5TZKju1fx3zkU1EKhSgqg0TR/PYmhla6B7WvHhqlCL+Sz5k/NDURlWsPaYwKn+J3O/t7zSyYfyL9
fYac2LKunJ1tVRg9wwYIfmBBPgQiR9YVCelPaBh192MUTBcgXjgkJ1nulqktuykf9RB0tf2Q5Fa4
c7B/7+mXeeas4YQ8DXKOv6meL7eHIYOGipoOti2E/sxtzdSvDrHQ9BsG13bltqGBX6kTJOl4kvq8
yD17kJzUjRQtsQ/AmnRsKf3KtPG3DMYJ5FUTRk9xXNXWoUFZr3OtdAJ7FYU2Hf6hqVR55xHmU7l8
ArI8chBCArDR+QD8scHD0g7zyDHTm0Ptd9RpIp1aFIbghNrVg+qj7uPgBuCORZ9dYHZFO+nJxvky
dIiN5LOMS1cVCQ5LzhiHanazu0p67OWuOSlGYpwrvMIO9IT8ncfdSG45zOjwz8QUOunLCMnhkrIg
UCExxo58HcvKPpSG9lUfnLw8GOM0FeA6Mfc9QNbu3pWlkX6BBzXs/IzVWwehyymbRXpQwFjdq3lm
JvXINPNaJsa3stLTJ+jv5jx2NS5VUaWP2lSBApOnZMZjGdc3JizMp34b2XDNzlS8RVDjwUyEcQfz
6khwQXJwY4/MjroHRg/DKVUL5rhTsEe+/h09Xuy03+7ltGVmUuDscPRypw22M9mxHDtXR0d28F5T
TUgqdS90cacbiJLjEWgj8pS0kWtWdvnUtYVsumnaxqEnkPV6pJcnSxcffeXcnXwRfMzYvO9kc4hv
k15Pd2QP6l79sdqf/GhECXCZobO7Nh6mUT0MSY6bQleGX2MNvS/dCsSphuqPK5de7mStG8uRFyMQ
BS4GpZ4lpycK1NoPQUpfUWscPvhWXR+YEOsu+tzST7usPr11I0BGBZxAUw1a1KoOsXHf6vQBrw/k
uTUGWsJv77VO/SYlvv6UIlp5AQna7Fypq2wI3Wpkb20yPMRB6Fku9kFalB21kXMFbDRebb20D/qI
umDfI274+vOtsmSWok0Hy45hIkCjRXDr2nwI/Hpgy5no+Hk26nLBRQcD8u/r66w/G1QFaEIzGYQX
uhxWdQaniV6VdS37xMY2EFFoqwXe409RdGqKcs8PZh0+UHhhagNvh/Cx4vQ2KlKuqVrbV6MNqveO
yJtLCaDiEuA/eVMGp3MlK8/fIUfbHEYNL4nXH3dV8MyO8hQ7aNHR116BW0o9cfAzUaxrqsn+I9IO
yXfGli2rGpnxjLAhl7JjlYH3+rLrjcOyyHFxWZAgrZL1FttegM26eQ0taToL8MUH5EWdk2za8c7G
2figiGeQhNE8YvSx3DhBGqA6qHV4N5TyZwDa6rWPZOtkqVbmdcWQfHn9yTaWA3TCBI5cAijhkvWC
WmGKbZjKkTCrPnWhe9Xfe1tE74Y8FU9NP74ZDwU6AuYcH5Gx/jzRfXkGR5wsAXywoN1n9kepLGQ3
RvPxG7BzpjtK9d/rz7exYWbBybn0J6yxb14u1yYhRqmp4lz9uaLr4dq+G0WrPGqShTuuo7TXSdba
0+uLrjLp+RkRKkB5YmZrq+piUQp1y54q59pgDRucA4MUzXXSGfYxgTISV0QcpWcjyZQfeVo1uw7o
/O9fXncsDzxjVnWbw9BiebRY2940CeUVD30abU1cfB5yp2u1jnAzzAUVSq7Lecg076w/0jc71rQW
R0/nWlal/rVEQ/SWR8Gb+46YedDGRTYFRj9Hf3F1p0GNn7AEedbCrv1YS7V6bAuxl01vnO8Xqyze
mF3pekCfH1G10amPpVOAG/Y1PAcipAtf3xsbrw3wLnuSO4GvswzYQc621wMUda1mKj2lHdWr1tr+
TsDaXIVPA9RbRSFkqYI1YALRS2T0zGfT6aoMAqx8MGk70XjrtTGtwguCdhCUnflX/LEFlEBR0rJC
7FGLsy9T4yfntFKiQ2mZ/c5KVKDrTT0DGrnqUJZam0thi9qrQ4R1et3b1qOVl8G3Dv2KR2WSw9ht
NYHEUJRF+uD2eYrIGrgQNfmSdQaUer9rTZCQYQiuV++jC4IeTe3qNCUfQymJ/xNqAAeEIw3cd2aS
iYfIRD3MC+NW/kfGGLl1oWqoH6wGN7lDRlsvBNTV6Q+hnSajm+r0n11BStshLB7JRwvUbXRwmqhT
T4nSlOonkvJUdnHmnjp8rh2LRDNJ5djLSycJ8NCNmHWNVm4+mZPIcKItJCs5Sr3Ozea0iv2vbgu5
gL0QcN+IatCfbIxukE8MJmdyQ+yAx3ckucadUVcoRnaDLf/IByf+Lww16z0U38D3eil2QtfslOKX
XiXZBxzYy+mcEf0f0Ujyc683LfCXcisJ7dDlTvk1lrL8ue7a1Dn0hoHTRNIVfu9OoxV+EjbMGq/R
jeKo+XbfXvx2MB/KThqaW95GVeKh+699ixs4GLTqtRmzg/H8sW+1IXBNdBilk1Ci8j4d8No99EIS
zxGCVdElQ/ZrcK1aqZxTg7lzdrAdqQQ/GiH2AP9lQG6sVY3yMctDpfT8oVGLg56kpX6dakSd0HOK
v+YFyt8nh6SLZkA0taVr1I1tuqYIOwmnCttqD3HOX64tGcUjosWS8EofsrBnkrbJfCRTogPRcAG/
GyswUMyKRu3OSq2hepDUdKzf14Em/8rySdEOokT50u3KciqfVF+Ic2zmI4QWelaSC9al+qfgO3eH
fhJ+fCjrDM6Ibg/5+8kaess1MGeqLpKqlv+hRJCE14ol+RQqZBrXiOzYeTLjQpUfu86kNUNhUt8T
a5FQAAlXgMayEuuHNDDmhyTVpfEHH15p/lYqwHybzIYjM/F9rYjh22CidESUr1zsxvcu8Jsv3Crd
WwPX7F9AnkVfVIEXtWz7FuEkMQTHtz2rdfEuRkDq2YoM5/jGIDyvoqNpTnd+rngWd1faCcm3JFPc
OkIvSJmqvYHmSXY6DFtBmNYCs3aAQEw9F6mOGZWKDB0vuo1N0N8pWu3jq5RVOyX1VhC2uYipEklN
V+CxkXtrqISELkzbRx58qInJPcakFTYtO3nN1lJ0DGjVzCJvDMhfxvsQ9iAsLhzwpEkq3JZaDVhJ
JM7UjfUOy31jKZJS6N/0tjYmG7Ja570Rl/gZxY2GL3OVnorSDO61pnP2sEbz117kS/CUZstJulHw
ThfXWGOYuWoDAr8x7GiP5iiLo5EbyQ8pDZL7XtH76u05AJc/ORqC8/NMapGUJlCF1bzLfEzu6sFL
66z0SgLTXsdyY/9R0JNszgr+a/GuBnR1ghUGGRq5p5eUrXNwqqo62IiDuGav6v8YGMFczDHVvNQM
8ruuHH9yOBMvmMzs0hdqe2iqvNs5FhspOX1rFOqoNma7m8XhY6aUaOEU2NfaLLAuCJwQZH8pHxvL
zp/10TTOZLB72JqN/cSiYMIRBEZOcsmM9QnhUwIQ+9rSZfbwSS1P3RQAC2glaydQrrcTTex5EEIS
M4uXL7YT/i/IChqFelWCIGndMBj86AuWPtqlz8I6+pH3/p4mxPrp2E5M5ZkVMG6lt/fyYAYZXNyh
7pRrNPS2V6GbefRV8O5xVu4FaADty+PCIhRT/D0/5Ao/UiDnPNolM6VY7+zyWGIzc1LlwDcPTYho
gzsOhfWfyBqFGz5pYtuV9dSyT1ruF/EBNX/rs8o4L/Bo/kW+N/QBnFKwQgP3bG7lrtDU2fK+tYQ4
9HmuPkbQ6wcvJA/LPOSBdXGS6t54cionE+ckG5vnBMj2LyUW6RfDGQP1jL1Q7lzlADeBe42QpR9S
htFcqM6g/ms2lVGfcNDov1mIA46XAlUg6+jTCfye6XYQwVtO6unUaElympS+YxpY5YZ1nVnjxUlx
4tH2zA4xkDuprUlVAsR2dM/Qk8g5yFLfIlSBC4x/DPMBqDAe3elzCmk4xyUjLWMXlz/N8CJbalS3
wvvxY11DeCbVsIEzIO5nKYfcb2kuIAuvWah/d1Xoklblvis55qi6ehII5fuAx2MOCB6rcjcQWvzT
iKrIP5AFiH8ww9b0UxY5zjepsOGwOEGW3NWK41fnikwnxxvcrMNTC9/+p0gVPzm1xtB8UETRxvge
RPngZpDSEjfXWu2+n6Z+utMKJwweHCHZ3QErevub0UcmeWxoIT+dOmK6C+WxTzwbOZfm0MmVJrl6
6+f/Nr7gwxc5EoGeEvlCgqetFfe2k4jugMDMqLvxEGi/piRNn0XTaHd4q+T9UU2CoXYtKw7KSyxq
+ZIx+2vc1knBgPSZ9K9qIn1oK5XxPPaOdBGdmvxsq7r8VmW4M8B9+IB2Tt76kX5JfM35OAptjI91
QH56nKMhzGUzjTM3nOLuFx+9fIi1dlKeEPk3zaOtdm3yfsqYspw62I+VV6rS+KmLBthGadJ1Zyke
I+2o+2mDLkMROY/IPEkl/PM+YoZiTs0xtdU4vGat5ucHUp7iOUkgRbt6VBnNqXYmWVws09d/5UOB
TRJVowSqLSTz8ZJ2gsE6CMM/lXJQYLja6G3kZXUbsAVkaahGt1eG+oMPjb/zJi3Xyns5oHBwm6w2
LK+XfU24URxBOh8mqbmYXTI5F0YTCDcOuDQ9llKocxrM/sOU+85DnevyxzFktnkpgiaJ3LQzk8/M
4JKRr6kH1bFsbDs415ZWP0NrgdhVQGfsfgTq1Cte6pQKlYcYjfIcRhAD0qiuhDs1ZR4eQsUues8u
uvQyREpReQRh9UOjhMb0zpGG+nuVm85PCz8C6W6YOrm5C8OA8kIKovyuD83QxgAWUy3gv1qiuJAh
msdKaAlcRmjk0nmUUNSCX+w7n80YE7WPyEnxKtWYHc75JMg/5qQQzUfEQKP6/aRmdXBoE2rbG19F
BVI/NV99lMqMs55Nxacir8rJez3nXF175JwzmggmBfCbVTZopyh1wzBj4F9GhwG6I2KsrX5Mogpu
/lSbxy5/M39mXpJoAtJ4lulawoCtnNkgGAZg9mnfn3BnTo9FXYUe/Ynqak1W5HV6PO6U6qusY14U
dOEs2Mlgb5kkZkX+W5QaUuBQ+19aVejvKe72NMhWN97vVTDOmVVYaO8tbrxO0aKpQnjslgxlemAY
qhyg4JcfWj3fE/yas9oX6eHvpWiwzppfaxNCyh364MgoYyUrusjt2wKzk0oAXURkwXcbfIHANuXJ
SWAY+O0vNs3vkRVzcbofi1wij2jj1S0QKsyzrENdNBb9dX04JlaDqMIQCenARSA/v77qxssFu8iE
knEJ/ZYlcCtNcbLEqwMVjCKy7xMJGmVpSfEzAqh7Df2tpZiR8AGxI+JjLjpvUH+bbJhf7jTp4tCN
KG0rWpp5LZYUb21Y0gaGYYX+ATnneuSk2X6tDwkmF2qmPEZkvncVwgs7Sfcq+SM5As4zHzoHqc91
zQcmOZuF29Bbg6gVyHF3tA1mMVGZ6a5DKb9TS6xfIA1meZY+YJJON3ZRS/RyOOE9DEM/iNkRjSRr
dwivTocApvPOC9x4trlW5uWR2q7VlC0MnWHE4m+XBmV6KUUmjlXSNOcyl4sD4iS7c9tVz29unhO4
qKApNoErv0xrQVcYZhP14qY3UTJ6JdqOkicw/3mfSvFU/VIVQW4UaipW9pMIx6dswPWpC0dFcccx
RvrGYHNdWqtqptPrR2Qd5QjhkLU4m7Mw8rKN6+th2oV6MDvs2TVGVor/Hp/L9sPfrAJCng/M5GtZ
tThaRTtE2DQ9W7XwJHS235GxdP++vsp6C3EwZtzWLBXG6GkRZIwGohu3ByIPdegfZi8tF03v8FPT
DtUO7H9rKfwRCaS09JHtWizlC/wKBNSJm9+o8cM4JMZ7P53wx2zE0Ec7R2P9jbhswSgyGAV4sQKY
wILVnKBH6VQ1hXzotTA6aUq1R03ZeCTun1n1jJsI3eFFU2Q0xZTTxY9veSI9izpLvUFK1SsapP3O
blivpDAup5/E+BWlhWVTv2tLoy0yFON0I5/u/XL8N7Hw3c0iTRzfvCOgo4PT5/5mfLWEaehxP9VI
lAqk2iERdxkdWrhskquGxR4sZjVQnjc3D0MzDkTyCo/SgOmSkYPmds3RZwzayvruwDg94SVqf81z
0/zMI3fXIgog30rA0Haq9TURZf4BABaBATHQlpeY866zjDwvuIHGxiqHc5pFpuNqpewUR6vwM9/V
mNNZ7yvcFn/ZTaEIr3GYNmDt6SNRkAgbTZsmNC03UCTjzbxufhyzFfA6BIC1CQZiV45WY8aOeVKs
3IrJ1M805KVzjsHnTkTbyk9pj+CSDoN93tAvgy3KTiNpHR/C9HO4vamSvDMzU7h9DwTEDX2mAHk9
7UEytj4/gFGQJ/O8dMUubnALQG4d2XxdkowjMgtE8r40zxr1+LlhKvcZzevpIPrwrIR7tk3rC42U
DocRWmTAjFdB3NJ6PP8K8pxSMvLPeKZJboCUpeunmhAu7jnyTldz6x2DZobbBfyE/t/8Nv4YmOFb
KPtSA79hMAz/SxcG0gHHHN8VTZ8+tEU8zX2PYichX4cNnvL/FyWhe7ko5HxCZIxW4YRU+dlAH/yu
L2cmebmrjL4RcYE8AI+cAy8c4sUeAgNctjbM3ls3qDRD6O0+yr7Yu0Tm/8syIZ+9NGaxzllHc/6s
f7xFLWzhSfs8EAMy9QNGt+mp7ozsgHaWrrj5kJrnOOy/SUq9NzfY2K3oFIGz4ZYEIrsqqEqQlOU4
BrdSqN3PAOWrifUqhbm+Cl7XRTPMKd8XmWX9o42ZXN0hYRrvAYM3XrIKM4Xe+Gw+uxK3UDqthDqd
BTdU4UZwm2Fw0qV8j/e4sQpUlBlYRABSVnllM+UDmS69/hiFgjunH0LjYMWFvbc7N9ehjYhukDN7
BSy2DIiMoTHRtoMtHSnY6SbBYwIjcOcMbGwZAI+YEtHjN+eZzMsto9jCVPtUkq5qm2YHZrSOm/bK
RM+oVN/ZRaweQjTlnwKQY2/PeKgO8VsH+AgUY3lpq0YodxHixrco8JGqMyT/iDK77bXBFO5El41X
SUuWw474CM6uS9hJoHW9SvDGMhfhgqeqt5QfkOPinVU2YhhdDH4iS/0mZ798lZidR63U+sEtt/GT
PCploP4yhOmg9jMklX2CsFIM1zyg1tmprTYC2f+xsZhzAZFagsSTrKtyWwWl0fR0y5xQVF40ToU3
ZFJ4fXMCRB5sE1zQlQU/tAgxvVJHCTg2ZOSLCLtT6ocMjGIQnfA3Uv/isbgQ5qEasK9VP110Aqlz
3wpQMwxanFWS0LyMcFAZK0dZv2fQufUSGbpQToFBhvQ+b6I/gmdfGU4lRXV0EyWXu4U+k9eXvuHZ
kbQ36Nnaj3NRClbPImNd9mhsVWnsRJ2ohTM/eKC9OJ4lrf/v9S+1hlWbzD2ZsEJJAla1usRzpzJ6
k6ztRnVUHGNNVO9RjMJ6veq14xA3pcesFxfSWDKPftQbKHOObwbC8BtmYQT03JDfITq/fKlhZLWx
7JOZ93JaXhOtVM5aj5p6GdTjzm7Zeqmc7lmLT+ECWO1MKXLkOENMVSRhc7GHeDwPwo52BHI33yo8
ZNBjzLIQKlg8EQ1FJqAwCG5yoahemKvWKZ/SybWgwR9auU28HkGxQ44IjVuNbfq+9PU3k5fmtwob
BLA9sm0rKGQ0jl0SyEUElTbPTxENEACXee8Cekl23urWqaCOJ3bChwd4vTjvIS7YRVtX+LkPAXZh
7Wi51TBUz2O9i3DYXAqWN5A5aqtV9lJaWqgbcMxvkO7jo4oqmqcNETzoSHszbBV1FUCWHI4ZNrtK
V2ZxMc1JlBSOfVt9BDhjfUGYBLEExwzNneJ0fkOLpGyGU7AcM3R0NBY3rMTptvQMSRcpabqTLMut
O80UbLWKpbOcFfbP18/9xmtkPZajcGO4vewkyFIbB6qMZk5bTGmI+LDa3GuUY0/Atfyd3bFx5SEe
My81A8dXBN1OL3o4CzPlkTF57Bnkeh4KCU6GcIJI+Re6iM8I3FofX3/GjawFfgo3AngYiKvL/pds
5FqBeCyZu5pPx0otIuKbnDxqXS2jcRvXDKZa+TFL0v7tWQuNTMRbIazMnZrFeRjSVOKUGEggNP3g
GUEYengjJsch3fUH3go17FFsEGdxRqqHRaipzRElrwRXcSa8eulakTkcC1UZTnFmmrD3NbU8tWZu
3VQJ4JWXD2Vr3pWO1n5989ueU0Najr8NFpYxoJCMKEhUCXsDv60eQknUB3pvzHqF/0uouPnKONd4
wwDL7PWFN0I6C5sQY2bd89VWxpleGwuTqilMVecBqrj+0BRxdHx9lY0DQ/ObiI7GE1eHPW/yPy7+
LEhK7ii6tyqDmU+K3PYnNRhnLY1dkdPNB/pjqUUswCu0swbGj7dmKEzPUabEs+R2r3O0cTpmZ2Kd
imzWF/7NKfzjgUC4hkU9F9Oi79Mf0HaDzyr0nXNBznHV4yyKYRAaGXNbs80+v/4yN6Ldi7UX50PV
xq6SKW1vukizI7JcFuMnmqdED8WNeLc7W2TNpZ/5+rRnaM7Mqf0SsZaXcT3WEqJSAD+DEBBBkFzj
RthfaV7hAti3yFm5NZAfTx79gCd3Eu3eCPLpAdXAdA8EsrWXZskCWvNoECOU8nIvxfrE18eS78bV
j1a/xVT1wQTLULi61ref3v6uobjDcdcMQEO/48cf35lG4KA5wBrQFSqeM2ZspzBGWBmSY+QlyvBm
pBBvGqWS+V4h1K/mlw4KRqBTR7rhkVPcQl2vD7GlS14YmMZO73FrB1ORkjVSYFsre201LP0+1HDT
1SrQFcBF/fB9L+VopoctkJfeChhhVJHpDx5II/H2PUz2MTddCQvrnAc8wjgYyAne5GgygeqUv+QR
qRtDLdr3sRUnO1t4Y88gyIKdC3coMWh5pSi9Zo8JyONbV3XNE6pR+n9l0Jffi05q9yLq5lozs5SG
srmGmNkG06DWREinsYzhPvNN46oARbu2BvTK13fn1lJwPUjIDQYAq5sy82VmDwphNWy68N0k9dPJ
DNLuUyyV6vn1pTbCKjkukRseCx3zZfdJZL0p5z5zmmQw4qcBYPAFwMdffCfSUt6cCnNq4zv5DJ1L
W55nTmX4fayb8tAA2Hno2lrbeSB14wAw4OO6pZyBErM82hIScrGPysOttydLArxcWNURT3TdOQ1A
bKKDVqVxe4BrBs5KzSzzp5/pCPzGlSY/NxPGzJQm+Qhe01DEpzod+CNh05uYo0hdjY5vEvDPjTEa
0Dl7EmErTW1ErVq0w/CvH+Pu4ISOFHm4DbHhgzzVfuFn3ccn2fAxIIgaG+TO619xY8MwWJlzf0hQ
89jtZewEzdU6QwqRARnV8gijazw6CE4+hnX/9PpKW28Xw0jggChpUEjN//2PwCnZwq8r5MzRX1FR
NgaPebYHU5zxaMjxaEvTg9YGA158WOC9vvLG9QhMmI/KXH/mQC6esbWayk/VHE+xLk6PMe/DLYXo
z3ETNG6ayd3Ok26cDBCujNt1bqQ15oRZ94hpExjo1tSDY5770zeQ9c5OOr715X7zxecG/gYsQg3D
CQxjdPMn+Hlxp/YfpB5hMoR39zL/raUYfuNfBIKUOn/56egTGkEg01CozNwro6A6wRFJXAFZf+db
zXnfonBjqjij4OFZcZnP7/bPXTJCupdVH3cWPZb6s9lo5TdVQsTq4OR+dEqHOH0PzbQI/uIczFgC
9MBI4Faz7bJXrCmIbdYNAQbClxq+p/7wrvWt8sPru3HzZXLrAEsig1j1EZjLAog1jOhmSUGM0lyg
H1Ab1Q+j8j/OzmNXbiMLw09EgDlsyY43KEu2tSEky2LOxVRPPx+1UrOJJjRjYDYzvtVVrHDCH6q9
IHtr4y9bkFo2FYu7R06Mv9ofc4L2z1wENlzZb3mYq4HlRfOL01BAeTy1X6ZI66/n4AJNmcYBnLRO
WvASs8F2ogDkjLH1N00H/a8G5Ox7FVTrX1ZdxJ+mvMGcJ3HaeECJPdR/VmAnProQa9RA7R1lDoh3
8Oh0hqa8okXQz77b4Zc3YoAqTn3qDN8Gq3Nr2p7NBM1pspri0OqV9WzK0twz0tvosFA7YCLoGfFf
6/Ikb8VgohiTPpW9O9DoVoofNXnv98pJ2yEwpelS/2n16SDpEH02RreTO4/S1l2CDNBSdlqYo+vz
0Fnu5LSNA7NfWtVfhg2yrMqiaQdLs3XqQD3R2+bLLQrQt6cOkpAYrAXZobRzCVAx6c5TUnz2vKm5
ABZuAw+75MvjzbJ1Dii6LjhxOlh3ibYk8+xCE/DF4CjfoRxpr3WWxhc9F/1OwWTrGLgLn5gQjOLT
Oj+QEQUKAi7QMVJVvrqKqX0zujyL0DWT1cvYlXtaY1tPnQcc5xfgEIbgajljD78O21ocu+O2fsuR
mAMvwWuqVlzTV+tRfDE6ZT7mOXv38aLef0iDYhZESyD/G6CozoCoUlXc1MIb8yMOzCOgaXc6uljL
BlOPn2VTWPHO7rmfLoOSx0OHpK90B9CTDRFMmuLZqYSivOiK+X20MzPIZaRjdJRbb7uwsg461pc7
daENtAQjczIXsWp6FuvT4c6W0SYjliJmVWd/03DNLX9MpISFiK3AEUoyfOe0zRAfEJ4ycu9Y3pew
66o3DZ5Out8RwupBN+Tx3tV7L9BD3ws6wsKEMDYgWeif6zpJIfmMlTpfwHKU4JiQUQ8PljaU/2Ew
VlmwC5T0bTeL8nsRSQIiU+jGPxmgUenTOSzynUfu/jLhN6FvA9mXrJKK2u0x16qpUvKeYFotenEx
BuRN7RZO4uM9eH+wKSuA3kKeYEuc0SlTWt8V4ZYXFtbToGRuHNR5ouh+b3rFnqvM1uYjhQORRzFi
Ud26nVOvFYnbK1zRWZwoz0Vuqb6n5tORZFI9F6oxn/qoMp9N5H12QpXNeZJMgU9GuPTOPAfaCczH
HqgVmBToAAPI6bbhGVM0NJceL+nWJBc9bSiPFJfv6i2N0aUFTEpivSgurjEEkCQoQ08xD26ulLjB
zaH7pQm7+jmVSLbubJv7+5PWC+EKqn4LHmcdP0dpZKcmX/CpMeYumPMke+9ETuzLakzPpp7FO2+e
s3WL0VWluo04yqLMc/tNgTzNSVMtHtWDkb4muhgrOMB1KSBatMi/Y8tYtHxcmBWBrFzIqTkdy29O
5nXu0XH7qbpC0ZjbD4i7wRiRhgt7Nh6T8c1gSOH+NSSjIo7UzNLiVTp6xa3Yg7I5kN9ZyqW1syk8
4zycZH4Xzpp3iE3s705T43XGsRjAuCLlGpadT6miNyAVDM3raA+pwCsqtFH90rXwucgGqAaVK+2/
6Ea7ka/GTbnQZSrzNaz7WA3AxQ41pH5RfcidBFXRcVKM6oj+UpEcWwk/wnfylppZxLuIo4WZDwsI
yUBnbKDxpzDppIJ0A4gey61+NiZ0m+zhuwXqVj+M1uTQ4WyHnEOeuLMTlJ3ESla3RAvPrVPK8SDV
TsDKmIbM9mtpDfoh70LbPel9Emt+XqvFxPmNzfpJSXGDP/WI4TcX4jjjc1HWav9aQPeoD800qO9U
OvyJ34f2EB+kGDXjw+MjsLEJSQtQ71zKAOyJZc/8lhhMNR4pes2bmmFp5hf0WoK5Gc03Kb/7hx05
w6fH423sQUwQrKXE6enIMazAUYVWSaE0SfqUV72uBKb3UqBomfuhGhk/hlLtPhSDW++8pFtXyiJN
ugi60aleb/weAQueZzAFcxoZB2pXWC8SA5+bUYidSGFzqMWbhUsTXaf1oRZ05JvEzsEUeLI4cUu3
AaIy4XOHQfrjldz4cojHkIQgzLC8DMur9NuXs2DoyyIZaN6iZGH4fWunH8i07LOYXPHdatQ9FP/y
B2+zENRGKAdTyKSUcxdZCkcOAKMamM6FU1q+EkYNtpUK98XOtbw1M7jnFMIXEicTvJ2Zavc2vRLM
w6WatsFIz/nQa43wKTsOZDDznlra1jej/waXhSI3scXqXpxCE7F0F6sgQ5X1Gc+o5lBlQ/ehp4F7
fPzRNodC8YvUEV8MSkO3U4t4TQe1jNMnW+2H5wgN9CetNrrjPNvm/7ETyQJIcgzIsNraMaKcgVLm
6cQqlqV5VLrM9Jsobo+xCWXhz2e1VLrov9pLiWE1K2HbkxHXqEXPxYTWoDJO6QWttDAkyUTN/fFg
GzcInFsk9qgB/VLdul3CxNRmVDUWZz/DzQJDem7vA1vufWQo6rNAJfsNdYw98Md9ykrPECaSAXiW
rHV9b9V5hayqSjxUTGbynbZUc8xMrXH91prwD6d7EdKPsaFaQXP17M+R0nu7we89KRdMFv86Ksl0
LdCnvJ26o7a8O7yfT7DMHEpSZaO8UbwRqdU6bvIXxGbc4kMEYblF3B90foCNT/25UNWC+CJBlGbn
U2wcVFDxi0nUUuCliX37eyat0Ac7qVAJnyrU/lCY9Nu00n0rbrOjLcI9PsZGg2yxhYBWziaj9qKu
FsDjZQKHR8gU66nui9mbLk0vXT+tY+eQWU12sZ2qPpmRjI6ZlCnF5j58ki6GqI834cZdiHM9xU/A
+gsRbvVDtMFSk8Ll2UzzvL84oZW89wozPD0eZXO+lJFpHtE2R01xdbBa2p0oP2OQkroL3sItvBPG
1SYO78jAdINbXh2vhr9PHhS0FvopUQeQx6TAfn78SzbuLQBYlNXogPBT1vNFr6+qHLQanqZ5ig7I
GXKZWJkMcBHfq3ZtThrICstLF2Tp+d7uqqJLwqSAZvdkho0x+GrVuRZMV739QYxYv4VBmX6ukt66
WPH8MqKMT6pX6tcu7vZk/jeumqVNyLS5qwGur/e3bhOcyJpZW50CtzbOh2e6W/07u0/6M8l4+4Wq
w7R3c28Mi4AB3DKeIzid6/JYJAQVOiqqV62cMCSspBtrgYGK6amFrlQGMNmRD+pqF/nGx595Y2T4
c3QLl9oYf2uF0qidqLMHkXlX0xLOSa/L8uqNznRWTCi6KVo/mMuUe7pcG2cJyOxiu7IwQ+6qgQZ6
I05cMmiCj8MJjEx+tAdqHI+ntrGDcfuiJUN1gtrjmmUFQN2lT4hydAp09aA0aXRoTePUQaH+87sB
lz7K0NxFFMfW4UQkZQxUkQuxBnXhT0arvxNRqu+MsoGoQRKY2SxgRAZaZ+hYsFoCUxU0XjErG4NR
NMqHVHM7IqYxShRf9rVtvqog5xdGVN0gPBt3VfTSUNhJ/zys4dNxQ3mIRbBpV/sGbdnQCVURPYUk
i6cK1YLPY+ZYfuzIPWnBjXkvrGNQyTwASyCwig6JenMwb6C87RJz1dIL5cw7p2nfO72QTZBqXiOO
dS3Dj8miDRGUaTe89URr/Hi8obZ/CNEiDxLskru+ptsM8dBzQz+h0RBiJlUlAa63RuJTKAthMHba
qYvrOdATfT4UyaT7emja/z3+FffbmtVAqeMXYxO1o+Vw/ZYFzE1l1RhfK9derdF35vcgFOXaiA5b
xc4J2pwwG40bgheYLaffjlVXhRkPkaVcs8WoLDCiJjX8pDJwhc1BT1yQFdDFuYpVJfWdcLDiU2FF
7RMayPAaH09745EA7Mh8KYxC/EMT9fa3MJyXCcuK6J11MbDtqrY/pui8vSmievg3VYwEBydpfpjz
dr72FTLXR8xBTcMvZYxG1+Nfcx8c3v6Y9cJoKsmzhDGil2r5IbYcFL1GbXZemrQeg3zWXASHoJB5
bvSuRhfsz68CQiGArZxA9BMRN7pdjKarjX5A+e4JRW8UGEwi/F/I6O+YNxD65VntvZmHKjyh5bcI
3CneE2uhlDu3wP1FvkDNiYagFTqL19rtz0hNNmNk99FTZjniUlj2rAQyT7p+Z5z7sJO/TRq/4BZp
ray/fSUcL1ZGDTaJOUHmclJwmVbVn6Rlxz6iaMr7x59364wtfiKUlj2TV3lVs4hRSpOmN3G7FbVy
6KZ6Ordy6H2kRrwd3sXWUAsvD/AM0yO/v13C0h2i0h25U1JLSfyIpt4hciUCfSXiHDvR++ZYYDJB
Ci7+Lb/EGH+7OpzUKouyzKInkcYdZGBAkVanTmDLrL122+ZQCz3AJSOlibK6pcoMAMEU2+jd5mr8
HjEZ83Nhj8MbzL68vx9/rK1NuOChnQWvY1OOv13BLlRwX7dT2FvmMB7NOlROTpYXO5G5uzXMwo4B
SkowQU3kdhijiKwqHOfw6iX9lJycxFTF6wwpPXonLK3/K2mzXAsKR9J9HupGfEtg7qRnFPXKLIgr
r7ICHog5AcPnpZ+KeerSUzRQK/YbMas/ppan06/DqeoQB2qTDN8XkZvnlshCHgY5U7nsYjv6mZhp
W/u8RbjQxEYypUHV5s5wEJ0Cx1E6VhIHOsWWnyVEe1IDy5reYU80hT4Vonx624QV21lFD1MEo6eX
5Ixp6ziXyFUbMxji2C55UnPjhOZG0SBt19vtYRDT5B3J+bMBLwawRK+qLt3PqZZNxQs2vgKhahQx
j7OZYrPY4ZF1yZ2yAB/i1HF6kZltfLVzzAD8sOyj8JhNQyHPTj4q3VETFYqdtVrn7gvh/nyJIrQ6
/UX75Y2hVGCi51Hpv7RuXoTX2GjbH6S3XnxU1Dp71RvRoLI0FgjnQIcU/VGAIUf3KUxQh2yRNKj8
Tu2ijyRM6E/EEZ6zfqdj9eaXpTYjHtW11M0Sxay+UftP0p2HYuMcgAZamqaqZlEBXcUuYUI7WEf/
5pqaY/7Mu46bbx4B+ZBUm+Od8738sdt6HbnwYgzDU43shrf8mN/Od9i2lRGVbfLk2VFypJ8w+eiF
y0MhVXFEYeBQFjlagk68N/B9FgFyhgrEUkuzIFCu3oFer3qjddz4yVSz7EuK88Jfozam6LDrrrji
KsxbLOrI3pnvxiuMG5tFkWbRY4eqcztf14jDvslMqrxx1b11WZQLqvNvR9OVz6ln/ktbUzm300Ah
vuqbnYt7o2dKOY/yMsQgYAXogtyO7llSMwvRJ0/IiJYe+lpDfcaXibpUL+Agdq05VE+oQ+qdjyBJ
8RWcUf+uNzySSeRaM3/SWuOcxP14eXwfbmw5KhVLo8nl/boDUDtFVMikVUFNVbho8nSSP6b9dJho
iu3s7q3vjqshly5ZAM/KasMlyK/pMm1jlIgSG0qp7IPcK/5Tjajy097zjvSM9zrzW9PjCjZxWUWF
D/L87bLH6VzkowtREea+fuIC0a4homQvqaLtCX5vDQUNhSSS7HzRTLgdKhPAzwiw2NYa7VaL3s9h
aLUBS+xyPj/+aBsRDvkwneRFvnSxfrkdKhw9F3CKySOWzqHhV7kXvYx9NQja7qk4J1DD1J3TszEk
7cilH7n4UlIwvh0ywqUFxz03wmWsjo94DFif6D9FJy9GFC2zJmXnwGxslqXJS/MCQtZ9aatKjZEK
BhLZiafzRPfTx7LNq6/gsu1Ack361jjP/8fNBDiZlV3IUtBMVzdTDhzcsSeP3DFp+qAddPutMpck
z1OXB+gui2Cq6z82b+Qraja1ajSsUIq3V4PaSBi6g01MN1kVQokRJUknCDkQzv/xCZdohBiVnBQY
3O0n1KKuQulNKlcDU2qfhkYcGGnlHhYduXOV5Mrx8S7diIEoikPpWZDE1IFX44VZWKSOmJRrm7X1
V8ct+8DNrL2NsvyV1TNGmE/lnW4aVbH1sVOSQaZO5irXvCv18zj3ZVDJ0g26qrX+/NjRIYSfY7Mp
SelXJ3yeZq/PPYYy9ah6HRUIH4Xh/Z2mjXvE23NP1WnryP023JpQmoJhtukPk7vHXuLHsaWdZ6MU
ByvO9SPotL1y/dZKAkbjcbQo/jtrnTFhxN3shJN3nU05+gjTVU/olppBPyhiB6u7NdTCPobsvOjg
r4tTcw2NQ0P48trN2TKXqr6Y9cQq9rDJH+/CX42s1QbhKC8ANPq793WYruVsZU6MJ1yplxcbqfEe
UEE6Xl2a96+TGhLXjVnrZUdsrNMfrdm3oz9Segao1M+cSNOYXXkRpYGad07ybH9UE0+KT+j2muJo
4iOjBkjTh82hqKRqvcM0TT+7ZWb9lZqiGgMLbM5znJf2R6eS1l+ooRK727bMjTcU5ZzwxDNf/ahz
o0BUc3DFa0guFH13CTxnH94Hzl7JBLAsmHQtTg4OGHbVH5XQ9fzaBCLvI/Mv3O+dHIR6hMUafU0w
K5n93BpV8+q2pToGYaIOf2d6OvZnhHCsL9TjeKTIUFDJN2LE60xFizJ/cLoZ7MHspD8LSud0jh5/
jI2YkzIE/yz5Kw/Jsi9+izmlbad2UqPoHOuZ/ZyPWXiYNZTWlwYRyQdJswJI5L8ciu/O2d3YcRRd
YQ5BsEdqZn1NdBoBlIoTL34YVnUa+X8c8rij3jNb04fHk9wqhC0wAkJclDQZb3nbfpulqBUBzsxQ
rgrmfZeZ3BaKmJLNxNfsQCWfFZ/Hawza2DbfmqXxDe2b5v3jH3E/X8xcwKfTnjBpyqwLfwVOiL1V
AkksRO0FNjDeIGwd+ckQmdx5qu/v+UW8Z2nyIa4MWWp1LRaFWTqRTat6pDF0IbpVLnnW9D8fT2hr
FBdxJpchNqoslgTDU5eE75g6ai/VPJpXVGz1PcyXdn/rIreEMg/gE3sByK4CHTE1aBGBswKt5/bv
NSAu37JhknaAjFw+BECsKaGjjCHeks2Kz7gLyPOcQItNpGZ/g7ya/JuOrQdYWY0/zdgIXEa28+fH
i/ELvXF7qVFmpeWECh/B7V19k3JNrrvlGD8hYN09VdRqZl/t4+LnoLjRhbQCoUEdauDLXEYDeW8h
PxUyG491qjgHa3DU0+D09tshtuX18U/b2Hh0a5DmoF1Dj8Na7Ya4l8mELwxC6m43nHEYbC9WiL1N
aWv54c+HgjUA5FcnX0ao7PacuYpLGyxHVkUovXpQ8x7PhbIJj7mR7crIbWw/4OgwMXhGwHKuG/wl
YQGIOOLRCNL3t4ESauFXlBmzc2j04zcb/cU66EleI7+xwv4t8Jdh8EH7iG82ZQ3xIiKkLyazG0wg
YVR7DpP09O81EC/cl13IMj4yrHI6xZEqKO0pVZP5zWB0n3BvTP5y22KMfYM272XWpzQ/pFGoLaWX
avrqWYBxD6rV9+/qBYt9MGyJqHqnaKiiFsWETpkWWbUFeUo1vgl6MJR/88pq/YE35Oc0VrHrC4T1
bRoSc9oEOt4hIdXoKvnYxNLbw+9s7JAFUkmGTTWaltDyv/92PSp0vLIuRlelcJMh0CdZHnVg2+8n
o9qD7iybbXVMliY8rgh0HLAGWW3G3sstI/RI/2SZftV6Iz5LxRKBWxjtQXc79Z0HG+KAG73qJ6WY
d/bnfQ4DH5CCA+0+xHhoYN5OVANx4PY5heHWyNRD0XriAA25CSLPw1gYXgiwxmZPmmdrygYR/uLe
ivDh+lBEo1NkCvLgT5OauseW/stV2N2CpevH8EMZhjOglLAIz3FdUVdo+haI8ONzuXWHLqSlJU6m
30AN9HbiSOWMsxfqIarXImPfeXlxpQ0Uej9nnBu0fz0KTb0/0Pi4ClCTyQVzJx5FSRtdObalqb8b
s9T9osvS+mmO1YicojNQvJejsodc2FoumhFA96kNbdRlGhMUl9OG18KWbgNyAjwZItUJMWBN8cr2
RZLoDtwdObWX2o5i9bOWdKa7s2Qb1wtYanYqcBlw1eoqZCgTlcwoawlPDG8ORt3O35mlqP+YkkGC
xHaEMbAwVdcZmcgyp0OvXbnOdaKOB0vx4g9ThCJoUM1Vq5/Q164/Pd4LG88pm9+BnASZ5r4qEuXE
mFknwquR4fp5aJXaPnfFMHtHcDreR5fm/ufHI25cL8BV2f8L+gZa1GrzdVoI9LyLwmvLhdgQVB+F
Qb1gyrNip3b2qx67ul6I5VEUQ8Z0aTatHiAra8IsmYVyHSdbeTVjL3d8klGpBkk9Td/ZcBLjALBI
IJDrspivWaol30dqN+VBKev2Gxr9RuPDtvP+C230o31TsbVXKxutd/iDTKPfaU2qBVJTJ4QvC0Xt
Tu2glNbTrNdUzZyOCvp/WoeeS6BH40QMENaRh5vB1H7oxwQvU32eQmBvmV5/tpKOoipJUlxgpkIq
eRyGZgCCEPbiO+0WpJL0STE/DZqkudTWXvlOoVN69ahnkbAIxfQ+EJWoz5iXadrBHEy7euX6nsR7
OlWgrN0+LeQh1HJw34PZyPcmIbcSuKWXQcMtSqW9JFmJjr1bNlp8UPTWxF4NV8WzBx01f0/oD6BH
r2a0IlrXm6wAjwBHBEmvqz3u13X/tlFFW1A9dWiexrn6uYdL8rFH1qn1lVgZXpO8qSNEZ7iSAzmB
bqwKz/1oGCRUALcH540BFuyLq3WVC3AG0elDUjmNeYrpmoJzl+kkD6WUU+MX7UCzC3PLqA0E6zL4
MsKRyW/KMHYPbmy73EdFmPcH7GjS/gAbQs0RZJEeBJOpyuGd6JGi+k5Wl//AlMCXCUnV9MvjzX7/
xOD5CcXdhemGfOo6Zx9aYbn0/qyrSjH5KBQ9+TtHnfmkFgOKkpM1nbAn2Iu7NhKcxWmUXU8eB6d4
/cbEgmTGslr7OqMuhkqS2ZjoXJnVbNGTBODv20Yb/Ze3Bl5nVCddPoket3P+DGEp63aW4P683/6Y
5Wr9LZxAhoiPoziw+7MiOpTYER4ru9GPk7rrqLex2mCcoWtT16LFvCZaOnbBwRp186pxcwbA+9Wn
3qriAvdK6Z0kB+VVGKiLPf7GGxMEV0oQwyWzNEyWK/a3CcLME0lfDMZ14No8h7baHJA2gJsx7inN
b4xEYg5UgP8wy7X8ayJsVMpTLGR6sNuHRljpB6HG6nPTW/Hfjyd19y78UtUDqGMtMDbeh9WkRiWp
Bz3yrrWufJAs65M2dp+8LkFDUBrR3qOwNRyGP2yGpfRw1/bVSrMClpRicYpHzVHGwgwIJrTAS0Mj
MAu5Z795t5JLZ23JTIg7QUSuRV5xComtUJVg9EKn+BwOIgRfpWBxWpdS2ZOfuIthlsEo2CGJwGt0
V2jFIDCycmQFr1aWJOGlBEdkBXmpF8dGt7s+kHOD396AO0fELRnnb7teljticVsLTLz3iwVp8fCu
vqfUaUdga+pcXdrWr9FsOvl5AG3aENvn5XPNFboTWfzS9rl5fZk24YyBxj4Z511KZnJ7FwB7vGuc
uXZ3abQulweDHhrEYGgKA6AqPENKLbHgwHl9aRw0MYQ/unLUr8LpIS/HbhZ9rpN4BN9Qd1kHtT4X
ezWvu9COn0kBhrYuCFlq/avjq7iS50fBCLYBxvhJR7X5P2cw/liBfBkF6UOoYkA/ibpvz5Onw1bD
ZwO/17KZvtbFbIOxmunxRygkfX58drdmtNDEgPRRfrg7TJXhjaGkn3FF7WQ6EhP3z0md6IfHo2wd
IYROPPg2i8zQ+ggR3RUFyQq7Oh2zIMML50x9tfZDj5rq46G2DhBJPbgQaCu8pKs4zh47HBcBsF87
rVQj37EG4++ad/t93xfhXzmohBi7o6gldA0nEHw2bZN5JwPYOkAA9VAeW2j8TPr2A2qYWmGUNbvX
GXzgYgdK2QAyWDekFHJLRb1iRro3740PSSmNU0tKYC6K37djzoiaE5rr9pWUxj2UZdFcDET/r49X
9xfkcnVQybCIU7icuBDXbTWz1VwlVTF7iyBY1d2hkt3YHokv0o8FggLimJLIugetazqBdZSNhCee
W3n7DgVTIDQysaomwAFFsb62GCO960OMUHwg4lEUqJoU8xsPWZz4TejE1d+isoTyLHuEsYLZc6If
g2kWxNhKKU/I7XpdoFrYg5mhgslWj38FZledZuTXeqzCL6J00h9un2UfccE23APKPrN70U18goKx
bYavqjODMZnMcfx3FGa1h27f2PSLADLQj0XQgZrB7RdRx8F1shHjMsdt27OmRt2pHAzlVImsPD3+
LHfBDPUQWnO88qga8jCuhirzOW5tBRPumVg7AAzi+Z0ZpwdIIfJs6QUpEzJix8eD3hcul1GpWNLr
pB9/h8KghJvVFrKJVyR6lBN5eUk6QP/mY6Vp2lNCKBkFJT2912lorLeyy4pXhYLGW2Fn6dUePDgk
wtTtrx5yvPFOPrdxHCxWHb0aaPz8utU1wMNlybSmFqArdvVvqFjy/RxNzf+z7qQTcFR0EuJ18Jwa
nSOSxvWuSoVGXYpAUBWEeWy2Lw6Ehv6aKl31b5NmCIo/XvuNW45QZHkgSAgW8vTt3mr1vK3bdAiv
AJNp9XjCO8jJC4PZTsvjmFbqk5hy7yi0aPqAUe8fo2D58pQfCC7Z4ObdfsOXd85Q1vcILq3+Wgsv
CZQ0Ly5529eoWWn5S+sV/bHrR/1U55a+06XYmj2APPoxHiEZhMjb2c+aneZakxABum77ZZFzeGsZ
lcrSO6j1aV15aLS880kgx2By1F109Mb9jiUkz9kiCsMvWE7+b1E8853dsMzDq7mwd5HL68p3qZun
2kH0Un83SV0pyRDb5r9UjjEbL3P+aazYfAbRMWqIJktjuggamV/D0CRIKc0kejfBjq53tsnWFeTB
OV94/b9EgW5/6NxmGFwPhK5l0jZfJz11AAukM3n4aETjziO/ceTAukFup+u45LCrI+dE06S0EWmA
DqqVTqmwftqT2v/zeOdvrD35EwABYLoUa9ZrX8ZaripKxQOUSfuC8pb2OZ6FOKmhqaiBaP6Y/gWx
l37YguhAcfcu+s8M0dZjG3vXMSvDc4eQeHp0ir4tdjLDe7kLBgJjauiAt2hN/LLp/G1TSR0pjjAl
cCk1gWtGrs22Sw2iN77iqaVUH71wHr53uok4Lg+B+KbniYmDi2dSe3bKpH5KnToZ/nwD3fwo/XYD
4evp4HTZuJhltvMJrfjwvY5h8LFRQ7kTuN1XIpYFAK3ASwYaiuDidqzGKJ22qlX3Oplhfx5jcE8J
5Fzfqbz6UnDbBBAtDJ8jk+BMOlGk6ss829nEGyeGi82kyr9URXjYbn9EnTYyU+qOCJ/n9tW0Ffho
bRU+odq75+a3NdTCNqNDiQ7xXZhf9rKdrYKdVZki+tmJoT9iVS6+OHb16fGZ2TiZbFyw+guBnBt7
FR5oFpW0BOzctbM681iEUfVBdrGzoyWzcTIZYwFEgl2+Lw9Ll8al1RL1IkUlv6ixSC8jfk3vEpY6
CjKvt78/ntbGM7BQkBaeP08hJenbbyXSQjiRWrrXqgOm7Dtjk3zNJyed/o61AsiVWXnxN9nm/Ycp
h6IbDGio7h2QrV27kGJx9EEIAF2+1Y9AtNnpmnJ0rih/jl/pzYXnFnPizncHo0z9kBQg9iHzlZKG
RNs+gxGQT7OL1cnO+bnDY5BoLKUl3uOlS7W+fmcZon3Vq9bViyl/Rr1r+Jo1ZsdUQ+W4qHPxfu6l
ElhICe08x7/e21VSAFuCM7vom6AQuDo0DpY7zhg19tV1akcezakzTw0eqa6vD7oxvCByWbe+gRjE
pfKM8FMsnPBT6jnyzdxl4d4R3giG8apZEMlcIgu58XZbhKRYcZ6H1lUv2g6jI76PP0J8ONjIopy0
uq2PbtHKb48348YZQyLRQUkQYPA9QZoLHZB8U9jXore/NrIpn+EixDuVmY0rA0VpMM9worEcWvdA
SStzCN5MTSRY3Bfq1KAbPvfzd/zq7Ob4eEabgwHSoPsCwBujldU6ptHisD1Tj06L6loi3fK0GMQe
vG40/zxapwINTpOW9tLvWX2yVi3sMLcn60oVB3RGUYvTrFrZzgnZ3KcErbDJeRYRKVxFzZNaGGM4
p9ZVmlOTHV21LFD+KfL0Q9hoqQgaqaUvfVKlWYAjZPymr4E2+eU04ohcqgWKzH++wtC9F79Ruud3
LW3PqbounzN2ql7FzwOFpcof4d1lB3VwzX7nadvaobBXgFcAeLsvLVKrNCfpdvZVob0XCHpJAT7A
+U5KtLVrIN0CuIVYzFO6+pQmLkNDWTEKbXzIeoY1BpnZzCfQN/3/sXwQ1HnPFlwUUpe3GxQpw9qq
S4aCD5D5uTdOVy+dvEMYtdrOUFtrx9bkBv0Fml5HnXHSKrKGIHpVHaV4GhgPpOO0Z9m28Zigt7IU
/+gP4NC4Lhl4lEpc+OAcuaTwfgistMMglEKMvrRnpI41oKk/iJFsNI4KmWPWXZXZwTBHilqPt+b9
Y84vWcB9i4ws0fZqbbuIjrmbaNbVAUT1OmTZALJS2NGASbRTvOiz0Pfyh60hF/jTchKW+tJq59gg
VpOIEPGqw1S7wFtaFGGgXJ0iLMCeJqPfq+beb1XKA8DS+ai/bBlWTzdF9KEw3MS5QiAYDmnRRifq
SdaxbEEUPl7OzaEoSCActxSP191lY1INEJKWfc0Vu4A1reLZhmTpqelSdYciuizT7WPMrOj5EE07
xLBrIQkiMBrNGKpdjbp1jmo4DadZDN+0ZDKPWepQEo3dEOmsBoOGOd0H3S10uLvxyf8Wfr9tg+a+
PZVqaigx8B/nOuFMBAYiaj/imKU9q0OIF3CjjWdptFXvZzgvJb5RxuMbZGv2sApbC85dRzUMyMp9
mjhAlUstM3KuaqcVJx1yRWAac37RdPr1j7/tRh1sARfydXlbFo7q8lt+z9wqEMZwvu0roGsEVBEA
0//N03gmaXGVTzkIhrNiFd7Htp3s6zSV2N330DRfZK6Oz61rNOc+GdIPTp9NPx//NNPR778G2xsB
GeQEER5en2MzdZk6mM9rmEXe8I3wqzbfj1auKYGhGE5zMqWNgpmDaJn+AqtHgJSelXn2F4U17TTF
GHjWfmk1yHUlGWhA+31dK2VXv1iZaWXviPi75NgU/Hl/aKcq8Qcna36CZXOr/+bSFtGp0UCwvgi1
TPWXxqO7+8lKyAj8HmN390mvhgi40KxW8p8497oysDsT3TjF8mbsdGwjSr8B+mnGw2DMvXFWHKPQ
LsLVhBF4dWibAfreffjTwWarAHEwIcYW0MmO0tduGFskSqGnT4cBzXieI7Pqv+V2nGYnEPlguOIC
YbogUtAXCUq3L8SB+JaeRIe87vw2TvWBwr3idbnftWnz1M/JGPoJnITJR8YfATvkkPR3blLRQWm7
BvGZLJu1ItCNpCP2BB7tgjSahu+tVQ12kOhxHx/+x9l5NceNpGv6r3T0PWbhzYkzcwGgiix6iZQo
6QZBUWp4m5lwv34faGb3iEUGa3ujQx2hKFUlTJrPvEbvFd8c8iS7QzqvVxdl3hvJeZr0urnDxQ7c
tkiDSXwulVWbbuxRHPee1mkw0n1jCy/ZdRbA7t3s5wvWEGBo1+oReIbfXc1FbjSXU+Es7X6oSAm+
T2096xHwdneMmtm0213eKASiWmQ/hw961WkVOqPr8m3oncaOYXpU9xIVeu07vt3tTdqWlh7Dqm+c
6SBWYXQyVG6q29fVgldN1NvWfLVxo0BTjNL57inTSe4MV1DtRuGuf3Tcfixj5IUBjxkyA4UFs9rU
Q5TSUP1Fd0QfMbxKzM/Q+rOfhqUCIi5znq/qHrLmmdsxfT5CwK2faHF4fUi1vsxC5GGML0tiauIW
stZshIOBS/cVfR7rxhnddUItyi5+KORLu89ZWlXLGfXm6QrdqLa+WzkSsl2eOmYRFmO5iFA67nyB
Sc6Y7Ke1HT8jBWMG8WJq00cjcZxLXS+1z8HCf2gWLwtncO7VkVqy5GtLWueE+pCUYzzJZUURITAa
LwhV7mVrBM2kfarp5aaRbXfW3UCRY7x0kd9D0HDhHkOrVtYSdVaP9VbG/vLJmxr5JIWvzDioCzoX
OngddVkmQ22dlVpuqfN8VM1PqFbdFDeYhX+vA1X2YRk4gxV2pKP7Vbr5U45syLfaw8c2dPUKCa1U
m4JPuch0g75XaagwHdX8Qes0YsGi6HIRBg7NuVD1bm7sbYCdwR6ZQzxfNNLweE4SeqzZ6BnkeHnd
HCQe5ct5adVdwkXa+XWB4+sPOflGHxtGN39S6eJmMQ49/p2Lflwzxu4wW96H2UhqO7LyRDl7uuvQ
FQa7yyTZmTL0R0sgrHeoKjdtLwcYEYkWDa70ltiCNg2wL3NAWjXdhkccbI/8ehJZkCCJMTlEfsqy
tI+e3dXeJfU2+amW9Pme/KWsMPQUKsmujaEw3M9zsZTnBKvA6fM2EyB1+2qe5OVcplZy65l5PlwX
Tue1EQqTwSWdclnsUi1YrrtAn7+PxUoNDOIApgOF0dsfuqyU+t2KTFPAVog2DDtpZT8btEDKCL5q
MF9YvrDHMxqR4mqmEOCGFU5aadii+4KKJFBueZcXM0jKZOxxRFwhiYSJZYwgz4aieZzwaoTwYKt1
gl5Obe5OdaK60dB1T87HpCvHnaKilDLp6sVB/i1vP3ZtY4A7XnhivbP296Iv2+mzkamk2qVsL7er
koUH3UXTv7md398iqCtt5C2FbsDtbiWsVspSS4i69eqFvpTenYcwmg3fB2WyK6NDZeMDDD75ZR00
1oeV+sP14DK39xnnAWDRofQj3YWnE6EG3i+Ra+G+FTfIGi6P2F+Vyz61gLNdtquR4wOTznn7mGlC
Gmc2DPX7TC2Nt+fd+sENh/2iItzOxtsuadM5AhM4Tdfd4gFFQxXGk7GVD2uJVAQKgGGVL6IO7V7P
qshrq7HfV6XppvuuIZzmiDNUtbNMBPEJSIx279S4m0V5OoL+GkvTeVb2LI2wUWaFADxZXEghj8m7
YBsWekvVfpxBvnw3NJX/9LzBuqtqtGOgMzbFj1wM0w+99Nwi7sZUeOEEs0CPJ7XY91TKC5CpxqpD
kmH+PXIgizoOVLt8DYw+uR/dWVy2c7P8NfvuTNe4WtSnkbybfaKZpQxxP+wfJ3OtMM2ttHXYV7XR
fPIs0X3tEiO/p5acYXhTVt0O5UsDQ4x89L85JTVjDG6bvIwbpHv+cn36AheJno3twVBNm8XTmOm3
ra+V/QF95/xmVf7kRiWI8iSUIz5zEYJS2SeEtzuPpIRZHRW6V3cHCfyziOl7u8uVbF3nMQMSlGAO
oTw9RMR7/mvy6digpIVxlA+Z8HpAANkOncFBZbhynfTKrpquDGG1ZOi0L3KIk1Gwnzmlt1IKllLw
yoAHfqjpt9DllOm8RlpT5M9rl6z2jqQCLyFb2uLbmLZG9zjPfv2Z3uKkQUVqEeVpnIydFmclzTuo
pcsOPk4TLfuGFXybxqV7tnGxsXdsRbX+dRnn3tknQ2Lg1ZAtur2TfdfcmF49fLVQ3+OQn0x5rbTB
/EI9Qa6RYwk1h9ZI/hK2Jr931rVL7sa9mIG9hLJaO//CgyttwQ0T4xCWQ5UjC4HsG6Lmbtt8mNZ0
dih915WKEqEnB0JJ74tLsldGlNiSB79ByDbyl14Md4SQJudLlXewdoMiaONF09bnxht1J2wVJivx
AESB3NFzF+tilqZfxHD1F2M3a9Wsn5mjM5wLQ3pOrLXFmF1Vprd+HMa2t8/wkGSOA3uaPw8VeMpI
SdNTUeYHZcUb6Um4ywFoLlAkB7M84oXuBiO3dTl3UA8l50+T9ZNMM+4yAFf7sW7zyYhsd0I7cV6s
Wsvg5Car+6ORoh8e3w97X5dCwZps9TFkPjd91qPkdRxZDXZWGofaq+1DqRVqiqVeAma0FlKgMNWT
9FIgCX1VKM/oTyRgb6QeyEQhkEWUCULtOImHLa5XnGjGIaiCLUhL8zvYwHXYucUpbZI3hgK8SK0X
hXS6Yce5HhtyXWmSvRjh6ilOiaMiL0nE+SK7v634ww0hiE9RxzaoLh9nsK2lp2029c6hEZazS9BW
36dTnX54/829UQPYBNUo3JpUqV51dltZK121k3MAQ6ytIUSY7vPMnnRvJdOwd5EOfn5/wLeeIMBW
0jeI4hCqj7LV0R7aeqoCAJnElTtjlObV1HgoeVXlKV3RN2blJugOnwPrAlysjuqp8whRENtBm62n
Nfrdiqb0LumWpDmXiSbOUOPz8TmSU8PZ2BnZKSeO1492a09sM5LKANoNR3dalyJv0rYFECpTe+/p
eXJpVmBr7WDUY8T0lhM1XdLfN3JPTJCpBqKEAmjuaBnWhPnr6JsmEoOZ9tQhcJjg3cBVhO46WFU0
DEovI9mM4xi5ta+vYSmEuOoTSweX1eACuFtSaLe4mGAOzXUX/pMp8EAKC3ocRWin+tjHg86ZylFh
tVgR9XrwtFjDij7bJlEVV16ZYmhrm/LRTkdtfpya3iyjzm6cL6Ne2mxUWl4CbF47F+HmhKBNR1W8
wIG9hlGzDrIjbhoRlSEZ6HJtV5qBTC74lWS97OxtpyeyN4Y46+jMlIjgTv5tAu5k+Sh6z8932lh3
/tncV9nd0OmL/W0wrNnCyMpEJ52A0kijjoIfijAZB1waV12g1aEOQS05c9NhIjlKDPExCES76Utv
blk3RW2o+RyohYnAR97MtFn6WnMjXZeJiu3cQlDTL3TNOKOMPJfxqKWOu8+D2WhigqBGIdTi9u15
P3uE3KlpFt3N6BoIecBm6ItPHjpzWuijsZpfwlvuu53X2R2iQ9iEY81lQf/4ZJPC364zGPuocKWl
ok4V6xqlFgryoSvAN1DzWfS7ufbH6ho4t3O/OkHRRlkAa3U3ZqlR74wgbbH7RvgdUDnNAfu8G9v1
aZ5X43OCsg9Hcd116ZVmeKIJ6W9x9th1W6Orktf5cAaOr79TwQbdQpGkDoiTzHn7hygx7kyscOB4
UuzOwiXRVp8uYNppOzkOuYw8JKOoVSinEFHTBeKDZvk1JwPnmNxrsucZRGW7WA9N51YqDevAnWQo
S1X1N3WS98NfxTo0j66eu6QPjr34l7nhp1fIiGIbSS5VqgjkTnLRDyU2r0Gj+ShQ6lUrrurJFM75
orkkLlC1689BU/UuNA7TYR0AAngcJ+VedN1sBmdiMQrI1XW6XMjKGdqwy51kPJvqwlhj6frVF5XD
+kOIcLSzsJpL6145XfCVNKe4n4PevExpRGqRypy6uup8ULLh0DZacA5DXl1X9gLdcipXrzhHLl8k
kShpFOxlVRA41ICR2xjPTdWFLFUdvaXe9G/KDE0jQMkNWmKiT5sucse6fbJt3PJYglXwbKd1NrFu
1s7eEWzp9CPTFHoKugTGGpkQYRxUE9vxo9Ibu7zSKyQa4DEuyaNd12uNCr+ffyFG9KrIrZz1IaAs
/te49vq669NqfijXuVNnGnRziSy5tf1mMeflvhxG92O6yo2xoXuSQlDjNDfdWPUtjU/H+kEKsGrX
yxSo+6lB2TUcoTjru8rP+xIaz+J5Z4mvcso9NdYU+xasxk+tcrsFhgtAwXC0aqvGVMBZPiJ51zdR
Ro3RDC1sDOpD0DXDWS7qIIgkitxtpC9BqkeE8HVzOecA1dDd0nNelpIQj9dAWW2YaVayy8suCUJd
c/tyT0Znkd3hJs1L1Zy9NWWK7oaRzJfKHFUR0XiYaxjBHS1tr5XTw5gPPi3OwBQPxdB6ZgyswHUj
wyH7ovNU4dyMadSXVKS2eeb06RwnxdghP0YXJ4tkKvRDOVjzuKuHQVNRuYBuOsxmihuBMSbFHTm3
+602VTacOCJed1UQ9YNbT6UaKBenxMvCaWXAMkeYxTqsWwmFVrCIzTENTtVnt595WZFmGABbHHrU
3l9JwRheQ1LSF/YBZKwqwskR4jZoimZgPU/NT7rqze0iGueszBAXDQO36NyNQ2oinWgVX98POF5H
AYBnETPVkfwjND2+Z3/FYNqjBnLA4qi9ChLyU8001QV1P+8DJb4CHcVAhb5dl2fvj/xWAABk7hfi
5I3OnKx6YXpCWAcxmP6HWc0GOcZS723lNzeTkWgnemZv3unmAQ1MCxXR49DKzlA3nLreOmyhXtgG
so393sr3VdJ+S4La/UKKVFOrHMb9+zf6OqZDOp2AbgOaQ7U5DsC1YoSUaLnmwa3SFQksR8WzWfpU
tfTlxFCvQxyGonyFABq8DewKX85gShtlUTipdQDusMZVLdJryWZ2izh3sS8tWp6j67nR+/f3xrLZ
rCaJVqnrA9nfHvxv/YbRXUSr1kI/SLvvD4FKnp1FP2Vf8MZsgYbC48OGEfel4z5uN2ZtjsC+fpgN
6faRr6b6Oza78hqt96DfCT93TjBa33htzBaoO/wBQ3SMac1dhQB6aq2HpWQH1Z0sR0apyfdK8+sT
iJXXPbLNuBmkRkAcTLH36LVhvWiOraOMA94g624dXPP7Ji12BqfNvhhQZIjI7wbEBxRZPvKpJ3ak
N54tMlEu6heoPoCvOBo+z8rKq2jXHEZU4HbDCIS3dIuEsHQtIjXZ/x8LAlzKFob/Etw4xufUJZ2w
WurrYTQHPerWskUGMh8PjjNWJ0Bgr8XxAA8wOTfoDQ+Ybf3l5Bwcd2oc5eqHOmlZ2brmiadNvr4P
jSkbnoMKrxyEsaymC4si0IqIlG+WMEUH40bJvoTq6OkjNslz0Pzt5JJLI6tEOHBrsR8/BruXwlXE
XkiT5s7HwbKW78Y4F2U8+Z393BkUTk6s1De2B3Z6cFEIn+FwctwZ7CtYfq5XQsoAbXEYdTHHy2ph
yOh06mIzP4wUtNX3d4fXy4jK5kYi2/I8B6W8ly+gDZrZcNbVOjhJK3fG1NBTmmgzBIgC/v2hGAlk
MdUWnIyPd3hwlG6eVJwoRuMkdNcmVZ2hFuMuu1IhFHDiYb7e9tjyoL6RrbMxwUt7eWPoqmMEp/nm
YR3B01M7dK9XaTsntobXrwwUGxhUOGgArQCzvRylwJSzr/pUR9ZIz68Hhxg3N2v3ylmgE4+63kWL
VRlP77+zt24Nwh8YQky70Jo9GhQdycSzc10/YBBYXwq7Lw9toE6Jxr11a6xOMIpUWDZg18tb86HR
mDaukQdIRP6tCcyBJpsUd2WZ2g99H+hJuGQgVU/EAW8NyyYHQIcZ4mHp8XJYydaTr7nSD4bV6R+0
vECwpnLy/UgTzI6MEnoC0UEx9ifGfQNNAymFB8piQJyMSfNyYCaSaY/wmA6Ur72NAjPQma0Gf31E
UR9MTT8NThILQtB9l8/IghmyruOyEd4pO5fXa5IrgZxDf37zoj8+bzQJ/8SoeyLQZS33CQXtg6kL
Z2f04hSG6I2hECqhSrdFBq+PtsaTMq+39ozddzdJ7sub0pAoljSaufu7k/bXkeKCwMI8kKPl5eOF
biZagZHJwaQv0Mda4tAPc9raOLEiXy8OSLebhewGamGzOZq25pxVeY2xy8GZi/YKrH8TL6Opn9jL
3ohWCQYgQkJqA8F6fDfUMhvN6Wz94M4cBLBpoNfs56UozL1f9N0YOVIV3xcqaLSSRVOeWpy/4JRH
WQrWOlt10GQfeDVHIGfYKnUXg6iOMmQokEuGvVI25Px0HquOjHaZ9BBIuvkRAQva5PBE7Wc04oIv
gdtZz3o5T18SbNGx5qHXeqN6SvbRnG1y4hPdy2+lNZnjk2ko6kkD7ftQV8BoDxYCB7cWCdFTmfnO
187Msz7GaF0TkSc89W1wivXSEqXU0K6D4xF3CxWbE4v1jZAI0O52YG1Cxq/sb5zCb0UJ2O9gYWxA
rW1GnFxL6fuSakfwzNT5+5P3eJlACfO3BoHOS9/gX9vnv8XQorbMxnch56kxG2ic0am3taqLtDrr
DieGMvmt39/sL34t0GAAhKDU2XRejoWgWO1TlJzZhwo6foKC3k2lebN5s5YA6aNgmOUliguYFWhp
nn0FPTmpC7hjqOlJWt5mVEzt0H4p7GTxbnogwNEAFvlpTjCD/zE4VXClT1Loc+j3metSKJocBAxH
xyhjhCuc7FZks0OXfOhUG82bp1aUVm6SQi/39K/rEqy4F6IaKvdzpaOManb9MMeacCsRaRvbKsRf
DEq1vg59eq5mfX50NDMDJVu73JCsfT+Ns2LqmrtpmsTemeW43NhJTeFCIO0anNtTkFt3vZkWHKfp
WKJxQlDaHSjp5elZSz3EPQeXs+DW51Pm/fT+Gzg+gXgBnAMGvRjcaV/TI5FUqTTWgTrkfucj+IC6
2pmVJKq6HOm2j+dUGc0vQZvN6Skm8KsziKE3JPpGbSdCAhz28t1jlmLamuaOB8sf0jLysw4XpWxq
0296W3pjlOEYol24EkXpgyE14zOrE0XzulpBx//tp0CgxtLSaeUAZd2W4G9T3lMFKHiq7QchkjFu
kVAIC6NwnwMbBIPb1V1keyI9sXn/usGjyU87B2QcGDmw3cfIWYwCKPR1rTpM4OJGUnI3uDVq6nCI
vE2ImhX2TPU3W5JWv67nFOJEn/bSjbWiE2B0jLQ4JQt4vPQ99IS284R+FkEQ/3/5HLImL3LUKpeD
3bTBbaq04uDrkxWvvShP7GrHRxdD8bS3CUAGYL7C81awRkl2p5WWjyrObVlXFx1wu7P3X+xbo6AX
A6wdfS7kv4/qAXUZrIlmjvphrVQdZ2sJ23ioTvFL3pjKFnWrX148PLxXIH0HkafJL9micwzQN2Vx
HV1AX+y8XhmxWW7W9NBr2ry/DLTevTGaZjqxab9ex1wBNTOqhehj0OF9+ebaSYDTsRf9oKYqOQdh
l5/3EHD3uZd4h9Ialqh10/VEYPAqo91eInUWVjBqp6SPR3GONSJwV02IK2JjCR7HTDxsaTU4zdle
NbN+GLuyt+lRUN41zEUgxWfr/SX4ukyi8kcvJvNSzQMXiU7KiWt7Rcf/dW0oK0Bq4Gx5dYxVaYBW
RybXQ2VU5mVbTO7WPPL7796KSw0glrGeUYejUROLrUkBBihYm4M+DnYWAbFOmwgUKJJQSzc1eQiX
qTbPB0l0EWkSq8zQReRriCxJXhIl2eQ+WpZw53DokJ6JldmLO5ekeo50QBtf8RQWHbra/UjDhEr+
08Tqv53rrBjCZAtfwkH2dRPqqT79hY1FTu1TekUeOpL2QFiBq7+zUbH/qivZnTKuOg7wtkcFTwDF
GF7TazFQ2+2SPJBiPQyOkdzoTuNd1UWKi4a9lsGPBhTeX3gYq2HvtYP78P4KfWMXpOxMDQY5AEqv
r2JlGGSmYP2sB8C6ebvzFtP5q0zRpgjtsvbmDVyV3PaFKqpIsDk28RY0PFZyxrvBsCXV8fcvaMuV
X+7KlolCBbXZLQAiN3u5kjSIBHYgpX7o6rbN9z1qDiNyWPixGRbC0aHMSnpBBgivOl5sKwetyyQ6
kfW+sRGjP0/AzeZFXf74aJhtrUmTZZgOXTsUQBj0ZadrZXJP4Ned2CLf2DlQ/CT+ophPcHxM67RF
khDcr/NhpSdz28uS1nLdd9GUdvpFw84f12VR/fsh/6/n+b/Sn+3dv5+n+Nd/8/fntluGnJV29Nd/
XefPwGDav+R/b1/7v//s5Zf+dTv+HKQafv5x/dSJP9g2fjzJvG2Ov/PiJxjpP1cSP8mnF3/ZNTKX
ywf1c1g+/hSqkr+G45q3f/n/+uEfP3/9ysPS/fznn8+tauT2aymX9ed/Pjr8+OefZJi/zbzt9//z
4c1Tzfc+PzXqSapX3/j5JOT2Zf0f8IRI77a6nIHF659/TD9/feK6/0DGhFoISAnbISf784+mHWT2
zz81w/rHBqzZYneo9ybp9J9/UPD+9ZnJDyIhSy0FGWNivsD88//c+4v39T/v749G1Xct3RzB9bxc
JiwQwgNkftj04bMjeXBUciom4tOu9of70ZndRz8Bf9drun2mLRmoDV92YUa3/UqI0jzAyCsuh6Y0
n4iKzQgQY7vTNNFfO4W33qZ20MUW1e1bzlbvTPgAsddild9/e7r/uYPfr/hlGvXvCyZ7hCFINwKz
wCOvonTVc4pJpbhPlq0fMa+02uELxa0poD5WSIK8P96vI/d/NpL/DMijCajZUxrb3uDvQWUhHOXD
YxD3Yx7on+0+uHVrDp651qadmv3HsrLbC9lUxXng5Sou1TQjdzBWu0KCz+yQ+StpQEZFNSX4HgXq
CiU0sRtoVtE99cVWGPL2NvvQWUGL74A15imcystzYbsD7KA3VNMvxBji8i/vYDWUa5dLLe8xMMpC
ZCumEGmbPAosUe2WyrvHmVocNKHu3390R2fCr4E30RQCQKb3FpK/HBgdQayQQHPet8miLhb0/s7M
tMsvayXVRSDtIZw8TR3aNJnOO6B9uPn4IkbxIoj+/pUwPrkeZWpKH78ILr9lBluY2iVVr+6dxhHn
RdVaV362jlc4KcnzxbHFnfJ7Y0+KORw8p5B7m14t9OpMnbqSN16Gj0M9tEF848EYHqVLaOCXBpDo
9b5cWhUtSbVEwaSmTz0z6AzE7fwwzGBp81n3OZ2ajnPcKHc1AIwQyHSCNeLof5iQ/noET2JeV0KN
n32tqm70NLBOnClH0rjbC8RSDScCSm1sNq9eoAWyvqqoqd77/ZRfe1nfPWddjfRFk4vrzJrWyJrR
mVLJ0twXhFEXLmBzwChrY+zJ/ua91brrno/zs8b3nVstR8Hi/Vf78oj9dYlgzjaZno2aT9PjaI4h
/menTWHd27mwzooO1PNq5lZUBOXfVAr+91isI3Zk9kpCi6OFVAVFBi7eNu/H3g6aEGegBqlRQIN5
TOKTU8XQtPphbIglQyPV9Y+mM83ePseYodoF3TD0YWbkpgCRBr5pD7bHcS+1PDAeR6s/Zen5emff
rhApW5pVnoOOzssHI4AdrzIzrPsKz6SzDYq6z2x8nHS59FE/FuZlX63LIdf8Jsbt2TjxXrxXE52w
C/3HDQq4pW7u9vlvS07ZVacqBITvQfc7X6vFnZOLsU6FGbaNrd/LJF0saoBzCaYsscsZbgL5SewV
ldWEBbXjb3VQLU0su808OOmcKpy1Oflk2ZX3HIB331RpnMuyBjoVueUyAjBzsX6LfD3znvPBtcH1
Z6mf7gTa+NcMb+FyGEyFOAypi6hNoPoWUMlaGsTyYBdBGykThJdomw36nMz2wxj0Tgeyx+klgDZV
/uhbI/gBW0ng9rbUW7nDL8WD52QsBVr168/ScucWGTvX7OOOdARxdFuW+tlSwLoJgZ1V4z4A2GLu
MHbrztIRmlfkAyNqosqs6xxshOXNwDSrFd/zHrO8eFFGJlADG4pLnQwLXzdMoaqwphlaXhdQuQd6
bMIq481q2olhrj0U7pBD0lHwrG1jsIz9MpjA7UY5FHPcl2uhHTpnKg6TLod235t1douVJ3WxyZxw
0mrEVBknztGj5JrFQ7cU2y4mA8JCbCpHGx/APjEVoJHv3Rq/PW1N9RAhAZokWmd/a5HwutMH7nlt
HeceAcXsB1XxUxn+q+BhUxr3yPFRlELk7XhNGC3ypxmWm/da3Zdn5trNUQPdLsSosj2vvZOE31eb
E+MR9FEDCWj3o5L2cg14XbFCI878ew2nkPMqQ8zFaVNv7wcwod7fB9+4NbQF0OlCl2Qr7x8NxR5b
aM60wsFsN7m5zEn3pWYQpwgz3df0Kvfvj/fGrXGMETgSFxE2HgtFNt2M2eHsB/fl6iAA2Nsui7b8
2YB0O7GTvHVnQJs2ZXY2Xc7Mlw+xtzODQque3E+d0R50FFdiUI7QgTgQkK4BNfb+nb01Uyk1Udek
kK0jsXGUOtZdqXsYiGn32Fa05yUMjd2YV+W94bNKG7xw9rmkddnPDWC9qrfPg7I46Qm8va8XYefm
6kU7AFk93GdRNXh510lgQA1pNed+yTW2Pqx3dIvyeq8PcZUniAU7M8xODGLsVcCgQhsgkkzCNBoa
z/q0SidHtqtDJOTUOt7W6dGF0RJnJdNc2LrIRxPNsmq/LPokuHdy5UZIsh1A9jUHo3eNe4uu0WU7
5l6ICMpIf8Nric6XCfBt5p6YgK8Dc+I5JL/oA0BGoGJ2NC/Y/Xq3zf3yoZK19pykIv/ikPTf9qjD
/FA8jCU2FgnIsC+q+QkaqllHuspTA4pIoBlf8MAqP2eykmFhOennQsv7JVw8LTGuS9Hpn5D6V26c
Z55XRKRqiQebseYxd6jXpmimd8spuv7rmc4c31pEtAJJGoPt89+PzKGTcwd/717LrAw2RWuFanU3
5+0GFyhrOLWG3xqP58Y8p2zgU6Q4Gs+qXL1e3eQ+MIdzgLvoi5flxzWvbwfpnxLneON9gThA9oGU
wESUwDqa0aYxCTMTvnaPInt131oyvzWTNIumxO2iRi3pIesFqGzdBGw+yCm2ZvICS5nPgp35OpVa
FuYL0GCQ5dV5ULg+XZtAlBFyTxTVs0X4B28Q667q+vVywRXvCyymU+CTt54Z0415vwEZCDlfPrOa
0EFXWp4S5mE4BUX6GzTJH2IEX2Xru/d3otd7LE/MQocXvAaFgGNGChAis5+Eo91bU4oLSm19y6Yu
25Rbvr4/0OtMjQ2WZgFyCuZGqvKPFvWkhIRPGaQPbdbLb/0CRt1ylgnipj1PWrT04FIwn09ETqI9
jmuYgpn7hrdXsIa1ocnuRCfnjT2YCyJI2AIF+gr20eLGTsLI665JHyp38M4Ro57uYB5vsqbguPVC
SLhqenWl7AatoyDxb0lLuhOdnS1CfrnTWWDnKKpRsqS/drzTTVlR+KLKsocgrSjhQU/bOflyykb3
jVFQmgxIKqgQISdxtOgbMQi37Of8YS1lFmcEYHGusBp7/w2/MW030TcSOTI5Nk3raNqCmg5MMy8e
qA/DLNbEvbPgtdL2Y2yo5ef7g5nbUn755Mg9OUKpev1ytdju+beNDFUEU/PRp3jgxI4bFMxw/JwV
7stuvgzG2ZBJ58auRtOLkwrfxQ+raYKTGzpjuZvArOi7NZDLp8rsgrvR19rvZtPZBzeJeq8/s2rI
FwTLjZaDWPBOIbZf1lG3MJWKxVaOA1WLxsexJpRrjNomUlM8CF1c4P/G0euJT21lX+pO9WwaoJnf
f1ivF/k2IPKLjAwJ6fgYc/BaWPF2Kx4mf4agPWvpHp8Gfdcl4ymc+FtDUXO0tuzV3NL6l6+lapy0
tpRRPkzdEoQZsP14Mqi8Lwa4gL9/Vy6uxEwB1wXzcLRNDmYBfllwOBP/FjQe2/TMHcrNSs84JVD3
iwN4NNscxqAiCLIWzcyjsebMKEoLFtUDMkzqg+9CV01X3/vuNrrxVRmL9cMalXZdNFlrIL1Vel+y
QbPLsC5Lg86MyrVPY8tjLzEL3zAEaftclqu9iQkU9Rx1XjGYsVqcnjhwneQVNPQB443OttbdJHJx
h3tia7OO7AIhkUoOX7ee0vdhSNwlnKAdNNEISTe9KIBRFqGmG9PtRsA5QLqFspK643yFj3cFGyt1
JzK7ZXCt2KtwFgix4piiel1NpDWC2VwuUab2PdpVuf9hmGZ9jUYzaeR+KPRiBTrT9V+12oa5bCZZ
9k3vZkuEVYGN+q5HiWMM5VxMfxlTanFs9WpfaFRMw7ENXBFqqqvSqF6W9gbjG1HGhjsEhPZYgw1h
7ZZaH+dFIK6sXkJcXLBNB3jVf5JakhS7yluWy0p2+rf355G1bUxHLxdzTyBDVKqJG/SjArVpVWAF
jaF7oGuWQddgrk4RXN4CKxgsO5PY0AGKk4377gik1i+/J+6wGFFfDcOHdhwmdgyr9x5XYnYZ0wPQ
9yaKMQhsJLM4YAVrQQNHQqNKRxxc7Ca/KYeshfCjLHkz9gA+d9K3xg+5WwTPYpop5Zr1NI2oanvl
z97R4Te3Nf520ZRJY955QBC+5DPmJidW1C+I5NGTIJ3kWQAcp4T5v9k7s53IsS1Mv0qr733a83Br
OxwDBCQRQELeWBSZ6Xme/fT9maqjAyZF6LTUFy11qVSlVAq297z2Wv8gLrv73aEaW1bcqkpe36tQ
9F61vOUarhtcbOCwlFioFTgIsITCLkjtSSxLcasLA0x6hSQ/oh5SVnhZZlrt4mONiIQ4Fv6rYCSo
bxR1hWpJpIjPaCorsWNWan6kS2DC1JIY3o5RNQ9sXCHJYUM9kijqZdCOWibArjBp0vdfz/rnQ5gK
Iu8fbEtR5VHXj0tAPLHhd1Z5L474KUtW7h9CqX9tBaXchHhVozyYXXpAfz4ckRACfSoTmi71y3V4
ipZTa/VNcS+RtXYrGI6enKnoS9XDdP66e5+vfF51SxZRQT2K9lZruu4lUSmkuLoPpCTc6FLTbSwo
gRcWzBIifVwvtLKkKwHomIR0q4QLCWSt1cKquh/VJHQb0bwNO6HaBH4fO2E7nfKKR4bWJ+Pm694t
lat1wyhj8X4G7kaee30eTxJUyswwmvsmq4sXEW2Do1GI4XEyVFbpLEjfyqRNNzqHn5voiXlDrtT6
FYehsYvqzN/9H3wOW4bi9FJL+3Sjtz3awkOqt/djKY1bNcru5RpbJl/rhr+QSFi0lMzpziyk3KvB
uG3HeervkHsSD/Bh8wuB7R+mnuI8QsuGghkkUksfN7EeqzjGjWJzP1S97GTVgFhS3l8CJP/hrNCI
JJHFZiGjHLt+a1WBKeGo1Q/3OORIRzHop9c2ASzfIsSAg0GhT7XNlVdtxEJtDhnfOlEXt8LIqcSu
g2YJdAnxPTEpyKcKXW3uqyDARDL0o/m1S5umczVdUAZHDwDkufMkN1ejKEyZa/r8wZVDMCOgzmrt
1Y9ayZFbIbOcearjwr0wvetlThKCpcZgKm9+q2vwbIcaoxpE03hvUWHbyn3DrZk0SrXHDdJryeNs
cwXONTPyMOd9/JDlcrktQNojRYQwSxbEEykLtOJGP+894DfSYQjQzEgGcbzwoFjpqFHh4FtJZMEV
19EARL714+xbIA2jFr+z+0A0pse0QshrSrs0tdExsTZ1EwsuENHdHKeJAyhRPQkzjuQNkk4QlwPr
VoZb/Azbq/W+HsT12bd817I32LIyYgtrfFXZd2Gj6fl0X+VhYJdV1F/BxEzxSJvC/4OmWI/A9CAH
LmyHj0OAPhNkxFae7rsIZZUSLgJK7X627ZTwktPQ+hZZekXdYwGkcASyhj82JbYiiO1Mn+6Xm9Hp
jbC5nwbfdIK46o8Ia5tHSSeo+Xoo1w+tpVFIAAg8UvIAwbVqVLKqLtKNnkYrNbUDiNp2rY7CBtbn
5IpVOFxo79NpS4OmCfwSWV7KvLBiPvYSp5S0bbpWvM8aa/IUgpPR0QDZXpdAoECt+dVWXIoJ86iR
D+mlhx4poIdSyazjkAf1hSX+hzFnasnwk1Zi2BfsxPsgpYPcz95SxXvSlYnTI255Ksg52EgdSF5V
y+MGTbzp0hj84QwAYcFUAwjgn/W+MmsVDGZpzveaL2CnYr0J4UWVW4xBu22QM94otVDcl3WeeuKc
iPcNpTeXXFJ51Q3tUaDccaXVqnjX4Ya9F8RyvibSLzBARVjs6/Xxh61GYYwqBHgLjXzL6u6fE+og
Cdbq93UYZY9x0clLdGV5dX+RKPGHUSHKIHZWWBqkk1cro5BGDmA1le5Vo5v3VCmmfToFsqfhdWcH
E6IYRlqMm9FP2gvx2zLL70MPAnVKLCKYvcV371PQDpREJPdszfd6j+tcW8vTN3SNXr4eyc/dg+bD
uQXcGbAbrMqPS20a04wnbioiYJBkbs8fv2MumNmoJSQeOlHjoa6y/iYL2v5ChPOm1rzq39tbfYkW
FWTRV4fY1AeVn0WKfF/O6uS2pqCeMs3Xc/KRnVyCDIyS2sUZSXzJm4DIuS26EYEe+FioHomZsaGG
KcJTRLjAYmOG5YPchNpupPRfO0Uw85vUGC0wgHqiO+fT/HvEdLh3Svy5zqYedeehEJ41bU6/mTXI
BY9lECA+ZBrKb3XWiitAk9p8aCMsKzy/SaIfXSBE+zoC2wAaMFUe20kD+xjxQLxNUWkWbAXIyiV+
0orxwQI3QUQvnHQOespE6ioENcE7Lt4uyUPcABhNclns3FgrxmtjWjwWsCCt5FuBqgUumYaa3WVG
HosOUoiphHRegxDaOGeFZquVgoSm3wp56+DV+SJkHZDqbJRNFATSSLDHPM/dOO9HC5/rISuuhLYF
NjGNcOrsLKv6E6p1RuBZcosdKR7LrS1p6Ao55HuaHZUUs79R8+oSFf7ttP+wULAVR69e5dYn/Ybw
z8c1WggZhsBKWz3AvwivyjLrdpIWF5ETB3oecAKBTbSzsKtueNbEu2B4Y211eoGYayUIlV3AQ0VI
agqRXlHmtN8hgWRtAJdbIRxLNr0LjHg6mpVJqdnAALR0Ud4P/1KpS7Ubs05ir5/JnTg+3hO3yYBA
pYt5sIoQoSipFx7ry9m16i1JzAXquFx87P+Pve1qnqFJYBYPfV/VHl6pnDPMXHgAl6puWSXFJtPM
ZicGodriR4oE29dHwqc8NnRnC3QZHTd5w4Fr+/gFapd0TQfx98HClnaXFFm1KYw22bViq7nzYuWD
CXqzLUyZyzhVCmco9PguNLJpe+FLliPgw1gsTK63AhUQjAV+9fFLsGONlDwvxocpG9pnA9lrEHNt
iOR7kpiAYINSo340yvAyZnHmYRQg5HObYz7Re+mEl0Gm9Aag4yn9e5L+b2A2y1/5ua1//WoBbf4/
gNRcArz/9W8w5CegplMUyf/YN+lL/rN5j9ZcfupvsCYAduNfeFJyqsNmQOjY5K/+RmsKoFj+RW6Y
jDDyEiqOYOzkf8M1zX9R1sLGcIHPk6GCmPgOrin9C+4V1zwJcRKvECX+G7jmxw1GYIm+lbaA9QEU
sMHWBTtDGyGe175yahBr4dGA2y8Spsa21Wwf7SQRXPME/FCa5/O7ofr297p9j7r8eKG/NWzAcIFk
amE8yKvy42rGoFHVmqBWT0rO06gwQq4tZEkvbN/lt/xnz9AKgePyNiaTS4jExfqxFY3nWQc2ULyb
BeUoGNUvX0JFLxLGQzL8DNQ4PwCxvXCXf4zXP7e5CliLBp+xMRbFuyZEyzEMjC0p/skrxeCbWdYX
GvsYHf/d2IL5peBKhfcTJorrAHNVbsy7MB9E7Jo7FQBBMrm4Gs3nTBwuPbZW5+Fbg2S1lszpcgmZ
a9xj3zVK7beGfAc164TTanNd++heJsmeh9h9rU7CPkKaBQyD391omNRdiHbfsKWrKYURBU2XYBf4
gbm+ABVQ5eiiyHc0pVCuk28iqyi3lTAYu6FAdanUG6Qw+kJ29TBvz4nXy8jgl2Uef4+ifC/sW6xv
LuhwfJpzdDFADWATQfoNUO0qcgwgDkhlirjsDCHVJs6YkK5sLPASxrwzsRy5MO2fR4EGiYVwSRSx
SUFc8OPCRrOpQWJo1r/l1FgdUGHnWhKupKysvDKehoWJMt+n+TjaIRbkILMcYxhwnCsnCIS5Vrti
VpyDzjCcr7f1p/OE74K8RekXuLlBKP3xu0R5TAZKuMa3Qqw2UNb3auv/gPdEXgi8wDbUxeuunuPd
lEr1JZSNtt7stE1xSKQgyanIXf2x7ToNDLCrtG0EKIYZ8W9r6pUH7Pw8vnb8DlL6FnpRvp15mG14
+wV7IDHbwkBRSumn6doaffnCO/JP6wLyOkc/Rx0EutUnCTLna0Aq/Btu98k3chgV2lHdr0RQn/PG
lC+swvXgU29lNfB4oBgHWdFYRQhDhM/XwCl4Mq3uBR2zfV0KoOHI147yj3BuH8aod9t8/i9dLekZ
1xuAmYU7sKBMrNWsD1FYln47SyfVOkdk9xO4rWrGk/AQaDe9cI3Had+1tpa5qa/acYS2bv/89cJ7
uzDenwtv30CCeMlQUmBfKxfgU6+o8yBLpx4lqKOhOKHylyp7nX6j1Q5r4behe2O00wUUAdEPdMK9
P9ux+t8eT+vPWB1PaR1NaSDwGcFvXfXqV4n4PHRraMrGgXK139lx5aQveu0a0uGiSs4bkuyrUVgt
gbYIMl+caH5I3UjaBTKagu4c8Ri6HYRd8IAeM1mxen5I4Us95em3BpDrrwtT8bFY/89yeDcVq+VA
AQlAjipKp05Hl6567uXE7kxIfuNrLt6hDm7X1uSghX3h8Fklqf9pWFmUM8lQUPpeXb29CN+Id6B8
UrNNEpKGd2bf7gJHH7f9fAIfbGvKblHKSYZj3EDJG37MxU2uHqbBG9J7A011Vdn1CvrZ2H8dUIRA
RDjQj7K8+3qI3uKqT/PEfiGvR0jPqfXxrEo1UuDYBEinpPZGazv39q0+uuboFJ1Lhc0o3LHEWGCT
n/vGqV77381eyzfCdiQuS9Hi3lbdTSXZaNTkVIRd0dMem8LtQoC7toqve7eTL3nzvpV31t+skmQm
1FjSretgqsQDJROQaj4l+XZIdtNLLV9DQRTyZ0PdpBki4Db1FpWP31QxRSieR3fz8LCkKnN3PIYX
Trs3Ys5X37Oa7VEqwrwQOr5ncuLMmQLHuDH7Y5Bs5sjTjc2IkUVybIK90rjh6GXVQ6zspAl0eHcb
/Mg4iNK7TLzSxB3aqagGJuL3CLplsZGrg2FsSHZeoepcRls9d9OnxLyDQKvXtnjKLvFllw3xVU+W
m+1dIdYS27YTWkY2mn+0FrQftMkRVXzppkdF+fb10vsUwUEthy+yFHPYJogrrIZNFUKwI4iinijc
6neKl+2Krb+zjtYP41BdkLbSll/2oWerxlY9G4pSNULqFyfkpEuFf+223uApZ5OyMoqDRnItPyTh
Vk2uULRVfEcgfhrnE+DmYjoo8W3f3bTSRizt5LoKNxmI9zvxek4242A3VMhTu0tt6Rydk96pCrt5
Ur1CQhnsGFPaL5cs1HDfKLu5P4bxBgH5bLpWApcfjl71wg2Fk5xfkLL+FJr9Pb6LNxtmtwui+eNk
Em2qgppP0mna4k0mVk6medKr8oQmfCN7frRtMkoHwECvqwRhygsXkPbp8F1GnEuY/3EvEyB/bJ7M
s2rFJSNuBdtYsbFosxBh4gQmhe1z6Wym+AbdxmLYxN6o7VD5H38CtR5Mt0W2vzgOeBDg6AHaX44f
BdQ9UuxDbT+7w4hCZa+l13PzaBa2epZ3UeIouHr9qkpXzlCDOKE+gidAWNm+eT/jX1TuBNcEsHXJ
uf3zWfTWywViSjGSLOfq/GywGzXmgEFOw20zOwm2KC8ip+cjCuxh6XTSsQo8eTzkKMTddKBUdJJd
zth4se6Kzba9dO+/FfM/LXRCvH9/0Ori9dteyppxlE7m5ESVI8iPsXo9JG54Cw6tT49Ve9tHt71+
gPEo6fBn3Q4n2rNWoxNiS7qNDzuaM0bggpkl84ju2Mik5HZwa4ZOWDjdX82j8Vq60ym801503zbO
rC5/3nv64E6pjXFkfTI9/0lHWvURHeZAt9XfXC2mZg+P2Q0xgHVrfQPSU2Xe0DsyZkb8lOyWB+Hn
1yfMmzTTp7EwAZmigUhWe8levD/OwAZTqxQG6SScrVvtNf5pKY72VyZftepelDxd8DqO6+v6oP2q
AX7GdnVL37MXAnHrCfRQ8SJIbnbTnpRN+ZjdV3vtd33DkhNJ6j51ptNy6bxGp/zav4IuJdw1182+
uPSaWIfub9sYgVW4TksZeF1WkalktKNFJxjcukfF1vEBLd0IpYszfYkxT7Jj2oxfOEFV2FFvUev7
ehjlT+E8a3x55FFwAxYP8ffjMA4NstZ6GMqn8CeuqM1DKDjRNulcMp/+YJOVSQcvtTwOTXLw4pNs
m1fNfX5iQrt9Vrq5auORoPTH9mEgtTu7hrD9+gtXlULireULqZiQQOLBxSvq4xdamVGXuskY1Z44
2TiAjPfc/9rdJo6c5lv7cAlueLHB1eFWp1kngEGSTjmkBd/Wf+WlW4r2VLsIwMxH5Jxzorr8Qlx5
sdllpt7dzzk21iZAfenkP8yvrWwPN90v8166i1/6F+sxvRA//3He/zOq+mrecbv7p7Xg0ddsQXGQ
cP+pUW+eHdSXv57CPy+yd42tMuwIP+tU6nm6TTPiFntUyYPptiga4srKHosnMtkA00BuGJsi9SIR
lXeqTF7EDezfd8aukL9Z865c1CEQkK4fwXlhrWijD9dpt351LsZLAjF/DGDerbo1QTOEE9kpEUdt
ZbgKwlcPUK2K2kWbHJnI6BVAZH6Js/3HS/19m6tLPR9anJVC2vSZB8mepo1geXlzJsYU/I3yIBhu
fqKCRNe1b/4lKYY/d9nAYHsh/CPIsVqAQjDkOBhl8sn/Lb6ga+4/W9Im/6u8klTkQG6j7EJsvcKV
/LOz/9PgGu4jB33eWBBcTrq1kU13TBzN8rLpPqfvWmX3bPeo3ebylUGclYi6J1+C4Sxnx/oSIZX0
7y6vYdN9bTVAwuhyf1/neLO4ISIokT0l91/vgE+x9xI+0GERkAUZzbd46t3eDjEMGCffF8/DyJux
tlN45ZXXZ75dhrIdWc9fN/c5T7Fqb7Xh+qSjbhbRXjKhob7rsk0LAaVyJ92ZRSfNIP66cnWXGm7C
4/mhv0PGX0ft/MIMX+r26o4eTFXzh57PMKWDaTo+mODmIAXPEf4I5n9/yqw6vdo+FCjhzYS0Jpi2
CSRsdIvGQ8MSzBTYUkvd9PptdjQHxzc3wbgXn/PUVoKjrlCNcBd9Wx8DGm+KMN1xat2pQF0PpPGd
Uva+np63JOGHZbf60tXrSEv8HnAUX4qdUNpSVLsOlc3cb2MyhTdhs8derQy2EJ6b2Vbqbc6GGHvZ
1qbXSr1RS2Jsn7JpkbkKvkxqfRzMw1yBACYBhtcQFbuUc/Q6nDs7C7adGDoaFxesNywF9arDHs9N
hV0hLUL4BBbGOesvRGcrbSZW+tLDpYaskKym7LMKnTUhjDusMsRzn9/+KKGfqZGDyWZtuLCAlGRv
8bSfv6Wj014S4V5xcD43vY4XcLMSQ5GmQ3VjWNt4YBAcQNRW6DRsBRmO9KWre9lOn+bzXW9XEUOe
I8D193ym14W4x1qgP/SWJ+o/jZANd1SsjdFciIv0PzUKRRe1eorXsFZWN3goYHEhxpN0JgvXVntV
3EIEDBWSMx6agkjV82idHgVOTsuVowPWmka4RScrHDxZtXvkLcZ9lm5xJiELBLIcqpRvbKA9YKeg
nYZn6yiaex8hyx/Tc8BaDPjVGHMC9OddJts9Qs2e6m/Rn7KOVPFJMzYSAesSqEZASsxrq0SCUP1u
Vts2OJh4Bmc8IC5spTec5HroAf9R34PbBjBpddIhbtDJcOzEM/J9tFc3TnDd/9adfPYM/9ZSHTF3
WQWq04d/dcV2jly2T/19PIwOCQLzXjglhZ2aDMCRAA/3SdHcKY3XmbvoObhPjhn7Esj+JjLdtN+G
0xXuExi76PDrcd0aHyxh06m/O+GQis5SmO+8ObYjnF+2pIpmBvN7qJOO/+Xne5M3GlnhSwqdnyI5
ttr7EVgdsi2EUOD0rPdGvmtLnhHbSNjp+5cqM21J2H99dMlLLuWr8V4dsqFgTkKuM94kWfb1q8FU
m9lmQIj+pQg4yVBStIVfYEMrjNXyLaRI5DVsjFDE1/pHjOwkh9dfyaUM0J8+ajlq4CFB8n0Lrd9d
r8C5RcyCYulcKy7MkT5weJd83fHPwcoyzKDCDH49Da0zLnmVpFJWj9IZsk0t28Ii3G23P9O/AqBw
8AsGF7RiAZMm2AXfv25bXqbw06C/a3t1X2BMZIVqRtsYgaqPxnfxl1kuS1D73n8fYjuL7XayUVIO
nsn2LL653/ENFXYJY42Z6QUs+J8u9fcDscq2BZZYDFjbSOc2c7CEKe4yGCiNWwfOpVLT5yfRasxX
t0iOVJ6Q1bN0bqZ8ZyYk89iNrtg5pnRtcKvjH6h4gnicugvHysWWV5dIkk2hOPl0sq5cElzViDgG
cu34D28K2VZLtzIRx3ONi6/AZSq/murVVYLaGXbYGg3rP7rH+pk1pr/Mph3ntvAo/Aox9kUDGF26
S8muP97Y76d1Ff1rDabYRsJYa8oJCUG1dwMguDcEkMrt9KL+6sZtqTDTl9RPV2Czv+9r6rmU29E4
oqi7OsGt1GiVfhAl6iFOXLuKgrStV/tbDRvo6Ydu9uih3KOymxswxeLXKDhPD3N5qJXnSpKg8X4b
Eiow1GIpBfqKncmOLk84/6COKCMfV26+3ox/Xv7/+dzVcRtiTtq3tHz2SQKomDZ4RrP3pUfKj90l
x8LPT7JlAyzJLXQIlYUCyWp5d7C1qZAOpVpK57zdoFRgD0h/SCq1AqAG1yFmYH7kleHhYupTWdb3
p2X4ruHVaqiEwiw7raCXhO2pzR1I2QgrplTemBiaqXbXI2Tszt8phCSy1wowz9wE99KGTLAtKhuk
R+EHhbmLQdw0XskUw9utGnuKfq0bdz1eq5EX97j7HbTuOI9bv7lwYP/xWvxPD9aKayZu7kKTVSwr
1WnJTNesD7KhUwxbbDeHxDuJ+/XK+JySfJstMCMg6I1F2enjbKXSrBZDS0QWIt4944EcXzd4OSNp
if/qXu7cJvCMbluJTq3uMMD1Rt6AkuJg2ZjiFJs/atkxTY8k3eTW1aLbcT4Cv+sFV5ER9sT092jw
ajKK77X4HHXYqG/m9ClV93W+l81ditdUMl+XWWqXabXJEfeQZXIq0in0r6PmfKGzn/YBBYCFDKST
jYausFYtniItCvWRQMAqjwWhnYr0QodgqWRuMXe19kZ7F5e37NYsuwqyvRF7c0pZ9k5rbFyc/AR3
NwcFKutXizXxb2nahEj8Q1glViMII3i4EYQNNvFhzrvtqsXJ1MElGN/O2muM/fAkX4nwFCizAYJx
zUuWJG9V3A8bYNW91QWAL8DU9g3dU8eN1fFCdJrKKV5MRzhY+z7xgsrJw01Y35FFNmQGfhMYV6pG
QspTa4+UWknfVMfUXEne4DFuDb+hydTypmOYlG2Br5zkNMK2LLf0HeWmcafm5xod+dQZml2LFgnm
zKGr3WSGg/kUQ1ObLpo12ezpyUvWbVr5SIodaQPsyKnYwg3rFLSX0GCz0RBrf4yVXf7g+VrLXloi
+OUDtIYq9r20LpAnPodGy1gh/KuK4uLdsEbs11IkgbQJCI3UzSR74sLnbL/lQWm3QILUbaE6Tfct
qA7oRdn1iKr2hWTmp9Nq9QGroLTu5aHVK+I/M96Z1UPZ3uDtZMhXwyU9gs+35KqldSRWasjsmgTb
or9peVpO05Ok38nGvsKJrzhY/i6prwzkJgq3KXZfb7mV6iU35arxVeQlZko1+suaxKubcrSe4kTu
6eNBFLZDft3gGxR62rjx/QMejFJ8E9RbNIIt8Lpci5dSZ5/f2auvWQVnc63mkh+H0hkTvdbYmVQn
uo16LhAau6uADzSXYrJlFj9tyXfLbLUlQfSo9SzTfQCO+fSz6veZiWWp8l3MTvnkVs1dlz0x6oQu
C0n668H//PABdCNDVHrzulABnnw83OtGTlFOUpNzpsFa1ksTskObRXAT52eUp1N3TmeVx2X3IwDl
fpUsz69GUwYXfeHUzpG82061fzPUWe6o0/TblIvJliQBAVr9BzHfhETE9BoGAN8H48iNdT83dX0h
dv8UXdIJhcci+t8ajDlUWD/EE0up3lAiKTnX+QKq0Ct4NFxb26/H6nPYwnNcQp8VGg24W4C3H5tp
jRGz+sAIz5WpP49FNm+UqAXgW7SUmBJf2gBVvrY41YCnUTlF0Y4S0qW+fj6W3r4C+CgaNBaU5dV1
PNZmEaBjHJ51HG4hVwbY3Okxmj2Nvldrt4BsuoOeNWx4oWfFThCum1g+G5X0AAl1vrB6l93wbvEi
iQXIGnIB5i94gIjrSA5ryKoNfT84jzTiVlF6DhfBTLENfg+4O14IflaqRVzLHMPqQuKgogexYQ2R
TMxcE2ecE856r1zrciR5ktKGDs4jDz4mnGmpRrtWxo21zLOXKuElpYiFcNWI81PRc4uXvSG86TJs
gjR7pQAadJ22q3rcfbNRVZyIg0XShmQf6lp6AdywrrsvH7+k5CG0A1yCjL1aPkg5oAoL8uGE20hg
zxXpw1rKVc/yk73fpkdNwNwmD3Anq7AFcc0gE7ygpoZUVkllG3rxOBUVBsCivJdLM9gq5hUWFoIb
G6iKa1236TXl0vzKnyf4DWYFOpR6Ls+ZVcQ8TH6HEW4gnkddugkz0R4qNXYHM2qu5ti/x81YuJOz
OaDqPhqI6mEEnjeyuI3N4UaLy/ZqxPXXAV56PUXZtO8UySl97Rgt0i2TKIbffPrpdN1MFKBr/Q22
GcMNwqSxU2TxJRL++rRjCnQAWEgZQdLECHGtQ97qXWxF2iIfHFvVNg4Z/UBoIoKL3NhodQQQK36C
Sdl52PCFjh8ApDGyBBRcQcxW5914EISBbBSV5RzJ8ps4IgUHRcyLKHIjKF3dYYJTEARhdNn2pQmv
u/ZdeeR1feEwWgWqQKUBiy4OLwuGY0EzfzyMxGG0eisrrVNc1jCsouFBJtTMdONGYyHhTFA2Thp1
O20mV6qM2nCDLn7rKJKZHFLYWN0gxAcljW0eqoUL3Cl2ZYXr/u0z/z+/5X/Ca3o3Y58ILjdR8KuO
Xt5zW95+4h8lcvVfOhcI4psi7Fzyu1z6f3NbZP5iqSxgnALEEfoU8/oPtQUhcu43nVQC0469z5Jy
+EeIXP0XasqgCBazmUUtg5/6N/Xm29/H9d9C8X/WIWcNfTjWDVw9kPl649ws6QtjLRhkpI2sxp2P
RUIcleN2EkfU6hW5EC1MPxDKvimNAP+GsY+S8Ni1Rtu6SpuiW43DgQkyq9Rz6jKyXt8bHerEbpkM
wXBrFVpIzVeLKhkl1q4SzUPZSnlskXjnTYdXkJyIiis1JdSHKhOFyEtko453xqTGGvR0pBKOKnqo
IoDFQgAKG4mdZmctpkF2oSPZ7uCvaMRI00oFlT9FUke7SYuktbsmUY6LL/wPtoOu2VU3ALnQNGM6
qo0V/EjiCKkVJZPx8M71rOT3IcM72OqQIDoFJtsod6rQhjwIAeljQu7L4DSUIbZqqo9ji5ZwjNiM
3WJmpXiYKBX6BrNusNJClegTjyA1fbKMRL5RQ7WQNm2ACVY9t9ZLCEzkqQha82fpy1YNtBcNJIDG
Db6VU9dJ+pMv0+T3QKogFuGEPWbHSUY15jD0SdoDO8MhxO0opZh7Nc2n4qzMWKS7cwmie4P1m4Wv
VmmY80bsQ5/8gNaZj4AUFFJiKGrP6MXX3bWl++bIHOJJRZ2j6eZDWvlVc4t3j8gbP+7MlvetnFwR
iHFBFc0wPuGmYHZeZZnhQHJ6zP3HIox71RssIcx2jR8uxGbeL8qmiprqr3rKgRfOlWm8hnoOFkCU
J/VxyLT2WYxwrNtIadJu4c+WlcM1Yr428DFrNx6iodnWc0JuUEQ2R7VzU+MewgOqvoo56wYgYOhB
IbqkGzwgUJ5ObXHSe8NGih+7qwXrGm+1Rh+RJKo6HqGFIPwMe45Mexyi6Erym/AE/bT5LanqQxsF
VB8RnhBliphmWaLYBEWkG4oc6H2b8FpPpZFs3rzEN/osK99lgBoAJ1UxI109adqpU1F0tuFPiUhT
hulc2j0+RKS1ZFQXbVw2xqcxR5fBGasuf0WOg6yeqbRSRjlTm3lm6BrfJiG658lKQUie5v0MXtAS
61+hnPmvuNXntwaptb8iBJdSrwkKcJmdUQE01HtfS/hvNPww2fmVLXaijHm96EPwiSYLpFhHyP+i
Clp5CyUY0GhV1eNsJ31htq5Y+xoVpLDC5T5Eo644yG1N9YGwA6Ys2o7KgObxMIm2HM3S/JQmgf+K
CxyS+Zh7yPmVZnY8kacuK5tzHsgUoQ3fQpepJ/j/JsUaQIypTK4lYW59pCUT8WeF+srsBZGOz3jT
x+ZTrAX6Xau31lNhGGlu96VkRPsiVdpiHw5pdlulhYhkWAqJii1nxKVjtWbwS24wJgZJU5nIGafD
LJPdMKcM5HoxBI4/jilwrgC6HEbkc/cQ40T3jAcK82Ol3OTIaFGIcfVp4OgbwcJLdoqAdEr50aw4
pKSgOlpmnD2IMq1tfCOeHudpUMLbPmtqnXWod8mpHlWufAV39cT1zTnYqXJYDVvElbR2E9Q6VWwt
HjAP4n2gBq4ipBkbqtJJkuSRmoI19BHmtpMOiCr1mE4pXZ6kOEWWfRyKXpQHYWcHRbL0zoqEwhVU
FFPobx8dYSIqKjRl3UrgHZql75q14useQqr9syAaxXOmVnKHAITAa0/AIA0iPNzYGegGlGf+G/Cg
0Y1Gv02bfPirMdv6qhyDGfEMdBxaO5lKyqoNj6QTC3YEEQs93EJWWw2HTTRVPN6jhYHplmy43FaU
uQWYoHZK7kxIhA4bwyjL8NYPxXBfJ10yow9vBKcIbYDWHv2581DZ5EyuVKbAnFIho8xdNdnRh4Zf
XCHsjsJWhWECb3LuoI4MlRZnHuj61trofpb/iMyKRYGyLOLjbWUZp8YXYKtoJaK3btpy37Gsx+g5
isSoc+omF00Xk8ToXlX1trFnXykOfoa04AbyNODAQIWeY3OaisS+YtotQuCIgNho6LTAraUU0ZI0
KChhFbGcPUYwFynNtoT/GN5r0gQyTCwf5aiwyFl1CYuvj8SckDjPtOcQ45vASQs/cms9nsNNJZVh
aUNaVH+OViQS9otS/GwiZyDmexX50WF49DEylWtbD2vp59Bm+U03z1Fiyzi677UmyfqtH8nJ73iU
0xvEH7QHWYjm57ST69dQ4Cx0pqLQf6JzJUBQLUTxcSxii9ICCse/Vez70Fwyiivez/OPSJK7o+VL
vGRDv0AeoaziGiWOKgW+HKG/fpqgLn3XtTgIgaUXiQW2cjae/EqhNgrlaT4lkTD/TkDoHzBvjiKn
jsiYD2k8U2fuDetWlbNoQq2a14fd13IV/m/2zqw3bl1d0/+l77WhmdKtSlXlOU5iZ7oRMmoeKIkS
pV/fj3JW49hltwvr9G1vYBkBsmNqoMiP7/cO0L6zzRsvm0iOVYI5o+aSnKmVjyaPEjWTYtTkk//A
8c5EwN0ngiynxB3lwS3STsWu7gFuJ680b7NKZj8HbZDGrmXnuDuvqpbgPbkoFslHue84d8M4dilB
iMEMaUQXTR1a7PFT7nwv0RZk/MN1tNT1bKe1vl/X2tNdZPuzCm5SJHDljZ8aU7GZ3a1J8+BX+bjl
Oxcuc6AUOrlQpdGbcxSmOMRfLphHm+/7RRJoJlwYmTHOJGGD75bT3QatDKrrZszQSQi6vj9FkM7z
L2tZUnnTVkllxKzAcKt0Fao8XsiUc7Z/CfmwwpHgR1oZxbxzsEXGDx8YIxlj3G+SJF71aCaXA5lw
2Wd/HQ13PxhDg/noMjUtVFDMCi+SfE79PPJZ5claw43UuQvxBeK1r8OUfFOuOzh7c25C96JVbYAM
aQqryeV8I6tQbl5d3mT+5pzKxRsYo+Ox7xcGLv5T6LkjzIsAV4ebMB+T5c8YarO8G1gg+sOIgXV/
i3a67W8TsyzCyywsrdXbw+PcXDpWEw/zA0a7SlynZYHVs7umbXpjT26V/mh7ow/jbNQmr4k8lXGX
uwkXamcKs2KdKNfRHOxTx/1F6LeqrtJyWsp7TrlYNfaU08axGeRoXiXdMm0JMMzdi0oSJ3eQONNU
O6Zp6+yc1c+tT4AIRKakkkyEiIns6cdgKppgw8DmXEaFLaX4CtHV+qITQ9tHqGAwDhW2c8emLHzI
SWm54H+RmCQh2iuTOR4nBNaHQE5ivGiqvlwueeYlQSTmlBOj0Bcw3wsWnuo6K2z126CMvg10Ir6J
ZjHFwQqWMj9Y/TDYgAFTuOwJVWvs3SosonFbz0+xWVhFHvDQpvauCwbD2RNgQKh063tpemNwY9VO
GI5FRjilNq2/TsgfrAm5OngTVlesKiZH3NSZp+DdKBSfuRVg1bAnOr6SVGsqxRwzsaXaw2k3/0jH
LKngw7yh/i5XTDp9Utu2lIkMF10sijT2Wss0VkcKBCJnpKf53pLQY9Xr2DcfySsL+aPjyofWpZo+
qEWM3q6fZ3fAW9rS/r4TefGhw4XjT2P7RbmrJl+hhdHucj12SS2jgZJ6jFtMTLBM7geFtkX6c4hy
rvaDKytLecS9MLPPhtUJBA9+Wpq70ekRQpElX1KqyBJkwlF9qi4br6X1MOlFtdfuXMmC0OpkaXcr
5+fmIkSlI3ZlU6xwj5Qqm1tJBksWtbSt7OsybBfMJbA7yuCwiQmnkdaajdgweQuRyPzS27vQ+7Jd
yS+roADIDM6F25dDRHhKA6F4HhYRz/iOwhEfwvnnZKwVVTQZgb8J78GnTCY4pfzogL4g+sjU4HCx
DHm3xniVD+2KskdMgdo56ej3ZQQKpuigrJ6g33vg2BF6VSy81PYS6N8OfNxlcUYbW4xGiHcBa35y
tTZj0d+JvtbFZ+FhHZzsyPIurA4FDtj+A6VngR4i7bt6/Aex+f/4wf/yQdr+7/4Y+5/q+6+2fwof
bP/gH2sM4f1nc8LeTHxoy2623P8HPjBC+z/4m2zwKEf4LXvwCX7wn62puXkbc47BOwLM4R/4wPD+
Y25mpqis8dkA2PgX4MEpSRf4QcAHRk0OgS/kl520cwzdqqy0V2O/lu1BifLBoQTs6z+N515UOrxs
m6PCF6T5VImbQEx7iy1j1O2lNNRRS/uY2f3e1MuZRscJjslVgU5j6M+ERNtqnzrBYa2VUMMb4V6Z
QQdMUDb0I6kZh8xRm6juHFS9uZM8RcZpReD/hjx1exIcs/6iwU84DslKzK1JZ2JPtCJG+tJvPGQ5
Pgb/0ZSViPnYlXoyt4g8Yak3FVTFtCTmYrBY8WPOpBMNrlRWVHdLjnomTSD8AncMBWXoYLy3ZDZ+
lqVO6BqVRYAhEcqhDkqPa3/p9AqfPp2y9TOYn/fNUEKnxyRcli6egmAuPsJQX619bXuwu3BAkslh
uxN/P1QKumNqAJUc/dnsabqHfR5cOXJ7m1XRlFPkrfb4IRkIgdixvK2HTpMpdMxXIGnDXwoPFi5Z
Q4eKXfiQ1anpwx9z/CvZVs18zKUnvUgrHCVSr3aciAOi5cdNwRIK3DSrr4SXGKhPB/JOu6Qg2rPF
VA8VagcCTiSCS0e4YdcoIj9MRhR6Kfm9JDnVMMCLqcV9GYTF93aEV68/g0RqSKPJIMOrEpOfbrd5
oYZkTAwtrI50Xt4NTqC6PdwaHq/rFF0WrUbV+tEUiHo7r4UzK2NmoCFRhuH5Ebux96hWyQFOt4H/
SRuycRFTYuZ0kZpdcWeRjXtOP3zC+tgmE0Z+2BMAF+LRcAr2GqrIK10vzt7NneHSN6vwzq+k2QEv
W4hKkkp3l6NRhHVUUed3WHgQ2Bg9WYD+QQmfus68nNC4A1jQP7YVwnxhyUtyTRdUkKP3bS/o1FLp
DtVunQK7uFpFUzJTDMCcKNEmtDItgvDfdkqxxSB6gLMP+tBNo3kqN1iHxegVhoF7ICHnQZWkwRbZ
gIRP1f2NmlRzGVZpc0isHHfTJA9ujBlURHAqJMgpIzJ8Gs95dpx0HmmIgNOiQudMu9lin1qKCcPv
8sUsrDizkuo2dHv1Dt+x/vHtR//qKLTY8NMiuQ/2z3OsP9WpTVhTTuyxo5vrJW+qfZWszv7tUU5b
39wMLVSmmUUrFSxJnPSCSYsfkzbhZrq2DO7DKQDJ6kf3twVMQYPGvQuX8AtLM/1gF+ftUZb/0nPo
xRWc3GhgtcBZgGnxrK0/gjgJtA7jtCtgQbe+FOSnJpwV5dKcYdqefF8vxj3Zs4hral3iga14ytQM
n8M3rgrpfpOZBB0bO9nhDJMuv4hSwLu0Ntvl/u1Hf7I7/R2fnhS+VYDStGBOnrzRED+euoYZM6lJ
HHDrZJdlnronVK26Eovj/3h7vNNW9t8Bna2DhDiSKXUK8Oeb+ZG9+mYM5FzujSATeFJ39mNGCM2O
g0Bx6VVl+H4iMfNutTz9e/Fr8dGrtu7k25fycm5vOTRoIIlPpaQ5dRdvTRbnBdvsOCkWzq3oOT+4
cinfvz3KRqJ40qfe7pcvFJ/vTW9JnPdpGxNDaaftJisuXJOTb7is+C5p8eBlawgIwgyP0qxKzgiF
Xt4bqX9wDzDzxWCK0uv5d6uMcCmrjunsdSP7bKawV5jyaff2vW2T8/m9kbjIE4LBbfHzNJ2lbVMP
PnFixq4YsgPgsjy2EytibRXV17eHejlP8VpDGb9tRCAB4qSFzUmFGguXyXjNpvm24fTzydANKFwH
qtB2aXGGg/XardEdc22kvLhDvdDuae01zQQm2+atPHqTUVFVzkWsCPk+M9Rf2fuTx8iyzKIHh8GF
VUFhfcqszITfd2aZ+mTZDBO8N6vxFbCh1/5wlkROHJntsuf0K6eJA5k7X9gm4YQx6Ey3QNPtTAy9
U6nvSQdK1L7sRtO91TnR23CsDfbkt9/EyZPhaqmsIb2Qm4dhgTg1GgandUUP4rjPq2Rr3Cx4ZI+F
PphOc86L394YJc+fDGPhVgoGR0XPj+fT2FrVqhqwi73ylfltJt29i+bEGx5piP/tWDWBHa1lVjnH
XGswGpBTF7ivmJcdTsFmHw1jic2An6/h97pgczm4ZULAYa0d92EYKhOwoKXlGK/CS2D3W1hcXf7r
50XZhKUE1to0SU91DmUZaougVGdPAklwY1cO2jK7X64FosIPbw91stZsr2aTVLDO4LwLN2b7+yeV
fyOzoex9tmd3zKzjarnre2+lxwSC2Q97qzGTB4/s9TMr3EnPlswihsWlb9u4XdaCv8KqJ8O2KjCZ
irWzr+m4figkwADgaE9iQ5+0637srYm0KuHqy7HUFgF1gNySRibwWVQ6Q+NfjGtvkVYI1H5FwMba
HpXK86PX17XaTfQamitrtivvWqeVaI7whWURB+MU0CC14HvEbz/Gk8Xz7/0ACEFxYv10CJ84eYzB
ONPp5ZRi9+l4G2JmHQu9ZmdG2Zbgk7nNr8YII4CCx4J2wqZKuprkTx1Y+4rU6Bt/Uv4vTEj9dJ+P
QXaFF7o80Hlcbxrlhg+KjenMFvHK+CFfF2RjYsfxSjipPGo23aEtPFbPtLnpe+e6s92rTMg76ee/
a0VsahOIT67T/Xz76Z6s5NvTxQEQgivBE9BHTiOoZEP+M7aHAK2dM+3Lld692RHm4k8S8p8hxL9+
zqC+5ByBMWD0Ab3h+duk7eSHgFN0pLXqb8LWqT66ddZc4rCPNYWboxQNDds4uiEOfCJ3wdDevuHT
koc73oyzYFVwetj4Mic1VgLPMreF5I6zOfkoBMDzbpkX3E068q3IjbHEBArhWxjjtODq+EK0uQqh
EUzNo4Q0cE6b8nKCg93AAtlQAB7OX1/rJx9sn1GFGziv7flbj5iX5g8JedWZfeLvbf33BIfCbjEA
YWb0sEzYmN7JbQvPGIemC8096Dp9MDv1vZ/dkFk4ZuFC7B5qFvf7vLE8zo4j8RXxUGIhfZzpUf3x
dVd9JcqbFqhQmjapUZPMHrWmGK6zcM2Hg1MAOAPhtFYNmXytPg+ENdUXKa66UDxaYNQoF5ZhHM68
zOfP7u9d+ZslLJECW+HjnkynkEyIjm6pjU9iTfebhiMZVzABVO3/XPWqzYgOj/GNJApBQ2KS6ji2
BX7U1prr/bB2NsrdxnvvBkb5+PalPd+Yt4QDIKYtUmK7uM0r6vlEJ8vSB5ZHERwIPO8n4orQPQDh
vA9Sy/v0L8dy6Uf7tNbB2QRV0slTUGqWgyBLIxbszBDp03rTKsidFqY+8/m8uK3tsAB9cfOm3BhL
J6sxQj0S/xaFonT0nJtSz2hq3Ww6eqISZw5DJ2x0HuE2Fggm7rowbaHpPX+ElZMG5toxFtHsdytX
xYKkpp0iXPonUab9PnDAkNqJbrGpQvsqowsQhWD2kaOK7gDv0z1zPnx595TvbOrsrNup6S/Y9+RT
hQHRONYguHvDXQ6DBROHjoJ/GfTLuQC1c0NtG8aToWgLmnZTMVSetf1+AdXYiaFioRzX9Mza8LxQ
2Z4zAKXFusBRH4XDKXnXhsoQJorcubUxp/vJ7JdPrUiND6umRzoNZLOWVeOc2fBO+Mv/jMqOy8zF
1Jzt5/kNQgNasnAqBJXzLD6WZmFsvZviMlwH+yKtUGbhcjhETra0e592+g1renuf+Xn/a7J6my5x
6OEgv5nV/9uvaTvW+HAXtpxJHNefX9iWR1M25Ui7JdDhoZPjGutezYfNcWL/74fiIApCjIgXft3J
ojy3aevOcDXjem3NCycd8EkM7fLObEX1+PZQL1ZKBMRMWpalbZ8BPDq5K6uTLV82Qw2+oP/Nimym
y7nl4Tk4+PelBvx2ePic0hjnZBSSOfrOdSCiwQKuioNdWN5XZ0iba10X3hpNNgayftus18GUDGem
8cnO/l+D04fkYbq4u3vByeBDSj5glipBy8tRmISBO6eldN9hBtTFVZ2FxxSzqE/AGtWhFrK6pPLP
v6dilud8p55Xc/9cySan4FQG5HDa+yBaM+lCuMTg1Et1O6xJ+XNAjXBXa4z2ncZcDqK1u0cxm+qh
G1RzxnjrlQ86gOCznZTxlOLbfv6uy3w1i7E0/Dj0DH1dG6bzSUOkORRqfKDyp6dbquzL2/Pr1VuG
pko0LBvQi50YoudiBLoWMUQpzORCG8yOw+8llpfGD7bX5Xol7e7TPCz6WNS+fnh7+FeWSzyc3S0x
GTot0+/5LavSgjSgcTNKAgv3vcBR97ouE5Qmtvr19lAn6ul/3u6TsU6WZrNr5z6oVhFPXt3jjUp6
RVsMzjE1lLxe4ONcwPnA66xap/eemPF1Ih/ia+PAWlXlkv0P1hBwEb5tegOCvsDzO1/cJVX5zFwz
FwmLS7KOmmn7h2LoXIbc68/4v0c6mVarkTZNaTBSU+E9mwC07RvEcbRrzHOBTa9/y0/u6qTOqEwr
mapqELHV+fO71a/TvV5q+13m4kkJmZQUjTbcVVIkG4EHhzaYATAy8fx7+2W/es/biQFsElz/r5Lg
yTasACpdtgNcsib66qsHoQI1nnPQFpYZ/34oh4Q+CrkNAhYn0ypLBmI0B5YvJ9PusepH72BL7cQV
8M7F20M9P/X91wxmviD2IgGGTKiTocKqCwxfU5zODe1FFx7uNzil6hoRZH1YczGe0by4zMFnhw82
H/YeFkTX4cR5uqWmi+KAoFreprTETtGV2rW2rc9sAK8tQUh1WQTA7vCTOJmfonZrW1qMsq7WcCXn
1bhzMrA6w4SB3Dcw7MIxd25r8jrvnBmy8tsP9bVV9+nwJ1NWO4MQ/bQt+h64fTVkwaGCsHbMZpJe
SuplJEV2cXx70FefLAIw+vwBmOspoO1NKcImPgPeJHqcym2qy4Xq5cwor30F8AI2jT6FP4jv8zXG
yKsaE1purajM4Bg02juakC6FQAn89v28urjyTQEQgJYDbp4MVfbUJyXnnLgMK2YI3FT3inw+fVFh
29gkORJpe2oPq3sxlqr7Ij2xfqeZbi77Djz3zIx69TvZIoK4ae769OuHiSTGfuDpwme34b318hZP
9vB2KBwZE1KmLt+++1ff5pPxTk48ZrYQNwC1LIYf2u3kmLqRzXhnnvFrowAN4lscEILDhv/8bSb1
ZLSOydo6wKv9YPVFGpNOZP4P7uXpKNucerJyjg3hcvna8c37a3ZUaSsOCDry/dtP7LVvnkIdtSfo
Gcfgk3sZNOhlY/DN55XsrxaRkjtVymL+Oi20z6LWySXoHWfmSPTYWhwre1JnLuGVj4NmiyvIbGB9
DE4PhXg0OcmEXTuWyKm6VmgpDonMcACgi/7p7bt9ZYnZpEDAZx7e7y96776Z9KbGvCLWdtp8nape
RyuY0TC03beeLewAhdg8vD3mK7OFMdEqwlLeDofbNT15j4NeDKNaGDPN5RpnRWFdock817x6dRR0
kUjsKZdf7Ehi8leCSHGqUgPWvaiH/zgSMtnbt/Lq44MywP82vdXpNlQNjlp8izeVOzWpPIaJ6Q6S
aPF1Fcp+B75cvp8Lyzkz6qu3BvSGdxPwHge95w+QStzxs4lRJdjELXire11mZzu5Nr/lZIsNUQJz
mKZK4Tx/snQM9pqr2rBYOmZdYnEr+s8w+ttDkNW4ZpC89lCsznqUjdnvDHO2j2VnL5fIvkv8UaU8
B0m9+qg9jMu2/EvWmJNlfLIqs/UEh2jAXUjlc97ogzPb8lh1y8jSXc+3i+tA8Hn7Db+yHPAU/nvY
7Sk9maxZngmDogkfvmUe9nY3Jb9XoxP7cgxljIKgQJnj9LDTA2/ZjRpjt7fHfwWz2nJbNg7I1iDl
S31+AflAuGXVpkHcN7r8xAaHTbPVe6MTVcEgvgeTN/9aB39donQ0rQeEMu53o6KNGo01qXr7bvVS
E4hL0I05c2mvPhuQDSAehB/0Up9f2uiPmaMtEADqV4gjiiBhnFgq447TcnCXVwaMZeUei2GsdoWd
rHvpqSXqlb88rLPr/h765CsyHPzl0chcyjAtDmYeFO9yP8c3lmSD6QxE9NqHQ4uOvgRL10ZReH7B
i1cZ0MW9IIbtgo0MivtLM0nOOSq+NlPDAKQRVgAHjuDkjcmMyG2o2LwxghHxNZkNHYUimZGUp/oY
NouN8VtrrN6Z2uLltoGhiLkBxMC21G7b3T+Zqk2TFgVKiCAm9ijdZZB79r3IqkOBDiF++9W/RGUY
iqRtB2ISJ4zTNz8XnaEwmuaIODf1/TArfAyLedIaulLgkPPhmMUNEV+i/iZKKM5nZt5J4uR23GDK
2VvQGjcKz2SbmU9uFdb+Qsh9msSlgou/K3NZkt+jqKFgG7p3RWWHJD4p07/xikave3+cPxpmTat0
IDIU88UmW/19aKo6iDHJwJjENmpY6oNPkNUu8cYiPZpycr/nq+4m4imTZDywQ9p3wYJaILJF3s84
2Jj9B0pz+z3Lp/19SOFQ76y1attD3Qw9eqla6neQnIf2TIXwciLjGwMYBHGL6QpQ/fz+Q7rMdlNw
3Cq9fN4PrSg+9KCc/xq3ZJSNl8G3wqZ1Wod0ysu9NCzB3npFV6dZw4O3Tr9Lu9ZnOBKvzSebu2F5
2/qyp9BtAM0QU0ZGgrPa4X3k2I+mWtG7dj0gn6GV/GMv4342vLPJG68+Stw9vMD3mNF/UeUnU8ke
S7euPVBjDnVWi8qoG/bsq/kRwQt6oxlXN+F32FcGYjhMOVthT6/6mkXN2hfoMgujTN57XTK/f/sT
e+Xcsh1vN28HmFv84QSAGgfUH001AUAt+KLQdhrsjz500Af6QO6d9roU6VJpVT+X1DHQCY0B5Mk1
4CPcaU3o+6721fKvcUCuiSALjsKAY/SWn8+7PPEznGwRDjAr27uqGEnyId3rl+Vi4KMlKa3Iq9Nz
DJrXFjYfcipNTRpgFD7PR+3tjI/Q9SjJ13repbbX4BklflnaCs4soSdcHRYWj9LC9pkKFMWwQk9u
sE+sIQxBOmM05NVVAF856hydfmC5UTd5kBcqMrLZ/laN2JEpJM/HllglsGBZfLDXuvsZSDf71Wnb
vPcNjbqtGtz8zOL7YtvdrpGJAR2Kb8U6xeeSNDWyDgJdLL1K3yuvN34mfZJ8H0pEWNHQ5Jl5RJSo
/ygu7ctir+esdF98MicXcFKK9XMTZJ7bGLFSFXTzLHxcp+wcCvliSdgG4QBGYY2BKHyN5y+9GAkx
Htln4iIwbmjlXZUVWk9NvGDvTYRWeB+8oT9TH2xv91nJu40JC5YzF7gSf3o+5izdLvONnHgUnyoz
mtMaD5yGWDBjlkf0scaXM9/4tk6/GBDvBapsTmEEWjwf0EN1YQpDEAFjqiROFbqqYgiRMi2F2//R
Uy1/NG3oQe6rJ+Sh8Aj9+tzh/cXXtd00BcPG17Dxdj95m0jcwiz1WiPOYcnidpxKOqCmd6c61X18
+35fnThPhjqpv+hxphBmmDhNo92rQmQf1tqqLt4e5LWXGNDj5b+/BL+TQRbhTjo1MI/D+SFL9g0K
W/zNUW4fk3owP2uY7n/eHvFFwcdplqcUsnhAl0TO8PwtGiRLwsKSIWhSMlwjY1tuBS5W7yudIk9f
EYIfmpWcvf+3UU+WqjIZ06kidhMlZNgiqlP+H1um6UEO4RQL3+tujGVI7t8e9OUbZHeBFLgJhAgC
OGUHynJdfZ3ZSewWOf59ZuPfWFZaXb49ystvn1HgplDibCbCp16JM8tLsNpTElchAsIwm+DdZy4d
23xe/QiSLTbtdbksM9LoKj8zf16euPDiwsYH6j3YOYYo29U9qQg2xZyuWi+Jl9Au7obtmIUR9Sgf
fGe4sWVt7ZpKdpfLkAncr8rwO0c08+DTy79agsG5dJHbnqn3XnsglHqIrFADbGTJ55fUYR7ZN71M
4qIPA5h+bXmhheN/SnprxKfQbr1b2fhzHTc2dtpvvwyIEfz201UKlchmqAeV9QUldLbqBYnGRJK7
MwbX6cZq26W6XdW+EB0B9wa2De9b0XnvitTSQ8TpVCMVyecKNw2JlJLiyej7qPSk7+F61+VEYDlm
9ZndPvtMA/a+TRwM2DuaP+4+G7Lei7KSXO1dmLSbbrs1lnyf5K37JVMqREfutLg3h+3Q30szwZig
Maz5vYtS+J1yenSWhVn3alcCX5BeNBhVGcshmPyIthl8adw7ICV1uGPj5tBPzi/UFvpPA/v+JlzL
IdyXeMN81qPX9FFDlxecXa/uR0Ju2089FBjup1vkJ68U5m0yCd1EaJWbkBB0j59NstLMWhps7HYN
hPef66htEkj80RgjdEB+jtCldfWVMCe8CcYEwSkBXVjVAobn40VYV9LbiTWoOQP7nUJN69kLNHaz
lz+IFkuxxJKreQlVRX3WkKSL/dg5uRP7XdBm743ZRs8aFGXwUDpLX057OUvSd8CSAtLcvMC4MGUa
wsFoVG+tcbfWvbAfLXpFHIwE91dL4sFEJeedV3fJY546tDjywGwfULiSqXtUYtwiMeTct1HjZJJQ
x6Seq72VlYRKmYkofTy3lNWTI7F5tRjSFN9HnZXfiMh1i11hhrIi6crFG0QkgUfVrUo8bpDAc+5f
rbwcdvhy6N8TmYfvOxrSv7O5FGNkYlCAdtpI0yEOUDCsn4agTueD38ikvBh8V5KwvJq4uhP6JZGb
WIaPMYAKKNvkMkwfraEByrEqwKy4GzxOrXYpsSOtnH5c9wKN2npF7YwnDSB3lUVdsNg2SQhOauzz
1IINNK7a+LNI5oD2Jgt4xU37e5CWHtC0FLjyzpQOxqGokpGp7kz+XeCtq7urlNnbZIZ5BFd19HDa
yh9QNmXG8ot2gCjixcGuQjqsPZGVJeJ+gs44RGOrG8kJwIF3ZXh1+WXBx63a/Ayqd5SXwftxkd1H
SAldiwNO2wF32o11v2x2CtFgY1iwzcp5upFJO/iHWRgWvx8ywRQNZjuQhpEQZ7UPPW1+tfnYHkF6
pnnv2SA6uzX1+8u8N80Jc58WC0DqI/2DhvP03QkHfhHdQDSGRl2uDlK8af3oJan5kcan/c0DF8QT
aCpxbVzU2j801YDXJiDq5MIKTnw/tlWOqYrqFkyZgEvy36OTLFfFBNSNuVKOg5tr6/HKwaLkqjS6
oTkO7Po4A3iZJis52/zSKMwK2uQpJHBJlzC9CQZXfzB6Q3xbp9K79wYxZhd+gQqc6qn0YuT/mBtn
nFJuXaNYyetCj/xzVmGK5ycPyrw0DJ+YTriBRR0HC2KlXU0/Ez8RB4OlSJnOQGhI47i/5Viu1f1k
OCn2NQQgzRe+uVhBVHGmcyKBN1t+iQ1N81XaXfPVSlLn02BkCw7zsseDSQxe+C0oUvwsFjvpgC66
lICPup4TsLu8bMYdSGPKHjcSVxz1TnZEDj0/+Lq0LwYcp5BxhhisdOuVKqv8h14gkxEoURVfMs/E
+iLryp4F2PP6H/WUdg8pVHlrNwb++MUiOcm6IIFqEdvCoPwdlinZo5n6/iOeTOVwcINCD3hB5LX+
Cmrm6HjSrlfulzyz3+s8mfSRjyLhqnPHVD/zXlb2rl5gVGOvnw/iOk8XYyQPw/KdQ9WDTEXWgA/L
LhySsY3sJREkxRgQlPZLWuE2gECqrXYmlgtXGOzhoeUDnxvgzqX5rXPLVV0sbltbGB7hqATExSkn
Knwyj2IxuEsVa9XhAuXnNiqKxvRKPwq6UXyb9JB+cr0U4hfa9oTkwUkhMVu0aQwx7gmVedlmbpqS
WgOl6qKsxXwMCr8IdshBSnVhVb7zyTYmlRy71u/ry0FM2B2Z0J3CCOJQws85TcVBmUmd42KljWOW
DeYfG2cpc+/iSKFuKq+e+ygoqKh3anDn5LEcccq4d2z6IMexWgnPExBo+Vs0pkXUTTTu4ioo5y+K
OO+GeKe8DHeWIwfrosG1MXvEaEjVv8aymMnwDDSxErU/ED2lwvmI4Yb/aMpw/eJSgZLXRy73GuVO
kn/2nR5FbzEjjbgrR6RL+9JtmuJHYrDrRJaNnBpGQkhj1FQVWK1j4cdUrp0Kd0JkxvfJGELiKwyg
ibgqi17Hq53l3+D76bu1LmZciqZyJsQz7ayLwsqNn73rKkWEWdJ+xzzLKncojdcmGv2EZHD65+Hq
XOWqYhNoG4O0S84qM1ZfEHy8PSRM2ARoDcZy7y3+8jmvR+uT4STENaQ4xJWRQR3ynQSb9MbNy96O
mrJmazfd0X1I/cT4Igd34sjuaM4DxjA5E9kiBW6FRV9mn51GWOmuLYfmsYZGhM1oO1l/DDmNv2dn
Xb6il5758PClvBbJX7/MZsESJlxdwddlmN312oMkH5qkXdJjJfLq0sN8ZIl007j3ACnVN1tk9l3v
NbaOselsx0fMIPJb4r6dPg5bQogG/l9JRHO28/emnZU/MsfKMtwicfHZLctEOYe90fTbtmY269RM
/JuiM7tvqu2VEWnTKonxXkYEyEGrveuxCYfxMs9XiXt8VxrBzqoaQkVWBV95504Z62e4ErZ+QHjj
vnezRn9MmmDpj6LLg+5uWt05iP0ZGJQyToWCrgLzOkIC0kp2UmjtEaeghoQ3JGPJzjem5Xs5Nk1H
aVMbA7Ex5EsYooUSLVo040jNq5YY2EJfJXY/72an/u1Mmc53nXSN28rJ8JWHCBR5s4+6OWcKsduA
IREeM7bldRV0MjiY4Vx8bfkex92kjCqPm75T2NOMrvElGCw+Qm/Mhu/9smgPA/gc0zff6IKrpnXa
MeqJ/qHEgj73vdHB0XSqEQ071xvVtW0fi7Y3hx+1xox0n2P9lWP8XSf0LXS4KVI5IHi7Wg5ESI2r
WMm/nVszLlZjvu4Nld3BHWvK2ByF+wHzogiYcW13vod31o50CspjjLHYSma7w89qmVq27zZZ2xEO
rIH5RqK7Ru6dNtXXQRGYybEwIA7sxZxihc/Kr8vYQkO1l3UryQbOcvnLrbX6E5iSiqhJ/RofpQze
cNpP0PCrpfBNZFGBQaBtHvbOrrfXHm8fjQCbHCyAusiSHmE8SDVLUk98Fs4opHmPvt3zmoEoWh7N
dsiyz6HWf9sCzw8SCGFowPBzAxFP2al1D5sTSyEjRpOSIRHiHNNFSd9218tmnpb4i3PlTElBp8Qp
3wVinO+9NZCxrvLkY+63xqUxiPUiVKkg7zn0AKZz4kb7yYu8acIlXlXjsShcezc3xNLhOQB5fZ2J
AymHtY06+fj20ehE2LzBhehLETVvWaSYU5zK5+WK+XSCCVK88faP2AW6l6614kTbud6tH6piV+H5
fUeBTaqCRrp1Nyg/O8OF+t/Mndlu3Ey2Zl/loK6bPzgPQFdf5JxKzZIl2zeEJMucySAZZDD49L3o
OlVlyT52+zQa6BsDhtOikgxG7OHb6/uxgMPwPAk9+dlyc98XigMMUbsRdtPGtTFHU2Y+3LLXEI7j
FvnnifmbS73LQw1Dtm2TU+noayM9pIXV3xlJaVHeqLp9qRmUmEV77xIeP/76Tv+k7sCAD7NUXuhE
DBe9qwb6IH0Ufe+IvAJPgLIo2q0BauM3afZP7yRyZjJs1I/QUt+m2TChirDM82jDhFj1COMx7Fch
E2x7qm6/ndL5+cVIpxcMKuyDd/WbiBPd7TLqN24+NZuuoUlK5HkbafKmX9+8H/N3FgjFjH9e6d3N
a6ouRX3OU6MhNh3SIG4OIUQqxIcByt1EqDVglfT+1xf9sQxHUWxRDzBDysv+rb3xXRXFG1ScinKI
Nprhv422g2KTmZepOLdiYKG/vtay7N7tKxw6NFsp2/sMEb/7gsDZG9kHVbSJW9t9VVHvqY3jSeD6
EMrwIcvq+7R2yo/2MFv7qfHsh19f/yerk9KptzQMLJeG6Lt1o/yYsNumbuzYKnhoMcRdg40f/9GO
+3+BLBpfOzl0r/9x8ST6/+Ao//Iks6b+n8ulXhrO7ixJ5f96+1c4vv/5myzI4Td/2dYSqsfN8Nrp
29eePfSfFJ/lk/+n//gfr99+yr0Wr3//20sz1HL5aQm/1vcsokVu9V/Di3bdU/3y+v7z/2AXRX+B
GVrYRVRgaYuQSP4LXQTUiFeV6VxKwkgAOTz+hT72rL8A3X9zhSdecb4BUP6TXeRaf9EUDNjblwYc
hi3+n9CL3r4OVEtpKmCCBoxzman/oZdatB49GlGb0BXbieodMJ4Ht/Cisxp94nlRDAQK392a638s
/++xKj9cEXmljbwSyb5vcmvevRRmZQjZNz0Iw5ryj5N6sPVmpSxz3UxdJ3YemNXf9SzfvghLTZjG
n0WcgMJxETlyo78vnTatl6EXK4YVZx1K9nzUYAVJ+3L6l/YMMjdBOkN6F+fbMiuTj4Pb0GHTCabo
Tlc+K4ESE6yZMz1G0lG/Mz98uw8uvx1DSRyQCxGC3TB81+lwmsGnaO5QiGz0DFm4JlbfxIhnrjyr
AWY+l8S+YNn0sPn1o3hXUubKSCNZQwwyQADkrF7u23ebYTb4QZ52gKX16OGW2hAa7ZPSmbuVAJVs
HrPGHCDhkvJewbjtrFPLgGi7Lt3esNZd0vogm2EulreUrOTviFLvfZSX3w6WFDsX85fYLbwv6rsT
ibXyCQxF3EygYdlkrzu3n2Dcga8mAaqy4EBNJayX41f7e7Ka5muDRzoyZIL+z4Mns5uKjMK4SPss
MSBXG8D2fnMTeY/f7PNL2xm5Gx0xH7AIpb/3socqhKc1edyM3Iu9Y5Ywsce3yU9FUZoHxBhfGriK
Ww7D7iFNlPvc1nnS4RAUyKsuZAobvKv3CdUSkn+rHvsbgyL6Otcl/j9D2LX+sR0T76OTGW26EVlq
6U0/etbT0EWalFGN5ToqdJHuqZ+W6WYKDTlfKx2V0w10Qet5jhvfPQgbZwNKewMC8es5t8EmGIwl
OzdQlGZ7S6XRWbL1JoTkbDOLF7UrmXTTuCsta86ZR8MtcJ8EZOW4ERZuv5FsbgnTadIP5F3QeTDE
RTyFz4ExmOWmy1qjPw5URXaj9qp6jzsA7MKYUWtvRcDI6e7lrDmoyE137AaBTAQ+Z6yPM3P/McV1
ShGrsvPwevCD0YD6JdXEEFO6oFGR2g04MFhuhs2CN6uVMxf4CvomP3EW2pSr0RxdgnhR2TddrxNI
uIVXrfOgzy7cmaHDC6ABDUxnc+JPYyoRPxmFn9DHb4qiWJkdddaNbOa43bfRBPm2me0GLNmY5fDh
DdN8TnyP3AvkKx8E7YUFcCk6CBp0Ks9EnFjuTs51Wt6PvexPYa8cY6WKNNdX1OrwHbcgiT6gLOjB
8SZR+KXUcwA3lHraurIG1BJVNAfPpu6oxwYiBzqQuPTVfVeyT8/A0U7GCFl7VRopM4Jm2C8u1E1o
voSEVcUuj6L4IoRLsfO1oLhXkVm6W8NDntk30byeUXWPjJpAfHTJc1mD9mCulYSUvYrzIb2ZoXN9
yRrIySud+atuhpiw6ivLumEsiZ5SnC+1cfjW0XQ/uGODXYTTpBh/p0sbJqrba5JEOhWtLetHFKjO
eIid1L8DSoZjrWeMYbUk1OomBGGuVzRHYYpbXZR5WzInBtM9IfYGxSBMG8KnqjIqQM1GUzzNZNf2
i/BjHMSY8f4CgQ2XcejTbFWdo2E0ewOpa1bVw0nP/kkJiRKEQveqHWS/dyjFvXiNnV+YXW7eQy4G
b0+Dq+Z3gBx7kKpzLmXsVcfEH/pHrxswI5UYcJaZVW2aCZuMtJd0NuXI99eTDRqshI6d0GqtVoXR
jLuoSPHyhP/H2nWFtGDUSILLnkR6U6veepmTELSvzGL70apTZgusolb4aYx5d+g8rE1WMefEDquC
V5/C0L2Ru9FXMK2LlpP/HyGELqv7RjABuULInJ1Z3WSsdcE0gVs7YuvNvbjLXUOje5GQ5wro4Zus
W3plqkUktrJ43PZK6ILaggnpelX1TCNwDusZ/NLg3YE79Z6zCfBUNzGd4EPXwMGgxiArk805PGXf
oFPlYXDt2ewq4LypYTXU/eTOz2vqOOXgip1uMUZqwqi7aEFZbAdLYHxYN3F6plwQvquwGYqvTT9n
4MucAlBzaozRqlBGcT11SRjtp6DxNn3WzbdmITIM1EI0xUmfr6ecmvWFZk46OgGwLdbWWFpYTMrJ
X/e2iSGOyvpojQiY182cr4rIYDBeSKk+CidgscZ+4lzY9Ep3/dAm1yE9vn1eFEhFjVj229GT9k2R
zJIx0t45BH3ort2h8R7aSICFz3QW0QZDLbmLOnu0VpltA39s8/CQp0lANVG52ZmGn4Fer/TkeZNg
8LcMRGLCwkQkncGxX6dlPdxx8pfPoc+8Tm51466qpji+kdas0g2T9924ame7va2gLXUHYx6GG+hY
+IeaiJ5O3hiFxWmUWNiNZE7XRj3l1MGwPaIyBtwiSXG7YxXPnxm5dUFrNK6/m6NgOX2YyA1viqGp
jJuKlS6OmYrmCCcly4iPI68CtaF+SnctK5Z3u3AvGb0vMMDz1Xa0TbXJ/dRY20U+UMH0+rOp9K7H
UB2ZkLpv6GacF6PWO2XIvV3Y+zawXqpyvhVm9Npb4tZqwJcX9rNOFlsItXPn7DozpHv0GEO5cp0O
h+uyxxXQGZi/8bAnK4V/IYHz7voMJONUqrOpoq/mFU61boPaoWWkrK3F2/whVtG0a9GI7gBB5IdR
99YGZaxz5KRDUJdk+Sv2n+nWRY62Zw0im/aVfB7ddjqNXAI/J1b4tgu5j6Tj7UOTd+CmpGkcUj1P
/c7sQh83DUfW2Vnn6UGvuzISpyEHkL3qzBJSbGPj2+0Ww1PezjtqfGaGRqYY1MYygNoHmerKnuJ6
ESdPhjcNeOHGoXEnMpQS7M9pcsxy3yHUcqrSO2A4ZYbYwxdeSE8s7e8bk03VzoXFHS4ofM/tEN+i
7503buJg48EipNMd0dw5Q/JpE+tK73xsY1xOZTb1e0INtY66Ccqjk6npkqZCpFZhNKju3AF5v81G
iARrLBvycRO1Y9tvmW0fD1bYeZBaWsJ37biQgJuGPh1ti4B6vCnn+TaPuedsg6TEADJAvrdDkEZb
u6J6PAOZtlZ5mdjjDiWZ/4F3tj3PtQkCpTbCBcc81v4m15WAPJ57u9wxNL6RfVJ+CRPpLPco2OoO
YdaGrrfnrtomy+8DYvtoJVXVu2vtVL69D5Xh3gRGxnRaHhVfhZUYH1r6+2Cqyqw+9mmSJFtM4Lp1
ESzV/qSwP0y+E35MbbcaIHdGol7nMnObI4N0MSfHqNU+NZsWY5Ox3kxjgqoma7urpqrq9MBpUl6F
RjR9GuxK3GLeguaiMoEK8M8XED0exzDvz4LCtS8gwSQPtobYPqS2tD5TrfBOTOlHhyQura/M1wYf
Enqs266JhxfurPdJWrF54sGxYvh6cbepOtuA/V163aMPlL5Y+RP4JQ2GlBZg9zxh0LGdyeXWhTOI
Qw/HS4Msq+iKLFWRbekajjoMVMg+i0JSRe+K6AzmfSBWIL77s0IhctgVLjKArmiASTbpxPOepjO/
6sf90CqY76IZt7ES2SNiCwDNAtK0WSUtoHcx8SSHyNE7LDfockxWoc5H36H3lo9nVdzhGzr7/GGq
4FlDgl2H9LC2SKaPsYPC2Q1n7W3Zu9QlFLuT0mVzSydGzbjgOONRMTm2bSmjXytPWvdF6tUn+i/t
pQ6EpsVcudgXlHW0o+FTb2NYLavZnI6GHgsM+mwcQCM13UScGnvEZxCgmaecr1IHtwdwpjSmPYeM
iJyx/VLbLo7E1mid4Er1Hxxy9UOu3fasimR6YYM1QOhRnJK8vwrA4Z8LPZj2hgTgLAmMI0ro4qMf
N+rJi4fmw0Cws2dy98Yssj1BHIDrtOn3UBDbVRiM5XlHC2otkINDd/XtHUqB4WJG/70BQJtzoJVq
15SVR9syktvcNEgY20rcO4ocvQkdEOO1Fms7xBQ3ywprr7Q4D0phbaNEDpcIpkEAowI42UHZrWVL
y8Vypv7KKYr4qPwhZa9V+qR7Ic/EqIx7Qi5rQ5PIOI0qpRke8bh57m2Xb9o0hWfBJNYDOLhyHzpi
Pqm6Vog3vOdUYMzl1kO7VVE1bqsiG/ew+19bl1HmHR4Y1TaL3fjUGnSRaEqiTUm1fWVUepFy9PVF
VVMQ5ITKgu2UOkTTmlGFGS3GLgxSedKQcVFcan0oAsPboPnXpwqbpPt0Lr5GKuy/VCoqNsk4RQgH
7SRcBZmt0N0rmqVJXu5LUxqE+wzsbDDZOK/S6osGBLoj9q5Prk9JPrAlmgomsz6jCdDrRIiEfafv
L4PJM4CdL21bEw1H6qBn8Gsij3ixHRv9nEecFfuezvANHkL2feCm+WFqx3pXqjYlBKnb6GLI+xm3
nm5e93nLOqD7BshOi5eIyPA16Mp5NYwW50wc20fsDYwLJhyLve7d8EPkxuROUpbqhHkR3sxj+YDr
CnuuR4sxLutsPUZ294hL48aQcX4mmygcV8rxSa2skaMfkC6ts0ih4FlaFETFNJjaaT6PhW/tlEzu
eCbTKl3EOzHT2juatw9h7GFpoqfyOGnzuqedsHUMDmmMp/SurIJ9CqZ18YesmOcULBEsofSGlhHb
S6XHXa0ytiPq2CuLs+U+yzLnYBBKHUPiCxK62nkBxVmBZ1K3jhQeTd4xSh/NzLguE2wcDTt8hYVh
n/G0rW3I0XLElGAfMXKx7Vp5qctJMW7mkbopo7ojXpsPhUvxOrVtztIpO7cHT2uEU3TRmOkPhi1q
H71nRBT7pIjjPeH1PlD6incEx59ouKd7ROXOY8X0ykWrRyKrJvVXXg2GJ1AD+0gRPfdReGePYjH5
yzv6K9awtqyyQXanDwYv0KpWrnM+gYf6UpelelRVyC2Ykmk6hqpbYWZRX5d5iXGwgqVwh1OQ2I0y
qIYVmiKCGi+NcbSbP2aAO3e96wwkYx7TShxg1bYdcVOeGUcZjuHk09SshgERQyFHHmE7pziSBGRN
CP8I+cOE4MMs62d0Do/lNIVfWi3zE/+xugr6IfWPcTt4F24iMKlPu879mAwNI8ljM14apUc71bC6
a2UJlHTYIbUHKt9PrjB9un9hJy5GQDNPpWuKax+DjTO6qO5FZ9fOtdtXLmgx0gtlZeYNCaV3FodF
vcdkVSCjcUUFgDvFCrIrhzOjDtWFzLrppknL7rLNIv5aIUYZBsO5k9VkUNpwFVOgo/VcKYmliEHN
ee/VSLFwBy30IWIu3Fn1VLyOzOj3/EEm0Dut2raEdR9EMJtfYsOdMYQO9ReHFb5XXjjtuqBR1gpU
WHmqYhzQPWMQ+6kkCdpiWYlonmKqhWEUsyIpp9qECUbXV84H0Gtq2MaNR9A5y+ixwbEgWweV6b2i
S6A3PMRte9OLMn9wZq60yRF73CA00WegCSiEFkX3Arg7OhSW5XxsGtWcJbX3hWn0+szV+JkZyB/v
CdvvytHLztucjBZM23yj6BU9pj6hbCqm4UDfI32GZla8CkELNbV9wqxOIuoy+7ORzuQ5UhxiJFmI
+3Bswxsz6OptzqI5RHSEoXwWOPyIHEu4Qdp71APGra3qm0mLlNGK4WZobOulRFeKc1yjLopRfbJM
pn44sExprprJEM/oRUdzz47UIWHAcGFDluShpMowh6kGQ3ycOq/dqKYwTgkcKyYDUjDug5lcVBaj
2n5p1Jhf57l/5tSTclZTVVHIIYp1d3GIdhHZ4gDggD7ZQepOx7ei1EVxGJ1IGru5m6Y9857+a6B8
BvsslV+IpLmrnHhqXiA/uiMqNSY1rJukCkZNVaevr/CV8+Kt8lplrafOtM6soWuJzofZDrcdG4sL
HbWY0oeW6tNivybMZysSvt7FpRo+RwRexW7EHGIfy8FgFQazfcKbwL0Zi47yEpZc1M6066KrR6MJ
tTNZBTovsoPTBUm6o4JHdFzp0g9PXjvGam3jjRIeojqO5BGNdmSfCzuhlNYY8WgvjXI733S4DkMn
C8myQPgle06+heqnouGa7bQunlqpMsrchZ/lSBRhen9UKanQZVrgzvaVClwhcN7BnAQ3wYwuZsqA
bLngc5yKkHtVwIe1rly/jJGgDWOfM7E3FV9Gy6nubRIChMrlcAs+fYpPAU4hD7Lqygeyp7YktKvc
z3NX+APzCSgNL82xwUwm80S6xT7GvRx4y0jPc9tLNyDrs2qLpmu+SBqN5TPWzOirWxn3150dx/VZ
YA+yRYhjZxvDravzuhQGAmxM2wg3Gwyd94x+ZISaY3KTenFQrtgSmIfr0wzFLyqQ8itN76TbwNTB
H8qKUIrum6xjT0+B7ZfbxBZUDhkFk+22VwoEvjRcp7m0zKmG9hl0eAUhMQ+Kg9P6dBA62+bzNT5U
076vIvoncw8Kd5xHXm8/8d3xNs1saV9Nfc/H0S6nC5y0L+9jwfLcWQjEkMipXnWwKKWFpi5J3XGN
nocyXjp2BBO1NgBJgdcz8S1ZqiO5bUwXfo7UYJ1YwfBIw0MdRjC03q3fGBGeUJ7Rrh28szrODV6r
O692wgui8vQiSWhArJ2FIwxbmNbTul+w82ucZ8GM50mhinUwuHgS4JeKhK1kPtwkkKjqGOUrMrdN
OclMINMLUhRCmQpuZicDlbEK48w/OvhHUdQQjrpOvMTgztQtijt/xnbCz6XZs61Q7l9xtkz3eUpj
lqEpHwi1P2oOkNHNJv8414gWNrFdsWdMjfiSuh2UxYGE+5Pq4vS6d5z6i0QN++Dbil7/KPortzet
fmWjC87waZjiFQKlSe0HJ8Z9w6MB2h9BfE/hsek66rRp5zZqNSqvP+9bfGVSwqprlBTaA9ZSlw8O
8fujtqf5MmqCqEIMJCKHA7XxPnimRuTbRVPA2TykwdPcqmhnUCnnlJ7qcBH2BWP1mMk6JqCv+iD7
OkaoRjdWGgzIgJVLyE/9ua52lGH66DzhvN1HXocINAtjPe34zZ2nEdwbgmwD+45Vg8Bui0SK1ecU
tjrDdCv7aM9Ndx8mjry0uiLZU2dgyZjLTOoG1VqSHKT05uI068JUaxjVTN42TlJhVAdmHYX7XDmY
NSE0vC4Nw7KvvTaonJMuMWRC/ubZ5XFBpQ5rY2wDDu44mZgDohqv15hORKepxn7pKtQGG5sssEQo
kXmdDZl0qjPTJ0rckquxuFVOvL/xPQjKGfSWbpWZlboDEcyIc9oMvBXY88W8c0zzM7QwstWrMiCk
0DG3sskQ3ghScCw6Uh/H4iieuuowdxVOWqGM7CsmE02bgoRFaCWgtSNTQBvNq8lbOa59AN1yZX9b
72aYpK9Tkdv+1iXNu8RFxnY2YqTLiUirSdZImpvPNOedftUqH21+zGj4HfXc8ClDTftZ49IGzEs4
5YNN0Cl4WQvnYTapBayGekKtn2CaTHVxGq8W6zq0cSjsHy1d9PjGRxRXjkwd1CTWaP7ZDSq78Ldp
gznfKk9i9F62k5iXbld7zzGorWMlW15QeFs8OsClZroPlCcwkhoJu7liVNHSd+OaSrd2xK4IEX4l
OSba5/QwsTyJGCW7dKOWrzag+t0rifAYt0ADLV/gYGCVtcLA32O0Ynk0bbtX+9pqnGlvejOqv75L
6a6MNZZj20aVGt3+KFSDvIWtEavRuQy2AwSiqzqK2PM4hIcNdY4p3pHgVPX5gPjzvHfnkDwxkMH8
0Xer5kUzVtdvOMZtffLIj6abPq0TwtNK2e1a9xhLQvRE6q1kgI0sujL6HNrIw/H2WxdLVwiuj+ac
uYsdXmo948kaXY45SMpdP9moUU3OSLq26JXviny07cOyeW59XraA6cgheihcHWTko6G8jRYzP3CW
qm62yDRf+wh9HWo3Yromc3FlQ03Lli9D+eChPJ023dAham7QcVLnbjnqVnXrqnOUHRFmCX0d7T0j
pMgvqfLXh7G3ORlSH6PEFTCx89iy6/hUhBhyfRmg1uvrPJJtctn5kpfXq6ZZnpvT2PIGUiixT2j2
8/mAeRWtRPJnBwVnJON503YIznlAVfe1a4xE0j4zigfhtKY+KQTY8SdMDma8O+0pLo9Ob3XyyczM
Yn6w4yU6CC0VhFuvGKNgi8ev0d652BCknILFVlgyGjD+DlMXtoaDmNHvqfuMccuZQRMlS4+wBXA0
HJlzL4CZB5wUz+6cZvOMsWxXQaLL+7y/qdrM/gBDvQm2+NA4MNqbPlmAv97gXWEqUxLNJWilR/NU
1JZ9OyR1sesoDT4GZTG/JJkZXyBWtEh/Pe+EaGR+dDElI8Lu+9sgmZuD0CHSusSnmyP98FAQLl3h
sdxtbGGZgnm3OTgnmONKtjCHDV3Z4M51fPmCjjph+URZsDfTtL2mj12+WqIbv/ZzMuF3y+6zmcux
vc1ykUcnxST+yRftMmtZKJWtDfgK31w5HkHOZoc+F1tpQ9sCZDQHnxEzxp96M4g+GIS+m0CyFIIi
bcGoJt5rlVWhu0ImZF+MOpfHYKxNOG+MuB9StAv2mYoBo63KRnSbrMnlgc3AO5BWdQwUzHnzjFWm
zwY+QG7YacD3nENt+uTgvHQwcJrCtllFJ9SB0xkMc0yWLCM602lF53AqgkvEvPbW11KG66mC1Lhx
J8/Fo5dDcl+V6XyXZgbo2aSvTRfVJgWucHYXHJXMnmzZo1QNouKKN4jhV/gNBJVB2g8vyoGyRrvB
sWh6j/m5BIqNnxpllJa2dMbkEVaT3W6M2qjYNkGVXs3UW8EgiJ7WqpdouGyWGJOV3cbV3eyV6Vd6
2Wx21kjGllYgK9aUlAWK0SplVGVMpVpptwAjjRr5TDFk1G/aIsNBuxwaHita7nzM4qOOAFvnYTh8
8mEjb4YWDrc9z8nRakqaY1b8iHCr5uzxYiNfB1bTMNCK5+ajVtbXMHPzSzGMH5j+1hyFDSMGVLTO
6Z/qq0mkBcQuZHK3jVTeJuhCPPeoeubrLu69MzkhkoB1Pdyn2g2fdKmacwuJxTXFVBb+rDCQNL3O
3Exey9qIksxedTG6F+atyighvrLjYwkAGbbiaKgdg/5YQUUVRqHPldMbcImadTh2AsJNnnX7dFa9
RB9h4AWK2ZW/UmTH62Ly7swprM5RkjQwgMwwWLGfuge4foJuNYn+tTss04rCU83FDMnzSIJcPtBx
YIyqGGyKbHVKnz4OM2ftqig65fXQfJ4ygEwrpdPmgxJhcJnNuf4UidbeArkYVjkF+sfaMvAxjSVH
aoYkHLfVArHzblAUslZdVZ48xnMuNYaGyS4xUYJj0PvVCOzx4NVClptFIrT+H6nCDRTrhByPqoi6
6OBKe8ttx/eayUNiNrDYZ3lGUaq3c3xlQ/U76eVbbQ7SDkhGYF4XCauNW9B7skDHfgmUOWXPzVt2
avAm3mmOh/FFeTb9NrMKrnLFQO9vlDlvRVLfLsv4M8PXi+bTD7zl378T5tRDNnmzljS0sUsL8TrW
LlOn1LzZUquQ5CDAJeQ317TMRe7zb70iV8XsAp4ts+aM8QeA6d5etev9CMNhus9ydJdqZt6Y9KEA
FicrFESy26WTGu6nWNLEtYipEUOE+YGmPxnfuEz5b1Ptm8+6ZNSXBCozSV6DfhKPzG15xtE3qJiX
FGbyxnum3UwMLTw3/1oVqMNpfuNYcPDMmvhA55Z8CSJ8AnYDECSLkzmqq4NXNvVNTlnDWLclouXR
EsOHkCxXrXFirJybpvMtZEDmIOSBORQIaBJPDr0tVBy0G0t6tOdyEiMGFrW7KEhwGF2sOEoKxejQ
rfsoG+igtrk0IPDowqCrpFqxDpgBOHpO7d9OTl7yapErPOO1xVmXTiE1WEKrnWMQXK7bxHXcTZ4Y
M2EhLjU9NTjf9DddalreMcwwpd/ovtZHRnzI2SasEtg9u1acWYWPkRhBmfOIZLGtN1ixGK/w1nDD
g5YXBHs6Vtknn8EJ3OfyMZRbF+eQl5IxG4ZdO2gkWJpPvbnNxwlhQAtLZiMFlWgSzWZiC6A6ZqzN
3BnaIx7coiCbKSgcR0HXnZgw5ZgJZ5UzsxR2CF6SoNHFRuCHRz5mZPU+qcABrhqEptU29+UwUmxI
gR/nVhGxfSOb8VYaw+gzFyhWtGsnTIdEpM1p/01x9UeC0/sGfUP1Vir6Tf75bx3pRfbSNX3zVf7y
U/vX5vKpeu3ff+iNJvX/DxHqsgv81yLU9fD89L0Edfn0P+0zXZSmlg96IAKVzEnMi61ee/n3vxmh
+9c30J5nMykAzcJC21Y3HO5//5vt/IVE0/bxrsAxi4F39sa+GZZ/sqK/QhSjSJphnDIz4vyJBPXt
rgPKjZ+EbA6UWGRzGW/Zgr/b6wimSSOlHPd9H+odo10JKHh7/s3u9lbW/o+rAGkDC45WD5neO5El
5R0KXn457jGCp6jYNsXattJ8kxlOtP3uvv9E4fq7S73bRhHqK2a4sSWH/flCixL9dxjjKdwV5m9G
LN4KD799qYUQtAjaEZFyVL29dThblm5p29BeSAY2VuMZ59WoevYBmYo9AAaxhy3R7yLHoobC1A0r
6F8r7Cff9CePjrF89OXwEBBovn90zOXFEdNCwx7TY5wiDUwqA/zk//zRQYFkAQf4/bCGl7vw3QLp
OX4t6u/D3hKGcZrzNjtLKtsALaR/x0j72RfC3pB1SLwdmO8dFy3aM2zc9bDvpzHcBwDet3FKBeiP
bxvAAhYj8QS0t/dmHjVN+SQMYpQxzGlela4M7uzIr38jtP7JdyHdxwOKWniEgeS7xTEEKstwSZZ7
EUr3pDGEvaGX8DsW8VsExLclyHOBScr+gIL8PWSkkXaoGmXLfWLX3bG1qLoIIEXHUpbBGbpGKMjo
PzYVM9X/je8XIuJBVA/W1P8mH/5uWRCWBJWspdwPg6Za1bgCn0xf//HLzOySzdaJmx02IO+1vfSK
cIutbLGvYwuF9NQa59aU+Wurnbs/4pott5Iwk82Q6qfLG22/G9fAFFybvZjEvrWqALeuIThWzPZe
toFXH3+9An/cogIMR1h9YEgZTHjP7Zf1mLpzlQmWuAnmnILCujHsfGfMtvHHj+ntpd6Fsg5hgEtU
yaUkQrqG4QL8tKrffaEfF/vbq7w7RMaRXp1Ayb6vOK7QF7vWRdYkxeG/cdssID48KeYX3Hc7UVYh
TYJlw3eZE33wUlQFkeFlm5yG+m82vZ9+oX9f6v1ONDI7GfcYSO1jHYTHIPHmPUPkr/9X3+f9oehD
JhTNHDV7kVfhPo2HANCSYW36HunPry+1POZ/5xb/WNx44DJnsMABo/emjSacex2bYQN20+v2iay8
A/lBtcvC6oXd8He0pZ/evsjhzbXwN3Hfu0ClxN+0xoJmGX82dgZVZyznmfX69Zf68Sp0ShA0MszC
7AbXensytaMR1FWFN1yRyodhGimiRa7a/foiP7yri6yI84KRH5YtR/XbizQytzOGOcu9XEApNHsl
PWvZ7mLRIYX/9bV++ELfroW3hM0okOm+H5ThtIobIsVyL0Z/eooTkA9gYLPmN5f5Rkl7sxq4DhSs
Jam2/WVy8t138qwQkhlNOMjE6aXhR9l5rXu1VYj0z2dsFq8sP50ukKm15y1zEOh3Q+9xGOo5X1tG
2Kx6J50vgsFICTim/MQJ0N/VKGh+Axb8YdUuv+cC90YdyoSW+W5wKIYF4mUI78B6D9HnDln4JXqy
dm8kLpDRfPzj+AMnHqw9WEpQHSxmld7eF9fOmP5JgnJvW8aDNhWmCGYw/emq5SKLfxZXohHgvh+B
LOY69gpkyYiyym4HVwchnzcOv7l1346rd894OTJNN0SnjpXpu42/bAfHNAYDMRSP6UmUqaNJuJ0a
GoIbipWgdjquhepMuoXV9NFx8K1pPd+8Zye30W0hYQ+txD5HaxKcVw43YtUaoyqYweiZpvERXCNC
pFtD4Vzc/Ol7YNt2iHnu/ybtvHbk1rFw/UJHgHK4rSB1sNttb4exbwSHbeWc9fTnY9+cLpZQQu8z
gxnsGQNmkSIXF9f6AwaapJ5yVkNDcK24RNCXzhfKL6Bq7lpl2SN+XeVOiEZTXvKwzKX7ysvs8msr
9GQHtxmyIGzr8PtSpxjMT0vkL6OdPLZj274DaPOvs8b9P7enJ1OrMOtkZNwUOOnoqMJuuBzZqB3w
tnafBk4cp7iXz6nxDwUn6ye15yU5ToMDLsW1jfnjkqpZdcLytcmOdQci/l3tehw7QPLej2x2mx9R
bC/zMbM6Ndoj0F4fP94W5HeUomweoLLS62AV2oRUSBasdm6cpjz9YdE+PJR9gZLVChjq9rJsfY8X
411BtUbkXkTHVxklpdfKow+Rou4SGseitPqzJZ4eRxuqRmBntfljyDI7oN1Yfrk99HXgRWMWpT7B
T0TF1JMCTay3KcJtQxrMoV2d+7i3j7B69+wtXo725Zlkw6HgTyaLCRfx93KGZVJB42rzNECHCVUe
3GcWWvDF/KnrUD5EPdh4WBYt/rLGcXis1si8n8CjmDQD+/keQyRvJ6HamDZazbzpLCwyKQJId1tS
rZpWIT0GiELN2PzKdGwTkKhvXlwD9rNuUavgupa9/NoVbgRN6SQYYmUG61HUZy0d9gTptubyehTp
E2pJuNAzZJRpcYTUtGMfdKiHO9nA1tHl5LrUSnSh7WiKdOHVJg0r4HzDYsbBMhYf3FI16NtEbQHi
w6IMGzvNAIgYh3FsPlEZ+5xD4TyalV7FPvpBUDo9bMn4R0//o3Oo/gLWpsv89vXGlcwSdSOSL1eK
Ln2VKGh5uXFAq2q5K1Z3fTZzIz3fHuU6L0LhQhPOpiZv9Ssmf9asWpQmK6giRPYfLK+BBOYN8ZnM
fc+jUBwL+dh4oH/wXKNEzk66XPN4ysHQu30cUF35O6fOh4720AH70C91jduYq/+6PTXJFYpsmeoA
JRWkHpkjDG2x1159ZCh0I1C2Mg5QtsiCYkgWGmYhYLqGJ/wHCJlToNA7fpxTFXS7FZV+XRnxM5/S
+nb7p1yvMnuag6OrNA5JQaVbXNMrdaGNF5MR5utn2021U+zOAFQSu9gJBtfR/nIoKThVq9HHdO7i
QCet9oHfZHeWNizBLHSUaHWa/5/jievg1SJrZoefV8h46kID2q5q40+CFtkR6XGohp5u7Bxdkbxd
7iK+qsjtbFdYmVM1vRgvJdfpPbWKAyCn2h32nSZdTgdNhGO4jNp7pWwzUMB1eULV3f2ep6H29/a3
3NpWLLHpUrwVmpmy0UBsZApSXezjqNGbj+00VF8deg0AVEN4FnzlM1gg8PH03B68qAnPgxt7AFvG
t5YfCMfgcwzR26I+JZs5ge5yvChvUcykSX9oOXaAUQZ0GWmK7MSirf1L/UscKQqlVw28cB5bLaqi
OGhbKzviS5sdUGh1j7le78n/b+1fXL9MUivOCwXEy+8rDHfdIXeioAFb8IC52XQuWoCl6YJXzyI6
Jbc/5/WFQ8mVRxQNMEITN8LleBkoQQThjSjIgHoLuSHtrwo/e6cqdR37GIWcgSozfta6Jp2SZgZt
3DUqxgNVOH6rcwVSOlB5X3ewV595l51A+++VfDenxg4lOcDMgSrm5dQiao2kmiXqZYZa/7NWw/Qx
1uAs3V7AjXQIQyUVp1uKbmSzL+flVQRQMHKccwXK0ZqbxcdszZbfEWHhYcHp6EmfGuehWxx4gqVe
Ux9LS/R2nfkZam6BihhE6Z2fIwKAHCBQZDCFPTulVDn/BLJPAIETHVCMrD5kZHBfMYRQuEGhcXpp
ZnxSXbi1B1Bfzb8VBj5ntVjMO/rjoJz1KIJgmsV7d9/Wp4D6xlMdpKmot15+ikLVJoTLmihogUL+
q6ol+mFoce5ZFkmaVS9XnkFIspFX4OXLdXM5zjIZS4cGQhQM7IdfcGS9c9629SOcTeuxHuwKQEcL
BCnqlHNd1PXHdV7mvUxx+1fg1Qu1FkEH6i2Xv4K94A0g8xXfWNL1fyVAimNalcOpj/PuCFPGpQQM
t6hf0/QJ/0AEExKv+t/tfbCx4pQcUH2hMOLyHpBWYnQIWTVO3X6hOtlHBfWYs+tl7c7mF3+LtNlo
4BFaEa1gsrKctDh22CFOig/J+avSz937JC78srFm4pf3z+0pbQ3G8bKJjOIKlEVfjKRGoGEEoD8j
lufzJHXO5BPWs5WXKDfbefbp9nhbS0jUN7EOMwFSCGWd11d77KWuNeQDkzO89TRBQDwqiZPt6PJv
jkLnFCEV1pAyweUoQzmROA2t4jtohB5qOyUXDDGbuT2XjQAMBoznr82/IKxIVQKaHPHaAvyDYWCl
z9HiFmdUbjn7KoKhQ9Wg91ehanF7UPHT5d3xelDpHEQouOOszusl7VfzfV9P/WPTL14wdpX5yzGm
8K5DtzkI69Dxb4+8sahIZmGm5aFyhFeRVALLSoV6DmItvgciPlBHov461mtwe5SNtIDNiI3Biwsb
mu6Xny7JbG2yWmyvtcLOIX3gNW5VsDOqBNbs7aE2JsQ9RgUXHT5HxPbLocaw1fIpbj0/jkf3izs1
62Nb99NOSiUa9fIXI61Eb4xiG09DuaWj95XartDQfRvxT3+2q7g4I/KHFHYyq78NbSr9NVWTPzZS
IusRlejod2UO2pO+qlng2Nl4Wrhzn7vBAO6jrU6LnAuB8NiNa/0+LuE1LMMw7RjsSMYmL1Ef8TwM
J4XVA7mgtDioGEShEyY4+GR5/WTmUxcGq2ZAvQdCPxTFXYqWJbB5R10+JflqInOqxslvZDayT3pm
hc/x4uhIaWgqokU5n7w+2GYFDmfBozB6vv0lNzaNSJ1FNYpyP72Myy+Jpv5gK9rg+soI9tqrkYBY
JiU/O22b7eQCO0PJbUd18iK77WfXd7tk/sA10d3r+jy9h6YZ7nyDvaGko76MUxiC73f9OHO7zyXi
zHcOvZN3TTxM/2VWyFJCaQevoL7oUb3Kt4Yqi1KP7rA/qG07wOHHuhyOeut9Ct3CPt/+WhvnTliY
8KUIzyicSVsLMryFxVfr+r3Vr0cldiH8Tc5e0rY9ikMWLu5sCuuXeyJn+CVFyt2ncj8cvLJDFyUu
i50YspWXMJn/N4y09TI4VOqcIzlrjE3ztZnR0R3gML7TavVv2kfaTwgvAzWBxDqqgy3oo3aXvT0y
uxip0u0icHqo2V1OdXIQDTXVju3fFnhvWwYqscu0Zxe3uaAOuQKID8yTLGlB19XLUNqv2flYbgf8
L4jnZRHd/YfNQW7g2VSVqb9Lm95d0iUUXqY+RfK/8dxEvlY2404LZPNk8dAWHRAeaqZ0cw8UcXhv
st2TZjCf4ljJv06KawVdHe6V3PaGkuZTtYXbRjaHuMn64lEjyw56E8WEdK73DF62hgKnIC5Pnk6c
rcttoNtjLEA/rj8ivnwHhxjtl6VMTh7Ejf9whOlOkAeAjOCZJi1gR9ON2iZHuFJVmwyuas9kHfpO
VNpIsFx6MMLHC7Ek6lyXE4Lq22flmPKZptF6aJYkechBq91hKW4g7OO2j2MZ199ub8DNQcnwgTWp
iD860mEaB00pwcw6fgqdAjegYoZkbE6PVd+vHygb97QajGQn1Iu/VMrqcOVzQO0hh4gwsHS26tZz
Rndh1yPFZj8V02T4uqugF4XzxHsnNvK3RwyP9jipHNV9XnfirL+K9zgdrDW2F4Tgqi1PcMSqk1Wh
Xf7mpaQOrtE9oGQKWEfakKahQc0bGUVTsRWZkMo5oT+dn7S6KY9t1jdfGm/Yu6C3agf0a6g849BH
BUbem2lVQBthpX0SBihcjaJ3H/UoKeH+Y3D2HVaecjBro3yOutr260R01CCXmY/4s+v3GC44O8uw
cS4Bk8G6B5VJ7iwHTkMdzGXBMdf3qjA5FcvQHlU1bHw0OP/LdwWYjPYRqD+kTaWr1QSk2Wb4n/hY
OSQfoVPGqHWM7k5Ku3ETULcjN6fdoZFCiyP0avcg9jap6NA7fu+wRwcVtfJkgIdye/dsjgJ+TRQJ
BdpfijHRsHZpmDJKDY/fT53h54oKUfD2QUB5o0JKUR+svHTwMmdU67zQHD/pUII0ltw9tJBv/sNU
KNTzb6AKvKGlBXO9VU8QmXB8tMLao6dX7gHPqj3v9q19BhoFK0/T8UTf+vKzGNCqWjvuEE7r4KhP
SqQ9hEpcfDQ8tT3dXratoXgDAg4S3TuO+OVQa1TmBjwTB2kGdKHgVSdnhVeIX8aqufOFtoaCMGqo
tIdMjY1wOVQWa6OzzsIwA/l5KGB9cVdrTnGKlGk3mRMBSQrDtJHI5uh6grORC8WahvPqAMzD11rk
QjMFu59KOVOk/p+jALxXIudL6bnDEa8aYkan/5j65tfbV5anDA008A2i43w53RBlgCyjF0j0Gkq/
slzhCmCWZ0QMpp2PuPEwFTkQzHqHEO3I3pXW7OKCrS6239U6mg/IXJ/qCBmmKtS091ai4xczodcI
Jn386DZd9B/uIO5XNBJ4fpOiy+db2GZy9Gw/d3MTCQ/8a0Zi5U7wvW6teJjSEnvFtYqUsi4l6PDv
yyUZG9tXKs88TGUSlgc0q50/itboj9aqYdnQhYjKVSlSUJM5+nCsu2cY9/q881uuIho/haAJVAb0
Es078eev4ubaaPqczYPt965aoGeU5Ki4qN9ubyD96sBQXdNN/NeQL6PcIDcGpxrPyxFcu2/aFRo8
azNoDcSzAvilOg6zj6Li8gdVR7KpRhX2TjWKOk+Lt9YOeghouxyQSNRmNO2rYg7GXvXGYLS68m+F
Eg4SsbPDrYo29fiI5UuDeMyiZeM/c6urX5yOtt151KYKizVLw4tFAaWyc/uIYPn6kJp0VUQFVris
g1uU09wI+mDtNuMYOG5Tve94LSAkAS2Q3bqqd/VIWqGmuvLv7WWVV/VlVIpEHvgTgHYyTLK2oqzQ
NcgQdovERprluKr1o3oo26473x5KxGlpgkQhLiOq+jyD5KY2jIsQO8N2BAtSeP5o6jGie6YQw9aV
57g2VT+LYC/2q5vt0BbkpaUqSs7kkIISbrkVxZ+/2qBerMSWXq4j+ABz+Utd9s+q1vWpQFH6LsNJ
7m5eu/nn7dnKC/syJpVnUkQxsGzNHTsI4+HBNAZoBOgnyL5oosSVewRet+xcw3KWTQXOhONLtxxP
RAT1pFBguRDm4Io1Qcg1inwyUxsqlfMP4hGd2tLbWU45wIrxKOWzVU3RVlWl5dSTainGcWiCuTS6
AKns9X5EDgAuWZLNuN9NmMIR6u9n7u1HWux4ftxeWzngvPwAHoIwJOkRUiK7/J6Nl+ZuaOdNAGMR
A0SLC+5QqDMiY7fHud433B40JlyyD9HBljIPd0BsiMhbB56bROWxLlHyne1RUA6qEiUxDaneAhxp
cHvY663DsNTdBRuKa1tm2ZihzuuRlkyAbs6P3HVh+dbN51Vz9jhKG+tIuQjCFSUyqmPyhzRqd1Ia
DeutmZT6vmig7SLBtNy9eTrI4QNnFd1wni7ShbhGk2rXY1sF1HoQJDNC5Z7cuzyppYKC1u2xrmcE
rQxvbOYDjQJ02+XOQDmm9cIlLYNYgb5rOp12oBiTn26Pcn3gEGqEtsqLg/ziik+jVouaUEQoEEAf
0pOn9eaR5lowmdhodUrYvnm7M5zoZvGp2PPydp/TFtYoL70ArWfczzQ18vMM3eE3T4qHq0WkMjhZ
ROmrpUOpJbaqYLCzb3axogifmXddj7L0pOjjzhJufCg+MmL7MJ5FBmxcjobRhmORmVVBO6vrR6Ov
EJb11LfCasUDyxBoVzJBNoRw1Xgd+M1QsUat0aqgqXPz3ZRr81ejUpudlbs+r4xCRUDVuGAsYvDl
KDkymC0WXFANVjX0YUBRptdGM5jhzr99f4OiBOpG+KU+JadaqWo1WaaoVTDWSL/DO07o0w/rG1NY
sWzsbgAsOg9iXAYuJ4T63mjleP8G9YRCmV6vPYQDZa/xtnGKDJcnHd1ZwJiAlC5H8eaKKFB7ZTBl
DUq4KIWdh8Wzz5k3whR2mnAnwdraci+8NG4N6vMyFjUftCJr9LUMMKL2UPZEkQaL0v9wWNkIYDvY
05QRX9LYV7kGLmKTXk55GVRgi85ll4Pbtyvn7VuOhhCECUGf55+kL2SYatRqiVEF8TQWdzwyivPK
sgE47b2doa5aAewGHo4OZRfQj1QTpJha531SKCm3BBXaHvdG9Fw64xu92l9tnP8t8vExHsp/qsV7
rJM9J/qNbyauDhC7DC4ImZd7BBmufKK4UAV4nS3HVBtrEKfl3hQ3DjB/Pehk0J0QC20pn9AJi51w
hAuwUgYQ3BNg0y7/mKCGfrodZK9TJ4r/2MLwXnI0YNfSSN7a2ApkiCoAhh77QgDzgFX2EIR5lz4Z
a6QfK/Add8A+o08Ntic7V/HWctLTp9sBSROKtvjzV5sTSq9T459SBU6FN3Or6JZPM7Tf2TEbB5sO
BFcwWFwNSIk0SRINpChHWErY8XXPOAQC8k5Ws+Elg3g63pTquDPidaLm0pKERWQLTiPPqMt5ZVqB
vj1xOMi7pXnkfcjrL6rM9y32QvFhhS2MISCYhp1ovHk0PIIXYd8SxBNpe1oz4jVKGBPC5pXm1JAo
XyLsTh7cVjd/zxX+KsMQG899UrYPOpni1wGUz86P2Ji7BUqO64Bkkf6j+Bqvvikia5M2qF4RaL2n
PKRzmr83hV9nZ/XwR1N9fA8i4K0YA2ICGD1xO2DjQ/iWYgKE976dajKgFuTYHfo53sFBHurt29Ui
xxfkJI4K95E0NaK1axV6EajNEn1c4xqFYSoL59tnUtwzr9+lYi58RGx62LB8R+n5FDtOOZT5VARh
0ycfqrXWP8BXRXS96+NTWMO5TJsYEeZmiHaiwUbcwXCItwUbiHexLPbSF4OeGtgKBUWtN3g/x8IS
eqn8FbuDnTebbL0katqkw2gusFFpkMiz5P8FPDTVRaDY9m+tLt9ZSo/urYfZevus9+OdPRV4+A7u
fbM0p0xJz40R3bV19e32am+EIMrS5MwUIikIyuVvvWwijHXGAhZ1SwQsygJVv2zd2TkbKwvdmNe+
eEkBf5ZCUIZZMCL8ax4ok93ehRORtJzGbwqa3zvfcCPYsaC8OgTOmSK4tHv6Bf3YrATEPOPoceic
wT2BYkE1GXnF8s0tcb6iINKxWUkwyGOkJB1VWW3oaycLkrbG0a8p2+/mOK1Pt7/RRkgRjyiIK1y6
HoXwy3OHZtmUGFqWBZaXzT/iWccNdR1b9HZT7yFvRg138kjb44K+3D7SQRQ5ugt0gqNIwnE5bLx6
Kf5FRhoASUU1E5HbPChg7Nw5uS38TKPpHBaL/nHV0ImHk0DLWWlzf+pMerWWmyObvhqBFTbODjjt
qvfGsnOb0fMVL2/R6rj8ZYuC1ClI1yzARxdbXiVEcxcxQaA/3jsX4a4wTBJfV6MPTly8S8vpqWhc
HXeu+c/tD7NxeMB8UCckwSRxljFXKWrKo9XAT1NsfIqGzmv8ZRnGnYC4OQrAW1p77AGu08vZUmqc
B4TK0sBspg5EtI35Um/9vj2VjRMKoVF8atDQQizmcpCuxNHYXOw0CEHbneY4FpbocKQGb9gZaeOE
0tJhI9Ol5PDIoGtjBn6LYlgaYFqR4ZdNiOuciK9H8r9+Q1pz7z14VZtnu0CXwveTjIB/kDsQHdLg
mG3CenPXJHqw8MaukOxUkn/QureC2pvzkzKjHtjlLopMyxI/tkuVHlc7KXZ27tanRDVH8ImFtpcu
/vxVciCSpVkLizTQ1LE9r5jvHBXAlTuQ/a1vSWUe6VPaHmgySscDid4ojys1hXlbRT46WM3JA1Fz
WsxS3QlN1xN6KeBSOfBeSpBSAFSX2JycsCgCOFjKvRnOv9C5Ve939qZ4Pl1GIkYRRqZczDS35QmV
TWh4QxkXSMaj8HHE2CJpPprkcssZnlnYHcup6sNzhhhXdJhGlAUPXKn6B4GoByMbTusvyr8Id3Ug
x3VqQjTETrE5tx/VLsNQMIur+pdVOdGfLIZSDNa/CPvH1e6G5eSRrtrHArj9nxmLvM9T0c73S1Us
5xHdug843bfGQdEM9MlpapRFMDnLGsGPyscKh4PV+Kr23VQFnbUg10csOy2hZvxoDAAnKBKgpVXb
jfozCaf8X2Ux1QXZyGnG66b11F9xo+B20OdDeIeXytqc9boqUIXOHNCbOh5OB7Ns0TS9vd4beTTr
zdOLUCCguHKhdVGbNO11HEWytF6/ja1nf29SSzm6mtJ+rItYe69ho+ADUdQfnBKfaUSj39qQJZPl
N1A3BLpHMi2/IXiC5jrWblw59hr5s44L+1xb3aE3nb3nytYmFhuLhhYD6rLqwTBlg4pdAKz7xo7P
1YI2Jm/wtz/2PAr19M0RN4AEpkuPIhQsLbw/2jyIMUO5s4ppfMqh1u2c/a25kE9C8xWKTDTpLyOM
GSEy66wTJK66+ozYXBSEYaHsZK/XAQbhmFeDSFOJ9SWJs4VBMiQ4kUZ0s6BO8IGid75Hctociock
HSOqu1f8wzJah8ppxzwYI7WDINaEfghg9TDMS78zq+uLiVmB1nmp6dKkkMLmClpnUe2cD9TW5QM2
ODp82qpQj2ja1diRlfMe6eU6sWNE7nQKOuJJJaePadgmXpsyotV0xnuHqv/RWibnhA6yfhTiLP6Y
Gm+vVTEo9VfBewLuIqd1WYY1pOrFeWCPyfQwVgZqkhA0uIQRCL4dSDY2IwQTNjzvOTrEMpvGnacR
KwIP55qkmN7nhW7/zBpHeXsVli60aILRNqVwKftcO10BPrA1GMbSpycd6dDvPdLSO7fQxsfiRJFF
8LaAOinDkbqiIP+HShKkVR4d47rRMENUtfkIrVp7P42JfRpbx92B7G2OanGZ82gC2C/n/rAiB3tp
liyIYKf5jYknnNbP6ZMdZsIXwEy/2qtnBW//bsyRBhAG0ZQ1pXKmbcPspjCVBX2tjXcJ0tOHxkne
KlBGhNdoQ1E0BRbCpS5FEZbS1Do8IwPs66J3cx3mxaGyxmonIopjKyUPF8OITfoq51r62DZnxPcC
q3dTZDeR6T/MffEbXZnM95LODjCJg+iw4Fz6gNOnuXMINr6gwU2KTg6JH5gfUe94NX6HoGkYN2Ea
rKXZP42IfB1nM2qO8zjop7Ez23ulKKKvt7/gxhOJLiK1UwoNqImR0F+OmnRLkdZNg5aFNSbNmYvG
e0rq1vGxuzH+Tq7b/h5b1XkkrRoPuprOd7Gi6IENyxHHiCzc2VEbYZwmIOAYfMvJxmXkP+rwuY47
TBpAbZ+OcC7zc7loKkZiRrxzTjeCDpqEQtmEzQtEV0pJC6wU9HzmUUZW0eOE2GTnMh32cqStCTmi
PoVuOIxFR/z5q69qJmqrhjAvgzCLYXSva+2Xauq+N6xprxO4OSHRsCX/5fEiP82cSg21xmKouPF+
RLZbPiClvEf42tqlACMgFHMHgtWSDuMwx5BeXD0NDAw9gI0387kul+idGS/KMY5s+x7I597LbGtm
VInJuCjD04mWkpU0LKoB85QUcQFMKzVXnz7NIxYAt8/Cxr1OO5BLlpsItrn86ELaLDT1ggenYyXT
hyyK2ucyDdE3wUmhP/ahYe1EnK1peTBZ6abBmwZNeLk30qWpseBqKZxolYsvgNn5yqLuKRNuZem8
JBE3Y+lA48rVhxz16dHMxjTw8nF6UONpvp8KLXlnIM//HEVQtklk8nsQ5cnPrlstP4qLtTreXtyN
c8DSorGGQhZlEFloDb1/0M5rRJxBLf6rhx75oVERrmjDcY9OsbGsHDaLhg2TxrdeOnLDNEzImS9J
UFZq+dNLTHZn55Wn2xPaGoVsjOYZ/uWoAUl3X6pPYLgXLBoHRfuBC4VyNhqUCm4PsrVqQD0ELYmL
gVKltENQX4yyMk6COcMth7IelluavRwK3eh35rM5FPmejZ8PnRH5+inWqbTb2okDLVa+N8LMJZn0
Z0VJw/+wEyhp805n0USl5XJO3H71uGB3GFSOHR2rBSFqY0aWH5ORt/JCyByg7ryU3uiHX+mxmCiu
IKygo4FjNtT/WiCsePm659sfaSNxQHyKcqtD313AVy8nlLbWWOhA/gL6gMhGwJ4IE9+pM7s7803n
87TYCNGHAGBwu8khefAYV6wdDtFV8OLtQ+VDdHYEJ1Z+mwoIaR91nC9ENKsPCfas+G9g60Wm6AjX
lXCnUn+1/cV4gO1FaVVwsKSQ7PVai+RVmQaj4xS+p07DwTX7aGf/b4xCP4Ch6JNRQvek/W/aqOry
4E4CzZt+N8ownlStDXcSrxeG30XmR5pKzY93AXVG0EdS5qXi5YZJZ5MECrWEmh5AByZEQe4ujzvj
k5t42ZM9peFJN1slcFJtSA446xbvHR2ZwajrsuLoaePgr13U4ZqJ6mtrTDOepA6Wl5ainNokto5x
M6zK0TGa5VlZEnsnkbs6vmIOnijDkMUhgCytVIGyZKv3rJQZ9x1GF01pkiVjP50cZhLa0+0tr4sl
uVwyqMocKFriDk1jmdViJmaGdj3Wl7Ouo/EQLU16dnGGmB9UaifhQ+cI0G3ezlALwrn5065LhFfW
VKFcs1QKbmAaPsAjRl0xBhhYCOpzccD9pXqflM6I9ZwZnYchTN5X6+SAah3Kw4h44LHExeS+71M3
KEe1vSsm07hvQuUnqOo9Pv313mOKSDtAp4R6RZS/PNaJppYayAjEnKrcesKjKT1kZp3snKMX1pG8
kuhigwVxwNbCmbwcxk6NSMvTIQ4w9vAOWAn6aq1/ipse4Lv3tRv0R9MJn1Hiwya8MH1exfeemWMk
W7bHuFye53L8HI50NiZ1Ug8tFir4mxiHBbkerJp2Sh/XayIqUoKbQoIJ8FA6KbC/PcWk2ehjabWM
wie+aA4wLZSd/XUdzRhHPAAAkMDulFOWKEMyAwED1y/C1fgncdLyV0XZH99a+FKfVqq4OwNuTUzQ
OmhuggbjP5dfIeucuR24GvzQG5V7L+XdZcxx/taED9ycQDsIbp3oHktbyvISWIk0O6A4tNO9OeAH
JJT2/stcwIqQoItqgMwJt42qX+uCuaT9gqOf2uDcgjnUzvPpOuCQZIEnFs9GMm6ZmBi7ejVmE8yQ
vqmbk93Eh9Gt/i0BqOxMZ2MviGwOgB4iZ5QrpQPSG1FfxZ1r+2UU4V7V5DzBDYe3x2hNX5rF3jv3
2+Nx1wj8IQhw6WZLTKsvGrIsv4Dd82MaENq0C0SgeoQ3z1OlWTuRe2PrCSIegFTubTjo0pnC+rDH
9IfxXL3XH8PYwsO70Wb/dsTe/FykQuBEIa8hHX65wSHve8iXiVkZoIdiMCl3nbHMaATZe4T6rQXk
LiJwCqQbcKXLoYzFRXrQWKG4UP19WNfG+DDO9DvWd1ab1jvb8Hr1hHwgMkB01gmiMjKrT6yqMsLE
8FvcXIUfMR9qUoydFO969UQbjpYqxVAuu5fr8NUrHoOZdWYY3Xcb79dqZ9rRok7rt1BOdup4W/MB
AGGSHfMoBCV/uXh9M+ZEBF33W0/Bqb238MyL8vDNgYj5AH6lJ81n4nq7HGXBR3CKIkOnDZ2mhyQb
tC9Kpw2f37rngAHRngG1RjEUHujlKB4SlHEVTrpfL8gfokWT+Gltqf90uhXuDLWxbNydgmQL/kDT
ZG7vaiKGXLmzTt7d3HejaT0OhbMnBLg5CB8HkL9GTiDvtbkJVSSKGQRvnYVqv+M+JJOy12W6LsmJ
rIMdTeohYBVyVbUcczRei0LzV7dsP7dxnyO0oiIr+VExSeyftXDqukOm1hk8tbCs1UMNtzq6x6N4
RWhqRfbzvNrWuBcYr6dPFvQCDwTQKfgHl59TjQoslOBW+GZkZ//ihdTR/1ebnU7xdfSgbK5SyRb0
V9r+UlHEK5aiy61SZZHpr7nugsx8lL8bY/yVrCJvd0725nDQOelMCy1zWUkbahZMlyJSfQ7Mel/W
pu4nNtpM0VjEh1kt9nRZrxZRcHBIAMhtuD/B618u4hgmZmuWpuWbo+0dgPSXZ3U199QMr2bFKMBE
uZV5msE2lKJIra4I0A2u5XdL8scce+fYdouJfED/W1GsYuftuTUnihQ8BWxDlF2kgD/XSdo1rWr5
c23mR1To63Pk4UV5O5pszQncGUkn0GkKFOJXvIrBDUxFLAVN0/diOwpmjy6AOa7TfVc7wEZxbPVv
j3clPv9CvHWJXqBQeFPJXbdkoG0zoJfqp01IJ7FesdnEP6TL2+PamMABTLPG8LyJdfTduzXXrUPT
RtNXzDis9IT0XFUfjVHXh6MbT712zitNMbg4mqo/DFMPKDuf6mWvySVC98V7gtYBDxew7BBCaM5L
p3RIyaRSrTH9NsrnbyWgCxwJFftk1FDZ0E1y383ABnae0Ncx62VUVIapgAgyqXShDLO7qk7E+yRa
4/ypWkbv0UPs49HN3fEubrCPOGR2NZ2sqFZK1sB2saNdqyezSsNfo2EPd7c/3saWpLABHg3itBBz
lo5ZhM7DaKYQ9b0yNp8WVIQOKg61b71GmTWCoYicUFcVNimXW5JyWY+9TI86Rm8u78yptqliOfrb
jxcQC+4DTShxU8WVRjF0XNymzPQXTDiO1ogC9mCyw26v2Na+QUUBkKJGfohW8uUoeqlmjjG5ho+x
A37LhZvPJ82DKHVo7aW940lk3lPRe3PrV5S+IZhBinGgSckEcwxH8TI1yN8UGokHwAgQdnuv3VnC
jcm5Oj1sIjzRkMB7ObmpNAe1GVTdN4Wyt6cxzhmxNe0UTtznh4SgeACZ0H+9vaYizEpnEfUDdgio
JDJqWfjPXnITvc2FhEGbo8OwzPnndJqds4YxLSWtcDhXbqh+xHL37+2Bxce6Hlg0S2B/CFXOy/k2
moNuObGHrHjozv1YDE/Ys+J1Otjazkl7KVDIY6ENIF4wxBzUKy7HytohqYdh0fwyUeFZY1OO1/dq
dsx6rpXsFFJy+x2bKf6nTumeaVIPZzt1UvNorlV/RlKufeDKwF2+p+jT4bj62FJKf8ijGO8Xp0fu
V6Fr5g1V8thwSg7xomP3nmh1t1OZ3ggaNF5B6RI46ODLtDMPhS6V76P5ntXadwpW4MeQxsnOQdsc
BRkRnREEmURar64wVaooveYrdvuh7ULnuQ9TbWfnib9E+ihckSL8MwJ3gZQAVB0FzVkdND9RVqJu
Mv7y6kJHcmzEQ523+u3ttjklckKHriDVABkcXiZGPIRdrfk9RigHtTec+2zFoOr2KC82cfKkKLFz
IxMLqedLkyrxBmrzuVZ9tbRK6whDuv2OsRhlQaoh7i8lK+KvVaynyXE20HKjnoj1pp+PFCoPUTqo
UCNdrfvbGHNYH1pkP/81nG79OYUtfp+zmyXmGUpEi3tza1r5sQVnnQSI+XF55eaw1ghue/ZPq6g9
72QaC7pm/Bfk28rQxoQkPMRqOUnN8kcxhe4fj87evxpv4M8jbrtfZoxOTWA7hvkd64ZsPsDytr6Z
UQeFABpMrx1UWHugW3UXCFtuRup8LJC6/eRmo+oesTShPQK/s/onT6bse9Q2c3Q0zEIfj6Nare1R
q925FKSZHEN7O1ms8/9xK8eJ3a7U/DHM8fu1I0DCB7Vyy187n+Zqu4GdJcBSdOKyhV19GQM8N69X
wE+qz9PMOeszTs+zktQYRM17Kk7XjAhektRKQe0LtWHsNy7HUq2hzbq1Wf2Yx1Bz5N233vNsL7l7
iyJp7+c2HRXUAuN0OOVDZH/FfKT+pVdT8TgkZTgc8VmmSmpmZfX7zasgRJ5owCB1xEaV9uc8N3Va
QV0Cr9noRw9S5IkGonbQ62avAH8d4LmrhREIGBuCvKyYReyLvNaKV78NtemMWq7pK6o7gRkc9xb8
+u5kKPGA5yYTgGTpQTaovdK7lbUgvRny7tSasP6oreYCptSMlGfEu7DhiRYDHavby3kdVahMoBxH
sxDdCQBblx/a6vH4Ds158ZfJWx+yKvzrWZO6kxmwa673LpeWyFkFNQPG8eUw9Vr27ax5nR9WU+bd
NV6/KOfC1NbsbITL/MO0GvDDahUZ1cHuPfurcDNWWYfJBn3bdGF4iqs5106jVaT6AeFbxTwkvdEk
B02btPg8e7Wln7n8Z/McW3PzefbWKj5OYYIR+LSgy3CHdSA1q6bw5v9L3Xk0yY2c6/qvKGYtzIE3
JyQtAFS19027QfSQTXibSCSAX38e9IyO2MUO1uWNuIu70GJUrM7KRCLzM6/p92kl4KM76BDvmipZ
rNNVZXjwzoJya8iBjyIKngHYWOcJha/rrq4xQlnWyiui2jHTj/0y+VrU+VPmx0HT+ZfA0FL71E17
0KTe0AZhVyrzUZeyT8NJ1RpRSFKk025yh7rcJWmd37mgiGs6Lqk/Ri/C7nEi9XSb9KDKaJNf3fqc
RlLFlrG4XWgmZv0xX8bkAax+dTf5qfu1T6T2ACpNLxE964wHrzeMD9KSvhbOg19J7JxacuxetI4L
MNhUV3ZlmCCGnTm4aeTQJmFQeoUTLUvrzXuR9RVixp62tpc1SkH0VdcWMsuUazKl6+aTkPWdH+TX
5F+1vl8nY7yldi3gfKyZ/q6f/CqPys6aSmQv1roO19zBqju3kNo46d0uq2FxmUkR0w807m015NZO
VaboTutskO8tJ7OeaIaOCHRsqO98cKdrV9OwoPdT3pp3CU71F3m2muuutwOVbcSw1joZ265pIl8v
3bjw59oPbSe1vwVD4joI4DgL2DI7Sy1cwhbjZlIcsWGZK/09Xiz2sCcGSYMdW2W4q1rs5dHUN7BP
MlZzpC7iZsEYekuhnYqeDmSIqKOWcMqvyyc8nHsWzdd4TzOpLbhpdYJ8bAo63uE8p50UJJb84ieO
/Ycm3RFxjNrLz1e+/ceU9gtPZvAJ2tRaiksqJKu178RkPU5TUEliMD0beetTFUSuOZsuRlsy+9ZY
rX1pOiq/pXeIkoNW+fltRTh676d9RVwYYEgej71P1V4vjO7LsCp8jKRXKaamiaSNOOwU0uLSms7b
rHT+KIEF0Nyi+MfM6mC1d2mRLt+6oXQeTDW5HtLqpkEXanQXFSuPSD/CNJWqIxY4GYdU68v1FJyN
qKNkTPXbydXgqbu07Lk7VJrvWijtZ7XvzyBfirz7ZrZO8hm1n/5T48MwDAVZ0Z2g4G1FZkAqCaDf
GK6Ee+NN6WWfd8mj6nrtGwmTKKN+kgJ377n3nhXEgU9FIU3jZAgqe9mbk1XXF5Vrs9gqL4YvsJOc
BqO6zM/2pszKPBz8qbhuQNgWkWcv/lPX99NzToXljsVJoAuwh+ZIR/v0uQ0y6UWQzLUmVLhnPqE9
Lx+XRendSYtgMv+vF0xjbNWG1UYSJeckXLuyeKR8mFeRTn/LCBuI9X8I7MyB/uFT6cRySdggZeUk
H/laDq5LKjcsU1VkUe703g7gn0tI7mje/agtqMY5RemHliHG28rqEOjCWdNjV4psE2/PAx6BaLys
Cy3gqBeBMpP+LEGOfNrzRgU3bmr7uIThAa5FttEOaShck6ZijvidF1IaU4+EQusQ8gRVQfxkWBd+
6y73Vl3okSosiLlKX+zzfg0M9qyR+epcmKqD2UoKNEYIq6Z1yAQVZnGeKy40x83vEnecm7hsKgdD
lUm3H5Isqe/crBcuj7A18PJyR+PUoeh/2wYuzB+PRgnhFdI1/U7YeA1owdgAgJP55YoI6mNvm8a6
d73O6c8b7OZ6kDoavJBBcZRG+VRml5t9C3vDVu68b3nbpv06j21zMsmiayhmNX5zWnbDBGwkr8F8
zq34WFHFF1FGV/HET1KbA7dr0HOvhXIufTlAya7M3rjWQTm5kaoLeWX0Ak2vGuPDE6wsOUUbHPXy
czyR0xGjkUwZJ447cWb2MEUeh7KovmSmptITJ/fndD9ORZOfVIhXkQcR11onuaMCYtQu42gq0rz7
zAAzZcuM8AT6aWA84IBR0pEeNCKBgUisAbmqLWWEHrv5Ya3xCz0Z5OTppxi8mlno8BRLHkwOx2YO
6tkJLZn4bQi3cfxY+7mOVEGhQ45pPHv9iEU1LmdrPZp3vllWZ5ak4R/mqm/n0LJg4O8KL83FacJh
rMdmKj0NRbXWe0hRAHfDgDvrauCl8849r9N0NMLtqgrNoqmeq1wOCHWhEvSJjvdw0aLfmoC1MgbK
mJ1HHL6s3XKbBKs2YQfT1JzhQ+LMoVcUUKcLzW76SKBJfVbNiRO2ZAMnsvf0aE3HS2hH4nbi6XMX
EcsVoYnhl9g7XTexBCg+4PuVbh6VNIXlrZ3PaRGC9ko/CUerZeQMEwB4WlLFuS6d7mtLiY0EzpFO
ERa2ToRNHKx1cVU0RMHJsvRGmHZum8fL4mmXskbek6KKk32y7NG9Wpde5ScclNYcd5rJfZYZhRZ6
QYFJoqztnvOyL+ZbRxbiU90mVRtZrZcvnKVOCVlKGV0Sr+A0yrBVypliXpgq2KX1ND6ttB9OkJRe
/HOV5eVpP3B1xIVHkPpUOqW77vJSpcZZ1mjZZ0+f7C7u1GTIiMZUftq6hdyNc97uRd7BvbKtsjei
ZunqS9ayIA/LW9FG+aqlXWSiVXe9VtBN/7CXmQKrLEf3sRsc6zkLXBiurqiUvqtGH034hsnKsDC4
rkPdHzgextYVN+Uw9M9jz0V3gpggiC1LJAvJHceueE6V9LmVdOqyTaIvHwxrrp+n1TCJDvphsR/L
SVNfxuFrVu2Nol6/YsTsf5qrtSGi66j+zskIOsMERuCH2uS5fcxzc2h/Ygx510t//DLKavrQomld
hT2c3ff57E1fyU8I7zrX6FS4mILwzkYlsHrYwpO7TC5adjJVGRKQAe5XUwiiHz7G4IxSRYhgzFm0
ziscGz3Ip8dhML0Pne+MH0s/F/Iain/zBeZv6Ua+MLwhrBNtuPZmkX9zxsb8aFp2N0SpnSTfONi4
moVpU3bBRbVOQ/5Ocy/txnhX6rX3MPWLDhCm1lBkp/Nf9fGcE4LFvI1VcEYU5c67sjXmM3dlO4Gi
3XZPCU0AtZEMxqifjt4d7lllFc5Zl8GeRCTrTm8rK42VNjafuqR0nkv4eATRxRS80xwzs2DxO/Wz
SALtphmW5qpQxrzLJ6Ncdo0x1Jt5QS6f6rrtvyz9CCWrTpJufVQw0tgS+Zw9tCogaPfS0vAwLIQo
GE4JgoLMoVwgBDdt+Y4FK6fzCWWU91mr5RWEhlbrrtd+MLR40ilQxh7nfRdSt+JCKsrc8U46w6Bu
ia5C6sRVOpo5iYqoixtduUv7TuQcGpEYLHuNy1kH6shJMN4hJD50URN4yxjWbNXrZhj0OyjpLs4S
uuJ4I/JqlrCjElqHRoZHaujLIljCMkD4L6QJ56SnZoCtG3Zv85CHNHQ7uStHP32PYWzwtaXHBGrO
m7M1HMG+PZS9iwvO6Ora5xoHkpVIusrulcktGuY5lah5sJM1NDNQMuHcpm0bagmPk9exSZtzZzTm
DJ+IybquEcg1T4Qr82/z2Egya7NM4qCYaw+K17zlHoVljBEuEZ2MBjQ1tXOF/1SOKIOfPRZeNdmc
f4s2v8fBd5lOA38dl11NFogdou72NKTxGOWaCUzNoYLpym7vJmvenPbg+S/NYRyXuLQKysVrFZT7
JDdbgZCc5XzbXJYJRVXjO2etbOevAC297ry2rXQIheYllGbMtI5KaAYfLavlTSpHj4ukHeQsbkw8
e+vTdJBVEA3KycvYmNf5fWON8ikBgphGpZwyEZlq7J7yIB/SCISi96UpVmxPZdOsbuhXPL8ox8ba
CW1tHD6MOs0xoFK1/1S1Erk9uKTUm+raSS+RXe+1nT66RrGzRJdh7MbNbIUzsPA0rtxCT2NtTSeW
Z803fb60XOuTyaxhLJjeVOT4kiDlceJ6FXIUypVUXdOitdQ1uhGNup2E577TPKRjIkONnNq6nnun
02hJEeqJT9UK7VgE6+CHLOBFqYNFTjr1+mkvKsv8VGEWIq81ITo/QqaoucqWtG/PgnLJrmviBDeU
ZWM3IXno+AnZnfF2MLAgD+e1dYoo0AhGI95s6GqrY8okakgzWgIWGsmh3y8FUXtRlQ8oLlVWKKcm
wBRTSKFCF6Hlhh5EINTJyOP2T/IAp4vIT7MpuzAbK1guiIxwUvA6wz+r+k4HjdagqRpVhTc8VEYp
vzUlJ2KsyqW/V3SI7mpZEvMXKenhRZGIirMDVgEWXV07Zpdapw1z6C9DN+EPWZeoYuczb9ycqXYI
Ud+xn6CCiywuXae7nWc8Rk41woCTsqSDuGsnPfm8lKx0PBDalZE/9vpdJ3uCRkvpbbGb5KQN29J4
8o76cxvEYylHEfpr0Fth0Vgs3GiZaUc8qbeSGGZmI1HjoQ0O+M0xLsqcg+c8m4axJQJJuw+epo/5
WQlx55OvozIQr2s6rHEdNBhyV2pB55AIajwZJdVPhIMTzDXHxZufa7QKzsXkkLxOK55ZIdwwxHf0
rq8Tjiu/nkKo7emVgLN562ede2dqPke20ae1vlv8PjHDySV6poxalB6FkjwLGEuWXRRkfkBFYFX6
F38akFczu3n82hf0nU5hiCX7dl6DJHYb0XyRwhr0+O9WNrUd9mFqX24JcVuaBI+9NutO9PfOJWXv
axrxlOc9QvZRWY9eR+UpdRBVi1CSxV4LOYUgCylCpzbPzaoe+M3BMf3KH4tuCHaCCUX6H1UtSDCv
K0UuftKTb1YUpFKauJwc3AVu6wtAYs4xbasfi1/0FuEaU9qDovRD00+CNFFG0S37vJ24m6Ud3GQq
q77+aomNehetdB90NcXUw76YkU9Lay3NvB8m+wo9TZf4QlAx/uVKnucBqEPv2IWVT4n09cIVi9Sm
ztDVXodTCgIY6lOjL8ek9n/seWBYjLEiHDr6pbxCr0fhFhFZihg8jlCyuKqLrL4d6qA6NxLH2vet
bx0RaXij6b0h/gHEbgIKiKwdVEbXvLdWx0nVXtk4/TmcTPUwcV9b83sNAZTQb3o76hFyDp2VdKQu
7gqXvGD4VRdEB/KQtfH3rK17BcTv9cSHcSJGSc0RAaJCnaoO36YGpYNffoiMgmIOWGVmbByKK5Qm
xJrUUuMeoia86sETBDw4yPx8R/7wjqGYSdMKLL6+oRgOwatU+qq8TSe0xhM1XRUVNjLUl50TEoQq
+vlQP7xiOFuDKKU3tMlzUrd/vWzjPHbpOlX1vh89EQ1Zk9+KOVdHXrGt6P+6aQWjBrAUSnjUmBFJ
eD0KP96uBc+Fh1PR15kIXt3iy5xMVBC1TzDOwHcfA5X/sIhoe+n+xpaDNURJ+OB9qyR+j6Pu8Kia
ooyMutBiDzxchE7/L1Pz4BqwLwiueAUI0Q4W0VyFsybOuOxt3GrCnOTrZEWi+8iu+OFRvYwC1QOC
Bg3tQ4+mqqgbJe2eHkSnrTsygjVcjfaXdb22UfjfZq7O2XuIY0prT3nG2Cy0UmY3dKjL7fMRj8dV
aH9pP//Xl/m/0+f29s8NIP71D/77S9stA+6848F//usq/4LjXvtt/Mf2tf/9Z6+/9K+b6XkY5fD8
t6unTvxtL5uvT2PeNoffefUnGOmvXxI/jU+v/mOHT++43MnnYbl/hhU0vgzHb97+5f/ph397fvkr
j0v3/M/fvsB/HLe/lvKzfvvro7Ov//xtgx791/d//q/Prp9qvhYtSJ2Kw3///CTGf/5m2b8DJUF7
YEPW8BwcNrB6fvnE/B30HAfDpmhJT2iTHGla0nS+5PzOlY5W2gbWwgdxu2VEK18+4u9hmMolZ2Bp
j/qz/du/f9erR/WfR/e3Rta3bd6M4p+/HVA20AbdBEeg2QDN3EAlhyqeCPdPhkjyNapx38ZOLlDU
XvSibGVEk0E+DM403WnlYFwGnZ38oTKqbmFLgemPuXBJ7rxBmKdebXfvCmNWfTRq/vhEF6T7CBqA
E7WXhjfu+mIkK/cwum72jVmu9v675f5rWt9P4/XBtM3C0yHTA3ADbQlS8OC6BLyksALUgDIbS02R
ZXBDTdBuKZB8jNG42ZHGRrTNP/36sAggwIDYensg7F+fhwHiLI1VBUa0pEuobFhVJWmnXt9QwDjv
pulKDe6x+OP1efjnVL8f03w95jyDCCeXZkx9PjOSzgnRBinCvjc//3xyB1SyP0diNW1zszpg3x4c
h/qAUTf0dZME0HLwymjNeoq34m9PhD9pj3hj2hc1pj5LSC5ICksET04gl2E356l7oWmtc4papJoQ
7zEdUAUZSo10C2R5ZrSm8aQ7NVil2VqlDCnAtbedJdAfQX+hPCaXbRwALl5mg2KZ5ePBvfGGzYN7
xJCNbTZtgT0Y5dgKLQvwdvQtdRkjU0oFxnayxoCJJL1559XWkMda3a8fN+8GMjnlVBcrdb6rJGlW
tR8MCcdrTGloZPZWrbRp2j1g/2Cw8TwtoZQpbfIewFngNYyXeVJbMJ7s0izPxrJLSFMw68PxsWtn
ys3bUqlt0YJUrcMuYSXtxsopC7ysr9iWOt8WfSvx9GH18iyUpvodzKPEiAnxaWlanVVl8ZTV9vNS
gMuIVs6PFvUvv52idpYzBTzZarGxrvM3e6bEF2UMYuwyhXFauI6B9a3sqE6GkKpHPxxNCu3hZCZ2
H5G5JHM8O8ouLkU20LnBvwtjkVoMdBSsvoDKi3CASFmW1TR24MIzHu6CukRcmkZaPCyBPO/TYt4V
Bir25wpCemS46+zsGt2Eq1j3NSBPx2tpbZrk1Vvse48Yjf24lNb0qXc6Xb/MDK8Xt3oaKCMeUc+4
r0nsz7IZCtfeWYVavzr0Q9edmovcDzsvmOfruaxpDzskZf3On8Ry3/ot5qeZuwRsbjEm6Ql2vJYD
UqXAj34Zbco//uh4WoRCpDFR6BPVmXTqxkZDLS83wLq5UuKdgcOJZjR3TuaqJczF1C4R1zKu69TK
1aOZLIiu6jlaYXyLbeJ6En1dKwjWiXK8Ix5cV0tnyu6p+S1L5kCFnMfWc5uD0Yx7MJ89ypSTfEJh
Q73vjFbZgMV40FXa030VBb2xcHZ0ChSocQXxPE39cFHz1OaI9hxVgSTrVHJS9noeOf7g9hGVpP6j
2A5pMu25j9zt6Ha3Q1y9nOfNdrS3wuSU97cDP9mOfrFdAmQq48Pf64VMdewHM1oDLdh1lOl3c6rn
zG3zuAhtfdb82KXFmIWkYMFjTmH5mLzIiwnSfwJRXmZ3c3IDMQMLH6TeIZ+RHMVUmcdSrqZ301j1
V79Yprj2x4CjKL+cMSgOoVh+62QSJ8Eo4nVwL21nCKIkne6XdTntq2b38/NyA8ge/qYX2h3xPtJN
hxnUfxYmFx4zNl8m75cJDZKXNXFe1qcaNVqV/bZsy7aAL7/h/0Uo1j03D+Pw/DwSi/1/EIBxcn73
OLYA71UEdjY8vYrXXv75nwGYa/0O1Q5XAUq5PJUXFPmfAZht/77xi7nAN8QMauzcpf8OwILfyYeB
65ikAdvXiSj+CsBM53d41RtXnLDp5Wu/EoC9RiTxzpBqwMEi+EIxaVNJfH2dN2sB5qE3zV1dyi45
n4SZX2QFdPTT2Z+s4DOUsM47NZt01I9hkg4iiZehiTFxqcIR2gsO2SlNv+Z5aSf6zpZ5EWtNsTwq
e0I7cNKz5kjSczhNwLQ2GfCmsgKvDSmp19OcamGgXuoucaZqtRfC+pqrYd6vVep+MPqxu87SQh2h
n705JvIcEH0QbibXej2mo5Xz3NbeEvv2YqH3NffP2pilH7Su1K7Lvrt3B98+Mub2N787BIDNA5cj
Cwd0jvK4f6in5sjR04UNb9Tu0qwMk7GwbsoFldtQQw7oAbuf9u67ff5G6PvWiGQPmO5sgsY/4FXV
InDAztoldlRfXljIGF643sa87i31XteEPPnl8UCHkDNAi9xsSg+iQlEVwl+NHjCAlV6gRxsBzsqu
BzfNzygZqCN1jTeeYQBEUt/Y+Rs/4aDiMIhA5PlsLrFe9ghszMsNVnxXeS01+lzOqeVnDz+f3uvs
nKrhJtFK7gUDaJM4Pgzpl2VO/Woplzg33XdiQmyY/k19ZA3fGmTj4cPCpGBDKeD1zjS1mSqLGJZ4
TYwmjZHKXGS4tv4xN8kfVw8cOwccCwdvETTz63H6sgNkbhlLnKqB0jmYuCm/AeVropCqoc+9A+OZ
EdgWAuBC/POFPBybY5V70KMQCwmXMua2Bt9RnGjG1U2fUcGfJtSUprQb3xnZpO8TAcAJJ5n1fG1Y
6CPnzOHKbqNSueFspobJ4zvYL2u5JijBZmucz01Sx4huuEgL+Ohw738+vR8G4iTj7PaQp2avoIb8
enojgPc285w1HulehCrLmjuz1vtfIuV41PO2QhRExU2Ant1/cIR5vqYqzcl0Qhtj+YyKofChHWXG
MbmtHx4W+RKcUzTueKO3gV7Phu58R6stWWMH552vVP/MHa3X+kbHVvui4SYBbZ5i0/jzNXy5Yb4/
LT2LzNEkd9+SMh1XiNfD+jKpUlHASnDNk456vV/uPDGfoCN6KjQSoiLYJZ080a1j2+SH+drQCRAY
IXxEv4B35PXAtlyEppViiXvPSi+xhEhjcME0qf1mApRntznIvgXQ5c8nfHjjUtKGxgX1iagCotBh
2IpryKQoR+tx4g+Lu7MHa00AdSRLP0dVQ5/+SFX/h03KeM6mdI8RFW//4W1Ut4PSARjpcTr0Bi3Y
tj1NgqNypYc3ED2XFxsqUmtsGKB7v15MbzJ4pyHHxR1A/Ys595ZbcA0rCjTwk7I5X4/ceD+sIuNR
0aT3QvcKvYaDzQqhocXrAkSwlQVitw4BfCQvU/kAUpnr4sgm/WENGY3QEEbcFqghD/R6dtKe6zFH
5DAWHn6Lw+iDPMzmY6Sut+YEIZSFpFiLE9FBAQvWaeZoq+/FHuyhL43etl/sQjRI8JDMxb+4C7cZ
AePb3jkqxIeinuPsUbeqXA8cSFLtehCUV1QcgctO83Jkw7+5eMhc2OREtEIOBWFSj7Y1Wp0eULai
u0AwWUSrV/8adZFTcpsQLxXuZETlkDdePyJTOIGSIDdjYIjt49R0xXmdFs0RdP1b2/z7UQ4ekVtb
CNY6bLva3TxdCxZrsWQWrxviuQQ7/e7nj+mAHPLvaQFXoNqLpemhs8ug2cnE+YU0rjuqd11XIN6e
thatc/rKRuHaIZ8i41AK/XywNBlTKbDild5WXJTOXk+nXzOx/OsXbcTYrUVHX+bg0svKzvOWmp3j
ianea4YxXNYtDs9CgRhDQOKrrgbz/c+XYXubX90R28OFsL5lXBSqD0nmsgZaP2MjHc9IqsArcla0
/7T6pPKk9h4ew32aSHU1VrN3+vOB33wlaScTnFMq4MJ4vauyIQF7SEOe2tZknRp0Ine5nNaoynXv
SNZwUDr4cwN/N9T2+Xexkt+s8KBW5igRNLzMMuMe7lkJq8rp6MDWp77Q14c+18w95g/tL+kg/fVQ
qfNCh7Gh8h9q2LWBsKgp81CHAlQl9BTrZDkuMfj2av7vKIfVkT5d3ExNnhev1jRf2DIrQvyekUHo
7F+zP/trQtuRzYmAje2hF2m14ihJ5MSDA7l40nhe+9lr5bFE4c19ycbkXoWcTqT2+plp1OGctGDZ
ZsdtzgNr9c4R9Ew/zNAyn1DWac7J550THyz1kfP77ZE3KS/cyLZd83rkzG90hay0F1eqNJYw61vj
1NVzbe/INjufe3uIXTdf9woI1JefvxNvneeEvASJvBLIWx9chmuuU88GCRpDc/YeEPdtz3NzTo+c
fG/tle9HOVhakMVKt8TqxVBtij21cZAHhhj2YJjkEYWOYxM6uDrGOqg9n5pyjFKbOCv6Am2XUR6r
V751ddAjokNPern5AL9+YtgFiLYzmdDSN0GMbR+uDAERmUFHDKC0j/rIz5/Tmyv43YAHIZkOEskZ
c9OLgd1WXxoH+9EyqfL3Qkkr+vlQb60g5SufSgBq9eAcXs+t91NbzuCk4mkYrC/eMC1ng5rHI4nQ
WxOimkIvFAIwwlLb59+dkL2ws37jacSlHcwR6W5yYXZBvW95erufT+jNocw/FZgI+KyDLTFkeooh
RuHHfeN3Ib6D7VeP2v+pTLLx7udDvbl2lG6AiBDL/rAvaDesA0mBF4+oJUQg1rodHbHyyGZ4exR6
zzq1cvRoDibkB6VrmUNKVZ5u4R7d8O5yaZU8+7+Zy39GOTiVNk3BZNF4QssAtA2cp7bDHPKYIP3b
c/GRWSDrJiU+3AeJD5IRolTc9isQ3QXBA6MsjgldvzUK1r2oGVM6RBLj4D4up2S115q5kCnbYQDK
lrPdOladeWOjUXTl1sUaCMjOoeIGylFSFqozwBsXoAwhbsp5B9R22DvQo46B8H4cbSsCbdpAG6yM
hOX1G7Q6dinLhLYSiCg937ua5fZEkUrXzvQWD/ojIc2PSwjwhCr8JpmFYPhhQmOYub/oembG2oD6
E6EUGPzUP6bV8sakHAM0BLgKlpCb+PWkhC9BBVB2jNuxrxYE+ztrCJ0hnWiI+2VZ7n51j7uUyqlT
UExzOCEOzvGp7gkpaGbGba47XylwLXYE4hAI4M/Hefndr4NeYJlbTZ7eu00d6yD27BAFWzrHd+J1
Wkr1R9L0LnQ1A4zsclYGy7j0eHZCLvlgLygZnCA+qoYI5V4Q9oWZkEuQC/DJPUVvM9+3JOc9BKhS
pz2W+EER8ZnR1Ht0fDNzl4iJhvg0GYN18vN5/Ph4gEb4OkpmePwQrRyEC4gGlO04WOQLknd273nO
lOLxYfc5ZNCmvf/5aIe3LArMUOgpJ3GcotL2ggD47o7gia3kPU4SN3RPa1rYWvlJotpWxSnfC2I0
1ZJjJpSHM2RMQKAoRSGlx6CHFSwpABJVjR3EgVgD/6JTaHFQSrK0Ii5lUx9roxy+VbQ88ZIOkJih
mkMN6eAoR3Rz7oNSJRR0Mo9CBOT9T4M7mUfO8h9XckPSbMAP1hFW/sEwGlptBTjyJNYqry9it+q8
Z7wVoMY7SffZQWLv13Q+2SS4h+JDBHAXJVFQawcvMpVgRa3YTHiR1XDaiaY469B3Cn++Q7bXhxPh
+zeLdI4/bxuMR70TUPLBiTEo7FLHrN0ps2rKp0p3tf7UA9w93OcAANU+7fUZdMaSyI9ZUak4k2Z5
Uw21f5NOGwVLy9bNPWYJGi1O22x86IsyeQJzoOW42Y5gZx27/biWKVAO47FJW/sUHYkErnSRWBa7
MkiujZrI3HVrdUugCzV0pPLyPlv7EZLpWjwgvyPuNTPo4Wga2ZBegFjpugvllEOM4NWYnS5yplFX
GsYCwXaA3j7i2/bowKA6Ab5un+nAUcodWrPOhwlxhZMq6ZdrzeyfOxMpC/g3K/K6SWZ8rYse5JIh
is/GEoiLTnjVrdIMrlWtHbJHS+b13oObECf8Ehi9IFtsZ/mjnDGDD6W9jA+Il7VZGExLY8Zz0RhJ
OPUaKmZgFQr4e6mfdidpqdwUbbgaNDbSY44W4kiiKNfZ66mrav+iH/EDCSvLA5ij2WbYI3lyXQuY
Bp4jsRCbBGxM3HN1CyCyvlxZk2z3i22XBviIBHcwxEP0YmfjZocAUiKulrS2YG2Ujf7JS6b5fWFT
EQFV4kSlI/RQdUUg91qWWc+2OSE7MkN+ryGX5yoc2q6Np9QcT4uMePf92ME5A1/hbCuFbqt3nRVK
ZRF4krWOIJNnKO26NdqTPtLY3gfLqhT8yaDX36vW9j6qTDlN2GpGUMedb7RPsBx7Hp5o0m/VaDQX
oGlS+agZVQt8YQBM2NLpamkxwuXyBSJBUyY79VyvXmbcipQvxhZMohvUpoLknD8rKE6upU3BYHbN
bk//ivZYocbKuOotaU67pRq60ySt7GHXVyO+TlYLYM2sE8O9SPW6mM4N6EPdDaoGjnPi1U6uf51k
nePvEfTeB/RHtHMUudd8J/20/mDOxb2RLW28tFJ8NBfTQ+9aU54MsYzrrF06rmjn4WoRfFmNsbxd
OuzhJ1llGLkbaXmlNDPZeKcDskl6BcJzQOLH4zTr0A+m6AlYp2/yFGBMo+oWXlu+LFDEClc5wIsK
t3faaZ97BnTsvrSX7szu1qxGsymortN2LfWwbGdctFUvuutRMFgEMz9H0q718youXHMso5Z7d7kq
uhw7uvuWNIZay5wm5fzOkrPBe6S6VkRF5fs44dVoCNxzQcpib5pqdXZwTbvi3gVrxJutwM+leQyj
GSOfoC+0+jodhZZLvI87E9UJJxUyXkcfsB4yEEhdymYQ73vl937kiUBLP6NY1linWEKW3t5FjVw7
b/1R3GhAlDa4llAiCO0UoQJankg2RLme0zOZkPyZ4qD1WviZ3ggXTQI5SvaeLwoEdvx00WKQn8CK
8rIHyJyDX9nbvKsyVnpTtHuEqbtbf+JN2mfwPm/TAJ3OOHGhb8fOvJBqWT3yF3UyCCvSPCA+Magt
y9jX2TjT+u0V5JwuXfJmZ+lSQYnUNdPfZaJc32up5kC8g95k7by8SA0MA+bsJu+KBjrB0HSA4XTz
xpkTlcdImmlL3Br4qIYYStngvNbcin2lyjPPTD3t3M+N9Gs6cPvFoJVWP16XYs6JZ9IK9nJTKDg7
Q7L+oYoScaSu8adP02qW3oldGDRZ0DpMn1wB0C2u21Sn3ZqBcwj7IsdMPjPK7H/YO5PlSJVt2/7L
63OMuugCEaG6VkrKDqYsROWAUzgOfP0bkfua3S1lvpSd/uvuYycRBLgvX2vOMZ/8weiR0PVaGztG
/Ea5h2+0HDQysAIfDgLQeFrwW8U4ant4EU6/nq/TNrfJkDOliskxqOedNEfHT2TuNPaCRDlcqhQG
ZxWcBtrS/iV7Oz1a3oHGOjM7IgT3ZlMGF/VarlESTYbSOxUFi05dd7GfirzHRkYC47LtFj+r/HiD
Vf5mIpYoTudQ1suetDv/IqpLtqzZk6a9c0jbvLF7uZaJNWxjwSpbBG/KIguJ0slxT4pSeS8QATaT
5KeBzHBgilF14kLEAK3QtawjHeCyn1KX87ZzG0++iKb1uSm9djAo1hzo9xJY09MWTTD0wnKr5cnE
1nGLdtBmg+g2hedwwywXe1kQZRhTs/AiY27zw6hJyogbS2uXSOtpdOK8BzZysPCbj0cMrf+dl2zK
kdz1prWzNos7kM6Kb2hDeeDG3eQSaopvzLktuqoC/9wbxNX1GoNk11WsQaG/4mwjQ2LAM+C2RZW2
sLOCBCebCyhkLImdN+1RM250yRBORt6Gr7i2kLR1SyZ04gSLM+2KYTRezMF1vmqBOTadyUJ7rtym
9niiI8HEFgPmk9ELBgcrGXyyeGuAVOA7w9dpeVUu0lIO2c/ecJc6DjzdBXE0AOBJCFycxn1No8OO
G79U16El/D4OOoNeBp27sdu5qyvChNSqJUzaIl+cFNl+/TiVmzDToXFI8Qoc3au95+rl25axWF/5
dqEes60u1T6qC/3VDbb6op4EHlgXsEcXH/PhfpJozIoqp6mIboEzE/oQlgZBtBaYXhEr3IyY5cel
CDHvFuxvs9HzA0ZNpJ10JYPzmG+QNWAdcOq3h7Xb8LorHraXyBq2DbVEDsS3WoS5xQPT7e9euDjO
eR90QRVDj5Fg9RxsgmfFMUc1qbUIu4RPrCwTsRgqjLeadTYRs1OMrAS5UyGqtrqrYs5qG26BYUSU
EGUecZqIvPUEax+ZcEPXWDhC9KCe7YyV/nSWtVWlK2QJ+zVTa2XtNtce66sObCx/SFcUct0hqNVt
SnCs099uvbfVCuNqV1TfArssux/TYvgkLxpBqcQB0MW8jY+cKQWoTx1M5D7uWwXZYcNMTyZde4v4
FCLIfvYmQFY7rMxacqo3LPgBfm0Lb4hdnl+ndqbcet9MOt/A4Z9O2zKXP0pR2PUzCF1bmPE0epql
iILN5UsbunYvG38lgKMthyzF2j2quMybSV5ntqjOgAzk/nGJhx+Sja74yXo95bugHzAtS2KN0eE2
tKHiOeo7qBalLn7iys9E3NlLf282aJn2rrd5h5ZJg9gXDDjLeFL8l5QP2L5sGOuwqc78oLiz2RKS
VlIIXQ6uXUX7tcmHF5d/29hhrzQOTj/N+mA0+GPT8Gjrjxvl1SHB2Yu+FZAR/fNF18bzbLFLAmAO
rC6FObDpncaqCoqc3NVlYJ6UT/cdaBSFPLmp1qQxQjXvxVblZ2beW+2p6uSyPQ4DNuaUPUOGT3CF
BgTkwB5eZ7SAW2LVE7vfFs1btK8V/uJEw84bEr2t4f0iJpgXPEFPJoVa6myfLzj7E8hJoSLNtsXJ
HNpzdJeTR39lYzWHlFIa8zmqGX+JmTkWL0iTHcA4bYcbXLZ1T2bJVl0XEK64g76czoZVa6y9kOzd
nRHh/klg2EQvgVggP9r0K3LU5FZX8bxDt92b7hDetOso3qy6WQPk1aMyoVchFmYdtLWdulWw3IlA
tt9YEe2HprXWKfHsbMgPm1NVQYzqwmfguvka69xUvB1VFu6hwfT2YzXGzuQIE9LezCCZn6wYM7Id
OjjxBmPDR5UcDDARhnqabxa3DkXsdVb2s7L9ibOL9Cnd+3Wrfy4h29muK/rhwpy3tSUG1WZn7iYx
cobLrOGsbQvKwnl0ArkHa0e1XdMvgrEF5gbrvyNdsos38hzGsp6fu817yjDKJ6bIXz3tDLuxOd64
608jgMJVvQFoqMlf0fzLmZivwQGU10OofuCFIHkiXKvLJW+5gRLLb16z8XTjTcG3/iD1Ur5lJabt
08JXbRoGqt/7cLAG1qMQiA1b4XhY6f/vGaoY+6rO4bo4/dZ8A27RP0FGuV84CBWxnqiOYomUM4jX
lvRf5NZtWpnjlmKW6MO48O312OfyzZR6nLPMMSDTKqrsrtGhiU2i6q2LMDNOtyosUr0u1oNr5svF
VoNQGLCGX4ZF0O/tNYq+RAwgzyNqhGQM2mWNlamNB1m2xksD7u9eS2XsS3twHwZbz7dz2NhVnEXl
VyKj6QJ5G96AeKk4vR5/tiGVW4jdmvr+UGaQyliwgqc8HPU9rIItyextvnJBkidtD4GhM9CV+17z
sC3tiaVkg2Bl2i7s2Z8T2B/NFBfbuiWwGlVC6XO0ClXuU9mL8sTqmuoZ4sWyM6Y6Slzdg0jOlvAS
oXuJ1Ztvy4PGcAycrtf7MWA/JEzIPdNrOZ0WdLDJqTQvpk2cB617mIIVToQL86TN3I6tkFZf5MPs
qrUlYpQL9pPJEfsE7EF96LrFftmw3NEBFNWXtq1xVvi5GVxvxTbvye85X9asfVyBpPG312Var/5w
nrnRmcE05m2dx/5Uz+Vz1LjFlWMaTSJdc0wkTsB4IfzoqTCd/mIdvPYh9NzpbjWm1d/PbiY4sWrb
PHHFOu1MXkVnm529UwcvEAVHQEvmKWOm7mlQtHU30VY7G59UvM49CKeiKFfGrmb0UvZVUOzdhTDC
YoyI1mqG8IScuTxddVeeItjzz8XYbG9haDgndS8oqWu7TCOO0Zs2v/rSN+6gSGQndj4Z5xWJiSel
pB1BzDwQLri9N93kjTew6coHQBljn8yqviyWxSBFL1pO1kCyls3rT4VSg7yaxYq9ylfP9KOI7AZP
E2fhWH/P6nw76xg7Xgive22pvThZOEFcSddNx3ktz3XTlq9G3nQPyH7ts9YYxl2f0XGIV1IV9UzQ
NQpZuFkVJaWATGsATfDoOu0rDvXxyCdzihTrdouG6Nydkb0mrt8O8ba1vMBtre1d4c9+KhnMnpnA
Es6gzZzN4CpOXYCk56r2vriZY9xsobXE7ejKc88sTN5Hsi+e/EIGV0hk7lgwgp9N5bI3+LlzE9TZ
G8CVJ8U9vHL86Iak8UT3FRoMcAE3rPydV1fjvQ3A6Uxs5XDimPpGtMrhu2FRjVciT1Eb+84NcgzK
LnfSLxBl8GhsnIAXMqCwhzicRNiXHKtIGokSOuagD9mqdpsjpgxoK4co+mTJqkY5J7Y9wdbHlbGd
CNmzZZdLPVGhl8MyHAZznJeE+g2fTNv5KYdR627OO3PZ8ed7QxK1dBVSlal6jV3SZgzWrX68W7RH
1RoOwj73IYJZsSR76ll6R6O3kfv2NxTZzb5wozHb126HDwawQnW15BGUCtpDIgN5kes87fm1qkSy
RLSJI/qp4YOX4XeLJbbm0/O9A6Yfm2DueQH4FtQ19VY21ribCtX6Tly6LS1ZXdDtKSKjicDkSLeP
a0Ob7t5tChrF5KxYEEYEcStJKR1lndZtqBUUDh5ebKyLwU5cQGnElAN6IfWlCG6MrPThzG5G4MV1
6KwvRmWvBdYvH9iDMHLnqTNyq4uZTfhwQyobil1oevqSmA/y7cAsRT+Gzhi/AfmABTc3esSj5eZ5
OrNqf2+NMqxT9rbG2U9DBBJlQ2uXJ2EV2OOu9Dv3sZUGSxuaSsAr2ggHNiZqS3mpaKOsST3pmqBr
jkRROq6CwLFq9Mf7du6OlC/0GMT1uvXEq8Dc7vUYCg9BqBkCJ570tGToZyePhphua/pQVh56t9Pq
ZpfTaFVF3DJ0yuKlrPRV5EnLYE3PFQ0nv5ePAcgMKGrbmD25Xr2w3w5rmacupdgbDC6MRF0zy9cO
9GpzugDJPULfMju4NKDyKKqDKcSQ32UdamK3ZqOx25WSUlH6q3TN+v5FziH30ADXugaz4hClZNY8
PVggLpYifGtrYi8S/lBv1eHl3IrwbuvnaNg3VVb7dHcG0s+ChbM4DI7SME/7mRobwcGg99VSM6lY
h6mq9paaWSLLFll/ithjCQ5RG/rYrcRgNkADR+NkzbwXx2vsYueJvKp3mjbshB5ZrD0gzmHeTlST
T9NOsG5/8Xsn+5lX7DzJ6vctUXnlWFzYFHVVyiHWsun5iPCHZDQ57/JgMnkF8yK767I5DBLDtreN
ph9qnZ1ROtmWuBy3HsVMrOApLyBYM1pMfrFD6dXJ2KBR3Mc6r2eSFyaXoB/XXp16HxLZdbl1Awey
aB5pIMmwCQAImi1SSnhhsGtGaYacHptA2Q9dCC/0rarqetoRJmaPpxZNt0sybKW6N7fOlQej45Pi
GNKjht2Ro2cXe6B0WtIh6eYmxYLMBmI6s+el5QZyLVkg14SJk2njPOC08qNigKOTYFvtNraGqjXT
FXnIVV+31au1RBUQwLJYr+1lZQFUvgnANSMAvd9lrjddqSJoy7RwBCzPpWish1kFeXCY1Dq7KZI+
lxwHiUI3cfOsWON54Eh2RmIVPzxhFFpOxxQCV7H7THJxHycmQPXt0I9tf1kh7PHdpLCF2CjfBFPg
0NHZW78KDj9b1HRlnDXS9OO8kUocG9pqfQwnYZDDzFpHv9YPwFRymqpuOiVMCuNeLE4Mq0n36ZQr
V+8iX4vssl+9wIppi3rIbTI/Gg+trEfE60jpbZRZctSqpwTYphIKkMLJGkyso2AQvS1Mmq2p5c0K
ic+6JLeqMfltp45TSTMok964U6uDj/iao6jueU6Zg3v/dJkB3iKqoFJ4WmkPzqnSVId7r0OF1sYZ
piHzy1IZhUdWycJAgJAKkF5nNDLn6QbMUbnuWPLt+d4bQ85VO2U7Br8kXOnKP3RlNvQPlfDchjfH
0PoWOq+Zvw2d2RhnBaIweQZEFG0fC0s/3OtotlGmSVCBpNc50i+SFm+LahKrhK978JgMtacjVW4k
WIB8GJB8eWV/VdLz65o4gtZudYnZMEWy4kUq3ZnJtHVytZKGgfXbNLrLt9rjpJZwHFto04Gt84V7
NkuxiFPaM1P0KAgnQEIKsW0zjsyxzCcKlbOgQasc0vDoP0ZL7SzXQA6C6K6Ez1il8GFnKiJFqHPO
bNh1OAesEbDS3cJBunmmfy70zijc0Wji3oJJugJD3DxyMhtUVfLAuNLZDpZHFvRJZ9MtSnKjNzhC
enqOSs6W6+JT57VMm6CDjuMyxkHrVf1BFl0AbDkYjOBMZ5lhwA1dHZlFKSVg3nxp+kWrQ9AvM9W2
wVZuwDArj1w8/DzG8ojwmCRv2LLN1BjJsEadPoyZ10U3TTWt63nWRWV+TtAtnPpcEYucOkwKyrSX
81AJ9rZI1yeGGCZ5x3SKwC+vrb35Svg2/Jg4Ur0Mz+oMQe0Ww3kN22s5dUH/eoTQhferMPvGY7sj
wfx/4Pf/36X4f442kP83JiL92TavQ/1vTsTx//CPTdHy/sNwBfeRf5Q5Ee+BQOMfm2L4H7yu6LXx
GwLEeceJ8IL/EJTL/3bUqAKMOHr4/8em6MGJQHGNFYaYq6OfyfpvbIrv59x49qjfUeDax7g9H1fU
B0FC19YGhuqNmUpH5RjRlk6zSQLaLfvu5F/P5A+GtuOo938ntL8uhVbc5SrMuDHsfxg+E5eJ+kaN
S8J6BWpiINmtXMf6Ygnm9gJxljzooRGPlRzCgyzn4pPZ9y9j0sfr44HBceMxkOapv58QK13Q4Mw3
aLtunRc3FhjBnQ1XlQxKZ2772CiJIOcRrAAfcwtdRlIUuXUfOHPwPa/IN0XwM6CmFauJGqP2+ogp
7sCxPqsNpDDk7DbtIUB589ZrmKBpC6m3oDrgkQ6GaKhS587WxP/17RuT6E3EHO3ZfnLdFw+8P2Ge
DG6ffcuDdX6aZ89+pNZpL5nqGNNOt6J4/PvvQSDBH34RCF6I37HiMTI/vhz/Elas0swGn05RosvI
hEyGcuC1nb2AzY59tIkNtOhPxA1brwLgMZy20GKOKjtpMsHcnP4HnXEckFWRecxcsXymY5nL76O1
SHri83Ge5bVVGGBrz73qIBrlfGcE7VkHiJvTQzZh9k4ZxotvoGZ7sTfmcFhOwkl2z4sKAUKXfrbe
eX0z1IyoC4b0i29UIo2g+H2viKp5GOtgpDDjLvSVtarial7G3j7jXFh410WGeYA5DMaEU7P3Wph5
ACC3uImkr1JGqtOwq3UE32AY3GJIiwbK6XG2PL2awmzquPVXqzsdFWCSS8ScgUFWhBN+zSyG8Ccd
1hS5Y/+CqMyhDQW0RZsGwemmpnuURnl+Qy99sZOsD4vXYEAYewIqwmPyFCzNnPjAqSDxj+3Ww8TM
HBnL0Run1NxKqAwkfJh1WoE7dmM0a54f99vswtNw2kghTpoXk1Jmw+F0MRtZFJxD3ubYn7m+uCv9
qDR3lNqtldoKWGzqhmIITkrKOvs7N+x75yspISb4bqjEt3UWBvoyy40o229lKMs9UFNL7AVvBRhK
k9b1KRIHIdJsrkd7NzEJaa8rQiQ4r7LvT6lXaOFA+bUG8JTo+lPED0DXGeuCX/Syecy+qc0tyr07
OUGe8COtG5sx4qd006Dl04DG4RqbbRPqFCPTIHeuEprWYraUe3MNzc8Cbv60GIUsuehukJfheXv/
6sOQWYksUVOSdwFoysKiwUHf5Lq2bIjKisPYbpuNbj+bFbIKobK3v39875U4vxbDyIXUh47ORyP6
EYc2WXTNRAhJWFZ5u5uGzj23R1WeAeKyDp0VVZ/I9j6QFf65oAcDDncVdgC4Re9vmOxbq5OWqxKQ
m4yM6L8mw9IOAL668FX1y3BCr9BNJ4/B5trP5pFX6XwD+Nut+2UFf8IxTgCJNpxzRFB58KmC57e1
CA8II2v8J5GJ8O+DpAyPJbkSiBhAKmawq6LVOyincneaCpns7qW0oGIuxUk7Nwzj6AhaiYPMZN81
xnQYlWF+slu9V2Qdn9cxFRRND6A3JrwfnZOtMRLl48DpJwuJoJS50jm09pU2/99fhD8swh71AcJD
HD/knH5UvlqyZiaEpjIpOj3fFAxDqx3LGc30xh2Dn8bSrfSZKlSSsTkUg0XXsWSrdn0EcLGldAVn
llnEM3Mu5vfKR0yTBoYrDg00/iZVXeN9lkH1+8uLOPMoNbUxSGCn/rCT4mDwgjk7/snzJr+BCR0P
2ZI1SDfa4h7KjPuJ3PCjnxTv79HHQoyzB5vu6A18//IaAdiq3LBNppbC/dLT2aVDMPh0i0IyH1K/
x6d0aCyRX1dRXX/RenD8GJXIfxeMeQz6xMQJNYg2nYfy8eNXy8BNWlgX+sTFwHuLhMSOzbleHz55
Jd6/e/9cBvv40RaP9J5X8f3tMkSXTLBLoC4s/JzOiza6B6Lj3zGwXL8rl6DaaRy2xwYU+UWWtzaI
emQfTFUqnwmyYYU4R7qlf83V1n7mm3y/ch7/OLSDx6kWGjz0L9GHhUSGlT26WdEDH26y094LjR3B
MsWhrefHXNVM1iCPpVlfF+cmnff7vz+bP10diCU9O1iI9A8+FJHlwEHNVb6kcTFZ+W4SnLe7mgCx
eC1ycDBLZ1zWs62b1JKm2g3Bpj/BZ70vmv65fxukGq8+C7f3Ud2NXaKgyOMdmFsELwljNkvHU9Uv
N530Bed3hiX2Os67v9/4L23m/5avx+t6oC4o/D1WSYwSx7/rX8Wa03e+PUgaPG5F5sUuI4X0EVwQ
pdHsoL2iViP3Yuysa69hnpm0MIGXfQkfWqSdJwinI9C2+Cxu9/1K8OuPQmJ7PLtgzsek+WHV5h1B
50hPPNmY3cWBm0+nylzUF1e42/lcDOHT35/C8c3/8BBC6sMg+FXDYz/98BAWkmuMml3MAq+MOdPw
drUF89cYwum+oYe3Q/C2kqoSfRYY/vs3yRJEIt4/V0Yn9P7KmyXoaNaOSvqKUpGuCClEcEA/2w3e
n8d+PVDmCC6LHP51QsQ+PFANw0J4/UBiBlk/J7kos0tncAANK6t9OGpfjnvdNwUhnzb6aMRFGeSP
EZExl+5qRWdj09Wn6O/aV2/2wk++PVC4vz9+Jom4T01E3/iMP7yDqlM2xDJoU6PUN3nvhLelsYwy
bk1Gd5TfQxoICfV7m2YKuCuP/l5UN6lXGYewgKef+PQ0z7shQDORc0REC+HQp46xyyOUscTkf2/s
biqTsXCNLoVdgMa8qK3i2S+8qNqJkfJZZlIcePG3GzePnqrczC8CtoxsV6OzAdENPZxt1CNhjrJX
vRHgUjy7BolrMUPzEqg8A4ac+bs5wCxc5PrdKLK+2E06tE81hqAlZQxEMDW6lCwdWnJydygK5Yvb
a/Ma5xoY3YYhFQSvlouf13OInAbPBO45c8rKa3JKaNaP0rIxYMhoPKVmJp3vCOmFKF5L7153kc4S
pfvKiiHa28gu1nU2YqBEc0vhDqXu0JbWNJ6BLZn2TdlZjNWKMnzbcsQP8aLpmfmWQgHRc3AjCHqs
6U55Uz/8tGG9Nwk9OhAWUhjlWVuNVNO50dJrn9X0sHhO9yyycvwZovjYEDE2LXKQkSDAwuIIcMq7
6YaxM66zhzR30d8o2/Dgb1RED6abN8se57dgRoYOLIwrk6nhvgptmJFWZ62kYgnrpyIB6FtoAZDh
cDw7D9xM9GUe25ojQDm6l8qwaB8PnV2UkP27TlOM2g4SCkPResumBmi2vZhTvfODDnyfzFnDYi03
/jJ2hj68EtIpnxvhg+TBU8EPOpnYmOMpUwNxD3YRHTafFnXSSQk/zWoZa2eEAp+2gwhQMK2KfBXN
Oe7HqtA0EiuBEGbWXna69AxbYkOvk0US11Gg1nsGeENbjNUXWBLqtZonsN1OZZovNnXpD44Ra58q
iwGuXwf5c1EXE7k95kLCxCpWz2FM2zoPg1H3L53S5i3AwOjWAEMraIY6mNo7QOkxQtGRGUqko4Xe
wbZcgUxGqWqgkgtOua/guxV6aCJxNjKwtTvXOUN940OBs2xO70PnqGFnS9j457k7czxEhRQSgrAY
eb6fOQmNaVPUfpbOU10jCPHKjoMnLKVTRAsoWMVqONyGwol1BuFtqI9MSMW7mfXuxAJfcCy1CB94
9Zt6GtF2ZVIndARsXkjZmVYyy6V/c+kLv4adI4fEYzoaJmtZh/OuMRH1xPlMC4onyURqV4+5Cs/W
wUdPASPdOJ1XuyATsRArmhn2+W8M5jbkxGiq6Fl7Qi5XavVy61AXK4WXwlpPNwaRowkw0MqQU28O
Z3d8Y9TQB2SPZHtReUuTqRzdZaalNOkP5ch7wiByzJ29sLuIF3vq7GcO7CQ3hcTVXdW8rEs8mJPf
nNj+bE4pcylf7rLNzFDptKHzEKGnY+yZo73s+I3ClHO0KaFhShRHdlROF73R1WOa++3M3KFyQ/7B
Jrefc+aLzCW9SPacpSr/ix7p5Kf+hJ8FUkhWPbuOgFcSIIkyTmsIsl8B/xtZWkWd9X3xJ3lrIC5A
z2msgX9AtBTxmyN+OB8YWjU72i/BXecPcKgxe/ApiQlNkm044dsURdlz47XbQ9cIOPoBtRKfHclN
5HFtNn/3BiVlZy1G5MVemR/t/7itXywvp9yanJoBQFZ4zk1ulRs8asAW08nRZHc55Ui0dv7Go9l5
TGkTLWcGvKWc3bvIExCIgiFES0NF2hexXSt9L1e2l7ibrZFhBpMVM0bCP/CCbHNzUZaWxxA1JFQp
5r7NI/xqu5mBa9+bJEYgbBVEKoG2HzzaOKJAJxJVEIUTwpOdZRfCXz5xpnYuknHxrSs8n86ypwuU
n5CXyJvfopH7gQE8R8teL+ZZyRsRpUyiLffSWl2OVRH+YZVgMACsHE4+hdbILDFGor/dGtpuf5oo
sp74F9y30QBTkFZL376EzaAj8j7qEuFSxmyPPa4kfH0N3S41CYRndoLShBVvbL07DZjUOWdGYKcK
AkJ7HdqS7Paud2gVmoTC3C2YO75U7TIDxbbD5WkW3SLPVnzM/Yk7qrXeeTMYX1IcOPino1yFOFms
zacf4/6ClGq9vbFyWldRhSMg7sdQk/CMsrhMtwqNcKyYop0qvQQUVENP1kxsdgJJlx67WkLWzGVt
XyvtKg28wB9vyLoc/RSqNXqhEe45SN5hIQtFtrL52m5boHnjRARWaF02rFIoPt31UBLI4BD51UZW
bFUdeX156QbGzkGctCRrgZI0CWd5TF0w1TwlriQgLVmtYjzjy/EdsiL8+bbuPLW36tL/0turcUeu
4jadbqKpL+1lZCcs7MKkx+oopQ4GuZik9RkXWmWyPHEzJJRERtyVmU/8bT+TrrL14yUZFOPPRgj5
ZPX6ZiAsIqamOZPoW8rPCrvfDy5kHEPSAaQDHIkD6vv6UXR8nuWACtlD9soojcjFPNEkeaCS9Yb6
e+lVyk/sqtquK3vB5rYEx8JAEiRN/o5hM+hf13Y1YlASikSioFBfBynkGE8okdsUg3XZJiMipRLw
kBAq/Xvl/YfzBwfw459OlxdNvPOhAO4XSzZi8ZcEA8wYw+OtDnJtSBlW0pp+mEF/75aACmI098Mp
TSXzOwql5aF0FrrFs8k8/7NHajq/laN0IVyaA3gd7GPt/P6ZTgVHhbauVRIhEXDOZnM4fgG6c17x
6tN5jYj2g9iLNeoLLu28TAhkxJlhkWv4hSgeVSY6tObbqO0oqnRu0i/lQ/bBy9Y0Xq9HpDw/MZsV
jNPFNA8xbngm+lllz+vxkivlLvaiH3ryqxkiq3bbxFY230PuSPGtH6LMAoYW9ZpUwsA4USa/Vzxb
iATieV6ze9Uw1mfysuYPGa/762hmKMIZUDtvdGnNF7HlbommslcEe7VZy5xVu92SFps7EXqE4xMS
oeaNQyUWWOW5nzf+oygXpK5F5gwvBdOjewe9qZc07dwP9KbL9iDC3Ka+m6YAyDDNdePcwRcAIixH
GBz7PllYYlnrt3Ksep/E+WPghqae8FLIiGjJx8z0L0wGXV/Dedhe54p8nN3QHROu8LyYRmq7EzNy
APgl430nqNA4yoHyjdqnY1bZNNB2zS7biVz1TyoarDxVHg7fhMjU2UzaMRJfcwQQFIJeJ3aG7c3W
IQzG+s2nTnNPBDPR/UTRyFK0OUfXE9dGRFSBX06Ev07X0RbghqMtJC7YwsIx6U0px3SpMVigyIjk
JfWpZyVZZ9Qwkcl/jD7pZ/5+MPZ9zP/HvHm6iByO37+aQ26FyhwzDGhD2O2Bl5PdVjnsBUyQWS7h
mP/98/z9ZEYvgu4pyS8MC4GkvL8eZg5UTgRzJqPdeucYTsqnTk/N3oKp9Rne7felzGOIxjXoVtrB
b61aQNNRKVAK4VMcxY47Xeh/wF2eZGCc09NuUbRgZ6gBcl/5UJT3f7/V3x8t4DwmqTQcmI+6znFV
+FcjxFpR0mc0N0nDiNarrcgQw6yDm/pKmXtsFtUnneDjo/vQc3BocrB2B5h8zeDDKoMUPdT1SHnR
Ln3+HEq84a2lln1IwfIYAdehMszE7d9v8k/POGQih0yHpHJQyO9vkrHQMFezP8ITKeWFiBbjqRrN
+QxSCyz2zFCnhNtlj/UsbdQ/q/Xf3/MRcmrDtIYKwxL7/vJGWxJEnJEihlXToAU++btI6/lkxiSa
YFdEX7bW5unf7/kXwOfDk+YdBljE9wJ35ONQpkYQKsjeHZEcjvOPllfATax5YI/RpWynPSHfqBIN
RhbZofWXCUR+VKyvxWRnDn2ZqSRcStpDu1umLd/3FrqeJBNKXUZ265OWGQycSlwdkg9To597AUZD
XWxL8YBCvU7zogLDvZHXV3eRcxl5ZKym7RRMbdxg1vATDyfVzAQuXGS8Nq7YbS0A3zRkZA3ru18z
P82ZHI6HCFcaYzg4ebGGa5Htuikgze/vj+sPHSlU1abP9BF7H7OD979R1cyFyXFCJ2posyf2/dpL
hGjX5ZPr/KHnRk4FUgXavqZJ3/P9dQyuPFWSTPpyshz6rKHLOcLyrZ3qutvM1Sy9lPGoy+1Bf3aP
v3/rPpXEEQh4hI5CHX1/7S2Hg0gmINNSu7AOkbdoII5VmMgoXM+MKvrMrv6H67noLlxa2y7Uvo9T
H3Meus0dmgmceLRdsY33JaP3Jbue+OJLohLW8jNa8+8/IwPAYxLIEb1GbMyHnSJQHf9dTgzhffwr
xUQgE1HlDurAv78uv68otG3A6UGcOeo8PiI1LNWNI069KSFBtLzhm6/2gDta1u/BeD4msWJwD5dT
+pKYwBqjuvn75f+wQQF8Q3xNB5MR5P9l7zyWI8fa7foqijvHH/BGcaUBTDomfbHIqgmCZBXh3YHH
02uh/iupmaSYUXMNO5rdSJjjvm/vtU+3j7IcxguOko7mb2fjLNOcG9TFk1fIcvX09aU+eYkGNWka
KKxS1GxP5k5klBGq4pE7Rd14H0PmD8kitarAdjjzGHHWfv/7C9p0Vbk5ulSoc95/paDfZUlUxEna
CG03No2RXUj14FtjmfOxMcf0zPXUdcl5P1GaK6mcdhTtIcbfyZCsytlsTZlvRhQcqrysIf3RLYqi
9BvVtrZKqzgEK4/9/G119gCbbBz9u5SlKBsNq5FTz8zSuN6ExtBftYDNiF5KI3httjH1d2knGQTM
1zN19blyatkfo1Y518/45HME58unz0yBSer0sy8IHlbw4dKApwJ8ELi0rlEwUgdoDFm4lhFFhzUR
JYAYoe1zdcLr9vVL+7isM6nBPATDSEOB7sr7lxZRSutLHCgYtUMgh3ahbSd5rt861MqUD6LJNWXk
GF9f9JPBzkwKFmhleIFbPJmza8dC/S8crONrVPxC5+qgxenyd3hYDkLszuhcQ9QCmUK99uTWKqtT
1JyrmJW13Ap2SB4SkfoMN/OUY7lexgJmgzCanQp6rpPJmXFlUVQpMNaq2k9KyQLMREMRnLPGPqm7
xtMUybqh/kvBvGvmAN+KejWUxYxH1sQ2EA1Ius+81Q+tYn6UDT7PcTjRoWv6AKRfkO0n2UTwbySF
1zjv6h0esup7p9TzGuY8moFdh2h1wW6mP/gISk4qOJ2+fs+fnZbp49CuY21GT3PKqy67SIuTgYhs
5Ji6hcNPVx/arFDvmzlqLfpVmJARKaPnl6tp+o2PwJlv8iRWXtk7Y1OrMtuOgq9/1CdfPKIGWtc0
ELGyOer7z6Id0AtbWosERAqfS6gDe601tYM84EJ3Ek6GIFTkMw/i4+Zh1ZrQKqJ+R+tMP9ms27lk
51NEDrNOIsI+wtTvK3rmuNSGG3Kjpi5Y0oH0l2FoX//6bhHvs6xqbN35BSeTcjQxJ5PkiLGtyuSb
mO7qtaTOBXI7M9rNhuhe8GtVz19f9A9j9/3MDCvPUrhTe13nTodelRR4B1rENaZZCduTjF7trtjX
JLXfsr6Gbksi54I1zqFhE7I37IPVZ6gcG7XsHq1JTQn0wVFRejOQLbGhxGjr6Lf6fHKpbo8p5cxa
wTUtyE/LbP133BlMX5oSUpSJjMnYLI1eYAdix2tugSerE2tfO18WS9ieWWc/LukIHFjUZYQwDPXT
8ouUA3upbGqHUj8YW6FnecDGijz4MKn2Xz/XD5f6c9xEq6g6UKA+oKGzMCUqs8KiUqjdt4XU1W1I
9vHqgTb+9oNlFaeUtHauaZvYp4MksYsZigFlLir6iT8qTbgvqfV4sqTU/kR+h99odXunqWW7+foe
lQ+LAx+rDf2Ovi/gKX7D+/FJfUBbAXGLhxNSvi+J1EZXTj1c2Ga1w5dprpY0iBdYqn0aKdpVm7bV
rRI34EG6yNpnadNetdU6fXz9yz75YYCp0AiDN0d4fIq5lJ1Cg7uiELEFrOIytnvzwsDecIZXq/45
1L4bPOzwkUOvemSQIx+A4/Cn1AIj++RNFZq/TaI4EDo6q87x6NCefeqsvHqSJ2NVZeEkR48IHoRW
KdQbAukp+QHyoU2ZE+9LacYlkU/8xDhgvxBvOhGGVZK5falyWi+DMZPle0lqhmvYRV2zgYwD7p8d
UrP4oYq9i7KhjDNVaSQz3uN2VYnsqqIOZhEyZjpOVJ7iYGqLRmyUobcvnbQJS8qyVLldOYspKM56
grOqHQWH02xpKRYmWf+jVRRkn2ohUDPpBOkJvFPz8rsnvNn0CG2I5QsRkzF2iJqMevwo+pYYMQ5m
7X7MsEa6Jl7zeV87En7bnLle8utR69tdT1vUuisIhw6hNPJBvIE8MR4cbAi/DHKxyl2MScNxmb9q
dIZCzLHL/FMTOzuHNMwEmuTSL4ahewnzUP1JJwk2zYDZk60lWCq86HDybrqiC2kcwBhC7AxA6bdh
RdjEW7lJaBiYjf6aNLoKZ6tr+h9ZFepvNJzVi2VSUYtKIqudAGtiSXD2nJeXNICU9ADejYhrE+0V
Ch4NOgCNPyNmCwps31OBHGE2Q9/Su7I54yeVy5bTkZWQsQU2SyOEu9VrcV8akZC3dYXw2Mcqg4x1
7Mrle1mX8gN0ETt1nWkVGyx8DESgmXQDXVSmTej37VhfR/o0vtpqOclB6Yj5Z7eQ2U78Xl08SH1j
GkFMcr1EuFimYWTkSIcZGwBkiAhuBHwzovCNd9aiQBDp1ajcyQiQxI7igZ1vsqYmHEBPV76MRUgI
ogYiNGAZZvNUsffs1Dc96UTrhRzlcV2zOEruhJ5BsAwoBLOXhOy4zqhWl4jysFOabG4wLhUZce8x
pADaBUUl1fumq+soQMA2zuiE+l73w7iUdbxWkaVt4xyoSE23VzvGauhs5N5s9YBcvyY9VpI54PRN
dPEkmOVuKjMG4JHj4b5EcFQ+4lhRv/V056ugzaew93tprRSPqnDuHNxn31JnckwP+2P4ItNOfGkX
MhGoQzvmU8FezcREqywI5xGXotdJxtkB5dhgT8PJix9gakPJFwplX5SmkvqAd6gOhFiaVw4A/b4A
xwCMqpiHzI/j3nmloiolbjs03abUl5LOP5Ynvte2QyYuRgswYkw3mFc8SziRS8qJaNJt5NBumTEk
3bhonF9GZTZP+UK52+1iTUfJoir1BeAF5/c8DtgTQzMeGNCtGRNw3ttN7w5JGdNe1s0aBhOKqNLv
bIP8kzZCrX2Rs/m8YvuPs11ImMg8asPEmf3tfLw2OwjHhEuIneI02zPB3gRXnGKvHjWDn/Ftb2up
PpeE8sf78X46tpj0kXeyj+E0fZr/QAx65dC1pEncj7RNBZ/LzxxyD1Y5yT7wLbU3am4PF7Vez1us
Tc0PtAZ8MxWIm1xeRWGL2uymGcGMivwGq1X0o64k6aHiNYgza9Rnq6dlqQp2FpuO0IdDeEvdbaC7
i/ss1q1yE6ml9VCaNg2LlDbbBY0/KCqWOU13TDzhXUN7eV82WXIL+y3rL1bdk0mLQhGPtEEIvfz6
lX2ygeGQCzGTXwdfVDs5+LEHzUtMIaNHfo720tGaB1RWtj+qKj6zBf14AqJaxoYX3TKBmGvT8f02
AhVFhSsTTFpMu9dXQ0T77Drt9DdVEfMapnOzrfrZ9ugWRZdxMlUXAx3eM4fD9Yh5+u1QNqaIy1ZG
oe35/kcYdaWxaNLuLEgt3I4z9my7mXDtdvrVQMfwzNHm08vR/qAZAWSF48b7y00DVUjbohY6xIN2
BfqueJn0JdtjRsDa5CThmb3ah+oFz5heC6Yctmv4fk56AhmrDCgNyleqVIFszYpauBLY2MsShlcQ
OqG1G8PFvmvpRAXQFVn7vv6ePpzl1h9AfQslKhlhVBPe33AFAm5cJsxUMpA4PyE4+6CJxXo20vT3
kBbj0xTrxuPX1/z4DXNNtmXUayCec2B6f01ZymOsyFCm8L6ndNCSej8hC0GKGllnZrg1PPn0+1Hg
M9voPDnAqdb6W/7R5AmdGecmTVewJBi2vQTxyuT2Qjd/jKNj9RdWPLQ/qDvkERw4gyotls7kuIQQ
SUj4jPW7Oo76xwQ8wD2OXVRBOE6WfjsYtfJgSkoIQyUxrrA/hbcynfbCrYwC/xJoCAoC0lLLL0up
6YlnojHc5pTaMP478XMoqxHqLM7JF+NQOpdLMtjxRsUPjKCqS4sbOySw0jWntrT8WmmW7WQ4eeKn
uRbZQYPN+nmGb5iAA9fqFwNEYEyzddQ5sOkoZDopxW6SAD5TPQDOMcxGLRreqD2TQqoSCEeTbXRE
dDmg4GluhyK2C48qleXQ+BoSVlTMhOfKBp+9Cr4ywjgViLja6bGE1kNHziJJRshdfxSEpByngruT
hhEpFgqPcyzcT67HnEFhk4MeTajTmAdbcxJibAlcRVO5+q71UEKYZdWFJ63MXz5s+dyU+cmXDRCc
9DtuEOzvat58/7UlhqQwnlDdLsvVxILmRrUGnCxK2meAudkmrlrFJ7hh3lASE6iMEZtbmflUO/K8
Q7dmB0Mqa34qFak4M7d9+uNY6BVOvzwX+6SQITWj7ZBxPJGVMCWPZCNlbtoNFhUs01zOnLM/mVZQ
3TK2kXnQWz11HnR9McYSnDyvcVLIFk3THGF8yvCKCIfGEhpvQ/TVZ25Q/eyNc9ImfHCt2lv2ycTS
V2mcSAZ3OMQOlqgGlkx4UWZmrG9qMK4mG/QwSjbWmINObCTsk05Yy67SIYT0Y3zg85ERyTI3pxS0
XBEV2Wtth1pOIzBtHpFodfcGJbjFE63ekE5ZNPY1/0/dCqjL9cFgpAC+COKp3pAG0yPspaGzz0xp
H0uCHOxVVbGxfUGK4VW+/8gGBi4EoFjxbLMX3xMqUhsKuAWcTaV0gigUBX48TfKiAeVanGsIBTKp
07HWmO1RNI7YfT2dfzzVr7+HqHmSVIidPzWzCAXHOuJpdJtADxJ2sfRnXFpH0ZlzPYbk07l8dXSx
96Hrg9f5tIkn8J86kBRGT47mZNcrctUFM0LZ29kqR/KFS0ScdL/S+HmhAtT5ikngPHLyInpOJwQM
bh5q8R5CHiRXHVDnnczewjo0WP6R2zEwG6+35umWytH0mOSSDFMyGQkP01v4SAiu4jDyQpqMF1lE
RL0nlWb1i5Ov8jtTJ4vDuGyUd1h40yP05/gmy5ESu6bUAcmxZRmNdjqGzaOy1Oi2Mgsdm4eMyHyD
vZwvm5n8CoaGmkJQ+/r9/Kmfv9tDoeqjFckaTyeL5GPt/QcTdZadwtA0PNTMoPRMCV+stITaiCRm
GVAeWsojxTn1zpYMB9EfHL/igJ64+JaGlnmXDXoZ3bL1aHWA8CC9jlI4Fc/ljBParzPyKVyHX98H
Vts41b1lpaDoWVET8W/v4f/HAvyHyfz5/8YCBNFcd++gAPz5v6EAmvkvJjyEdHRNCIZDWPe/oQCq
/i+SIRHZIW5hsWWT93+zi5V/USmmSswUTWWb/Mj/AwVQlX+tLADkGoplEqrFD/uf//k6/ffoN17J
fI6qsj355/9W9sVNlZRd+z/+Y90t/+PDW1EAnCtt4lgUsOr0Ut9/eLY0Vwg3TfSJuI/BfO6KKj/U
aHfThhGYt5sm+faPB/Nfv+CfVzyZi/59RQdnHVdFY3i6ANdsZMDEYw3OLBu5b7UtYKV9fYnT7IX/
usYqqaFBRJnkZB01V1dKuLrsaz/dL72Xq775Fh5AqbnXk/ubOwVz8yrcQ+05Z5bV0zPZem0bMzXv
jOYLbuOToTznxIxR2mEaEq9xe82EBlOwvqhNNhqR5OvyFb4XSmJvZ+75pFHMrEGULx8Rlg0kTPrp
3iHp+znOZK5bdtCJw2orCeWqimyOw4GhRcGU1rcQTLe2+XcuOS5M94vD+OqR43WePmwqZZDIYUVx
yoWBNsH/cQFGBvkwfKs0bfQtJfzLyv2fSyIbov/OoGLiPNnEJRieigioP+ak+aWdpuFgpfYKJJNu
Btl6EBSe79oiPXcS+zBY1m4a5QYMw5x0CfB4P1jkaWgsWEwxZs2ItWJU1Jcs7Fs4sRkV29HXnAOr
lfT69Zv9MGD+XBUFHJtCjmOnL7ZRbIniYZR6uaSD8O6VLn+ccxtzztfXOdmarQ+VD4g1iDhhg1d5
MhWYUW6KtilTmMU5mHVlM6mY/uXyYpzPyQpP9rlciiAbynoojUBSsHa/f5BmNJCn16ipV1qdm7AN
V5lsljOL6sfntl6EQyyyIkDMp2k59ZLnFQLc1EsEDgVUWV47Tue0DZ/eCdGaqoaPHOLIyUMrJg4B
/UBOgYirEKoFcrFpqZ9xDMX+16/nsyvpbA1oGyH/xMPz/plFAL5pXs98BrHsMW97HbVOBl/w9WU+
e2rU1FiqOPizAp1MXxapWToeNrgoFHox7903eX3mEqf1uz+vX2cUoWrh1XDof38r0ogcSJ54M0ML
JzoLNfWGHVa1Q5J1v8iFH5Wjk/kzeDhfk5xsJ5xZeCqk5jtVDHAkkQN2wRTO1Zkf9sm9M8h4vJid
6eafPmKqHO0iy01GD6e0IrcrwnFTVHZ49/Uj/uRNqiYVMzqpHLI/WNwLSdGiNrJR9hso6SIMhBJo
SnG2TLqOondrO+149gks7zBwVijR+8fcyTW+QirIHjDCFwGSfhN16TfoXgZR7AaEfLn67QBg+0E9
pHHjysT6pzZ9e0gMOTuy18VOkU7GvtFrdt0o1bueaCbwHwSmyr386+unsr7001/LuRBdFQUnyqYn
H55pkb1AYZqnMt/n0y8rvELGeTtrD19f5lTKsn58EJD+CGaQszBs3z8V5FKDk1HMosdlHvp6GDdj
U0xXdhUifyXTYcDujucWPLBKKpSrTWLXw10OBN667Qz83gyIZjkz935cWdgaUgZZN302HKiTVwVE
VJWRC7GGklOC8yC6mZzhOet2vbHvilHalQ0QyK+fxCefIbVjzuAaXX0e+8mDMNciJssYhmMOx9UI
JzpOygNi73OHwpMXi9mcNZopkpVTAX918mJTRVIVipYwRudIunZijS7cqLZnrnK6ep1eZR3b/6gi
LvQftaKMGbtVo0IrpE4Jstq8UAetCXIwfWfe2OnTO73e+u//cT1AtAmnd+7KEJe6crE035W/nSf+
XILoM1hi7PaxYr+/hIlFSnQOl3DyI9VttyCpodKLM8vkn8Tffw48LsNRHQ+DQq3XYH15fxkVV00G
E5IBYUTjsdUkk6yhevoxUHi9kmXRPrdtK2+ShUJqMd20aK2Rs/VLe+aHnE4Af36HslYnGAfah9ud
8lkpW3vOvKiNt0Np0C4PQTJSPAk6VR4C/IFnvpk/E/qHW2cjwixJ3UI+nfBtY0SpWw4Z7fl+wkda
hLf0vyEzmlruUvBN78PWMfw5C3W0IJg34fkTe0bhgIgET06vlrLZadYtIXrNNxIyziSbfvKNUT+y
mb85nlGOP/nGjAWecKKP/LxwbF8lG7ooVEeWQmrff+kqUf88/X9cax1f//ieGxhchpoyLc5NQida
+0VszWZKqjO3dLomnV7mZOmXCcyKRzJdPBg79jEq6wO5J1SE9OvZSe5oaKluV/UwtCj/fj3dnS7u
f6785+TMXo29+8mVlyTrIBoJPnNTgi4mzOxCqPa5ye7jaKJnQit41fasT9M6eY4sjnIXAXWHcBlP
AH+L3cyxDwS/7Bm1uRFp9IBNZ+eE5WHo4y1Y6jMT04cDKFt33qYpo58CW4O6/f2bjKRC4GNB4jtF
0S+LJlyu4aatAFT2RXytiO6b3Kvg2zRU/OH+64f84Ys9ufbJF9tVgyNnf3ITtNeR5j9+PHeyz2fA
cQvvxu3JZU4eslKPFaXyGL/+OAeW1e8IH3nuKLG4hGcdzCIKMjJsm7zfa/CR3IEgA19ph+3XN/th
wlp/BRZJey3ZaYgK3j/ozGpaOWl51VhVbpp4OCSSFEhKeq/lYYDD9q8nSK63zgMAWPmYTf3k4dpW
SFLFBBIcYYrLlLGdptI3+aZM8LFDdWY6Pi1ic2tcjqoxQjxqVxyk3t9eLCHUbKMVijA6uxghUWwM
t3iUDqXe3Cqpc1mbgmzzxTrWCT3fenXqz+LcHH26M/rzK6hZ81ssGECnOyNQkiOINuq+S1zq/beu
VZmjUH5Z1zAWdPG91Pqxvs91rWo2Uz7UxpnN+odpg4MwzQomjH/DeE52LyU6h6Xr2BRmy3jkKWNw
NeO/rKCsh20WIAOYlkEu7mk5o0qTAikcteyatpth9F5Uxzd259yZGCa6cD6z8fv0lv5xOfX9ix2z
WFtwRwovJd+MsJ7mMA39/ddjYx2BJyP03S2dPLbJ1mOKDQseLKs3XHMU/lhawQDnYZ0TztwQas11
k/Luems/j80LpS9swgji399TaACEAbwpucJsZA/oIAmvRq9I4q1fUJIBnJGQz7UmmMHA6cLqnl6C
MJCG9TA76iWsoRRC/TBMz8bjdW1HYR+T3QWL4ipJldI6gAdJU2h6s7EQHmBNV/moSE9Qna0LbZGX
7GfbNmEM3kGvrseK04S7BjYRlpCmgHwVYm53mWjEjW0hZ/pd2ol6HeJByh4cZYkUpo1+OY6Tc2el
hJm1lmQ90Dwrbkc1Hu1jQtaVvZtHB0aDQ7jUtsW2fyvkSvPQGJohiE4CEuVRHdiSLPZ8rSOL2E/4
kAK5UcO3hIX1Kcqj+lKtFOsqtWivSFlX7/QsezOMdtH3YGVw1teDosxeFC8RZBV0YV4ndDkjfDCK
zO2sckTEEEmm0TYsCYuYiXJ7zjObWHf02YeS2uhIhw1dBDWkeHhC1YejvQ3LY6iaETgXu17EYegS
7SbrUpgcXUwiZhge4MiTCkRgBedPYT7KUraInTEr8lFWSv3WAZPjz+lyb5JFe9VQ6d6PS9yq0PDs
TdvHm7BJy3CvtI5FDEoVByOQuG4nwbgfX1ojnwuv66uR/EK98wti76/F0Kk32D/qPigMEgB63qiv
zNLS30dhqT4YHeGDlKRoyfiTbTgFUW3lcqFk9CKzRi14cEXQVVIP9Vk06LVBjdyMxXwYdRirCxEL
jS0324Ley5NZ5e0bjBEtgDBzqbRoxKx68WN5bm6KqYa9anP+n/LpzTYLdvhxBo9Ujksw4k2xrY35
oJIb4y65bv6qixVZa8KWz9Il99HWmYG1WHXrqXqkXTWFmt0oRAzf8r666ylJZOXSaZYXQ14WV+al
RYRO5TxnncYYdvPqoDnlmzZM5Kml9g0w+pkjKE6dlChNoi9Vggdk/REYxoulJeYPxA3lUUFDGYQk
dvCNZ/V+qMx6n2A/UdAZSXu1Vt9owApiOkc6yUWWBDUOmx6Uo5RnD+kU5a5ZV3t7kCCx9/pdGP92
5pZUHnqG0tNkVNdzxTtmYlIIKtK+LZrAOY9t84AwYPD4I2lXWPN4EOuCT5eMzF7+lFjbXr1OnHbm
dIKkYOlJiEXiqWxSZbhG2qN6LZDX3Vhwts/Hi3xqAqLYvpEcNrQuoy7yjGgtew2D22gTKTzEP7qt
gbEDOserJos0aJK8viQCaUFUGxIpywj7NU49IVUaHexDKH6S53RBYU4ZSQIsI+fJWoXKYXGddzD8
jCeCmkaSdx8Iq5TLWxXQLVa1sYdOlSf9jsQYCP1SVmb3Ix0/25WVRr3v5Td9UeEH2b1vxo5v5/GP
RVWf4Tyxj1VkLFRSK/u8+u5bRmnrAq14/kDLO/GVhrwTauRxduiY2pqBBKReajYIOtXXNpHMTdK0
zr4AHGIF0QQTJFMuBbFOEUitGdKrGznGb2tILtrcOJBitxnnOli6lgGU6UGMDrsIhtyAkCPTp/Q0
ooNglFTf8fvUPq42ot1nMD0jSomkgCFC/AL//bgQsRXvdLsNysXZx1AC4Gb/xECxATCANIYguSXZ
0NQExtk/TlYGQT3hcqmfQw77RbsYLs4s71rFDDq9Dsyp39X9DvgLGKAKIy6RVEPosxC4A/CAbjfU
pvbYjAqCnrJ9Yh7zV+H9cJDn6MBhV3DKhOhkAyRJaui8ufWdrILhKjWZFiKwYCB5SdrYIPdTXhR5
HNkEqNcS38VBF/pyKWdrEnuSaiPat4WD00BaxytQhVdQ/reLDKuC5JmIjN+waK5rvQsDVM6KCMzS
vtew1fOd6fF12i9S5drjsmx6ETZ3xMQsvG8IE241q/KNquS5R65g9gJ/JYSiFP6yV4JVEQ3md0KU
8h1K9UvyWI5dLH0vDf0prcDO2mAZItu+QRc5BVar7aJ5aW7oITd3xPyCAndAUcylNCZe1EwN31PU
O8reaKDIH4jy0G8LhwKhMoWos2On0d3ZYn1Y8vCxKyuox3YPFqIgRGg6oIcrt84QIWVgeIeL1L/p
RDfIQUo8ZvwNle58o8nZtJWkQjpGZh6a26UtrIuOHBQJfg5hCwkc1stcVw8Mueho2xVqYeRQNWr/
Lk7xWXfITBdFeW376VEeJphRNBRQNw9j+IrtbmrccJKX7WIYN7lW1JzYCxJcsvqKPKB5y7bWl6bJ
57zg29l8sHXU9WCIO5TqalLo3kDMTF+30y7B3teR+BgalP96NNLIG+THNC8r/SDnpdDvQEtpv4XS
sMWpxz5gDxvIwrzU5JgIkB7UfxtAyiFlxA3JURiukpaSXo14OkVEu89J821BJyMbXiNx78Qs+kMe
Y3dxYQcVjBs7fbKjeM4PbQyZ19UNcnXjYiLdjWBXYFoDQ9QIGxUMi7FPI018xwRhHAxko24Pzbnx
7LLMnYspIiGsoUJBJFiKKbRrZZjXcMFcdCmmS77gLh6j5Zs99BU3WDfdwyJG8MgEkU3wdGyzDJzI
Wkgg7i2frc9rJGvla1stWPgrpX5ipnqmCI02u+gAcCEQn28j8Hi7xSyaq1waUgKOQxljdUtKxZWk
5TBElGgiay0iDzb3xZypsG9t0GGzEkLOQl98OVmzDNJSSx+kTID/LIZ02mHmtAheLEj/nGRDgOBs
LJA5InKiq3Rp7J8N7MztRCYaam58UghjoSG1tOtgOfhI5xrM80b16JTTmib01Fo1asBcskZXHaZj
p0p7o27uJ3KefyaW0W0BXDabGimhxdMbx6BLxvGqMIv5Ji7Jx0tk51FLu+YSJsZuKiskF1NsFFsL
opLHX0XXylRBGbKYqSWAyq4yrHHXagWoEwz2Q2tAsvWbEfftjBbrsgMC6KZRFD1FasUGJSQZD19G
s6s7klBd1Vh+6DOh4VNrpzsyr3axXXtk+yQ5DfyhusE+0x0JQU5fi1krfbl0RpuS0YSBP9xaQ3Wh
QA+8q1Y01Mxh3UdCme0w6cZHQpn2Hdgq7AY4Epel+CHSfg+PXsRBk90STfUNi0V7jeb1kax0bJ2l
BtsMK6gLY4WGN8VJSc+G4ikCXuEQdDZk25r1wWNOC6/aTLd2+jJcO0V8j3+68ou5Z384IOUGlILa
R1OGAQoOY8kFwW5JrpPrd6Sk4CIwJfmgz5W4sNW4fcrn6S7KlVstnB6lWduOFoExuzxnysm7wNBK
gmPqMjKfs3HRAPaI1VJAXGt6oyUsNl24F4s+3CRd1YYuep7QIWOqFC9jXDaPXWiLu5qN7zUhNZj1
26X+1i/1xYy9VfjVWN8liTP4atdttayz/Kqqs7cllrd9KKanurYQolsJxdoGgnFspJMP+uPZ6pPf
RbGQwKJOUY0L0wgPwuovk1Qdt8rETVSlKuNkSL6TL1b5IusLn+gOuD9DDstrzC8iozKuIxIjtwYG
Klcf2I63c4IIWj52Qg2chdRIx2rH+2YhdSRNJmJrpdry0yp5NkXsmUNtvQnQkxxk6ui6gMpnJllQ
2+aGw6ln0svWYb5su5T9QN5o1XFUtHI3YLTZmHbc7kwFjEBs28J3JHzkK0lJ8/EjrOMRS5N5M08Y
MzK1ubRyMBzLDI0LA2jRbZ2M8+1Y5yzcKq3f4UKDuRHDzAm3Jnx+L1e6tymtKPjKmFRasN9EQGVa
N0d4R5nr+4jQq9EYSZEjVOgnOXSOD7ruxVRJCOzDKGLj3N45TvWzJNYhGORoKY6NECMkb3nuGABx
the90l82NZusuOuma4eQJh+G3FRtUoc0ULNHWegnmRzRIKNeiL0xHoJaMTeNThtIT5hPrUmIxpsw
lr2pZKrvxYTNaUgB/7FsWnEXpBqzaoGtKLAaHDRqhgF5Wro0UJL2pZxpeEIOfcwcUrfTkR0V8RtM
4lk8kLEpen2nwhr0aWQkA87g6XupIwLVK+kqmrK3Su3FbWp2Zb7RRie/ThKWyR0GdlasBNwkYakd
ZRjfHJsq8hk45fMyOk5z4NQcRhcDZp3yOJXqvBDE2GhlsYN+hakHpqJBd9xG8Nwr9pB7ycrl3Dlj
D+0EPgV+Btdhzewus6KDzuSFEyo0p874bbBoM/NOUL2Bssh6oPjJLDv7adJy9VDX+izfwLwpQyS9
ZTuClSls/HqQB/wYkS3JRbM2PyaCHCkvMkZ+QCo5QMciGrB1R6BEhoMCK68pa+GjSrJZspV1Qpa2
SqykwtV6q35uzFAQKp9lJdsjQ84fYDJbeTBO8/xAfT/Ttk09O78jNRvIDtOt+jikWnxjtXl375hR
/6NXiT4KomWOp2OdEl/FXyrSzzGyo2ILBNj+HhcLJLC5IlzqJUlq54ZjR8WsXOPkvGZDYo3fyeks
A8SrjuqGiTTb3zHUleF1XGPGRmM8Wckx7Vszuqq0WTZ8pidAoHIBJixxumNdxcpuEuPdWFbLXiob
g3sRvwXUTi820Ha5dcFBy6X3LbRDkZWN81iVQ48+XnXycmWHOtsMjCThoHbf7aYl6dAoc45aOaEZ
cWeAd/kanatZ78ZLevDPo5JelJLS4a1sVACaUgkzg5ktex1FJB4SZYyPtZhzjlxErI4t+UvUsTt9
ekgGjeQk8LzfJOc+ScSBvDwO4sA8mQpqM/RYSTYsfPUQX5HT7Kb67yRq7smG1MKDiYH8yNE8OrCa
Dn6kc4qVt4p8a2QciyewOlNQCM0qdjGkMsOLEqL0cglRdohNmiW4l/1WTUgjnxesX2WnBIOtEb3F
g74CZXShJUZQy/OFJh516+e8kNcplGQTanN1FQHUz2+FUM1wB+AfrPyy8N1ddbFR3dbQca3lhgtW
T6Oq1JtxSH9mKdv9aCHxSrlcwkeSoCUgmfp0Mbd9SKSJQYUuFVjQUv2FgofkjQN2ULcU5bFuk2Pc
yN0l3jRpZc2RMtGaI2nKSigST5q60c0SeYsJUP7d0jUgEtpYQouASVt8yzkLGBkDD/NiOIgL0hQ0
zMhK831Um4f6AlKDOMKUyVkta/7vIvVSztvoiI+q1tU56dQlXNJCDjJVuTIb0ieYzk1H2tThGCub
XM7Ca5yV2A2SPvY5saduz2Yvll4A4aHVnTqXXF2kvC90H3s3LWtvzkq3U5QAR4TJ7J6DYhsSD1Ln
uva4lpbD76VFuTecpckDuP2FRFstgSeaRUkjPIJybsnU0aSNLqq4uywMkspU9aezEMloRTnOO1Ui
JDgaNTtGvdtxuLFK85nsIoouZUVRRlCPL4+wVTuxkUCCBipjzh8cjKiVnM/tVZQ1IQUdLUTwE8v8
YDZuedA3lv6tm6f/xd6ZLbexnVn6VRy+6r7ACeSc6Gj3RY6YCIIzpRsExSETOc/T0/e3qeMyBamE
Ona5Khwl05IOSQA57f2P619rA89taCLvVXwaoLUyqkNPCKcyduHmASt+Nxul0Srb8LYEZFa4vaG+
1qrip0b9ALMFCrFp2oRAkqVQdwzalTspyxQrwze7Mfvklpg0uG4WhaclTJTAFXjQVjKscPbUz5VL
c4Sax0O+soSXr0y74RaxU5UhUxRdjpJ56J3aqF1ks28HPSv0L0CoD9soNmFanaC4UvDMsLcCv1at
tMbeZR7qfKgRtxpk+HEteXlYrfu828EaICpvi3WL+Neunasu1IeSM7aovzpaM3UFVHwzhCfBePVK
iMD3TIu30KJNjQOfBksKndaLoqxa2g3ISUqHPoLBk0h7bWSpTD0hBnFHMWFgULZLhssui7GKJqzb
bWfkb0mCvsVVBtL8ZnGgLwRx1FQfrXkye8hhpNkOM2OeXcbZHJ7LBXqYKyYuK4hSKrllINY4VO20
7rR6vlWAWCE8jhZ0RrQQssoShjXjjgCXYdsaMqPFFGe38Lr2qynUwwe07aJsW4dyzjBJnJSyixxq
3F+Ohy6I/EkejXEtFcEt4dM4cxezfoI+fBjUt3k8pr1bx+SH3UyOnJaC6WqRyc3zQdX72xqn/5LM
q3jmd+YsvZoSoyEw7Q6SExdxSfaA/p0wNTDmooyB0nGQwGM1Bs9x3zBXIUXB8jB1BoxTcZOjWpGA
hFmZCFC4o8lMIuJUtQG5rEftuki166IxQhToefAL/B3zigXZ6Kf+CGFn9jxTIWMng6oNbLw1R68a
yJgXHiY+gr4tdPktrNgHutohY8LJUsuO4Z4YSr2jJr5XambE41RRNuO81i6HlMRIapWZgw/to3XQ
JMlt1LGyqEtIEFOn885Uyc/SSHPlcqQKvxySedEfoFeuZCaYn/oe9Mxsjo4yguFo0yaxhQUYl3+s
q8Dye0c06UIfgXb9SUtKktUpDPO+suumco6Uv4RIi764PQxnuj6nXSdxIJp6MBZBDAHo8qTBKA8l
vN8d7Qu6CtAGRXAmMzTwEIf6A0lr79CMEkPysAb8/AJPWzPvx9XAi4tBSmZzxHl96MLDj6sEswS0
W5emiT+vgniXjnlxBvdw2rgUR4GyRNAxGQwbnd5GhKWbkAFxGomqbiuZZAepDEm1YXpZqnerBgrX
M83E077w+xFF79IwULQAPPvtdTVhNypo3uAA0svZuFnUqg3N/5mDnPacxEFojMI5TN8dcOHJzSOy
zEDUCajgkSHyI1mXu+gUy8Cn/fwp/ehAzGmI4VMIaRmp+fZqIKlAhFUAMVRqyIzn+xFz5ru4zUpo
h6MzLfUfHAxeMwkBKWb5GRE5QQFFwwymlQQ2CojePZDkNnF2LWStlXMMfN9hF7iBGn1lFWIzEOwg
w769rjn8rQEQc1bf4+IyO3h6dXeA1xXngHpUgjyXqa10JED/8N3EyHGJQJ2YCji9wGO1CIL5gbwo
qUP0U+ty/jAc5N7OYnSvD5BSnrmhP9hjACIZdoC5R+yzk6sMKdIi7McyWcRQxOKgaqtVz00p//gg
ghUKpKEY3//2VmpI0dX9kS1mSJQimjLWHCVUxz++4hcwCTKXyf37fq6rpcNa9wq3LjMv0+4661/U
8LpK7n/+gE7ZAWTWBYfBCjKNwhj0aXMVBi/Ub6FLtuWEVlkU39fH/gnvB24nWStRtAfU4ynzhPGt
9mAZKN7Hkb6VoQui9HQnZ9zmWa1CpIzuqdH/MYkqBobF2ZkARoUWFVDDE9sSNmldtkQN1J+kdFlk
lOy7schWFSgdWwFntPz57RCP7mOrWTSYmQeHBUkCMM+z/fbRSr2h5HLBLjHryF8Eo4041C6qFuSi
4xItCebEqi9NnDz+/LDf2wE4KkHzinEHdvwp8+AR71/GRsXGL1Ifz+EMEENrtX59aEz37ziUqjHk
wK5cQL777RUOcCXAe82ySikLx3SFwJtIFWn2GT8kdtq3dxKHADIUR7eAmO9U5wj2Z6xogR1Vysih
Tes0LZLA0uT2FfTJjSQi5DM75jv4r0HgAC+mwOxoQHdOx15NQb05M/DsraQq1jhIfgONuUiBaJXP
72op/lTn9TKgrwF7oqfEVO2U5jqCFOXMqXx39e+c0WIgjAEI/Tsv0s2gUkWTAPGMI1erXOX93KZV
aCkVaVqyzM4NzXy3bsXxNKwEYyQGYdTJutXoc82rXKZr4Cb7ZjNZpQPa76H5g6gobjBRClycAM8Z
NzVOtmOmU0DQyRtsyuEZ7I6IqwJcui602S1B6NE2EcH4+XL9Lpw5OaL87XJdZIqZyjTxbD15qRKm
ChL0dRSaELPGi9KzXlLcpw+rFqYBVUCCgOQSIGLfxXP9EKMBVSqbwMQDF3m7lvTDTqlTpyBHpTyS
B0t5WnhBMfPCQv26YP7QcCWKHfz//4r3POcFVLtB2LyP+/3tO/813z2lr/Xpi755DzOCvx/XeWqe
vvnGzRDQGK/a12q8fq3b5OvnM14oXvkf/eWfXt8/5XYsXv/y5+e8pXTEpwXHPPtmSpJH9e8PVVKg
/pK3zfH0HV/nKlXlN6CWEEWpKsOEIuP961ylKv2GcUbHUcw9EMoIj5DlUID95c+S/BvkdTgMjSBn
LmKOf5urlOa/LSQ04MV0F21cKAn+yFzlif8nTdEReobMgk8i4n2ndf2wSBbg+NuoMWCVkkB76iZK
HZGRLs7stR8eBfw+2G36dOZc7IwPRymRc170I0cxY3XcBgCn7xOpks8YKtKokyUP87rEaLLK/RFj
7YsTdFXShUdF7qkUxW2jgtANq1FyiuJg7s2WgoLPiDcAaYBAtOSQbwC/1kSdQwbV7Gl21pLVdG12
m439UUceiJTyojsEsrIu47kKy3ZQDYaXxQbjzkc6N53TNIcFyk1ZO8DkD2fnSo2kw3E5TUPrS8ak
hokTNIgAFzR6c4NT6eqCTld70K6PIarnm2BRKAebZttEH0hVmY3OMw2iLkoTDeRsGYVnHQGGZ3Ux
1eZSHRrJh7W7gviNLtBozUDEXx5ytVKsXO+HDS5fu0Ys2TxewuE5vx+hdI0tU4/iu65LF3OwE1m+
U+W+SbwmKMFzzKJ0qP2Sfn8K4mM+MW6PWgXaxmj+UfQ7dDjwaILRxeYHc0F/FUoqw+UDie9yoGh0
n/VNZzLRftCgfIrpi7rHZHGI/DbVq8SFeDHrNjM0/wAVMDaY2RnTHKtKppqx7bVUVZ/UHNySo9dN
nt3Tqy42VTSp5bLKjXGPZE1a4dN7pbOSxQj3hiGPR+ryQVY+wQC+eKqLxXCXmVXx1qWKnvKbBqmG
Tk4+H+et9txRAn5ToenJPgmWvNIukqGTXClD+XW5CGdg65CCa4/o8KBx6TZmX0TLQoan83qhg63g
wpIO9YzSrMvNPEI6wUrRko4degWt/LmphNAJoEgIDhu5oY6mSskg+/NFWfTuSGYWWTDfLSDdmg/R
sILcpUNvDJE9iqdB1NDdjqnmPZqtSRgRajHcsGWhR5faFHS/Zt6x/6uXv/zZ+Kl5dpM/3Twl3dNL
Xn200OJNXy30zDQYcAesCX8ZyAgxaf5XEz1bzH+TiBEoQzD6rkEtjEn5q41Wf8OkM4zKmwA7v0+C
1fgBYb6V34Slx0bPGYOUyapORt1/NvpOTPKNWRPxLYRKqD/xmQTM3yHlDTTHRmUCPR11h9sWTP1N
DOrgSa70aUl9ExHk+YFJw3bBYIhVV7B22l1nSlvyjGrfBMxf6ognYA/VuYCKybMOVjlVGz/lhHYb
XWfWHXm3YLgMwG6j9FRr9Uqi2Omg+JfdSVpy/CxUiq5hMsFOBWEuXWlVMMdISPGmyFNIBoOgXx3h
S0GUeQjJ/auSrnluGF+YDIocWTtOrZONnR7R404qtz02EVrqdGUfwiPsLhaN4vFR6AIiHRzq8wsY
a1HRLad0dhVVY3OVSqn2UhyzUnUWU8gYbguMdQ786KiCMezkkhqvCt+dK01Jjg6grKVgO7UaEIh2
NBZLWDtoE4A7pDUlDVH5CfMybQdZir0SNq3Px4Ycym5A/vV2glRVZMejtngo+kB9QqxmXFMwnDtY
3f6z3KJUbhW1kvN5qhMx0WuBCyxeZlky0XlSRnSq4kLVAItImNUmDJrLRIaih7Y7olPDPIxcNILm
677ofMznmoo0ujG6+QYMpLkN5BSl5aZeKE43Tcw0l1DwRjYzyukF8OBoh7LVXpWT6AXgKxCbqNIj
QJOLHD5MdOURktJmyRzh2xBhPaNo8yeYUml/y90iXDbZAAhmbB4HCCDpd2WzJXpVwGGgmuGY4J/R
EvqUIooeUF6HQATQwQ7UctVZXdcFbwfF1Px4hh4eSpF3sVTt6nkzv6gOLSpBzLN/7qrwc8zojM0U
yxH2xiaoN8asDMGjJ1QZyh5tsdI4+siQrcmxM69Ps+bi2MwuRr3dBXUCI16cUu9LTZzqpBu0d805
GK2UeuPVoZzrF3E2MwCKHevbyYBWB1Tf0dLGPj36WtHQFohD03yYJklxaL3SDyvG2ynMA09OwmLZ
KM0BuFBmSoz/M0Bs1U09uEHVKLT/Qk3ziMxvOnhRffC0FBz58cJsgI0p2ZveI2M0G+TODerZ7FWT
alrmdftUZVFEbbuhGTdeJbmi2eATaa1JXbsNG6LtCDSNjDoWMERCAa7aySTlS6nDr6OGuhxYMt0u
ozbo/iQ0EXGls2WUtOMqUCC0lMKi9jLqeE4PidvQLK5qJCw9A7z3bVwuXpl0A82YyynyF9W+0Bq6
U4VUWmBGwLIi6z65lZFP11PT0h9NUc/oRH9j5haqNCx7Ol6fc9hcH+ltT5AU9gK7QGHCj2lHwK0h
X+XzOBfwvNzBSx1dRgD6S9qrqZek+v04CbxbTr8ZrkEobjupVh4rlDpZQHRHYMtCYNRmXh91PUQC
FnYqS/uq1dhN8UxlrY6A+jRoHcEXa4Dd6BGDU+vsSh87ezJn8jqozNBltA3axKJF5TKTgZ8jqmkZ
TP+71agu7OOMusaoBrWXHyDCgvNTB/VLI39xD5+OtJ2ZUK07GfEN89iJqYCjKg+36oJmkjOVRzPY
zXuz9lRQ8/5MOZKUtaNxrdJbcszCODT7QQvL9aIs64cxUA43dOx7FUn4rnFLCU42SH2+xECGoEgb
4zW6NMM+SSL9JueaIkfp1WEfH0M9cgIJaO9U1/lNUCwOt5BmTWC0m4VvVk3tADyK14RZtRNhNTwI
0xH4GIfZdS8EMq14SCePhCCCuXSSOiRas4XfTRFNrX6QtvmQFKNdJsPC5teZD0oBkDFyC7U1acNh
TWlj2IPzR1MuqvLuVRNhK4x9xdMxg1DVXgzZ4a1dmEW8PwRm+QCkrmAH64V+A7CilraU0mD4/JAq
7b/mox9pVqTvnRsxO3oiFKoZl6BI9m1uIGfZEXxfp3kwbe0KOM6sUqfG0cTr9CivUShsERqLlwS1
gQvQEXwBBWwvrm6zvHwAXnB0dHOq9z8/q5NM4r2kRNJGwi7pNLaovn57VkrEqE9IpAkEOVTsYXZ4
0JL+fkLgC/mxUll10nQrTSO7PntWWIxgqHKa2OHsFjnAnaTojUVJuKW1DZkW9URH1VIKVI15C6IQ
oGXdvqV5Pll1Ha3F4vn56Z/QVn89ffgXDIlqq5CFJ9b5mHDplVEXwUHl9FsERhdluO7H+iLo8yeg
d5GVgIjQF/k+KevBKuSjHyVzdQUCzFLoFLR67Adg/wSK6owMxLclkN/Pi0SBMS2ZKs9pVUudwU7R
aNCMCVFmeyiyewgcFYhypdYKDN1Vmm75fit+Lwr8vsC+hlP/Vlo4+fb//QeKERfH5yqv87fmtBrx
TQHjX6hkIXQ8/v2ShZ0/5/Wf/tfm9TU5ZsH//tOqTp6yl/pjfCw+4Gt8vNB/o8DJ6DH0TlQi3iev
+9e6+cuf+Y0gLuK56hBF0D/4t+B4Jkm/gY/hPRQviYBFJ+334HhGcYNuJW+gSE8hA8TVHwmP3/su
f6tzCQkmWVWJjWkIwQoMTdW3a31SGVwaFors66h6aN2G9vVRwC8Rb1nRftVTJ81ukgzoJqGiOseB
LnVlo5PqjgAi2Bpw15cCSmYJErKj3U3LOQIi+pqhHbV1ddU1VQh8nLK+6SJfmfmzwxKx4MywtXKb
yuBkTSfUccfrKlsp/fagr/rQhTObAFBv/HTYFBNzJ96hWx7HWyb8rfoi3Bj39W36Mjxpb8NT5s/U
3Zheof4xqqv0cIb49r0L/LM7dNLkkc08AIeoyj4sLPXn8dV4yD+Xn2XUwx7mr11oGV8QEjC+5J/z
z+1rFlq4mukL4XJ4k9oBGJXxdTyS5FomZYbW0fJlH23a6BnacZrnPlox0P2MkTfmqyb2pWCptZ+S
2dvIsAsNF8DS+350PqzWH3gNRRiwn1zSKT8j5qMGKchD743Horoyk+Xc3Gizu0LegxPfTW+zK/Ox
3aa30338SXEZXIo/IeJe4jQna1HaczHjYRXX/cEaCRQquDQsoA5npsjPnuZJkfm/6TTPLRDzxF38
CyyQc1bBPHHg//Oswrd9unezuVCggBOU7eZcOiU3SqWkZDZAV3ySapPkTEpQKmYYDsXAePyDrbrv
j3ZipP/Bo8liX52YB8G8jX+hLAOl0InFY9YpD9TuqProK/mj3buqHTmRw6a3Fy4m3p740uyjE3iB
EzjaGfMEQuXnJ3AKXUmTeELSKVR91e/duVtC04HgUGVBWdYyCvMILdZ2nlCRsbtb82l4gf1ZvpNL
gI2Mllqo8c4Y4FwXNyRNZWAHk0/hEUTvOgXnfHCYJyzv0tfgqpHsVLeD3I7vZjvKKM3meDfv4bWz
+Dt+7ZbJ/PdvVCC5hsV0QR9Z8JCCgTXQlLSqA6r3btQw8WXrt8G2eUNaeHY3u4iuEc6uc0tZB/vg
0/RUgHhGZXTXO911oKJhaW8PVrut7oHPM/e1NUC8Pkr39Uvnx5fjQ78JnPS6tPTEOl7HJXBna65Z
t4o35BRT7Smxc40Sgk1DfvoUraTQgXb6+Bby27fiOXsuntGi6AVw31KQzd29zHcKbrdzR4kTtpXi
LmE4KbCT2Ac+VzH9iuKMaWWf5c3RAcfcZ8wFWu1N4x8KB+n5cAOBamL/3Audf8wn9v3XY/5XfMzn
rImoHH/Mpv6zrcm3SdNX26lBEUpX3ATMdSoeWXaDZDJbp/qFHLz2ssrwSglWx6in5aJSZGaq1HMM
kucOedqw+0845Amq6/fL1GkQcq2InZ72q2NNppilZKpfu6M9OLV9+zC54c4+p3tx9kAnzuHvPtAJ
ifjXK0KP4aumo/qdeNRRzkPEx0rV7w6AvBWTycDMoO4tq9FSZujJq4shWBqLWqAbD5M3Y44fYoiY
/lY1mq4mzUpHzsZ0NSphQZlARZ8JmWtYFMLS00csb7Uri66wdROTHB3izDnEt4Os0hCIwfz+3Nqd
CMl9fzknPjyrY5j3jpHqL9BFt8PemgMjJmsCoQGmAYEVht4zB2kBnBkVRsANj8xRDuUex8EUkQrK
YrjInkDeMosGv9EZp/vDbfrxdp881yBN5gtE2VQfHo1iRaejWB0Si3pidFNdmo/60lzKjwW5gXnZ
f+kuBr+6OF6euUc/iqo+nMMp6Opf/JGfyl//Vz9yseJOw7yPd/vEMOfoTM2haVH98omBY0YEiqe6
tcKL7IyjP7e0TtlG/xlL69y1CuzDBwzF332t4Ee+v6nAS6jGQrjI/05sf90xEDH1seo/Ps7ty0v4
Ra1Pn+5ubs5UJTTxcE4f3sfjnJgThJ71biGOM64ZRFmFdmnN1wc/WDarL8WqWqmE7bpNgLyqrcHy
Z75iH6wCSux+W+wy6+lp7bgz311TkbUkItPCelAt3cqsHYBPi6nLc/bl3Amf2pdqMNGbwL5Qt42v
sX+QWLdXCy/cS/Qn7DK354zr2hncM1fFurys5vZcpeVlHe6M1Rk7c+Zc3snVPqwGkCj/tHM5t2De
/e2Hc/l7F8wP/faHBfNOBPbhOFoYUIpMWTCd1+AE1/XnFU4m91W6sehq9Oc2/bl7fFJC6CN406B2
UP3GGZ7TwVlcJreQDmoyEGk0Phz8Hd2KhhbJUjnaC+U27ige2qUDfUFCunQOQHxux7w/iA834L99
x5x9YqL38+GE/9EndkIF9zVC+bhChHf+cLxabwF1HlkhGVPe/py02D4sVdWR3hQ7jK10cmb/8Co5
MZf/9FVy9iac2NX/jJvwowIiCGlaeNT8qSedCiQpUSxNfV2ovuN8zq3PTKT6F59BfDmPXuRYr4Fr
1U7tmJef7KvaVazlzc1OsU1rdJab0X5cOsu7yFr+3ESCc/2Rg/nbSaknQOKkbUyIPzipuW9YlYOj
sfUrzRq88Fb329HqnLDju3qdb+o1G/lRv6i8+RVNomdeCVfFcmTrN55i3c+8FwhUP2kOowLLg10u
Y6t0zbsDycnVwb26T2xpr7vjmnrJcsWAmW06+opCmj0sTefoI7Fp88dtLH/PALg3bELvdbI7d7Jr
p3Bfqw0Yb/V2T2lq5hI7v+YXB0fdN9brzPZXsQ8jHTdQt2z3U2PFfHxsmy+m85rg7VwbfYjaOXjh
F1z1l8CvPdgWeLHkH+3nvXZhpdu96Riu5q4WeCjDhkLG0p3Ecmuvsearzjb4scorao9Oun/YZg9H
Dqk72rWxE+UyyZ+vHqK3Zt16D509rLme59h+1p3tp9552JnWA+Ut+2F/ndo+857bzMpXvZPhjP0H
frVlnlJbr13T4uXKOhG1t7mXrzJrvbu5uoLwwmo8mGncTe2Kr8fejq3Ny3AJDNFr7cqp3cbZtPbL
vYzpT60W5x7ZLxrvQ6LVrZxsyzCf97hprYtkBVmeg4NwevvxYhOtKqd0qQ5dhttNthUfVjiVF676
dfdYvsHqAgKkt8d1tI1WIApQ5rNhpFlH9swb9jLlw2g7rpVLcVhxhgcbxkz7PrYUvmLrZfdJ85F0
t56Wb611fz+/QldtsOaWVW7RJuAeF27tzB/dT/GqcXWrc/PVJ7AFDpN5694zLrjNM3uwVoHlj9Zo
LTN72XN9Z3bCDyO6DxvhpEqFXFaoS2J3albtJlwpF3DhrXIfmZGLwZk8Bq5dZ2/4EACuP9UrV1pz
it7oubZzJuo7ZylU4XQ/mOj/Ektx7v6cOPqqKctmgE6M+yMW1eHCuOzdi5lVW6X9WXImZ2Gl9vpp
3Nqu4rMHoIDzgv12vb65OnN7zhstca4f7s8vo/XLaP3PNFonseM/c1Oesw8nYeU/037KAlPxXdpM
W0tHyZtwCwnMbw3EDFIo0IwYK+HMKmfuC/9Yu53Xea3bupMHKZ+b3g/e4NF7ssXvxnWJl2zeXyc6
UuJ3EE96+VO2kjzJM9eTI9sQ0XqyG9qpG7tHN3Jmbrc0rrtlt5zZukNA4yz490hErV3R8ZFbUL5e
dt86g61b29ZxO1dbd+5T4MAF6ApPqvvRCmW4mxEv2jmS1/NTBtQd+jTk7EQMCVEN1nQXWaF196TY
T3Aavqf4BA3+K6DGfY53vI79/bXqNARGnXWd21sZSNh2sYPs0p/sLZ42s7b77cMnnaJAaC0Twod7
6Bas6d1r46ZfNvcasQL1DMMiAhxtzbpqrRdxb97ECd284b75fc/vRVDx8vJCN3RtR27sBV7ipwSv
sAl6rVe44raETn1XOqOne0xU+SIoMG2Qxv7P/TbP88yzPgnlj+YQZkGVU/nn6bXcvdY2+SOevIIr
F09yA9s/ga14jOq6d4tVtmIOYzU4o6t4c1qPMkWUgij86GrLxAvc0Iv4LqO+nrqhE/PAFcfwQh6/
+Fnph96MYkbkHd3aTvg9r/aAarvTEp4rfjss4wty3mLhzC/hxuvcuYeIpQWOejs+zqCOqyz1UvIr
t/fq1eSODpH+wZUtBAlcALVE0wUxGBfDFxxMLLUDl6HzZ3SJ3hyDiBsMmp1uSle51H3JY9yQ33Re
4RwQSgNXw7I3eTK5B13WsrDtDDyNGy6t8na+mnZMKG7LlbxtfDt0A4eJE5shDE5HWmcIq1mE527p
Z17qetDI7Zrd3Js72ZpPurhyWsu0w3XKu/KNyRIWoWfjzO2EQJLA0D7eM/XjJG7uDHxiRzcZYShb
ZR03bsOt2FB3IgCVffhSXZ0/BhdE0C42D4WBpbFdbI/ecmGjyHs7XraedVwFKxvssR+eWz5nTcVJ
weqXqfiXNRUIUv3cVJwmu4dWncVHE1PReTWGonZ1v8PgD97havjdMRzYSzI2QvxGezz4wj5Iztwd
2YEHf26PoCQyJ/JSf2Y/dySsLFp3dVTs/LEmHWidyU2dI+vZYBMmduKvneyiuehX+iM6uZZqHSzJ
ntbjJbADh10RuJmnED2TX7B7R5vmPx+pXs6tnfwYXjd2sl6sGr/x2Xye4oO+WkHDtaKpb5vvOwdr
5/7cpOrGGfd5yvBRdZGZhX2l+ojyvu/oljlj86K3hXtsXe158jqnwC1OnvaYrFBT5a6AF3eEnRRf
uo0+rN36iZNy92pbdROn9iMv5L4F/DeElEvolJyDM/Bv4OZ+sD66iceUnS99EbY3xrJm2NfIyf3w
RrwvBZ0iXnu8OuJ8gdQ55QXvw/ZKX8QnSMvIK3l/6PBsXCZbnBk3vNukvnjV11fWr+IVOV+hJ/6G
MNg7rqVl6fMvRzy6pV37Ked95LkkXmkn/B1zZrELeYbHOXGNTCY4iddyBsLqwxvGdaQ+fy5SX1yP
qFwE68iZlrk4H0/8y3lyJTmvEkd+/3Mp/IR4H8Z21y1TTK4wu1A3UmZAO93ex6uUmGE72SJ+SKzF
lbauV8l1dK0+5ivMN7612dW30rp3Bs/0Kdi8BzkDmb0IZjS+JKf1M56Caod2jJdrXTwG9lt3Ez9/
t9G50+wmF+tuC+8i87yCpViPA89gzi45uIXd2JU9d2DXvNZs+O392And2f7oIbDthq4TXcElbM2c
Ge5duK4Sh1B5B3dcJn6ASxu90Un5XeOJWRLOUeVcO0+46tAXdQqT9QWzpZtdj45kb02veNMILA52
eHEgaBgtbU9vdx04N/D0zfyEKk/mm9eRf3Rw8wf82sEmKBnZW27FndO4k7RkFlSBcnt2YfiavfDL
Vb2tt4Z/c8HQPK6KSkiPD5U5cRRenEfJQ3qDBV5yggXLXuyvg3sE/BR7ih0AhNosN4tVb92LKzS5
MZwyp+8s2yX9XFxuywbhbB1mt5yc0lbhGlcLzmDhL1wL19dZlkHVYLLvlgf8PHHZklL4ql4p63or
+fKj+qw/1874HLAymXTYmttuuSKvzm1Q8BbwJ5vwK7U2lHKci8l79Dp3dsGjJfIMfFBq+9l68BPX
fsuwD29viX31QjvdvrnbPUXW3V1vvRD1HXhgNgTbd/rO2YhoT7Im61qUWGrrVhyl5D9yjoXQsGVQ
7hGx3v1iWTmUQRyxzEq3Xy72AU/Y5E5Bvc7C0YlkO09zTF5eedSb/H6Zb3IejLCF4m4deDQl62C0
jg59IaKeLcArynu9p6zD5ZonKcLxnNvf22Ix0S1nCR1sRLP474g3MGKEgS2JM23Dz1eGL3HjlLX+
OKM0lPlclr2THc0euTFbO1yK8p7lLnxXcdPL4PINWjeCiANrP+MLXBuXIAy1wk8XPELD0d2Qj5md
KVkwWn3G9ZyUdNTCPBbdUNMnea/Wla78npOIDSsiVLEp6KC85yfDo8g9xIbOdzgfDxoCV/Mmp7pF
edxRbWkrYWCZA9sYfN+s5q7CwOFStcXe1e0LEaZq28L7IlntHVbMyS7fI1WsmrBjRKwesyHr1oel
DlscX413rV/dJE57UfuShbXjdVhCX9rkPnYayxxhgXN8lbB1RL7UNmOBEuSLNGMBg+LlcCXfyDfH
bftJ2mkX8TZYabvuIfcHa8a7Fq4okVJZ3S/IDYQtFHZYsjg3YWXxDLEfs291bOHXz57xXbBVrYqM
SSWGZdksA48Z6venJAqMxNYbyYVQ8773eBXl3I739PvO1lfDBsvsJzeBK86xWVKwdSjcNS4RbHYX
ONBgetSlH/qHym+dkrgT4kO2ucmnHtzINzEvEZt4xGlPrKanyrYJqyuWJ8+JJxj69ZeEpKZw5Cvy
OPa/SIEiX1pRDWUVUi4V0S3/dp540oylEW60hBoIflNPF/9FmRGXXwLkqSjGkp2yEIkZ/OPlSI1z
xidmfsK+MTGPfLloRWCbRFkV28XNCFnVqMBzmiKoHp2F35NuFW87sJCesRVFWuPdjAXE7vzKka2c
v0k3PBGJt5RYB+6aePvgTuQKC3IOxRJbWGzXBQZ7QZoacEcSkbnZyj59wMytDnZKOsOzYiWkmDaR
8JJ4ghgVDQxE4j2R7rSruWVjwdlOxrsrer8zyxkfaXzqN7NVyGZ+//KSdec3qDdnuzlgyey+W2sX
PC5RdLfCp9kVjtw93Og0B1hKu4NjrvjzvhRN4KpfHSozOg8xpyCSCG1nOgp/hHON7w6r2TWOeZPe
dcthIxyzWHDiE2akJof3oIKgxMuc41IkgxOb6AuZd72qGX84WvghvsTTiDDasreVPcN9Fgv5SFDQ
+yEpIEEHtyDdThftZeEvj15m28lrS6Ha5Oky+cSTE2bsyFJu/NDKSst+MVjLh/eHq16HPt+9Z8jl
g7jbeEWSHSzSrXBDs1vxWvFT066X4r9hiPfla+E5RTYY+qRRZIO82mbZnQkIz+bY6knx91eO/SvH
/pssvXQunTgp1yPz1ExJTzUuIvgVjqMmyHsSZlK+OAfKPJ+8iLP50Bz4lbz8Sl5+JS+/kpdfycvw
f+AB239FG36cPhcV0FMM4odmynu3+oNBlWZpGiyE+QZqQE165RvExGeGAM8d46Rh83cd43wSdtIq
+JWE/UrCfiVhxF2/krD//iTsbBR90qj6h6Jo44w9Ph3RmENPmy4GOiW9rb73PYqVaJxnW+VSNFYF
coz+o0Wxgu6u9t5DLMhNDerGk6O6Mn0MjVrTRB1G1Le/Vo3A6ZnO86uoy8b2a46i18vDtKa8zbyk
q/k9ZQM0vewB0GPuBMDfREFG1Dy+1lk3Ij8+h/s6e6UnuK9/3Ss92/5676R/cOT/Q9tfEND9KOCB
rw7OHZhhYGj+NoPsq06W5K4Ri59qHfU6UXO7v3+5H+0vFFVzwA/3/KBwqKZvgAn2/K2I0rqo91GH
Wk3Ol+vJuix5aW1TVL+dWZdACdbZZXZZ++a+eZD3yk65GK7U28ItKGiXIEcM2lU1pSVrv98/J7QK
91Q1E2tPKWpaT+v5CkzqevJLR6PU33o51dHQk+x8NQJmLR0x9TGQXIee9f/Z+7LlyHEsy19J63em
ASRAkA8zZgPSF+1SuKRQ6IUmhSTu+86vnwOPqkqJ4e0cZWd3ZtqURVgs2kCAF3c99x58dyen02+g
Lrt5e9sFcocyAJ5Vc19C9+YNNQADe4hRqk+B87hXsE1tfXZ/hsT3eSs95+UlcoD9QC0f2f/7yr1H
aQN5Qa42DAgnUCGt+lt9Ru3+5h5nsT8j/ORmjT/wFQpUcPNyvDJ5OIv+7s3MYvskBEmVFbcMWGX1
6wwlH+exXw1uLh+EXN+iEedrJ335ZZC3+172DcDLcnUugX85B4LmDj0yK/A3uiFKHqps16G4sgaD
GJJ8YNBTe4mQc71/AdRm3J/aG7Av0eptadj7voT6k1P9biczuNRgjBofQDKyMR+LB+8VMOtNfyp2
oHa7ITf6zXBdr8DYMQSuDoil6RBbDtTRMPftwtqhOZApfkXVTTM8599NFPlA3OZoIHf00OHloHFQ
vzFXHahNvx1/A/tJU8eee+ao220tusLD3RgvQcMUua+qBJo63ylqRi4IiS9C37lL1xh7ttLceBfv
ggtdqspdiIqQymkrfPDxZ9o32B17pplb31Q+M+JC1VZQoQIZBX7pAPY05xZwXKqeB0CMrLd7rInT
oI2frnIggejXfn0K7BI6plDZRBWw3hdlDMh8hEcFJgY1oh4lzOQCNSN4TZgW9g0tqvL442MW0IK+
UZ9/p5ejLCAixFB96JtubeF5VZEWdYMLBfkZUbJV1QFVH8oAXOpX/hcFX+pQifPuUfsBHq25Umi0
+i7B36q8rYrMHsrPqpyu4Eyq/K1A9kreMSwN1fcNOFJ95ho3/m1ln2FgZAnaIySex20E+HWNCmbt
hucDsnRP5tW02irIj+UUMPco/OItWiicgg4V9ap9OQ1JaPXEycmwhyXZbgz8GrtSeIVuZZwSuAig
GgSObNOfvbx4q7e3u/PXdPPlOgNzaSZx/6CjQhd/BLiDuzfbrYFQU9lxlfNWdl/92SPzjbo1CgXt
Vv1fVYFUrhzlRSTXq309GSXb/6J46bMWiZZlIWhOIfKYTbbHIKBfd6uOt78ztqVU1bNQgrMPqgSK
9/QUGmMHdi1ZOHdE3qXu3d0Ocz7X+x1CJ968vICAba8jFwTpYJ71N52yb9B8J0dkyDDIF0OdN+WX
5IqZ8LqANNt0m1yhwDaYTe9O5/rXhUWXrKU+q2z+21r+T1nLwxHDO3mYVW3+EHlYUsb6zHn6827L
ktrdIwPfXZd/q92/ltqdeUh/Mau+5CjtB0W8k67/CUdpyenUZ47SX8XpXHL79ZmD9Nd1+8WhkVeW
UFwSBFwAGKT+0dXjeelj6AhcPevmsQNy5yoftidX2a6+oFuAvN1XIClWiXyNL3x4csAeuO0dYPRO
eAr3YpueAtsjAfZBePcdY/c3GE3rYGbVxlxPFzkyMZEEUK+7iPe4isxRXQbBnQ3PO4yd4KYAK7WM
bqpS3iSI9NCsueDKLm5vFp/9zbZnHnSwwMwBohIMLEcf78e3Z6V1GjbKwSKjk922gMiwr8J9UK65
wsIOLpxxp7pF+IEAJN7GZ+YeK1o6IKoG5jNaqzaRDtNrZDPKFqzcCrenmgfc6Aogq3V6Afpp5L8A
nkGFXAEuAeVxDLxT3xk2PjoIcip7c8Pp2m5Xxx25xc3NvIW/1eb2PHA/hYjv3tzs3o0k9jOddZjX
gTH68uzmHnmN+wfE0cDeEWRBNptrUMkDcbTPTl5vrm8KtMtQB/HIQjihzNaxJ5ldkdLDJKMEbJOb
q/XJ6e74O1zc5sxm/jduk6sTPbbPWaKAG3lothVSNeVKYUnjywlJmnUI7fWski/PJ5e6fPp2vsHo
fmi3k0ukbDCdBp+5egbYEV+WO8ihqbTCuHo0NvUJW6fX+rm5Nc+sbbrzG5lvj5+eeqJjTzyzjpNn
i9wa8MSYbbs+Q0Lv+I9nB8P8dzI4s2JNnLNcF9AeGMNeohlodOL7Z9VMRs+ZQ/B3BgQm3yqEpkKi
Jy7drumZgo2rCD5YB+6XOnWMN3DadMhY9OeGA048ZC8MJ/mC8fUS4DTZ9Svvy/EHXzgXex7/DibR
ggnnkt58Q+vYzVKAfdhq/HYw9iwFX5RD0BglFjgDDz0kIHExLcvJkdtDClWTt0oyQN7gPCOvuj6R
G3SyZfgAXz9PyO694vfrNWbd3FXyWwGftpJ4SjS0qQxhgCj8tJJfYAvR4LRDHu+NSAJY3tvC2zXU
KRyRnvk0ca2YtIgE2AS0yoiHf7DlQ4kEsMoWP16oj3RuqeCsMPDN6vybennappLu8Ze1dO/smRr/
69+7OUPhZ+/dkvjOFG77h4vvTOn+PcV3pq7/u8R3wTrOZ99/yjouKeB9JutdSPaXUcD64VNBIUoQ
BlZfMtPAWQx6SW72bPMcoD2p3uQY3INk41foOmcHF+UO+s5FL4UqUi10LoBQ76Bi+23xmXZOpgbk
68aA/trUKS8jdBRN6IUdVxf7yV5X6crYZgDbKzi/jWaqAcOmgPPccTRCPZ9VO7+SVimDCIYcwGv0
dCkNj5kaxrZzvW+ApK8vL8GS5OjuW4RddBvrjKD8G8kUXTm5azg7gn+OJyA/RwY5QsI+XJMtqGSk
jy4SFGlUojVa6dsY8U+6jlYpINb4JLo/dDjQuktc3X1SfnSJTxxXtpi7uXA4s4hgLENMofTwZlyB
TuoRzTRK45/lMD0j3Er1XwLVf/FI9t00qrcG3cb4iJAP/6xiqS7sAb3lxlrZiFyq3oBHG99Z4sPK
a1KdOKofUf20x1Licz9+BdfqazA/GEHhLVrAAOJXMH9QFqmS4UpHcdBS3YbOgPYuVWXHyC31f8D9
0ZGEtnCBjoFu32DR47vQO5VJe/MDvU9PKQzUgHk0x4/sP7FPv4nTzD6lPk3bPIY4EURJpXz25Unp
fLkFg49yDWuZuWv1ASUj6So7eXz8OrpfDQeT68AKhN71F0ywgQ2P5MvN22kIqS+cAMKQukvvdlHw
lYf7Tl38/yT4B8dGgWPtXxppZlTLysu6IsVb3LvzKlOhfqmXpty3aH17coseIvQSoYF87/SHeL+3
z88lHLObt/t7jB54fbUw+ylGPOydKA8P/bTnp29vb+gl3G2dNw3lWPVyT0HJhvvs7NCiF6JFp0Af
XrZBg5uq10anu2A1ygWdt7i7mUX/e+1uWWnNbP2/ldai0pqFhn+a0lr0FGYx5h/qKRx0tG1KwCkL
okhjn5x4py89zwyTcYAthJWqcd19hPCwVjlUwumTuSYyOV3Q0QdHzlrvlpxtN9S1xox0LBkI+jIQ
C1MprAoELM0zC9B+2tFuk0a0cuM4TdfZhBmpjGLUKIulTdgDGMgUPWFWOxoprtNOfy6C0umysdpw
EdfS7juy9MQHHYbfnpjNXLk0imPu1VCcmETSoQ8XkJzAKU7AXn6B/GCDxt5tgTEgd08KlHB66WM+
/4IF3mf5f4pU3z3CzKFLK8FGk+EREFgrFf3FX6lGOTXOLpFqLIzqG/SBE7qBd7V7S4CFOO4D6Mor
OvYEM68pHdo6Dko8wYWKjl9uLtRAxKs1Zvo18FDO704jebOw5NK5z92OP/7c2cL9YDN/oi7aptc0
7JquS3hywIWVDnJfSHWUgBWUmwn3RQ1GwCSfTvbuJfr4lGuYypsMaILQBUBi3OKVKO+XI+2PLAdA
Sm/3x0/qsK57Jx4z0z5YnabpGR7zHtb6WXmY8MrgdiKloVzaB3fTOZhHVMhrNWTxO8NgITW2cXNZ
qThENXZvt7fKE1CP3qt8jING9Pv7t93b8SddFGT1zt8pnD9ekBdf6cyS/kmvdElNKtay9wf156vJ
pds60+upHxt9XEAGU3lxfb6Q51344XNs8+d++J5o4ohu2+Mj3gllNBiceD1MEm5LjQtMMaYEg0mc
+CL62shz1QUfOsllDkhVi5FjmK+BcV+FvMRwBoV4elEVh2+r4zdl6U7Pkb9/3p2mC0pyPkT+j3Ai
FqzR/vDevbE/wBotCslMx6ZTaIqiUkJCHIwS8wHkhbcEC1A7avStsgmafBxcxPwbDhDdiARIvPYu
gUXcAMu4Q2++s+CZLD7TXJv+FZ5ppl//yMv0KbLM/9PWTfWUhE/ZL7KtXp/aX/K3X3bNUxPWTfi9
nvNjqp/9nnjzH2u5T83T/95/LRrx1H9WWQO29pv2tRq/vNZt0vyTEf0zn/zldf9Tbsfi9X/9x/e8
zRr10/wwz94zVyo01H9Ofbkq26cmr8Kn5JdNG2avT/Nv/UF6Cf5KRimI3YUFhglhEMjxD9JL/it4
T3UQlYIggSEaoHAy/0EJb/y6/2p8CsOwqSUIPvUv1stfGXjW8G2osBODUpj8fx7B9Q8le5QUXl2j
33Qxnge61tRN3RCg2MTc+5kZCQebFXU2OlqRxdaKeUlnbixjKkwZpGH2oLVa9BjZeV46xUhSIYe2
zIZNmtGmukgKX/QuuN8ElzrvJ7BYCx5gAkVnxg9ZLWpMGerJAKoyW2u/hznRnnjJSXLGSFBjcKNB
wHU76VxrV5XGrFuSjZ7p2KRnzToKg+oKUYitS4yvbKXwsqkF/yItgNtlwXDCCkPHJGahGSiAFaxq
T969zX+c1PuWTmXwPxwMA0cpN2wDFKMGwzjyjw6Bz6aBF9ySwvb6UxLm7QOlbXoygJv9PIk0uons
iAfSS3P/6/GVlZM7X9km4NQDJanAG55pmYC2zMC+5Oj7mGFjFs3lONBigUHXmr94SpTQcUgmiFgt
sPt+3N/Yl2MFhl6nbiMKAAUY1XsZTjG/IRodYwMsvnXWnYmGl/GN1pHuJtKyIKQy0NoW9dd+MqvQ
HdoizlHMq4oe3vrkV+dMq0NbxtGY1lJLfANjthO9K9bpyBqMUcpEi5aMvmYNqNxKcUftLm9lgymt
GP2tDQNz2MA7zNlp+oavG99oXdGNbBcXOXsZi6TMXRJw2+i/xJNIvrQ9Hb5VpQgu4yDQ36p8MEO3
8Mk4nTLcuyeDCAD9A33sKqnT0XPL3AKYehzL4tkG4fhrgRwdpogT2yhPU8NnGFcKnuxoVSUTiS4G
TKhHr1ae9rlTV10GwBEj5bc46hkmOtVW9WqZ3QgC4niygGaZvLAESXst0FTiJ17j5GNrki0rkxqU
85D2a9tPgtFJ9LyLVqzQ6YNeg9PJ8bSWgrbO7/LXtNWnYdv15bCbsobAvStsHRPXwijQXB7RENNm
SOHFZyBYDAenn5Iud4VVUeT4We7rciK+HDxePjPuJ6Oj20Fdr44LKFWR4G8SijK0biOxSU1gtGxB
iDmTUG3KwzipX3IryE95WWk33dBw1JUtOrh9gr6asgAFITb8rQ/iQYIo/TLNEkzYKeNCJjTwf7ir
n7I3/2/My1fFa7ZrqtfX5uKp+BvYIAUEOGKDqhB7+WB51Df8sDzM+JXuybF1i0GT7Mkrf1gew/yV
GeCztEwLk38VE/O/LA+1fiVUEXmCWpvaBrTDvywP6JYNE/zIAOWBgww9X5+xO3MdB51DKYwc0ylm
lxtz6GfItSQNNIvJxtL0de9TcxUPWrN5dxoHdPjHMAY/1jbVb6wD88bIXIcHdZzrTc+ZtOKkfGjs
ZNiKLO9Og7QFZYNo+nQhbTNXqljNsHE2glm2CWs6y18MkyhTASUqhxIGzh5EcdKEfXMaZ2a0sNRP
J6iWwkWE8cYBotAw099jEyWZBvbLtoyzR5jwwvG1Irg9foIzFpD9EaKEwQTERNi6MW+YoOboB3Ro
uTRiu7jOhJeHUu+1aqdrWukESZ6/ek0K8mfW6hjMSUW7TmidPdSGKdA/NCWPxx/owAlDdkEpZeCA
mb5PN7yLRGoj7HO7xfNEjOud1IWH+YV1Uz/5rR4t+PsH1wL9K+fCgizxmWvtZ0iJZlEPtgNAHa+K
sm9vCxFzNxSJRhdSjrMy6Y+DtnHzcCVtxdE406l9WI1j3iu/q46MU1rZ3q3JfWtV5Vp+wbsuv44n
Xp4GpIHWr6gXyJLQxgkzHSx5WmQ6Kem8VuZ6BOryJhnXDD1oC1WfAzJnIm2NZzQIxobP09cjXvRE
49RERljLVp7hl7LQQeV9/BUfWsXEKaCSbxo6IzOXlGRhKwIrxiyz0gTFrJjYbSzMaImHcO7g4epA
gvYQY3jAfE79Hdpp1aexb0pTn5q1ObX+SWRR/Xs+RtWJkY6aJQPKMJaP6/ru+A4P3SqLMIvowlSy
tW9LeSfFOiv6qPEDJkmFGewyakyxtX341+tOePSKRz6dpN/pHP4fODulb1f1NjMFrWVr9vlrx+v8
86cOqRPUFDh7AfX/UZ+AFKo08ziGrky5dxMX8eAWtZXeHt/5AY0MRk7BBFfsnFAsH1fRAqPPmB1B
72OeybZPJ6pLElZMyNTk05rhPn8/vuIBaYK8Ik6i2ByFGfi4olcmpMxDn0u/qjBerqp9p2Ocu59f
xWbMojCptg7P+uMqvR5SMfk2k3ZsklUxJZUcc81a/45VbCyAmwHxtWY3Y0L9hQ5pyWVYF901zZNw
ZZVTuUA+eUDtoTyFpiiTQUlbQl2cd8Kp6RNNihSWBY4FMvFBzx1v1HIXmXnx+Q3ZuAQ6bgKow39S
eiKjhak1KYbqCzjn1hB7LghM8wXdqo7lN3d1r1oRT8F1gcDZCJpnGyJDlaYNabAKSK2gJ3vhhDRe
GaAozyt9F4wh0o2Gdd0F9oLCPHCUKBPYAjZEIIicqzKLV0mpFSGXrI+As+R1um6nDuD3KtMWjJUy
RvNN6ojlqQXwk1BpgQ9vTaSxaFC6A0A7ytdJa3YuSHCdgPit1DL9tKzBVPVpabRhCwgX8HhgFWYR
JLdzq2mShkljNMA6VKcYbWlEdGFfh46QQT1j1ADUNZn7ObqZlpPeCyZ51hnbHLH/um3S6rJvW2Ph
Eh+SE06glBiHCUZy5eMR+iztO7PXmByI6Z/YvqWfpKTtNyp5cx4ZqeboWpzcVpPfrUnByMLyh3aK
XIZt4CwhqOZMU+V5wzKz0aFDUhNmT2PJhWlXzUVC/WLhUA8JC+eK1p4y0ArzmbOR9WSiNhD20qj6
q8HDTOnQQwm4mt5MLzq3/DZeWFA9+0fpFKofhCKVAh5jsm+7eqdT2gwa0upyJnsvNdZR7IFfPSz5
6rMSKeA6Ia6Af6KyJ8bHFzjErG49L2MypEXqirrR13niifPjq/z8nrAK2KWRNSOMEGu2Cq+DbPL9
AoN389LcAdFsf2/zvnlJvGlaCGD2ufz5uUF3we+2EW7rYiYTehxU2CoiGPiGgkgvtIrWNUJjMtyQ
dvwK9fcW832tvkOZmHdGveL4J3DxZU8aV2Nd+Dh5+CnStPM4k33dMc3h9tC8haRL0I/Tl6J2ImS2
dGkYafot7gM/lMRMmm6d21V4MQrbiF296XpDhpFWvthBlhhOGJCukAJXdpBNrvNbb2yAGYizNs5l
FrI0WTdhyJ89kzZvBoziFedZ9DW3epPJosBT43l1sz/jNGO3Qcbh0jeJndVrHw/8LdCmNl3pWcjP
baH52KJZ+qeesILYhVgjw9LbNWY9xD7SHE5r8AE4tyRl1unxd31AbikQXPDTCHrRdK5k4Z3cJkMk
wsAnhuxqrl+kbfFojdQ7Ob7IAYFCMgVaB7k4AfU9M+txEeS1oBwTtrt4PIuQ19xahQ0i2zSplwTq
53tIDYRONkGSDFdxJk9RGZIq5yGT05Amm9iMTWA9Ru67aTcmfMFAHHBzBYXpgyuPS4/ocWYhskQP
8j5BAJWJQnzvW04BpkgK+7oaij6V8M262hF26jm0InYnI0sfX4ygDjf+EEc3JbebhaOeNXwrX0Cd
pE4Jh4k0+Dzx0BYGa3K4uLJo9OS0Kcy6djwj5FstsjMhSZZYFyWHtEmDRwLTamp/uKw70wZkpgDO
V/ohF4McjAxxWCIC76YcLPS6HZeIn/UznhIZSovZtuBI1XwUu9zS8zpDTg1HlOrPdYm8Wlxo/A1B
v/7aj9QE6iVqX48vekgM4fwjGkHCnunzJhYRJCEJ8hFHk3PjPI1a5qYkpNupibWFWYaH9mchoUCQ
l7LB9TmXeBpFiK8y8OQFCGSJNZnSFsNNFeavI48uRZ9PCyd6aHOWsJFtYghAzLkiNbyUp5Gv0iVt
X27rguv3CT7oTO0whAtyf2gtpJtQT4EzYfM5qXKWtcjv5jXcdFq0J7TXTNRBjOJcK6clpNLBpSDK
NgoV0CCG+vw7/WTB2k1dDpdlaihmf6QE0gHO4KJhS97ewZUgi4zjD92ez7fup3SMxg5xFBsJYNiw
q42k1MJsGwSnSyOKD6ld28amBEfxCxv7uK1AGDbPPCikXhTxxTiwaY2A2Xw+LvAHVtFhWHWIIJI7
xjzQoX5KO1pDPQUlTa/iKs63E6nT37EZ0K8JdDObRKDCpi7Du3eEelZUaz3EYUBa4yQLdOMcqXuy
/fxm4JXAKbER6AJh+HEVKDJkwFDtk7ypu5vB1kfXL2194eIqxTPzR3SE04yppDJyt7O9oJyX8ybR
MAwrMGAUWfrm0faahuI815BKOb6lAyIHLYSSKRLVsB5iZj6iqR29wcBiMDDGA82FtbZJ0G+qQP98
ZktVWpH3RqTBuEVnCmlgmmVGvcmlIL51Xk+DtbaCulsIdw+cnkERLaFkouvqJn18R7ymfh5NiGWs
hIitpaFoOQAhvisbK3V8o9cXkqV7TTN7XciggeQPkof9kZkdGexajDgt5JmKzAsdkcX6V05Zc6oh
IX0zFXR6CeOJ7lDxyzGHyG+7bY/n2xx/j4e2baj7BblkFqL9j9ueDHPwPLh4sgyLaVtGOkhfIk2/
b5ogckav6ReuwqH1oDmIhSn9pkHnbkeKO+IlE3btVyQ7qVCEX9t9ENw1kzdJKGzt5vj+DsgpKiKo
2JoEuRm6bxt/d8GrbkAyfJ8n1up2bbU2dWnnmyuk2h5+x0rInkGdYKo7ktIfTzKMGPFEMsBVJoHu
9JyCtCfqsrOk7fpPpy4Esm0COS2IqtLDH5fy7VyjPsOdLgm7ro1M3Gt+OV2Y1rBUpVGvfyakMFwK
0MBtuNlzZc8D3Y50DytVehdfwyrsLKGByIZVKNIEwkzdjlTmtu/gnx0/zgMGACku5LgMZPmBhZjd
+qoZ+hjFFS67YLDucAZohkqCaUE8DogjU0UuPDkcjx9Uve/EAykN29IM6BZLAAthadMDiu2p9Gnw
Wnv95xU08hdQlkggWHD1ZzmM0pgQmOnQmaYfFbAFNnF4EPvOGBGwOiKbsiAmh44QlRZVSUTJC+W8
j2KSTJOmQjoMgKzK4Uvii2TTtwCWf/5FCQVVgaZHNm1u3OBsJQUAt1wCfXGHyjdoH6PF2ODQVoRO
UIKBjwhlOYvrU8/L69JDHJqjSH9hFi2/rAilq+NbOaQskPVHdhW7ET9Zmiw3SqqVFthDEc1uWGiy
06EE7iCnkfY7xBu5EG6g/ImKrjnTFgFrTPhmcOinwkPjoD/Y51Gr8YV0sbok8+sLLx65HVTjkGOd
WemqsmL4tZCAIczDrV9xf2XVIl93xjSd9GUO8hWtOK9IDyHMzcUMyYHV4b3BPYDdgv6Y7dEP6ei3
pMMVTmNynxS1/xS2tn6V2cZSE/7Pb86C22MgewVVL34KWkjU+uFYc7iLnQXgqhZ2uyBvk81gdP6C
xfxZJWIplN8psnBK/6pHeacy+lIPppBPyFhrXRk4vcEzpy1L/hRqgwCPkEqWW5lUJcP1cfE8sLLC
geGewRDiTGf3uSqnydSsGtRuFvc2MYLgXZxz6w4xqIURhLkRruDthe406qjiHF/75wNGQAgHDGUa
VNFRI/q4aztLABtCdCGbUA8dFZhtmzjyT8ZcTAtL/XzXbYL6omUgIhQm/vi4lOdZFc8ZUlpCa8V1
nPXNidd0n7cvCC5QckKllOLOz9UWkqxFNCTYEBt9UC6NHAzINl0CHRzYC/A4KJXCKcBd32dh3gmL
lQcjFDPccT3Rmq1ZppM0mpSsPv1yIPrQIiibImyfF1G4macGLSwDiLcJIzWbDg22Y+U7dc2mk+NL
Kdfio0YB6k5nyKozoRISM40yBnqf9siTSz2tw1u/ba0vY9C0T35fkxvo6GDVBTr9tCHDoihKwpih
UAPlPJMIX9iJXw1Icvqe/ziMUyizTvOfj2/twLuCmwFIiqlgd3DKP65CR42FQp8gEQij1/U0MhdF
odH9PatAJSN8Qsw3X6XIzViLGqxSZZG3wmsDhCFNpoVVDlxXhU5EaKYqq6jNfNwL4IFaEDc65iT3
3bRC2nJyDNuaHGoZ/UL25kDaDtoQgaCASwMPez6XoEfVbByRKJOlyMtMAkuarTQRt+hAg2N5MsAC
fAt7Zq5qqoFIrtfTF4SqNqbIDKzaJFqQrMyK918AatTdno/s03lipa1tE/YPSXrbmqtNMx/ZAH9Z
Gn2bblkuCJ4kXNJaP3uSWAX3AQkflEtxmB9P3K88L8R0Z0P6wje/GkJkp3E9VbmTkCB1YCDDhVd8
QFyZgomqggqi8HlKcLQa2y9KvOLCN8lFnxjTOuDRuFBQObQKnCGVUEDUZswLKuhQbFpA6w0Zi9S4
w2M8tF67dPMOJKOVIuY2UqoAXaBK9PHwBojMyBtVxQDr/UUaWeaJOWXFrq4ajNgVoZ99TeO4cKo0
yy9i4icvUxy0sdt3UX3BRZAuaLkD1weZBoUUQ+4JKd6ZyIyVxWMGSyh9BJdfWCrCTW6WzY41k75g
1A8sBeOD3J1SBzbc6I9bZ4nwSaUD2xGlTXCVRnVybo5Jve4nr1q4CIeWQhoKUBSgBBFSzZYycpH9
KMEBaVs+W2ZWb8bIK92uS8JowYgfuA5c+elIBsIpQ5rj47baXhs9AGGQ3aBetS2nIboMNAEGwc7U
1vUYLhVoD8gpaqZItELnqbBw9sZshgjEoikIqkuPr6I8DLcmGasFXTc/QZwZYOcolxpIXiDPOtsV
cM9lIyqsMrYoBJVNYLrE8sPbKNE+iyE0CHoI4Okh3Y9Xpc9F0BxR9qvjBAVvVO0cLSbRaqibYuE1
7ckA3ttztQxSwQRuFkXFec8v8c5ByZp66uIOy1ixL3nKN3EbSSPEDKvBcNpKrCZbB4a6QM9mhLF9
zLtTIGagyd1Uzz99ungWmHhk5Tnu1TyDoidjNxGB4i3PktwB4luHmW/AI2sbzSeVp8LI4XyRRQEq
w4T6/CievZk1cRoCkWGlRXRqm0F9VuvJUil/LpRqFdQaUGjdV9jZzKMwkqRMQ1x9Wdbm8Ej5WH8t
WfbwOYcCi0AkTXSewCHjkMyPWxnLNijamjCZ2gL03rEOvnIeftZtQaqOQi+j48VGlhSLfVzFLPom
G3ocWGxY5cqEX3vGMzteei1srjfUOgAhGIisoHxR3/24DjD3aY+itiFNgJ2/50A0PnapSB4nMxep
nHRRvDWFPdzFhWc/GT0tn4wwj1AX66MWY8wBX8NADppmlSxzMV5D4fFyS/pEnCbdQMRtnI5F7JhZ
IapN6KXaiT/lhb8VYdFct7QTgxPWqAedwAfOzrMsSlGeHzrj+5jE2rQK/VHbZl1uUFebRqN1MlyV
GskxoterAR29rVvpfXke8L4sZGkGzTej8uDnpcnQ+tui74rKgQ2xtklVa091ayex7Lo0Ys6gmyFf
ZySJ0TSfWOPoby1PI6aTwyn1rwa7jS+TUYz3HaM5mLp5zq8CXNx6ncRZpK+TtJowBAftFdUJYUnp
ySFP06950wY7awyL0bHNKbxIq9K4JVZDn4peZ7UUSTn0sk5oCo5ZuC4YVs+H5gIOQfzYW005rP1g
YHRd2QO1L8rIg94LQj2PTqI4SDAuFJ6dv/GsiBVrwxpsTcZMnyap0SJL3WYwM8st0IzTbXTArfy7
oOwH0LGbBfqVfLtLztIBhXwXPWFpDt3d5pEsNK0qHNMs+6eCFPTeQD9M58SBZ5dyyjL7lvHBrE+C
Op++B4YJyF1tD63uQL1VNzxI4mvWVUUia29IH+C2hCD5iKrcc8aKM8wujQtROjyseoxZspLyQtcM
dq/nWZ3LgZvxPcG/IedNZ25rLdYrYMWtsl1PTdSB6dj2oP4joJoTt0mnGI7BBBi2zPK+r2VIilKT
Yambz16U6fedF1b51m8zfEUn8mGEj8zLl8yvAu8CyKopdlJDM259EpNhpaeR91WUY+dtBXqpvoiu
ta7RT2KcRGNrn4QBq04J2mUcA7A52QOL/ThqnnmPFH5tSkBQ41RqRtNXjjcZEUpAYdmXjhF1GsY4
CZoOmxqZjRcyiBidOGk/QNgtK9SgBCvtWXUTPcTEAx921JZJ61iAfICRxQ76LxXvJjClF/A4ZS3K
Mj1F9swfpUlVegzRb0zQEtWJ+67OI/Cx4/u/d92QpJvJs4bzzLYqMLM3drRNSJFg+KPOIrzuqKK2
zKxyeGmGRDz3DZA9q2ggXrU2iij4OiDZkLleb+bXJoA2lpuQvMKsCTpYXiaTrGDoxIqKNlihXDGd
V1aYDlfAUZhPQRXyxO3tjGNsVmw2zSpvTCAcWJlZ5nmkW1F/xevKMG55QqfAMa3Rx2Uok8Z3Mhal
hpuYdg/+ATMW2Q1wEvW3QJWoNmidCHXgcXjnfYuMmqQX4RT0II/WqvihYpZVSH8o+eRkZTh+RXNR
mScyi/PIeiwnbVpTOxzy88xM435bAHmYoVpXd9+qYAowq0CMCfRDk3XUiXkR1LIeuuqhJUP3xac8
HzDTw8xPMiOyQoD6ais8LTiaktyG+sKUaZGwXhIG9xl4nWSA84X+kt61Kj+0pJ5VDUAUU+d15zwg
Kd1GYZud52WVVrJrIry8KWGPaWqSHfR//Vg0KaolllHy7f9l78t2JLe1LX+l0e86EDXzVVNEZETO
WVlZ9SJkTRJFiSJFURT19XeFbeDaZcOF088NGAYM26XQQHLvNW3o++RVviTlJ7k6TevQSxStwi7w
M7RVM0fEL7XLfe/6OC42X4s2h3QU/zKGseO1Y7x9WF3CltwtwW7yFhQ1pnX0mVtyz87xj4FOdRul
wzthUfvAGxUHORv9yR2abcAzaf1eUEyznuRQyKaLtlLt2dQWmPKlmmppWXi/jCoIymXYYQijLhCw
WzFHbblA7Nsex1QPrq22RZrgBFx0aPtip8K+uLlZH1tiOEwn3ZxFrypaXZb38UI+NyQin2eDreDG
kHgL35NEoBU+rU0IqlNmtLl1WL+2sGIOPnlkXQX2fxakBRSfPK60i/kD8DR8myqcNat57CV42CQb
m1zRQT+ytOs1RBbcZIdAo7vJ1UApryzp3d1M93Uv4xXlaDERX22V2kR057FGvrA99XkOIVwa3ySd
Wb9DwrWrwmehfeZug1rjoxGD6k5qmaMP41hKOSc3xg/HH66dpcubLt5vOF/tngvawK5xJZqCCktD
Y447+nlkZBAP/Sxt/IwVa0j4TQh731YoEWSnePF8Ugpf+Z/tjl2g7D2XffE6KPdxfxvce1ETLHmL
KUEYFQ+we8cuE0HZy6bVvXt06j4M8YTAGBtmQ1S1WFDAwoeBzcW+yx4f8DiwpIL0OH3aGVjz1JCw
LSHJb25Cz+e8UH6G3x61vaNVnCTyC7NmMocMWhxRJpFC77GPhp3YktmuDtWoAc5G3Qpolu6w9G0e
Hbfcbg0/KMvZ40KY3SscYTNMj5mLjytV9DnzOQbOaJdsXu6Df4pL0mLLqCJseY9yY2QqOm5kVKAo
8LD2abqvReQT78w3uXq53JUZjnHf0ce9WeGh9LlSd2bY5juzpFFXRN3eVBjjNlHMQ9LJAz70fSuE
wAH/lYRd1xQRUPwVPlOo/G71xqfmfm+I3fZ8MU36Ixpiz6vNJjP/nkAW21caFpPo8zYky3DAZ50u
976JGPYOgq/0Nki6PoAKPumSJxZp7H0sSYyrO9ZEyZsO+OaqyHhGHYJ5gKaK6T3ub70hcOSJUhsH
B483XXBCyzOZUwenp6xJx2xcN71ubeHRwb7PcrHm3vUmfJJ70zQu38Yuyo7TsK2katIGnyo64lh8
Mpj58uPfC+K/NWnk2qJBKwASH+3az7RXyLnGdu7gY3B2qrpgjAsetfw+TWz78O+X+plfQbV6JVeu
TcvVKp78hFt4IYFuJNyjPIXKFOdSkpTJHOJbjxa61XPSmBvW6uCkpdsrrY2o/v36/3irEC0A4LsK
IX/WEFjud7wbNdoYttNaLXH4QTXhVmbDrH5Be/ytl8Gtgo1HS5/gpEVB+9fCvONiClwGWfLUgAD2
SOQOSi7bfwlR4IFmQJt8mH9Ar0Ds9tereIkvmtTi5Ar0xKs+RfVlTLRANOWrX7S+//DuoOe84gWQ
MYFt+AkN2f0MEYk75LsDj3zA2SHEsTFjLs+6JLzDRob5YLvsbk2fyhsbN9nXf393//RAfyNzIHkI
AAD9dH3Ve6lACQdJedaog3ONrGwMGvXfr/JPXwhsL0AtYB2CBOn6FP7U30sz7uikbJR78ySraPN0
FaUoLJxt6H/9hQCcB5kBBgJSqr+1iPMSGT4L+EZbRvtqBytwm+g4+/7vN/T3x3a9CnwNONmALv3s
wCcpQQUDxCkPGHTVwZrB1rz1yy8e299xEXK1hEAMj79ggb1ad//83BjLoD5ocRlPD/Ye/Xda9fG4
FlBAS6+ctczuNr0ZVBrrdpeMxKsmx7mXxxCbnDK9rgCaWwZ6lYpfkCHXJfAXxAa/DCg7RBEg47BC
floio1M6mlBA59Ge+O/tGnu1jwO4Ng1K9AwetSVPTPcrIcg/PXYCedBVKgSk9ucMpoY6M+FIve50
RBR6nFDEb134i/3sH68Czx0oOXD9yc9E1saNXbBzRrkRY1br0X70/e1XhMXfIQZ4UwHMwEMN1xFu
56dXq3eWtQnOB+j3ad4txLyJSfs50Tx9nEay/X5T/98B/3/Bxv1p8V5TXv5Ib7l7H5He8kGw5fu3
/3Nmov02jX/OYPntf/wjhOU/4Nuyq8TIBxAJIRxex+9WeC/7D44BrEKsLtA3wIOwCP9IYUn8/8Ad
f1XkYw+ACTjCKvgjhSWi+FcQJEK6A2E75NL/jRf+N2vl/6626y4G5QTUcSD6E4jWfsbM97GZIrSV
GLPZP4+3CLoqjufHc4kRf0jh/9PDefj9D/1zqgl4or8s7evFogRWOKR/JHgUf/syd44uliBuogCt
5xSQp2mGrhKqYb3mQnrUOzg+0PPstbCY8rkjr2RUrM6QsXIaoD5jd7ttsx8Nn8iPTYvpxmMwSznA
RvUGDuMla60EijwN8/O+79shFUo++JBXnhMXRG/Cqhlgq4RXJF4ksi+m2PmfGbrwzwmB2aKw0gO1
tQwCEodIBDg1t01hLsDAMdRBwUSEiYnwaD1b3ht6z6mY+nLZ+wXjDtJta8o2XOUK89aYkHrkffYW
mMwT5bQE61yZwe2mTpqRfpdTk9jj0sbtVDWNF4UVdT7ZDjNQ8LRwGuBhMUMdLCqxKqnqVo1bfPLS
aM2erqEaDGYcsiGHphlT+AlX6IZv/NQb8PhMq0o7httBXGnsDw2gUl0mg2qPC00cLkG38VM37cO9
hRAIQL/NvPUoskEXgO2g7ZAIRUC2s3Tr7RhnTY+Yj3bgxQCELz2MYYSpjsHcYRqGbdNLP4ETLVBA
pkOxIXonqOM10rygQ+S+LbsfI9JaJi4+yHVK54fONmQ5QQ622DISKZ1z5rnhebI0uQ8CdBvVJiZ+
GwD12SDPHzZSB4p6a56wSHxaw5jJm5lKmELdvpNaaxd+IcuYZI8DtW6uoenED461Xqpo94Og7gff
Iv+Qd/IeVm5hXvZpA7g4UilURdOR6tOC0uuLT4w7+NCJsjx2fRsWYu5Te577OfvURW3Ki75p7cHf
NWBLdMjhh53MDLmQ47Q8rlaGc2mmhL1QsCckTwNPfLUytt9WmDneJmf9W/T+7KjiNj0bj49eboAm
pQBw1mzMOz/ZT3SQ3gunenyi26pMaR1Ly3Ds1DkybY/RrUMaPEugoHWjAlTbaPtjpLbblr9OZFYP
8xQOSd5Qi0mq/Zr5uW572+eQ6Dfv8ci2r5PyNAZ1Zno/mGnyMZcETA8yTjeaYKRpn0Lro0bSFJnn
xPu49/yY9F74qoihcTlkzfR9BuMVFbJPE2gjJ0gxitmm720XX9l30kyPbI7lAdxioCrSpem9oiJA
TDT39x5gHSUIT/eBwVZiHKDIMmHTv2ceCcyhQ8BPPdvN3qIXCR94AtNebeNu6/OZMHGbadR4+eC0
Wa4hMzI+JVM83Hobh5JBYNl+SRwBwcPHlfyXJAdEqNhlodO/ikGgmv058m4kfPGhZiP5MJeT7x+T
+Y8IGaSKITjsHzbGn6qC36+ASBS4dKFABe/21wNba64AwuAKGDsz7+nRb/vjv2+9v7rCTyUBlcaG
o8QVRiSa4h7SRf+/XAExJ3Dvg7H/m2SX7K3G5xITzM0qvTiC0nr+xRV+E/P971EFHz1IMwg9wSbj
QIS8+qeGopV+p8K+wXewTNF22xnpP+96zD6yNvLI2Z+VFLizdikCnolbEbGmCmQ63JK4jRWAPt0n
tdrM+HFTUP8UugWZ8DaT1R+PAJ5mcmhi5m8X3/P7sSQDl8EvCMC/Vma4A3w9BBYJMMdXmefPRbdC
sL5KVIpJDDu5+Mu3jPKbaPKryUa/uNL1hf7lWeFKEOCg64pSFAr+Ty/ci4ju/GtSSODkCwRn/XlN
90fRjf+dEOf3W7o6gMABxoho+Vk3tw+Aehl8JchgScoR6FZop1dG7du/f8B/f3LQnUM/kUKlAcXv
z4twS4YJ5keHwIZkKMPVh+xEZJ82kRw9y39xrb82INdbgsIMBfr1b2gsw/Cvy5GlfIl8JjBePdtO
AuGggPI3JHUF+tz9KoTgN03jX19UiptCogy0gFfrzPXG/9S/cogUomzrQIOPmBOVvPphiTOCgtFQ
2Xu6Ps3tTTZeQi1+UYwRiBr/9o2g7oMABAI9qGvin79GG8m5lQJ8gwpi85KSFaikm+mQFlNm2nth
KSjyyQ3pN4j7hpt2EftTCIdvtWiohktI5Nl0xEHP7vsJ+pqCJ1J0BQDMDpVdbLw3+CyHwxpLfywC
HIlnWH3lB0cDfC2x6RfYdhn51Oyafm7ggGE5Ij/AKgaxalhJksEgXG80rahYmFhXRq2cvaKHaefS
ww15QprabxykXb8M0oqkTtvAfkhktqXFrBDqNMQ6e4rNaPVTCygSM6YUgvVuRr/xw3Mrrf9lkZI9
DLzR4PNCkHOFTbz9xpcpEKeQUfYUmvY7zgcwQZsvDAX1QWWWt26RewnLLnm2OmHB2WRQt9/QrVXP
arfzdNpkPNdOevobc+3yEItuOo1BJwDTt0MVLSO5zlxx3VQiTCOYD6tJwtswgkUaZzCVftGl2eTn
cK17UYmAltSvt4nILz3zBsxwMECQgftzsEHAX3Upm0CNoD7d+t5kZjqrVoVlp5T/SEOdPZA5mMop
jZJLtjdd4a0op4p2ND2ordif7gM6rWO9rotvnlsQVZhrqZQO8oTrabvVHmDPc5toKBILgnD0pAA9
yM1BBx0E62ACUleG/WSfpUhbTMABtPCJ7vSmx353BKnT1F02h48oDOmzFdjDD6RtwOd2aeEbD5kR
6HZevYQ0F2+mailGCLAukkEYe4OXGdRapVsJRgwkxdQ6TPmeW0TzRLIXLxarpvIUT7ZaBNg+Loby
K2oSdGl8WVo7HPYs8V5lsMMwjugmXa1JbyJ81cncPaB4SAule5XVSZ9AArKwab41CxSFGqYani/h
zE4B+JjpySzOl/XWOGrOIx7lPe0ydQLIhMNDCGfdC8e3Ex4s/jgkKHRk5KhVBgWD8ssSsaEyQbuf
IfdKyk1L644QD+FbzkE1Z3XrJspAVTMLKsFPhxtl164/xGq1A0bwMKCV95a3uv+6Ar4EwLw1i3d0
4J7sM1wt/buewDicw61JT4PYBS83Og1J4UYavyRczOyyhFf+lzI3YhZ8Mvdg65ZeLmVkNMXceZzq
hwg92VYsQNeRnEjm1DuJ2U9MOaG+/Cg4naOaBdqWYRMutYgcfe6ikdcQNK46hz1peQ8GJGREnrFH
z9n5YYN0BOVzJH8ExEbH3h+DGjb+7NjPs3nPFFwhccs0Ftc2ZGtJooHOJaIZDNIgTbMetcu8D7rp
wUcKO/pp3rem+zYZmj01zcq8wrNi/wiS0yL0UA77OwX0PxVx44s6tWt8owO5I5EQu2696mZ5S8Iu
e0cAIxF5upnw4IE4fVhNj9/hxVBMBjOYX5bMxHtPdReSg9DMq0zrQQgiIjB1pQy21qsAV3cWsQCx
WQ98H/Ql2t3HScjufYSC70JEv3/tWdJkBzuOdKrQCitXRGPn28PmBX1XzLJhHxybWyhYtYeBBmMD
7aiPTZxV/uCPP+yiMH9FhpY+rcAMkoNP5RCffSO24L5LmSYVCSVkMDyel/0SR8wPcggQHMZlxhtV
R4/NCEVNGrE9osO06nYm/WBeRxPbRpTKHyLFyoXJqETo1Yw5BtiiQXF0PkhzcFov+N2ihCfBvvv9
tspPC7qlwowRtg6R2C6plxU+6nPYA+U9IphTYkrU2K8HoYg9BA2UK4c07advyRQNLk/7YL4Z1Qwu
0TgITdKBIghg9bX31Pnp2NY+FezDDqf0B2G2uHK9kDdUIq6xnEzblipb3Gsmw2S/EM38W8/tm3lR
s8+DgjEhHhav7w4mDMGyGwL22FDZBXXCdxlW/tRl4YchW1ghtlaeh7md0yMiTzJyUqCa5opPbqcJ
MkidtM/o/fr9ZvAZm+oUYpboAVMh9fi2NJAb1BELDHuETH2s/NH4NwY9IPk8mI6IMmOxih4s6seL
IgNo197u0RF5GEFzDGzblYjVau8IolaeBHjaqNgT6YIiI80KkwxbPBx2ym1J+57MeK93aWScQIip
gyW0Nztpj8jMcDAv8kmi0Ursdk7ntT1OGsqFW7eCQby24fPJBd70PMqVSqychQ3nFhkXa5lBlvww
tDag1Ra4Ud44JDG0RZRS1+dkac1YmGbWSueNR3tWtC4Zaig2/RnrO9v52Yt3CHp64BdPK8VqOa4c
GYFHnA3zMQbwMoLTnfSB+W38cWyDbsx7gA62bsi6HHdLxo+tZ/e3HRtACj6ciVp7mUPwqdevJzUk
BKskQchJzoOOHCAcNQ/Lztb0MspuI0W0upbUXG+zyidHwyfoVQWe7AayWmP1tQubEVTiGvYccu2j
JWjCChNImmo32YicIFQVh3TsHcYd9RvKkXyOE7T8XYwdLN3JdOj2HUzisKfhafZXQi6cJnbBuJQJ
QTXRFKWy4mb1n8cu9sRBU7z3XPszTe/i0LVPHpoUUVu5Rx/2rnvCNk0wbM1fjTqqZjP9G+fQEdyN
3tAXqRbqTkmED1/AofmAieZhNucJBjrAHkkPkGARyIJDwzs7HKbIhQEs03sIxOq3m9XnQzHtKK02
TKweP3uQEWDdrRmoEKctHypItyASIpjlVYUKMdRfEJpIqhFRyQmAKols2Hgw/DI2to+PLAs9XpK5
JwjTVS0F1etRpPQ+dCTWGBrRvKOTV8hPhaTj1YJKxjE2DzS7S8jej+d5y6goYG4LMO66EUiza3z8
EfO6x2/71YSeZ+0yHVbiBxx77czJsdUIWIE6zXBxoznvy0zZpavCUfP2iTS7WUsgfFwV2T5CjOmJ
tobJfUcFJd1LpoVen2GpKAhj/U3WqrkUwGZK24ZH5cfdXRft/NBYiuT2ZVBFQ5K2brH6x1wZaAmH
fduOGzSa1YCgLExxa5Pswsng6x/KgxcnWDVwNMUww3vwPIGzloODSRs9ro9Q8CmOoOmA06OJ0wVc
mvA/jWqTHBuJkZUHw8B51BI4P0Ts0YCEY39ztU10NLxZ4CfIT5ygfs315MglWPSMqpdF68V3iLO5
pVCYWchi6fClx+GKwsCj7UkgMKXPJ26TM5jy5KFv9vFhc5iJ+2752rav1BeyDPROexxpSfqpaSEz
6kK5VwO0WygmPP8TxptkWQEkWj9uiHrh+YhYsnMwkgygQ9ZPFRhwRE2pvsuCGvK8sOhct28nuaJc
RPCC3MRNtHvNlzGAr5OMgfA+oY0yexFBgec9p6LLUmBOV7Ebnr17X/qGu29BKhr1hcwTYbVJR88g
L4fN43OMMTPHdVFyghSXdqi1AOOWE4fQuQTWR6sgRIxxrtetg35Qhy/GjegTRum7GweQ8OQRhgjo
LGq87IITYy2GjrZ9nkZK/RARRFsZkM186/kJ5NXZmDEXToRRJa6K2BJSQu/EneJ1OiEXGKHazf3G
/OFF6npBKa+BDOWMrlgA/gZb0/1+zTfAkqJuz1FH7nsZ7m2DdgOB0I826FWYW0Qz32WqR0QlPKV3
xnfooaLR/Bgg2PqAJZcdECuRnTWVQQ2zm/eDtFhZBbZmd7L+NfA7bjrln/dNhqganWi/JpE0B5jj
pPfBQDq65f2UNZhS2BNBrjWqXxNIgbbSkT5eXyWNCLow2mc535ahmmNP9znarLmcF84veoCoqQIn
IEixqCk4NPPW7Ce2Q+d3glslYgXRo38YrYAsEZHKtj95iU0hK+pVKy7ZkExhDnGZfGNzKoYCYg9p
q2U3k7hws9vzhJgJd8K22J3QVEEINejQh3evt+4rToNeFHwfQ5ZvnR/ctOradzGMTkZ069LVybCm
x75dbDH5MtFH2bcQ6GVblAIcS4L+wfWD+qJSvd5eqbxDk3JaNshl3fJA8Wa6GI/ZN39d1jlPIek1
QSlMsmDbbJctrRBa3avLBBQ9vVka2Y8vi8gAT2JQFSa+q1DytxBNMS9Qi6xP2zqEjx7kh58zTaBg
7LZkP7edv5zXeIjetzFood2KRl/c7tZCsBQgNLl7ShoI3nFMRmzKQ+O5s7e2zlYI8N7uEJUnjhoK
TnvtTZBQ3SrYs5lc568S6aP3EIcKfQLqyL9EbaSg6WnKBVJkWe9If+K3ser2TxAWz2kZLHN4FbN7
aAmd7j/2CwnWIsSxOxQrMPohV+veoY3B+bPkjQ5oCXnWXCbweuAI0Km8hL21yamnqOMXHaNmoGYo
oQXGP1K61oyvS+22fniSZGsryHjSysBEgzQv4WcHunbt5x7o2ot0csXighiyUMvAHqdZ+68zQcsq
dp/fI3jfqwaoWv0coAHmis4yBUBH1DkL2HzX7fCylptsFSh8qA0/0kSyH8M0QAAVbHQ70Khzd4g7
R1++JPN2AK09u1JAcHfvpig4cGhj9Ycpit1Npzs4RDH9YK+x5BDQNUDtXYw2+ZrowLvlwNYxvLT1
xSNK0umTWQlUwgw3n4+7RgEUhU1rsE200JCtS4xOE6RQcAJljEkf66YvHPnjF3zRpLRT1Nf46eox
DCbyYqPhuREoE2KgG3kfMp/i20Aicbn5av+BjYbc9NTSqG6Szp4c6neRcyh+P+rZyO6APy1ClnzI
ZQmltc7RyYZfMz+FWm5W0wnhGMQWQmpL8n5GL9LADPYpU6N3nDYJjMrbtOmKUMPmlyNfaN8q6K8k
NNMLRh0o7AevnsdpHaCTfINyO5pOgfYUQHOViBsWyKykQzNTRHEkiN1n2fbJm9vxKVHI6I+Rg3Ye
QNZc7NxAwxxCp3A3Zcl4XF3In+ZmSSsfhFIh0mG6X5DDf0w4XRmGyyKxSqPfG8tkSexnY2LIptNA
J8d+w/sq8RHEpu46n6eV9D16wOQ64uV2ww8omBLNByTxZgeEtXrQHjUE7J9D/a2C/txBu3WEfLs/
zZCPN/lvPgphV32DxP/thYLKeexgDoEIL96apGJslHM+xt5ersDhn81gk8O+6k0UW7KOooCklR+n
oAFiMUWY+9UY6I4nQ2yNICUcPKmbGgx/aczKy7GDhDiafZcW1iFEIp90j/sVA9kevSDr0CYrjCQw
61JmEvRhg6jPQ2yxr8XEyTAHfIv/SdNxfB1cH/ADx/7hchIPbR1KR0uLB5EV8KiuF0GQHVusyxx/
b5ErXuGkF59NrIuFZf1To0m43srdxOW1eP6QOZ4+Y4rraFC2poZ/3TMqPzqMuVhrb8/84QGPA8sH
+j2HsQjbJIvFZDCHLPvo3ZM9SUD6XbFB1AEbJMFRAKfBkfWL7y4CMt33iUUEmzFw0XIO0VjUjHmz
zVG/BpXvuE9LSlTaF93c8Fp1EPt2i1q/rtfsBBolDxHpW4wVkOikcuLZ9WJWLJ3U84NixZp60AKq
msQBmXJjYMNigSP9jYomemu0g48SV7sZMQFDnDOsLgK4UpssF4qjhe5MADJuB2FTWbaz54bufT2H
LK0gD2xYLcFL9/kGUeFezeCTYDZPOxUXHkJ0L/EKErXIwrl9TGYH05AEE4/qF19ejkZsW5+bfc7l
q3cBkdePB59I/wQTGA1qjoRDoy/IimAVHb1vi4NeJZ/Rj39vTOKRymtGUggCqWbczPvZzukEZhLO
pe4Ida1+T6MRQ3fTKSphEmCYJLcQXNrq0GFl++v8GHiS3G8DXhzlvqk4HW3pj8yiHiJLcxdNDP4B
pSD7KXwBUeOtZPplkuYdExrWWwyJcE/RStkFvt8duywBtXYTH7pHjs/viCScAbaFCPX4IZ1j87Yz
kaY3/jJu2G2hjLkFJu9QHk5omrag7U7QuESQmsYK+nwoVW9sJmwVcLut8AMMyzeJonLJ4WlDhIrE
p5ET65syAzpVQt6JGRxdwtfXBXXwl2FK8B5mxETqii9hN5RdNlGU2z56sluRTYIeEaDMTN7Jzaw5
yk5129kMuy9Ktigs+t2JD3QkHSkZaJL7rVvplM8mxMahkLmHoU1UreldGA5Tna0LYicn6O8URAex
/RIYy9hh0Kk5Bd2g6aFBrf8On1hy6OTK370wymSZ2oDcNHu/+TWaB2cPTNF7LMtH3gE56KD2hLpu
i5sT9LVRXFPNBpEL1Mm0TlEP3UrYldu8bSQte9nOb5KtUTFrDRJ8QArhxxktDy0Ck1mM6MYre00A
wqZginodPsHamJbN2kenZMTvr33rjU059xnKpnANtCtZ11gNVXwEYDC0yYzx3y77BkDz+xSMj03H
EQSstyy4dzGbSA1NfzNUbdoMzyF0bQcGWfePcOAOU5x1g8Iz82ADESn06Bix4uh4cT2HDanxOqg/
lY4FeAoYj99bmY1+gbZne40a6C3yJuP9mYQCsfzGDCQ8Bbv0zcHsnlmLzOp5rKIxMTw3kVl4NbTj
3Ne91zlezTDpqGLxvbV52QZ4Y0s4Y/e1BsEMhS0IweY2gwCZ55pJrg8cWaAXjy0BNNxj6+ixG4Hv
38HHQJFaPsebAqPg2FcCcBz+Gm9klz4SKi6bqHXpMXSu9+B3CJJ3SByIzTHUB35HjEkxBzmJnUM1
r7IXmYz+Whh82Rj4Y/A7Usx44SdquecVcwyQpc3HTib9A+IYvBQKtckA+scjy9GkwuMzdtpilHao
1PsKmG7/tqDRGh5W1L0ngT1wOwoIBpZcyyB4REhXwsuGC/LiXavdYxuFRB/phEQR+CZEFXneeD83
iX42hMfAzZVPvu8s7OpNEGi4oTkegcFvoTSFDyn0ZcBzr7dwToBAE79GbcJuo3VpdjjT2/lRt4E5
WkgJ0EbNdL9fGp8hjLq1dyLUa1ekZJMAFPwU/xV8ON+EM/5ceH3MwwJcbQtzmOjj7eBjUE10RlaI
V3aJbl4FdLDl2Ig5u0A2M0F1ugCFfzIBFnbB8BG/jrtAydjunYfSAHl4r7Nx3FUcevKu2lfP4gNq
gZ/mxmv7VzYDDsDenHgwxgxNuSeRvrRLg4055Qqxr0MGBmja3nExDsG5l6lnb/fmD8MoYzBrOLG+
R2PfPwxwX5cCe8VyWJMsq4YkWdAHZ7obzxPgwufF7ZEthomHweV/SDuvHbmxZU2/0BCgN7ck01WW
99INIUvvPZ9+PtbGzK5iJpLQOQ211A2pe3H5WBG/CbXW+ps0vFxt0WulyQ28uu53ijiN4dYCPxnZ
wVSYne03VrIfshjsSw5k+pClMdydCirdLvbj8luqjdqN1woQ76ymfxIVMeJ2TbrE9v5YRSE8pEJd
bSPrd4gzvaVVkkuhk8zBQACaQOcTc4FyjCT+qaXewgR3iFBEyTIvUo4ApIO3yAuKahO2CU8zsWI9
U1O2XsgK3nVB8uxJWpy7ih54pd37dcEs5iBImqHloVFExzQYm32d6wYwlXpsjyOGOdxlnmr5W9Ua
y+oKvHtTHNoI3P6HJ9Gt2pRZt8naLppgUMSdbFfyJPhHEZBSvkmzqblWUQzItsx4SP6MJ0VyJ2bg
UoqMwpALpiXw+MjAJ0E/UrUCUVIVe5Ga4WM5X7p+Y7LydKuAe2Oyu7/rfSdFDhoKVTgzHNRNWEnI
Z3KjyM91GmV3nZERCUJnmCtXvN62A7nReBcZCfdCVsJ0sGeni+hKggf5LsVyeBT6tB7vKkiEkg3/
pZSdLJCufCvqQxfjpVK2Y+oRP2OpzMJtVU1J/1YU1Cwgt/RBuKsKhcu2Co180wleT6mOrM0DLMjp
CFNziB+ymR6BN1HjJ/dSo5kPYSg32RVaM7ngppkhvEx1Id6Jvj+VtogO7lGLS+RTMnESedSBrCbQ
sfThJi0m400R51S4j6myvFGyRL9mLXlb4ihxa41Nm10NjaT+JOJkhDRNKqo9ta6XvG4n6jmJAjsK
nXRj2smpaTZu5PuR/FwSikkOwqwQPTwAarTXCoND4cjXqRJANLB1U+C4TvROeM29odxHBleqneIm
/ZOJk25Co47i7zHdBmUeysITRdGE4koXBxOJO0N56nHamZOOXu3GUk1CQIuqPpprT90BEpYf7ye/
KKqdX2vTc6SFmHAl/TC8NKMCkW/0leuRdPUDVfToe9aU1R43vbQ6GGlTxPugykCBDXB7wA6So0y9
0ag2alJHT5k0lqbd4xM2uSQmrKdUJBy4SRqhTx6b3DMgWM0oedvrTAnXklYvki3MVYtEYuYnItGI
of8VAL0kh6YvGoo1Keejo0BtOgQtMcTPgiLO+CLomRQ81h6sN5asr8D9GlVS+ppZ9S9dF6Wh6w1h
9lL3iGNuxNoki051XRCQqyZtvp06SwgeGq8pKH2Fcf1N8f30UIhTsFfRPcptNUqm17BWVHCPQ/wU
aAV5JdXrcaAB2NmSbWtlGARwA4fKIR1TiNcNzkbhLYysQHwMgpEVHrG2jKPGlX1I01EKrxAZznmT
Boy+PZpy+wMEZ3MrxX0JoKu29IdQ5hx2+rJJ703fqJ8Unv2qrQtdEV55jV48+D4GPde9LGfQdHP/
m04gVNvd4JFrjCBr8cCpxx9lbBaG0/p1CMC84nJxZO7t4ShMftg6kuoPtZsPbXiv+Mh8HBLNK/O3
cor6WzhSIq9xP07eMhEEgi1KdfPcaHr1POqGQhlYLwSS/WF+ZU5lFbiTJcipbSktRkjjxBvCSctY
JplUtOk1Cb3kgW8XJFdVpUb9FY9tdewyrbqXdAITWS2n16Icg5scsXxXoeTuYiPUXemkTcRZImAM
dVurhNHfjbqGGMyoJGaVQWqLjOExipCTFAyxkh+irJV/qyJK2m4QKt0WyzJT/hYSA5L7HMFF2JQe
jX3NfjlUWtReU3MzvktFax5REdZIq1di6VpZCXurr8Qw5SEYKltopeJDl8uwjUMd27o0HNUXr044
YbuWA8loYMvvW97EVC3TWtrLrcojK8ysBtO43odJRnHiL1eWBHC1qEzX06IEnnaFo2JKSTwfYlCF
LCuYejr5v9zNBJCQdgZgtn0s5VK+r8M23IYptAD4BfK7VDXStT5I2qYs+F+VVO89JwtrLd2EJSXE
RO6L7VjnI6tEzTBQ70W92yjYBplXlH6GNzJF2ZbIWZxsuOvNsVIC/8bQCuNVbHGuGiq5vS361tqH
fky9M6EGzXtF8kngUxhD2dOj8P+bveRtuqK27qOqJVOVoJJR+rqyRWhXvFPCFghlkTSmm3KcvLUi
wb3I0tyAaTRRkYfxhZysT+x3HfZgHa9gmtWBiwxwjGIzdR6c/PpIPCR4CDxFUt1/VzJUW+DPItJt
+0jdKfcwzIp6D44vu4oaVd8PeCm0tpYMOStaFNLHEXwD5cyojP6Isjd9k2uNyohIpa3ak64cX8pJ
bMSbgAogY6GmhXfolRbEbW+Fyh+FbbiDGYJZgtJEVWNnGEI8+r5J1gEgi/TYk8MkkiLrZtex3GVb
TM4UnkUNNHYIpOZLOnm5ttG71igh0YWA3Lo0bd00Uqbs4Fm+ELhpaxTClogCHn9CjXCfJf6UPI/h
NNidkPbXMnEdRNWYU26bc6Udwf210i6Z0uxeg1V4M3pQoMi8SpjdMLUeccs8cVuvJqi+I89p+t+7
qZTZKJU2F7eoIrh+2vk3bVgDllbGrOle9Zwwy/LHeoA0L2jDARawStYZy5m/bPGSR6QwSa7BMSkg
A6bLkB2M/YRzwEYfix3nRXzvzTzwq9hv4segzSjLMxVH/LamF6rtfn0bIt0SkT9U/D31T/+5QFVv
J/dtdOtLOklqgHo+iBLi9GhrZAJPWB717IuJAWsdgejZHSahHOxxCKpfVRf3qaPnTfddizQOLa8M
0vs6h+7hxtS3EofEd74xqUpkjy2tPqpjlh49jrFbnjD6XdsM1YMUjkjVyGJGxaJL663lCbxXzCbu
nKktrDmmT9QtAt+qAfNPS/etyTnsYKokPlI4I/GLYpKew0tVvcPIZdNdNbre3vVlB74xKSHvbSvN
RGd6ILOQ2qGnxzLIiza/VyJVvhkyxJWPYOvy4aDo4cySr8T8XkCmiOIOZCSbSn/IW6Os7vxK1dgb
fbbDTyo5Ygs2/fCquH+qGoCUdjtp/XVltVO9KVLfQ4POIMDaFtifmLZUJN2BzLX8ChM7eANyPpKh
1xTKDmop/Whzb0LggHxkfj8UQ7yBjtpBth4Qz+rjsLLekkGsrjNtGmIYLmOrbCs1LVOnagTsH402
ouqF1MRdhMSAtyVMkExyS1mN3ARZ9+yBKkQwPoEkSKp3wh7Y+0JaBnutCuK/Nb4bwi61lC645ylv
druWeMZV6kRPHbFTLcOuVHT8N3MZF2HhWZYWKIMWPc5q5CCXxJz7YyzSXTU18oshtQPVQqiajLj4
DWhfwSmocf/JLi8ZAn5u7p5H7KSRjqBmmnAspx1KFNuZm7Wzcso1ytCg5F42BAAxib7rKJTVa9gC
ZeSkAONelMJXX1UsR93YkIPfpsyn7Ct1KGoKELkZ8VqUyEzxxUNwHM16eLPQdtC3oaVXKOoFVHxR
dmwr/w0pA/O3P05yfMiQwtduQCdW2YYAfogdrcilm9FC8sOWzH58b9AS+BkOmfKjNLtaAAyWmd8D
kE2No5RFWlHN983fAeULiyOe+gsp1B51CgFMNUeXUFEmCqL0LmpGqBASuIzetowRpWbYE9YDKUxg
ILJvhk9dWonFbeyJWMU2sPAJWNS+6O5S+MVXgdQNv0Tu1T9KXmJy2sUy505uyfM6j8zhXS4k9Wks
BSmhyh6G3n4OzwyqhaSWtuSz9RHJhkyKrsGiQaz3UlMS3VC2mveK1+QxGoK4OuT4pRpuy0E94pZB
MRmihTyf1H5H9iBtfEt0C7X0Y0dWFS3eTJNH7jv2hfpVaQf1Z5AR4DtKEnhcJlytzVXoNbl+oHY+
POBz0Oa7/9MMU9ZmVccRHsZK7gqd2v0121ppML+Nwse4zcydpLfR9Tj4/Q85akpysKL47TLc9hQ+
bJizU5oFo9cAQ7xgB+a91NVBO6KCWGPPg/kIGxfm9+FyK2eAttQiRZNCKL4IqroAdItFBNW2QcoT
rw5HFB5DK7Ct/JZabqHeX27qDNbVglFpgbFHZxH5w68wW/BZRYIMIZT5gBeb6D1DM3+43MSZMYNp
O0vgK/RHXNLuNKUQkLKiCaV4KIznbNqQxL/cxCkK2kQAVsRtQdTgf32QuT6DhYMcLExQ4jGE7kMp
ICcX70RgslOgrMCDzRNssClis8ptjn+KhJb31/HKSlQdvBCJgbHw7Ii0Xh+igGLu9eFXal6F1ioc
eZ7rrzhohkxGS9Q0QZGjRPq1QfxN4gqcrYpUz+R0JA9F6SpDwsi6icIb3990lHv17eXhPJ2xGfYM
hk1GOg2V+kUnZZ+ipgU2zs67Rzlv913WbJV2c7mRD7j4156hLAs4h+mSoPqpC4byYAg5QBJi6MLt
nXqj7zp3cAVbsCU73KCu4Hqu5ZB3dBCqc5oNDpuu5DDoNqkSR3ApP2wMV3PbFYbA6Y7gsyTSAKC/
DR1jkq8DXphJG1Y6nyVZd0P72pgrwoofulwn/WZkZXnW1ILy8LUBDLjJUpvQdsrN3O/O7VzZkR1y
QfZk/7ff8NccKqQO+Bj3P70Ga+n4rueQS3WKlR30Yabw5atmsD2MG0MXFfM/vMrPeHupR57HhANr
m+MhpCiB5IaF3JGjP9Vb6dbbC+lRt1tm4CWwn36vDbp8soMXzc/77tMO7sSoy72I5gXs20EsPJiG
kx2+3+UOWiJkVJEXPXjbYv8LKIuNQol9O9p/ezty1vxllz7aMsRgiYMKQgoAdp2T/uuX1KTdjaHS
dVtFD6WURAQ+3iJNd6oxwGUX4Q6hEGyl+yHXrzX5FFLShzAy1pzgaeTrbHCKwefAGwnFeORLv36E
lKewAayJnKei3eVB4bZi8zhGeu30gnQvl5FLBWpFpf6DUnHSqCnCShQ1k42/2JB6YgHZDSRqK5F1
W5VvRU8QWav9Qy3k12Mmb9pev6WOS2pbq4DHqs39YCpOrcTXWTnta9+/Kfzh8fIxcW4+OInQCIV4
MhNcFqyTqh4pdsL+sr3mJyKhR5HQXYtUDHbzGxPrSH8wMVNsXyw5uUMBhtKS8hMO+Ar35eTchy0E
b4g8j8W1DB3+64QYMkVefwBqXaYgdTXBtSzszkrfJUG2j8ncARr7dbnnJ1HAosnFlpCrEdxHRpMV
C18jUSYGdk+Ntq36fR6sHPknp96iscXcDxreEklPYx2gKuI86t8Gr9DLPTq5V2iEnWVoMrIbMpP5
dRDB0aIMkymIUY3ahlrTrojBZvOEuNzM6VkC+xu9Ao3zG2nQpYKmb6BdKzSKx2PPvB8z8S8aYqTU
0vplmoz89XJjJwNn4nyA2CkULFQSSOx87ZOsVV2tRTFyZvk3RT1G+kpnzv3/iZxY/gwbJ8Ji+RcW
0FIMakySdvnPhpTG1BsrXTgZL7rwuYn5Ez6dvUIkdOBZaAKzapenqB1hxoqiYQNQ4vJgnS4ACwkk
3BlnWwpsJxcLoEiVUmhmRw8hRFGNB4mvdK9s+ZWg9nSz0sysTS0j4Qszbu7wpw7ljS93zWR5tiG9
NtE2BY+SgcKBAdC+G4W2EjCc7lOCdURyZvEKhnEZMPRCFzRW6ZOyplVbDVtkwrpNPKQPsTVtumzN
Ne1kugzaQ0hh1uTh1+VRhEIJ6XRJ9mw1/9np0m0yNI/ZmNhq5q8ojpy0BOePDUSn0P5EY35xAglz
JTiLdAP7c+OBP4miYVdR5Y4U0w2aNSXf+Yj5cv0QEck4vhDEo+0ADfTrrInVULWgXTnvWqdWnyTt
bw/XKhOpsBubtHvPun7zj8txblFFwmWWHFK15XnUlile42jx2jk6nAhDblrtjzeuWY2dLHqUJHiX
sN459+CDLvpFKneUrUwHyDHcDsU3rfLIe63EC2dmijZM5gqdc95Ci1OCYnFhQsfn4SNcmyTKEIw0
krexfb08YAu9bpYDTwKVCJFqJVr5J4L8XaOMppSgQQOaTrqG79+4pVEOh2RQouPYan89pW/AyZPP
LbpsH2MbYFdUSDdy5A0rq/Nk32FvI+nUI+ZTl2B9cWz1NYp5A+YndiSrPeAcMC0ozSnPitolBxJM
JPtUdA4vjwD763SZwmCcqdyg02ct6K/LFCeHulNKKKGu6x5d98Y93vBP2/nHdmtvDwfb5peb7XbL
P9kHe9fYh93Oftzx0//7S4d+8tN+tHf89oFfH/lz/NnN/Pv85Mw/HP5y558cx3adhwd3z4/jnrbc
+Sf+dvgx/5H5j87/4v4+vj68Hn8fC7fg345Hfvw+zv8J33lcuZdOV5yi4taBrSuaJPiOLIZBbUkd
U1YF4dNYdlz9ksVp68XXnv58ecBPZ1mZ7aAUDfYxsOUlYdsftXKqGlDDOauuKzq4iNoxBdxVhE5h
/b3c2LlOsUlnGTJDpd1Fp1Kl60OEOo3ZEPUeovgBfjUg4/4a96b95aZOl5GicqTKIh3TiSDmfn+6
o2IfedbJxz0rTWI3917rsnRJEDrQHzZZ8wsEwuX2Tk8h3I2YrVkpGmjnkk8dSLFSKFFg2FOnVkfR
SxMXiEJ+NQhpt3Ksnh7kNGWh/24Rr2hEzV+7FtY6BsBoKpEMNOODRLHBDrsxdYcR+Wib6qd+5Rtj
dwSG84rVS7cSZHwM3deLBCzfHGZwqKMCuHRk6LQgE5GgJS1u5/b3/7yqkQl1eU1t+JRdt4WH6qbO
n34Lv0DZeE+w2nb9sbdb+7VwRfvvb9Pxt4Y7Xgkru2Y+k5afpvDQJuUx7xl5nqVPsz6B0IyMOjft
FlfoQEYVQFmLsU6bwNfe/JCEMGT1ZMMM3RgDCGsN3qgWFWloweWKVt/CwXC+Bb42MW+jT70oJLM1
pKpj7YZSts87dAG1EVHICoCtg4xxvlGk7HeMTZLTZ8md0oqlc3k1n9mo88Ejz7kxgqCPdMKnL0gT
vAvVji+QKMk5iJtc53pOlDe+J0a5Mmfn2gKxhQwU+Vie4ouEAIyMkbIJT6OkCVxJuBKtmzQl2qr/
l+0sXhKV0MEJx56GuxWQs3TjgSAKUaYpk5Vg4dwKwT8EaUAetHOe+ev0lR5S460E6qXMpYey8H9F
xto6P3PaQGwm3MHeEteJk5gY1UgvTEglVAB/7VrpHE0eajvQ1sQcpXn0v+4oJuZTS4u1OCAhYAY5
o9aqsxX7/cTCC/40ggpiPHWEipxw+6MG56+vObl9OEWdNj37g1MIEJHh+DqOWI+NDRBGjhXpOfTv
gFqo4r6s73t5JwJkUMPrvLsSh10BJ7h6DKprgFWttdVie8p/XN4PH3nnS9+yGAY1akKkrxgGvmXM
d35zm4vfPTRhFO0awreu7cLhKfGOXtQBSNno8Xb8N8eYj1OByFDHQ5VrDanAxeUpdbqS6xXDUVSi
RHWt4L4Gr3a5o2c2oy6pXJiIwJGiWybGWgD5aE9QL4Nr+FfOtS1ciT+QlDdo7v97U7OUnMIxI/P2
WZo4lH5fqkWs6DYF+bcuHB+KWjuCrf3lxcXaoX26X3ghzH6NaNeS5l/WlYReLks0lFjFirArS/OX
EsuoOljf/nX0aIYH8SzXiT3U0pVs7ABljhrNGE13HQwpaB/YH/m4Ifewkk08dwvPL3200YEE8WSd
T6FPR7SlCnVZdAHJOdIJ5kNBhfXgy4rQvyVNUUZbJaJevaESab6pSjNEgCsmbishjPvRoeIRHiDF
668JIhjGjVcV/R+U7iwEteFd+rYBECJ181TjsdNMFG+3IBeSv6MHjdTF70B7lSGl34tVYl2xZAaU
ZLu+ey6CCsrgoOgZ+d0iS3aqEg2AAIOwejH0yX+uwyb6RuG4OUTZ0P7xjKg5wA/DqeCfZ4IY4L+B
wGK/NlPX46eWmfB/hcRN48F3olzs9xPyEZs6F4fny+2dOSCocssSgRl5KoMq2dfpyDOA262Jljqw
SVtXiqsijjHVRLcZXRB4GEdwVc+IbDyq0eCYAdykPDvmUPMNWC+SHD1c/p7TsF6n4IiQACaYZE1O
bHuqKUpCQ/BsKVMfVdWHpVyhR1Dvoyl4NydpJfo9vfLoNyQfilq821iSX3vvx4UuyK0oAEoIveuo
Nv72aACvLPmTTUzhaH6o4EaEbiTWgl8bKYcmayMFTTyeRK7UXk0N69Qc/3XlLFpZhAkjEllTF9FK
N8I1oh7Rok0yUjUzxJUDcDlHc7oRJ3bUZuc8KmP3tT/IoCMGomuJI2jjfVGkFOeTrQHmoDZzRzfW
Sp3L4Zubw72cGeJsN0ngfm0uwLkAxScEEw18HeBJ/uJUcHRBXHnBn22GtyvvOw2RmWXFmzqUJKaD
CRM0KsgpwaiTqnsrWElOSMsV99GbDwVRVgRx+GLFGaGeamoAa8ozM21jlnH0yHvnfYr9CN2mFnkB
UBuR/ob1bGF3kw4vJQWi3oB3HrzSOsQ1JP5/23Mf6WNSoqhbkRvXtMWZk2oF7neAr5xOoZIQ4D47
3WqNg75/aj1fbmp5TX80peB1SAlLEomNvs5lFoWYWMRR6gBQlG6IlDzHy6D44Wnu9Y5Xk6FfWazn
xpvjhDe7ZswelfOj9NN1I2HpU8EIQaijGzobGGO9a4q8Xnv6nNsT86uSTcG7g4n92gxCl16Vjw0d
C3ayeIV8aWDdZAJg2p2fINWQ7CrxSodNWau/PHMTqN+C6uC196AELo/wScF2HuLPX7IYYjxYQz9C
tM+JXynITW71s3RLZ3L+tDuqKsIhuNbug425aff67biyus+NwpwIJPYlP4ye8tdR6Dq5rPHATR1r
BsVaOVYSDSKKBlqBgNUgqMzDf7m/Z5vkRY9e+1w4+HgHfJrfYDAohsGDcoZha7VXnlbx9/dRk9Hd
XGnq5H37sXc/tbU4YvF/RntLpa3RAwgf7LMOQdHQEafbBmUD5WHMY7sSNpc7eFICX7a6GFTd84Ev
krdw+jROOkhpRnQjS3lNGG+ON4j0KHeSp5Oh7gezQL2jRfsu0UXv4ItS94BYMNjPSZ4F1IRBPFhS
V3VOXdVmCYFr1u5OBEv6FdT+TAD1FVit2HUj6SIrxd6LQxyakK5KQM+gNRB6nfb9cvfOnQisGIJP
8CSILy4uR7J4iqSZLFchKhxJ2xe5G6LNMa00M6/6z++geRB5HXD/Ui3j9pqX0adlYvVJOUo5sHCk
2XcVOrmgKDcjajeXe3N2ieg6V4UqY7MKXuRrO76mo35RcSfCcU461GMC7S9lNPggo0eue2sh1LXx
6rJ5RIOvNZwukxTJ9uM0WHO0U851mdAOwjNyrLqyrC9MY9RpvIkgPG4F1fEOkksmxB42vyTX30jb
9sHfKFfGaAuJLeNvc4WDF9ATCOp2chiO4ybbtXa7eZKvyycMrVeOqWWac56PTx9nLHKBipT3yOvw
cRPI1xJquXXgIwN116Nz0K0kNlZGYrnGep8DS5hHAiwB2mi9UIl/pL40H5G+SFaeUif3DaknXOo4
A4lfeR8uFpqE0FSY+jkLQFTejLF+qIlcLi+yc03ImkSShneCgc3f1zWGAH47WPFI3FW0OrhRuXEQ
AF+ZoLOByucZWhx2RToZejrPkP5QBRvpKG9M8FZ46uXbcZvdQhl0/17u19o0LQ66MRTivASTjdPj
Y6MeCvRl45Whk5ewueW6W9zTqpbrCELQhvH0Hm6mQ+fG32UnuLuWnPtpf+9BTbXV63CrbPzt5d6t
DujiaNAmyM+lTNPtX+N5eu/ufg62tCMbfXWP1Z4Tr1l5nh9OzjrqYNQtljejXJDB0Fou40T7O2T3
cnvEbutyn842gUgvtLYZKyotVmJr5VHYVwSzojbOegw2BhWbuFjL6p6UFz9mDTAggB+RGsWJ6TC6
W3L7sTIQiAGK/NPPfqVtci3XHFFj8ruSDEdSUTJPYcYh4gV/YgU6cAI3+viET0HyYvbiRGwkyAAs
zqZHDSiu3kRL6LfIbCNBmkCM9jT1ScRHzBbF8DhoofDNQAYmlVp9g5O4sLKQz12bFKIYkjnnxcto
cQYgHhArcyAdKX8aadPD7AJqBezp8gSvNbM4BDy4Nz2EV4LJ/NaL0E29aRFOGbW7y82cn2CSDzpl
KMK45fXc9kkc1mWcOn5sRFv0DxAgAFw+js9W+xZkyU0Fs6IUwzekIbZZMh00+X3lE87eSJ8+YZEI
kaQo8FOVTzB8N3jGti/CdvPvuCk3d7Jgv/Wu/ySNdn2wDh34wpUbat4oy/AEIdLZSdU0TNKlX6ez
89FJUzUiy0b9bZqvLDbcOndV+BsG0eV+nu3mp5YWB6Ai94gBzDFs1WgIY7wHQYvsFTJDZb4P2/5Q
eP3K5J5cV/NVb4CalGfwDbXxr31DYrOrlDl+BboywHgYRreCpLWyUs8dRSDxyLEAIdJOwF3iGKqN
KGaMYOlG8ctQsxHXtLvPRndUgSktmSSaxSUwBAlYQy0FojvRd3pqpONra26r6doU0aAgHWa4hvd4
eb5OqgnzwfO5zXmLfopc/RAOmmDRphwHyNlRadp5Baz9W8XbljK8/rugdEZOIuEdOnbSt3YuAtFC
8P+AIunKgX/2/lRxLwbPRMKADN3Xr7GyWgQ3M8e3+dFHwUP94w0PKAGTsevlJ93DCXqDsKde3Wnx
ET6GZ7Kyrtp2U/TfEuDb0cqteu6AUtGG1zGYQhtliRyzhpw8SsLzQRP/TPV7oWMHUpgOXu0rPV8Y
EYMImucBvJMqqRaWZyf5Icvzg0qnpXoDKWav7ggftpKbgAGwu722fQcZvjXuQtu6Fex6R/k6A7X9
DYVGJ3VMezhKGxhCtyYqWPa+eR8JMrrXaefZD4Xr3QSb18vr5tx+gLiBdQwGMjiRLiaqjet60NSe
8I03HytnCu9N8X+w5zgxcc6mvEMhZHEJIVydtyG0JSfDHdHQyhsjl/aCVK8cjnOKZnk4MvhzYkVB
uXkJdUSbM/cTi9xKX2fIPiOLKt51WR9dkZpOXaVqoPi2Mkz8scEeeUyD7O3yWJ7d98BM6CPkGxbZ
4vLnohUq0mQ8UvfedwFBn5+D7qJYLmxR11hDKZ6bOXLSc1UZSCwL7+sWk6KmNRCI4GnUby3lOxRg
EXX7yz06dwt8bmNxJqOHVFAvmbeN7wKhjuW9jG5NlG/LzNGVlST7xxcvJ/Bza4s7x8AlNYh8ehTi
wr2hORiHdvftPd+hZ2Lrv3OUjwmiHDLK15Nzpf0e9/+a6J93L8Uq04DNNGcAFjPYRl5OjpBPqCY2
QyujN9dGK8vk7MR9amN5UqfCwCVOG545VbuZVIVgXPDTSOu1pNdJS3CGQRxQr6PGzb5bDGggCqre
hV2G6KKxC5Gbk43Ujetp5XA9aYZBAw3AgqegCgJzcYakKOJOesvGE8qD330TvR34739fiJ+bWERd
ZaFgNKXRRMnDS/CuJ+qOE7LPooOUml3lm8vNne3RpzTt4sRSyhh9/2purpPRF7duglk7O5weLzdz
bnt9zsEutjAUaL1EWYAtPEvNu0ZVQT5/0+tnSzgUxkqfzgbPn1tbbGbZD+F697RGpqFJ3icfYG76
QuwcFG+NucG7yDb/iOUBzYWV2ZsXwMnG/rTiFwvEy2MDCW4umeS5zm/15m6YbsToLnz69+H8vHkX
iyQ1+xLVFzroxU9+Df0xBwiMBjZV0R1R80qnzl03VB8VHUVB4PvWYhur3ZDJfjdwVLynOSVPW/4W
XXmPow+x7HK/zq1Gg8c59RDiCszpvp70ldZgySvRkqgdzWiXyKjorVzR88eezNB/m/i42T5Fj/Ko
VGVfzjPUv039b7l2pcpJq93ljpwL8T915CTVEMqx0uItgRZZjiQbbqKde7mFc0P1Aa/VdZADpL2+
DpUWF9QWNIlQQ7nWhgztUVdXVnpxbuI/ypoiyWhypot9ZA0ctLWsE+GNFBB2U1qQ5G9tuUBxqdjB
6HcxPrjcrbORxec2Fye5nsUIbWu0KcwmwRkeHJXdAIFMt6Adav+2r/AMW1ng81gt1sR8f8DlVCB1
ict0qND4URVk1mwyk8PDT1CD+xONgz1VPxVvf7mDHxW908Z403OFYNalLdZ4OGPKwsqjZuLgif2E
2jogOVSH+tfw2ByUbXo1OdkjpKkB9d1762Dt2sy20I+MNmrtrL2zzyXh6Pv//xx9kXfWc3h5FUbf
DrrMO93Jnv1NfOPtbeEmOCpX4ZP4eLn/qw0ubhy/H1Hrjug/QjjmAfkt139o9gZNDa+ekxyK3e+V
FudlemHEdfnrVpn61FM69LycHrlTaLOxM1xF2/uJbH/mIP27sjPPPQm/DOli2wRt3+NDRHuN21wr
19idA/wGYZvdYW7+I7/17Te9cm+ZYlDGWBXIK1HK6hAv9lAWVLle5x8fUN/U8pY1pm9/+VdvlDU8
SGUN+F1hpdJ5Zl3jMUquyhCxIgVAPR9Ynw5WDeWbzOjKAtJfwdx6ro6qHZqMnQGqT/ttRhRAtfeC
lJGFx4+KCwPqIbH1V4mmm5QsZlvv1eHaMp4a8aCbjz5W4CimuEa9TeuVO+B0v8+fCj9R51ybkapf
P1UMLQQicIpCVnwT9o9S+o30RYeBgj78ubz25pH+svQA7WBsBhx2NtI+yUrWljDpdaAjcZ7nvCVQ
lQUxPxUrh+Y8tCetgCGnssXNeXJ+gSwv9CwEqWFU6XRV5/ULui3TTsj0l3/vDoAdWZzfYnPG4+vA
dUrjQdWiaCgG/o+UjO4k+ytzcxIpMmKA4Xiik6dHNmAxN1kjKAl5P0pTxbdReWompGkoCyDyl4Wv
mv4/GDmS/qRLQCPJxtL8W8mKMZ60ispRWL1qkn9tBtWr5RcrOcaToAMWpziXWgEt0tTSyRy/EWGK
EZtzBtxQBDfz7uPa7a2VLbjWyuJkNbVBDYYka8gZ77Xxb4OSVeb61rRyW641szhOEWLLRklC7LeA
xncQ6/CX0GUl/k7RHwnAzMoMrbW2WHIpilsWZ3dDqPtXRz84fNbrKxSu/3VhM0FEhYQAH0zBeYd9
PryM2sRsAtGZxMeyWy1038WWbm21ne3Lp1bm3//USjhYQVckMfKlIwI9rbmTM7zKhLlKs9Kf0100
94cQA10GwvblLsqTNFSkjpZITZJmdoTW8dIfDUvDuhOQt788emutzb//qV8THCcIzayIoWqOitfV
dlnUEI86qdkCU0EAstcRmUb7+X+yFD91cxFLtbEKI9Onm9X4hFw0CHboxejSysrKqXQSCbOBgWdZ
PP2hXIIM/dpD1ejaJgvZWpnp2TpS9Xke2ngkbWLuM7BObmpaTq8k+38fWJATIPCgkHEqLhZ/Gap+
LFUs/ma4JUQLqidfOvjpzwBrAfgxK508jb0/evnf5hZxQ541cid2NGcEKFdqt8ihkjvfe8q91r+E
4cwPJub/33VxsfO6gupFktAm9j6OoeIYR+SLfCEKfMaDufYuO2FBIJDARALsQ7wDotwSbzcMsE9N
LW8cK3zRRGqXuxoHlwx9b+Vakrl1AISYsyrcyko9RaEtGl7u/b70dKGg4c7LrsXqe2T+yIsXHJUd
IcEKsmR/KMJhREkYDdEdolpurrW77v+Sdl67kRvBGn4iAszhluQEZWmllbS+IdYbmHPm05+POoA9
4vAM4T2wDdhYeIrdXV1VXeH/U+VQB9DuWe0erhGY1pS9Tl/I5TOY9/hz/PB5Uxba3ZS1nykC2j3x
tJK9L5n+Tm/zZRnzb5zJYPqbpjSNlOOyTlJVle5VIPM5QtBUIBRn1AQg6rA7aDp3oOLd8/zcKu2d
l4rmTT8RujBMXWpMInxtjQPL0dcIki8jaN0imyFS8z1zKk5H2S0qvxVUqCPttxJPd6r0NaH9WTE6
N5vJJZTptvKyw+XNWFfDkw9bGC5R99uBgBOQs4EOSOENCO2uOyTjD5XuH2Dw/eLOSK+7/zrb+KH9
9HyCJEQPFGWrz2YM3OQhiKR5P4bsqBnNUTb9Y50VW8s7ayr52Pe5Z53JZuls5tUikU75k0sN1Jnj
dQlNTd2uIaetMQMLntALmLRuZ8RP4xRsyD6PuOcj/1f0woapPYS11mzDWr27DssS3pUtZ7B6XU5E
LExW1stxW8QcntUMQESrmJDYLlTpj0zGiZyFyegB7ZajkaXA6t248ZEa2u/wSAvtbXXMjpnpPMrP
pj3TmjvtcfxyWUW3FrlQlSKbyU9pRXbCeHBrKwLmvN71Y7oRs6461pM1Lm4ofGitUc+O1QyvtGlv
5l8sXE98G7VuJR7b+On/t6rlvWssha5ktjSR3BqueB3g2Z+XRWwo4DKhEsEvDu0kwZCQvwzKw2YQ
ufr7PCepZVJqxJZ+vsMKwJ01jHYsIXtoqufS+pOYA4wHmjbn8YxlqKOnXW4kNTaiEePbPtZtRYqe
teIFuJtjpSc3MBj9fXnHZlU6cw0nEhc6UKa6WFoyEvWRIr0zCo+lcNTyn16zoWyrOn0iaHH6vSX6
8HQiKDAf2lpzVICNGbb8g9Xw3md4hkLzWedO3E9CpCqwEJMGgmmEYS5xTHI7EN9FWNqaSdw4r9kK
nO0eqIS0Pc0occuJHYBXPS9Pq3lRsIK9gcusW1CrXl1e1XwG51IAdUIhLBBcFlsnkE3yTZ2t8xn0
rxoafhKApYDZglKUfJMt5BsvmFWlMP8RuJyND5qcttEegWV+MOX7qto1+S/RfJH0jZVtCVq8mn14
HvyhnFcmlIT2LsNCMKfJkgOXxeU9PAPym90ved8ZyIDLy9Pk89VNjdH3x6Ah5Mts8Cqv9WvdGfZA
h4bH0O7s+Eq76/f30fW3xxnRr31/rm9aN7nRDuUevjQw3Mi/b1yJ81L0529aQmgWYl9Vil7XzvTw
Luz8a+XY3ORPyRt8MzfTffQWXk27J3gQtcfyxnep+Qxb0zbn6cr5E+YxmxleiffV4gTiqoCl1Gpr
ZyQveK0cBjdwe2Z9wDJk9OYRDNFDsNFBcZ6jXciUPx/FmEByqwOL6vztT450O7yJj+Oj+F663zJg
A0dHsmGCulaBOoiO2obGfUBILC/T6YIXz7reUiLLyjoWfD33zeQ7b3Tig+D0+/5RO/CMvU3uzb25
EYGvPkFOxS5CIwB8LK+IEUud0C13gD5cM9poOfWP2/JFfWAA1dXvDFd05UO5YaQ+xn0uLXnhtZqx
7MVRYb+ZzdhP9qvxMOz//gJQ4l53pWvxUXywHOWguqMdvz23eyL0TbzCNRN2uvxFOAU2Z9XrELI5
8h3Ue4Hb7L5M9rAXnI+rl+3T9+JgXCs7y7187df3HYgJutPnIa/lvDc9EGPtd+y7YUeoFngW5N+7
d2UP0sYecJabaKQ1KiqddO9R4trwR2vxgnIifXnqdcJ4ool0T1ZttdvJcBtdXuCahHmuH3wBw1KI
Gj7fJQaWQ9R5qJ0EUmK6jZ1os6IxW8al+qg0VdHgMeNNLrtVpCzpo1BERF3ZklseMdLN32jOzY/s
tbB/+Vf+y2gHV62TvJpbG7jmYE9lL/RGhRxvkjxkW2CowzzhZ25A6kDYqkKu6gl9eAyD09MF0PBi
H/WuquJyQhBQJ9MPy64d7SH9Dr2ioz0ltlaBc9o5+TcSJL09Hjat0lp0dCp+oShAzIapPsx7DFXW
j+E9vosqm/EnnylB23Ti7woPjfTh52XlWU06GYwi6ph+uuaX8yERLPDQoitsr/RqJLYZ/9KN2y5+
ieXXSHOD+LpTN/R11eedipwtxUm+0giVPugiREJzEz91RwbyHjI3uymu4mOv2SCQSfeAT3QOlOpU
JaMdPA3BV2o3l5e+otTAViuMx5Cj5am88HteVafBUFJUH/Svee5Y6UOhHsgpmrRYtOWDuRWZrhww
7V5MPjBGroE0sJAny6OZ6VJZOXQJdofBosENihlYsvtkqwt1xSQAkMuIKQU28j3LRqkknMnpxLpy
KLrvzWL8PqniRjS1upoTEYtDzELoEiZIhGH9Le0Gfp6mf+jGw+UjWrn7M5w0JTWia1ArF1umw9wA
CTpCJnhycz/etSwn3qfet8ty1m4BgkiMgcNG2n75qvOlFKC4tqmcXgJpioJ/YHfqYYbmBC5RujKT
uyJ4vixz7YxmgEn435hVAezq8y0AV6uI4q6tnNpM95lXXCVGtb8sYi3PxbL+lSF/ljFpgZ4lMTJi
6ECgpeL57eRZYTfQLTTuBMsejGjNPvA3xo/XlIP+WwUlp3fFOnNJFrx4lkmviDLee94vIF3y9vfl
ta2qBuQNEmcGVNgyNy8O+ZiNXVc5TfFSWowsKj+MBEDB7vWynPWl/CtnYZYDSO7TFHIXCIicWLlX
23up2YoM52NYuFegh0BQZtwPNFBr/oYTgygYYQLh0qx9af40Rd486Jq/VhMsJYyo+sfRnybmtYvs
NpeCq8pSvlmM0brZBLvv5dV+9KeffwrABjJlFjz9wglCCap4UgwHVZdAXGfXllG/9pCrPxqQhP8Y
1WyQnagvDCiadC12uzoz74M4YOyvFeISRqsoO/Lj+SGLjbmDhrjkdjDrHoQlS/dzG5byR99iOjAU
iuEQ5k15WwR+81XTRR0izb5gaEv0tfAxG1Ttp2/G1lszytQ5h9F4BTUfQicIztun0IslFLiCy3SA
qLaRo4e8nVNWXjGatlx24T6Px/x3H8D1ZJugc+18+ugfpazk5VxKrXwtt60ZbviUjxbzxf6Blc4A
ABMAKvBms9M5OcpeaKbRrMbKyXTBMfOvbPEuH9L9ZAE8bQI3NCrXxFJ/+9pvsWyezRHiGzl6w2G4
qUZHCl2nWfVXDNOoWvcMH8P5An/w5UNeUWla5EE7ID08T5At1C2hgUQsYRB25Ca86elOyfPhejDe
LktZca+fpMwX+GQnwsnMWk1EilUX/b0aqFUAkR79rraoh9MVFLfxF6iGD3CYglIw9BsDciuL5E6B
l0rORDyP5hhEyH3R5N7SGHKbSPQ/C9ktBFF/4AY5agbFGDtAgeb0xskqYXdM9SKaKidojYdC7FzG
rAPGUDZxOlZy+hbzWOQtYK8B9HFxMadS6jsjne2dNeo7WN6pTo3QwJc0/TxXPkHj5Ofg8ydQmUDJ
k+3kNvNfLh/pis0l+USohCemW2M5X1F2Y1Q2xWyniJe69jfcKraq7Qbv9/9PzsJtVZADFgpNyuD5
JHtLL29FzXuNEvO6t6Zgw/iu5J9YDD4f6Dx9jr8/H2DgDUUSzWpa5aQLleeoiJn123f918Ef9/99
XaeyFutSvYC36Igswbq2qoMWNHeif5sYwtUfyKG+REBPuvAMCRA4Sw2MKHQlDGTziYZ2eJyFWvpt
6S2DN7qWfb0sbyWUsSTeaAD7MsogLkEGsiEOJ+bouOopc2hK/yXttxJlK9f5k4iFNekatbRGC7va
lzkzptLekka36eo/MI0MyzP2SNTCOOtCG/zQlPJxvs5q9XcFofzgPUfCr8u7dT66Cw77qZCFGqR+
oNX0t1ZOaXzUXeA1HeL3TLySpK9Kcpj57IrO6Zv71jrQoH9Z+koaBuG8eUSQi84R3GDrTTJ64Aip
9do21GMPFE3v38ckQwMXwuANh7jmBSApoc2P3AEecf7zE/uYduB0jCBmw0bRX3mRepCG4S96KoDs
6m5VNQOsRL3SlP718irXNHLGaIK0ha4/zOVnsYXnC7Fes8poAF9Hzu8V7Q8eQPOg2T8iFoFhAimo
os+qoonhUyemX6JgbnDdmvFcU3xOC+RvklfApC40ktxVPBkwSjkSWNVTPu3lYrqy0tG9vGHGml7w
AiIaAJKVfuTFjpUGGVlZzSunDSTomBOLA4PRQZs56uNK23eBpkO9Xg7PZlt090UCHHAilyA3VgIf
aYdi2MCtLQY1uPxDUxo2dHi5K2qQbTpVEMWPmpAodwIJ0F0yycVhhj2AwUEUh1uvM6Zrlabkt2GS
4XksLa98azwr3ZmBlDY2YwnhLczj05Ol9sVLHVnTdUevm9s1xWTa5E0MRlGnhv9VKYoocngupJrt
k9z4oWiJ3+1yOc+PQiZZrj8E3qMJjiG+Ujb6faIOmaMVandQysGCuo95HEoqwWPVKeFelErvSsi8
qzgX5CtD0HZSMSn7rDDG/dRDBQ8M3vhgASrN4Ieg3molry07SNo8heE3Fp+UQc8ASx5U5ThO9fQ6
VrqUzvQYxaMyUR+3gQRsPBv8eijbtaCDN32QDiC+x98EP5ScsQ11eo4Ej8anyye+9ualn4qgAkPH
qOryASpbAoTcBg9DQNSN29Ari/u2r5orlWzmK61tcMRVWTu40GKZ90DpRhlcbGO3EUDNhnsZMFs8
4Xj24Id5Gny+qTAWRGIm8BVNJNr52Dlq/6yYu7HeiAfX/PypnIV+s4HKOKRkX8zK3xnTPrdiYIjc
sn/uICa8vLVba1qYhowuw66JiV/EFBpFwIsCep3TXVlvVI9W5UiMDwDQzUNwicbZ+lajyDVrUkD8
haq10u4KFe5O6Xh5PWvW9FRTFmcE97pW9BpnRPx1O8TGlzhrD5dFrPmJeZ6GjJIiAVs2m8ETP9Hz
jKtVMrB0+EkwZQL6ljPmEgAgJST53zljPF5kXhX6Vvl2TS3AIyFThuoxuzj/+Ylcy4IWQ5m3MJOA
vXVywbdl0o1RcqQ09wdqcSprkTJLWyA8jY5tLAxIxds2SfeCLr40sHp+oVVd+ZObdRKtLzTeT8ux
TgySZ5rl/Q3UuQUlO91OVQKjdm58uXx+66r479NgofIj1GklQFNzaBu7qW9Xerwr5Bcv2NrEpZ+S
qFLCakd6gjPDH84fcnJgWpGMShnCCp6Wf4cWvFrmzzKkfFreR9GVIW8UKpfq8SGNHl4RLFLAkz5s
6Ik0CAUUCLMbanPmdFQU7wniVltquzsQK2xl2gKNWO7iLI4cEAETDh/CiMUuAvBQNVJtgVFQS3bQ
7giM9gYFUi9zLh/XMqqQTOocdFqKwEvOTFoLtacY5xGAwRmqdt/DXHyKA2MvKPnLZSnnu4cUsKx4
FjDpTL/d57OKKSyHQxj4TlFLP5oiAyhifBkEw7K7qs/IHJuHywLXlgW0hwG/CMD6QGJ8Fji1pAQF
KfYdI3/JiuY+CMHh0bc276yAPPPhGcBuzPA/tDgvy2GJPFRpLiSBc/PODA0j4zBk/Hhzds7ThoE/
q80jiZIMUCXAatFkcoY1SjXOg3w1YE6qcuHqOBxuazexodG4vHEfO3PqhpeCFprXK/IQj6EXOLGd
fhAdVpAdRo6+U/gvhUXO/6T8dfP+7t5Zu7uHvX01zAs/PP5Q7VvVLl1tV+y03Q/7UbXhF7IT++2w
e3aOTz9/3mxx1ZxflM/7snAXshnEfuWzL4LRRU7YZuEhk4p8J/vxF0PrpY1n4bkiz+KojsHwMbMK
LCw35Oiy1MOP7ETtcA1f/F4sjWumgO+GodmDj7xx7OdqTJMkfZTzg5rctrwQV7RyloXQwdN33l7X
pZjZ8djfFLKwERMtne7/Hvq/y1pYgcQTjMYsWVZAdKl47+2U7mLSjlM7HBWowsDUlWw90NzLyna2
PMY8ZmItnoWYcl6Gi1vqq7ViDmXs+Pnk6ACTaLS5mVvub02KxbHphPFwoC67fWQvsGD0gfO4r2+1
qrDlKXaEcOPezNfi07VhnISG3g+YVUiBl/mCMi4LUQH6yjHa9qgJwpxpPv7n3WIJgBPO1lonQPq8
W+3kt0pSsY7J616DQNzXunQvJsZ/1zncGxBslmYQ7y9fA6qn1aU0wzRHZmxrSuW24m2cvF9ey6y4
n7ZrZrk7EbIIJNMC6uUEBHxnCNkzyS+u2joh4sd/gyefeL+DoXq+LPKsBoaSky9l2BczSo5q2f7R
hUUfj+0QOpocPgW9vFeNiEkZ8Yck+U9D3LlpJr5JUg4bVOmG6hbC35npsFByUSbnAng4GfdFAqRt
rSTpKFk4vdhRKO2NH1ZmaN9LpZUcCR5INymz8evlNa+oPhcLOEYm3oAWXc4JDr3aNpGeh04VyeVO
1/L4CGR5uPN7LvVlUWedXMA+zmEY0oB9gwJv/paTCCmImCLsail0Rn8/SYTsmbjLplcv6Y51/Nom
gxv5t50h3ATJvNVOmryMw0FPo30Ri1dCe195vwzjSuuvNj5s5WqS51IZ/9RFjY9c3JupGvu4VPXQ
mTJmDyERioiiwItS4NuS9PSO6lCoO7pexeRJBb1tjnkuA0Wc0AIghlXrHdPQ9IPrCs8w2sR+iqvF
pfzU+8PQuVU3FuJeEgbhxhTDTAWdOmkEJ+/7gfxFWirvrRFa/h4CUHqpLy/tXKUxoDNlycdI1Hyh
Pu95pXliPGZx7ETVkVyoKwVk86ioON20N+TMLdvCtkB8zjYEr+gVclXARMHbIkW6DK/KIPMEJugc
nyukxJqb14LrG9Lu8vrOimjo1OwbGF0gFiYpsNApvR4sLa0yoOPp3PULgFjCJ8v8qla7eNpVtIY0
4a70rhX/0OWvoD0O5nMlOkH3vShu1HxnqruhfYA14vJnrSgUcTnkw/Olohdqset63JVa2Bcx2IMH
j9eUhNm6LOEsJfOx8BMR8yecXKZ2oJIt14gofsD0R3aUwezuenzv/x6+bbHrrBgmcvUkD0jl8KAy
F7bYmsqhTHJkAXZsjy35tYeGFrW8dust1r81vQEIj8n0+c0BlfTnZfnMaPuhhcOf/OLYeODpxNqV
mW/Bf50Fhfw8MRMIKagnPnkRVySe3A2CWNGnCxfSLewkk1v0XkGKuROPUujrG555Vd6MwMVIoiaf
Of+4mjqp1svIsYLkWm6+gXuz94kN1Y1H6Mr20XQHjB3oLziSZbwEZEUHpk7NusbyHo/1o/FAcRfM
l8vat7YcAhniXLCcmNBfnBJ2cAoInSMnif6StJ9dt9eVn0WwEQKsSyHdAnEms35LgLwwFKWgDeXI
8cWrZvrJqJLtD49h9/PyYtb2DFM146bwxiWo+axyUdIQ3HpW6ERE0geBJo7rtFRD0PDCKN/g01iz
Vx/Et0TrPN3PfGAE919uhHHkyEEvvpLksQDbY9LraRjFDHhSocxkQNNk8e8664191ozt1yT0p9u0
j0TjsRoSoNy6iZfyAThOETQysfZ+guA/vEyBn/wwjBo8OzOrfWfsTOObGuXS9/++X1AIAdAHmCTs
e3P5+cTylC1+qhe90GnV0fUC2g+s/Gh5lntZzNrpn4pZeJBM9mKQDRCTBMA2D0e/ER0tJhPrvf6B
IBWoLqo/2OslErClltRJVOL9NqUmYdNNor5JZlx+IWmj/Jj0gMDgssQVjSMPSy4F+zODDCyuTyGm
0mgWISgQenwlWIOrTtHea8LDZTFnITQvDh33g+VmeVi8zwelVLKnNk0AX4daKXbdWsS18vVoMXrN
dJ9blI3bbvVarcuklVC3JJ6jS7/feJU3+gYyrRBmwg61BQz7qcp5NKaPDCdcXuGKY9KpRmBVKcnP
FF2fVwjvoKbnSpw4YDnciASJaWe4OrN3DSMvRre/LG3t2MisEJ3TxjHP1nyWVnpmn8pamjj+ZF7T
Z2AzT7mT6w0TsaL383gFGRxGI3ldLdbUan0sWEIGMHWuH+YkQpQWdp8GNdOmG95iZfvQd569EHVh
Y5cKwqyggkGhKQoipW6XiZ1whxH5e8jqxo5iMdv1EIZt5EdWlgeFzNygSZUSWpPFJlJcEUoYaiMn
7ZVbIJrpNRTs0UyPXp9u5Cy2RC3CFpNOUFIHJH7pkCvo1K1JJOr5e6BuWKoVvfi0pMU9C0Wx0ZQM
OTljyH5d74wmPLbTf539JiSa4WLJ8JGrmOmEPqufGIqVWknevHOm20rVvUefYRZudYKq/Mynhzdi
LBizwIkF9JiFfRajdFUeRW0dO3n01tNopynP//kazTyqJokDyNRofPssoGCyJdDzNnb0oOempvuc
jt3I+8/5+Pnlg+2b60Q0fi5vq6jVZiDoPvmWJL+FPQ3iSfG6zX5C48pQ+fgHJv301s66eOIUQ1WI
iJ+5tUplvSRVoSR2oU3ARetjtcEHsnJAGAjMw9wzyx4u9i/s8pAvQZRWClfmaDyMkrJhV7dELFYz
Ul32Cw8RVTFYXya/YrqLibgvlxVh5X5+WshC04JRN6XJQorZC/aE7VGpYHxRAFq4LGfFzCEHNkcL
qmC6KBfutq8MccpGpl3CUqWEC36r5R0nOdiVY3ynCOZWHmfNB57IWxKEjKYSJL6X4wOLGtK5Ksid
vAPZ0pfLbxDf7GE5OgT5fwWSwTwQTNCQSeKZG7x8c/aJr9V+CBTtlCfX1IWK5Jcs0R6kPqaK5AD2
fXlT1x6gn+TNOnSi8XKfGbVQIs8Hj3SsIGOpNRADRMcfn3vGYcgTa6AARbsNubPVXtinT3IX6q9K
hS+K0LZR6poOSrBXy6dReenVQ8Nq4QnN69GZwmzf1lf6VrphVZNO9nhxL3RPSOFiQTZVJTRH12xx
EB7HxL+TtN6etHSjLjuv5dJaFzdEHSwcfz6vVb5l8MAu62Cv99HGbV+9hyermvX55CSnIvLbatac
0bJ2g9b81cNNgcZGEJJv9SidF8RmNSXDSh8HKRLAcj4LSxp6bGqVVG6jCQWFy8ouSuNHNuf6Qu8l
OuatrY63GfM+inglaocg+u7putP5712+YX/O0GfBLeO1TIWBZKtBjWFhGEQwwKPEY46op1H+SzZJ
4lw90aDAoFersCzQ9/IpcWJPxotkabBrW6+d0Zf7Xa2E5p8cNgMYc62aIZalX+xk+IvboiFHFda/
UjO8xgv7dmL6G1Hf6nGfyFkosWKWVCAsTkCQJbefgJxqZCLAv8I/KnlwE0hGkGOBPn0RGPklkV4x
tFwXYbRsJbdKoKXyDeu+dkfmbA501kwbniXtyfIMqRj0IGsM1FQAhNMS77ZtzNfLdmdt13jSwNFA
BzApsMVajKITAqr5aEOkZy86SAFXlee3twHwLa/Agr1dFreWuNUtkm0SqkBr+lI3gy6kBBKOIIsL
zE40V6RB8u4b+ITeeN3Ce1Uad0nv1t7+stxZ5ZcWhzzI/KrizOQl+E/eZ3rX+iK+UghvzYYxt7ge
mbPItfrRbK6D5HVo88o2Ntmez00r8PQ0KIHxRxumuOyOL61phA6upRWvtkhJQ1dxKwTDu1Ar8i4m
026DwvYmRN301vQF/bzRqDp1HH7xFeWvXvJfFbOK7wV9nA5xJ0a271NHuLw150ER38fOQDqLd4ed
bGG5BLEWGJKjfK28NMVbn71f/v3zsOHz7y/McJbWgZoGEnlV6RALr4ZMg99TktLk6xb+FjvO+a35
LGxh+tQoU6eCdJjtJa7oQxej+HtVlzeGu9YsLLxJ/M0LnZTksnlErpuOghe5YmaubdV41eK/FOWr
kA12qd3G8teyv6m7vejdyfFm68XKec05XhqXeWvO6dDP5wXEaZ6USqPZsvRNogPV49J0O0P9bWiM
YOyqunc0rd9Z/VcvrveedbdZV1bPb9N8j2gzoTpPcW2pMoKe6+bQodTGWNAO6sYeA0XhdaPuAjrI
CuGhDRhejbjGwEuUkpPl+0HeTe1OmNxefZQLpw6OJRH46EF0QM9wdOiMl2x47itXEQGmEGKn1IJ9
b6oQO3oQuTyr1XHMQqDRwG2vv6uZ78bCXVP8laq/6urZMh9U6xCN4sGn84UEY5I+t8Z1lm098lbC
w89LX2hzGBreBLuJRq00dsFVtQeeYD6j3+rD0LpKW7hj9EVrt9qiVi7Rpx1fHHo0DIIAkYxmd+O+
7Sneso/P5OBQNv+WFNtG6LRxwEu40KnvY7P2EceIod2MIAwm1/Ew2E3nyFJg6+NP0Szcy3Zi5eqe
LnFZfg+LptOFrNNsbdAdv5hsGY7xcNoapj+bvf6IjtBdlXAbmNdladgbR0+PW+SM0+AkVkqL93OW
/LK0a6l9MgzQmekyj91ifOur2NWlvaz8JG1h95puy2lvCxS+CuWuHw41YwuCsIWl++FyP/uqDy/1
zwcuXiDg3MCJJ7H5Gm2YjXkdTei8miKOO2/QmvIrGUEHSeSd4T9O4V95Add9ajfAB2eD5YxhZovW
U6swZsYMd0cnonEv1/pGuvycpnwRZS78BnlIcRxr9tGfZFcwACf4GgZXJY1a9CNFFvilxheTEiyZ
dKt8ox7bDj/V3Nz9gdacxLqL+0j7/WDEcKCCKW0wTP6zpG0wg5fgspSV8J4zgaOLMbe54W3ZJNuJ
1lRk0qDZSfmUynuYghWVWcUwtQ3Lba13I/8msuG8jPnnuzbkO9H61lf0j7xc/pIP23qmHSdfslhw
TmJYUSASsutuArLj2NKOmcXljSlfWx5Bb+VKyhwDP4j1F1Hc+9P9MH5VBc/1o2NLATIC6wNmnor6
dW3uUlilo1CxBwak0uTdACV1zDfR+Obk5/k3M0pLJMuw94c7PXmJCXECKF4/ajR1vnsy1DLfBHit
q1o9DPQNeN3kNPQTGHYrbSEcrBoVjswQ6aymR22hpL7Z6XkXTprdJpA8tQ3UH6nQ/VQbauaXD+Y8
kJ415F9Ji3PxTc9TlQpJVPx4GEAfEIA6Plzprb5hnLckLXyBnHJoHqDRDHyLroernDLKEMmj2m4E
zR9ddufn9s+alm5AzUrTGAPMTlh6rqnak8y/JtdFO7lp+NQK0U7GNvm0qwv3kniQlWs/vFEtwpDX
xHpXilfDnPiPv/rxjrS7XbUPM8dBVDKM8kqoOVpPl89g3SbNGUSTLg24fuetO1E0XUk8KoV8sC54
94yVwPNiPPnSzMIyKPtYVveDOJHJMVywgP+KvR9VJdCb64WHyercvOk2rNPKcwetOPmghf5NgVoO
tNBqdqYzcDHCpyw2dmDd1oHsMF9ERuemFh/7RreN8L/7U1pIwPueswBMdS7UJJVToQ9TDEXWBOSr
hDtgMHdNsoUsvrZE5IDfYPKoE89anIU61jXDwAIPmhBBmkG/ezQGhQv3Fz2zXi3s+X+9g+fNFaYK
l5bGI8Xhzkz+ZMFzwxM5GMz0ssLklUptZVSi7bCJgJLo9+GU7fJmqwnmvCOZmJ9kxj9yFk/mRPHG
KEiRE1X198FX3NySXpVGd+UBDJVce/b8/soEu9ASOydVgye9lx5CVd1rXbxRVFvf/JNvWcQKbWwl
TB5yyO2c7NAOXXUl6nc5BGKW/6D0TiWm14Z226YbN23+3YVl0IAYRDImj16ghV4nlDqkcJYbR9c6
bFdWs1ENWF/ZiYSFPZWYEw5FWOxIrdz7xtugXNXpMe7flOEpza/pXlPl2z7fUKG18P7TuhaXhtq8
H6gm69KMr9L05gneIRGvheyxCn8nDV0U9Lb897I5+gTEC9RhMkyjy9yE1vBq1UdWCoOYnXnqMRUa
O8+sjUfrvGFnR3YiZrGhlVgFozGLYWDfKfpDEO+8bKcMX3JFp/tpI6vw0Vx4SdxiJ4my5UYo8FJx
/igx5hPd0TQe+r+SwCLTsEszPCNILD+ZqrbT/nDZEay4/ZMtBS/gsx9IojSRmgSzq8ApD+rmQ6fk
d11ibtyCLTFz3HPibqYkJseVsMZC+1I3D5H+Pm2Rja5etH9OjcmYzyLyUAzEduDU4kmwxb50OmEj
Xby1iIU5i/OGCVUPCW0QHJSBx+XgX1t5veEKZ4uw1Ae60ui1+yA8WRIC+OUgpKbIkdSVsgvLyPbM
O6lsaGy8YQRsIxhbi5KJAeZOA5IkzErNiz45GV81CybMOZlSuu7G31ogH7PmWOaDo0MDE1gP4gR7
MaxVFYhfgnEQjfpgDs9We2y1n5Z6Lyo/c+OnoLiq/Gg1mVvnuav2N4Lx3dTBEmrkjZhuzdx9+uBF
5JJHVD6LWZWiWK4fQF0mA5I3PxSraG3+IKY5Ow1ffT/KboJxCgF/Ex/MoE22vmM+7cUxYYOIG+bX
MT2oC8NutLnkqYGk2c1QpLvAtEpXVirxVvJyAKE0CGaTrO8d1YqegwSSFL0HjyIONRlXTyObtM22
O9/Vsy+ii4On19yc8rFzJ0cpcGiV0SiaPSXfrAQc0OzdjxPbKL/q5lUJWpxhPAuq8N/V9dN5LPaB
FBvv25zzCEpSILLeiDy22u4qTika01JSMEoY1RvuZ7aJZ0s90dqFifZT2QwbAaHptMtIofUZLAth
tqM/zGkj1RaVr6axRSC8rnrEyh/ZPBmwqs93Rc0HJdMHbqbWMxx5DcoIRoaOTte8T4ClG6vfqp5+
qfQtHIa1LCq69o9gc2Gl/U5JEnZ5flS/tP03Sf7tW6JbmC95ddVEzKpMT4VxU7aD3WobznDF6H1S
88VOB3Jbk8BEtK6lTtp96xmN6bINy7rSFWl+krLcWV0vO29ESoSL7eL6EI6v+TjhbV3F/F6ZthRk
NjlSI2/QKQceVHeaGS/gEonAWwfAqXmXLTKliT1N75dd5P9x7HNBH14PepMXzqvOsiItRm563n4d
xptEuVKSfcfYyzAd/ZHey5tUdeLs6rLYtfQbe/KvWPmztsUTcy5WxkOyt0gmxrsYuxLCQ90wOlTV
LkAQTu5976KDBKhznlANMiA7zezRPyTCl1R2ZcPxQPgkDdmYN/XW980Hf3YFGTkjFAPMmo7jz5+X
R4pRBgK7oqu9G43AMzadbbWPnnFVx9/GLVrSM4IIMkqM0P4rb6GIAjzKeVizHVE4HMnhSGFvB9K+
AAxPuA6Lr535rGl3TX8MBijT1LvRAJzH/xUNbig96UW5Zf/n7b+0/oXK6pOeSl00H4/2nrXTVZVA
qY3Ja8OvsuDE7euoyiRTXsqRL9qwuWvR9+lmLDtMYKPXBkbjNbKqDTHVbeIVe9278yh8pTyfip9W
8CMyNrIcS1MwU0jTsMcZwJdJo+z85yf+JZdNswuUoHbKar6MpaMpb028NTiy1KullIV/T6pMFeMB
KWL0o5Z2deuWwQ8t3o1xaUfRhh85u9tLaQst1gTGc42YoXChg/lzZr14FA037Fq3rV2YL1qt2BvN
a+hvJa+3NnOhznJbioJGU6fTtAc5uhmSX0Ow1cW1tZULFW2UMZfSEhmWbPfTe59epdPB5C1TGfJ+
0jcaO+dfO70Qi638mP46UQ9trMK2mw8uNXdCuwtbKHB+Cl50Ncn/Q9qVLbetJMsvQgTQ2F8bC0mJ
1GLJWvyCsGQJ+77j62+2Zo5NNjHsOL62x8cxjnCht+rqqqzMAciS60naCDwkc7yXLHKOubIqKY4b
LF62CyZKrnJg7vbdte1lND60fkJb1fk2+9+zzXA1UhThBLuHf3LwI+Y8tG4vQQQsIzZP2nkhNFO6
QnDk2PY7HyFUAdHUDYouvqFz6CWAHkjSgh7wqY92pn3d1U9R5pmqYCgiQ2yox4s3IXrMAxiqZr+O
fi3yVYGaz+j2Ri9wnOz8XhoS50WMAYimSYMluXwvwT9nOoggQSsoiFvW1wZCfoCZgrGRR7HOCVqM
MiOFDCvqHDkgfpYmuKDXT9cfC9wJnuWILJbB+CSUhM4xZGFjMI+Y2n4oJQowngsmS0Gu56sB9Xzy
/tjkTjRYfyK7lmEzhoxfSswStYiiRgkly7dmW2kqslmAqIOSPZ1f417LnbTN62sDvHEjVBkl9Y30
S/veT6W0b5C+2cvjVP3Q0CPwbYAWxgFVW2QZLHuIt/nSdm5SQd2qBpjmM0PHx1M/y/MbuFwjp6on
MMCniFCcGTqQNDXCEB0aZuDnwEKX1Krs9GAO4XBAJiXcxbIBcuauO7QdewHNpTa5ta3G74M1Vzsw
d+rbxWy1j0hGixQZ07x2DBAoJer0IFdmvklr/UGdJHuroe/Sa6T4rrRjUZi9egbQ14JzpoPQVOdu
HqkgZoN2+tYJlVetRitOTE2Vaul+Esqe80+1L89xZIp9ytFxM5rRtiQJaql2QnaGhIe2ta3sV0lL
HMW8TqOKyhpkfASP/TUPDRQGa9sGwz04PU+t1v2YSIWGMwF2I4SQmY/GUPAz9rtGLzYRyl5zjo6+
Tn6+7KfX5hV8PYB7M7oNUOufmi2AuO1nKwOtfYvDbt4PepJig7RvCTAXsiLie1i7WY/Nca4siExd
kieYA6XWCNnY1vqedP8WZsAW8NgI58XMxrKXcoCRsPxA21YMiFZ2XzcK9N2vSWAIvPPZA/DLHK4A
0BezVleeczrOQCA2oWbqGCmgOsHPEfBecLyBdDodH3ucPzRs2HgD23NHA+Xt8vqtTig47pl1MAvw
KL5M0qrEKqGFYpJfQPU7MSBYtcCzrTlTsJb8tsEtWp2DRgCskFi0iADLsBlD4ppMRO+V9L80ERnW
+ojQvQi0IODg/EPeUtMy1Eec9EJVqRyZnvY26aUgHlq7gUDt+48R/tGejpqsSWmJcLlsn6JC94vG
9v5mZf6Y4AIgo1qkopcwjraKkYKSaD1DmknUH/k/guTftw4/kjlYzMZocesUoSdVG21aaJ6Ab1p9
qWVqS/ul/G4C6T2IDtnaMrEL/L93uMUNr5gjhfQlQoUiWKgCdGcAl5iagoBEZIWL4iQzK5YyhVes
Z0/Xob46+FHwcXmh1qdQxfkBfhBnhMf2hrWtpcUMI33yEC4befy+6JsUT/Mg3OSxL7VvTfQdL9rL
ZtdOFRrIflvlbjRNImULOhDmeX/G9VOsJK42XEvDTk0fUj0XWFudyCNr3KWWmTEwDSqsSdJrrL5r
IJBYhDfnasx/ZIS7w+apTMLAhpGkug/6W2LfTDLwCuXVDErSENmhEhSlblpJgrtz7RKDDNTv4IAN
/ujGriJwcywdbmyzCTbLNDl5HIEDMbxpzPmn2eZ/EfgjlYuWFaYcp/IO31Y7O45RNnUG5alLHWKA
uWhJXCTrqTmI6sFr2+TYGLdN1E5dSJnCmD08BMadAsTaqL9ZWenq5i7q/iXMnd1lmEf0qSAUgM/n
TnXQgxEzUJi+EJg9Q7MBBajuFenb5a3PvpmPlI+tcKc6kRMdkGVcWqV9E6Qd3hmblNwlmcDMWkh1
bIaLbfpxWmZtgZlwKbZZB4HJoaeNaoGxBNkfpKCL6VZWOkE8sHbSjq1ytyVUtkN7BEbHCcmr3X+S
7orYj/+/+eP2ewz5oBYNCXBYHbj5wVwa0coir4AhXbfKt8u2VocDsU+IuxM0N/ItIYUJUeFBg+7R
iJ0ArrarUdNfGzTgXzazuiVskHGwKx+NtZx/qroymYHgh1YPnm4gArHv+kr7VMNyk0/T5rKtFXeB
KgGomHDJQ4aah1g0SazVRQqOQ93a3pKmcsbhRo1FRaiVEOPECndwi1krUYECbWPWbKulo40oLFvZ
3jCA9C4o8kzQBHHbezbmeE4DxguZQjg7MemiaH7ZPy4NcISB9B61OW2tQNCgsuKP0AhAwGoI5i+0
C3ELZQeRoYYNuONrE1GTHNDJ0O5NcLskxb7bV3pyf3mxVjbGiT3+Tgl1xQok2JMGX+1p0pbbLN8t
Qm6TM0AMXN+JIe75XkSGkbUQVXaUeleBy5o4nYH+Ci+1n4DCIUjeZ+l2Sjb60tOut/AIXARnYOWo
HX8BnzjGw0gfK4IvmOdDBrgysbZpsb08nWfZaW6YPAdAHvZ4HbH1S6XZC6bc0RKbyXfuW4DaUjPx
eniTSBkfSjx5BAP8H8ZtSwHJCgEHD3cmwIC9zCOBjo2KoBF0VqDj9LP4udAeWqmkqE6gFk4TSWB2
9aBAc/4fq9yWBdMRGWUTNPpm7yuhWxDwEbW+DO6VklZ56oPw4/Ikry/kH4Pcnh0DtcilBcNs2kNt
3doTivSCB8zqVIKHQGG0legE57G8s2YGVVhBmkcBYffNZEeTK9dz4AWKmrsThHuoapAeAkgkobq2
oHKnlf9ewRkMBTg1rDuPdbdy91BudLME9agGWm4zgmUwcS83kaj5aM1bHxvh9oyUoTNpGZgSSx06
4NfPyEaGrqfpjEJVe5EpbqN0st00AePUNyYvRNNHdR/rz1H1MHUbe0Ihu/Ky9BBlb6q8WfotutoW
Fd3qqOW9Xt4/az7veMjc/ulidGNlDb5Dgg5DpT4V8uwitoaexSQ4Gms7FS1AeGrr4ItBN9xp5Jyi
bKRHNcGIVd2ZQeWC8lgl0qBVVsdzZIULiSK7ijItg5VEz12ldaf5zZKvBvk6qjeBfg09FD8g+zg9
KKYz9a96+hksb+imvTyrbNa4qJO1O/0eK7dbwfMmjx2oGRw19swZy1k6fQ2ISGRSo0HeUiQHtTq3
AAaAWFID3Qqv9YtG2yCTTNhbFrtys1ZHfcckP/VOF72S1bVYA7BtUBbBjIp1PF3GLKmjtIowwcCX
QJJ0cgFQohBDpekNCq27hdbe6MVXfUKzT7Qg+fE+ef6ovPyW3MSussFl9pw50V7e/tt2GHbbHH0Y
j71GLhXAhxEfVlsPaRCBanmXighC104tNClAHwDILF5j3LouKjS0skKFMFrzVMvwEcm2m6/0xVOI
qLC8Ns/HpjhfFM+2Mi0qhtO1noy6RUpEZUGRBc4F5XWXjekCC2U+01apaSqqJq3eHMeD4LwLurDy
WBtgIk52enMdad6Y/4zkbaJ5vXQVtHtlEtR71k4CWNlRoAZ1iYVM6en27JsinxOF7QLNly2vjve2
yMRXBZM/3QQstDLTiQLCkNsFgHvh5QDKHAcYs6vWbze27bbv8eZ5dnu/orkbOAFFJTI3abstPUlw
H6+5uGPz3M6QSqh+zWyIMRNigJ9GZGxqV/HyN3YQ61sy1MMh8sE5bMsY5aSNMcx5uo0NV0vejPJW
Jw+XXeXqgh1Z4Ry2TKSRMeXBYUPMwZC2RohmR1Fjxhm4ljkHFZ3hAKiAHQp/Pt0WI8l61gaK1IaV
30jypkFvnvUUhE/9QlW9vE7tuxz2Ncu3M0geCq6+NfMErcyMjhtPKMLnOrLZCCOoBEHIeLptgZOZ
zHszetand1I8QsM8WtzWuAIHZa/eklJgfOWYs/QRGk8BmgHZHHciWhPvTzDHQzpVln5ZVQ1mIn34
CxsETWUQhcVbFw+20+ntodDSzbaB3GkFoJ8y675upoLX2cqdClpmpOoROqD6wKO+5VEx0maIOkeP
LLrE3rJotLE++9hrp4bGIl6TlVN2Yo5zXUY053K8wJw0gpNNskDzMdFmQEyvT9vLR+DrauIcCpNi
BpEiaHygqMvdqZEFGYvAzjpnvCopunidwC2pHtHU7a/KDboDF1p6b5ZbU/3b4ETUhMxt6L7nbrpX
HZmaryLup7W5Pvog/i6V7EwbFw0fBNAviT9mM3LhsqMmo0N4qJpZ8NBfexBjAjQC3jnQO6I94nT/
DKFeamYBe4pCbSqhCQTku857+xJt7ZS+jjktTVByOIJ5Z//s+bz/Mcv5HgK9HmxamH3KvUmmYU37
DTpSaLDT7uL9soWm2zUalqnt2T+Qos/pT3v3s90G0Ayiod++3TANW392Au/yh61FsZgPEx1CeLqq
ALiezkfYxTJqlfiw4LvkV/vQ7d77mlpusA89BUwpFDBXJ9+JCGDWXMWxWXJqNggzSVlUmA1bCCqr
A7WeLw/srFUXy3syMG6hVXnUh9qEhel9cNWt5sU35U3y0n6PneBBRw6Yhg/aC2RTKeAI7lXkpfTz
//kJ3KLnVaqHWZh3DnTdae91b8pec8vvd/nh/bU66JvxOXCw0pJrUd2dry3BpjvDuPJTwEUPNglD
1FYxBdL2MN3mn4BvbnVja+3eX8oNgHtBQaUf6FV/sDfm/Ux/XR7+F4vl+Z7/s7W46GFqgCPSYgxf
v721HGMzvCnuRMGZfP+uOJXTearTTFTU3LJyy0PaF42sWH7cRryHs9MqrvIl7Zw+8NrKB686suNg
uDHAB+3I3UEKr1A6lBPH6hz5Rxx5k6gQsHoHM3Yfg/UNgWyCm/e5MivDHDHvS4fHtdrRFKwXcMqO
Vm9UdVfaTL477IESKm4W66YSvX/XLhTQuGgYPyTTZP6OlCaylFoP+yAWshJ0F+8KG9KHw9PlBRaZ
4c7wiCYF0spY3wDELUtd7olivEtN9E3pAkGsfdY08rWVgUwGPxvI8jVeaC4qok7R2V6ybwOnc6NN
cG952W56tB6Vjbodrqdv0qH4fNB/IerwcZX4rTvTyWmfRadq3WMefQo37CZpzTGUMLvpjGM74A2M
p2ni5w4aZybQPziEDhvZX67M3eX5XnvjsJgHDCMKGPuRvDh1mtOsyCBrSTAJHQjHzGkDchina7C0
U76g432+RYL1Z9epoAgdBc5kzWEjNQ5BHhwtUL1xsV0mNWoN8rrOISFAvx+DqJlq7dgakBNhfDcy
HlPcvy/Puj2G7IIkEURIwatemqE/KWGGXvg8rL3LU8n+Nc41AdyN+A6paQUpX24mwRUWFaaMmm7e
ZrST7Ie6sZwYEsdW/GOoRAzjLKi6ZI1zhE2gNKAYZ9irInSK7JA3ThCYbml8S8eWpu1BUwVbZd0i
Ei9AyrNiPDc+YHa0Im3h8CDe7bUN3onacwJRqB4asmP/mQWhM6SiotpabMXUlBBbotgKvBd35SZa
MnTQb20diJC3OogtIFdGCgpmfHnckQwUM5DTkFA0/6n3JW3SXa0K4tuVdSXHu4gLpZOwbud6wi7K
um5XNIbftao3WwPaoDQ6R6+Xd9HqmcCWBdoTtKKAfJ6ex9ZUwrEfyw5XSQxoIrTE5UzwMl6bU0iv
g3cTCI6vzPipjTApZ1lWq84py5mCiJOCIRryCZaXBuX1UBRXwRii+SDemg1IAFr0bSoZksiqQ3RR
Yw5Zc/jAtkKaFVeLeVabI0MeqkPfdE4hWV41dWg1QyfKnG2mYNoqGfGLIvPN8UEpDXDsqpusn3cF
UWhtVbTRkz26AZ1IKnc9aHL64EdS/ExRrNR7cMqm2WGOLTC4dBkK56bAea16TvQb4t2j6iCm5vMo
qUYiKZTx5Ur9Yo57xaake62sTR/d6RWdimsDvf+XN8cago4RQf22yZ16I9AbWW5hM2T0r0AdFKrk
hKOXq5Ivl7eTfVCyDP0rQCf6/V+khU+Mc1szgtwA5DBhvB+l712LTnDrsVU6L8lyOoESSpvfBMNd
O3rHw+WPXmHp7dSx4UKj2kKOLypeUySkDc01QoOOtas2WxkMj6qGtEtHM3kTS/CGH+N8bdofgq9h
roZzuSfjZw7yCDyDulgWQje7c0x0AtrT/gsxrIMGwFuC1DODu7p4kUFiVKTPdfYhWQ8C+ytwW2Ii
eQtOcg3C63xGS0+VpkYnG+afPDaIcrXoCdkXQna6gb5WHzKEZiKqza89pY9tcs8NLVaUatIG+N7s
IRp80DnOkkFt1R+mipahwDOtOL8TZ89Zi+ZRlUIbl5pqli9Fi64ouyONIO5b2VQnRrh7TItHKQRB
INDnQ7gLw9gx9PsG5PioJPmd9hfgNVhD2Y8J8rDtw22apDPzacGtaceyZ5IF+tfPShw/dqXlzwkC
BKXaXd4n7Pu5bXpsUefaLBG2KcnQM8Qm8LwVybYBVBTS7C8y/DAD/I6GqAdtupw3kEDFPpYJwLwS
nmS0kpYfsvzz8khWNt+JCe74B0StRsKwp3JSbJEYpcbkM9gB2OAmaMUR6eWyvdWdARo/aGgYqBTz
eRx1igEgK2sMqaCDpPptcNvEGwts2MXsXja1dgeD7f+PLW6rDwWk3dsRtsyllO/mrjrYsXHfL/am
GoCOVon0QLS4pQoyynRqs/kuQL7HA03eFWRUk9vOyvPvgm9acXAn38SdDHuoxsGO8U1BnjypZfsj
l6sbyF6/B+NTjgJgGgTuCIoMPU3ooqFzNQjfiRGKfM5KSAApehnwfsa1CBro0yNThSpg4jWgdWCQ
HOuffefa6XMO8jXBcNnR4w/KsR0+TaXbdSC30DTqXNBDhV68DdwexWyqUX3zUzrMbnu7eLkbPkh7
w7tsfO2QHtvmHnyDPSSzWTLbJN3oWQIVK3uXg279spm1qTzeZVy8UJZ6n1gMcd8WNwOjvGtBlTk9
mf32b+xAdAzMsqB05zu8lrYoUfKDnTh0LHljhumuRAubEFC6lv/5Esn4xxB3bDR9mGK1xxYdrHc5
6jfG3CG7HJjfw6jYqtmrYVtbxZqoOndu3j63ZLjrdfu5wmZVivQmmWU3tnOBx131U1Du+OejuHNT
Agsxgcsbfoox9u01hGYQes1NQJXR9DPNgkVd2zsoh/w2xy2qJEm91BBMdj+jjNC5EGcrAU36mxXF
agLJiBYRvhI5ylPRTAmQk3XlRGblB2VBdeDYUkVwHa9P3h9D7O+PoqoyMYJhTlr0TBS/NH25M8E0
ZvmQCezndzUQieStH4g/1rjruBmjNgZqFwdCVZEEoLLdbiSIUICI4PL8rTkXkEb/M3/8LVxChEeH
pFvrRPFriwJEJrt5lzud/lxHrmml15OIBOeMDQ35LEQZCBEtPJg1yACdzmQaAAT61Uex5NN2qieq
ABlSxBXNtPImVSdHMirf0n9BLUcvPgg6kfH4onJhu0afby4Pf22PHn8Lt6qLTmqQVOLqbscErCuA
YrhjrUauFkfp9rKptSU9NsUtaaWXmZVoMJWO4S4bFBrG/S5ZcmeZiODNJxgV3xw89xVU29GN4OiK
dChrFE9UsjVMQalwNTY4GtFXDv7oSGDXZKUZwEwgZZs+1p6lEuB5vfOkUKUZmL9SBaDA0dhMJsrb
Q+KZILhvNY3Go4hvc+10wtEQMH/pBrLO3B1pyWMv1Tq2cRuOTgbKbKMzndbW92P3Fitg8C0W0Z21
FoWB/gUgFQtJSZWvNo8I+JrIgjdVZ/W73fQxbcskg9GidmuVQJsmVASH9WyUCrCBBNpZoA8C/IJ/
WQ3yCGljyYK2hbzTk9kZoVOg71XlqRm+CXt6z5cXFQSIWQHhAb1SFMm464IpeA2LVEbOi//m7z7u
3r2bh9AVUWOfUU2wQgU6t0D2ziRqoMV66g5CqVL7aMlj50mnENKmdA/paup4W0F1xD47gKwiwmYQ
yU8kPm3uTiYByUoSVrHjHqDY/XL4zw/fP/gHCrP4hR/ef/+HP2zojuIX5LT/+3fU86hX0P3ecbf3
99vP+617ff90//TrSeAqvkgQT0I+FGeZ+DvKhCBBQZx/OicADelaUPbQpnVax/f92Pn6sY0Et+c5
yIYZAmQeoDbknrGvTg3JY5mn+YzJd69d13d9DNqjAm+0tsLguIf0A3SYDTwtOYffqHae13Edo954
ff107R5++Jvnd40+e4IlPm/8YsM5ssQO0JFHkotQCewIlq4PBywbhN8v+/DVhWE1CIJUoApfww0l
Lm10yMUguro+uO7Lwf+gG2wHZys46F9JeH4DHNvhBqIMeRmlJewcfvx4e3x8DOlCH6HqjiASMAX2
8xGmvb3nbB8+K+fh82Gk7OfnjKJ1xP4jcPZftcPzLwIaz7bQzQHKk9OpBbhFLyImJ+yy47K73WF6
mdy9s906jmD4X//YJWNc6DiaBaDzNTPmYvdT/9sGJxOW3K0rMGUw93JmCqUdZFbh44C/Ph2XPLXh
3NktM3VgJ8DfsWPPHAGGh/G57NflXbQ+l0c2yanN0E6nvq072MyBccBvKMTj9yeMNnVi52PzvLnb
3+33nmARz0MvnA/URn8Plr2sj85HXw8kklMYhgcsqe8/bl6dG5FTWT3vx1a0UytmqBCIabDhuQcw
fsJ73m2wU7+Ltsl5mpkbDrcnjThrGFgehl5cf7ehNyILKpuQs91haBq4qKAMAu3V06GoSVlIKaQy
2Epdm/Rl8HvP9Td375X3/uUqnS07A4K3xvrxPzLLHf9UDXKkx2CW7Y+UvvTOy1PrjbgOZmQBWm9w
XROnguKm1GiHnxn++AwQDZAFYBKhBkUvHE6nK7iY7LPcLpvxow/j7guriCBho/1nadk16h6+fsPB
YYeH3ai4RtlhZb/hd/zY479fhwnHCT9cdowvnyeDnZcLq8Q/YqQ6qHv55Ku+vs13/3N7s69g34Jf
uBHYD9EXnOO1MS+A4AKNDhFOxDHcvJQlCG+1BioTzDAiiq8fcJHf6DNGf+NcMTfp3vuioOYspgE/
Kzgm0M7HCnFnArdq00bqYMHu0M8N7Q30GNnoEUl1T81EAnJfnUQn08wZ47xylxRSElkqLr+S3oY0
pOCocwb6gT8twG+x/weRm4fxUgx7s79zvu2+bXaeh+F/ft7/wrTsfHaQnu6vt/fu/dPT9f22p5+h
O9JforTZWXiO+JhNCgIC9CVBnff05OrpmBegyMCDBD1tABHPyJh6i6IioV5PQW9u0LoU78KmyARO
dmVJQBuh45ULkB3qhZxTQm9bPS/amDqTAm5yoEXBblUuL/qsJ1dpAdIKwebn9z5wNoidcSah76Vo
/COs6UuzGZYJPIHAM9VQZLc9YjOxVO+ynXPsBzOEyidowXUTrVDcuMIxltHkBUMK2hEVA9WdCcQ4
EV2g9KH6kfQSBt/bwp+KZ2JuoJUxk4dM8ixjI/gOdntwu/DkO/hdmE623Af4DiMJqEUCP7N9M78D
3ler0JwFZNfehONUvLoAtA7IdEnAbs2c76UP4HZWu6D/bCb4AE2JgD+xQqrLUHfQIQlfyKmXh4HX
gDfn8rBXtvPJqLkbIVCrXk9GGO2myEuqqwakMlnkS8NWml7/whTQRhAJQv8J4dsv2sDuCeTuUzDB
lyBO31TEyxo0RQ1uIMI2sT1zNpVIIRhQAjcVPN/x90fxiJWWphY20Hub7Nulg57w8yJi7F43AYFk
vGIBsOHRU4msDUVNwKMZzTUw9u6sfGbhy+UZOw9E2NmA9vM/RriALmqiYIH2aOrILRTCIfght56k
hv1LPgDpbiDvsw3TRX4oJqTQs6oa910FJldv6qV4l2axLnoIrR6Sow/iAj3UX5cqBrWfE4HZRXaa
CPl0y9WDaxOkA9G9He9q2497pNTMQ6w7jSL6gLPA6WtGTNQSgQa08MA8XVnSpdpiohjCitBOpzi5
5KnazpAPOuolekxLybXRvzlCiOld03eC9TgLUzjr3HpIszbrc40tXMqbqLtZzICS+M2a3XF8ltGh
2vhtIxjx+j77M2Buxu0xrYeiwYDV4EeWfpurQ659Xh7Wqg8AV9Y/c8rF1WUtL0rFTEBdR27eUeTO
rdthgUiVSOlbNBj290fnUstLVJlLzJ+azDdl/0OyZZ9E/5p8klslzpPbKfhLmoFZAawvAipW24yW
Y4L61mw80xa4bRaCnfuaP7PHue3SLlIdsBT4muVuHKlm3xjGfio2MYTCuiuohVxerPMSEDc6zmPX
0CtNegn2CjCzvASfLVW3y1v2Fu7KXfINqKBN+ogN+aYLouG1tVPR/oLWSCT2wf5xunaGWmdNUNqp
U6HbdfwZJlDZEPGCC2x8YY6O9kdPUiVHDRZk4GkAiaOUEnTPQtbi8hSuRVJHI/nK9hxZIdCpGY0a
VvJMfSSj6qHEKg9jCtC84PCuXemI3yEZB3QXlO25wwtFLa2xI2jWQLQqbPwcwhjzSx/3tNevx2Bz
eVirk3dkjDvGSqYb06DA2BiMnhHeJxqEq4e3y0ZW5+7ICPuIo7kL4AERFcKIiWuPDIfc8DNk3uVA
5GpXRwPxJNaFi6Z1/uVjdUW4zC2u8ArwnvJ9GkY667mrK15TE8+KHjLIASklngiF0zfurN5G08+m
F3zG6nD/fMVXnvNouIAbDLFU4SuKZJ+PPyf9Ss0eAklwtNassPZ8yFEa4Ob9yhYcWbFt3OFGCqnp
brnRUte2bqTJtUQqAWszivCa0TxDlwqInNOlM6ohakeAc1HLmOhgv7bQHx0TAS/QeYoN7slCLQEq
NyC5O3s5zqMCCXVmRZGhj9NndaZBrakEQwWpoUkF/w8eH+jxNl6YWv3BspYKnQPjXB4mw2zRc21l
Vv0xSsiVQlOxDG3iLEnUu1aYkQ+5zfQECnYh9BVLvZBrv50h4OVpVt51+2FQJ3mT5fqEyKTRKs3V
1CIUVTbXFgsN1IDiqkjtneGcM6AvpT6GwG+tELcIvFyBnJhF+/nfgsHYROrAqQLqpiDS5+6VqlLU
WjIxkXUTojE1MT+zShcRbTCfwF9eFkgCIDTAJIR4yE/Qa5EEoVw8esr2OoaCaFhEAh+4Ol82VLWY
HCzTQ+O23RD19bLE0KIF1sOdph8NeqCMSQdTQS2CFa0NB/V69GoyfAAaNU5tBag71DOoJtBHkFOr
vB+yu8vub9UAMnYK0FEE6C9uMOBU1aUsw2DQnI/LaZd0739jAFpDYNeCL+BZV+wwmUJbi8AYMZq/
7Ex2LOjYCJ72Xxccv+roCkaHNdZeh9zy6TSVDcnrJkFRcWqDjRJ7NsGLNnclw1X1pzAZ3VraFxZj
BRRYXp++P4bZ3x85uqEKwc+RpZlj1sVPMIo6WkgEx2Ztux2PjbuglDazICSNsYFVC53Jrjp5kqX7
sy64bZm3PJtDhjLQDFPBQ5PbCWgjNy1U2TOnMZXAier3iTWNjM/NkNzZE0hBtCLby6koClsdHsTe
0GmqYY/wVc0c5ccuGGB2HowI0GvVTRPzLSvB/SH9urwV17cJ7glGFo86Hl+UkpEsLgymWz9UqmME
e7O8nY2bKN4R9aOst7p+L5FHc9heNsvO6NnEGrg4UI6WNbzfT/eIFpczggKM0GiiO4KGzuJXDfFR
K91oo3/Z1OqNCHabLzYADZRBp6bqSCNo64Yrl2r7ZoyJo4zqvgtT77KZtTVDov+3GS5iz1qtLzt0
qkLcVx2oOoJ2EJzPMSTLkj4TzJ7IFnfJayl4tMGCjzUrXq3sukgPWXXTi0Suz8H/7HJC1RUIRYio
n4mohHk8typuYwePkY++TZxa7qmZRUgVazSPmru0yNyyfosbkSD0qgsxvsQLkJWEGtvpmpXaEJk1
wfaoOzzvWqVBQ68Q9i0ywr3zE9kssDNgJB7TpzGQH02w0l/eFKvbHHcVWipZfMk3CUuzaU+LhJtk
lvqPOox31TgDS2xvrfFH3QyCnb72EAE46rc1bkCqjEc+4MqZ0ysLAmm595BypeH404qk52CwbxT9
+fL4zmEe2CLo84fyMPr+IVPOHS7dVKU8lmCyjKr7EXgkpYq/m6DAB0kRHSFYrheK2xVVRQP1RbVn
l/Sa21uVZzYiEoX1uf7zKdwBDAA2zbIa146tj04t4ejddLXXA1GUifpEVybahCokkua4GfBS5rZn
25Clzr+0HycIvrebxHQjHRgpwGitH5Kog1BkjVvWuLe6YckLHEO8l43lex2+TCFBnQZPJvvKEHHC
rTgXUKYAagEICfB7Budc2qrRFzL2uL51c4O8Xy/90rtv1lK7l/fOyt1qIorDA4IhL8+aorQJ3PBN
PmROClWW5tEYt7p0VWjoh2ppA66yvhIURtfmEexkBGyFGBnu1VOnYuU9FI8D3HTZcjfVTlRM18Tb
9Yk3dK2ALWFlL6JdABlwdH3ZBEM8NSVLRhPKFe6ctreuJ8QVdOohra4Dihik5p2h/Vu9RQC6YBDN
bqqKJkKgh08NLmE5BakEV52MZNNLFu1Q0hhxzi6v2dreODLzVeE9Cu2allR6x8wEeBYl7QH43KAi
/kQEnmwtKgGtPyBkUG1DJ9DX3x8Zqm2976qFcapVDVRl0Tac0q4g9fWcaffS1Mb3Vjyr70FtAJ9Y
lKkfJUYfoVvIKGrn8pjXrkGUZW2UA7GWDFd1OrdSZJG8s9AduCT7Cg3o+ogG9YDF7lRVfUmGQ0M9
xa5/Xra7ul2PzLLr62gKoIOXT0NEEL9P0n1d4iBGxlMZWRvJXu5qM4GSmlAqlA2FC8tOhsrF1Xow
BWpbqJlTkY+p8qZhQ7RdaO9Ne2dqt3b3vc/9Gt2+erIbA8ETcs0fHE8z51TRVKaYoIPEdTz9iOUf
I/GzhekrX+myE9otjUVJVtEEc351aYM6Lg0YLGcJ8k/P9fI9B28IKRNnzH8o0fbyeq76BMswAFhU
ITPPo0H6sVvKkDWZdjIaT9ttZ6LBzHLkIaRjK0hXnzMpMH+AnAIawtGujVbK082ThlMwSDHGphqV
jNx4DADIOEORLNfQzKwE71qYVF4ajeQKTIAPEngi3dHsDAcJYBuXeCRqH1gbPUAGUMZBURtPa85B
2WNVJ3qhYWcFlmfq1bWWbJLWt6R0U0Pq6PJUE7Z0/D4+ssZn9KB4FnYV2tLRRnXbK2DrqBsQx3T3
cF5OVGrumCdu0ZBDHfmV4hLH3BnxY5Xs4aSl/JsM1tG7yZVcJRF82ErIaWJlUAdH+owp5J4ui6S2
ElJqmIUJddG0rm5xNewuj33NRYMVCV1XyC9Y6KQ8NQHC6QjkhcxbpbGZujMarRrIZaGPvFnq2I8n
u3v49xYBvgWoEWRrSMlwe22oUTGzCujXLXGT3PZhizyZvKSHelBiNwi7ll62x0bALy5eI4CuACMB
2mZuEvH40CUgmfEobyU36HcLdmz0cdnG6gV0bITzvhBOaOUxgpFBsm06VYkzhZKX6arbJSMth2mz
IJNSJPb9ZNoxyK5+CT5gpQoJpq4/68jW+cj9a32XEsTzCObtxCnrn0P/3Vi8UQFY4nkihzzCQ+L1
ss3V3QnHhB2IQ6rx9Cu5LIVp0mDrZCMIlvJ2PwaiVvjV3QnoKxKrSEsB0Hs6KiVQ0gXAGnTat3s5
uzbBPkI29nh/eSCrzgYdxEDz/x9pX7bcOA4s+0WM4AIueCUpSrJlt23ZbtsvjHYv3ElwAbh8/Uk6
zp2RIF4xek5E96tLAAuFQlVWpgbGD1s6A05lNLVVzcEmKh8yQ7mp4/o4Oskm4vw+jhr/urnFfbOR
VYK0DrMwMtZd7aK+KyCa7M1DW7etVdGDNTmv140seT3c4R8jkj9A1wViTgJGTHPArGDtKmnm1/qP
61YWk50vZnfgHWz9gpwxRzJbppkFvyfFY9NrXkrZPunjnRIyhBSy44ze9uZvm/6nPAvlVhsREs5n
ONK5BgFGTMOE4uHBccqSdw1D2HGjByIOwQNbbAvzo6+GLVDaK1H5EnMKQrMvm/O8GfLO+SyenDVt
4GBXNKc59aC7qgS5wGD7UfJqjPpOUayblj03UXyL1opPCZgjdQItLUwZpkhQOvuFpPGOcAJIz8/r
X8O4SFG+fhhK3dpcw0WH4PyHNVEqKsCZc4jKKa2v8Ci7ic1K1b2cJumrHqrTu0Nzuse4YA/GzjHz
G96hPw3e8MyLuil0awiwfi8bpj6UoZ6GPkhvzXlaOuPErfqhg3gcRoIhz2oZvq3H7BdPRdT7ulIM
v/Iyhc5X2CRBSwZwy/SJpX+CIcDcl/2Y3Y6RwwcvjJrpidNGe2admr2HbT0D4+I2gLZzWxygekPv
MlVUKzX6pZ3RUD208TpYApQBsimKFn5qQ/xrq1iTvkG3d89Y0+wNoyr80XHCWb1MrLwiLw77TG89
k1QRG5MnALSdf5LBie10miA337HnsESZwVgDH16cdMmCdJ/2oN0Z0yIuULBkyHoPFr8J1/R6LiLk
bIOgX40iG4bYZZ6bYgSenfYpVqEd1MHn4l3YgZHtx34lbH256Nlt/WUJTTTwy6gg1pIiPjdSOxpD
ZAcchHKdP0PV7QDhy9WPyX7y2CO4plZeEpdVKcnm7Dwn59kp9U5YeDN6Q0D+ZLf9xvGnbXXI7+s9
aDYCc7/2yS7eLpJBKbvNza6xbAGD6jZ6Kl6SQ7YfNsxTn67HgwWnx1f7Zy/ltNZkSWz1zZyUBHYA
+uY2MLEcsZIGrFmR/C8tY9Tm5/xq+Dn50WN4AN+p4v8109L5ln2l8KffKNJDkBvDSnoIwegYf299
sUkCe6VTdHmhSXakW4VrpEO7DXbIoxaIXXfbbBAX3vLtWtKxeGxPPs4cOE4WNOl2gfwAhix1N4V+
1OxD/eX697/MSpHwomuo4QmJqIcjfG4DHQahdlOCMmv+zsDOjFSmEpvRegrtwKGQzfljq0Flr1Sz
LpK2L6vzY3I+v1Se3jFjHlqQNS+8cJa3Tjo3CXc1LoFq7dzOniXFCiwP9Lsz9x/qWJLnaTnPWx0z
ZV5r8U1l1IAdfq/UN9z6LnSINo4AZ3ir8C0QDn40rdIPLnxBJD0OqD4goAKeXMk8I2FKSYUUC4pp
/YYF5a46GKnHbsPdXG/dgvGo3GrH6Pv1r7qwvWdmpTpEnnYaidn8WG1vJuEpxi/gJCATvfJsusSU
IZnAhAEGDebFgc/k3HlQ9BUdumEokIsGyuxxHIs7pAf9n4SjHKESDjCylbHh0ykJvy+HnkFxT2Qo
E0CX7Ka3h+Ypx9xqBN63qXhpEpI91LnCPxlVppXb/bJ+gd+KOqaGByWY2C4aJ0nBzBl9knv6I3+l
brExdDf21f10UwWVcNXndnf9Iyxc62cGpY8ABaq5bAyDtH00QEhor5FhLH3l0xVJcagjUecoSNY8
zdiAxrpS0BJJVC8l/vWFLDkxisBAldioO18Mkyi1qHmiIT9xLHQ/eHZfGqili2YFArSwX3geI02f
WQBBqyhd62Uh6rTHmITHnd5PFCSeg3d9IUspCiZ7wbNhzLOf8iOuB2NjLxosRB8BMd7o5UZw3W2B
y2+0NemShY+DWsmMmtLQzULd/vxoCJWwXGAQHcUhV5QfzfCtqzZptubVi0s6MSNdEaLva5CLIRca
t/QIShndq57s2/xb+JB43Z8ycrPE1SGGrfj1Smi9rIjhGnQgBg9oDt72oMQ7XyExsi7MMqxQO5pH
ckM2yib9JI+f5j3qj6D52zuly6Eq63rJ3vDGXQpdz5UAtOAyZz9BOmKZSRPdGedNLt8t5y5dE0xa
uh3PDEhfMVUTYSYUBsyfRuJ2oZu4wiV+okM4dMM/rbUi61KidLqn0ueMkzwWaQwPjff8rsLYHMif
py3h7nRTutqjsh2/Q6LKezWeu5UUbTHDPTU9R4GTZENRciMnOpbavIGkdp84vvhO3LpytdmRvO4p
C/4+QJ5t7nyETizGQISKPJnjylC6qrKJhr9u+ksuKoUU6ABaXTGvqdSzvSXSXcVW1rB8zP89BPMH
PVlDDeGZehqxhrqMAmqATm/4bmECUguuh65FOyDAnyf6ZmUryRFNgQI6aEcw4aY9TiZa8M6Pzrin
abwSIhdiPUQD/rUjOaAFcU1okOClGCkPo7hr++8KX/O0OTBIOdmZDcnTMivUW/ShwDQSPaUhunDF
pkTzKep33XSnN49JuVfpj/E/XJdnZiV3Q/mcKokzBwvicYx98FqFFNGtsfap1rZQdrq4wgA3x/JC
52iybw1Qs0bmX3eHNRuS243VFBZ6BxtN9DQ5uwoknmR1bnoxumKYE4QPeLpfFCE55jgjArSvV4Oy
mps+BdMXKOjz0rPVF8jHkeS1yY8tqMtDDSqs+bOylnksPrUwNQC8EOgnwN8tuX3V1kUrKrg9rwMD
4uFFUGrgIq5BtUZBQtS76nDIV+WklnYXjWKg73ES5ufD+aHuzNhqxrls2PiDH+7Z54SR+NqlmGSO
vpkeu1OfoEe8JmW0lKHO/el/zEofNVWMFLsA3jxra+NdOQSR6za3g8ff6mN9u/aMXYoop9akh59t
ZdPYaDYqlMWOkTvMpDotcP+b6446/2b5rJ9YkUnpGlo4oAuHFbN5K5lPpjsHWiFge26HICzerhtb
TElOrUkpiabUw1TrsAZO9+3gR/hk6Tf7HilQ6hZbvH/0twj1ovjpaNxANzP1IW8n1vQUlmq/p9/x
azz85E6oBs66EJLB3vTtI3Gzu2kHOqsj3fzW920QYtCGoXN4e7s2J7nstcBNWQBNgxdc8tqJaVnl
qEgF88ZvmgZlZM9Wnq7v8P/HR/81IvloPwH03YxYWxcI39zxe9QUfxSH3g/BtN7v+FqGt5iBIQb9
syrJTTmIPvRWg0F9q+VBuB2eo8fqbZg8zXJVd62IubiHwOhrSN1BDCOXCzBOQGg953tJieT50KW7
fu2Zs2zin2qvLD9f9U3aJwNCGilSF4DtIYvcVqxc4wuh+6zsISXGIstUxUlQ9qiSwS2de20t+1+I
Hii/zs13HdBhSAGch8jchvZP76CA0yIIZ8qfAW23+C5euwAWNuvMjLSOLja6pKEwY0SHKD2IeGeG
wXWXXtyqk5VIV8ykK04dZUXhQarB71vVZdHzdQtri5h/wUk8UJqoQT0Ci0DfBfi6P7HoXJN9XDey
dDKtmedYwxvdmSWfzq1MQDpj4ghW0oi4EN5wwzgHz7VblvcozcDeYPpTu2HVy8BfwrUJzfkYSnH+
zLqUXGWKIVIMFyI/Fem2pfZRFUBWQQI7MqwNiNn8FICm0mm311c9x7RrZqWYl+RphNc3Fj0ZT214
yM27QXs3mg9jWjlQl98QhQMbxGOgkEYPU4YwFuCctVrVhhB7pUKiidf3haWAODteKYxe7iNwHMCE
EQh2oGhwked3vO7K0cKMYYm5bX7HwBVXg1nN2KsdBmsfyn6l+bS0MEy8z0MBBKdAhvkNrLAwAG5n
Xg44u/aSxU9K+379I62YkCF+JrdKGlYwwUy+bcibwS2/XRvhWXi/Ohb470AFBYVK4Bwk/w812uGJ
hJGkCWIufxzmFX+oy26hadQ1rv2h3FnHzK9215d2GTzOjUpuPyrM7vsBRmsbs5PgN+/XIvlCTgMT
oKiESwDkhHL5+bmuuy6KkzqEiU35LILcK4J0W+7pId+3gOt64G8tX+0t8x57lx7SLT2sja9fxvrz
XyAF4YIoVqkm+AW2AGH13tQ3whC4s16v7+WCGTDVzAVGCDjMweR8oTheYCfgCRbIX0x6awyBrT7z
NYjeFyzsPGSAKg0eQiFIi/nQr+ztJBqrrU7rIi+QkbrFU/aqCTfapJqHso6b3CTb0M9dI/LSO7GJ
guJIV7PDhdNwZl9KaOp80lsoQaF7eTMFmp8H5F27HwPdzV+cu1/29sev69u6cDGcLVhu8QE41RSp
A4Phh6m5veplr+IWimsb844PgfYHsE93xeRlWEbDgwIwBkj7XPuU7tRUHZXGBHwYDyjlmD7U9+II
QLt1sBjKZ9OWfmgekCahB03gtYbmkhc5M8UDWvlzpVcKA6YyWloGTTMMaYe5O9XhU67y+35S2r0G
0fqV87+00FNr8685cabMNtNJMTA4WCZ15hL2YyjzZz16dyZ9N3Z/rm/rgudA0QWzGLggTExEyrua
sjisa3xIWkGEVv0xjNy12PG6kYWI5sxHUAMBIzSr5Br5oA1dZVOOvHRGQ7loDtqPSAGdFa9cMmMZ
yFbASAR8+cVnSpwitZUeT2wU+iEIw5y/T+UdFC5AwwxyRIwqyiiBhCZKoWcAukxl6+v2K4aL3Xht
rG7pk4AiFCjU2RZGwc6/P7HzhPUOGm2K8yjaIOc+4HzXP8hCRuAQUACA1RXTSxcN2jGmhVaLDrCU
MMimt7jp3RRTP2jTagFmx9BcKNaO75c6kBQjceOgS4JhLaxK7uvFk1LQOMJ8iAF0+uSqJBy9IlTD
h8Gw4ed2jEoaNpMRz3YE92kf926tOcCuoPQFcQ3svNJ6pFdQ8U+mtt/3vUJei7DFayRRBdulzMgm
XxhIqFSovMdb3ufgOhZIrg5t0/MD2o3Nfa2NEb9ldkIerMnCzTONU6B3Y3xr6YX6oY8VRiESp91z
HMTE0zRMcLpkIlqNwZZMadw6otafQq2GYCLO+Jkoo/lYtWFxjJU2+84wSH5LQH4YmLDxyJzIumVl
qcd+MVBxQ3LLehPA+W31bIzneYu+G30tUsr7KnGEP6k5FCLGRhU/kHcDeaxHGgR1LPib2/SggOrL
pptugU3rwweqqMa3dKDQP+qpQTsI3cTV3jbj8ZXxJg7sRNDIrbQOQxB9Zm3jxJgSNKsrBuJePgIg
OkE351sO9rC3rJ7Cx6prE+DGbLMGTZGS+jYb++ZGEPCJoRwdl7cly6obfEYj2hg0G3/rtV4V7tRn
xXPCdYbymamqQdm2yZ+2q6EYpNhNiSKQbfMM5TaQBemk796rKRKxK2In/dSixthgqJxAObDMjQOJ
W1TVOytcG/ediwiy+8G4hsojBvUwQXp+qhLkqrFSV3jzF5NHoJiiK912SqFS0zEPU6y/U2WtzqAv
BSQM16BVhwQfAUOyKYq6jqMOcU85okBVHt4qSEy4xR0B2em9uIXcydG8zza1zx+Kz3jjIA3TZ0XQ
64d98VdgCB3ktCA6xgDt+crNMLJJWeCwG1lggbWaD6v5x8IF6YCJ5R8T0pVl9OFQOR1M0DAwuavf
jd4n6si2qz/Q0jce631yaFy6X7uY15YmpXeszO2q62E3MgD+yTHLV+7/b5sn1aa6UeNgGZkjJc5X
m9wP+uN1A0upFFIK5BUAAH8B088/T4f3R1V2I3LHSlc+bGHb72UcoYhYOyW6PnRq86AIKfgQSGGJ
ye3iMNF9wK6LX01kpPDfpL1lSS/WJt+WNvf0OpVSgzwKhz4iuE57/qIgpbXileb8ktecGph/wEmi
4zRdVumQc/PqXn/N9HJbU9C5j+ym1P+DpdMrVXpt0KJEREkBw2yHj8y0/JQzvyl7gFjWqArXLm9p
09SKV6xXcHm3405rblo8tdeY7xfyQwxMEOSjGJswL8buEzHqAtEM2WhWBoVZBcXWOoJdfENCbXvd
OddMSfs2VGqRjQpq3yFLdqD0L3PAEju/U+/iv547IkitTlYlbdyg2ZHIQjQqMCLodxYE94ifV69E
rf1Ssbzr61q6DCC4B6FoyLJaUFE997w6qgRvKbawZ17SJi6LPYPsaGO45rDv0zWnWHL0U3OSo7da
RsYSUtjeWKDbL/xR/RMKV+Sv11e10CSY5SbQ2II8ALFMeWwBqjJN3DOBZ+CGb+wdPf5GD/knrpwG
vabENbbqrr+lO/bWU38NW7rk+EjyUbadlXkvAD0WH7iZm7AdK50LbLcDnIg2VZvrS1yxIr87R1Do
WMmIGzWNS9eJMaL6ZPHguo2lr3WyErk4UkyYQMpGrMRkprXtwd+GBqF2B15VDW3lMD3+38xJZywZ
SZ23OcwZxs/c/gmNRQyfDW6cfr9u56tYK2dAp+uSnD6tC0dT5ldY8oM+q6g1utMBRTNcngd7g4YW
eFfunSD5XDE7I80vzCLtQBoEdBR4Vc/PWoMQ0oQcszQCN2hhYu79ietHbUQZN/HjKujGdWTD0vme
AZLmXCnAJLW0VBprcR/NkzVGVTKPTcZtxfmR96yA6Pm9QJNZoSuoqaVQCe0FC0tUqQ2I1vkykQn3
hj3PhSo94SDGfDAzDu7WpFT3zKnfoICw1ktftDhj+9FKh/CbLPRk8Y60dYarphpzG3gALZl2WZ9o
H3oWKrFXkzrMtwVGUla6Agt5AeZPMCEJ9l88K2R0Lz5xmVkgTfDK2NxX/M4O6+11n1k45VDuBXgY
Mgfo08mjcwoA1w7hwA+rWVZszEmNfatpByAR7d/XLV3sIdiTgKBF/WOmEsC/86+GAblR6ykvPdJ1
rg6VU/6rIY9m8tNaI7e9iCqzpVmxG+9fTA/JX4unvLO1SpSeAIVqqna+kewsVMzClUvgwvUlO9KK
0pZyVESxIsOGWCvPfjqYrAURWpDl9N0MyQ3L1gCDaybnz3mSx9llj4rVBJN4ZIAQzY/jp3aEAnEF
zoSfMTRtr3+z5Z0EThBEQPolmceIyc1ct/sSTSl0S8Q961NXJI9m9teJ1ryVJjxjLvWg5SMVYiaI
YelqAUNt/t0s7pQ8aFBbKOmm7pOVNS1u4Ykp6RIo2UDtwYCpUQFRk+7qBd/k+U0EzqEsO5h/jWGT
VibFRyMxYpU28xaCti6Lw9uo73fXv9JlMiLZkByxgLZbQvi8e+NHaT2NGshXBtcZb7r0ppmCrAeN
k5uzHfrhijl6VvLS0yere0CjCuj555VfM2/g2S0k/RrJR1OdV5VK8GsaAYrGW4jXuahIugI4cWbd
0rBxdTXAWGRcblbFei/xBrNx1CQx+4gpdzRTzw+IYtVZ5LRjCfSW/p4hjQD94L0CIghHy7Yjhehz
CVRQ81HSHLloWKx9ivnvXywehI6o7+pQOZKvQ7wWxj5RZnJKzcLYGaDJoFss+YtqoUNRGDsFOC9R
hD+I1bwRdeVivGyiYfVQlUflBVeVjlHX89VXBhdW7mD1ov/el5Yf6qDIdArPjOrXkOp7u7I3bICo
8DhsIjN76/tyE1rdoSmgc3fdDZZCx+lPkY6ZGZoG1MOxEeCrZVG8UelvI75T6+i/7PipIemAQRFU
xZMchmqbeXn2ajhbXWVQz3q2UNtU8NQVrZuyByNe1aW+yLe+tnu+OsHXraKkcL7dFFS1oqbY7rkm
YrCNaf0y1EdwxaeDucnSb/F4X+ib/7Kv/9qcw9vJDTARnCxewyaoKqZ6o4P0JPettOi3TZ4M74Ky
/um6xaWLGwv931VeUN6JqeE5QRIJunNoooc1bm77rkyOBS09lHT969Yuyc+/NhUDiBCgQNYja0jl
IFypuKrib8eOG0+eqj6aJHeZ/exYn+ksxwb1dvJWhd/4XxMdnZuWp37bQTEzZ4Tprh4C0I0UnPuF
gRp4thYjFz1nlpezoHePJEHyHLsZlKnRYamoXuMwaEZPj+5QaQYX8Q1wbfbkTWsEe4uhEQ2of2xK
nmNPU15qFWxaUNrN7CBXiaeEBycNFPPWqrdTuLEUP9F+rHzQ+QDKIfHUrtQxTYSj8FyDXYyIeA3d
N929aSEQel1/KDiQ450f5gGeJxjmCK21GYDFOIS3GHpUIG4FAcr5edHadMxoQcpZxu+F9ylIrCF8
E7/myppQ/PyXLtZ5Ymn+JScnsxtErg49LFVgOWNx7BsiCZjy1zTWcNI5ZQdh8CwKcgFA08QAHhcN
C1JQYrfTNHKdCDGnJOQj0/jKSMPS9qHGYUAZGv+J7KhO3RSaoiqlp+ilBy4gl3Yx2Pfrx5CsSfct
7d+pKck/DXRhIgPtGZQ1isbPDFCtQuLS8pm1RuJ5+T6f9/BkVZJL2iAWEKKAqaq8bfUPnT5YoEus
DzH7ib6WAVFv7VULd7r4XmVP2gCg/vb6oViKqSc/QC6ulAPgSJj+QppQ/SqKG9U5aCT1HP2hSNa6
+fO2yW55akrKCUQdkpZGUeW1k/0ni1+zEsP9lvAZmjAOiwNB8pXFLVnEBv9zLUq7G08JK8R8YZjk
V6rcZsxVwsqNB89Q79J87YAvuc2/1hBPz49dqNVjqjPc/3ZZ3SRVu2NtiITz9/UPtmQFurY4cRhG
NYE7ObeipJaStSKEc5bmnrb8hbPYr0W4uW5m8bidmJGyJsOJ80QjMIMs8rarSDDBRDKYu6bQV6Bq
C18J4/eYqgR40bIwliKtKMn/1wVt2rebPCTU79WiwUiC/ZB2iuqbzRC7AIo2K/nE/BqRHNKEiBI4
rnXYt2RSmZJxKy6KuEIXJlGeDF7YIEZ1xIoTzk4mW4GKM96TCPsOxgXPlzfVRlgVBh7GRf0KzSQ1
OYyT24YfDh1dTC672how+LIFCZZ11LkB8Qdv7kyydW6xrgRI/mq18hKHuQaG6HIuXD7Z3shRiuvN
HdWnTaITNzOVvcE117ajjdkl224CuXnU3yclcNhWv5ks+1mtNNdx8m1OsyClmc9K6mUg0r7ubgs+
YOEbGPBqJCHIDc5/8pShnpArGnR5bKTJuVs7Gyvc1Pw9MmroCaxYuxwHmWEpgLaiF4DCNXj8zs01
DgoK+mzOLjBX89ljnhvtKMt8tKed1m96vlVM7/oKFwIt4pANElA09zDnKL0OzMpxSD6RygMjg59E
aPLZmyq6b5xDTZKV9S0cXjgAxTUJNqMZfXO+vHHo83pgWB668j4Lka+mbp7+KrrH62ta+GomhuHR
dcDYNmae5zWfJBq2KJUkE1jT0G1NHbW6eB/1z3qGF2a3sxHp/2/m5p9zYq7Smkm15y0copeKxq5G
71PxLQ5fyl64xX95VGF1GEqfWxtQB5R2sWB1MrSqVXkgnckdiGh3bpppfqu/Jo7bmvupuqtC9/oS
l76cjc+GM4CjANra8yVGOjeHOO8rTzR+B7LDMv9djs+92qxs5YI3gszgXztSeI8KCgUSDUHJdHYC
TK2WayoEvRsvZ6sooNmz5QCIewq8WjpAQOi8na9pjIamIQls2drDQB6UwdNRjoC2H++Ea9LA1vyK
BQ2AW6mxdcTv6zu6dNbhnDANNmD8kwXzCstOrWIcvpy0U39m9YdtBrrYMeqpJoAsfJsPK+dijlYX
Kz4xKTlq3IVD2Vr4ihYEJaaJHgtjbYBm8QOemJAiWGwZY28KmFDq+FCbTaBEdSCa5M7M8u8iHlfQ
3UtvttNdlLHXupW3zOmwi3bd/2rib3auQqct+oaK4g2Ero9K5AQUZd+OvLXOWma19BQ/sy4dC1rR
bmQUq43bfVZv6hSMT+xJ4b/C6NWJDxU7QhewMZ4ZWXl1XCI1cJeeeA+VDkqi6Ho5OrDc1KmvNOif
dfHBtNJvjVW9tCwPxv5pNOKtEgkw4R9HA0DgfCWcr26+dHdkhjVWPcPmZ/WvPHzkde931CvSb6L2
crEvJ7zWv7drwMfFWDR3lRGKAKKSE5dxjNShJLAaa37ZHe32IeyDtFxJwpbuEDAw/T8rRMqaszTk
lWLCikmQIXHkKsGk7XTzQ5/Rb8/Xg8FCLoayEZRTZhIXjF9Ipyaxx5JoYPzyqPOilNnWYq8jVY6N
Ch7OyjqkJtDT5poAyYpRuZgDBhtN6TsYFRUocV4gVpei5BBDv0M92FHiWmv6Y3NAlcIPRlzRCAVb
HnjI5CcChqxopDfI/zDjzTrd1Zv9COzd9a1c8I4zI9LBMAurCDvwunvT8NChjgOmS0ifYPtWbqq1
xUi+nyiOVtlstuN8ArOKzgI6rGu8nQvRFOknJldQxcCAsuzqZY1JxAytOg+dVZK/0mrjTBsIm6Jc
u/ZxFvftJNOV1kN1DEBUKkyx8Nskftf90Y6OZrfyplryORDp4OMDYjMj2M/vXKeNKz10kCpVRexW
2Z5qL3H15gyDa3Y/J6AvETP+3h+QugPQgysekEPpaI21lUO5BRaBuHWVLoSWQHTQwDal538NrUH2
fmJKrlmg55CZdTabAqE9GIB2iv4dHInuVDkP1xd1KQ77ZQpPqFlwDj1BKcNtQQXGhsisvLFr8l9l
GFWfDtOUt15v2bG19dDcjFUegXYyzg/5NNkHawQl91bTaLzPuF1VrjMkpHsAulrjm2SKa+GrRiFW
Mo6FKIpGtg6xeuC70W6Sdp+Zw9Dy0a6QU0FUSw+s9sEEGVGOmVCjit2+eb++MUsHBqgHQAF0ZKlo
2J/7V2RxJlgLe3FXu1kFZPD7gATSUh+cJF65/hbXhrYvmvaoxF80NxTSVNyY1zbVjQaC2Xjc6Da7
ayKGOcuJ3Wd5leyw+BXIw9IzGqqKaOHNUp+XL7Y4N+oERU2GkXMrfHUgG/FkR0Q7Tsmga54h8u69
t4xsp5PC/FObnP6gQyw2rQCxoDug57MHiNp8w4MlGl3whzhPTpqZ2VapSN/7Vi3ieNMIK/tuxpBb
Kyyj9VOl0f5Ek4F6h6ZF2moqvlDtB8MzZtqgtwX1KBkQHTLwqPQZwM+setfJnU6hgmE9Mv1R1wc/
Hm5askFL8rqrLHy+M5tzQDx5tRF7agRxWuYpOZqe+eQX44+5rmrmudsBvtuhnX/d4lL38cykdGqH
sY8Gm8wmm40KVi6yBY/33IPV7B3TQBLH9jS6Q52pq4OSPTL6ev0HLC8ZZGZQSULMkNMMXLbgbMo5
WBbVO1b5bffkdOjLgSMZvQc4w3VrSzkqlvuPOTnByDAyxEINXzVVgWnUdxW9H8We156C6bRZACC0
XhmY/9DksX4NzZqG29IL68y+dNlAUxXsDBGWG037FPLRyXdwUkeqNyYvsbEbzDcWpStrXsgKzkxK
8Qea3WhKzDus64+x+K1Ct5D/ub6tC1fomQnpomZC5NOgYldjiAxXwGeoWmCivUqLXTH5zfxlN9ct
LgRVsF+BKsQAQxro8KR9VHqN9pMxgcyY3owOJEEdlzafSbi1V7/Zkim8/yFwQkC1ih7E+aGkTYFR
nAhI2EH5qErfhBiPk4HJrnCHaQ1Ss5DxYPIHs03IqzR6UdMgHdh0QNQDHdwCXczygNx0k6Y/Rb27
vn1LfoipErwlENtmZLF07DWhWqHINeYRbgK/XNqE5y7JSez3bVdN7tiqeuxCZr08WIrT9X6RYlzI
r6OhWMGeL7mnBvJaCBRA6vJiBFVEceiUYwrfqTHkE4HfFQP0oWOv5MYLXxGaGBp0GzDuqsHlz7+i
SlSn06aMoZHq5mBUVvUjGqc0+zTWGESXDgMIMgwVk2Mo0cv8OaLElBEB9aHngPmyfGVj6qrtDYj1
CmXYFlW8x8W38jVnb5deMTPlHVg9KYQbUbo5X5yjNA2rtQrXr/pHzbZIaV2NJy5m9MWQBRl9r6rX
yHhNyzVa1sVd/dewLb1IB8YztTNgmCjCqznIDhQ/pQ9m+EPPhVv3QRLe0HprTruEei15aOy3JHqf
qvt2lclnoZB0ugdyRBi6sRDcwk9RlMYz4by9BiARVGjVH6ndekaz04tDNPnl6EYKsMteWA7/IdLi
pUwwroLL7GLywDZCIyJGjT/t0E1qfotj8KVU7ysfeykxAa5vpnG1kYPI7AG63elFaMGKQDeiD3L9
R1hsndmRmyAdb5pUeJbNV5Z2WVeZBS+0f+Ua5mN8kppUkE5W8gIsLZFSBKTc2tN7FN6Tcdu10YY3
j7r67Bh/oBF+fbUXX1UyOwfME7Nt0xlOYQBMa6ZVoKDmaQ1/mzLPFoC7glQCWFUBhj630ERaZLQt
5otmeKGhbTTxkipboux4lnp5sjZtdhHhYQ6tBkzv4rACfyRdXOYE2nknBtxb0w64w7y0I16bflRK
shIUlnbu1JB07bfMLKPWxiwuYeWRT+WzsfqOvQjd81pAam+jFwkmt6+R1pOPk5AwNxwBTHfcvTkQ
WK1BlbESti/SQ8nEvMoTE6ba5XXxJSfUv0A1w05AyUhMj0eA+zzUa7CXxY9zsiDJyWlG1ToJ8XHG
7EYDElKxmds7eKGsQQnWDEluPSgAXIoMO5eGN5rzIvK7pn2y4/31w7P0faCbitm5OVIQGXM/pJMz
WfPMUJQ7YERV3hmrMaZUPl43s+RpM9QEHLI6/ss1tDBWzYnYCA1OlpJbNdS4G3Va+nLdyuVLBa4A
IDpF65uA8F4GBaldapfAy2I+gysfvDa2umK4Csh3RzNz+yE+9C1ioOPXYxNQHm0iHCmHRV7Onf8S
DDEgbqBFgqTlgiLPYFaPKSO8GJqpI26ZiMHNMDXakAoSDJXXKxQkUCCvY4nbppNXTdbKL5iD0tmF
/7UX//4A6VhYtM4Lex6FsSAfUvIgs29L8JRAfj0q1A2wvBCjWjmJSy57umbpbJhhj/d9BPQSbYYg
6T7bZFv1hj91nyvfeQ5M19YmnQ2zpGNia1jbaELSogRPKetBZGE3NxE44F08IX27+zSmbDsjYVMd
eY6xBoRdvO5OVyvlxyQTutPPG9xiJC3Xt6QvXOL8nsyftfU5xncdYJUZ2bZ8pXm0FO9QI0JhCiy/
QEFIu+wYY5xBCR0hVUt3kU1dWoG5Pz12jp8CSSn865t9kb99+dG/5qS9riuosyhQP/aiePpejvVG
EOuGcbQTZpFDjf65bm7Rh0zkLTPdNOZ5pSQco7gpRXkDYpHc8ccavcz7Sd2m41oyuLgsjEuCkGRG
dcvJfpxMFScJ7NTFcT4Uot4OWuQ79Z2zptG2aIqCygmoHBXwAek+Z00RW01aIxSomqdGO0PxiyoY
wx+JsVJgXXKNeTzdNHV02pGznF+FyegMHYckt6d1m870Le1RZN/+h7QvWW5cB5b9IkZwAKctOGmw
JXlsuzeMbrvNeZ759S/pF/e2BDGE6HN7cTYnwqUCC0ChKitT1Ab0iu+alrPb166Oc2PLjzm7d6Uo
Af5bh7G8b3KvjyWRYuao3cqd0nJikGeKScCSZK5IJsGUMhz06SMVTpAd49hYCzwQuCDDA14Gk8HM
V5IaAM6LGAFRdqjBdug2g8WjlAUgIzmWVr05s7ScbmcLF0N7aDYLWAowMSUowCz5h75/v72P1o7/
c3eYfRRXPRExuYesmES0Ag1bFVFJRSX9OZsq2ozHqnJuW1xdQJMAIAgKGjzWmeDDZRN0+YQ5/zE8
kMItxW0E0p2YE3U8K0zU4QVndmMFK6AEMSloP36iCLqLJPmYhjz4yHWjHEqg2LF4rMEfHEjLlzz7
UiFwg1JsYH4/Q7JQ56BkMkuqVSntyJeeCluQrcu4ftRd0PUQAZGA/6g51/jKll7GTsQFXoJmK7ul
xxJtwHL5CTr5knUHQJZS3fZFTUX9A0T2nNBcOaqWcTCA66BaiBYNs9FQVyoAJxXhsNqj4Ci4KEA9
E23cmEKxzwJM292OGYIFZC7yZWEJ7jPIWV+NKc5SPXaKgq85i5ozaIYDWc7bFlY2myHLBJomSx0Q
5KGXnxCQrXSq0V0A+vhnGRwAXaFxyuHc59lgYpKkkahnwNlBKbYGm+LPRBfuJGN0b3uyEvkXnjDf
ZogSVQlKREIdo/rdWCkoQZQnqdU5K3bbDsY1LlcMxDKoj4EC3hJJTwvxGEaQTkY1mkf59s3dwn58
1AQAG8R/TJ0lVZQh4VwpNZ7Vcw3aV9rVU5nQkEim7Usj+l6mUYSFk3WV6figetqGwzhsxwacEEGk
5BsSdcBOThpqk+kQJvZsVIM3h2Hswlr3JxcTMaI1SoYnozX9zEnqGEKE0TgHOs2mxB+cFrtO33SQ
wRWhu9YoTpKWMqBb8/jDH2bxPQ6a4M6MyunnGKS6/5B0svJO0Buzi1CA2OYg6oFnpJL26UfJfNJT
OZNtwehzryzLfKDaGAwxOvp153u13+r9nVknAiizm0QKPSkIwh81UEc/hLpSFCsvivC9nAwpokLg
Z7lltMBVQXU5d4e4jk3OVl87WICiXSgcAGHA6AHzmUtcg5mEAW8/Bx2F6tVIX0uyGau7kjjort0O
3rUtcm5NvrQWxF0EODesAfBEgbFGTxuzeyhu3DazFrvnZphbr0nAMmVOMCMpn1L2kPiPffdRcdWT
l7VhIxedKDC+IUc1kW9delP7amgqoYbUv/ooFVvOPIUckzAGMddeiD29OJrVSdMebju39uIAhexf
s4v3Z9fR0IZBivcAeACUz75XaZE9pk1Ctd5RMYwpkmMjOG1kCd2WY3jl65lLXRzHJ6iFAYS+NGxU
cyuYpAXfux59kOLn3IOcS30I+pcOgkFaMDkGHgRBom7H9jAnAP5qAHSGxW5SdO/2b1m5oS5+CrMG
bW2kEL3FTyGDpKEbr9qCCgJzpQUXPpAZINPi7JOVRAqO44aSgAAXMWp06buv+XlEsiHDoJH2VKTA
shhlYqmZf+iE4gs6o5tmap5KwqPi+2ZGZYLs3DCrP6hmUjKANAgF+mLe+mKKZMcApr4VSHuPsdNx
QAqUxPt4BnBgl4SCvxfBexdZQBKEX/6kiILVJpoEkc2sP4nyFG9i0FcUlAhJKtOp89v3MFHH1z6A
GDeNSVjtwqFXd5MopicxxoWcBzwxx7UQRlaKLgsoRcFiyKJX42Bu2rAfoWsm9D2K4N29aDQqTgXy
Dqx/4tR18oyKzElNPVCIKBSKnV+3A+h6qhoTVng2g7VGxOcEDcPlB9UDVW9Gs8ssbXpRS9ENpezV
HHLax+mTibZIYIiYweotqampFI6nCJD/Vo2eWvmJdPG9Lz2PmEgVFB6f68raQK8LrIs69hlYC9m1
gbKyQmqxgshHDtK5SmllK9LnI2pL1C9Cp5xFGk+/R6gtpM2HX6lPtxdmbZOD+QZKm6AHFfHgv1wX
EurgzIxEiNwI2Q8FIEyz0V81Kf339AIkH0tVDGUYvBXYe2eIR02tENbTMFMNoq+L5kfoZZjlvu3P
yodeKo4gmgQrBYYE2HZPI6EDLBkTCHzk9xEvb/IGyGAt2dm868UX0rl+R0HCpFQjTaEGAibANNqG
wUZULHBqcX7N9eoulXyUNSDuiktXY3JEMQUjKTYWynEq6N9DIGww6cdT0lo5M/DlcLiizWWgpKst
+fbZDSGkJhLcEPq2tnt/fF7+PXqUWjvraaKbkG42nMz3+r6FlpqKGQywAmJfs+zOXdjryljhRgog
kAsR8BFAU/l1bDmgl+tnwqUZ5tBH+qhUzaLXBy4WOpDDZPK4l66vlcUC3j0LlZWIbvflwqnpFEmZ
CguYtXcm8SWf7STHmM7s+P/Mh/d9/uBZiQ4gEFhsN0nTZh+hgPMnMeP21OYR5Lfb7N/BSTBzfpow
awZmD7XX2hrCr5Xp9hVarZMwgeImPMz+V91E7gRIIZ3xnhh5Nby1xUT/CtclLk0c8syVWRS+pIBu
EycsnsxRf48W65Ic+eN+Tv4ZKLm4+dcWi16MBqDNQugPW8rcgpzBAPnZXon2Bu+1suqTqqCyBswc
kdm6ZBJqqG0DdgaGlpZKYkHBDdNNh7T9mQse5+C6Ti/h05ktZhePPWlAnQpbeLwiJ/8jSsjJN5pf
WET/PaPAHRG3UNx+fL5teMVHPMVMcGxAPwIuMmmebBpRo5Mit4bsKwBrrJzjZiZUjHe6GTv/wRbK
DAvBFOBz35fh+Uk11FkODsHcMoFMl4gny55YqphI6Gj77w1VCbMd6E0j5wA0nk1fy3aq5GCqYKvx
NNCQJSYKYBJmVTjrt9J/ujTE7LlSmWotHWGoy/ZJeD+X3qh8yoYDgsYc/fY+36PnIsqvRbE1GqdL
OA+E61QV5gl6ebj1MKjG1opy1UwDJKMgSVEHW8gaq400a1j6ofpTDvyerHwmvJnrlRvgwiZzryk4
zeSMwOZMUteMXSnzN7qyU1teR43nHHOolFWrxuVYowEPPCiY8eHUREHOJKkgOyS9FYluZLzfDtLr
N/LFgrLTFLjLIS4uw7lcR81t1zb2TH7ODcEj3xrjevvv1pCWiiAEwxMLDFeXd9A0in2NMjoe/kXk
KFNlJfWdgEpfAtaKqhsooDScpGRtw59bZD6eqnaYTdVB4SBIpdeMAJIm1mBobhRm4ILlZSer1mS8
YNFukUCswmR+AKrEYVLDPww+2VOuUxVaHdFU2HLwmgu8R/rVtwM8DvqXGFRbkkwkXZer6Q/y0Hed
JKDdaoH1WgLbYajJAHXeG/EDXmy3v91VhrJYg7wLJCGQ3l1dD2Gk5k3qw5pg/mqywBoIJwX6vsgu
noOMBeZS8EPSVkWMfoTmzR/RJt268+aP4gm78jWyfvc0sYAksrG47j+Ln8CypuNIAeYQydG3FMbZ
Ud0XjR5VqS7QXMRLCNWH9tAUrzFAawkmIDJM5g//rFvDmGQ+XpqBuryXER7B9DNFlxMTRUVM89Qt
pV+9gbFrn7P3rtJzxiCzunI3t32Oui0dx4MhuwqU0KXIux0jV0clY4O5Xv05mDM9hI0QR7IPXcqh
o4CqV4Tjy1os4nGFSg0KnYhG5hwB7L8J5Qh26vI5VUAizRM1Wl+svwaYY0NL2mnOisXA+ISKhCQ9
hCMnPeD5YF7u3ladlDhpYcIIwZcLGsiZ8GKMY4KdwSwkkCtlyzI1wOCR4FU0Od9hfZnAGAA+BAi/
ESYb8EdZ6zFECx/iZoHh1fWjrD3ejqnvY4w9FjQMN6M6YoDEks1tBi3UBK2HF9qL7L1havI1Ba2/
J3nJNveaDRcVvBrEZ/YYp6pc7US5hL3elZ6kt/5Nth4Ty4eWw+luuJPvdFv0dJvjpIyvfctJJqJJ
OychAGZYySCxg0q16tqezX3fQVVbp5p+DBdVAcBZk8YWeVSaq3ECnDXAeCrqgCwlsBQkWqLX8Fj3
76vsaDT/+oZejoWzv8/spqDv+xhkGbg6Js0iSu9MBhXn+5QnisHzg9lSlaYE6rQccUWd0kza+CIP
EXA933XpCov1rUknxEMAE6hz6IH9M3qY7/rNBwhyw698n1LNzdzyhSd6xzXLJBaRb0bzOMCsKVvT
40P2JVoRzZAR7of3H5OdbV9MO1M5udP3K/YqKPHpJKhKIs1gXzCd2AkiekkCnU1a7dQP2Zs84776
au3nU5zS6RhiLwR2TeMXcc9Tzb1G5y9LfWZ92TJnlzJ43oGJ8LElJpXOoVO8Qt24pqPvCJ78I+Tc
XN90UNe+gt4FpR4gWFjMUZFFUjEvKUB8V31Vr7KFcvhe20re+AjVx11NgaPZJyLlxeyqmwuiGFrq
+AcJ5Es3jXge52GEm2NSUE21S7QZ4kOtWMq0LVU79g8Vr/+56ix4ZnHIgWIE9VjGZpP4fVcKcDbL
QAIuOnlHKy/fq4+YBbybXEzmPwyb0Yudf8Y24JueG2bOVq2p2qoXYTgxD61IJ+mZALdYqZvbx+na
QXBuhjlN8S3RJ5BhRpTfMb+G/tGf2wZWc9VzC8yRJui+L/vAe2JAzaqovCtdcmopDe6awNaoQV+a
Te49KFv1xNsXK9eTgnamSMANg0IGO7Qij2WozvUk0Kp5kdCrqUCCvx15E2krNzus4DJYoBKYSWMO
HCXOTDWtZ5xzxMnRPAnrBO1rnuj3yndC0QJj4SKqkkChMAe26Ne60uWQNI7NF1N/EEPOYN/32PLF
rkYFEhzAmN2HVtKiLHS5uXqpUjHZnIXWfrQNK9iYR4UaXmz7bkVbN9onTrvPHogVOKPVWvPrafDU
g4aXRk6zU3PEWbP3HXI4zB4Y17YyDeyX1LodSlcrzfzEZY3OjrnQiFoBgN4Q0yOHZNgnmqP4/7od
YALfEA9uUAlhaJ1Z5j7AdDGIfEOrjO/E9JEonL+/bCd2lTX0dDQA8zQdMJRLF4ReDKJsKEKrVb6k
+mlod0PoghIqjDiGrmJ/ceTMELNWgeljXwQQYpAxnTX4u0j/SVKHS3YjL7uXdeg7F1IUZLVXeyyd
UZZUig4O2drrSEE9e4dht8PP0gawwgq89i7a9Va2DWl8UB/SR3Ob2cgAPOG5cHhNs6s9Asi6iA4Y
qvaYzkcX4nJxlSwHt1k+hJYkf7WR3WHg5XYArizqhYFlMc4CMGtjSZsiGFD14+y7YbYtgUjl4RZW
YgRdN8SeirYAJN2ZGEz8TPLVdrFS3ad+Q3N5s1BcGCk6KvZth1Z21LkpVvpbGs1CkUaYGucTKbyu
2fUGJ6Nd8wbVkG/FSIx6s5d2WoRk6FoFH4V8kBI6Fnu/gfoYWqoJJ+TXPv+5JebGzGVtBr4Ilgpo
4sU5utjccdyrtwci7NwEE2FmbohiURKsl6vLNGqo7Ph26TSBN4GZAefm/Hn7A10/6RiLTMgFJjBO
6QiLteAuMguUWJWV74O7CqkW+VANiweGvi5cMyaZ+GuFGVcEgclulwv3JVqm1h/TGi3xDRIC6kSl
zBbsybvt6EokolKNeAeqEeAStnnYDkOfkEYF7ygqdMkL0Zy45gCiv5tpzFkFG5g8Au8AUXFqXW5f
RdDmPh+10Ort6hBQnRo7/Zg9Qu/OAvvOl2ZD3c1qaXKXH74UZ6AHwN4g4pHRXwMNft/29/rFgAnS
8x/DRKtRZ40KGcfQmqwYOqdmaBMM7NvzHbHC363juzkdK6uwfUumWkF9zn2/cpRdmGciGfNZvtH6
WItU+WMQGpQqreLHAvztt/287kIzfjIBHC+aVM0MQ5Oj0Iw2h9qVnfQZDDqP7UbazN5LbxEXgq4O
sduD6Zm7boPmDGfydNVdBbwMeCUhk9eZe9cwBhNUN2aIaU87ViB1YGvGceZx3aycQOgWA+8MYiCw
orGjvF2kyJE2d5GltsC0PEfZy+3FvH6NYDHPDSw/4OwCqgPU86IWBtqPBoecSdNttA8cYxv+ng/i
UfUCKwsdx9xKW47ltf15bvlq70SVXPWw3DhFSvs38tV58xFyncA53ws/q7smwr3Oy+B5C8pskl7u
8hDkLpFVJm6Tndry67Zb12GxDHejNf1dzL5K96IQQo9NHQB1GsvtxvTbg0HmZtsWANJWY8iDj12/
hdAQWHoC6BnjBALe6PL7pelcJl2PgkioWIMDtD+m4Fp7+DVTw24zp6aTG9PX5Bklg8D6FNHl4WzH
5ey+PALxAzDEg/MbM6yEMJ+RGKMAHU78gD7CYbOcduQYnAbKLRJcf7lLQ4ynFYnTVI5gSH1K74DK
nSmQ8uU+2mbWD/lDdg2T8kjVvjFRt5xjzrQky2e10WAT4NVncSda5L3Dev4xjpEFgC7NfvOEP9aW
81taFmJM2Hos6Uuvy5DIXWbP1EqlJHby0B7NEyCQYmxDSZH6PKDuagThmjRBQAbE2hWxrjj1WizM
ISZB7xQ73mbO4JgObg50RyBIFn8Fz/p9b1gT1e3xowNnESeAVi7RBa739wcwHzYyNcxX6/gBGVVc
YQMFVOnO+Grv3j4Nd9qNdrAf95hOcIDhLmi+T54J8ISWuDu0s1X5FLgMzi9a3cNnP4j56ngDjbMZ
RyguTI7WgEWxdiOkyhjav31WLH+HjS7A8dCrNJDFymwnpUnnzu86CGZH41EKG8B93aE8dXLjlsOv
26bWwgocsyBmwlMUzM3MbZVUKhCYBKaMojMfklwcH4a02c9TUm+KvokseRp+K8007pNo/Lhte3Xj
ipqpgwEb2ibsmMsQKKNQG1hOFWeTr+dOw5uaXm58diFBBbg85jHKAvjl5SEYxOAzy7UY8CoVsnoC
ch+9BYF49KPVJ6sHckcHe/l/cOrs3GWOvVjporBscTJE1SkGc3P7z0hkIOzO+VGYLKdJWyL2igj5
w3B8aOaPInproe4wJeC3n3kZ+lXEL8ZMBaP0GIsUMaJ2uYDoywZ13IGMBa9vZIa6QDDdl78Vpv4m
pICj3l67FWuL2i5Yc5b8CXiSS2tipIOnrIgrazSyH0bZ9hs5MmonxFX20PsTD/hwlWiAQhF8ZEuh
CyDJq20WBn1kVGZSWSLG0WlXJVCvkeSEji1eJP/uGcjJl9nwBXjEMtBFadCboVhXGBAovbDOnbzv
t2Okb9qu4eSfV7sKXi1jR7h4EfGI/MtF7IYBJOsNTBlxu8n00Qv1xr7tzdrCYaYJxwVa80uP/tKE
Hwoi2jp5BYoI0AL2QfOph0Jny7P+57ah6zo8nEEWjTXDJsZFtBxfZ1lohey3LOuhgn4JlN7Ebg9R
DMfs/W0p6p7Y1odErnZSUrqSzwPCX52MmBDDjAWuHwKGArzhGNOmMgVzAcIjsVMOQmo4UvFujo+6
/CrPXUbVDpxO1b9Pd8NhTP8QpIki4oW95kHm3MVARFeW7E9O689O0aZbKetdrarv0XUF5VlDM0Gx
s0z18imMOZ/26upZ7KP9AMgwIIcKW5Wsu7xVKkWsrHLQgE8eJx3Dr/0B7M+hQ2Ihw/xfJzm3v/Ja
OJ3ZZJnPOqHHTkBVGBxdNjTwfoogQspT6GnfNrN2uujwaKlzAWRImIMz0/sUHQK5sqLI9MRh/Kgk
dYOq/QYVJfe2qWtMPZYRiCo0xnFo4iXIZApRbaZkBnrYKiAivEyMkp7YASS0pKi1E+jSG11lZ/1r
AoK1vg+8/6N5xlVjhMxQUMF80426k2VgOCfRgCSCQJQEuvcWbpAj8pYJL/Hgt67Gd75R/+b8iBU2
IKDBgSrD3kE7gW1URuhUQAtCRQ0pjE+aCtH6AfwMpl/9kiZ5F/uK10EhrwsxdIAzi4NbWvvYUGtU
gVCQoBovMrs3N+rJqE29ssCJdD8042MZzI9CIL5Vs/l+29G18D0z9X2GnZ1Ry5wsRFAMmGrLzi6m
PDvGPaoQWk14kgdrZzv6BZj8Qg1cxePq8kySp9ZQIKKIGwu6A0pVvg9E/bjtzXfl4CJnQuiaAAIu
s+jo0LCHe4aZE2R/cgl25W1FgGtAMvjZJZs0VWjevIWttteCl6nc+uNTJX3GZmlV6b1Qutm80XOP
TFDxcsrAU0t3ULa3f9z1V8XULgB7GORBXoxxjkv/m1ENSNFHpSVVtizNtAPkbZI/YvPxP9j57s2A
gBBsF8wFN5q90oMqvLSK1KcquIpjYKZSZUdynp71qkdwaUmCAaFlm76hUNb+EKWlNWGSoZ0fdfI2
+ccx46T514EDqVSUUsHyCqZXYMkvF84cVTIYPjjm2iHVrEpoNcv3kfX/+7JhJ6CFjQkXcFcz4dl0
gtrUIcgW+3JM92DoE+6LWtZsGQJZmPZqOPTI1xtvocrFfPrS3QKFLfOVJCBJxtkH3Vit+0jaOk/t
dEsreAn32toBCIB0FE3Xaxg3snklSRcc86hvMv9TTt9ur9pyGF9uOLgBoir4ghl4pNSX30ZPwn7S
sr7E8LutlNTHTAYJ95Ksoq2wJd2f29bWvflrbfn/Z6eVJPmRkiawFg2qM4vBnZbycFPLLrxy6H8z
pysJJSU1Kg1dpRJsQ5umc0PVm0RLGDMv0iAXAbgU4Pe3nVqJBFlBxXWZYpNQHWHOBWMMY7MfFTDi
ouFjzq4wizY4cG4buS76YOOYIJFaGGIWemwm3vxxKCZwTYCtX81srRgt3RAwgRTjjRz/mGLtuS9e
8ZS1E/8B1Aofk1juIY5Zm4pdybxxtmuOCObHyJffsRlATukvObhpPggzTtzWCSDLneA2oq3xI++K
fQ+RBXMWnHS4H8eJc6KsLDkehACn4R6CMjLbXpZH1A3iAn2DLDCe8W4LLPCGNVbSpLxkajk1mHAi
UPeBpNACrUBKcelpUUpRhJmhGmrZBGOmQosAmsVTpQcfqtYdkwoUU7e/9De0mDWJHFwFqxeGBVGx
vTSJxnxuDHpbW/md/HOpmEbOx3tsg3PYSazQrR3Qbzjd5mWgKn349wFCA5OYEiZGAFdH+sImj8QQ
QlUeutpqJtrUNDjkpxlmbdUJ7ntLeVVSilfdIXveJFTgZa5L3DCugy0Iw3xLhx31IGa1A6T9glJA
8US+L++Ay9gZ28T6UbwV28TlyZOtBTHoiUDGgP2AJx7bxRgVH2RILdZZeGqseQM1DA9kpNvZAbBj
E3OuC6415ugLUz2YNROuVY62C3YARB9TO4J0w/Gd7HPeS2rl7YqNceYcE0S6mVaS1MO56QHsKRiE
owAtpLbuxfx69HJHXH21M1tLmnF2qmtSjK3awdaw65zfKNZ53Ruk6ym4kdzxyEvD1k7CC9eYi14i
HWZBF9faN4wt/tL3Pe13GOAitKTBU+vVLw8Zb09ePycul5N50+SQHRukAjaNh2wT2iACsycrvDOp
i+ZGZbcOcUfvHcrAbu693j4PrlvjGK1AAWIpgOEtA9Dz5fIOqSk0Uw3b0of5mfxy/XsZ/YzORXVg
3hVbbnth5ci7sMdEqhp1YlIun5Pc48l9hEotOrftWwWUyxxQ+QjlGCu9N6ycc8Wt3NwXdpmQbYfJ
hBgn7HZW6YJd8vej6okiP1zX/YPEAeDNC4SViZ9UkstQMnuccDvZ6/5k94od2gA+WqZVO/2vaPsr
3HX7iTucupL8wL+/dpkYMnMMcZF4gCrhW/ILVYaA+nf179qRrNHJU/rywBMhXTWIujqE6ky0wb4D
62xfqq2i5vISOIMw32FcfN/mPP4rZfXEPrPBBEs/YyA7j3BdTBZBN7txjtJ2so6Pbz4QdeiSUP0g
b++jlz8and6B/6KB64X7yCYH8/nF+PdMTMUoJzFACIKiGVuwGyI1MmJZxk4pnsvpMc29ibc7Vp5M
KPsh2zOBz11USi4346waSeUnam2lZLTBwSjJYOXw74OedxWuGvoeSMUrGM8MZjcIRSwVSU5qNLqt
aRdtZiq/E6o+aBBjGWhjV3ciel/zqRM5i7h6dSDFxEtXMYCdYHunIam6qpkAoRvd3tiUpwBph6Md
BQ/ThrePtlUfzywt//8sQMG7gAH0EZYWgkUL0C8KZcj/YALCPKgpGkCtsnsg6tI+GFJ8r6p/CcEn
4iubKtoavMxl1ZOFVwPtUSQTbC5R5yhY9xMiLxDutPxRrtAwtCaepvd1VxRXASpK2M0SqF6xtS4X
LDEwderrGq6+j9EGwyFNPN0JqLY17sKUzk67C+lhoMXGv9e3PJHVJeLYax7vDhndLFRnwGdxadyc
wnKsdESkbnSnSTM2XWu60UA4X2zdyb92FIaLK5sliHiNsDPtMETfKxb4qQRL8nBGPg6e6cwqDQXA
lgonXFquJrRc7J6nDvHdXLr2FoTUqCXIyEmVS2+7PAqlpEDgaPfNL+MxwKPrDsS59vShu/Um/KXM
VPlZO8GzuAEv30cE6TrOQqzGFF4ci+ogEMsslicJSAahGvyCbN4O44PuVxgGcAwILPyHLXJmhznC
p6wypiKEHT9T3BCcRoiwly7OMH44cdpDa1f8wtLxPy4xh9rC5hYbHUxNQn2vSb47qKZdVIUlS/1r
rX2kdYlpR07ytppAnVtldo3Q5src17A6L1woCSZm/kwSrTBrjLaiTrbgmUFboQX1jCFv5ca5vbwr
tzDG4EwwbSwQVIz9XwZSjZw/j3MfgaTHFgTPINz77x9QR4cZSGCUBtCyYkIVMFrQvy/0/rkU0gn6
gvo7aH2i2b7tyNo6ohIF3pHlYliIXS89KeUAkIkuaqwMvExueSRb31Xvxc/W6R3oVEALiGdxJe2+
sMh8OV2eOrMBWQjQWClQPPJpOJkNBdij2dQ8woS173TuHZMW9nLSlcViK6qAjdStAXW92wu4coBe
eMMkgHLfzG0WwEJpblWwXAgNRBF5S7aEE3NuXRhhTumsHLWuNoHbED3tIbQ7B5qTqTPYT5Onf972
Zy1TwCwICCagb7XEBRN4c9akYl3EGDT/wFfB5EtGcRGNtPa0+/mdY2wl00RWZwBHgalsmbDNyTGC
tkOgpo0le+ZRdOa975pWiUmzX9DY87iI/9VwODPHhF6llMqgZjkoJ3vFbiAeIRm8T7VSe73wiIm4
xCf5DL2cBkxg9vBAvLCgsVvrVPIMuzNp6ygPy5OkpMVd9KU+c9aT5yATjaBprLQ5h/XOKpbS0uF3
74qWf4Jq0FPxWVvhn9sGV55dF94ygSmMnThWJRZ0ME9R6gg5lRWoIfs0VziY3zVLYAIBvALoQyh0
Lp6fpZXKOOK0F4vGmrJ9DVJoHyXQzyKyW94UzTW4GdNW55aYE1EW5GoWZFjS7mOBDjvNU53j6SiW
tNyMNPBSuoPoU0d9p+M1lFe6vJe2mQCd61qXWxO2i4eeStS0/GPi9c5XB0jn5vanWwvUczeZQK2S
QAbbaNlY5Gd+Fx7bjXAvPDQcI7yvxsRj22VhVBfwx8QtNkjLIKJSQfgMAn08XrK15A7fbZkzA6c8
YMyMQy20YiIpqRaHZheUMQFqVdCyd8ZtvXkP3eLNvJefw8dpH6NIkPxOJk5qt1bDuvgBjLMgaG1q
c8APMHxg7uu3qjgsY63FhzrZOeirhg9CPubmgCauotYUguFctYbrkabv4P27CMyGrLO5g5DVsgj3
8XZ60Dxpb3gjJlzFz2zbU0Cf3J6OQOhLmHWNXB0Db6E3Hk36qm//GQB9+VvYAZ0qqztxmvBbZkik
99oDKThyWt9VHfZe1BbxKQ2lEBCkMJ88qaNqjsS6sXqUJZDCeBntDiFymCBEVZRsMEe1mU+ix9s7
a4VfMO7/Ncx86lzAaHEzwjDmQuetiLeuCJQwpG6XMz4quZDkZd/fcpT5rAIY0JM6g71WkumAzkXt
U1kCR7Pp3D4Vlj90wxA7+G4IExi7DHwzcbJ0yWr8PYl2S68afWqVuEr4cdve9cDOEiR/V5JtuQLq
FcdgAW+sn8Guqegf3CDYtbOFpNcWaQeZVE7CxvNwSUnOLpKiABVpoMHDLt7kpV0T9H3cTMXMAy2z
L51nbi0/PPePSacMFaK0artECvjARHusfwftibOGaxn1uQ3mblTHKutUCTYw92l1f/zndC/8jKl2
UP5DW/TiazF3Y9MqDWklLF7bWWBczaRD2nMi8JoEgYkI5g5MNdIG/3/FXOjHWfIutzMPkJ4WEZFs
Gxdo+I38gzzeXsTvas515INeDZMFoEJgoaJqlSatpsM180nb6Xvlh4nqcUNPPWoxoI5zS+sHTk4r
RWlX3Ii29P4fyk1Y278/gPmKQxUnUR7hK0rQcqvuQNQfKt7Io6tbyxDRbQaEWQHcUvle/bPwh+Ch
LsyoBYL2S4RofUZN7qDhEtJXK0l0lFIxLwKqBSbkQ3NMxc6AI5qHvpgVf4aQ6DtEJ8FOndQbtoF9
+9OtZ01nBpmV62Ij9kMTBlUkGHQa6I93mTZP06bYDJzTYz1MzmyxO6BCKa/2YatwRN/RwKuQUNEa
Kdm26NhTjUJY++SfPsrHwGnRvEruFEilcH7FykeE4gvYAdAHgPjid7Xt7CMmSe2nlQxiNQ3Na4q2
q92rI08EabnDmM+IeS0DKCJgVXDVMZ+R6MncxiZBi6iqbUHz6uQNkNy5x4BKdwx5+udrLhmLqiNs
ikun+PJYrlKizXUIIJqWivOT1lYvEz4pr2G78pAGehCtBDQvwYrBMhGAeLya8aDB/RnY/minTWYH
Gm3EV7l9a1PHGO+g+zvzaERX7oBzq+ylms1QWGo6BY3G4rNM1R9yLTtGk7/d3gYrVgCV+ruCTE7S
gferKFIAFIcIfM9E3rUawVtM29w2sxIWYMlFxXphnUYLk0lFqtiX4rwPsYSoZLpVr0MMM4GaSJ4X
x6o2jUefVNVzlHLZPlYubgDnkOQBtQHoBstV3/ah3xlQiAYdzjYwnM481Uhv4/sq+QlJoCR5uO3n
ytPlwhxzDZEA7usE5uoJu1x0EqF04qpGfdGWEKa3ja1EP4Y7QXqgITKBOGJOlYCYZZct7cu52vbg
Lkwhgn3bwkoGeWGBcUdPU7UM2xHulNC7zhMIMT6S7L5oRvu2obV1O3eF2cjhgDshiWFIEx+aAWNU
QenM1V4qMlDu/Ycy94VXTMyXWj2NhYj2azcL1TELk9HphCp4KGfzQcxbmePbyhbDBluQ3qDyWW7Q
y0NqyjpSTirM9eZDnm3r6JPbIFhbPlSWcQQSnLpA3V6a6KtkzCZ5RiO7OEUqHbrNkEAa/anPOQnP
Wp4F2vK/lpi1G30oc84lLE2e72Vfs9vuf89oyuiO+kieglPpkQBVv9vRsXZ6nBtlVhBsOlDZTGDU
iDcZjifxpPc26ewpfAx7zvNwbVP9tYUC4+VSGh2IFMICttrxKRp2Bq9Pvvbgx7m+pDgAwYpQW740
EOT67EsJzvX5WBiW6GT3gzcuHPt4LeHiH/CAMW08YHg8YWtheG5XvrQ7BeGIgjDsRsEin/Qj9lNb
FDgdlnUj/3tVsg+zoUjNMhtwVeK56SUlkvC02CkGT6hpLSDAErvAwwEOv1Km8k2IrgUEvujiV5Fu
huz/kfZdS47j2rJfxAhakHylkympVN69MLqru0HQe/f1J9lx7hkJ4hVi9p7HqWglASwsAMtkPs1F
4vQ1CL1xLv+8bX2rNn+OxnlBFaI8bcKAhqYO8mXFY7IjNqRWUCkbzmBG0TR/hHU+tAo1XDChFgcT
Yss79Ao1PjSBmTumfbOL4ox4Q91afpuUv25/4lqmFMXyUCpHpwcoP3hZAVZo+ZSRCUaVqH7fvnd4
fHeR6sWxHQzVt2qCpA18gdDTchW5P7bapDtDhYhX9zlbD2lU7yRF3yNrdDJk8HvYIh2v1Tk8/0DO
+sa6AGm/jQ8kxzGIQaVEtyleaHrrhlv9Odvl+wgbe4OOptszs7adz3G5++gQmWoVxsgJFMl7qx8z
UVBnzRLPf3/BP7tUF3qsJ7oOd6FiV2moGWx7z4z2cfwQ9o6dCbKma9vrHG35+xlaXvbQxUWvEDp/
v6Z6iZu/GSJ2r7Uz/xyDs3bSWfNQlZgxKQ3i5EVD/Cbx1Onp9rqsZYzQbABmL7SXgUeJfzlDyisb
sxRDmdU3kCa6dbWrldYpEFE0NqTZ6ygnqERBj7WxnYNyq9XYWmWFBqxw6F/T5MVI8Vo+EtGrZNXF
w7VDsQ4a5EvX3uUy6ahlYRPU3dzaw8abvVOzYaaP1fLLY+hbiPkNjv4kSluuGQe6tU0kxNA2d9Uk
y8yuz1QLMzqUic8qZOCa/m3OiSCnsmbx5zDcTrYyK5STCvYRtZu58LCnnX5Gpzv4yGU5cXRNcCCv
W8rZuLgtLNWkGeS/Bjm17gj2eh2NYnhMHDIt9oZCNsHoEp2gTeTYVS+4eYjmlDMYNYJgvSZjTkP5
kXWfSbepR4Gg7drd7Xw+OWORVLOY5QTGwsb0qbegTWSButasX+qo91FJJFi+tdipfY7H7W8UCLRW
mAJPe/b0fRqYHxok556bYHanHfKLQTN5t/f6MklcTMA2NbCToQ8RvaR8ARsSYwZrQiCSVPo9xcPP
PNUFEGvrhDL5pcMPz/QrllqNpXo72CiH0rOHIblPzRdZFnmstYU6x1g2xpnz1XDJbvocGKbqjnfo
932SXOaT3RA782O36/dQJtqMn8ovEXPR6uAs1I2AcR/FVnzCordSaiUZ7h/G3ARhnzCnaEonC0NB
oOOauQiBZbTk4K1loMMBDaqXI5wMs53IOICP4JlsCl/5lk4hdrRL7yOGCJmneChU38g7q3PmydE/
UAa8t77l7+jNCphgRVeaH5aPgRAnCgvA5M1HklpmUgIRtRblC0ZQ4LUBIhUocJqBco+G0tihoE9q
DtpvZUdTJ9/EG/IqcnXXE3/5CYthn604urqmGtT2YPCI97bqq6iuEz1trk8kQKCREL1wYO0E6cAl
RNboSiUXyyjLX139x9Z7hyGS1f+5vQWvbfcShrPdBPn2SK4Ak0L8o/8pD7uwOBbq6EyyiC9lJb+2
YOGFg2AZovJ8k18yJ+MchcCiY7xJu1+zTu5a9Qfi8y4ZSkeBIDOK28Ewn/xuCfPMqT/aBrQlalSZ
x1YgpQ8jTV5uj3/lELn8KM7r6VApD3u5al28XSA90vgSqryn3cQ8jXzM1daS7zWRIMpiHpd+D5jW
QusA9qPrjj25tqdCUxFmyiz5McnIcxqbguvt9WF8CcENS4sSaZyqunXVXPPr2B2UjZx4Ukl3k7SP
QN17expXN8TZiDhrbTq7laIGcFBKcwZ070VpA276SgCzaq1nMJy1DqSE8F2IiSOJsqVNUMRInWhL
8x4aWHb/wZDAhAEvo6LZia9cokMfxT3kVVwFiUSjAhd+66NZ/TbIqvnZELwCUzYILmVem4bkddqO
GUZUK38iVBEhUoeLNQtdyFQ5WexGxFHV7W3QNfOzUe2IjlRE/KE6culazHkklWVgscoMDbe1dp8O
teAysea9ziHUSwipAlFKxTAsicWuhD4mqFQgNK6Vr7eHsmYQ5zjcFZBVCWa1BE5uJrjWnvCwnlFy
D33cVhLYgwiK8/mVWihJowMqUXMvspyyVlHK7dbtIWXft0elilZo2W5n50udJ2TK5BbTt+1Ahag6
1rHd6b7tqif0bLrgjQXbsOLPm711ip5eY/eVeoZ3+yPWPMj51HIeBOUWQye3i2V2uZ/l/jAXwYB6
BEO5k6gnSb9uw615kHM4zoNU4NiYCgtwaHJ6kdQZIT10U1Yl4hW3gVZNcynvQFUiNgFPXqUguqFJ
Xde6ehXMGhTEjhb9MYusZXX2zlA4T2XbLM3QcNq6LNsMVr+VQO7EwruxyfzSeqBdcHtQK2VmaGs5
w+MioXlVlSb42Vs0oTrWH5M62YfmyY/au5E5tHdK6kpvKIHYqvdV0KI/jD7f/oDV5dM0hN3QSIGK
Kc5ie82QxmjCeKUYmjuUuUx3iUgSYnVbnIFwJkknEkl/JzVEqZ6svrNOdMCslOIs7UFLX+vCGa3w
hdJzAlaQMcQ85tKpKh5y+lnTjTl+M/1X3Z9IvCflkUqbRH75D+bvDHcZ+tmOD8EWkUTLjm9m6imQ
WzVM3Iiyp9soixXwF4/z0XGrJNV91s8hUKr8Xi9+69NBRWANiT1a5hAJSf2C/Guek8v55JZsLMrK
RnQKdtHs7fgTqoe0+TREZ/XKnl4qfkGFgfJs3Ji5Y6BHFGBuVaCUoeTGphakSBUl1qlXmOAUWAnh
AOIMilsoCpHgwczxFIJSnv2s9M68Zcd5Ix31h7p2sh0IP+7sT0VQlLPiTpAFQyAUATEkWfgepbKR
Og2i6a3blkcrHB0CoRcow+pKgYC63xWC0MPKbr6A4wbZakMKBQTAleohk56UeKtIAlO8lqEF38f5
kDhbHEk5WJUMjNp4gvyfVINv6NilXp9DqI/5Sv+n1YPaupOtx7q/M/KHhp2gk9DBsUWC2V17UuJb
LEytjp4Fk08GK40MdfshwXg9eq+dOqxs8UN3n9ihP7Tb6KkLMskJtwsdMnH20WsjkrhYuVxcfAC3
TfJQQiY/wQeMYRCOQRl5kf3Z2/dlZLq3XYBwrNxBW1cyS5kBKI16VbyVDXSZ6r+i4Hdy+I6D+L1Q
PLajIELND53DXsoNKJ9vf4JosNzZaFnFaFYQeYUcpDfong7GsDrzGf3S4rf/Dok7FVOzmNoculwu
WH/68K5K91P61EzPIRMdHMuO4Dzr+QLy1ak6GJH0uAZSrR5q/atNBBfqlaokNA3qKCYD24O18Exc
HhCNXkI6RE9bdxpPRnhCj8uYBpUWzPndNHoYnEYjiE2K5Hz+so5xA0NTOTaFBtI1FENzj4WINk0J
1vXWtVvNq+HfRtCfx5u4tR118FML3EOJS22yzco72h+l6A4a0ZNxR7T7wfggwyOq0Bx1gvQf3SSh
Fxe9D7LpQb5L5mAoPHPGy0dzoEYSW+FdF04Os0a/h/Z5m0tuAxn2qETf1Q+126QZcc1scsrkbqpP
ZisHY+TaeDBR8M+LPOCKjapQ9FHAFoSrwJVwIQIyKO2cDdwD4AFRIVvYxyRxbdmvjNq7baQrvv0C
inO2xaDPbaouUOzAiNdEYLSDli049EHNXQo8+yoYuhWRX8F/V8TvdB66NNMAloIye8zmQJaI0yof
0nAouvu4bIPbg1s5mReg/8PjHFvXTKAeU4CXSG8ymlg09YU2JJg7/zaOaFycV1PANVM2ZBmXEUJ7
MQss9bswNtocbUrT2lmzqAJmBVBbaJGW2q9FoYK7ckhqZIUqsTpXqX2Zljs2f03tUcqrE1P8f99S
jiCEio46BGARK+eP/yw3QQtH7c5VjdCdytcJ6eWIBEMusI6Vc/8ChzPFUtEivQGDopvbpzE5psoL
6wUuecVRXkBwx742azZDsq1z21CH8u7gEpHO4+ogwDCKACPcFaoALj2lOmuE5hEmS4+69xaK5X0Z
PeWx4M6wOo4zlMU+zi7svWJJhMlAAbeeo6HytSi2t01aNA7O48dSZKuoPOrcKvtdVlC+RawLYdL/
CoTvpNaNQqPYIKgAgKRWa+wGS4fnFWSnBXPFc/ZYGer69AIjkTvjFPWqh/497/Y41oLLaDH8v1X/
y0Jxth51nVStAY4ZtNTPR0YO0PRzhwKcdZPmlSw/ZC2SAdGAx7gMHjvTryC4O0aKF/W5YwzyJhye
20SUJ1iWiDs8Lz6KcxI5SoZaW8LsZt2rVTxX0z2ld6Cv7ulRSfy+ExQZrjjbC7hlHc7mIA7lPo/V
xSbZsOmZ7UjsPVU3YSLIvIrWk9vDXW9bTWkveziJH7q6usvyl9vLKULgjo2iorY1ykAY9I8w36it
IrD7tcDrxVxxXoKwdEYTDOYqNeQXK44hnj0PYFm2p4exl3w7sYKRFU7bPNk0+W/BOecR0RktA0OI
DSG/ZGHtRNjk3SmbHxqyH2MbbCx3uaQKUFeNEVEvHP3IOaCl7dI6mtoiVJciSFDBY4W5z/QYpT6u
OYI68gd5ktvft9dwzRr/Ktkjzoz6J52bYWvUm3K0gdfZ/Z+sLl5GxMI6JfdkTTih6spGO8fiJnRo
wXlQJQwtuAcUYdcU9XLlD/MYPr+qT/V3IShmWylaQiczFISN/x0a55qtUE8hSA64/lu+Z2/mc3I/
/a5sqDqAt13zPWP3ZjwKGxOWCkPem5yh8jzEpalCxz4FKl6n/vAHpfPGUd+B1SNyShE7mGDxeCk/
SykLOR+BhUSnl4PyfM7dJH6yRKSFa4fc+ZiWhT1zWZERo1EmBk6m2TuS6nfRAAmiSRQgEsFwjrhT
olrL2gXGkF1r2MeIromi9ivkBxdWYXDud7Imc+oWEAnEd9am/ohf8oPi5XfFh/4cE4cJ3PDqmXc+
edyOBpuN3CfLIjX5G/0Bxd+vFrxjks82vYuyUel3eae+oPjRfkzfbu9t0Xxy/hl+M61ZDWRN+x6s
N1VrnEp+vY0hHB7nQPopUSR5sQ1y1FAO+KU47R3bG7nXDRhS8THvx4fEM0pH3Vii57bAoRicQ8Gp
TaKxAjby4qiYUk46EvEOQaM99T9llBWYgjvSSvkNAau6aiwUuH/JqS53QjhlzC5bBb22JcPb/pSl
+yT2U81D+7/H4uepOubhtus21eRJ1X2cbATTvbzkL93L8gEo4ka1OBLT/IsGirLUTnMdLWtD7SQ9
qjBLw51kB2sLjqwYDcAR8efQz0pfgGwus3kLmts5hUUthoIB0HOSO5T8tXUGBqFtMuxYcpTsU1Yc
6uqj0Da1+WZD7ElljlT4mvxbUX4QvFEMRx6TR3vhbaGyr7U+G45WFW7nPnHN8gVRElX6yIras8vY
aUB12NZfYyS7bXuioDXWy62mRkhQ7nodDYEIXzSHZk6QqPmyQE8qtbo7ToGibmPQmGY7o9oXUu5X
wy6XNmG8I/nstCjwtDZk2tT9czIeQ+1k0BySvNTL8l8UwlQZaBxxq8hQFzc/pPEpVz2iBig4LEED
kJ/ibBdPgdzivpq/Zaj+DrexubXst6J81FpEBCATPT2m0LJREs+qt2b1bLVBlmhO2R8Mso/pIykO
EgiszHcbCf/5kNR3hQYlmGRnFk9ZssmbH+HwgrxJbj+b/bYgjjltEu2UY//IPQii2HcDvbX2NMwB
xHx8Bkr27ENuPguTuUiJOLgUJeQYWa6uvObxs1T80KbGs9GcjgtLSyimCwRvlb5vJM9m32phuDr9
lKf7LD5JJYh1kUhRe9TpWwHMz42L17ACX3Ewt39aKDXYBzk8IYzVN69W8nOoIcRUHXoIGLSQGAbh
pj26SR9Q3W/kZid11aGl08ZQT6k2OHJhbazkA9VCQcb8zBblnVaya+A6Q9UmutdkpIV4YpHMoGFt
RN1SjOMqO3NXBy1oU5iTHhq04Tryg3Y0X2sfFvaM7rxJcHFbg0cPKYR9bAUl3Cj4unQNVWoUXa0C
Pj6knuoOLqRmTzV4D533Z3KgXr7/RuLovfFFrQEr/YkI0Z8hcxuTFBMxaxxqf8uDQl/dV878Tisn
w9XVfTJ98wjJx8O0jXamV3rxRhod2YPercBBrPiHi89YjqPzW0LfFC2FdqarLlQkgA49soEzHsDD
8Jo7OOE885A4H/av28DXt6DL4XPHXF8m1iSbyJeN1Iuyr1L1m7J0Ok00vuX7Of93MT7upJOTbKhM
A/mrzMnudVe7i4IE46y8fgP9w7tm27mikNJKIutybNwJl0Vglm8tzGn2VjnRLg8qHYQOiD96P9rj
fbox3EFwbRaNkrs1p1oNmvLFjE17rxmbcLzXpO3tBVs7Rc9mEq2FnKWAXpokNTBiQn/KxnaW810Z
N04z/EDGybPT8Uc7qA5IzRMHmhLupED2gfWPSSJ6Yf5l2vv/LyqSdpefYtupWtpLSh6XwUc7gkZY
vou95D70fiab0ZufcKpBii13msByeuhutu7g7Y3Yeb49J1dGDH0kCN2BK3khMiZ80fkgRVMqqyGu
URMEJ9FsWMG5NuZRWLp/tb4A+ku7i8J9uHBeVNRO57Qk0PFA4A10fCR3SsnX1OD2aK5XmEPh9qTa
a3M6NkCpmWOhsQf3M6eIN/k2fC52mpuPToHklYjeVzQ2bofm6EowaRUPrlQ8tvFLaQSD4t4e2fIT
F/bCDYzbkIhYSo3cYWBSLMu7NKmyd1XSSOyPxVQczS5O/0hdPArimGvWAX50UM1A7Bt1G5yVJjHK
ZPo5HZAO3Mggu5PRdVHfqdrH7cFdP5n/ju4fHO6hN+sqdDFQ4+3auNd5yhiQDd2rn5Lt0oP1nD+V
d8Yx2RluI6qEvH6WLcjgekKtpbaweHNLR83ZHmyWgKR4h123M2XnHZ0JvrZpdrGPW5qIU1cIyC1k
R6uO1R0AyRGa34gMb2zXeDS/BhBAR3vrXhiOuAoMcCPkHKtkTPlgRgCsDDDXFG4PNhenxk0tyF2h
jO114v4S7W9k7eww7vK06CcZaKOnnKxN/w0V1AYMm+7yPps35NTgYgQV9B+wpmkrOrdWNyLeAhCi
gCy9zKfqJ6UocnXOBhRWoaS13w5LFMsgoivX6rbQwP+MxjnohfBJBNJaZmljWnHZ6qDvKkPPVTpU
+/Jn+GD6EC+b77MHGrQiwfN12wFtB1IXy1WPPzTQY9VRYgEXiaVv/RGF9UHopT/VF/QTutWp+ynY
lsu2u3I6Z3jctjQkNW2jqABRrIpKlrZ1UH/qsk3jyd4Awhy8/gQze11/sJjPGSJ3mTW7MCWZhBFa
XxT6TohTB3kg9eC1g/oUBAVOE8iWpF0MmqU/kLD4KvfSQUS1v1xbr0aNNlHwYdqYab4GsE7Lxiq0
xRmlB135Y4lETNYHeQbAuQBUlg0ZbeHL25GgyrtwoALrxrL1lHcoT+1KG/UuSOXXqRNPOkLQkROO
SHIP0ZaWMUT4DEclIZRCqtNQDrvE0hxlqJ8to0eoT2KiB8b1NX9Zk7PP5RxIn4CyWlaX043syNci
wluQIHout08leDSt7yyYBy/ea/vRVYg3upP3/K8rYC4/weYubpqkj3VqYMZAZVvJX1L3aDFIPL1D
aE1ggauLv/AMLlEOPOa48yDujYrFDfzXjFxXPpf34yhvBNtq1X2g7UixoJGxUIRc3v3G3MTzdPHI
4GkyQFR3390Hxp0GOpnP1qEvxh4aBKiRDOrgNrAIl3uvxWGdaKwFrs3UnV7OB2SpXVpMfiSi2lqf
xX9GuPjps1OgjydjbimQLPudsTed+bdHsuwQfouiygUlLygewKWVu5eYTRnRgVYwSWpsGgQ9wgeo
Gw75BhrD95mo3GNtNOdonBvMSDlHTQq0yX7vaLAIFt8ejgiAMwhiMmNUFgBiPevKL0iH3v79tcvj
X/ZyvH5QqGNyO1hRJ00jfT24vfmzMaC4vGlYgG4Wmwpuqav37zMki9uoxQjuXzMBEtPkHtp5ESLO
SXzM6C8aJgFVNRSXpq2X9/b7wHLQFeXtm9yjm8GwivswbQQWf12xC8cBBhco0ixanyjrvjTEieqV
1uf4nuQPqEhsr0VRUQM+1HsUKSEg0sqCV+zaFgMjJPoJQfmNChrOfehM062oagaXhiCaMA+llqG7
xi8a7/aKXl10FrU1ZXlJmVB1gs7O5bj6LAb9TVVCeRjyOrOXVI84jW9DXAeWFgxosBIDwq8y6p0u
Mcy2kspebqBW/zWeYpxSmz4IKqffoubZdtF65YMWeAKDeuaJyvDXsYkFdjTI96qg+77Etkg9Ksxq
UzfZxp0zPufg6o0gBd8gCOlKiH3Yv2fizkcajLPT3Alv6avz+w8+T6OExEKp6SPwEVt5RHN5jX5G
y5vdYjP4u9kdIk9xnwXzfbVLl/k+w+TWlI193KHCBqL34PHdMSfZQ6e4cH4mbvWNYjaIX/hg03wv
j6LT9XqXLK8fCH1aeAeZkLPmrLZUiw7xWYqoEns3Q1dmu6rfjlBBtKhTSA99l3jgtM6JjDLwze1R
X20YDpq7C5XtqLRMA7RqjrtR8QeF+GP/NAt5rZedfnFkcECcRbVMVcJ8BhCEoX7VwfyR7fWddkT3
mwHxHYZ7l8DpXrNrXCLyNhS3jR6nMhDBb6l/FdvRi0/TkT7129TJjrgs4dKeP8oBe8XN1tyXgpm9
zpBx+Jw95TE0BhkBfrSTTvYzfUt31RtiTAfrZaI+9C4hVOtWL+r9LAlcx/XuubAnkzswlbQdxlaJ
ElyiUock71FeBq0kGN+yYDcW1ORcex2yIW4GDG8GT2neIYqnlk+NjQhPK79RkEJkSyRrEAmCXMcq
uGldDvOzu82IcSXo78eybvqDHG8RYnLZ78l2kHhcxI3GvXpnBbanvdzeKauTuhQTgg7NliGgd4lb
Dk0izzomNUyhohRv6uItNARzurobca/CwYVuCZt3u2pFe6lfMCqb4PVs2L+TWTm10lRuoR8gOJxX
B/QPGL8/eltLQEoDsEj7bYCQHYUnVFRBcF3Js6zWGQi3CcwINZMEDa+uLh1C3evJITZ7P4dSRa3u
G3TJld9I/91eKcEs8uYfxbM9KSEwcc/OvTqNj0YP5pzELiQfrb39v74LXA6RM4xMDvPRLFBoLWuP
UfhQoaZGdAMWLRVn85EdR7NJGZbK+mnpjoa8qEkF/nJ9Y0EoHVx3igrS0OUjzjaWgfp0fTAwDsM+
Sgro6Y6F7rQ4/bVtmO4M9mJK1KUIOtCgMk566qFqQm1Fuf3FIK7cytlXLIt79hVQ2Sonc8BXjPVO
1hwVcgRq7ZvJj2g8gfrWGZBdiqDiLrpurRrNGa55iRuhAEspG+BO8bNKXDXZziXzCBN4kdUNARiQ
iamLRCMfImvmLjbyEDiSDjFTHeNQSL0Nw8KDaPvoRFPmVrLiSY22j2pBOHkxE35uwWQHsjlomGuQ
M7kcY6XFDBfnAmZEJ6R3Kj9JRRHAZZquIJb+eYgsQ32K19eqGIh6FBXDSyprr5vggZWRORm1L0jr
7qjojL9uvIB7gcTm/8JBZO9yRCMamYtJRfF/CsUM83c5Kh5Fbrx5KiFAV+e1FxVBlg87XBj/vY85
B+amEtXFzaRSAOcxtLw0sqOsDkw1fOqpUNJzOa6v5hQtAUt5IBh1+Oth2jUj5IyAZTUZdZBigQD8
7ORG6k0EL7dy9Jf/XzfafaKkWxifN1sCkpH1iT77Bu6eWHVDm6cDvkEy4/ClNqXhLiO55MVzgXem
XCreINF5Q0dr2pdMrU/ZWG9ayxpElTjrk2FAU0nRCCiTOC+lRGkGPRN8iExiN2y9vkMxxrfUBomB
AgSExiCshUlCucko8pBrLgI5NFAAWuj0A1vupbGpk21nA6kwB+zLSlCf8cuGPq7h3rasNV+PeB+I
YyzIxyFecIkSS6MmFWW93DOMfUeKbdQhiD79vI1yHSnAziEyiLwWFhNT5n2BmZZMsWJco9QeLnYM
rbfchFyk0ZZI4Hep+hpqWhC3WeiG1vBzLIuPpjEfKz20XSXTXsNW1wTeadU1oskPDZRgHUKJE+eC
+1TCwVSDEjVBI3aohU/MRNR7rlxpaKGLzB71LvONMfOpSEV79a6+EJrpICNSgM8vLXL8vSalgC4f
ajJuWK3/TKfEydqnWWk9hUa/rQTPQvu1R897X362MU6hoVZ3jZHgoqY6xP68vULLjuJ3PdYFFWeQ
PMBVkPMwk9lUVTvBWbMx3if9Y6ZNm9TQnBCp+SLvgzARMdOu2fc5IvdsKHs7nSZQMrplPFeOhuta
I6efzGhdQyoE/nPNys+xOCtXpHYe1QFYCW7T9sAcs3wrB8GVZu0wOgdZzsOzu0RtgPZEsQEywT/G
ceUwupHsfYiHvIjKfu01dA7FGVCRtl1URCW4dlsVFZ++nTom+woT6ql450H5G0zaAp+8DqmjbgDs
7mAnWf5+Nrp4KFnSE4xODisgxW6dqLvJRmKI2PchaRwjOyXSLKhr/dt0cmWXEGOELPdyd+fDUmnY
EeSl4J/0DXvX3cnBM/ZQHDUnde8kf3LDnX0YPTSqeNmx9GYnfIH0rL4b9+wl/Kh+6YI1XrvTmOjg
NFSionDe4AwJJNHGFClwyogXgSDVumdUeGdbNVbwHtoqSBxwf+IcU5FnswHlKrjkR/1JCYo99Xsb
mRY1MDY0SLxycCCye3v7r9nusqgg8Ac5KMhgLle3KBE7KJoWFwxiTuVDNvVD5iXwmobH0nJwY9oa
T01TmCLSz7XBQkPcACr45sGBfAlclxnOepQuu9l0SrSgzaHmI7olrnkaC6FYC9TsKGnl+2Xldhxy
ZgyJ23U/pPmeRq/MfiVWcHsKV0cC4QMsmYKYMO9BZ3OcUhyn2CAWe+66/i2uI8caZv82zGr4zsI5
uijWquBw5Dx1a4chlUe0NKX20Yh8ktwNOapHN3X3IBt+ofgaHkrkoPQvt4FXx3eGy/nraFS6aIjm
xYciPpvEO616KjKRVsXaOXQ+Os4QY8pmmg2YxcjUS7fWzN8L6NZmeu6qZW4GrOwUr8pzATnFOq6B
lxLoB3Emc+7NGPJKa1qMbmYZ6gmsu94k3jSD3A7SY7kiBYT8uT2fa64EHuT/IercYyJsM9ZruQxX
UlAw3NzbnSi/vnrFOYfgTAUvPL0iFBAWUn9lh53lR/SBDu8lQTPzVoW8GhQmbw9r7ZxAMYYCGeKF
Z5yfyNAojWaODZhJX/iW8TnkBQg5B0/r23sGYsxWzw7yMO3+K1R+MnWc70nfA9UaT3N5irsHNXqr
pYdG36JCo9IF1rK2F84GySdkbM3uEkkD3BA/F+ldpOlgUhb4kzWLPMfg9lsBOmRCVWDoCdJqEHPW
I0eVUqgGeFPrz/9JfO4cjtt4U2YlUyUDzox+pDk4uka/7gSrdF3SoqtgLsE5DrNfaHU4EC2hbdXg
IuF2U5oy1NH39BNyuuSbzYkd2IWSP4+FldyDG7sG1WhNpVOWywTpkIQOh6hK07sW3XIigbWV5cRx
jvw/mLENGYmRy0PIym1WtnhfLyIJIdSioNVk9SI9z7XdCPYAXcaTGtcHdIpfotQgMi60HoHCYaiM
g2RV6gPNjLt0BBU/EnybqVcHD3e4I1JDkxPFxeze3iRrwwQVINqEkB0lKH/jPsBEJj1L8ZgNrWdL
fyisrSIsWlqxWnKOwbkcrS/n3EbM3G3B9pYks6+3hTPMsmeGtd8y6aC2phP16IBSoKir2W6S9Y6c
Kw6UHbZTnnqjpqKO/stETPD26FduARdfxu0ny4QUe7METmvq29rb0GEP7akow7Xi1WHcFtHRcw4J
HT7gRvq0QRgBr0q1/pPUL1H9ensUa7+vgTZzoQjEHYD3PKTAG56Y+H1ogYJuNXdx4N9GWLVT8Bmg
Ywyfb1xdyehcha1B8bgoyJ3dbsfGtwo3NT91tMmAd3scEHIRJNLX4gOIN/2DuZjV2euijgyi9DbE
Q7RnW3HQzeEojv6Jasl7kMjGb83B9nRB7HdtN4B+ABJ/IL/AbC5/P4NMCboA9WJ5rkmHlGwkPNqE
+rorhyE5x1hs8gyjVuQQRF7LsCpPkREj8ubsGLJXGVrsqtOJrqDX9Zjwr8h/oFpQwcXwihsKYlWm
0ox4nnRu78mvI3N6B2kQ14LMGDtYJxkZfOmuBQexqKhldTYXsV0QAy8vRO4e3zQTXYQjED9Q9nq0
L8cvS9jjuLhh7i2IwvV/MDgjgVKh3uUUDyN5YzpsS331Mzx0gb2JHPIEqjRBhGh9SAQeG3Grpark
cvGySmdRNGNIloJT4XvIjlMrgEA1ztqY8J6G8hBeDtjTlyAt9GymhEmxm0qsepVxPv2EsF//pltZ
ue3KUP1Km9zehSyW7s08bvdxpmR+DCWZbVjI0Y7Gdfupj6H8o4qLcCsrdA5iyUBfDh502qboaRiM
VO32Mpl7yB+a+fyZTGhjI3RMYR6jLpeOVFmg3Jri7tiyFDbSkNJlTacem8mUTnWFgkRHtqZ5UykV
/aHGSnokWVc+hmUzHvSYtQ+pVHeISkWljUqGzB4D1oGgi8rqT2tOuthHL2GoOiqO2ZeuYwynQs/u
DbMGpy8zWDy7pYYqELAymI3lzMXUvLUk0TeYuOEJRwrdKUal+Ogwi2an6yx9G5Xgk0NqqqoPTNOW
L0P7XW/ZhqdWXZ6DRSiK0d9WDEFFjDqQ88FGxznKsbdIFQw7EmaMuvIcaa80na39QCC6idbBXGM+
OrqnEh1vsn5QS3Tf0cEeY6ds5Aay1ZjEYMjQimnUs/Q5Kqhf3fYd9Ds6NO3YQUx6tslmm3xkbYSa
A1mWXmIccV9zaIWnphx0X1IirYPUlK6lDmvNSfe0lOq9jzpq5V2bIYs+0pHcpVmn/EBrrfpbL5j8
MJhpjKYyheFNGapZ6kl5kb5nCUHbPrWL9FceGuM+1qTsLVb6flfkCuiUhik74p936NWzcrdNTe0Y
SpOCBKwW7axRjY8qMyqvLmZIi1ZIC73blUoeh5z+D2lXthw3rmS/iBFcQIJ85VabdsmS7BeGZLe5
gfvOr59Dz3S7CsUgwp6Hjttx1VFJbIlE5slzrMS2ulqDNDEx2eAHWRiyXVdG6qEAW/EjegUqH30m
FrprNG06SkM+fKN9JHtUqlFUMqUi3A0KkQGliXX2AHry5o4FVYKuWWsJc6wxfA7TLH8q8tko3KSM
ykNXVNXXkBgRiuxKPXyQPpFqmynTrB/ViLXvSUolP0FryTHoZO0l70otOJAhjfddqs6PyqDlaISc
dEcKJPqo0yo4oItWR+meoIbvVV0VKLaRo3jikCSd+h1rmvGRlf0EAUZmBTeDLmV7I5C6fRCXEojE
x6r4zAHUedEwL5FdRbX0HCp6k7s57dlLkZDxWQ1b5ZtVWokTMgtU2UmZ5C+51lcfOkPm0VZzQMjt
KI2qt2Jg1mNggfbIzktN23USyU7mMAKg0fWjz4pmeFGrSa3tUKqLn2M/jJ4CxMOLasTQ3mYmisp2
phZj6aFFOHrW0iC5yWI9giww3q8v6qRKfhF0WmTLhczAfhuMw6tWh+DyZllt2flgGKcB/GF3odbi
ABeyPuIUgXMrysr+NAyp/BWE1NCJTCuCT9fNIHOnvqB3WY3El61glx2qIJbgOow6nXYxdJ6OpJbS
hymZO8grkKg6VGi88nO9RV5dnyHo1rT6eCMh9voBHO7wpQQ3yyEzmQVAG4oF6DuNvDycqsgt66L+
CM0guoM37FypzqZPmqlgZyWahCdkPkZoVyoBT5unKTzFfYzXnTUZwQ6g6ux5hLv25aRRl64HEh4K
q6x8UzPTW1IWyZMUTNHeiDQdxyEtcZCMqPVCLR/RUDv3fjEb6Vd0jEo2maLOy6aU7geZ9qBYDPXe
resJEniSojaVT0HB6JOJglaSVIMXJznxij7Vh11pGLXlmBnRoeChKY1lD0Vcta4KTGmEvEUN+Ipe
QpnD7omWex2NW82hIU09Q0kZ2Ec0pFLzZpRmuDC9npy5IXMJtrEm/RkZOdRKx6JqX6vCCrxJq8uv
lATtvo9Y6k+ENV+1UGr3FaisnVrqWq+mdQmKHUx6lEvzG1E6+edAUtOmNC0eAROjN2GLJllqmvNB
wUb80mUSEGnbIeVq6L0kxmTc33hn8cGBLjfB1OAmzSyvqtByzeypck2wum3bWbuxdSi545kFsDWc
2OVlOqgJ3pYpIlctOKrSP1D6MJkgDS4yscTnZxGdrE/o/BphojOfrT62u9qVJ0HVUWRj+fuZjSKt
e3C2IDI1i59V6qXF/Vg+bc/U+or8nqmrwNTscBlhGCVcRaW/mcW3ANjVWpTeXXuunK8It/Kxokah
ocNO3h117UvS/3kixjj/fS4khCLfYAUEU1VlXhUxp9FfFfN1e65Ey8HFgUmqaj0rMYa2OSbdW209
p8HjtgnBNP16kp2tuBXk1FBqmFDJe8Qq7Ko/ZXPDwwByqzpFfgP/xtcUJrlLJxm0OE6mHOMRwgax
LQeiR9xafH5uhFuMXmMDlVsYMR6zj+ouvJv3kmO4nT/06KwrP+T99qytvhrPDXIrkzJAVheyH3Rm
KbjbHub9Q38C9OpB232xXPlG9MhZC9bB3rl0zkKnBgSxlwdTNiW1slr4sSkD3mN4MKXHTr8NzXug
k7eHdt0xvLzkzt4FXLZCI2yshxTvAt0GhNWv39vD/eCFpmPskgfDpVBVsIf39mjY1q78mTu4Ir4Q
xd4PSKx429+yhsa4+BZu2FEsTalmBonTa09z7MuAgyj0q2q9LT13GLoEMeLJJ72/bXftUACibAH5
jurQ1WMWXPNRoSyIQanZVWNms7oWzPLq8/zMAufMw65UQ2uBC1rd9K1UfoAHzLbkwDY0VLzi7yAU
fSCtSLd9Nb8C/S3IfQARoSt8yatJGq1Rkl9Lq4J709aReNhDLgdiKPfx5/YcCo1xZ7JqaNKNEoyl
JnJr8UHv/Q6H39T9ONqP8VtAfiTVT4HRZXPyD/XzEXLnsqgTJP8zGIUkkLavf2RHpJUd8l120cG8
y78IzC1juDaHx4YOvmbU+bhLhshVFQbSAi55rG80lx0+Yye8bW2a2bGjPgR+c0ARwrwL70XVqrUN
BFzWf5a52bXqOQqDZYvWzC8P7Gd4I3+vXxMhI9Avwc+tIXIzmltpHNQRDIHVF5Rfr/68i23Q+dvE
Nn5kt/pT9Inn3h1amI27+ospOCerWQogeMByBtphgPm4LEWDR51KSizobfHU3psPpASpVYUwy0HP
tpN8Kx6mEx7Vlpu9/c3anlnm/KBuRYUVLVupfTd1+x5hsbIzXI3axXczsie/tmO3OcWfya7Pwcci
sL66kc+sc54vljQpR+CcOBU64e1wf69Qm70OLhpRd7Ev6kNZu14AsIBOLWLYBWdxeb3ETcTQ6olF
LoK7OLYHw2/L3dDcBqLS0lpEc26I83v9VE9WvwB8pfqlq9+18NDJgi2z5rzPTSyfcBbRJBW2a7y4
1pkexgzABUX7i5AGZXbUkzTNgpw8dyQKC1k7dcEpWsNpmNCk5Fm6IEW8RMH8qTsrZvAAeaXJGlnp
UTKQZvNmMNmxjVNXKWJHS0QC0Gtrfx5acEtS4Rka5dESWsg7gtbf2rSJ8Tinu8JyBZt6KfNcjUoH
wRdgF1Do4HXWE5bpRp/BVPCY3FPFw/3TH6FOonraj+Bp29jaTlt4iv/PFh/YqkoZVDnI0J1ecU1y
NxO/H/4mdqYasvgoICz8RJc7rR4NlSkBwHTQQ9At0HSKlDJWd8FvAzzXIsvbwjCjpaTTf8kH34hO
RbAzNEEwuzpTgDCjlZAo+Ic7MFSO86rpllIB3Q2hL1WpjSbs7dVYGwkIWdDdCpQDiNw5B1OUs4lO
WkBHoii3M2CJjMlm0PBLvG07axgV49wQt5tlKalJ1i6Gmra8QUI4PeZISHq0bZoHWqPrrO4h2NIb
aDaUlcY1Zt1nRqw5HYlF8dbayUIxDq8eIFAhNsfdXazV5mJW8UigqS+raMSKnkL51KLzblQEaLU1
p3duirus8lKtECzA1NK0E2uPQySCMq1bMACmR6BjKHyoozGW0WQps7TNrizutF5wmFZ3CArU//4+
H9DkkIypR/x+lf9IusQNc2Q6LeppcSlwQ2sNc79YLUBwKAOkwnd0YSMCsgGuZsfsDReNO4hGJV8P
M7tEvhm0zMBaU1sNYy9Mixs0Jd1NyNvPTYesNhgi0D+vzbIdD9a+U+66wELSWjAXi+Pg/eRCu/Hv
B3KbuO2Lbu6WueikN9N4iIxjFnkRqLjaYwWaQBHAcnXqz8xxDgD1AgQ7MapbKfAeTdyCYXJy1GIf
Irm7fTzXXM35wJYvObubcyvRJTZhYAk6FrQvrXQnywIPsLpPTWhAIRxHeZXfp4OUL/JQwBMm6k2U
Kqi5C8FN6/P12wS3VSejIChgYL7AcV05UeZ0d7kfeqDzdo377iC5+c/4pXsW0oGKhsbdN/1MI3AY
wi462OK79kGVbBRe7B/yjepKaBQuQfK1vV6rHuz3ZPJ8GHHOrALoTCD+YtlhzUtD/Zy9s+ZGykTd
ZasVZOPMFuctgyFo0wj0mWBImm+0k+Yiv35nOaUXHxqouIIuDRR/OsL/p1lQCxXMq8U5z8Ay6qFS
sWWiuNwXSXxjEPYXd+z54Lj7r9HUaUwCTKRldLtCG1B5yG1GmWDzi9aLcxxVn9ZEAf0G9FkkYFts
mvd2lbqkfx4S5m7vjfWz/N8p4InWplJWp97ArKktcY3iS2aktmEK5u0XyvraFf62wnkMdN6SRka9
x0lfrRvyOLqWH6CdevjangKfHfunyRZth3Xv+9vkMslnTiqQlZhaDdYqhDAR+mvq5nYabisDiTfD
zZWdpfnbM7luEKh6BEbgReddltIZ8aizDi+W9wHqwelN+jAfQYD0tm1mPTayIOSrg1jXumrJK5Mp
HQiBHQqNl+wYjPcM3WOq8mYM+w4wDWITxQFSzga+SOBIVjfLAt9H4VUzr3ou83FOUZyE6ag55l3k
yKjyRslOMMDV7X9mhdssfUJTPVqsNB4wVs+6PfvxsXzLSy80nPo0Harn5Iu0qNuL3uui8XF7pif5
JBnLrWOZu4Tu6qxBy+jfuKmz0XHXTpXHsz7rsDFmIdDycP6d4EivOsIzC9wFEw5lGUsSLGAZ7UAC
h5uo6eua5AnZZTQgAY4CJXRg/peJPDtcWWCpc96OQNI4wy5+Yq7ug8dsb7z6BTI6/a3xHvsRLjXT
b26+gIhrL3iIrHX/XnwAt0dGPTaBbsUHjO5t4Frf41N9gOqYcUjuNFtyQRh5LLztfbl6vs/GzG2O
Qgf/SJGhCyA3k5cEMZCdZUNzA/lwaElpE8qSbHoCTOED3QiHbdPC4XKbRlPjsTUq2AZrco9mate6
B8fZLn7M3/RbGjnSjli24sU+FeylVW8D6XDkSBblJUikX650lQ5NYi4rHevhY2aCkcd6GZoKJevy
pm8oODLlx3r8nNtX9LB6RBJpIy0Lyd8cVEWHhwKGLUBOuSt3kLJBrRWMPEuUNPFlOsl70kv6D4uV
4KYwC+XL9lyv+QBsbAP4N2iUofX4csBjPCht1GPAoFlVUvC05/czyOW2jay5uHMj3PaF7TEuCYxE
2veYArexZ4iJuvql6V63La3O39lwuF07jtUU9h1e0uUIkbwBiA6ApUAD72jt121Loonj9ijCIYMB
b4GnpfURhuALeaZCieslerzaDaAyQs8jhOuQvbtcHAIgRSMtx76i7nxDQDGc3Uj/6MfhpTtFu+3x
LL91bctEfRCoA0R9nC1VrSpQw6KjIw8+KAiwKDBtJVBOECW3PjTJr8LPbYPrE/ifQb4HwWQdOhlB
Fo9Hm+YZI+CeBnjZAazaNrN+pLXfdrgQHSoPqjJVi51j3TsvTeKqP8Dw2QPTGba2krh/zCSH2wJo
5n9nkqiXq1YWulKr+bIHU9/IPULcnD1rROCq1q69cyucp9Bztci6Cla0+j1DOr8UJHNFv7/8/ezO
o7Exj2EmIzkzOkkb2kMiCq9Wd9wS1gF5C3InPlHYJw2DYKOCwIc+1+3kJONrLRNAooDmOsQTyqWx
YC+s+iE0tqGBG3S94Ae7HFPYFhToB1i0lJsYtM554uchWKw7BRkEf3vfrc7fmS1uF6gmk3S9xvxF
YNqRUOLXBK5utZy/tLr/OxpuB+TmlJN6hIUKrVfJsayfi/CpBjFjtesAc0MWITkqoT8AmKeggSkX
BSXLCK48BmqIKmj1VfMqMg+GzFAgO4l0f6RAdjGj/fSFxBJgc3ViFiDSC3KUwMfqiVEjuwfXUlo4
C5LyVgGbSW0DcSY6easuBc3p6MuWITXAx2lUDYeqCTR8Uf+cgHF+OLaWt72sIhPLBXR2LLTMmqqY
EYSCCb1LuxxyUMldXmeCnbp6Ns5Gwt1juFx6M55hpulZe9IpRJkDSTkm4yJzqSdH02LQME7CE6kK
Ub5rNfwCpO6/aeSutqEulQk8wqnzBAkX/V71gq8Qa8j38kl7hESUpz7Bee5FL9jVw3lmlbuAhraL
9b5chqwtXNp+nT4X0a6ANKuolX71aP629CvVeraGSdL0ZljDUgSpn5pA1U5EtS7YJbyjoVpBaV3A
AiN4U5W+CrQ0yQTYOtEwOA9jjUoJ7C+WqVdeKaRBxuftrb66IKYGKXeQUKCzZRnk2TTlSZKPeoVy
Xoz0vKw7GTja2K0UPKD1aNvSaqMbnmd4Z8Ofoa2ZG0rKlIRBNxZXpjnZgXbq+58sADf9nVQzp4Vk
l7an2dcpuC31BzRCCayvDRSFjqVvAQkUgw99cpJGc1ygDjE8Wj7ZFU/zvkhtcmi9GzAqA1Fk39RO
B6FtAXBx3S4gAibEgxB8L38/m+DAkPJECgBjw1X4UUdomh2/oSXgftRfNBCQbo9yzaOAiQeMFWi6
JkjSXxorCuQ3zKU9QyWyM86nLPkcNdPWCyfKT33qNiIRu1WD0MpbJN8N/DZnUCoRopRIjwJKU5ym
5mtjIg063kUmqH2D8GXOJjcEL8L2KJcf5e8kBA3mQj+OViW+yk2Rr6G5gv74lKCJJz2o/WnqRYHL
qhEQfwJmheZMwpPNQV+xQ1EJubYaokdNANblSN41oeFtj2UVSAYMiYXhoD9Y52Ek9aCmRgo1eSeL
2S2Em+cJifu6udMMw0Mzlh9V0QOhytOUQHmKfWxbX/MuoG4y8QaGbi7KgZf7xbDm3Kis5e0B2m1p
vOmLH9sGVmfRXDIMOO9oI+UMpCqpRllD+ECDebdgXktJ9kNA9rbNrL0IzTMz3IUta8wEDQOiJJWC
fENFG1nmd8kz+QvOKePcDneYlUIZenDQI15GDBsDf5cC1KmAnUWEdVw9V2cD4m7n2AyMrpwxb4Uq
g/PmA+Aiwp5bct9RNy/ifWP+BXIEIR6uAXNRQuFhHeXQWXJdwT2G6XGa32Vjr9R/gUsGCzHA7qAt
0aHpfbnZJC1BplpCDtRKEshqgoIQd7OoBLa2o8+NcJeMkc4JiXIYyQzzQTa6Ryt/2t5rIgva5TA0
Lc+KKYP3qUDarEBtngmWYvUxC9QG5HgJ0pAA1V5aSOUpDocap7Ix3+QCJAinSX2Wui9J9AhV3uhW
ukUWfBa9odfO0JlV/qUWIdZm+pK/GdIZ3dCvbU3t0nQh4rY9f8vW5b33uR1uG4S1PIw5BOkcpTLy
XaxOj/34Vs/WgzF/z0BUAvGhz22La07o3CK/J/JUK9IChymFuqXRZI7WPaWVt21ENH3ctsjURg3r
AMPqrd2cRvZs2BW1tUjwYheZWXbnWThR0GbQRgozJV6cbJzszPhsh30povFeBcmeTxrnucmkMKoC
juDoyOmH08ccYMFug/KphiBumJbQWlcRyf0FmAPlJojqoBoEHjAeTm4lIVqVluuQ9fKxzeld371s
L9Ta8VoqWpaFfxZ3xznxQC+GEV2TMEGru2pJC5SzHUednSUa2scrpMOOVMvdQX8fw3e1/AsSO2BJ
ICeBFmtw7/D8eUbfKVms4hKRUS0fil2C/gb5mx4LztnKrr8ww92JqHCEJKUw07Zo3WvH+5ZUP9tc
pCy+cpwvzHCz2XZz1ccLSQxrklsCojyKbtfHkVq3dQGJDqQHtpdv5WakePcDPwFKoWsURQLN0ypp
cNUnRvVK1MKLup9RAFax4RlbCp1gnxbUvbdtro7xzCZ3G0tEGvSqVReX5dbzc50+2rYGGdKkFYCl
VtcM7wTEteB9Bx/I5ekumzoL48XQMBW7zoz8fs6O1RwK3iQiM9x4tLEO6SDDzNjuKuMhaXwW7ben
bPlSzstT2YS0BwCnOMw8kqkNqjJP0fLo9AO6UGLPqpG1Qmt1Zrei4urqaED+AKJGBGcocVxOmiVD
2aFbTI3R4HbGXhuhWi7Kl6wb0U38GlRRQNB7aaTJNDS36iayTuCXADfjBKoJPRTc/Gv7TJGB3kUo
jmnjOVfCcFSlsJOAaE+UXRChspEQEM+TybV6iIiyEYnTuBCs1NrIFHAjmHhJwSfxT7hkMPAwLkOQ
7rem7Fh1VrnU6gc/1mbB8FbuLnDS/rbEeaR5pgbaSTG8yCKgXiI3EME4hHnk4qY5bG+/tUGpQFqh
5RF1lauHMIgsA2alSAKXo+ENMrjCE8ObaktwG6/tctXAOxR73cArjrv0K9pZrIiRArLS3I6nHcEs
mieD2lPibw9obe7OLXH3fiRlM6irMKBc8sHbaBv0s7e8XnveNrMS3NJzM8u8noUXiqTKIYYLM/p8
TwdrVxSlwIGvj4Ti2Y6jBJkh7iSxjFGURJHRyvKfE7ivrDfaeYP+NxsATL3/WuFcXJwqWhUtWeKu
fCg6aDN747jbnqu1fjQKolJkdsDbhMXnJqsc+yyVF1qvDK187Ed5Ez9NxxfJYadxr/v1KT7QI+q5
9yDnvwN6+fS4UI2IukHWdvr5R3CHKs4yqxuWj2inu1F/lbrYkRvBkolscEtWj0ONGxc2TOKT8H1Q
wJItAvSt+T4U5C0KKnewwPKpq5GpKbikcSeB+eKzzKKbXstOqZb4jDFHr0zbVCCls72Ca7HE0iix
ZOfAQMRHYjqasoY2xLjivgQXzV2Ca6PKCrupQ8coPbB3DKLc1ZrHODfJLVdfqiwsZXiMKqN3QMQ5
6pB970sFssym39NM4NxFI+RWjtRARgcGZnUqysJpyfgRlFJzYH3zXvTyV9kKCy+IrbsMeGTB5K6V
rtAhIINdcuFwwf9c+pKkj5KqnDC7gJD5WhwfwK3tKH3u9bTd47JBNjJxQaz01PeaD/yoZ4YfshQ+
sEjgC649DqhfdMg5QMkHkRWfLxwYeBxiyKc5rLNAMXCIy2+J+W5Qf3s3re/g37uJczkS+olHVmK8
M1XGnVwiXwiKz97NqPQxFsFXuVBuI11UUbkeHKo06CpaoGugcuHJcsI5U6dSWq6g4YTXmjam9hw7
dfBze3BreUrYMahiLC1MwANeriYB68cIpi04O9W4lVPDmZjhQgBqV0nJKUu/tiak30HaoYfTPtS7
79vmV4/Nkj9E4hoUeZp2ad3o+74GxRPeTMX3Ns1wUmJfDXtEEh9ohBPs3NUpPTPG3bWaLscBqLaR
CwObfGm8pnN6sJrQ16W/eczg5/4bFjepOmgrEqPGsKYI7EOyeaI5RThO991Y3Cet7NZRa5uzsBdF
NMLl72fXfI5PAjE87EZJuQeVsJPoEOIDDQUIqG/HaXKAT38I0T2oJvI+6NrnrDTuaTy0ttSyXZV2
tgLZhL9Y4t/ugmeJA/UMq4duOT4oGLDIt0LXIC5o1+zpc9vS6kE9s8SNfqA1WBUjjJ6M34hmZ2zP
UPwCSCRYekV7wdZdvTzPrHEuuJhAD6Yt44Iymi1P7wHS00oo2rMiK5zziYZUl3S27CQdDSAeaFJs
BMGCJVq9Tc6Gsvz9bNtord5FyuLR565916z2JuoMtw9e0dfoESP24ugjR3PM9moJRmZwzztosBkB
uiWXnLvqQjobGgzxrpRaQYyzFvlCtA6vIHDfQ/yHM0NZU+oWhD6dkEK8OjH24FTa/c1IfptQL6cP
jT3xGErwK00fHhMaAc0fvQbzLDCzerjPRsL5ykJrC7OdMBIyhYe6KW+V/knJTWB8hDLAy0/xr3xE
ayAJRachQGXcpBGrbSQtshB8gl59HO1Zf2JgPddeKXkfZ78L7nUouBNQXXReI+rYXSsoA6v72zo3
nxHC8obUGKiKRFpBHo3oGJnOUJ4gV8O6T5AG4RRAIbBXAREcvO3FXHUiZ8a5WW7oUHX1khAoYvBM
J84Mwe64c8PsS27ZRMTis5aOvRgrdyeFYVRGGZ60TjTf6b1XAvOv97s5rhG+PWnSE1PdUSQDvLqR
Fiz0ciC0K95OyWKDbBWwWQbRIa97CJk1Xm5Kuw5D3J7N1ft9oWUGBxVBapbbSP2kZ1OgIjWgRz0g
iYondWTH8JCZyTtiyz8OCMGcj2jGkqkMRk++5joVIdElUuBdodHGrlP2o62s3lFDI7ZnVf+yPbbV
hDPCT3QQgosBgrrcVgkLy2xkHeYAfCQQay1v2qYqXL0NxwNobY1dZ2jf27hq7NHsClcbITpYBvMz
ZFdF8mbX84xQeKHpRxCFWjPvTIei1jogCplDzMFTRwZ+gtSNGmIz7Ws4Emd75Neu+9Iad0DnXu2T
pIa1dgY/uap6jD5U4x8nMxcjYN0HJGDJCi8fcXYpqVE6htSK0bqaDd+H0RgfTNp/KZK2ECR7VkaD
zYJKvaGhUUXn65c6kaIRYTBzLOlbA9KxLvYMEUXA9Q2rLTAKECHLgDaYfJpR6caBodcMx9z4ZMFh
ZpDSOdQUNCXpqSjextc/XqAF9wPNFWRckHHkLnS5lZGGCyeIjE6eZO5183n+c5SUdm6Cx2GV6qDL
tISJurpl4dcKQvG5/6ejUCmiEiCLCI7YlV6PmrXaiICdOQmzjqSD1kVFb5kwQ7Hig1G7XqZqwQ8t
8raXO61Nwh6qHD3KAPGTmX+U/WMBqaOpd4C8jHKvkaSl5Lc9tmsfDJtIbqNfQQN9PA+gkEw1iosA
NpPMUZrn2KwhsHQoBhETt8jO8vezU0TVLglBCIr4kTpt9zzlPp3va/L2/xvN4p7OrJTJALlDE6PR
wfETmWi4V56JDGzLy7adlaOKWYPPXRh/oRbCedwqjiCB2S6jYc9D/5jL95VIV3HFk16Y4C7kSC9n
y1pMjPQzpAeldsMCgKSfs6iOdx2Y4nzKELVAXxwAuDyArAVRpDQtzRtj+RjW1pNsdoKq06oFE09r
ZMpxO/HQOE1JoiAOUFLraqdN3ogmwDCu7S1I0RlQ1ESSAsWTy1XvonJqxl/lM/ql0XwtKOw0uM/R
zr296iI73BtIHXPAXQckr43MDRmzQwoiW5RziWA8a/OF4jHKt8j8ggycC1a6Fq+R0kBuubbu1eIf
NqiCe/NX5vgyrkZWAIlJsBmAWQi4nMsZMyRaymOP11x5g56owzc1tKlbecG3Zjd5mS3br7fqUfN1
Dx2ns/2WoduhP4YucgU2siHAaX8EXgikCPSqdttzvEJ7hE/DIi6qZUuFhbtua/RH5lOO51inl3Yz
vshdYEdglUIbi10Xt5b1kxjJY6t1fpo8yn2zR/X0pVM1V1ZqECwXcF+V6PG7chaR24O8DK4a0ITw
x73uWNCAYRNPRIOdgrk71bGy0yrdn3Asp1nE6bdmDjK0OJUoMGBHc1NQFNALGCj2Wd3M5deJBuAO
zWaTqk7BWMPsZFIIyNK6St/nUoauVUJ6as8jHY4h9GU9q5uZaYNopMih7mkuJMtJ33wJkBt+0Iue
6O72mq14Q1zBkEoHTBPpdb6sCO7audWkgTnxvJ/Im5zc1CJQ1KoJuA9DBhkGAJPcEY96Valnilu+
H59RzJvSG8TT26NYu37RcvPbBne8Jx1E2+BUR/xVv8/fCFYXaF39HzX+1vWPLKxtvcsENteHpcH1
Wuj00fjNXpVtRwokphy9PoThzxhC2drH9rCu35HYtJAC/dcEd/EGimxmWHTQdAbeIO3Tn43uJvnd
bHlq8xcB7LkpbpGsKWQR6WDKgih1qOyH+BuqfNvDWTkbF8PhFintpqFRZNio4smOmU3o62RmtqWc
NJGXXHH3F6a4cEyhVR0oJUwNxXdFOrLmZzk6Q7jbHtD1tjPhiJegT0GFCN6FMxPLUSN1kIPEy5uN
GFILNS7II5hx/E8aAbJLo9LFxZd7CJ9Ct6JD/XP7C642IT4AP4BGVfCf4zpY/n4WNBXTqJasxQco
VR/a+I9RspmGz0BqRBJ6V3vxlyVUMoGMwkucZ2FccvwJUEK1Y5HgLWd971hgJ/daJC5HHWB5IETt
WqeTwD9d7RnOLLdnEpSmAk2B2QqQQ7C+x9QlKbOjPLDDPybQ5Gxxq5nXNTprJExm3IC2LseClvu/
Wa7/JvHqwVOjwJbAjhObdyDTtofhVIsQjVdb/3IU/FPU7GRrDlrMWAhCl1oCek21Czm8b6te4DOW
+biIRBZLgGwgCFHU5cbnNp86pawjGE0KhDjtRhTvcF1Zr7M2OU2cPmR1aU9NJUCKiKxyTlE24kgP
SIMdkRwHqC+Uxg16VOxJccaF5Kj0ozbzt5dtdROeDXT5+9kpk6OByiiLggW/V92yUMAZ2z2neeXK
uoTuFFEctbqCZ+a4PR934LM2LZhj+gShz4PRP1bN5Giii3nVjoqlQ88NuvcINyzgyHJlmhDYG1Zx
igLq6H3mSSUIUXJRi83qDJ6Z4oYElhWr1/sWfqoBn8CHMe7jdESNJXdqQ5T7XbeFVzFwNwiU+ad4
p5pDmeU4ALrWmfZUfNCIHZFhilzk2PY1ETYvLTH91TlYnuH/a/CXJufZ9tCp1OW9DL+BFqODXJKj
ETenJpQPeffeRtU9Okls1JRuqkzGMWGH7c25egUshUJwOiI1xDvmamRFwJBvhiJK6SYVJGjnz0AP
BH54da+cWeEWsICIQtcmsCJHsSt1/UGOEr+D6C7TC8EBX71VwecBABCaAehVXsME03odZrAltZ7a
M+hqAk7JXDWE3gGxzRCCH5pNRHwXq/MIzjsUsnGRX93lamdUGRsG+JUJEjDGUNqKlriG1Apykqv+
67cdHks/RdIQZFJfO0VqOUz7BjnaIYdqMShY0JGs1991i3jbW2RZnKsNemaSe5SOpprrkgaTDAtm
RS7u6z5zmupbouS2bAjWT2SNz+yaJTqvTUwkGWw1eA6lJ8O6jcgz0mCh6LktmkzuMTwYuUFyGbaM
vvJmyUVuqp0RjLzmPfqWFDfFe3d7LkUWlwTA2WFPIXMCyB8sKsDxtdC5SKzQG5DDDnGyUYz8wuLx
Hg06P7bNLj+7tYTcXavkStybBcyGwKpkFXMjMBtvm7jmMlvuc4SSYC4mQHLwQAo1B5ibxhOiE+km
6l/r6r1tThqEotQ9FETqfJ8Rf56ZHSSPpgwNKbQR6ifaHTQIj4bxnz6vuI/h5rmGfks/MQy4N56y
bvLK9ISMnsDI6qyejZibVaYBHTdUGHGaHrV69KqpdbcnddVvokN+KV2Bp5TvoqNYKtb2M3wZplDp
fzQkWCjOzEpUb111X2eGlg8535dEC8qkgqGhbO2ih7iO9qoYAt91bQQKTGjBQEcnFDVkPrasmaIy
AIDhSJDEkCDdVHTEB7PwHy/LpRnOg0g0DrVUw9qDK7FHVVGGdkvciqjgrpfm0grnOyQQG7R9i8GY
s+pmyWsNfa8q+Bz0b3+6BRY7SNKjURRRAt+2Yo6lnjADsQ9pjR2kkPe1RSHFNbS7wVBFmZBr9wRj
SxszNpuCnc25etVM5xKVKLQrYxtE07OWOCZ1o0UPNfHw9sCpFbiN6zN0aZFbrCzSjDRkMu4zY76j
TW23Vvi4PYOr225BX/xvSs3i9nZPR3RwThiUpLHPPB/IW0posAtSaEhtW7qOHVHQRuMNGizQ+Ipu
xMtTxEppHpWJAPSUFtDQ2vetdkca1a6+Is26beqaZQFd39AzWOClaKq86nnsmkJNzcxA2Dg5yrsv
P4+2+lg45QnYudSu3OE9dLpPRdTL9ytlf3mVXNrlFkzB08ycDL12qP1iHtnN/NB4833vPyqQSad2
Z+e7Dv83DW3LftG90enfmp3kma7uQZJ0n7wqjmHLruUUN4XbesOb9mN7ZtTlC7a+kDuZZlHUkCpb
vvA+2kUv5Rv1Isd0LQ9fcCq9Acns+Wja6hNoz6KdZgsJ365DmMspWvb8mTOdZVBLdyM+AOqM9f9w
dmXLcuJA9ouIYBEgXoHa6+77fVHYvn3ZF4FYv34Ojpl2lYopwh22+6UjKtGWSmXmOad606xnLd6R
7H4wcFMsbO6ZcPfcmHQJRaoeFMoIY3rqa+TGMFcB5MJUtPxWa1Y+VWw1lgsuaXabn2w96UANXRvn
UYStN9XajAadDTaE0Qu3ZVt76Qacm0vD0lTU3HB+IfZ6PpeADLC2UGwcqcLtFcMFvs4dWtDnBa3f
VIelnvfLZlQcq1N70vbOIwihx2Df8PLkRaB5Qb3Nyk+8/jynuFEGdCKtaePVSyzxc34XuUDgPPBy
AFm45Dj6slfCJGXYMf0dlBWVyHHTYKVBmi9BF6X6Qpf6VOZ8Ipn6U5B5RPVXLs87EZizBqgGeCJZ
d9WnXbz2bOEcXjZRYSpPbMjpKm7qpS4qBTdXVT2N+eg3zY82iT4JtF+rQbvXSnIozdRXaQesWLBK
xjfANxZc8mWLjPQV0gaK0yjEZ2CkXVd6pfmTs/wh64u1BvxgpL+OXYCnzFFRok3VNiilpH+btpbs
SxsqKTQzc3LMggVUDQcl2kjeRu1oxvd2v0CWObeLTidccnxF3pbcrjFUFdnOqoSEhu0bzZdRrxFs
J/XWbv+L8zm1KHm6wjRiux5hMRmeY77pMy8oMhc1Rl+0L7UdrCBiXKl/n2k931iSy+vBdULGyWpv
vxSgciRLMdfSREoOjmaaWdclDNT5GLoBSHgUsKDXeQToSLEyDPaaK7k75ubj9atrztmdTqfkBpSa
lSW1HbgBA0JF/RNJIKsjbK8M/4njXfT3WZlpHpEjsdGFB60Zab+MAnDXVMXWDLLvTrRIxrg5RGX+
miPy9wn4Y0baJDpnrWZPJ0CM8ZbVww0RZKXqfOF1MReQn45G2hVmJAK1NmBGrR/zbrqUjHVeejYa
bq+v0v/jUv4MSNoeBmdDHCiwVIWl16diZUZv1ujr9gZKVtBWmJ7wpjeGvmEudTPO3k8TjJeCTVYD
q7Dkzmhfa8VIgtrrUrP7J0tIv5mYKXZ5aUPUqslY+6iUpH6Dci7326op9sQsu1UVZ0tqTHNRANF0
YEo1As4NddrMJ1GOkVpNZFdh7WUt8cP4uQS5A14JhKzsaKFU8LsWIId0p7amA3tii/VmGyU1Rm1X
jQ+aSdiEsTF+4YCLVM5HZgw+hnkQZrLhuvVhQ29URY9n23dHtf1WaLbG9t+l6i9HCz3AozdGr2zi
iD3yKoY6BRTXnSWg6NL8SKdLCcsETd/4ZkX9p893XbUulUOBJK669BZYsiQdMAfSeXGYwRJ1Aq+w
V3n5XKjvAQ9XBXhxrm/+Wdd4surSKQuQwCIQJkYePl2LCtwhHkDEYGYu3cyMPKV506LX6xZnI9zT
xZeOG6IXxR4tHDfT3sTmTmlWQOMrseWxCqoVD86A/FLjLhidVufajpNcsQPV3UbYmFOjfLAb7Cbz
kNZv6aitapAi5pVwmyll+DBQt3L2EORbsD8boIFS10RxGPgyGTvNjYHZtYhqz9SOuPC8zmpcKBWN
8S2OeVl90qAG5v1R6z2re+6cvaUC7LqkJKvP76w/XyFNPUmGpux0fIV9d2d9ALyzqfx4h8Zm1SWe
QPTmdr66K7xfpRu63ygXquvEV9bpyvHHj+szMns3nkyItCAaH9sKHqf2egWk+3r3iSQG9O7ywW9U
vjNJ7feNudQjOfuWJCdWJSeXBoET1hqsVr7t5uswdP/5dG4jl32FeEai+R8TAO0QF7BOoLh2yrZf
enAvbQTJ9UV6lhQplEq8pHIBPPa60C/KJdUeY4pCL7f7vwvtSIjKAgnwODVhBUxk2arZ6hC8s3Y/
oVP/03SNr8ELVuUbU1zqR7t8366Ei4aID+Pxl+ZF62KHTgk/8ZcP4cL+k/NRTS0M2k6fFfQa2POr
0jLXLAk1rwiq/kVpqfaogcyg8+wuFPu6iQDkjbOo+YdoMYE0KRucn2CDiQ9trTk3qsiocIPcIcPD
2DPxUbQJP2ptzQBPs836ES3azXoIYwBK9C5x/MLBy1ZEvQK5yLJ0GjcMOQtWENPm+yA2xRakpcah
gPK5q3JFe+jVxnpC9iFCsta2yZaFJX3L6o7tkyoYAhfNtY2PI4WMt9GNt7ntpJtY6Z1NndfFiisK
YMG0yY8ZgHo+kstoMcsq8ZIWQ7dnlhN6vc4LZNAdmt+klDh3BWC4P6BuR2+yZiwbqHVTPfbVorWt
NTNJvjfCPlmbzFb9HD2nLkR/CFK8tfERiaS5L7C1Mx/i8CXq0GPujyILn5W4tVwAW+m9SNsBREOk
amrXGkdtK0pqArknBuuXigk8hDzIBTKEjRp4nVOqhsudsN+i65DtIHpjg7k2hn5P4zjVKx3b4RnU
e/ye9n14V6ugA0O/rrbjSH6u0q5VvyOuo/G5qNSPVujOrs1D/CKjVbYuB5tDnHvQxK5CMWofJER9
UFkXGD6qU/SlVVtxE/LBKn3O1fyLjZCuZ6HVsAl0ZWw1mpVobgzSiuwbNNFZrh4KJ18jlUUat2LM
zFBsSpreRTlIH1wa6+DF6+vggTAdkupFmbLb2rH0ezzUQ8O1OM0+7SpgNVgmA/C11HaloPGO285W
JTm5V1ki9mFmKDeOJVLhlSr43iuLDd9WbRGvGONcbK47yN/p82tnWHppkhGZwkTFYdFvokfEgp+x
f5/smf8LBBIb/a7YRf5bd7B3wzp0ISK7YH3yENesS+FOFtaF006ekm5+NkiqbcMn8JmMD7mrf4wr
uoofAPq0j/Ydu7Unv7mE8p8NTBxgiKG8jCKsXH4aUhxrEiQYvSiIKwZ+Y5GRrljT/chi+iupmqOd
Y9HMYthdH/p8TD5RQuPIgRREvqsjbthZ2YMlPtXqNTPA7FhQ50cScrKujBY3g6Ug6FSQllVTHrmK
hkRSUeQLiYbpLr5YgJOvkO5qW1QFVVH38lCTumVKvyHKbsw2EFD3r4931imfGJJu4hatqwqKa7XX
8Abp3iZp3TJmR1NVPpqIuu0if9xsBIjWYCjag30UXaDSo0dJE8fsCWgqRXcwcOMM1K/sJw2+WQR4
2vhtfxMvsefPjRLUBBNfDsJdPJEx3SdPDiIGvUknaky1+pnbuOfNN6syXdq8mUudNPPjQybO0g0K
tkz5IR6EEPKuK8yopT4HPZD2BxNgaaXxKZrVbLKOuB9pS0LTc4EFWMw1QPwNdEnIxYrWiYKyFXkN
Z5SjwTU+hCJalXieX98ts2YAf4UgxW8kkOQXgmbIeMsQSBfjtkoc11JudPF93cb0wJG3vnliQ3oA
4e0LpUcdNgK75GutEu2OJwFbXbcyd8BOrUwjPdkRbBiMhmuw0nYAfybc7QA36XS/6oOFR9b8hjCQ
lEHJHKU/GXkWWXkZKwpMmV21GjuE2bhDKB89Xhc7EIZZbo48W1hRn5TGkiufWzFg+NBqPZHIaTIw
CK/jAH3YAqSwaIQADDRSLdcI2oUsypy/xon+d4iSuxo1J2l4h4dkohxx2HxQub4DufASK+mnxnDI
U+KWYqlCNz+zxJoKZsAqYv+fL6KZ4LUAiGvtldWWGW6ibVqQNuveqHvW2Ltcg471Ehv73ISifwZi
o6AsQa1OcpikGRTgRzBUx3g0sV+yAZrnC5fQrA00rFkAEuKPrPzSZ3x0ihLjSq3gwPWN3pbbsvzn
+gmYvemg6/mvFemgxYJWqehgJQLmVBtCXGPJI4eoVk2oBxG21suqCtJrnd9V5rNT5cp/uHtOP2Ca
htMzWAJ4WmSIMkQyvFs90m9j9Esxyq0KgdNKLD2AZ4/8yXilTWpmWtu1DOPNw41oX6P+TUSvbbNw
FGZaZ5C4BK4eaGgH5Sdb2pQsCzOtaBC7jE3yNar0C8wrK9NOXKMOji351XIIb4OLyW2MaE/0zKVZ
ErlQsO1cxwpjt+y/SqrdRJCxJmIprph7eJ98HJWehrltiShgmPJudHl0GOmmgWyVWXuxCvGTJd6S
+X0M5ChgCzYFGvJ8gXXg/lkwTQX0Kdwy1/xKKXYkzxeSxbPeZ0KP/q8ZaSP3ROugUAUzcfsmyrtm
jP2BrGlKQWcEfgZkjZcI1JcGJu3cQWiMhy0sqtnoCRqkLkXTcSF6vhCJLxmS9mwQWiXR6mkG7ZfE
vO2hUFKCfvS6J5idPzRXTu386P2VSZ2JnZTRJNgN7V08fpK3Lr4Nhtiv2Q+gFHFBuTWeYtdNzp5F
sPtTDTBp5JulgCwtm8ZiegHfY64pp5Bqh4zXzdBo6+t2ZucP3bAmKP6gmyTThSUI/EaQ+uLuRdf0
SHYhcn5gTlxdtzIbXp5YkVYpoxOB1ogJ5GZ5zIE9WgdC+bAFHV1dbx6KAKyC1y1esmahDnN6r0sm
e+EknVW0eKEpv0TjcvsYonhGGfcUDeUmw0VMbVW+Gq/08DPgPcj97YXmzrk1PP0E6SbsjTBN4xCf
YPPMV0NznZDHgfT3VfNwfbAX04seJsBMcBuCnwuSuNMin94TY8vAngjc3gBaMJclqo/WnD2NimOv
iK88av46YvttEJtm6v4FpkfancDq2H1AJ8YQpYIXrlW/M5ojVFZ9exz8ijtg0cqgM95toByyBBuc
fvws/p2MA6RIKDA8aD6WjENoEkCiERwXfev4VaduFdVZ2yr0ckxzrTTGyxh14L6AaI7+3JbBQtl5
8pUX1tGeOH0B6PhlIEcOeMAIjUNAr4OfXYjGmnqpO/Fi22B8aFUAQs/G+wge4Hw10zboudEysASy
FQl3XDv0+arJ36/vmcvYUDIjJVAgU6ugGoppVF9LfRW8GD/Vj8EHKRkJ3GFz3diFl5FsSfdcn4ea
MAPYau0dHhBuxO8cunTipx+RVwYPL7x+0PqGjlzpFNTVGI1VDQLW3OzXQNuULvLZmmcLbdjAGyRu
bnaJnxYJmuJj0d9CzAGZUFyN+zprHloxDktfNE2h9EVID0DvFZ2MpnUhCzHGHV7ADZCWA09WoF1D
lVZzWdMebI56jl5tbae8BWZoM5jsJrSDh5D/bfPSNPEmqCCBD8B/ZciqEbGOQOYDrBH6N/hC3Yze
MlW5b5wOjKT9wp11GTD/toagbuLzwZNDWmajrUFePXH5lBpeG1ASPDrMQD8aL/hHG1nxGmwCdyIY
7VvdUG9iqth+PCYLB/T3OkuzPj218ADX4J+gxHB+fphJw75lIYhMSqvDQ7LNDBVZqYw8K06s+0gF
V2jX65M8PECpAYcsihMk79A2Pu5sO66eeyNpRlcoNvlBWyRdE8UYcYOQLNmrfMhD9O7gl9xaWPVz
4USaX7ISadM6F8MqGK3sRbcEEK6i0J5VQZRvntd848SK/moyxrepGDI/Dsl4DCOSgWmUMbRdIM1+
3yDP/9fvW5R6UbKeZgJ0K0gpnc+GGtlqO2gRjp4++oBToKnrk41LYnGXB/zcihRhMifPzDKFlcg4
hPFTg46EZPCuO5FLvwgbuOeg/kPB/iNDsMoqK9jowAZH58YIAVnQ+4B1PgSV2XVDl9fpuaHpjXBy
nSZOLhia+3HB6NANU34F/MYxVmPl8qXenovAcko5gALHsHUNiVwZcK+wJkXRBS4LVHNmftdGvrCf
2uIWRyUpfDtbeAdcPG5wPqcoFvQu4MFAi7A0sB7tcXqbp+gVh2Crbt/n5i8BytZEq9yGGut+SbZm
1iOA5MeYEP5To7BkEcUV0jU2ns9AJTj0AQCJvHnL7eew/dE4DxGI6HDf1EstApe7EePETsGTauoa
kYkFulQfTDsFYxnqZNteY4hQkjurIgvTOT866jhIHYHs+SJTG0MRoOom/quCdZCw+VkPIOo/jI6L
tCYlK93et5CJLpdi9stdg+E5SGMCsQeaVPk5QomwmQWwhGeJl7F56kuU545CcRPlRa222hJxymUH
ELYNGmBVZGwJtAtlpummaMoMohwguxIvWev3hqcmPotWInHt+N1IgbPZatYtLTfXz+FcqHVqVzqH
sR7mSkcxTlqLTWT3225YUqe6POoYGiAAmEygeC7YCivRCT3NsYJQgi/rHe+2A88mGSI06C88Iuc2
5akpKd5KigApAHBeeDQQgNdbW2qmrpql6+uTtjQiyd8HMeRbqxBmmIaUYn/fJ+9OVnhs+AoXOybm
/AmkCZDrc+BQUIs69ycTi2WddwI3LSTnnEcndlzHfKjYUwOIg7VEYKnP7QcLngSvVLB7WbIz0biC
1JAxBXiQhRGa65RP+oiVWyn8oWavEGZXyE0T/BgKL6NbAxQQ5W0I+IgWb2h7UMlXpXA3K5/ScZtb
fpRnj38/9affJ+1Xi9dGYgYIPNAJH6tuO6wr+8Gof4poIcS5LH7iRMKdQuYc9RO4OOmJYFS01kIT
M1HhhsqjTTqA7dnlIQAlyQO3Bj/UkO0V+Sot4NnTzxJ1e+al/Jdp7JP+Nae9a/Weaj0sJ/On/SVH
X6efJm3zRgcYoZ8mgWeHQc0w+SsUDlC2MpznOFtbqF8l20Lx0yDz8/9AkobMM8xDfgFJb/lxxjkY
mFBmT9GOqKJrAhL3aABQFw7ynPs9NTLFKafhQV06OfRZcbtoH0K4ptjY2doInztzm7E7fSmJfxn2
YK1PxiRdoZwPZhCBPcCzTOCTLJcYtz1EP52lZ+ec4wC5D1KzFqIr1GLOh4W0PbZcAW9rJC0EW3fV
+Bji2UK0H+kSmmzGb+C6/C1LBLGMi4IPdIXRtkJgKoqfrKCCGi66t4u7QHMTA1DfhXBuZr3OrEnr
1cV6kCoT32AS70ZeQKI7BNEDcS3dzcinAdFfKDZf9wQzvv7MpLRmMXScc7OFSb0yVqpo/K64UZc2
xsyCnRmR3M3YxTGrJlbIoMtcnu4RB2NaXYo+waVuY312xXCeUJMC7xgaqM83R5bHJCXDNIfpU9Tv
uuhW5AbaaHwzWJH8OYqJFwKwmX9F1pGNW9uo/I6gkKZOABJQ1otgXTFAdpoVhBrRRYzmonaNiCIh
bhHedc7fX4KoDP35XGlq4B+bXI/w+xXaMBy0q2nVxuY/O4Wu7K/rS31ZzoBczqmtafuduIOKQvJv
nKIUxn8Wpl8rbxG42RzhJuFOHVZVtC6No6Ot9OJeWPtsyD2uPzrme5qFm3LpCrqEoZx9DUpj519T
qynrVBVf42CaQV0c3JgAyieqW7c7Kw9c1r03Vb8xzfs887v+P9AfYjL+5faUC44KcgI1qnPTZNz3
zrM+ooGq2PfhwgU4e77+mJHBNsrIFKeOYCav36Oq84Nym/N84RDP+Y3T7I3kN0qIEED7GNkbg+7a
4R+rfdYN0DruefCzoOtI3SxspMnBSjcn9NTwGATHH0VoL0VurTOGfaeZeCtVkYcm3DR6sYtVyvY9
GYEEezOQUhEIcRaG+XtNLuxCBBYJR1SJUSY+3zJ2pgwVKyxA5d36tfmRrYyfhh9+FWidc6NdlbjB
F0qfb+KGHoYF2zPrCMUf6NSgGwSKwr/jnJOzk1SCMxu0rBOjGqV+JjZtv7o+rTOriJ5pDYgP1YaS
vSodzzKzy55HCq5PHqESBXDQBi1toKRzzciHL4qX6G1n7utTg7/zridjsvS80sqeYduQ2E1jQKCi
3dgcY2MhDz43dycD+/04PbHTqpB/JZmD94QSoCsRyaQeoJ3/sECnRnRpb5SNmefw3F4I+TGHeYbz
1lULZZKZewyCvaAcnuhgsROkuyWxlDEzEuw/cAUe66LxDA6UQhetikkxsY0X5m3mKjszJ90NkYIn
hKJiz6X6V4IGtUjX3FRZcbqnmMslHcYla9L2q8wGZdkc1nTLr+IfEHNxSbXtE9/UH5Lm+/pen7mm
kbma2JDAzIKLWk592mbqcHSJJd4BhJebdp0+F5thX+3qFd05nvISeeQuOEIO7Vb5BAHuqtzERx8O
x61XgX/9Wy635/mnSNOsqszKG1uBQm3N8djYC9KijWfhnr88azACngAkBNHadYEPMscMlaAe49VB
F0kanwMMnNmPtrK7PphLJwI7E8sOxORQR5fDn3gMCrWMYEfTvhN7hTTWyN/0PHZb6yGzOy80Fy64
yxb1KW17YlGaPryrY40xWDTuPiPPeK9XT8DEbZrV8y/HHd+jx19ZvYo8tGdFaBxyiR8dSzfdF0/B
elwZK6T2NksFlstzev5J0lZO1a7QhmyabLYCwUnr7Gvx4Zh+voSCnilNnVpCI5HkdRy17PJpG4/o
MEKSl7FobQsW3IBlKF5HTmYicqqKLxJawWOo0XBjNU7yfH3NLzkHzpYAahbnX6EOWtB1Fr6i8yq8
GgCrd1biZ6q694NfgnMgwrE5KFt74eDMTjOBbgydkBjgGjs3yyqnMjIV2WfBb2qogKT6A7U/etPn
1YInnN3VJ5am03Vyg2RmrFb5lOdOOlAvAroFohUV6hMF2YbdW0seiFiAts2e1xOLkqunhEEP14BF
w94U3WrUbZQj7lj5HypR2EF/qh4yFTPpw7wfpnqEanuRBVgR8EMgfUQuoGq+GXlUo+feuYVUzfU9
M792f4ot0sZlgRoHVj6NT/NBou5Wyr3lrHJnpXYLuedZ9/pngHIRXAsqCDAXsKSQFdpnu/FeG96v
D2b+GJ7YkC5/TVFKgMFC6KxMCt3FKkMyW4z1ymERRDNe2thVhl27pJg8MzILbCxI4CPBhfyWtEfi
EN2XNIkQ28dHW7tPzffs7yMOZA9PTEjONULbYtwNyFEl+b3Q76v2hRfAW9zpzYIbn0lZnluSfGbP
0XWDEiEeou/JD+JVuZu67SvwI+vgaNy6vPOIG/7YI+a5q/dG7H5/q5/pQv7jdwvreYA/JUtRAMQ9
CcI2uTA+gL2F9g2KwJoGAguXbOhe/cFTN3ktNukhD71x33/39VpfCB5nTsOZXcm/8AZJSruFXcru
U/Up5h6lHoFDj4ft32/VM1PSpgEvNLVLC/NM02+hvFv/hB1gLINbNzcaf9Xim4At4bVmfNmZSWkT
pQohOY0xOqSTOu19VDeVc8yXaj3Tr1xbO2kDtUNSjwPFwBzta2h/GIrPnEcePqbRlukLPmV2RBTs
pOC3nnKo0gNUbbo67DpkGgkSBS2qcmiDDNKjsdQBOnvCT+yQ83sn6VrdSATsBOOdbvqsfG6XYpXp
J+Rpw4aHB5ny5KYcsOWChoXOIGWBHjowun4bS5nmeQNUhTazigYo+VlpUGQH7BGSmoFmgA5GfxoX
uR1nTYBlfKpMobFLbrIC8M/sMOjJS30V5aMFaajrp2ZuvSca8/8zIPn3UGh6P+YZWLmzBxXFdD25
s9PHcCmcm1vuUzPStqpi3uKmwjjCejfmrzZ3Y7Zw/uc8zakJaUeFQR0A+oeR0OJViT7A7EwVJOCG
xE2X2FlnVwXMPJSiPUvX5JZdmpBOq1XU18wInfylV2dLLa1LFqTBJAhWimKqKgtcCcgDleZCFDa7
ICdDmP7/SdxXiRI5PAdtAEr4EpFnY+i9uFtYkVkbUBKaFM2Q9JNLgwEbc570KMEX/Z2i+LQ4Gtn3
9e07E75OMtv/mpi298kw0iqoE1LCRDncCuo2jk/Qz1XecGXblNwH3nThvMz5Yp2i4xC1C+iHyPco
uhs0lOWRdQyHNbdqXy/w5Bp8xTrCP/NF9szZTX1iThqfMJ0Q6vIwR6tjp20j+9U2/KHagt3x+kTO
r9WfcUmXZ9dS3kYjDDX9pxVvOOjsycKWmx0LiliTLtlUKZauMcqdDCIzSMgb5XNXvkThjgRoxXuK
44WIa8GQLUXgvOmaLONw/OqwbbNnRK1p6bXoy7L+FumF1h39z4hkxFygUzQWouHNs8I3JQXlZxWt
nKXG81kP7UAzAfrrUK2Rd5wKJYsYmsrY4iDxhVQWIFBqA5nIhQhx1uOcmJF2mibiWAsDmNHVB0V5
50s4lrmXxCQ2iyWm6FxBYH9+VIvYinM2NQrwMQPyOzzQOPGNSN8Cz35Qu9s+z9FLoucclDz1AlJ0
piSCLIGJ7nZ7ioEhOnVuPM6NyKZihCu61Q7ZBilfX1VcFG5Bi+KCMC52+wWTv+sPcvhxanLyJCeu
CZ6iAdsQTOqbfBc9Puc7EFhob47H/fIb2YNNeKs9aJ+GpwDx4Spf18/z3K4Bq5vhmNBAw19ptoWR
OcaY47D19K4AptKMt52Cnq/ddTNzbgN9GFP8gMws0MDngwxFa4w1xQkotI3O/mmHuwFY5+s2Zlqs
JhDZv0ZM6TwDPdZA4RtGmtJDC40P8D+zP4i9cUwPPINj/hiDUCBdONxzB+LUqpT6CQYDRdvJap0f
IuCsSvJ2fVyzS2TjIOBsA1Ui5ycqHbjhscSBECD4aDwCBM4GJCg697idWMIzoUyQ+ddtzt2XBjon
NXTOQ7dQjlx6YwTxIPD5HhMkH1woF8ag+SoV7tmRoBuz00HYX5fRjSIYcntDpm2uf8DshvkzaCKt
JQrIdUKnQfPiR2bvOP1omvV1E/Oe5sSGtHIcADZejrChWTtwmbhA5qH55D4V9yNSxDXzCwVsXKvr
VucuHQDhIZuHO2EqkZ+fhDRVqNGkMEoQSqXGiuPQMSd1lfRVzxcCq9mdM1UIkeFHll+dJvnEtaiZ
0bSO06BkVkU+iBVAgCm4G6Y64sRFRpjZFTsxNn3MibGxyFPWc0jDqOX9QHzRvSR0YcVm584BN+NE
+YzSheRFFMDB0zztsGA8hyK24tr0Bx7W6MGDulloLviT2TPwx5rM/MItLtADgwENEUjW6cdYvQfO
+JDl6kHNKWIFoATIUpPh5Q2E63uiyoV2FHrXTFMaYxEDXI+opPDyYd2TOyCcW9CrgOPHa8GS0NzA
lzX0m1aVC7lVXzOXXhQXyzjZh2wFncq7mu5I9pmSQ7ZKtGiL0/dd9IvwhzBYuHMum0TPbFzk7Afb
ZKZVwUbtkAeAutysIV6v/opNaFjF+taI8k8RDB9xo7h6o+3KZEl5+iI8l75AOvoglhJWSvEFU5Ol
g9aGur4tQ3GwRO+biM6HaFH/fbpJz+55mNQsEDVgamcADzydkAIaKTylROP/RgGA/b0ZJ6IUdejE
Y2i25QNXFTNb62YJXhlm2kFw1AKSbO2yaI11kxJ1Hzu0W3p0X9xg+LIp4kIyZ2pslYEfVt8WfWGQ
HCR15kYZ6bqM/jpqnExYAGEBrDHT/dlaWTLYuPIBlQ12XKee3tYLV9aFs5tMgBLAQrZoin+lSEZt
Bu6MKEF7ZZZtdR64Sn+sIh26DH9Pd4BrUYNSLNrS8Pi9mK8iThPoFoMlNYbkHASoCmdvFg/B0lUx
NyKkc8BygLgJ3QjSVQHMLanRi4F1ydSDpv5SOd/WvQqxO1NZuJVmjySibQRQ6G+e+izOvbcOpDgJ
7WTqhr1l3Utvjq4abrU08bLiTilerObQmPusfQmthefe3FE8tSzFv22uV1FYpQVeYTc2v9Hyna4p
nmnc2uGLNi7ciJcxInbJRN+A54UB8KMsxhyTMMgGtQAdOBoISKE/Du2z05arICjWZSxcYXQ3qpoc
qUL3tcY+rl/+c2MFn4ijQzMRvcm/V+HkjgRxntnwPi881I1fBzN09cJYOzH1wkp9x2Y9iIAsHIv5
EVOcPt1CpwrEcs9XVukHI2QBRtwn5nOvq3tl0PxeEyjlWcHR0jp3SJy9Whqeyb4y8h/AtXB7mGt0
a6BMacsXisFCzW4FTktRH2npinpHO4B7AWJHIok6K+psHLZODUgFQPcCWJalJZ9CRdnxogV86gLH
q1iXX9+VE7G6UeEYuninZSAsMwFDVb5D+AZL2abDjrCbvvP+fqWhxmIAgISWa0R757MOkXiwTE4X
DAB/8TERVQY5N1HeILfxNDbRrR0zUD47YqE/Zs5lOEAOQDMZ/ZcXQhKaUeVpBJ4nj3BkARrIh1nD
XdR3rqoFCxWAi2AM0cFEwoLWAxMqszIZCitJpdoFoLSt+cupmw3gi74oatcR1c5GEfz6fF4G65M5
FKQgywejqHefTyjkRpsmmdAJCH2eelDYUT3zCjVZaZQD8X7fOqrXNmwdaEvKNDNzemZZWkqlsGLe
KbBcs/uOxZ7IK0TrwRoQkaWzql9uVZjC5UXAHjAJ0Z4PUhnAVOZk8A9iNPYkil3c/MdQCXyjrFZJ
RoBICNcFfRyt8DB21qZWl8jCZgc7tXZPQI0Jrn3+BfkIqrkwx2BH5VOYN7UCTJJ4hMDF358PdI5b
yPChGQdSadJIG5qxGmcSYa7W7CvaruCq0Xan/VJysVWyfofHxGZhC83uWLQu4k0LWKAqZ5ZIads5
VWAziXZmsY3MvRZsqnRLVGihbMPRz+w3UznmzlqPXxQ8e0W3Ne27ZinFNXMLgBQYpPZwyBPcVwqx
G8PpQ2XAd8SQTks2xHi2zRtaMS8JD05qrq8Pe3ZF/1iTsyJtP/Ao5vD/edF6Qn3jdej3PfA+Sy5v
bnp1igDvN3EWUlrnW4cBSdc1zQgKFBW0fkrkxU7zmGvlITSSx96pHq6Pay5kwVMQhBfI1wH9Lvv1
Wu3VCAL1BXoBB0irlm5Zr0Fi5JLyJs88aGiy6JHlrxGNPLRwXDdOZg7qqe3pIJ9c5EnbaWoF7TYg
gQNvZPFRC5dYC2ceYqgeAFhuoYZA0PJ6bqKtyzKkjIKAGZ3oNG48Ux0QBUa76yOZIb8AMQEu54m7
CPKHcnXSbIjZgmYK7q1yik0UhARE/BkwnzRw/Nbs0w3AYGCRs2AczWz1gFbVMBgQGAbmi4LLZtcW
2bDgCWf20sRkgn9oS4e3l9wQuqlJNth4LBVJ3VgeHkHsSMMETJyOniK2tysjOZgKi5e4VKazJwUL
qDggRAORl2qpck3AihKrKZBegPLWSq9uO4v7+mihMbH0Uvojq0Hfv7QAM07/zKS00FGTO13bw6RN
e5+XL06lemqfrYiS3AMcAdAD5G8R2fRuqqub1HG8jukLZZ1LlBiuV3P6q02St2gtP99t2YAgLW5w
mCojctsUyTBoaHPzqzXEgaiZxxJceOSHE1nIHVUb0kCoTcu3UXZfUWubmMJl4HaNrejAqLUJdcXt
y8UE79ypM6F2Qgw88ZAikXZFWzdxMDg4dXlLEc3tm+Q9Zi4qXawOXmJS7kj0rtVofQfzsw60ZBxX
IGRegnzPHcz/Ie3LeuvmlWV/kQCJ1PiqYQ2ep9iOX4Qkjql5pMZff0rGOV+0aN1FJHdjb2ADAdyr
KbLZ7K6uwnFchmlRqTHEqwsHACPyMxKfmCrci3VtPDRGXni0bSRPo21LeGfawDvjDSjsDA1w2Kxb
SgaJTg62Fh3aPgvMzJJcjFs3hIXR5wX4Dm4pMQKMKlXAqJtXnh2hMthCQvQ9LsudLmN724zYABCh
+ImxclCiCJusmGIj4UldeWUdhiSIYjXfGWrDkbgpwIjZk/WidZp2yDGJedVarXZlm412qRcVVAdB
vie5QTb8xlNXwzwB+pn4zxKEVkEcb7G+SWYQdWXx9Bpn6MkpzTVX1KPdygbmNtNXDLHhvkdNb6H4
OLVVKhWwViEaE23j9vFVWL53ygfhgaW/GmSPciaaw+cD+9fG0lK+W5lc3F+5Fycd2I5TmIQMlt+8
oCDy8BPcjHjbut0lRkHdu4voN/g9PMvPJeFkY2VPTAsrO0VV0zpJX3lJ8b1WgZ7PoGtzO1AueRVs
XBMndpZMa+VimIdq2Xawo5AMFEKKlzqjp4ztEeLhLlUiyZJuJW7rFRUSt4FibiIesKIZf52b0Z2r
xyF+UBW/DIEckg2mYa4BP1+4jFCjQJKDYXoomom34JzkiVVQpG6orFkdGATHsdm3NRppASKDedFw
UtOAOZazm3LePKtVQ+4Uw5noBbdyoL2HSht3ZkoxmNOh/sZ2+jxN92QqAXWlM6XZHYJsvQeCWrcO
cZiOP1JtLIGBnRgNopkh2jObpZdt7fDBJ02kg9jC7MsoGA2luchUdEji5XTSgoSKl3eq9u5wtT2Q
dkgnX80dJfb7KCksrx1D+8ZQ6sRwNc2u7ijT1aeaaNmroea2CqYte8bjEezXqqfHWkjcqOTJscsH
iufQ5KS+ZkUNfoPd3fRWSA0oUCnsh9bElY9ievNIawpoMlqAQ9AlXH1DrxMhTVdjE2pqOcjfdkZU
kws2lGPu8mrpMIOA3IhA667kxwrhBQKnWqb7QNGpB6cmAADzrCMzZsdHNGiSsagRgdWpvxjSyIG8
A0vs91LDMMrUWc5HyirtmFMnBvmaOvlOBpbtC+iVgJuDTz3WrcQiu6xNwAZXW10HYgRuhl6n6vnv
upq6axM8la2npUnY7eKwi0C/3STGR+6E/IcW88n2oJnR/AJSsngs43IOXaMG3y+3FecjM7C8D1Zp
sZtGGzE+yqaspO4A4hidz3XQNxhoxZ2Gq3PA7HtfhGT0ooofc94lF/MwFEfUT8lR5aP9ox4rcLKQ
IsrLXdNihynNSIsLw5hofl0YpR0QaFQyv8m64pKWfXitkkppDlOhWQyqwqoC0nXsXWhEk/KVNFMI
ojEH+F2vmeYaAnyW4ZT31ZhEl2YzUd1DF66e3WKsa3T2+7KFOF4asV0SDe2NYszao96MMTgW634G
GzktiXZXGX1RBd2gdQw9yIZejQNpA4q31c/emUChY5qFgV4sMXPJy3XzFkOtHLy5SzT/wlPSNBy7
J69wK6sLM9M+qq/J8D2NbygaQsmBlh/N7E/0ygRj3fmQvmUaj2WUDm0H1yj4q07jXdlzp25TJEA8
Nq7avr8x2HsK1ksjrfYE5iBAtyvJcFljtrcF0ITrsimajRAIYh1MGwD6CYYgsT1VKOqcR0iRvU7R
XOLtjatu0HEqVS+Ki915dzeiOwVa0kSKRcBxLVYuNSUzWo0rqFx2rmneVLnpxe1hCp9CKlPF3XIL
NbOFIXZpzorFrGoaEDZrsP2HrY4qaa2XF5o6dpkLrBMY8BFFOn9mWgptq84cBsl33bguTxIR4RrL
FIBcFROJSD3WB7s2IASOT4yRXEbvzi/php8g7NYdVPgxmA35lNMNRMfJaewJDFZJXwQheJh8opSP
yjgEiZUHNmbbxlE25LiRtZ/YFPIQC4SNUZ/AZtYNbtFQJOyP573ayJNBWYaMHM8CtNVFxFhYObHe
Ti1aPwb4ewqg1ccG8ggSfrTNtftjRXwaFlHS9fPQgbq/c3CpKs9xCsGTwvQUK9tZTN/3TNn/tWMY
GAduEYcN3P3i5+J0amPo8OEaA59Dq3ZINMJjFmt/n66BTwp8pVCoRvVGLDtydCDsKoL4RqLxoDEO
IBxDRvWEYbXz7my9MjGnhmcTjhgSNzF6TOAlphWLK8giDcNrPaYWavAT5OI83mdQXsAIFX5FlKTT
7JqDHpruhCTkLey7vobuI0uvCqZZl1HbO4eImVEQhhW7jOJBCTQ961GrbM009FM+lHdjZtq1S5oe
Qynn3diqEay2m1h4Kjm4lucUbAGA85nZnR1+kPEYQ+w1u4vyR7P/fd7cZnRY7bslS1wluQmPCUa8
YC4Kr+3xAMDy3DzrsuHTzVO6skJPrcQGStx02d2NhXLakKDKk0ayOeStZxD2GWorBBAOBKDlV6x8
cfq4MNSugd6kifJqNAOMAuKZ+S2ihatFb0O+iLXmuiZJ3DcCxIlZIeylbZGTJoHZzhiCKgeMedpn
ncTI1gqqENiAgLcKgi/xiccz2k69itdtj8Yeo9FtymQzQjITQijVygZ3JYOJPE9xNsLonnCZpNzG
WiHQaOiig6xpadmdfqIGqjN91gKtbqvVQ9EqP1iY7fKwkjy+tw7R2oywq7s4a0xuw8yCWM1uS54j
g7gGK1TmBLR/yU1JKN1IJuAWXAJJ6kKRI2yBvEa7JTdQxuMTdKJKfpssCkajfgEJVLDnyWTKNs3Z
+JvgF13gCIK5ZDZrs9PwMg3RntLmLDBq0ycVSJdodF3JZo63riaAdv6zJuyLuh9HJZlgrVFu56F1
CXlv02tu7CK0tCECdT4gbX06zQRGCJAEx/rCKKWnMZmjYYY187duBY61H4ePLHlyhtCvu/cR0Prz
BrcW00BLCsVwzFSjpn+6JXU6otHI0hrsMGNglCF4EjJ9dLs08abImrzO7H6et7h1CIDVcQAEAsKD
iuRQeTSWTmlVaFqXzNVG85YxYw/lq+gfPMPDZ+HoQ+piimzM9jRZMc5aAXKSoJ8vIVELttEgavDs
kSHLthZxVdkWkyQaovQ7Z0gyrea1VFW3jL9NJiZGwsMka3B9LT0B8I724f8B9UR1sqawaz2bAdSb
b9XIYw8F6nfIym6cYL6JvfjInpw9dLghhuDjDr8pj7JxpS+BUvgBQnTJWK0QpuEH5OB/W2Yvetn4
7gYVyqmPwoVpKWqujAnggeNO2xmP0VMU+b2vX6Ccclkn7hx51oXHvgPX4YJ6end+f375mJ/+Idjj
WbS0h4QTkecgrkdWDRRp8kFnxZ0HFxURp/hmyDhhZZaElQT/xRi1C6yzU8F9DLkzx6Pxfd+DIOX7
v/iEI7cACpZRudNTzkFSR7k5Ao8HCiKL3zS119tPYKnscSrOm/pyvLF8nxyVFkVxDeLip6ZMqJvF
NF/2p9EHKVRg6w4jbeT5vJWvz3XBjBCW40hJStLAjHIIr8sf6KWPDzoa+VeDb0DszQXi5bzF5Q+e
FAw/DYJXEO/mT6rYU79KdNQh2jRh4Mz6kdCPEV29OrxtTQnKZGtPLAn8J1s0gHDC7uvabmBNhC/F
lKuOHVVykw2XpLzvTMmT67PD8cWhlSVh96m5UXYRX/aEVu3nxrlMONiyaEHRB6w6X+shRF/We4Ly
4Ni275Xx+g8LCg9VUEQDFCfyzXSNPc/cWRa0gaKIovusDjgAx+zjvJ3NDbmys1zwq7zYVpQMFEAq
VtS+TIxLPdkpMnzkJ+Xl17X844twvnJtQmqAVMRT78177Rj1Lrlvf2MkkR/MR275yreQubMX+xjB
C8679yVjWPblH/eogOZPR7NC7RzLOPYvqEC49XhIRjTt6ccEug4y3aj0cN7i5kkArzuwARAf1MQt
atkTGbQQC5qD+gM6vKb2EU0+I7LC0eZRAPeADao7dE1F0EM+xR1J0CT3Uoh4JT+q+EkZgra6NWTD
3ZsOLZOES0EMlTfhzGUdayF9QXASMuVoNh+20/9yMkAbmlpyumWWhDPXZGE8hQ0sDeTesdEGfKGt
5YHGUrIpNm9QfeWScINiXBEYtlCDS7V9PfelS83G64vkG7r/D03aXcUqZIyiJ1JBbSu6Q03BVeI5
GOzvOmqbEyBRsxl7Vp0c9T46/sP+Wf22JcFYHcguQ76u1/htWu23TlDp12qE+auH81a+5O3LuTCB
m8DcBLrJ4tg2q52BaD1o3OzxLes++t6DYLlaX0yVN7yfN7XJ7LC2JXzWKMc9iAEwzCkFxStmzW7B
qgjFE59xH+kYxE08YNvKnzL9j61MTF+wriCNA/TdEj6yPiXaYKfLARlvS+225bIxjc3tujIgfKmU
KtWU1jBQm5mf0KuJ+1lNd70MJb8Zold2ln9f7QiLlH1udrBjxG9xPrsGpvLSn+c/0mY0WdlYfF3Z
UHQFfZvFxtTlbpK+jhXzUuiyJ92DLWP02Vw3cJ7rnyg0EGOd2hpYj2G5CbYaSFTDFOYQVAxhSEqL
mzt8ZUW42KKmHcCIgMgf4ciaScCB1yiDTkXVbKfbT+eXb/OaWRkTbjio2A5UWzQ0YvU6BH1nCwbR
naM9RQxt90Mdfz9vTrKCIrKuwBOAGNNncvDalfsRo5r0ian+eSvb9zbS4kUUBEhi8eGmVxOdI7rc
2/mltetf1YC5agJ5XXe6K9z2ztibj53/A9q8kmxyc8f/MSwWvLWqTLuihOFWsfezlvq1ya9DbklC
7WaEWJkRbjYjBj1GmMBMBKW6OIIs7otkBb8gwJcwu7IghL6a0jzVO1iYyYcOhGDdHAbnWdcfSP0S
gdJP0S7sUna7bZ7llVEh8I1Rr5p6CqNGhdsM48rIxv00jlw8fnxqvXdQ64qKh87EC8T5PsaRp3Qv
pVo89dD1qBOAqfTh2/mF2Nywq58khEoFatQGho8yD+0YzM49VhV4dR8aWddi64OCdR0EjYAsLbJP
p5Elr3jel5iv8jjx4wnKh/Ms2ZmbL6uViS9Hz4iZXWIa0GM3aTBChNMNd/G3ed/t0ndUylEYOr9y
UoPCJjVLBmDCws2YXHUfxTG86DGr4aLNNH+oLgG2Znfe4NanWjsobFmHpWaTxzbWsH8ZVX+07jXr
1fjrxiMOxtqKsEfDBNuB1vBqyn6P0KdiqcvHN+58nHdmK5CAlGZBmRqQwBAjmDmUbQJ6KyTjmB/G
g8PQd/PfC+8tvvwxIkYrm1RqBHQI8gA0v3P26NS+k9zbjdsml22Z+BXE1c67tXW3rS0Ke0IlzIF8
CCya9U5nXkdwxok7FVfDe1rIuGQka2gJG8J2uh74ahhTyqe088f+G5VcZ1skhiixorePj4QxGRFu
xLmiN1MHXIzRtE8WJAoO40R2Vj2/OqWWuulgD/uxbSY/Zj25sM3sdShrTKEngRP/MjBPZeTDjo4z
l+QQW5EU/Bmoc5kqwrjYb3NIp0dqiRKU3SsYuY0h0BRiAuNHYrpcJm69tcxrW8IyN6xUlRwwS6+q
BxdEad7c/NJlhHxbh3ttRDh2SImYPXUwUkAodmCaX2b9Ta6k7vxP3FOfyrqLdgmgvYu/q4wSaZ8d
tWzE1af5xpi6UfHj/CHY/DiLdO//Glh8XRlQE8DErRwGmAbiS7Be0y52w/651AOtkCFIt24W6IVZ
tm0BowEgyqmxztYnNR71hSnorRp+1cPuvDNbX3/99wVn6qjTLRZSvEhRvmW09SPriY8yBNHWkq2t
LP++WrICI5hhDpJ8r0yOvbEP1UDXesDL8cJ9/Ad/oKgEtBNuY7BHnFrKhry07YWuG6B9r253FANS
xJLEjc2P8sfIZ8937Y4R9qRVYSQErbpt7QH2kATarfNigd6UEmxlULMIbhQN6GTHBNcUrQ8zxKIL
YMUekn+haVtZ+Srna6BjQOAHYbtc+xihtHb+a3wdtcAVBWwbdCzw5gextOBH1xmILxMsmOCXKPQj
agtmh/G8PVQ47fBYNS84oSnfAyIBmkDfwCvz/C/YXsj/foAp1OGgnJ40wLQt5dTIa2w3NL+V7eso
G2nYPEZ//BSHbJkaa6XWwk9Nw+QC7obs0ZGlLpuHCJ0zzFgCT4lpx9OtHU60JX2CAk1Bno3m0YiP
anEs2yCR1S63bnkAFf4zJMYEUk4siVAOQxWRDNfD8G1SDjp/bfKDLiPsIMv1ItZo18aE0KCXTtcA
eoq0r3PnnfXouLE7JS76dHdX7svL7LnBVRCY7oHK+jybp3jlpvBQH8qkyCYLlhNgXWcMAFax5Brf
JDhdOyds/yQfEoeNMEFvu9xvHxRPuVG8es+uraD262PlBe4YsMfBL77pV8yXvWc3X9KrHyBu/8Ju
zGhWsGfsN+2R3ZTPkGPkbvL4W3lr77T7i87HvMi1bAJasoHE01CSEeA0G1ZJHkERGsQlV3Z3VXNf
T98y828Bfggx9iK8htFCTBmI85szc/SsW4LxmJa7mBCvs4xjNzeHVnOgNTW6vKkkDFabYc2moO6D
irIGxIiQzlAexnGYITUtYy+kqgtiFIopIq7chvXRsN04/I1c2U3qm5RcWanPpZOdWw/89S9YNvfq
ClLsptfiHr+AlTdkBFITJB67KruO2HWD/ZU8hHjwng+lX6FMy0rr0INDX4MsOIhTm2Dc4zzuHDxq
QHE+6Og038XVndJcRibEv03I7JSpCzkZidnlz4oRAuQFuD2gvgEgixAhMtsu8sKEWQdELe9VOrdo
pTjDZTcCxV60C3EuuEb3NaQsoNWeUDxIyIBHqj2r+GXgbuq74V9IAZdmIOb1IMsAYPLpUnQJZMEb
wjAl1jy09CUDxjPGRMR5z7furrWRJXSuvjEp5onnYZR7uhLY0YVp3yJdAgHHeStbYXBtRfiq2TRb
vaLCFbwzXKsGWFXGPyrzQ9iroarlaqHBgpHeDzmqhrABtfFIBlDYuiAdaOsCPL0cTDHZSG21rKsm
yT2FNc+J5dw1mnJDzfHSNrt9S/jh/MJt3fnQ2UaFHwqJ0JMQgnuNsmvhzIt2ilq6BX+t7Y8KMIjz
Rja/zh8jYqo5ooWoDw4kRuy28xodkyKyVHNDommZ6wMSHHBbNH3Fx2bJhpAVIfyIYrfO3fxDuY0v
x8tqV1zicRNfWcGAq2IOzJvowjied2+z3Y1ZNKD7gQgC9E5YRA2FErtusTfKyOsdFxfUVXpdD4/p
MfWTPTAK5+1tbpE/51Ys1BkppC4Zj3OUf6Daw3510DxMnfeiupPqB2xujz+mxIKdpk/2EMfwbGSZ
HyfzVTxGPhkHSe9yc4P82fTiDZ/mcWLMITzqjW4/auP9jOvv/KJteoIpPrA5LQh6UYfI1EKjZzlM
tNUvCoWlNAoG9v28jS0AFeCXgEijdw2dXUuI8rmZNYCSQl508Oadc6V77IL9bg7RC7uvfqLwSB9A
pULeISC49OwBUyuO6cv537Dh58lPEBLCzmyZUStV7qntFOoAm6rqHYSWE8vXC5CMBOetbRVYbc0A
mAmvE7Kgg0/Du0qzkPY6PNYxOJQouLyMqxDgrc4CQMer5tS1u4WQ6I42fIf5LslR2EjSTswLt4va
kyQ10wZfVd8paE1BlLfHDFftUfVWVSSZ8FbucGJNuGVayDGkaQxrlD5wlBtmwO7BoW5Fzx3FxY4C
3FXI/+FqOzEqXDzG5Og6BgaBs61uKzYgyZc9L7eeLycmlj21uqMZtctcyeCXotyHxq61AxoxX1ev
jfA1XUYFFbd5p7mC0S5M/75gomLh20VVx7NAPRpfDuYvlX2f6ie7l5F2ba+5aRBE1WWPidSuUBLJ
63jEb+uq5xx6r/0PY94Nlb3Pmyd99rH5wDwtFRfZOEU2JovRCVma619YyWhslFlkY9GnC/W3/r0G
6/Sh9g0vfQKP36V2rINBBbGs5DBtBHY841VUGwDPRTgUvkOUKLxQCM7uuJsC8iN8I8EMLSDM87Hf
xY25y28d7Oxjci+7PjfdNUDeCyY2FPvF21Od9LDWoDbihaOb0GcTxBF8d965Td/wtAGvNkqalih9
lykqHTENi5NK6N4af2Hyd2KtNxb7MdmfN7WRqi38LP+ZEk5MDaZM2yxhKtL8TAGd8sEp9pMlcWjj
zjqxInwsSM4tU32wYqf7kdy2tow3YfOjrNxY3FydyiExSlLFMJAQz2Tf4n4XyYYGtjKXhT0O7ZAF
9/tFRCGKGqWJexD3W7EaQInCtbUgT39iGCfWrigENtIdiKkgqiOjvd461yeWhXtKoRlUhOkiGVDf
d2iL54Cy/ERxcEafovIbNOlk5a1Nk5ggIGBTW0Di4htMc5Iwoz0aJajSZO1TCbEpMFWmYI+bOjcB
xZgy4f3gn9+MG19xGVv4z6jop2onU7ow4hbzXWneqdqHOf46b2LjEjwxIaSfTchmWo8wwWxPndzG
cs0jA13AZEtu20/cpPCKXVsSm3Vtzw0w6MASrYYno6svknDhg0vAMTxhIanP6UeTvZraI14TtXmV
jxGIvoC7sV01TVzbiI5xb2LqvfGZ+Y2EKuhKf8WQiAKI0u2N4m4cjNsECm/nF2gjIJz8bDFJiftI
M1r87B71DFLuBu3ZAV6yCM6b2fwOUKQFptABCY1Y22R6FFaYZ0TZ3pz159hx8jeGbQjxY51GeIYY
iOy8MEGypmIS/e8fWQa0xHCGtWWUCcFPCBdZnUNQLQZiK3ss1csik3j3dSPj71u4nGDCAOfo8u+r
cJT3oBcNE/z9Fo1aDN1ijjrdOerr+TXcQBfCDIC7qJSgTwdbp2YWwIdRGlCOyeIHUIwM6U6l+5H5
JmPgdr41Zr/uXcu54l79ZOgu9zziGtVuloXGLXdNzJkj7VhUAEQkKo8qLZkI3K3L32VqXvFJ2U8d
kSGlv16L4CvCfzDZa6IxJlYZeVZodcZrFOEm13hS972vPucX4ZV1bTQed63r/L3w8svsQqZB98m6
c3qWYRk8KipYKDBeJWKkZ1XtlEpFAB5Mc45cBc/rDw1ww0uM/y+cxRkHlp8vDMZxSdv7cswgGTTn
WkN9LY7LOxA/IMdmWRtDhslpTZ+C3ygY2qYHQt7s8sIFuwfDMHudRk+h1bVPw1zi21E1tQ8kTGT3
8bIxvvgDrDcoxVDPxFjO6capuzwz9aRBp11nqM1UVhdkTqZ5lmLbbk3yq6nJkKJnUKZBniWDM36d
kUXihpEgvIXQ8Po6BqGFGXDmDQ5/ciRv4Q/qVlcKatSOpx/BSP7ao0R9wAR64V7kt/oNGFwk6cjX
GHdi//PyWx1PRQNVm+rAfpl9MPMyjPd9+GLkktRq81T88fIzn1hZAWFBnxiLJIbdPqTg9migyal9
Ox8Cto4E5nSBsAW5z8K4fvohuxZM+RXtlyGg6o50xnXk0L0ZzriiS9dWQskF/TWPA14YA9RgzgbR
6BfOMhBlKEzr4BLGnyAkTlwSSXrtmxZQb0aWZS7Xghg5w5IQEi0pgGXuHB3Tdo1EzGBzyVYWhFRx
qoEwAds22gflfR+CY/JRTS6dFMQsspn9r3ccVstZdFhR7QLjixCeu7BvIIU1YJvPNxgHUOtDGAXF
4Bogw5UizZf3tHikV8a+ULkjs2mKZRysqf2cXA/TPq8DG9yh7GDqu5H6ZXubx5iuP9gg8Ti/CzeE
dk88FYfhQiVfZhphvL5p79XRVb453hQM+/fs2vCvwe0W+db+RTu47Fi5GgZawNjkFh4YzoIcyFzJ
z9k6eOulIKeHAmPLQHwt667WVw06ms6BRZIIshVA1yaE6kYVOWGoLdN/XeZ345EA8jj7A0dncafY
Xisl+N08FmBkoahXYTOJpaOxSFO9AIrUY9Wu5Xfq/EqSg93eThjB479tesz0t0oBz3GReqX6ozX+
uuiIQ48Cu2EB4Y4HgXAsw9pkSUfhbw5hVCiBuD2RRMstD4HOBwAYzNGYRBIsqHNVpcRcILIU2jD5
NYgvJdtio/4GJ9DGAh8axBWoeB6bWlHrMMXADBQHQvMynx4056Ck14wHpekzJ3XrFkA3/FfSPtwK
BCvD4tlMrZ7xvodhDKs5yl6jPxN+o03f2upC+3sM/4mT4lFMJoSianGyAt13O/2oZnKhRLF//sTL
PBKPWF1k5rQMc0WUuuZ8mxWXeImE5k+VHwB0lljbOtDr9RNOWwfYXpuqi0/AXllvLb9Ihu/nHdq6
FSA8oy46dhhmF18EVWU0Tc2hI2KHOiArTfw77sHwOJTzFEQjmwMIzMpYFrcWcSnTocEK1DsIEE/j
1KhENHYWIF6ePnIOWnpPUb+Vmjs5oN96Ou/fxhKCyB+s8CCHB7OjSFGud71WKiZscQeFX6KbTxU3
511mxZPkmG2ExoX8BB1GPOwWIp5Tr5ga4uELPUgvLmJXm+IbVt5hmOlG0aqLit5EKt3ZBtLj8/59
+X4oq6MxZyOfxBgO2E1PrZY0JACVFzi/wH+V3ff6k00mPhYdu0Dd+3je2pcvJ1hb/n2V2iE9Ssyu
hrW+Pirat6S5MIbofm4G0C4kLrVjSXCUeSesaZHPfRI3sJe14y636F1ltlAsyoKYJzdjCe7B8/59
SZBP/RNxYjYnmWXFoGrrNY4651PTftTW+yibDftaUhPsCMUGbodxUhWwwx3y1qZJ5DZJoVxCafyK
5DlUlsfRBHH1COUESF4EnPQfCq9SSXiReSsEsza2J01bvG2UHbH9CpDYDqM8o5T8fPMzQhIB+xPl
UJArn24baCbkxJnwGaPqOq93Y3qPUO2azUsk68BvbtCVJf3U0qBYTjGPsOSQZzSSQJFYAG0FVvcu
tV02yM785gqC8BTlcPCAoBxxak5XhozHYLXzeA1LsebnOOB8Jtcmpqb/YWuuTC0/ZXX0kiat1IrC
VGVpjzZY6RIDlcjBPDaGTODyS8xcdufKlBBT2kQpCsKxiDpz7kErC+x791O3W4lH26dgZUeIJomO
bvwQVS0GUAM6+wV4xEhU+QX2Rp09YRY7h1wXJrJlqYLsqwlRJbWisSsbLGVNURwiTulmTQcMfOkP
hSELKV+HMz9XE8w0GmRJloU9/XB1XlYLVWQLCZ7xd1ZpHgBTt/bIjjyPX8MiR7Wx7T4SkIKkTnEV
2SrwIq2f1KGPVvGLjrnZ8xtpsXfyYDr9PWIfvVesohq6z1UHMZPaeLbeu1lkgn1lp5g+OHqqdviH
SIPbF70D1F1w7Qs7Sikzg45Fgy+tlhCsKKxALyd/rhofV4rknfu1hA8H18aEbZX1SmmDdLvFSMol
7S/B5KjHV0Pul9Y3kJ5mzkuE5sH5Nf1akRRsCh85r2eOkUHY1LWLIr7NORay8nnymCJN7Hy9vGbq
IU2CFuR1/HqyD9pwEfEHK0Z+dRkzGeJz6wSvlkCU2FMUCMPQDD+nNdjbkLbvJkn31Rj+7evo02sg
EQHdXiSwhfCnIdWmcQkziQVIhll8R73v/vzKbl0dqIf8Z0IIew6jZojpGyxs0rqtftni8p+VOy19
DlVJCUZmStikpsMXLVccjAaCgVF+3yr1rrJARV/gYStZue0P9MctYY/yNgrzDHggD4EIjPA+UwDm
0yUyLttGFjJzlBtR8hccSkfHjlsFpy5tgWVJItD6h5cVLSSfaOvOBZPhf2YEX5o4K8N6bltvLq7H
5slU2te2uCkzvjNREolAGC7J0jYvjrVF4bTNEDRTEw6LXQGq2/Lg/IZz9Gaq3ItY8WawRvV/T1iK
oLKIqH2SNoOy9DSKc+ShvBuxlirjVwngWoo1BBm/wQgypxJu+K+o2+VcrYwJWUyVsYIZMfyLKxqM
IOyNcoCpq8YLq13PNFfrMVbyXDr3mHaFEHCnuZmMk2J7jVe/QTjbrJgzVIvhsGm6Tvg26g8gW8w5
pAtwg0GAY2hcW79tre/nz7vUrnDgIeQSWWgQ4BQCF4TOg9rfl2AVIbsKDMJKlruVCcon3deQGZw3
vXlcVh4Lx6XIeyUpJliu0BVQ+4vZHPe97EWzfDrx9kWrCMESiRNqpELmrwxQF1BY13pkVn0wJuDV
xLvX84585tPnjAiJ/eA03HJGDsZp5xaMapy8OM6+Ua5y/QYsjV794pB9y2/s8hd3JIu4GQxW/gnn
RKlTXekdmKYZByWj6s6gTYkw0gAaYdM5VIol66ps5TMQITMgKY6mKrhOT0+mURWJymZYVKqnqb/m
jmvFu7Aa3IzWbscP8vHvL5D05Xj+sSjerr1NsnYqYLG39pwEZnk3pTMG40q/iBYGI8ylVuiNyaZV
NvcnhXYToJsAHomjthjvSQtjRMuvVK7a8T4Nrwt2PL9zNnfnHxNi7551RV0uo0xeDYkkKDX4QyYj
/JN4IcKIci0clGzxwkA7v0lLn02XUfT7vB/bOaAOyaJF6go6bMI2VJmWxYoNK1kafcf/32uNfWis
KkjCGTzndD+Y9wX6S0h8ZZzImydgZVoI3nOT5zMADDCtPVdj5DpZ7w5xd+zC73R4a2uZ7uHm/l/Z
WxZ89TCsAVtIhn5ZUGfe03ncg90+qEri5k5/y2pzry7cC5mMd1XmphCn87EfqbqYJY7yrIQ/+6yO
wIA57Ur6pvV5MJBK9l7c3DpotH/OtQOiK3zULtJzh89Y2ZhMO0JGaEhW1zHYw2x7vkm0b7E2HUZo
87nWFFfIswGmdZQXNXVcuw33pSkbKd08LQvhtgZkFFjbhcijA7PeJYbdeHM97jPSPYwRlRzIzZz0
PxOmKkz19RUepHMEE7RzB+MGj5ck3ds6RrElCenWmxjJzf/6grfD6S5SOsPKndFCigHhghgQvw7d
K4ygHAppy277M/4xJdxOmKovY3X5jD0/9Oa9PbxwTXYp/D8CwB8jwl4pTD6rE4c/Vs5QzYNeAkC4
aXYRh2hWFQGGywnD87eVjbJIDQvHH/MFXQVZTHincnBYAw5BQTF16DG9A1mRyTzQ+qa2JCm4bEmF
GAAxytROFBgtiG8BuB6yvdX2krR70wgms8Enjv8Bonm6RWiR5aO9fLcC4Iwxrvb6ZAag7PHOx+7N
Lb8yIwSWmpiTnZgwgzK721U/G8xasRKotWQXhqPE2Oa2XxkTcj7N4VbZTDBWT4U7ZTdVr3sT+9GW
slaOzNASTldR2mRagzcSDMXFXTLsNThl2ZAfl3TcZN9ICElGhQsgTbARVAv1D5Y/Ruq0y+v28fw3
2jYDoDVGZzEWJpKb1VUZ5e2MsKRhGHCgE+rYjyPYdv7/rAiBokirhqH10XgjNw6aEz1B7nCfFI7k
mbx5k2EE/f+cEUJFF1sZ62wHMRbv/jna62ERGPGB4zlZM3+WvV5laycECIhBDnpXwhwGGiPiVaR3
k1gGBZD5JJxVFGsixxyxdDlQa35DnCiB3kX+I87sOeDAWbaYgBpoQLO5ezr/1TbPr0kBywEy739I
u7LlyHEk+UU0I0GCxyuPZJ5K3VLVC60kdfG+b379OrU7U5lIGmHVO2M9/TBm8gQRCATicAc/AbO+
qqyTRjU8QNMDouNBqmy5seXAEqV/k8oE+8F/oZhV1gmGTrICUJLcHmV/hJja45Ci/Ca2/kdXJTsZ
Bcy+gODQ+hIXt/ACl3FRihgPXRQLiH1gHS1YitB67Q89J5G5uIcXKIxvkmOQbsvz6nTFbpLHAuwo
EgrpoP4uKsPhtnYseqgLOMZDTW3XGlKKRSW+0yER3BWuXP9U1Jbz8Xg4jIuSkr7TSxHLImVjDnPU
WIZIPsdPbR7xIsY5arl5CP93TRIbPkESNvVCHVhG8BL2uwA8lDHEFlpr6j0ziZ8m4/cgPucKb2Ly
dhx9fiJeADPh1CCoiTqlAA5rHU3rv2vP8Df6ANkpuLIyFty0eOq60TQ63e4RrBYd2Dug6kVkcFp3
2iOI1u/HVORVdtZNCoXx61soazQFdXfscRO9NN2B6g9NHuyj5FVVf8YVTxlv3snbr495degaYX6U
HViXpbEoqgROqEpEE8ogXT6YoVybmbQbsl9jghbh4N/c598jOVA5wAwf4xGG2CMkrOBc8UDHzJVT
Nz9q+Z+Sx5K8nGG5wGE8gNCOUVR7WJoGboNsl4Yg0vtMqm3aPYySK5HdUHxV7UuZPGBsxl73Pssp
MrwFRBROkfRgezaUVgiavodxVY1Dq8PUOiDYNuX8rsj3RmNHmtmWlemDcGQdePbct/v5X9zvycaL
GCbzp3LsYix6koiZoKPfG3gHdjG18mdp7ATm2AlNkkiA0DM032MVhbZVEcliGjKGaNLYbtRxk/h/
3Rf/fVz/rIw5F1qWocu5g9lQQcPWta9TlbjrH2/5zvgDwUQZVA3bWoQIgGXkpwqSomH+rOH6XwdZ
PnF/QJi7FwzDujCChdlCjc9UhF098xQQ2ayxYerw2MT7SdiuQ/KMgjlxSS+mWUsAmXnoYdaSvZdn
P9chlm+MP6tiDpsqe2jK0BHUlmglzqpT5uVuq55CsFH9G6A/8QSzRxCz6j1FhntUNEyCp5FvkUx3
uiEzc115W8dadMUXHoS53RW9JI06mxyIjxIVPWTxa40KdKtvWh/jaLwJ0cVveAHH3O5qUUtQgAKc
D0nC8E4prFI/Z5TjmhaN4QKFudshDKpiZAsoXTztKG2/pJZwovX1haDseH2FJWJkFFkIiLCs7ADR
iSCblXCflJv1/Vk8r/pchpFERTFYmRBwcJMmSjF9SIb8JCjySU3FV7XSHtdhlp35BQ5j3JghiVtP
hl+Q+zeUsiTZicKNLJkN9R2xglzcFox4AZhNObizLd848wtcxv7IKNR1O82XCFqqqq7ce5Ns4vFo
e9lgZnHlBMavOgs+C8jMFKVmZm191DSQ2q3/jsXtvPgZjF3K3pTJfTNHJEm7L5TiUKOpKx0Gkwi8
EeZ5RWsrZowzNWjR4/VVWW36RWE4VYTHHdqK+zfQtnK8ImdZN6z4dexlaMTFcas2fhBawDJGS1Q4
nnHRicx3FzjHQJKjM5uoKIMaaT2MtBxdpf4HnToFhiRD0abNSyXWnNO9eLtcoDF7ZbRa3GgD9krs
f5LqRe0OxHjtvQAzC4es2IxNyzmDPEBmx+LaExSo9GB5WWT6qpUJJwnDF1V+l8oOVR2Zlw5a9F9/
Vsg2LNMggEwRCXDoddAiINMwRc3zusEvt4pcYDBPA69Gu082YFFiIj4YYW/Mcp4dhltJZ0vJcFf2
0Vls6s9K7idLU6aX2pt2gu4hfxiew2pmd6uSyMkT2YNYOuhl+jEHo7gBkV7OLyULB2ZWk5wb9+gs
VM64Wk9oxBQiRlYio6xf+y7mvTAclRdbEmEqs4z3Qde4ShGDUROeKup3Q2PwkkC3xAP4VrMkHwV5
Ovprv0Pxi6jTL6A03M57MlqgmMUYqKW9419oFNPuaG02zg/xo7HER+GYuc0LWGOSB+E4uuvfYuk2
uPwRs+Fc/IhGBpNHIeBTlKDCHHppkyuWKmscZ7iEAuKp/xxnY96QCxQPY4YQMoZpROK0F1A3Sgrl
zi+h7P33q7nEYeIciKVGRaThICOLu5W93Ck1zB4ovCT8sncCw5EmojqrsrxBGLXL0daG5WjqS6dO
Zp3abYPBzNEBe4uo8mbhl69SDG1DIQd8qOhqv/58fq8NXqzAUpLYSrTRzNtjihowZCaG4NRnkFeM
TKEBhRHlnJRFt3EBzFiHHxpCkqNhwxq10oXiqtvzZLcW75MLBPYoBilFKIVPOegIgadNoUIKU9vm
kJ1eN43FSxJcgZi2gZweEnjX3xC0YsaQ9zCNLHikpROi4UJEVKo4mI/mQC1a+wUU89W8gXRils1Q
5YMi9aZaiyB3jjh3CA+F+XJQB4d6zZyrE8KjgcaAEN2eXPLaxYsKzc3gMNZkNP8zIBCzFkq5xvZI
IFP2w+MIuQ0RVD712UicKE7MUubc/LeMzrNbnCd6kGHVKHSUrjeqSLo4jTVANpkZn+jjeK8+13fk
3tuI9ixMhhn/buf/RlC3biBLh/oCl41sSBVnkfT9Rpp2uuZQNM5G98Q/tJI9Rpyy1u3A7PUi2ToD
FHjjDoEw7krXMH1H800f/h8CsvfpPoUYmzGZb6KZvJQbiJM3JpRTBc5zY+k8XC6XXH9mFJHlUFVg
PtOwaaPDOCK3/KxXtir9Wv+ui4XDSyTm5NHUyEjvA4lEB7jkdmxtWTxQis4SeVupmxIa2SVvnu+W
E435wswh1PXOJ52AL1yb+WlCmI+pUHPwIcFjBm/Ni/d4aGQTMy32L8/xedVtmWdMzLkhUxyKXQSP
DZK8jfes3kdvta05oYMqnOtjQx8iW7chLr+jj6Ut/GzAWuHW7wWsu7DqLcImA1Si0W4r/6g24oNw
CHnvpCXXPhMaQMCRQFCFHTTGtNcUQ+8ed9hw54UDaBt419aSg7qMsph9r7K0ScQRl0fmmRTsKkLq
etxBhcWE5SUKs89VQkNlmq+oFA4d+nRacgLThBJ8yS16KRIBWipOKb5MotsbGzqKzrp18xY5328X
kY2Cqi4aFwEv5Q+9gFFDtA+mGa/IuhgBXK6SfQ81qQA9ENgT0g+Vvqnr49S/qgLE5ZP3OnoR8y0t
d+X0uL64pcv5EpV5FwnFgH7vFItTSmEfT9qhT36DivatHoWvdSTeZ2ScftWJeZaB9d3SxnsqvYzd
U+P9/n9BsE+gqE3aTPOxGBJPFgkJaF+nzZRk9joMb6vYec1JNwLa9vNHAysbsg8INFp9V5FzR51e
+oqkQy7Zopru1nE5X5ANsf1g6CQxAKxP3yuksDvpgZK3dYxlr/bfdxMbh1Id3ARpgV0KezSTdqDj
6oV3Xe8PFSUfkf5U6+F2HXHZS/1BZE73aMRVonhArMqTJyLETSExwrn4FzEgJIuBTQxC33RfZbVe
S/3sQUgb3OVGj1SQoeTt5/pKFr+dpBi6AnIznbLfTkS3E4Q3ZhSIKo+COULuKRltIsiQKDr7SJz/
//CYL5f60xiDnAgeo3yslLMXb+LxGOk/Uu9hACvPOtii8V0sbv7/L7ygJoZRLKoAGzvIoyu7Kq7B
AsDpHl/0RhcgjKuN/a5HeR8gXl86ILiyxNBArkE/o6mFY3a8zWLcrepnEYlFQIHTVDbQnuM008c4
PMnkIDScavjit/uTBmCLiVpTj0XiIVDRwAA99ntJt8OSxzewHHBeoDDmkCl45aNlFOJ5p+Bcbact
6u279FRAuSoyUUPJzdCWd5klnNKNmJrJSXcIZ/9uSXfmkOziNzBW0rQKSGJiHIHu8wz1I/8V/Ytf
78+EQtGvtDuLupo1WeOb7rSWvJ+o1WwUzm/4frCwudLL38AYEfLAQ1r7+A4t+CrstLfo43Co3W4b
fZSfwYMM4k4HhXvJWT8gy+HoxdoZi0oyMqp1CVyIZOmCiVzLodmSL++rlU1Uw8UNMcsP9HWcCzTO
a07Kqz8uHp4L/NniL06opyhxbITAp08nAxQdb96xjxzsvbiBCNtje/AeyR1oZvyP9YXzcJmLPVLr
gqoZ9hxk5iHyI8ppEhyuuC8H5fsJcrE6LcY8wiBjdWH1EXkHiEXEUWdOJedtOv/YFeP5vvovYAit
PTky5o8IUuAk0P6R8YaALIUpyr+nQMSzRkSOmtcevOiM/mzdNwvGBaqSTVXQjUBtiy/BU+wkBu1M
AoK7ZxU50rDerO/YjT8ClfOcGAX5FzrMDXbcfyoMNRYFkLVHeW1DTrXV3IKUnPPwXWW6+pQzYTSZ
W0lQ7ccThHkcQJTSD9JZIBCUtaOjnECsvJPt7IAiOB5GEzxCYA+WmWcWaoeZa//aW7qzX1/pbcaa
+RGMUww1kEQos9Dj6ILVFZroH8bBs+tTuMt3xgnEWV/xP0dixufC1jmh9U3QwUAzvhBDPkEVV7PS
njqaAxgm5Z5zh926WwZiPjQXdiOXld7ps7A2qJGQqVF+/ow26o9PutfP0xai6A/NMfyZPuTPzd30
gUKtr1iS43Fe/7NfW9tnxu9pEwJTUcaPAIltGd1H4kaSt2l6zKEQwtlN3idlXJyfiBk0nwClmckP
zFSpg1l8pC/H7lX4rW8VNAk42v065iIkVMUh7gRaV8SQ1584zoZs1MeZNUUCE3JrWEXACRsXWCe/
6YH+C8HuYhiKmTABIk9s6YyBh9RtbMHUzs9oh/nETPVv9fmtMgXDqpzULe2+MHUwUG/CD/WuPUQC
5yvfeFoYlQrWIgWsXQp0SZgiT9xHWiEXMpRlpD3p95nijPrvnPJi8oVlIxQHKSD+F+JpN61ANEnb
MRQNGG8U5huj9btthqaCydQyqvq2ZgT6KRTT4M43gja3qzwt7/o+SZ7CSQ73SUrS3PWgHhCZZYkk
L1G95IkIenkk0QAVb6IMJWi0KHRx676vPTPKwbzpqGE4EvB7hvQJjHYRWgZrou6iukbDjpBIAu+x
eHOhQAYI0/N4FYC9CBoojBf0xtj3qgqrlGMqOmOfeZZS18Kub2bAsgERMukVl45t76KU/deDgTO8
roE8CaNXItrKrs031fo+jAvcZSEh5abRYv9dH+UCCZuKN2Z6e6sAauaPQa0LlFcqs9LBiKQoi6CE
kbToDtSkLNwFhaojlzv0HBNdgsLOzTJxhkyQ7b9eVVTIQt4n4HMOxqI+5LpaPJCo0T/0Qg4HDtZt
EQ/TjirGncFDRcCSwxJJDhie7euixDVlZc/GOd8ONpXsNoEGUh2Z8RGjEpv46Lu6TZ3EgSN6y1xe
5nphwVe/gXF8Utw2vd/jN3TRkdLXQPsRg5Ru3dPxMJiPOsai3+Y6MKbs7LXnKthE4dM6xK0zvfqU
bAK+Gqa6ESZAKNO4kaRki5jH/nsI8BhhMhv/gOFuXuXFlaj1SlaC7RvPHDBwhqp232cxZxW3Ccnv
+dc/GIzD7howbTYCMEonCZzoPn3Rj+KO+I60N9zAlApz4m3O0pe7XBZzjutQC8D0BshkqkwDDLUd
J/C9bftlFsWYmI9Eci7MCNVRewosUqFaQR8VWzXTTW/XeLzpZ22fWSLvvTb/4ev4YZ4m/vM1GbsT
wGdlDEEFasGH5H7uI7D0H/RA7kNL32kOOmo2xqv02p08i9fytYisELBWovYlgYjq2lZU2kErqQSy
moemkj1H77kWm3SwUfAVh491w1y4CEBmAKbdWcIFgTcDBvdiJG3VQBRDOo/dzJOEXjnfGlRo7Lmj
h1lH3ojB0oHGp8W4NrprIHHPOOQ2CnKjyKE7nCH0E4d9Gv3C8Pb6qm6DBSBcYMx2e3HcKrkSQL0L
DCEzw99d/Sb6dhTwDtxNa+1ch0fyDkw00ChEMeMapaaNTqgyZJb3Iu6LJ3U2C7IpdVR3Rs4zemGb
rqCYBQU98YZKAJ0PRkAENTLT4EkFIWVgmJKKJKhVTpwq3cIXxNECayrVQSgnsdOLCe0MdAmDBr8o
zqXcm7GCzC5aogpeT8wiELie0NshYwScbWnwiVpqWdyhcoK5+jGUTAOk0iAscGqlfFy3igVvJaKy
+x8o9rHuFUouTg2gxpmAqc7OY1v8WIdYMG5YxKzvCn5n4+YNWyopYroCEH3n26kn38fINwUxr3lm
ydejMg6VUnmmtsWqrk2vRX9E7ydjirGLTTs9hslBiF59sqPQ5QjRk1EepsHqo7siuQfx0/oab1N6
s4akjL2iICCSEYxfg6sN1eLAU1KLPKCshozSUd85sRu7yL2O5rgxHgS8Y6GZ0povgutxzvbSLiKf
J6J+iDc8YZ8+oiBoXRjT1JIwh5q2OBLhZn2BS5uIAfe5BQBdG6Ahu14fbWnuqXhagCzkleb7iTxw
Q8VbQpL5GyqgrkbOAwzWrAqcEnajmkoq3qb0EPe2YWabzhwewtP00KC5Qdj8Ittyu74usnTWQJIN
lRMdiic3Q4ZTQfOGllhYatZmu3+vnSYyMTQCQrfWTM1zZxPXuEMD0523rSA1s0utGNJCpm/5G96P
uU1Mzl/g4seQ668cT2lVJDV+DBoeJMNE2syz0HNgNvfRBs9J8V17hHg1HkihdffF+RDz32Yu9yts
xnO3mIWQQP0A5av3+Pe4tyXfKU3lvv3xqX9N7rBFD8i2P6qaGT1obp6bksXlt1o0sovlz2Z+cUW1
pRIV1bwXuWM8ye+diaLWibowOmtwhNMDeSg4+f7bfgjogcMl4R0N05ZBKM1A4rLv/SqH0mzjgu53
dOoT8l7nunbi+4EDtrC8+ZWuQ15zViFnZS5HP86rqUJBvI+3YiqY07QNIWa6vo8LrgB6fWjXgRdE
aM1ewDrNy7DQJZjQKFmYGgTjMAfhNm2PcH0ezsYliJAFst3X38yDqlad5RoEdO5qN3hTetM7ktYU
n+7j98Dxoy0SErW5vqylo3EFOp/jC9sgQpBmegrQ3qpdfyuZOuLfbf2jeNNOZEvO4LipNsEpPUiz
SgEHfCHUgHY0KFDRz6gSxH/X4JoxDYWX6hDNsD23PEU7fe8r5vBB7hEWPmSvoU134Y/4LXyK3ObH
OviCgwKJLeSfNHTLAZoZRUhL6BwEXoDYMDt5wV1YnjTjd084fnDBbGZGeBXUzSqSPN/328Xn1eMw
a+IMY4t9+Sop72ry97aPPIOMXLaOJt+blENWt80Iku0MtEel2cc2yc6Ypl3/Ugu7hPeBDMsHQY+M
u/B6l0jiKWrfzY89DMelz73u5hqoDXciffTAuChwK61L3gNUg/Af0MjE7CE7vhGm3Qja3zGzmsbt
HdB1/TI6OzMjsK/zXkBLp+4KizkAAjqESFABC5PH6V160r+CjWq3G7IhZwsc8CfxQ+S9NBes4gqT
CamkvIT2qwTM3AkgCZLjigzsGO5YPgV3jbnXfd4xX/CRV4jzQ/DCDgVRwtBzC0FCDRfwp/ga+1Zj
jrvRrG3D8Z4kK9m3O54CybwM5uq7AmUMp69JDqbIeZnG0yQcMLbUq5bcpGaGFst1G12KUi+x2MRK
nnZUbQZg4RlWOxBJQq3ZUp6yQ2Tfaw/1k2+vAy5+ULAnwErhQCQ2RwzazQxeTYSzbEdrwnUTKc8l
Wu/+EmVW5JmZxjAeAhJAliBaFD1xwiMFLXxNDFpqu5AwGMtjNbtZCgPC2EZZgEjDGwBCPShlQR9Y
ztya56huTH4W/YF4ioxnOCay2EeeKPWDOgxQ/YkIjF22e7/gmMCNQ/9GAAb0bmZxESZr37RFAfZz
kM4NpWFnpa0bj1KC5omPv94SRAAQE0FXvCYShb2l86rAO7KAShIm4JNywATHm//XzwJIvSggSZJE
7DoeIMxahDoPaKWB+DwL5Ae57WyaSS7xOX5oYeOvUMi1UxiT3msjb0aR4x3mel0pbM+yVrt//8WU
mXENNRUFaXjGDXQDkvLqBG71LqHHZpBPmoaZ4LT9FzAUOWKCXk8w9bI13XESiFpRlMVryFwjoJlF
ogUe6/Z8Fq5cGjYG6nK4BSGnDHUU5rYgeZkho69CTZnSTW+EDqj23d5X7TqJHgeht4OAl/m+uX4Z
SOayiHQM8A2NBsL9UEFjuhMWv3yvseMBGbtko1Qu9DnXN+zGbyNrjAIGwlAIVkGokjFxbcrVgjao
qOp6jaAaT5O+AMdD4aqT/th5KSdGuu0mnPEQ8SKxBdYFZLeu7TDw5NZrU+h09F7ptolTqPvUcHO0
4WsvcfwqSQ9B8G74nMr40ioxF6UoSGkgeGKFuRBV9WFaIdkqV3s/sPKhMevwUA+Qd+44Gd4F14Tq
HuJsMuuN4VF0vUCSxclU5oBCELxLZe/YJjFmX8vfrdE8rO/dEhRBQIjJL9wauJyuoRTw0ve0g7VQ
tRMxOl60Jz0Ym2NRl4LZ+OO/8FQQeMG0CVhp1Ln0dY3XEzQWegQHoiKqg4kHU9dQjuQlYpb2CgpO
iHKRjMFAp3yNYhjxCOtBDTGXYg2zM75moqv1IZQSBe0T+WbMsvf177iMKM9rm293tpZXalWXVKU+
927Qf5IRxHxKaU5+VZuRHm9qbiM5D2++Py8CtHqom1wLgFek4W8xaKw6G/YDFNUxnPKgVrx4acH1
g/f+z/KYIz7inVkmMT6onvWbQniWVLrJedrRiyB4/YBdbyYVZdtBs3w0oNyLNQwx2ZXyQ4PuYFWK
//7e18gFCvPl/LSt4mju5RkCshEr771typM8ffphxemEWFoPiq1wirhfwG3O2Lo8gTdkikZ44u4x
6Q3LFwQz4DnfhRvmewpJwn9QMWevfiVSxsqDsB7GCCU7EN/E8M1DlTXz6ocy/JVqHH+xCAfeVV0W
QaIFeeBruxuHQBSVYr41p2KvxcdE/qrQeqr+U/T+rpOf1k/VQhSoQaoGQQACG3xFxtNXYt+KdYeI
IzaMTwEkq3IWcl7ESw4Q4ZmMkg/CtJtpLhwiUSE1fC3SODuxzey2H3+ipoEORMq5J5fsAVGahtLS
XPJnC1qhVOINp6FtJdK2mGs0E3E7D8Cvf7Lb9C1ux0sU5vJQlTDNjBILahIl/RImqu69Qa7uIeI4
vkjCpG1RXSlcdK0kSM5r9SEqUCsH1UZknInRd09q6pC+263/rKWdxCc2kLsBc+8Nw0KbFFOWBAoS
fIZ3L4fF/VC+rCMsbqQMaW44ELyx2GFG4tPMGKsZISzjcN+JqRS5gyyBcyoqqPerCTpepnQJEok3
qJxAMVOECV0fBq+RZa+mcMKYnHzvxbcplh8K1NMxB5Bu1ld3m+NgtpU5eEY4Ui9QYTwCFPaS3lVb
R50w2BCYamTnpYzxHrfm3aNLpx1dTbiqIQiqELa5UxL8SpsoOpuKqtmFqrybwvboJcN2hCvzqnYf
K5W9vlAeJPNNu1wdvcwHJKSqzEZRzUH/bDw78T0HXZdZ+C/8Gd6XFKJReGTeTFZ249gpvgB/1mSh
22rieyYW+7xATVYjp2YEL1GqOesrXLIaiObKs7gkpLZZpxaU00AjAyGXhgKcMqHZOM0OSo46i045
qbjFUBnnbfafAMQ/1xZKtCimeQsL9VC6keMeU5PA9TdR/DloYFO5K70njWy4k8WLrg4WA5tR0G3E
slYFaJedYmVuias1U8rS+6qJNx6Xw2cpCkJ2/T8wLElVrY8+9EABI1a+4zevAooWZb4JxsnsePxy
S9tGISaL7jDop90QAPtUkCICAVlE/l4H5WH9yyh7zRKaIYCYWeyuG8nieb/0LczV54MsDg1b2C21
le/C6jHXtdyM895NqL8hU/JjmDDUlJ7BY8S5EZf2Dh0QqEggcEaSjLEZrewyz49gM3FJY7Ogym+j
SfeoLJecSGzpTkBPGlz1/3IGMC4tbOQsnwYB8VE7/shLIzDlkScCvLhrFPoRGH4Bo4Q8L/YiTo7a
Ie3RejRLrY4mho3MPIpw1YMwm0sTd9NzAQ+Ntz5SPHAjM3H1NZSeC+PUT2jnU5tGl/aNIfvJCcFm
MZiQDTVUN+iiWjfVnsR3SkODRxKQ9qC3VcDJ09yuGc85eBb8EqRQdLYMTeWe9gWiAAuVDKdXzdED
8XpDzSx7XDfS2+MHIB3VJwUd65hLZ1Ysdz1tZQOZfq8+ZurPAfJGSbbFUxUdZZyw5tYor6HmNV/s
I7QMCxk8iRlYMcG4bzhGjjCKF0LwQBiD7CitS2luhUsx/1x/GEJnxpQTCC1hoJcJXhH5EszWMacr
1LtKHHy0y4Dw1laTbptqyUYWeEmSBRi0XuNG05FFkFHNv/5eo4RwoZCQb85q7ReoRlzNg//wC/+v
Y1q8O/7gsCICsoB0WC+jUKCmEBEohE0tDI5HJY47XFyOgZnsb6IKtDVdL0cwUOGpSxVfbfQ6S9Rz
3TTUPDOblidztOB4IR6JQBV5O2R60NZ9DeWXFc5wYoC0D9ojqe7oGgZnTnoe2nr1Uy2CjS6V1sTr
Ib8Ne+ZyH15ySOJi9IMld1LDOoi8EKh6kjwXVfVKCtzSInpUxKw2qQA5Ft9w1o/vgp+Q0CCmzpK7
KrKQjI10sh8l7RTmlqeJm07+SMbenRBrjZRHnj//pes0KAzxDxJrJeDh8OthAFKjv1DdwBXqCB51
puEnxcxx45S88sGtvcAXo00GKXdNu+13pmEBkmfUqq24al6QUoBCAInsTC54YmcL5gKEWeodjh9O
kG2fBedNAG0nRHPIBOxlPQLxvF86Xh389Lr+a4I0IWZ6LJJn9xIyQusbyPuszKlImtxDrzw+a1CX
ptYjjLuL+o1K3kJNd2rhXVM5N/aixYDpWTUgSnIbA7Wa0tKhjnNLUtFNFTwMZLRFz+w0Tty6dBrQ
9vl/OCglXJ/BCip6hadiYWAfQeb6TTEmy4ssgb6nxpsu8Hj8bwMRCVDUwMGf7zKWeUTDGHLgV3CW
pXogIMOQ/b8vzEmzcCtiR1QB5rDqekFDmSDR0MJ/FToRMeeMOcO4SQ2z1IqMc6qXFoPcMRiYvr0J
WwxHRS0REqKh8dkvTErvuSHVd1TNnGZqoKg1N5diRIMNdNpKjOPKg68aaJ2ZhUcPWkqbjTBG50AU
zmmt0L1H+qMkCHtdr3YCyV/KcjoVxPdtIYOvqYN71JAUxLLdPidQUxYQkfmi3G3WD8j3HODNT4Wq
8lx2RTTEtnD2VYcmujjIoXqqbgop3YoBOmBV0S46wwqHAPNXniUOn/5E7UjyLaP7657iuVQgQ5YG
uTIkzNiyQV14qECOkJXLpb3faaZfPRKJpyt+6+5mEENCgwqS+RpbMkuTtEyL0YcjgBPyatFVCZ6W
2Xb9a34XxZmvCQ5iQtE6hTvjRmOuTpQpIgaO5bChG+HuY7DTX+CTBCtLWZvu+Fm9Pc5N79nhGJ8r
M3l9Ep6DffFTs7lNprexNhaMtzNefhpGTNiwvo3KTJJjLDgfYidrX7RxHoNqhu0Ecrqqau3Rqx6l
otJNytW3XPzYeHXO6IjhWBF3hN2lHFJgK5HxaxwaayikQxLw2pwXzjGW+AeGjXizCrLaLWDCHJWm
RL1rgvDH+oYu3B9zcRLJCAyuUejaXnslvSymOBWwn2r1qHh3XfYuo8lxeNTrd0XZth4nVlzIRkhX
eLPbvwjimxFayGMY5dDQsfPqLh4hVWQNkt1Pe0X4achm078IHcdqFxKiQJ0TIHRuqDLYia64K4wS
1ORQpd8Kjas/iE5ukR94D6m2Yqe7zo0/v9a/65KFXCIy65QRU6UF2gxRnBHPo5zvB5+eQ+H971FQ
uEODLnqdkaRjbn+1NGYqujQHS+PoVM24K6vaxhAZ5y5e8qEwEAnHHj3HYJWeV3u5a0YfD1Cnxq6d
g+Ow6Xbgz7Ckn/lR+cSoPKf0yUVjzF6URA9ZcqA1G8x0blUXcl4H8J7fJSYe0jx9gqVDJhvopBYR
eaMNgPmGfaQHJeJ5HDJQyMv1P3i7rm/Sbb8Y/P8lArn+eppW0FZMgQCa32TXvBMwmokorZqqZMdH
CA9av5A//vt6HTpacOMQNNPitXST94swTN2pNXyU+CzRvUycPuHZxWzF7G2ApgaM+Il40CL0vV6Z
RyviVUOfW9kuOuunZ/WL7Iy7aS8+xbalo1MMc3Eg4rPXP+jS2UJzoQr3i+5CuC4GNR6DHA0A8Flp
ZWeVavoyMhy8tNEt4x627RJmNpwLox8zXwuqooPTOOej2dmICHNLf0Z/bexqp/xYvarb8mDsJo7r
+Kbyu/2qf9bHnDZaYJSmSLE+4v4cADyds2MPr7WRn5D/+6c4luj96yA8jmZbVM7fhL3Ttlbya7RH
k+64rfBLV8Tld2COoypEqi+q+DlN7dCt9gSikoNqFw55KnK73gyOYSvb8hie4zcLpHzre70IjiYw
FDZhZXhBXm+Cr+q5gZQnTqd6aBM3rTHu3T/EgZ15/1S9nfKEehcsGt1mGJjCwxHCiGxUkXRVpRhx
U1hyKKLzEbzUPTQz7kM9NJMoxOgD50JcsGUNIzlo8QCPKcZy5vVfGJkwdrRENii34gwcQY3+2fkI
VWXy17OQuPmQzEUP2vwsQDr+GieTpcILQnF+flfCfupJg5I05fEp31JHAAY9Hagz4AMi4maOZhRo
vpqCoNhSX/Sf2rGxNXRVevdGaKJDdrBae9pDNko46Ruosa1bypKbvcJmzmsZVWPZlsAmVv07fa2O
yb18SEtTh5EaBSh0ZNBlv4hv67DzX2UO6xUqc1j1uITBJECt08PQveZ/LfEwf1HkTWD9EKwS2R5F
AhLuHO04uSVUTiGiQBSjneRZqo/Q6SO+O/KGE5dipStA5rYqQIjTFMUMeFDd5igdtcN0MBzhn9oe
bUzAiYd6u/4JF844MjVzBgqJr5k/4do20VNI+0aEbWr5sG+NwUX1z1SN37L2gXem6UmaCwIljnLa
4r6BellDRVrEm4zZt77Lyj7GsxQhfLPV/P4uFRR7fV2LFollSeDXwP4p7MNPaeUgp/gvRBjQka68
JuEuFE8NshitVXUvBBRD0z3BgzD8lbRuh+CKF/kurfLyFzCbGVPIdpaZgjPhTcJe1lpyVkr6ub7O
W59J0PsHBw3ZBFSM5PlHXPiwVKCeP9R1gSGXJzFDMXrfgMZJOQviXlH+WceabeH6uF1jMduGlgUh
T2f/PLa/NMUFh2Y0HKXwZESczZv/0DUQujQu9o7xZJUcS7AO7B0o3BwB/667ZqeFvPttvjxZmLkX
BGOS6J5EGHX97UYDVKCDMftlvCKbQrckSDJI4bnM8836l1ta0AXSdxbzYpdoNYVhkEo52N2nbaqA
f8GInKlXH9dhlhYEgiS0DKCejoIb892SWCqjFuUmKCGkZ83wP4YqPIlIvWDkj3N3LkVoMwUzRfVQ
w7wJ+/HQZJ8msg8sEhWHtvXvp1F1NTAhIn2xieNmK8r3EqbTk5KYxnBHpCfoTB79moKf+aOKY87S
lx63l7+H/cRNiSx33eL3TNR7yzvJUSppD8HqfRQH9zUKCQka8jWkK9CLEJhD9tfnEFEEBof+h7Qr
27FbR5JfJEC7xFctZ6t9d9WL4Crfq33f9fUT9PTYOjwcEXYDF2igDVScpJLJZDIzArd4FVk5G0fH
QZ3TsUOXfNESJ4foluKCvwnsim4u4VL/vv2hOf4EHQ+UtNHYrGBsj8koFjNs5ryCzFexTFAv2c/Z
92UQBGkRBhO+jKBMMxJEFaQQCmcJ9sUcerWQIonjsmeWMC4b1tUkKy0s0aG1271LmPDOvCjxt9dL
hMJEyagifaf3sMWc3SJE19wR9UfVft5G4a8Y7ugaaHrwHsHEE1tZEgtuWEGNGqQa+oFggHYmglDC
N+UXiMHU5qOpH+WloZ9euin0u9w6JLM79YImhMtjBe6MAjZGyMHDg57a89BYF1aQTBYWTGpBezh2
x0qrr3u9ypwhU91RCfbqKHp14C0ffQHAdBzSZEySnWNmiZU2JC8q9LFDgWwm11C72pNOedn+SvRb
M1HfRlqHGUab9kCz7etQeEggllfDF0z1Zl4wxRt8biNcnpO0zIWMCqR14PxhHxPBUN+rjYZ7hWXH
uTcOEVjjozH3lbb4GOekR1wMc0H8u/xg52czdZvVCUMfTXu9xNncgV3Avk2CFxJgzP+xLK4nVdCK
z3l0Q08amIXwQEtQVtfpj1mBERkj/ilGK9woto9l9CZrhpvks2ta4MwrEI6mLznMngIiyuouV1aF
3ARqbWh4QMcf+3q/IN3piI78uIu9gbzrmh/0p1H/6GX3Tz8hgFBmp0OUCOvs6RYHita3JTLUqv82
me9Bcwz710Y9LSISqktvPANijy2IxllGNiIzUJpv4E5wpmm/bcllgq+iuIaWKRTYTNx26a5bfatW
H5ay60zkUtPV0t2bxV6K3prwUI9XlXoVtoICIu8LreEYPyxBU9s3PeCyanZn+bjMzT6IP6Tp0CWi
XlsuFqge0PSPzmE0wJybNizQsUE8wZEvv3Z2ctCN5aHUGl9qegftKoKM5zI8UW5I2hdvQwsS5Frn
aIbUJWFJz8NxzB3L2o32S1D52x/rMrhTDExfEbzrQWqXOUHKZLDnckyRzZf/GPNjnVxHM1ohBaVD
ns9hIArXPrRCo9OCWTdFqfNCsyiK8mAGMcr+D9tmcIMRjg7c7H7GP2apermuiqpOKrcsPLN6UYOv
UL/TkmMOyv1UVGvleQH26C8wJhihthv1fYYD0YZAcJweDevBMCrHko+t6H7OcwEML+BygnZ4lFyZ
z9ON9lgYERaursGO0ewJOKUNqD1vrx4XBbo6YHFBJomz6tzRoqY08EqbVS6RHmZSOSp5lCyR1gLP
05Co/AJhVs2uRwmRFiALNmd5bOOvRTnJUFTZtoX7cfCkj6wYJeMLTtWiqlorjQFjp8ZVDoaWA6oK
raOH04cFWUk1DHLBFuIiGniVRLiTMbbAfKPIiApDDnA2BfkPmki0lltLR2msvK7cbxvHXcNfUGg/
Of9Qg150bVKWcIf50KbHGjyXxEDyKoDh+sMKhtmuZmDUfT8CJsh8c3jvo8cqft22hLtoeCex8KBl
WRdt2CSJ9AZN9JWrqg9DsuuMk0wC9Gq6pqjhm2sMgo+MCSNEB3YeNwKX06jlMGZs4101a26C3v1J
nwXnN/fTrGDov69OvSwfbTOhMGkP5vAE4lv+rJhOV/5FKKXDpf9nDl3YFQ74+jJVSYHTGNFR6+3X
Ygn/5vOvIJidiuJxWODBBZLO4aMBVTpyt0yChI7/+X9bweyZVid9bVBHbpV0F0FfKN3XIcgq9dIZ
hIUD6q7n+Tcy1d/2sBcYUIuOba0DrC8ikNeNdERv2UvGh9nbXmfl/rDo0B/oE7A9D4d0If/derJZ
g2lhhroOgY/w2qvPg74PWlHFX+DlhnruFmoGHiq7AkbWEM+KoDFIHEvUkyvwcXbipjbLEarjAFFC
j3T+YO8M9WSJSldc38C8L3rsUOuxTfrvKw/X5DmKlAkoY/UVFE49+0P2AHEA1wKB83YU4tRs4Ror
LMbVI2WMJ2sAlrpXdv0pvi1vyxe8ch2sxQHRDJKH+/5g/fGtnYJiOAqLhQOKJbyNdKvFJadCeJWf
NRBk5v9YoghOf/eFy68gaEK2WsMkzDrNDmCXWbzaxeekfE+JO9hP9qg66A0WrCJ3g63QqHOu0IKo
y5SshkEV6Kkgc/9eXDWOdSPtY4/stR/baHz3+L16TKC1BqjxjTpu0w20gbW496JpAsmGMxqfpfG6
jXVJL4er3/pTMb6YdlNrtBHA5PmQ+7Ibv+oulMpuh1NzSI/kRXKIP/jdSdpr++Yx9iBcsP0LRB+S
cdA2DAe5LrG0UWMc0FQwTG/Qx9gr2rta3QzqX9w41uYyYRntf2kT6kBTC/0TIouxg+an3dwox22r
OLXTs3X92Xi28hgMQlVoKMS6dqHfBM9G4VnoRFqSw9R7pXkoY5yh0SGQLcFyUgM29gXb+LkoU2RU
YOdwgyZ9HUhyJNOzEVBMjNuTBGxkiVs3f3M5+b09NCY2l8HSRmEK0H5sdjnI1OrRBX+B2r6POcR8
RkFhmHsUrOCYAifmsOpUpuGl6DGoBKKLpqseM8kSWCVaSibEqFJnLEMOGLn8MhK36k5WH6D6eIhG
d4bsrej+IDKLCTJhVkXSpAEvmG+s7rYsn9X6adst6U/e8g4mtAx1VtWEQizj0zR/arMg6+GWsVb7
66Ir2A5CMxkAYE/d6zJLjwpJnEqJHsCf6c+mcRUXd1WGWcTcFO24ywbK8x3HBJLGVms5iQEN3dZX
Le+vkyy8guT3KdPjU0Nkd4EMTqmYvjHJgvOBH8OQ5Vu4HlGas/PjoQB3R691OIwSSXcz+UtOon2U
LztlCby8SW5AJyKoCXF9BQkERpVwaQZlyDmihlHEKUvojjNG36xHv1B0sJ+J2vG5R9EKhtnYem83
JJmxpl087HLbdpsxvhti1cu1fyIiosnhPIDhE65eXhmrTNz8Yj1HxTX4kCKHylaYx/qmOYRgyzni
BDolk6O8J0fRiz33+61wGTPNptMGME4g7eugXJ+nLun3HeQG5MVRy7d0EMRo/qr+fmBm4pduJEur
SnhgDspXCf289ltbeku700RnKy+dpRV5sACYFigomMPdMFujX9B85UJe4jhJ5Aqb/yFpzJshikSu
wouWayxm+0E1oSjlAntgUtN9FHpj+dAvB1R1fCI5ULEFB7D9F+u4hqQ/aXXG6nlY1VkM89rs39y+
kvp/p+4FZLluBLm17cDJ8xB6uYYICDpT8UJ4DtX0Qzdl4Ndyl3RnBeC8+FDt62Aud6rq2aGQko8X
y9ZwjEPmpaVVfQu4GhmRpR+zSHUk+8FGl9FCru3Sr/J/etMUGMl1l5WRrF9GWWdVGv2E6Gia9kOJ
2wEaVkwRJSQveK2tYw5WrcQMd4c6lluOH6nsytF9KqLw5h10tD4PDT48G15ov+ORqA/NGvGxtMvb
oQoekS8IDhwRBHOWFqVU2WXXID2ogmu87Ph1K7oocheKTqKC/JlyyDAOjqJSHRc2AoWGsWUlem/l
yUlErKvcjfsL5GIyCYWw2G4nBD9rnj+W7jkm0TFGwXf6bKWnJFYebJB3bu8m7tKhIRSPuhbBKAuT
6RRoqbCDFl8nnT8acq//OYsFHtNWf5/5NJNczINEE8TYNA82ie+iFB0DYSn5wfw3tQ+w7troUUAv
oqYx38iMhngEDwq+EagsnNCScifuu1Mdid7P+M7wC0hnSqO9NWVqagBIrnClqN7+d15YEFK5IeC3
NWxeISNvsmLcdNGBD0aAzLHBu9O/xJHgGsZprMQXAik2PhMaa0DncB5P8eKt2gPakd35AXwfwYM3
fZUnUO0Hu/xYvIX76VTsZy89Bk52EnUAc2P5CpsJroXUdrOtwcaZTtOEWeRGeYzBsil2FwI1qTQ7
jLgtbbs858wHmyGmo0Hxj7b8iz6iwkgizLeh4zqDFr2nD6DucprSk8jrNhDv5okOdhAAof2WcmQw
mysFE5iZmwSdgEbv63O+l7JlF6QYZG+WQ6f/g6aAWwMFtGQ2rxND1OXAsxPtUug1prQS+N/zD2su
8liMCXqG9L6GAnimFr4ypsTp07JzsYkKT45AGbltMyeeYCAN0wHoQMA0Itv8qBZ9MQcKHseyAJo8
ZPkcZ1AvbGNwGkkhOqHRqvRPcSO2zD4sRmvmPV6qzFm/zwe0ZQGtu7IVuzhJ84zr9STdoy5lXSnI
P1x1Sb6DXQMNXOaQOnEI8azkzwn86E9CMzvYgUCOwD5EV7Mq55MGuwfjy6if0jD1IPSEVZ+dwCSC
oM2JP2dgTFDt8QwsVybApnBC65JkzK5qNoYjRfPn9lJzTiQg4SUVNxtcPti9UtQoVpAWeV0zDykU
GJH+Z3EsecosHes5NnZNRhQHhHH/dFP5vI3NsxJcThBcwOsacgcmMBVRYHdoWUcAtKJjEYIbqEAB
rhfN54pgVGabKMW8lBZMRLduo+aO3ofOKBrU5ATzs3Wk22aVH3fF3IPTES+F0mK6mAW2VK/qNF8v
/e014+359feixq5w5gSFyhaS0W44t7cWssYa6ldV40rgNR9FGrc85zBACUzp2jDdxIa3qFsaNZtg
VN+2g1trKkhAZXN6LQvMv8l68SPOoABSNkPyIjd9Lrh385YU3Yw2xu8wVA127nNTuwl05v0koR10
qRonWZru3uja2ouNonWXZeoFeLylBYGCQSnAICLAEhqAu2AI9RTW1iCjGPpX0p764KCEN3En2N68
0g0mUH9BsYwGS5nrRqwjvumTETiKMbhzGX0zOtNN1eAt7Zsj2l6/5ko9zrLoovrzAZ4pTCnrbcdc
PZaULGFIrx7GXX6b3XU74sT+fbEDJekCzUX6TNF+Djcg0DJE7LKcdOAMmtklxWDWZkwfz4z5XlFd
dXjo2kc1vc5REBcJBIuwGPfJhlpZphZY4TReF73pNFCf1ofWH5LoPhkINFgHwXflQa4/KxvQWgMF
dtQW0U2W3A8KGFMM5U4qGzcdMH+4WJYzGNL9dkDg7RIqcwU2MAU1Kva2bCe1XY203aLHf6bsSsGL
EqfeLJId5tq2wmGiKF7x2yHRgGMHo3dTeGWBeff6Xkp3tiqIcVwonAroAgdjLhrpzze+JfVprxkI
2CWIr0PIc4KAte68rlEOhn5li0YRuXA0L8Ya4iRkm+UCo8qNn0+EvRzGh3oxFbDkodtrzsv5luRE
8bI4uKmy8c9pHTAFj6EH8BDjznrRKaPVmICMZyTHVX5HGR0h0CfX+2334Bq3wqD/vjovkrTQAnkE
xpRYn92QXgVx7OJG+IQE+oghRUeTRET8PEgLumvg3wUP9wVH0ZCPtb3QbuVReZYkl4Tv1nJsx+cc
z4XCYhHviFqDMRGl7NUgslCKxntu4kbDDz2BhthP/ejvGeqawXgVG3/cWQ7paFQJ0G2CuiIG1s6X
tIriQU4opKQsu0npTksX7/rR3G1/Oc4sM3BUOtgnYyFBNX+Os2Agra1pEqiOvWNqT2GMR1ew02Ec
wlPDLzxxoTIlQQYzF83i8RYVIgC0cRTbwWBncxM5wdBJhb0u4zVUsmM/j19k67U3T6H1WGgxWmsE
qSAviv2kxcPgH5XXob9o5aZgKgiTVsKaKpH61IPsos9VP8KQYVOIuJK4h+8Ki+3gsKcIrU8p1lVP
f0TQcMihheOiQe+lCWM/Lsqj2k21I1fkzpbD1+2PyssxKFE2WiRB537xWo9HtKHtZRz8JAPXRfBI
kFKhWc4hUugWlaC7RwTG7I1lwZRmogBs0L5IuFe7zMuSt7r2J4wzbttF/xSbU6ztYg7bZmlB6kJ7
MgflVc2+g8PoL/4+nunRCYxBMcwGnftHKHehXRH8/ZbkT0o0fKq55P0NBEEbEUTYQMLNQFRyo5ES
j3bgoPcyMG7LVSRIDzjUN9jR0Jn5DwRLOFlUci5nKZJ3666M3ep6Oqb7+b7+pu/MJ9P5Xv0LtXC/
9Fvf3kujox23DaTf4OIboaWYimtbYN9h40nQDWOCWrBryZ1rFM7cQrlCNDXIC/60b/n/QJg0ATzm
mt3QZxCNvNTWMc88dbExlKy5+XSXf21bxPW6FRiTyYJKc66NAmDqJDkKOP10URLJXTOQSKNlGhxP
F7PPeGiJLbVBdXMO0X8Huh8ot2UvStIK/JuPA8IFBAXQSbPfBuKK2Ky0S862o3Ev44bjpxi88BSl
FVXHuF+IQHABgRZJI3vNkeQkhTodwh+RG78zTwl0r7p/jCp15OJZCx7//BNRui+MO6Dh44JbiCyQ
qCgsuHw1v3UockqiIhhv5X4DYAzyPDLM9WLnmQ0Ac/xuwYjaOkWiI0OEweycCK/cbZEAYzZ3JHnQ
jFsk2tvrxDsA12Yw+6aSexmvUIAYh+soAfHtseo9oQCbyBBmwxhQEVJ7DSiN1u7yOt3N6OzLu8bf
NoZ38KxumOzN3ZJU0o00CFANdNuJyEuK5uLU/CrIv9tIXIN+l5AsuqyrvCEh/YzUGkgV1IRMKEHk
5j5rBQkftxy5tofau0KpMRw5VyOWbYiXB8OWnLHGsR0pnqmnL4PSeRHp8OFmvP2CFWjpBqco412W
JbdNPYl+jGhxmYw+k7O20On1vT9Jd+RpfoCGM1RsHcVyyF4+BofZK/zkxX4TadtzE6f1MjAn5Kwb
rTonWOzJJq8jZnTjpdxlIDy1yug06bqD4LUHP4QX5X/RgnhWOGB2eYQ7bq/TZtEwvpmmzxqEiaMP
ArYZFCfK07ZP/T922qh7gf8WElKMnU3dlXNN+x0xwRUcs1nLd6gZfrPy8JjUE5K1rDfc1EieSkJO
cj1Xu+0fwInQuDzh9oQzGjNq7IV0sINIK9Fn5YZlhN35NZY2vMs1xr0+nBJRcOOZCzjdRNsCSvp4
yzj37qweE2ImKB/YkXSrK8iLjQ41r9jtoG6WgoZyjkx/lltHnrPDtqWc7XsGzWzfTG+6tslgaa7c
JJWf1a9FIIDgbBdAoDtWoxVmDCWdW1eYVRBPtAEkqR+S3pN0PyG7YLjqNEE/FtcWqPZitgbVSsgI
nwMNc6oYsYVlHMyDOp+i8jUZn7eXi2vLCoLmQ6s4lElmmAYxIIrYT/qbGpSg4MtdpgMRCS7QhWdy
RQz2/TaGWbWlGcmUVvgwIF7P49NcfUwhRis+t+2hG+kCBSNWdBQc0q3sTTrLpaFV0wWHXuYog0Pc
4rvm99cqBHO3gXh3aXCQ4dYOTl4M5/7kTVqtXIrH6ayMqG/fzKfwcb6NQTgoHcNjDrRe9OLKyUvX
aBcNqdCBlyNJxhvZdbRPrqvraBff2NfyLtwve2PfCOVFuYAY2ydUxxLdR0zEstKiiRYL5hEoqA54
f+xGwTbieTc+0H8QLjoXUjUmk9IDQZbuB+hit8c88P7mI60wmDTLhrrIGAzAmB8Wb77NwAfyo/Hn
XfAWfUi7v7jvqeC9A4ESgh9lHDrfTGD7U4eFPk2HuTyhSRLc/EjDc2fbKN5GWqGwlX6r6jW5GnGB
6PVvne7m6lWRvHXLfhuFd2KsUZiV04O8l6IYtiQEHOpQqZqusmQnJW9Euy2Wh20wnitQlg5UuqmU
AbuX7B40GaAuQhf53KiouZmtMy5V5FsYaBWsHg/KhjsrVKYYTHhMwKs0ZYHwGMJQmR7wvDsnH72o
85j3gWxCp8YwTa9h4PbcDappHPS2GNC/Ev1oNM8udnGLGWMRWQuvVQB0Qb9wWEcIMT+sjmhrA1eg
r+xCHypLKKrdG4Gf+dJ1JWr74a7cCo7xiCqNc6MBeaUrt2iFr0C6StvEBTtWBMJcWkhHBjVu6Hk0
PtXjIWsfk/D45862XjbmVJXKLLRjdDm7igEDoL2mRpjTF7gZL3wi1UPrFxwafcXMYkk9LvbI+uhz
++i1S3c1y6LWJd4OxSM7ylcWWOgRR8/dzLCjIVfBJO5GENupgskt53KvonKblORBjz5tLResHC9Z
AGU0nXsCGwWEHM4RO1z0xpCWFOoJTPdD7ajSo5GFjjFLTmwICDdEYIwn1Bpa2zKF3vgKvwSj4Dyd
2iXZzQpkd3bbHkFXik0a1nYxHkFbAe2UTsgO060Mum3o/jpB4ue51wYdJlvuJVw5tyG5fr5aSiYM
NWM6zEOH+x/6bk9pQb514N7Q9EjU98JzEvgIHqGgVobWdsZJhgVX8VDCYTGhN1pNX2vrlaDV3Doq
8SGIBBdJ/jr+AmOLkWWXz6WlAqwKo8OYFZjV7w/Q5j3GeuFI1vKPak69Y0uyaLqQG3F/W8kymERy
MpoJnWApDdvp65cpVJ0lvoFsjOCzXcrNg9h2tZ4q45V9gKA7UBNHtfoeKXrjyK2Bs2S+tqrJz2XN
S+TobrLfZTPwSvsFKds+aVWnM8c7tXoOJx1PqrEjQxL3LxyKihqAVRh1uIumTE3KtMrC3pzM8NC2
yAvi7t96aQRpAXdX4p3hp5wLFfg9DwFKi0Z7TcJJbcrPbfDUaXdNsV9+hPPbX5ijIuVVKK3/BSPD
SOpBqhfEzzTR3RnlD2Jhcl3UqsS1ZpUMMNbUWZtHtQ4U2Uwf8FvcFCq4ATjP8qw8dYoo9+Cf2Cs8
xnuWclkQynC6oYijOo38Y4k+yil35V7f4dXzZlHm50B+sdrGNTORuhF3k6zAmSiXTtKQpSHOPVXO
rmzjKZeDpzRadhZW9s8/HiRccPfHVpHBDnLuJGGe9oFWAqmsr6FW1tTXkUizjFtiQEMmPJFSToPQ
+BwjrvDsYU0yTj/7q5+fw8hyoGKGCe3bHg4zJY6aPNng29y2jHesr1GpQ60ufbjgzgQCjYhwkN3q
ZNfEdMQ2AucrwSCUiNAeDu10tkGqRvsCPhI2mD6pL6mGy1eshZ/9ZKBdqRP1sXH8Hw2XuoLHCAX3
FvZAH2dzMbsW/i8pP8CD4JlzepSK2bON1tGSr23LOEfeGRjj/NYUKmo0AizPTv3U4BByxlHwPsld
vZVBjI9D1HHRlAGlmQVNXov6omaPKWbZI+nHti2ck+7MFub4HltJbiv858bq9AKqgJ3Vod+I1F5j
k5u5114gqOSbicj9REtI/33lfuaikmGkE1YSHnlNNJTkJejcj9u2cXz8zDZmZ9l2HypVA9tC0KDk
du2MnagvTmQHs416NGxNWQg7kkm7wmwOposIDMkEcYiT/JxZQv99tVwR9DdLSI/DG6y92V3b3W5q
VLqfHKPL3VLgE/x1A1st6KGRH7PXvi5XcoO0CO6gq/W09qqORTWnn5P3TKIKg35BsDe+rJKgqiwB
wthpB4yx+ro7OcWV9HIr343v4TX6lp/Rf3NT7QM/bZz0M/83Ff0I3iF29iOYQ9NoG5uOgKAyFDn9
6BDlejJccE5ZkF4BI0GvuHiaNUWw/FD123QmekRkkDqlBGpWG06rPeT5ezVdD9HkhJMgiAg+pMUE
EW2K07amZVcTglvjvLcl0dWdHz5+G0N/wcoxSwmUDi2hCLhp2KMzhf6Y7POUCqJB9mU/ipRSRKvH
BI4Yz5jTkgMQQheYal2W+3hM3T72Ru1jO3rwt/Zv05joMRYkb3IZSBB9mXtU9RSnUETVUPo2s7UP
mPhR60Xb9TESDHlGd7Rnxm9N8dFhhnaQP4rEm1VnELHGiZyCiSUY08QEgw67NOW1Dz6EpUrRujE5
k1IP0DWa8Pc7En2X5vEArse3rjJ225+Hlzetd6/NPHt1EIwbFurcVahjKHEHlrg2BAsvyLyjG7Pw
CvVkiCj9eK+dZ6BMyIgbc8p7E4EYjm4fY1+uHOVQXMVHxA9ddes76RkxpOi8bWO52QCoysGeb6DZ
+7KGjcwnUAFrj6EX5/JRQ6HCkr4sDA1tI3G94xfSRS27UWI573sgzQ0mLpvSqdq/2VcrBGYJS8vq
e5meZQ04163hC6KroYjNjXterjDYGGvXbdJo8A0jezfJ0xLeojVhysCbr6GDXLBk3JBEBYssTDkY
hH0jVKTRqjH6jj2sPmgKXmtsb2qv+/iukvbbH4e7tVZITEiSSdL3qU6jRfsoG54h+6QSRSS+A/y2
holIWqjG5TLCmlFCwjT4ktb5heorVefUils2I5QboQyCdsvXNH8vB3fsBTtb9AuYAAUCV+TWHaxs
yx+m9oW5l+1V5J5Zq1VkAtSSkSXIJ2ph8RqOj0SBoN990GPjenkL9bhKNNIgcBDCRCpjKQK9gEa6
G4LI0pLdYHHHELyJkTuInqJEUMzmMsdGXXqF+iIKRxL9Xt/i+duQngwRT7UIidliGuboRqulSKOE
RumrWIpcpXXM6WsSNVdwox/o/tEvDQZhFADPk4x6mUEBTp8HZPtN6iBnZ352xn0ragfn7q4VDLu7
1DhrQ1qpWazvmFobxmszENQVua69gmA2V2cPSm/Rm+NoP0Xdv7N+3HZtkQnM1jGS2gRxO1ZKLSAg
lYae3O+14N//DoTZP7Ne2+NA10kdTAh/5iDl2Gvht/8KhD3d86ZJOtQJcC/FOZSo/iIZjhWLOCwF
68WWDZpBS/SWlrEU6yXSP+Jwn4kI+H4WUi9SvN/f3GY2CjQr6yyllliKQw4gmDXuPtR76DrdK7e1
l7yBzNTLOkf32uuXsIPAs1NfSYKQyt2sq9/AXARqGx3INs35QL7hGsNrPNRuU16n8bWCSePtL8cN
ryssugdWVwIpVqPUqoEVVt8DqJgudfYqJ5rXj7LfEeLVdb4zzPx9G1W4zEyQiIKyUHA8Iu3cKdcK
Bo2dZQdtrn9zNxk987jsy+vgqvGLV3n3EH62p9dtfG7GsbKaCR5dp5jZQu/M4fihVy8SxCCGxtxl
ioIHJtN2ijSNBQtN/+SWYzHBpIyGYLRpktNVEFCKHBL44CZ0JNHklmiTMEHFMotGmahp6ny0IUw5
vgklXUQQTEjpmkWXcebDP8nOmh6L7FM42vCTZGZjudhTeAYRYEkWmJFct265Vx5jB21y90hCm8UL
b4x9objVm7oLHpM38012xoN627vEe9H2uZeLqgACi9nnh7qwpbkPf36856y/J+2jHgsOGz4EJkbo
MyfuDox/dJk21jLdEfPSO1FySIMXTPhuuz0/sPzGYHyjN9VgUmxgxNn8EuedE0/6Lp0Cp6rK90IX
9aVwdxkaUkDnCJp/1KfOY0vdQBkv15B0WBhjAkumQ/rd0MReXZ2i5CiL3vD5FSI8fOtoz8bQFztm
lJtFm0/5jErvY/uKDm24SHyNwT7Dye/121b0KMfd0Ss45qhoAsyfzhbMi+V3fT7Z9TEq3dw+bn8z
Hr0VdMR+W8WcBuDDKOyxhFXSwX6YffkmPmmll71VH42jHJN9ckrvDTfwt2G57rhCZc4FI83QZVIA
tdOu0c8oT2+RJLCMhomLLY6pQQUPACCPZ29iY5OpZh7iUSPDeLJ8UFK/BUewOnltuNetyVnSt7+w
aQXIRP2mV6VUk2BTZs/qtYmU2A16A8048iwi6+Iu3wqK2c2LXaXJtKAfsCfpw1JEbhxaV9kkmPPm
euAKhdnPKrZuG/ZAMbO9rUF/4T6Xbw3RIAyPDRYNvL8/FBvvTSjQTIQ2Ny6hh4n1TG4cM7qtK38q
XyENacdXGKuLg6uhfZwT0A7tyF/dpS06gwlOMsqNfR5KRh3E2KNJH8DwMqVN18b8YYqiI9cfVxjM
ampoVdANvEHQ+3qkeXn+aXXfu8VXgh+17tciSgLux1vBMavaSmEnNwFM0vVvxvylqM8muRIW3rh3
GGjzgX1Mx5Mbyxpsz5lRFvTbtfPkDvVnFAh8kOvpKwBm1UY90uPKAkDT7dP8BIo/oagh7xxBeQic
x/Towsv8+ccH+4AU2SECrTaXxWMVdSdioB9n6RPj1GGM7jaUIVqk6m1+2A4YvE8ErhQbPYLg9jAu
GGKmYjJIMSFgmI+W9YAuxEm9SkUVFN4KatAG0UDHgn5etlcGKpRSVUca3V6qF4BzLzQWyMNr+21j
OJ6APkcMZ+MhB2Uv9nmhhTKAFNtG5sqYfgd9WiA74PX8Y2EYPL3roE8zIFoAzZafZ/TqPtHE6AVB
G1fuKpmMJ4Znrejc0HiUdM1dNIHrXXweYEHOE5rMtBkaznHuF3GQD2TOdNCF2E9m8K+kePly30+v
2+vGQ4H2JJYN4QfSCfTzrSyajREM+aWBbolweki0T7wh3lSFDWb0RZCeKdSRz05EGARCHuiIgdES
fs44eq1DN7SwANWAHGTqT4N2CNIDKQ+SfqUY7rT4pgmtv/E9sa6Qvf25neAogIaZgTl+tP2f20l6
zG1XQ16A86V0I2tv2UfMxTsxONC2gS4cEVaCNhNJGsp6aC9h0kJbgwwFmQGETNeFCtPtFOoPfwOB
0W7sJgjBsb6ulnIT6ZinhCBEeKzaEd0MQ/W1jcHzC1risqCZDSB2tDyMwIAHEYUCOnef9vRQWe8N
xEjkP6Ytxmrhk8jwPHg6yGLPP0vYJ+lIzAarpV+VNbnJdctDO5Tgm1zEIAaFieJkHEZNiYHSVOir
ihtwfOk/8iK//4s1UykVFuZ2EY2YM6+LjYSUA2BC81sM/vUscOrWE/ZXXd4EqDm/cFR2lLIyu9JI
RuBkRetJ9X6ZPqA+v0SqE5mQOiC3ZYPSjZuJhk0uTioGl3FttSZZOAQUV+98vN+6xUCcJLP9YdId
XXuUC8n94xUFqYJiQFoVbf6YtDp3j2IKYohmgmsRsQv8MKUTd6MTaK+B6HWa4+5nQMyFwETFWNFm
ALValj9ZsaYeQeZSXs1N9ZGCfkNgF2clCQTVDTAVW2jpYtm8egnNXIqGINFW6Ssm07wu7HsHj5NO
Ihc3Wm45AV7w/nwtQWRqYIAHvRS6xXy91FLAEJH0hatNJsbUBmeIPFKAFa3+0wEr6FzDKSkXBj1W
WO32eBib2rYQOgyJnOy8iBxTmZxSs0RtuLyPBg1STAohA9SRypx7B5nlahhTWDRD0SyGxgZ50MAk
2GiCleOdXJhF+g3EHJJTEEHcOwdQsBRemkJmety1lg+Vx8o8QcxoAgVBLXktWg365SrWBK0TnPAF
xQg8t+KWYiLgM3GlAN0BbcAqXILisyJBFHrWfUUtH7cdhMZa5nxew7Bl7kDvlUzKABNGkasHH6NW
P+ly6XWqcigrkZdw0egJiclJSCixpIjxVE/SaC8wCt9LrsorWf+M43/CofWiTDS2zzmUQUeBWT+q
dqbrrKcoUiuDFgmmaXFxL+XatVV/31487jdaITABpJbnJswJEKxkgPbn4CxK9wiWst02DNcQqJ2h
LZvAI9jxhC4u5nwAnaTb2uGDbE1PWix6dKW75sINCDhVocqpEvAZne+qMsb/nZcGnH0KHoNywYz0
s5Uvnl459lNR+CADs/Qb6x8ZzEFF3u23DeTtaTBKgoCA5h4qW+Uq9LYOjBlsL4l9l5gNJla+4t4P
5EWwp3kRWKM0yDDTBtsHs6UbIx8VNVaAo1k3KGh4U2k6AYTjCMn2g604cS46Yy5rXQiMoONE5zUW
1gJt5vnKZqAdL0ZdLzC4q71Bm+xogpL5w8q0q6ozboq+Nd1Fj57NxnqMx2l0jDT6H9K+bMdOnon2
iZDMaLhl2nPPY25QdydhNmDM+PRnEZ3zZ28abfTlXCSK0lIXtst2uWrVWvKOax3ZB3m10zWu+qWo
cjuU1efrsz5Znq85KCYQ66H1FnJZszXnpQ5NnCFAaN7Jtlo7aBULKx+0RYE+acs+NdGKHy8tMyg0
VDqdaAD/z+M+dGbHBg+Zw5TQDppPCB2ycnTidGWZFwd2ZmcW+ZkVjSSzkHInaJ9Ff9eyHdFRNtC3
pXWSS7/s/uHuQ28SOoem3YNk9+USx3BeKegihObQhNO63JFAEFNzeWVYS6fNuZlpes9ebZoQSS2D
+RxQ6buOFrZA6sq0nq47xdIWAacVlmnyV2WuW2HGdZ5bTcygV34TRKecgziAbi3iC+ZFayoZiyM6
MzZbqIjwos6zBKeORuyqOijxpkYX1vURfadUnHYgxaBUJO4BLZvHQFlhdhUo68AhP0kqqnZnaLbR
cuCm+2SnFIGvd+g+karG1pPUkdlXrrMT0oN+i8RqW3V2pf/Wq7Vq/5KXIpykiqXjblL0mdfgmA+6
JMKDjgnqCugphfLvtKw3hfzMRkcqTmXuXp+Jpemmuqoh9WNZ0NyabfiSSgKNIBnWtsqTbUUyzUnV
qD8VarbGoL9oCvOO6N1CB+/8ytLgRwGzMLiCjydrCDDV5Mmg3eP1EX2Hw8EGhRXkmqDJiED3ck8g
B2XkZHoVjZAGhsbtcyviU93+GoKfatftzEhEtt4QR9e6RznuPR18Qa6kEHA9NvLKg3MpuDnfOrOT
Pq3DupZwWQO55ku0cRgqr1FxFPGz0v7LSfp348wp0KFiR7oshKlQfi/NbZ/ec+WpWiP2Xzyvz6zM
No5hdSlEsWDFMndW+TqUt61kt93K5b+0D6YmUhw4eByhanK5hFqYtUmc4xUWqtCaa34R6NrDGq0B
/ZNiX1aJYw5rgeiSf07dJxYY9PBemW+FOCmUnFOcPIjiPSur7IQDT7nWvvynpDu/Ys/NzAJEIQPd
DbEp5ki6Qp+bVG/LbVDHIvFanQ6PGmqXgQ/eD6bbwB01uVvKVvuBs6pzB0sOUWY020xyEBLIxYMJ
IaaXvpHjxJaC2qJuJXG42hB1xcHiBf3Mh9F6aA2elcgEyOZjEiTWfW8AQ97mQf1e4bckdgJ107es
gqyFiIow9UNJa4WtgP0MNVqRlu0975DpcrFpazTAJhX4TRSVpH4X9Srzuq7Tap/WmYG+8lF1a07L
uzKoRrD9JxnP7KYU1KG9XvoVOgPyUAAYUGsFy+w+akrLHqquurG4kEfbMHr2UwLP/ttAUhHbMa1I
bANNi1dVr40IqesqbBwtKRVjn7ZUdRUakseuavvk1GiDcSdHudV7gOp1kGrrlewWVAiNq5RqaNiR
hhKSloH4CuAEErxEpdXTU5Qr0MlKOpXeyjznuyjk1O+TFtHBoJUJ2WjMAtOvNST0uUsq4GGaps02
MheFn2tmyfzEEnXhKLHWHdqw7j8CEiWN0/VSCU5EpcxWDu2lTXjuQrMTjo/dCApnbI8cAPc6uGmC
B4qkj5muXPzf4cw4Si307oI3AO93sHFc7sM6IVokTwnGob9lxRZ9Zgnxh+oZDb12mRwCulOl7fXj
e3EXnpmcRTS92daUSciI8Ch3SqWKkJ4o78NyfL9uZ3EO0QNGwE0I7sB5DG7V1diyDHZEz7ddpG2K
KnlOVOOhbLqV5Vqexr+2/vz8LErrBwYVjCkVPBpb2fwkw73QYmcwP7TSG0evTqE7tMYat/DIQGIJ
b10A26dIYg4jS0kT8rgG2VNmncLqruhOvP8Kow+o2Se6P2DDxk/Y5zYK0gpwtIXixumbyD6vT/P3
k/zyK5RLD+pkbgYiwle0UIpCSyQfUpeR3gkitytfo9iJ65V363cHgkVUsUBGPDVlz8fNdJSk40gw
ED7pTllJvhabuy5YM7OQfIUdRGrgITYMBf+4HFnQtUaZjQVuws541CxoVkCzYysia2+oMYT9lLRz
IhWPPBHzXVyAxRN8BuaKa32PL1AwRKCDvBeYZ5GauvyI0UytMp4ysXFdnxDLRpsgNxtXDGiqscYB
2Vg9Uv77qTCN3Jg63hE54wMujQZyn+VyCqN59RJbv9JosFWOlZTepfyjHW6AOhjGtbrN4rKeGdUu
jZI8yEKuwZF6fdwmsvEmosYv+Kqa6bfmFzBPIakCyk0k71F1mw2OTCTPBQhGwMyCBsD8hltPOaKN
/NYEGTn38vqUQ5b2+ib5fhZNNlFGnKYUd+8sqAKvX2M1HC5b5794nYJi4iYIBptJv67bWZzDMzuz
zRhYVjFkFGPj9b7IPkUO+ZH76yamZbiMbi6HMps+DoI/Xc4xFMHvR1LYPQgfrltYm6yZI5hKTaG5
jkGkkFvFTbFLY/OeoudaadZKeIuH19l8TfN5dm7npZmgxILBMPNWoj+l2rDHHm0ugR3Ix04O7Foo
/zA67CgTPddgdgM71KVJS62avjORYVaEBlq+2yG+YW3sq2sI4CVXOLMz73XsolodSAQ7kcwOhsxA
LJq5I8Qnry/Wmpm5Z/dZqzUEZhogQK3O9KKcu2Ver2RbvtOFYdfiJKIGCPWnvviZnQ6dLjExkXUt
425EEaULNF9BE9sAFWeh5qcU5Cp+aVbSTUzi1lP5wH6YXd4elHqix+74sIY4Xho5RW8UVhLn8jca
u7K1SismGcQwDDAQ8jyrnbDqAq8p5V//MMdnY5/taqpyDc8EjN0M2scikH/WVHNp8XjdytJeOJ/h
2caWWT2WQ4CVpN2rBXCvXMhOUN0D7RBBCdJM31C2v25xaQbBp47mebDNIVCbWQzLOC0jBSnuODYD
P6mIvi/UNkVtM1ujjlg6tUC7oQIugosUwe7lrgPPrQiLyVTTqEceFHcxM5zro1kIAoEQBVUR/BRc
+xAmurQRBWkiRoI6RwWWlpAD5bNVyFa0PnqZZOtOMSJbNCto26WzckL2ILEDNwR7yaVNSbJAuNMj
ua33EAqRhZONwy7XNM9gYmW1vicJMTyk6XV14t35JqdJU6viY6wwVBRze5TcsQ1t2Xjnyol1e8af
r8/m4sDOrM2yhDTvxJjnsBYhbWxCUYcI5FVqu1jDKy+eLLiREUlbiPIMfXYgSyMHfes0rkEnYG4Q
vmrlbtzUtqglJ6Gy2w2vVpc5Q9Wfgoz6QTKseM7SWPEBSCODZnrynstFzPOihCIKLrwIr+wg/2rM
yM1JBWRxvLKGS3ucgqoCZOATdfa8p0lioHSzpLxAfVFt38gwdhyCDDIFk2itmR+FMdS3ehx2wpFQ
nsRzEDHiP3yCibq0hqMT4Kq5x8ajYbI8liZIy21rdv5EtQ8ZIfOoJruuj21K+cqNu+S4kwom+LVx
IaIqczm9phH2cp3FIFwzP0ZAqaW7vNbsGlhu2rthvdbLuhCxYy3xLpl8CuW72WoqkHPP0TqGbEFj
Vodq0EwwxPIIXepaEnsqsiAbIcw6WBnl4nOFGngoQKRtQVRQj1sMNKXIvrLAVtVuE8uPlWX37Ic+
3MbpbandGsZmrIR/fadO0zcPCAFmnWYW5w+ZMyfJJm20sDMQEEofkgY2RWRHWLjy5lvI+cqIlkAN
ieIVFJ/nOAqDB7mi51hEqkQ2h8RVcdcn90aOnNomMrakPiqKP8aa0yGWkt9zshLnLBQU/lTyADqc
XtzEmDbxWahYjDJJLYlwh2zqB7D/eu1BPhg7Zmvb4Ng6jUtccqA75eG/zu5kFtARJAQBapu/HLow
gHqLqnEnrsxXIAW3cmGczGhVc3e6KC5X8dLOLMaQ9cKsONh/JzXI57p6jhtrZwyZC35pXGSv/Sht
lLZ5rOPOC7vaLkFGDEzu8/XBfj+eLj9idptpNJfjjqgcYlTqbRMAba7VXpJpR9DsAitreqjZuAXM
Xzf73YMvzc4eHG2q6L1WwWzKVUT8KiTbqbcq0b42uNkxhJSBCFsLVnjmmBhG/6zCVdW3IfjIIAIE
6o/ro/p+q1yOauawpDDSKkLs6HDNiwLXiBxmvZJhxT8XrejA+0KRTgVt8GzJWBYRnHY9yvfqkfQb
HdLXzUmV366P5Tt0H2EiKPj+Z2a2RMOITpl8MqOdxjfa2OpnQmzE+nvxauzEfflgIBj5tdb4s3Cm
wuz0agdEYQLmzsJGNDvUVJnmMC5euAYQ6Z7/poZLldu2sGnm9i2ybdvrY/1+f1zanEU+oahVOpSw
Kfd+mvzu9QYkKq9WciNWKVC/34zA6E4QLhWXIyjpZsMrIkFzXmPT6+aJs1MTnbh2K8oXdbxv1wDV
S45ybms2LPSsjBBkhC0tixDhe2XgQnbOlrrd9elbG9Ps+o1lLS6MaDrImswretQBip+xofgJgxwB
A7NOY3rXLa6MbK5eNILTs+LhNIvlbRH+ou1zPCa2tXYDLfkFwjMCTnike9EHcXkBcZah553qMANB
QDO7Mbr9qLd2IA5Kubk+oqUD8dzUbK16LeuLxoCpNNkFxQehOz389f9nYrZMrCi1CugZDkmyHnWV
O6n8qvCEuW5kcWX+Ttk8B2LVWpoHIJl0tLgByzxhHJBjHYifwDRuZStYkwxZ9L2JsVgGc78OpPPl
EoGhxeSKASwTyOdexiQJUQ/oXd4NBwLq7KFWXw3rv4M9sYeRpcXTBVHRtwDBQv0m5F3AQcXLgVjE
RSKcIXIz7fEf5hJkkogwgff8BnkOC5lD0Zxyx2LdLkMKE2WGSSOrHFacb5qkeSSC0xzPAyAkwMs7
uydj9EjV9YhJrNqPujwA4WGrxaZPvZa7qEXKa8xEi/vqzN7kRGeBXV6ysFN62FPGbQGNJ8UNxTuV
T6xcoaD58477NjL4hoEODAPP9fkOVuIOJzumsDtZN8hFyK/pttzGJ76HgJFTS3a4C+8CL/hlNdv0
c60bf/EyAwT/f+Znu1qto5pYk/nWL26gFA2UP/vMDtImdustWj7/q78g0wLJDLB4A1Ckz5+aUAOT
MxFD4LOQN0DQduIUgEJe2f2DFaj+oYkT44KG1mzxtFRXhhGptyrZ9vrRCJ95v64q/p04DtENHo/g
icYD53tr09BBuDRvAZcb9qBq9hT8XW/kg3qj7C1fhHaxqVWbIIVlR3u6i12tdg7oD155BH33VHyF
CQlACB0Sisaky8EigZHkcoPfnXE3QmuVbOelHxV3JV/x1O/n/6Wh2ZbozDBCwRHD7dWvULLz1qX1
5/WF+/Oxl5vh0sZsMxgtMYWUYjDkXhwrx9iZvrppMa1QOdk20GWInNJLNyDFsyU38fQd2Ziedlp7
Xy1ElpPUJ6D5U2fK9HC+nFRtGIOO9Kj9hC/8y/Dkxh5vjU1oS7+ox7bJq36S98MKzHsBZn5pdLYV
Y93qY2UyKr6ALHepPW75EVLOu9qXfvCbYXt9spfW83yMs3tJNlOIX7QwlwzHWv5ttF/FGmJhbR7n
UVBTKkpVj7DxUu7ME7XzewjAETs4vlr7+FGc5NNKIWplUPOu/N5qUgElu3oiiEj0nUo20lpk9/0q
ulgmXbn0DcjN0iDIYII+qq8IH93Sjp/Yhq64wx9i7/leOFsfffaI6skokmaY1mcH7jP5CN132c98
7Ql7wSt2g99sn02P2SCKsYPYX2M6Ur7HLZfjnL2uQiMMtHpyx84LnOio3Qg/ec89vK4O/UO7FdiD
FHuR7OLdze/+TrlV3NGLPwM46hqt2epczA65grBEDZAfw35sPNWNjonPIO3lW156TD7rt/JF2iQ3
j9Gpc5LN2ttrIctzOROzkw/9uLqeTisx7A0v2JhITh6gDrGV7V+QpTG/0nfp3tyuMT5M8ztff5SS
ptsFDVDf1F1LqRqIkE3u0JhsMpEfeFisyAEs7ZZzE7MTJ1QT0o8DTHRSuy3LcBtjt1QNW6nTLV1R
uJzIxOQ29bHMPJmqmUA9FdFo0ekfaZQjn5JTgE0j/aHrhOkzXVm5SJb2KNUA9QW+H4wZc5SGNgSm
UgXTew8J3Sy8GS1j07ZeNO6gc2gLbufpysHz/VWB2/evxbmWUFDpZGja6XVUvIQFtFur+EfLguNo
tGu55KWNOSkPWAY0h6FTMbuckEFO42B6UKBj6JCG4sHIQegjVcZT3wUPDWldpOyfr18Wi3vg3OjM
VdBAU4GCFHEiDcc7oOxcIze/zGR0LPpjoNRJw9gfOLZGMUj3RlHfoE1yQ+gzyQLXgh4a06lfpuHD
9c9a8Cxk79EMqUw9bd+ev4UecnNM4hqPDgBxTgnEuWnpGnjQQw35uqmFSBm5e9S5kPKRIf0wf4Lw
AjFYUSJ2jZLAScYvq5RcuS3tMh78GA97qhYyOmShLliMD0xPVuwv7tWzVZ9d1xUDjjrIsQCyGP2g
4TcTbWARVSsLvehcGImBuigej/PnCODaTWP2OBLy/ochgCQaQockUCa4g35ZTdeY2RcWkExiOyix
oZ0ZEk+XlylIIkaSmBhVlr8LlfmmXN3n42/WoilGX7vSFsd2Zmx2c1eWEdKqhbGgzj2Tpdu0RjnN
MaJDLXYy6mvXPWZxxc7MzY49DiCezjmmcgyAem87L9GJ08fSygNgbVSze7qRDCK1AY6DHiKhkvoR
xa5EPuTktTUPdI2jffGYOxvTNOazd3HbW9yKa0xhkSk2wlW3Ej/Dnu0y9CVdn701S7NLt5YYj8n0
4jfY7yL1Gkmx0/qJmf8dsYGDG4eoDEoH1D/nBXpQBmg0kS1kFlTNBuzvRgC4EdXp9vpwFm/zMzOz
VQIZIp7DJe7AUqTEDYpY3g5dqHrXrSz7wt/BzJaHxRqpzQaDMeqjSaiv0re225ViY0hoSXq/bmx5
hdAxZgJOi7fwbO/qPRutQIJ/C1NyJIivUPSNqRW1I6asBCqL40KBGNVaoKPwqL90u8roZTUwMHsK
IO/ceFCrVwot6bF4SMGDJa+BzZZOJaSlgfMEJwGKp/NpVFGP1iMc9YzrdspveBPZRXk/tG9c+880
HwB8ycjRAW6NPrg5IJlpCPEThlxFEco6ePpCxNFKEm9Yqd9lYSKerq/ZkhuCVgRF/glbA0bxy4ls
WVFouQDJscqhxaSEN0PY+9dNIPGHXzKLXCEfAiIWDTkJQ58rByWFmQ96mtaOieTWXk+S6J2GQ+rJ
ogNoKFPS9IkFUucRNSx2UqzmX6IwDadVg+KxLc3oKQCS9T4cJnVtJgnQacc6EjmmdOxU3t40Qu6Y
jeIkpqlU0wosr3n9lma96ui1XL4pBDJeTi+XkhOYRf9JJEl/qNGTfsMzC9LDVR5t5Tbsf8WNkas3
faBFu5BOcVo2EuO30YuidtUsUnbl2EteF47ZbiQRzV1hpXpw0NIoOeol6gk2GNl0YuutALnk0A8G
dYmksQ4ayoWlbAAtQddsMOZa5CVyqTK7JrTGM6KLOi8jRuvhJdn+bpvequ2IJsBFg1bZUp2gG9lu
kNX+kMhSfqyzvHsyIcD5UkvVs6KqdzDVbvuCoad+IOPY2oJaoGeLlBygs0BRfXThZz8aKkxnlMvs
oUF9dBvWlgz8udJGNutRMYa+QMxLTzNSqNYOOTE2mp6pUNggyU7OQLScyVOXu9rTPTxJ8ljL653E
22qvt625G9Az36Lm0Edou5Aa8ZUGjRzutWzMHHx1ae65MOLCqzROQd8V9YqTj5hyGyFbgPOCkQqq
JTwtbaEO5aPG4wTBa4rbC/32L3nJB1tIluX3LRi6oBduQOVKq8mPHg0Zjd1kxQARZyvsa0dGe4sP
fEACEbWyDR+bsRbmY5b1zeC0OlNeWSfyban1pewYY44GFlkefhIaQpOIy2Xp5VLaPg8W1syVWWAU
AERosKlwPXrVpLQy91pYWU+IvPPtIJpaCey8CiZpISCHbBPQGnPL5EYce6WkbF+jvKC5A/7fYxWJ
CruwzEC3wRYEKraCWXS0m7hEhkftitZvGNNe4hySsU6dMbaXckK2ZZDybV+BF8fkIxCv6OTR8GxK
FQhCpGHwpLeq7LY9EadGFb0f4STb1xGrtoEkrKPaZbEC22GauJSIcCuyLnkAJn/cqR0KqsCzxrJX
BGDL1foxtHlptYMd6joo3cuMtruWpwDj9HEvuxP3wG81bsPErtsY4UWrgFMRqJLgqEpS9kho0f0C
mWXsDdaY3g9dIbYmQGm/IqkvgW9JzPGQsiRw81BX76talpw4Rx7cVjFmX6/alAA4FvIf6J+PFRsa
9OG7kiSoZZVxaXZ3AWP5ngcZmHpMIrJ7rautR6FU4V2usuG9G+qB+iRVrUnSOmDbkUr1MZIzigsQ
qCUvF6lx35YZadzOlDL5KEhWPuiSYAdFMpLfhY7gCR1MFsqAmlZ3HvpqG8s2UrPtHkXHsqnzSeyN
kQ6unucg5UYTwrByby+0beBhjIZ+laLDB0ChWazYWTTXzTrH2YB94UojcEmQsBqo5VoG9XDrPevV
Ly3j6CPE6dnY6f5zCAuXFSed9J/XD/AF8Nvlx8xilZqQsg7T6U6CDqHWPoEqx03oj75X3bEJfxfV
VxXqxyhAOCZAs7kKllp8ap3Pxuz+zWQpM1k/JfC7ZJ+Adb2pIKJQKw7Poa8QyFsNDDRGBkAcyrlo
x35dmYDpFpxfYFgMZCusCV7zDf0nVYlCLVxgBv9MIyCy68hXWf2jyV4Lgs583hZAThehm5Xgui37
lUt6IbBCC+tU8Ed7PJqvZ8PXAOjqM1rBvKhudbTHY6vsW7ZnqFivjPR738PULfvX1PQpZ/F8ITUj
FQ2vHbC0ubHlkaTykN+0OYFm+4sRb/po3ygrsfBCNAe44fS6BLZRQ9B9aTRFu3GAch7CK9yD+ti9
oCVyO47EtC1GnZKnD9LwcX2gCxEdGr7B/UEsFEtUbRb3RKEkjVkDk3EdOx0EuUMIlErSLsgckWyu
21qIsWQVQTH0zBHVQ3Xscngti2qtVAckCtQvYNJt+p8lOFDQPTcwze/ZouEYBJ7QhIFGVDEUpbT8
hnXBW5akA15LWeVeH8/kbvPdgM6qSTDwT81utlwaqNw1ro9YrvaRdy9R8hoaKxnCxSn7a8KYyRJE
A4hLpQ4merV3jR6sWWsaiyuDmAe+LBhBsanAQsM/zXbb0Od/qFFPpNsQlkeFE2XqPym0s2VRwQs/
pKmM2DqOcttscNeDZkCS5TemlFBVEvcjpEghKbGGaFjaT8B5o94JykD0/s0WKFUzUCERpXZaCAMF
+SfJPcRsUoQew+ypJyv5hsXrAfeUpv1JvBnz7Svl/SChTwXH0w/mohUmu+Wv8g2iqF3xsxL2sGJv
6TREhxT4bkCmi6bw2XZiTdXU6nQ1pvJTVXjZ+CnRQ792Ei5ZQbMBUPOQP8SxP7PSRHjwERX+kbDb
mjtD0NuVihDivwPwwHd8Zme2d/XSEl2cEowmj2xS0G09ZscCgWrGyErBdmlTgdPFRLQ17dw58KSX
eKcnEdwC4cYxM8fjkK6d5Eu7CqxUuKem5zIelJcn0dASDaECXAG926HdGgyt6D0k2piC0vv1U+jP
q3F+DAEJg30FTBp6d2czh+dGJem5hajE69/w8AHM9yA2FeTaxkPpx47xGPjUo8+ov9tDYfM9W0lC
LA727ANm26yzeJpldPqArAa5+J6xX+m4ctYu5dmBtv9/o0TnyOWMWuAn6dMRRqQtwv7KO+We+Kyd
YJP5xq74Cp7qu+6V/1hTF10qPsMuaDPQt4RU2Dzvq1Ot4UxCjavm9o9xS9HE/yOSnXD3WBFb2eap
swo9mZzj+4L+NTlbUDUcxy4NMFTitDt5GzaucdeigdWTHend2GoPyV65ke7Idq2CuxhtT5QPyO2B
kd6aF6QUvRwiVQRo7dz0R+UZKaTEjTfBFriCjWIDsBE/8k13eLnuwYv78czq9POz+2GQs6ayEglL
29+lRLcDZaXvZ3LA7xP6d1iTA58ZGM0Wb+MQBvgRrHvtIfnNXmLfQtfWz+sjWbwCzidwFjYyZtRp
rGECcwgi3og3dow9CcBKX99Ye1Alv163t7zz/g5sdsyEURi3AiwUTgiwHrj4bQ1UPFn3dN3KQjsB
mMDPFmjmkHgfl1RuYUa4+Y1uE6fy3tDWRHbBI/E/6m28MqyF5rBLg7MTRTP6uG0pDKpfAPTmp5E4
Smc3b/VTOLrq2vCWYn0kGBHsa8B7gaDx0j00vZATWsE9gOAXb/VGeQec5WTe6nt9zT+WblPQ+mE2
pwAfj5hLU3VSV9YIxg8HmbUH9bF1gXQUx+TN3EUP6ENrDqYvPpKNtXJHLG7sc7szv0T/npqGKIk6
8lfqRS/MjXswQ9r9A/DZuqPcaD8SySYbsFmtBCmLvkNVFU0oyL9pAORejtiI4yoqUgPxZUKqbc1S
JKt1MQyuFCUStBM6DH+sUAgqVT3HuWpqyeNYkfq56NBNFuRyvy3UkZ1KXpLCu+7YGmzPz4Xzb5v5
tRhNzsCbgHOBtY4C4rlC6vzrJhZdGcleOj17wIowj0ErksRqZ1LENaOGHKD6KFfvnRJt07x1SgZ0
Qf6rLMl9q0cr2Yrlwf3P8FxLBe5u1vGAiQ8S2e9o5DM526wMbtGd/w5urpASGcj8TS30Trcvj+i0
RfoF1yR5NiM7/HWUTuNH9ptAeWylBLZ0np/NqTXl2c/OczEWkVwaeg1KK/IiSmUbBvVmpMDAUS20
0yp0zMq4q0vt/fp4l47bc7uzgyJTOZA/BFOaS3dV9llJe1o+XzexOKMaWuFkGSyxIAK8HBqrht6k
AWY0B6IA+Uv91gCenLxdt7LoG2dWZo7fxJKWFsO0bvFPs9w1a5D4xagJRT202QLR+r1vnyVVR+IQ
UZN6i0GAVs6mN+Suco2vyrd2zbZfq0wtjghPTMT1U8/Zn8zZmUuMBkMYXuDGaJUXqTumZGUfLy49
KDHRXDb12c6roRy9BGBPwoAaXgB83IOk6b4d/zshNx5zQOaiDxJvOqTSLle/6yKchCBncYb6oei8
arjj6cqBvDgQgDTwLkHmgswdLJRN0YoOl101/HmL3wToDUq6+l/8+MzMzMPMMcfvnW7wKgFDZ2rn
wVYzXki+8vRY3C5nZmYTZmUEqfnpPh2giF4eU7prJDddewRMH/vtnvhrRZu9PTorZuCCgBWFOmNy
JPxHRl1LhtKWJw8rZ9vyhYlnI1i3QDL7TSBHyvRW66pIOM2H2XhV6/V7k9nqJtvHLijFE9tsXbAb
qCtn2/KWPbM7TfXZDpIZB40Mn+zuuw29lR7wnjsVjSNOwhOOeG+218+gxaVDI9XUaow+7jnRsUYa
o1dB9OYk8jEedQfEkruE/0ylcqWSvBiUTzQY/9fSfPl0lHdM3MNYvsFpSt80Dnr5Kg+vEdulrLBJ
sRPJfV7adbiGdFmOu85Mz9KrKpc7ShoM0voC+5D1Gj3KD6DfCG227UEN4KSSE53IoXAJXfGjRZ89
szy7IyHpgG3BUgFmPMALH3JxVBtQ493kybGv1rqtlvDMMkgmQRoMaCEwANOpc+Y8JIlqsJtjnDV1
6xOIeVEk24/ecEc35RYlx5Na2vmt8nDdhRbrIZM4DGo9QIKCSPPSrFqwKtVH+Kxw21ec/XbwGO7e
o5O1He9WTC3O519TcydKOtMKgxEjLN8az9hUN/pn+qs4Dbc9twdf8/W71Cc/wvfIXs0HTGHFt+Pn
zPTciYZOLZpplK0LeUo732QHesO278+BA3rwNcdZ9tkzczPPkaEbmvE/k+pbUM6+a5341NrUUR8y
O3ToMTvln2tA5imsuTbEeWQ1EWwxdFii6/aWS4eU3PHOlgzggbzr67h4/U2ZTDSiguBkruuC93GS
J1BPcGIL7dqabHfWZxvtrhtZDEbOjMyO0tTgorESHDiSHthy/4Aq5XUDS9M1oX5kBRgctM7NPAIU
lHluhtjcI6o1YoicMcxORW9Bz7PeMMpXqhBLR/W5uZlHhEJFq14Jc00S2JkW+g0/SaWfr7VHLyb5
zg3N3EDhfRLGCiau99VdUtjVVrd7tz+AfZsfAK7TfzQHadvZ7L5f299rUzqt6dkJVvZWhow6TGsb
/QsYgcIe3dSzPO2Wl451r/nZJtyNXuCtql6uWZ6fnSYXapNjdi3zI4/2GX0aMoAftk3iX/eaJd8/
n92ZW1pNp3dCwJAOeGLF7CLaKBDJuW5k8SqwoO6HP8B3fO8Cr/PGFFMMWzEvlAoAYQ5h9sq1HWRf
muRAIshCQRkCbAXHRHkCa2cQraT7lib0/Aumo/xsKQmIxmk3ZTFFfpsNj0AQ2MCyoOhqW8mawOvS
nALPg+NkKvxAlvHSFiVpPpo9QsN4uFWkn9DNVdfKpmsmZp4p8bpVpMnEUMj3LEECzAh8ELo6Kws3
HRrzM/h8KDM/TFuWlw2DHWFtrOyjkTyueGHxW9VPQCC70eDk1m2/pjO4cK/CTUDaCM5IhBDzxqSx
7zK8VWBV5pUty58tuITy3Nbkxz4AZHxNdm3hKLswNzvK2iLOMmDH8DAN+V3FmKuJxG/RLIvH3cqE
LtwCF6ZmrjHitWh2xvTSanOPi3Qf1oZ3fc3WRjNzDd5KVB0ETLT57Si/DvKjOT6yf3gyYiAGxDpR
CMFSzaKsqgMXVDEFBH33CBCOHu/YGi3OUprs3Ma8TUSWRMBEiXt5MDMXndKuFUIV1JLfBWj8lbDy
RDy6Y9xvq3i4vz6JSy+uC9uz23RQlN7SO9gm2htUT7t0n5XbIn4ZK6+OnkN9K9THodp1pauRe9VY
OTAXTqsL6zOPBL28plU9ZjcPNSciP7kV2WkE9YeCvBT/h7RvW5IUR7b9lbF+Zw4IAeLYnv0ARBB5
z6zMysrqF6w6sxoQ95tAfP1Zqu6ZiiDYwe4+ZmPWU5ZV6bjkcrn8slYtNixmS9rSKN08yTP16hrc
R8P8TgX3WQko2uIGHZ0b66q+fOFQkPNE6EYx5A8SSvUtR37YBCi1YBE0syTC5Ua71VHaHfv4seEJ
yrzR16pEw2lvfEK164HRVMHmXf4E5bIufcHiJqgKprlGBm35hM4kxkYDDW6tAWriZgsTaHVhj5Rd
HBLbBDq4XkLZIbVuEi3e19S6Nl3hZSQHTNDH31EMzSe4YUELs0xH6fGc5KUBxazmik7BXKFpMbws
Yl2hnyIWviUH/3ykTRBhoC90crwa/E5zeZuJkGevl0Wtn0DA2/9bHbWPR5ZikASgAgaCL3mNwll0
Z+y7O/aBSswjQNGta3rIn7ZuVbLqnlUvNkiqFe3i4tS7xpQZIoXM/mXY8QBkIQe0wWqxl/oo8+4U
o/i0K/a1l1zb9/jBLWz3xnzcJJReATrA7Xf0IQsH0GQwyzHHh1gPuf+a3QDxpbB90gfsFkNUvjx8
y4K68bSX8rN5lWyE9qvX75HwhT/Q0fGbthZ2WeaHdvR186aPfEp2KShX7WbD1a3FhieqLmyqmtrM
HSu15vs6AMBB+AYAfXHggfvJ+NTvgDEnwy0W93XjYkDtIejtV1QYp8aF1W1Goue4vmzb6zBuVNmq
H3r2uBR3uQXCE0zlETve2Wns5wYB9ncWDNY7Jus23oWrR+roSxY7nSTG1M1CvaMwQzbeURcgpRST
0m0wbhEJrVvVkazFxqbgoq4NCa3pdXl7h6qMeOSP/cF+wUMq82zP9NP98KEFTxyzu5eP85aai13W
yQh+gASiNQddCzbmUPosaAHpzsX3ZKRbRrVSvgVw4M/9XTiPmpcguK0hTmpfpsTyhuaqdQ5FBIwr
+uLaj4DV8NJmQ8fVyIuBFgoIeyg3LIcetZnYQ9VCaASYZYl0PbPrJ6BLGNUWGrb6/LM77EiS+pIj
32hZDTCnKCTFKDylgLAAw4jubLiBdSFAWgHFFsNkyuL2SlnXZ5Ze9P7YIxRm9Z53bJ/oXXDZMs7F
ABQEM5RovsJYlPljQOZIl6iOeBzlaOB1wECFBs2Z7VpQenmJsDYKAyupQYjCmIHiJ0RW217Yf2GM
WuqYLQppvX2Xxh9uPlwTfQj1JNvx7HfH4r5GXc8hw1WlbzGCnt8tP8BPgF4E+EXMdasTcqQnMzgg
JRsIryXfp9z6lIn5L9dxTkUsQhvCJ65XMxp3BzvbO2j91vM8qJJ6w85XAvNTOQvLMEvs0o8GYZ7f
msnnEZ2ak/3UkSBrru2Egxb+TYu30O3PT5cSqmptNnBGQI90un5l46KfrevRSTmgf62I9iUfQqci
nsa2kgVbohY+ebBsKWMKUQmzd9MkcSuoPnb3AV3oGzmm87tWaYXBOWbDYZEltCoGsVwRW9gyLfcL
/tqX+1J0XuR8bovfLLbV/Lqu2E9pC7/RxllHEVWg/m/c2awFQcmVm6ReZm24jnNvf6rVwtaRUdCd
XEIrGRfoih+9tP7d1bvrKfkitC2Cty2lFlZfJVVD8gpKaf0uBZNH5vzWR+NDt2X2yqpPne6pUgur
J2XaK54cPKxl6gZNHGXoH+6femd8i8l4P8gR/eWSzje5zdFycNlLrgoH4i8qjio6XU5ZCKSbdKOA
cAtMPRooGKd3rbtyi9Sruue8/j3eSgyuxGVQ96fEpbOcLQP1omFEk8o3gGFfkx0Feuineif35acG
ETA8dKjfbD2ZVioNp2IXgUKMmorFaiX2Ff3LSaAdIoAWja/0exGWBwkU6cFvf8f1bW2cxNV7CK5F
QRYYqBst/AuaqdMKhXY1iHnnGj24fgPptBuX3UrdEeodSVm4FvSCp6bRQQpvQwtQ0TEyaI6Pbv5A
B+p/XO1iGTbc9eBFXfFy2YZWD8qR7MX1VxaOSDE5gM7Ant7IHEL05hZkYWGb2ofLolYdwJGoxS4W
aNDmdQxRpTaGWjGHRKJBt2B+ZecebPzzZXFbe6d+fnS3TnVUD3kJcYb7tTaeKnCTbg4ObK3ewnda
uSvbRKrVa8G5VT8V/SF2rtm8cdBXVQGpCuCgMQl5liABeG6fAG0KrrO8ybWgrd+TrTHq9ftbTT8Q
Fdyd4VY0SBQXjCAUsfovBkNtf6zx3Ji/zlp3Z7lkJ+b6rTSQh99iSFi97Y4EL1x1ila/slK3XWru
O7fxqxmOpAfgAwJzG2k2blsbyFCrhngkceG0MSiIfjem7le9Rt2IOHvOvk6ReDIazS+ovtFXoOz6
7I74Ke5sNqfUk0SoC5b3ml8PMbh+5i3aqi0ZC0dVtpjMLjAS5lPsGsLZyNOlvtVysmrtR4os/BQe
iRYd1NjZMNRBKnTLjwjbzY6BmAG0FpeP70qfCbwimgQcpvCJ0Rd5en6brjEkkVg2TEJUc5hWjzz6
GnW3NH7pTQqu4S/Euhr4Y51cdcnXDeFqvc737KfwxcEGqlJVpgOE0xzzqjeU3MX2F4sfwHeS589J
c2tY6K/ZuG1W73M1ukBR5UA4tNB4bmowNaYQCnoevFCNEHP7wUjIrraArA8Wndrhvl5s9g2sKnsk
d6Hs1CVsslWwNKe3s0zx6gfuc8Tkbqpena7wDflaJoNfsVcL0Bt/Z6WPhC/CwqHLTWdWIXwPpjON
3lXlvWO9S46BAud6cMImCuL2EDlPl+Wu2vKR2IXX0eI5dhMBsRrZdZw9NZirt6JmbzivlwWt+u4j
QQtng5mfsQXGNN4NTnIl8QJiWrmnmbtxRWzo88O9H912vLf4VFtKzORGXjNOXxJzxqgvamXDVhPG
+pv5p04/fn4kLMloXGcNhHHyu1HvJgAuxFcRBtwbzQU4w14f9lPnCZyRy2u5HgiqIRtdtRCB7PfU
J1QFepWcGBFvj7aPWER+NsUB5VrIzAJkatWB5BjDF+0V1fmOYqG12XnOAQKfu6/S/F4Xw9XGF62f
nZ9ftPCJdVsAgbsVeAAgrQNAVvEgcr9skmsLDF6OGWodCJL7nRtvBFM/Cl1nHupoKRaBG8idqVUy
LMXcfG1jM+xttOlP9oMtqV8Vzq5GhtrgT30hrwWbAEGlX1lJAUDHZyBzAPY/emns30b2VU2F6wOB
mSTXwsm4h6bzsK+M713e7uIYwBGVAY7fruQeSKT8sXE+XV7C1dv4SJFFWEhsYIJIC4rkAtNLVzF/
b4jhUT2IJ7mxW+sO9udmLRxsG4FeKlIPpobc9OS5i6ZQr5+M/oHiTaE5HnFeLuu2fvh/Clx41rjV
c5uOsI6aRh4O/aHTgaAxTbvLYv6HA/lTztKJlhQUT6iIq04G5uwa5scVeO51f2yvsswvhiEQs4fy
QbghWFnZqRWCaRhwMKpN2FEoi6cHsnZBAUV0BMB1ettFGAGj1zYsHs+Xgf+WIRczcV+Ut1MRtBjn
jcYN57ryIIV8NScD5LMVnFnNBnywqV6GcYMUcoekzD7TbyhwtaKGgade+k71iFn8FlTdc4einhnk
yYMuy/3lhTg34tPvWFwnoBMGxFGD70j6ud4jIzB6fEr0gJbtQwScHa8kjtyQeW5ckAnqLSSYAOuN
ytTp2o8zwaiOwhMe3PucHuLmJdtC7lSffba9qjnUwpyfYnY8FSHmzmCAykFuCKUQKeIQvfO7gQGU
x0hI4Ea3XYLu8MtLuaYWEK4x+A/4aeAHL0xKQ/+HPlKoNcl7G3gdhdwDauiyjPNwGTfIkYzFuZxs
NyaxGrtFSxzTYDY8///UYrFyqWzyaFKbUyS+QGJZ3jf522Ul1EcuN+dYiYXNDcgMuJoGEU4JmsXB
y6OdHd/23UaX1JaYRQAzqn4cdcz8qbkzp49q/BIVT8zcyMOv74gLiAlwvOFyX0gppD3GMseODGT0
+nif9Rtbvq7GfwQsWQuiVDJQY0NALZ/bNiyc1yR6JmKLMOr8ioFlERtD1pjLAa7b4lDGTgpCAbVa
kYjNygPHHBzvXEfWh82H8ktsadnHTOv+ZY44alBdnkUbr4iVgjU+ARD/OnIF1DmbKZ+5TZic0SnV
ApG+CaOr+Fcr9jrLL652+avll759fzN/mM9OML4xD5lszLsCDO6yda6UU9VnUAbmBnU/LEHkzQYg
cCAjRGExD8j1FKS/2l+HPUjbveI2q7xy575of32651QmOfVXTBM0aVw0V+A6ssUL2aKFWPVNRzot
drftNQ6sLPz+xLxt64PtfnZ5cHndtkSog3IUWxepO2qUQYTN7jXrKmaZR7dImFfPAtgUwb5jqoTP
4rAJlgKnjUNG0bQYCf6G5+VUAZ6K7S/rsiYHIC4YUwK1lzoUp7ro2TDBylUdW4BAns2ZeM4jloz+
wAby25QlVbVhdWv3MFK1YE0CYyRwnxerh3RCZvYtGt3cHJDfw++xjaGlClbvCM+i05fL+q05LUr+
wLi3bIwXnOqHIk4zmoo6gE5VWDAbr56tqu6qQgRXMLANYXjLsVAH6K5mYeMGNsgUlPYOuIBeC4oC
8532z5e1+bHtywvFxiAeQHqBhnK+XV3N87zr1dCxe+jfyJ0ZTKAifhvvMzTfeuQdhOD7+d72Ppd3
9oN8lA9fAfRxcA+OB0xowEpc/p611T3+nMVhbkbQfiY1Pkdt4hRhAEe+XpawAokB5M0jjRfnOa0K
k0Q9RJh76z66q0L9sQ+cg3NfXA9ftUBc13e2l4dA9zsUtyD7jQ6XP2DtgBzLX5hrT7oGNRzIV2h5
eX7L0vuo0oIKD62/LghAnDBWHAsAci4steR01Cs1wUzixEfjQ6F7Hdo7Cnp1Wc6q97IggLqqScBZ
nPjJaQrZzQ6yyMmvTADdMMo9aT9dFrJ2JlAs/4+QhWHYiaM1vRJC4VTSx3l8zsUrXiLegJ7gy6LW
bPBY1MJAqjgy8plCFItubTfflUOxsTNq5ZeH7ljCwgQikOTUmoCEkb4V6WFKHxArGvXnDgAe/K0a
N9oB1iJ6OGQ15oYwiywZH/upaytuATMkr15KM/M0Ynpt8pHU79T5NS03zGF1+Y6kLZWL3HxETgj1
eXnAILRWb2TyVxcPNL1wjiiOYLT21AFnACsYYwF3b4kvfXxr6vdZjXyL+9VBh670m/H9sjmsmvdR
aKV+fnQ5l0KXBVOhFRd01yDxDZe5A4zixr25JUa5jSMxrVO4xVhDTG5dAaETvKOIFLfeWWt7c3w5
L07R3JixFhfosSvHL6K+1t3Pl9dqzbcd//7F0Zkzoy6EmtExukMtfh/BF+7KUBRbpY81b4DxJlxb
yAMobLrTxZKGwXUgeAMFZwqMMfEschD6FRs7PIg23PXavhyLWpizlpQA3muwL7WJ9OacBWbypWFp
cHnhtqSonx/tvibsHrjFkML068IA/3v2xcZ8zN8RArQ1IFsBt5ssTs48ENfuXaUK+Yga36HE75Ot
GZ9VE8D03L+FLF6obYzOKmDPYOilz73ZTAOboLEkM7xkeLmszqokR3FkqBKp7S7UITWy3dxApOmg
T5JGD3w6RPoO48+XxaxUSRX2GMZ38L6zHQSap3szZTIlKeoVvnCo31jOK6eOR825Rf9i583IMsnC
ClG63Nud9nZZ+NqBPZa9sD4me7MaI1SBSTn7g9U+zq6x8Qpf86fAr8JMFkWO3VlGm3EyJyXsRfXo
xHA5QykC2sUkAKgy2uAqy7nq2ygLCGu/lHQcNgqla4aP1yIMxkRMjbfJ6eIKh0TOnOK2cDgih7jy
x5rdRqzfeCCv2YpCc6MYxgJw+BI8Ycg1gJZOCKntaEdyzKqKKuhBuec2+8sbtqrPT0FMP9WnkdWY
1Cp2N/XOGD2jjfpnzE6NOpIcBU7EZWnrtnkkbhF7IUVfKW4l6AXQnizVvZwD+mvCJQ8sVI+n4JJ2
k8CZHoZ63oqT1sIKJCIVB4WBVKGz2DqzNCJjQneoHyEPS91PdQ3A16G5TTISUOOjBxrgZW3XvP7x
Q28h0HGHifal8vrWCCSZPon92ErLA2nIIxeonjYbp2+lS0e9FQD67yhEW1y5p7vJc/QfdqPA9I+J
Vkac9EyWgNqk16kNcLkC4drQc4+k+q7Jv6MnJNCrYavfcXWPATqPb0CWDHmVhZ/LI2Nu6A8whGy4
jjBhVdjM4+2wH4j0JqANC/nIkyIwko/L671my8eCF64cxfgGKR5kc6a4BPj2odQar582wsW1kwks
RMsAGSZGZM7QAWogBNo2QgbNCeco1HnI7N+seWsnlW0sQ250FYCeF5w3NmYJT3cyG0ZKB4XzYMSP
NqZVKqn7aZYfhNFdoev+kFry2a6/ZgaYR2IQSjbGNSm3BipWdUVTO2Y6mI7+VeWKj295jRAFqas6
qcFcbe94FXtFuwNm4eWNWzuZwMT+t5xl3nMq9Q5MLSVC1pJ/MlO+a4z61znSA0FiYKl+yHSrXW/t
EkGbPeiqMKuJrtyFZnQucmFMNVreU5MHuByLQ1vhHcin6NE0q7tpBFMAqbTIB5Bi9Ze7TNEzjmEn
ZD91PKuWjkhORcdbWeFFb/3Gx0dRfJ9Hf+r2AJ3+6+vKTCC4YqBXNVoutEyNSYszgqe7zb7U3RXn
X7v0Pau/Dvp79OmyqJXyHpSilIDcFDik+O+prfCxHCTcHFYUKeVB7CVqWuPeSB4MC4Q/e4bh/pp8
IVtP09UU7rHcRcQxZZmp6aJTA4/7j8l/0g5du2e/ftJeWbtLu137uuFl1rw6sxwM3yg+ThT0ThW1
5xzVGDIg9M1nn1m3FKBgxjedf06mDTtZO37Hkhb+LLfGiqVKEuI8zyVerX8bM59GGwHVShcTtu5I
o4WZxJNjTkzJKXt0yhoH4eVeeW0+9cjIB81jE/nWy2Vr2dDsxxVy5Fiikf+5hikyIn300FZfKlAE
uMWWVa5uFp5chmWBR54sE/xz51SCVpNCQrB9kPm97Cufmh57MH6Nn2efh81jjcelN3+9rODaVYTs
5H/kklMj6XNQNFRshFV2v8WgWojvYnd/WQRRv2N5RRzLWJw4oedmlWmQIfbgaSKvzXUUTFfsqgui
5+rFGAMAK/kgLgnib7l/g6Z5/+88a4+/YHH2cu5oppZjdWdCHrNZ39fF7Nto6JjZo2jaqx8K/5/3
6f/G36vHP1Tr/vu/8Of3qpZtGqPl6PSP//1Qfy//8Zh/e//e/Zf6h//5i4u/F36v7r8V53/p5N/g
l/8pPPjWfzv5w67s014+Dd9b+el7N+T9j9+Pz1R/83/7w398//FbXmT9/V+/vFdD2avfFqdV+cuf
P7r6+NcveKMdbbz6/X/+UCnwr1/uvuXfZJd+O/sn3791Pf614f6T2KBAtAw1nICH3y//GL+rn7ju
P22KHCfY7HSYPignfvlHWaGP61+/OP8ElTeIvNGuC0J5QKfBdDpEeviR/k94AgddjS6GwVQyHz/7
t+4nW/Rzy/6BhOJjlZZ9969fTs+BA2ZGDAsrjiWK/6I/UjmCo4Oe0Rl40QJALnSYAZ4Erg6EK3bq
51G0hR29JgorgIQuoE8ROC1ElQ0FYK3FuxAIJPTglOmbMen6TpJJ+kcb8KeSx0opf/jz4P2hFO45
XeHA43G2nO9PshzwNFnchTqd3aDTehkydKjvHM3p9pUhyCdtxrsiF239lg80+3xZ/OKq/VO+ivDB
dgAPs7zW56KzCF5oXQig1+l5doduL6QBdpzMjD7jgcERmDb8XWSEXztDl900ujQ9QuYq2PiS08Dt
318CwjSsA2rJ7mLNGzHU4GzD9gKvt8s89JX0T8wGukad2MWV1hVzhdR6ndwkkdHeu2NZ3JVRknwC
8TI6/oRMRFD3Uf+S2UCvSHhfB3o/Vq8oIDkHMVbuxk2nPmexcci/uBby/vhgfO+pNVpTmmd8mvsQ
LfGRbxJRDV7PVHzEgaVfOZncuOdWbBJvBWDFogcCvSJksT5pRtypjyFwAIvaviQs3oFw177B7WBs
7MWipP5jLxQwq8uoif57lDNPlZNuSVwdLB+ho0fobCz6kmMaUBd9gJxM8YbJwhK0T4Ck9UzXKGZv
ameAmZl9ir87m+VDRhjaAJDV7cFvCmLgL3PZtGA2iAx3ZyUip55h9mid4lm/R/1mNne6nIZyx4EF
n4AvM5uJJ0ynLTYUO19DVaXB8KOieAU3AD3Vq8TwfixTgKIC6iEC/qopfHRTpn40d1uNEafRglpC
iAL5AEhs0dVNl/gtnSbcZMgq2EcqtPuBTpbuGWWKprCOOQ+JbSUe0k3WhjtZUdACmjD2TaUF4cdP
FUxkn1oJ431I5jnzeW4PgaMYxKgxpPvLB1at1ckBAGEb/BY8MeorKP0u0i9gW5xh7qIN5aSP191k
uYGBtryNHVuTYuN6Qb7bQWV9WfGoy44OU8masExr8uJGFjsAxkhuJhpW5EARYKHi5Wi6eOWcLhzw
CAvQNulNCHCaiF+ZLfpWpNth5jEBhdyvlhT1R5TJngYjVr71zYzbAnyCTOOeBMVGdseHmCYeza0h
3jXdhPGwy+u96P2DRalrVHGfIvrEXbqs9btSNPCBRhkOWlPvkCspr9AJSH/jcWWBDUeA/z2ZbKAg
ASWmEI70sKrOIWME3LvDYCC3juTNXFbNTV/FbKPOtnSHeNMjswCGLDBh4Nm2TGUYxdhWWjKWoUYB
Ss5b4LSK+paNOOr9TLQNMz+7tpQ4hoDExOwABngYgo7jWMAFpV/R6lYZjlW6c4za8oU5fKaieG0z
uWfuALhjCirngrT7djZuptZ6urwdy5P24wuAlYfnjsvgjpVBHUUjtpWmetPYZSj6qth1rizCLJnt
AD7QCC+LWllbXDI4YwCCUvmFRV61y5u0RhK7CFPb8kGSpHkJyQEUJtob0mBe/LK05T38B8IqumVA
6gD6nmWYVbWidDiReWg4vOg8qk2F1w8G6TzQNDaPPZPsoHe2ae44qcXfEO7qCCRx+yjKycXFw9gk
hp7VeWjSTAugt0Qy3hHkmhSmvWMGGs0qMhjfRnsGg/JlxZceG4qD9Q4Ui8q2gJq5cAGxjKjQjSYH
mR+z7gw7yfYCHVYPdewWOOmpfE05aTfM6EwoStJIIrsgtkLnmG4uzKg0BIvROUZCPhriIGDU+xlm
hZNTfo+yrgDx1GRtscedbTGEokkJ+EPosdFhw6e2G+U90H8SnYRTz9lt27L00Fpg7ZKWg5Gfghkh
z8vsfcRczkYBe+lm4boU3RECBBSUgIu6MOURY51z3TESZhOgnAqc4Furb7d4LVakULRE4deD4ZtZ
y6oVKYQEXHhihizuhI/rw9hp5rQFdbHIdQDQleBRg/oNziRakhELni5jBybxyQakAYYeMEkzgtzc
00oDNI1xlbc+tTr9esjldJCyrK+cQTNuOpIPvj73eliAmvDecaJhqyxy5peA3YlSEq4H9KDhNbaw
Yk1qRlGiOy1si6aDewTpXD0BuyLTmz/e0CdP6OOny9kqq9gXzh53P1KPxFmklFppD3Y/JyRMiFPd
5ERPrkxAx2yEGWfOD3MvCHpNZTeqpW6xyGmBV1+TQorZlIXXuakT6mkah+1A6KEXTrsh70wrVBsU
Wzv8nxpJW7ZjI95p0nlGpw2oPbKDbTROIOt5q7B6dgIhhaqELY4fRn2X2XAuyniwXDQJArMfPcbg
Bb1tuqJC8x6zU4wUxC0YRImeBpFhZcFlP7d8ciLL4sDZ4M3HXDxylzEiwmoxjvaUh1YnMC819A7h
ATdihKaVOV5l4N3MEPV0lZ+SHANcTlQXf6kkqaCQ1U2mHB9cNnplF6bT026G0wHvQoZI5In1renX
UV/4LWONNw4j2ch+nnlZyAOWFbS1LYxOLEOntLaZVrAqDwvw3O4jYgBC1UjsZ5YZ+R40eO5hAsL3
4fI6n53EH0KBug9AXR10GQtfR512lqbW56FknRXoZi0s3GhDbvlmpTUbK7qolP2xpHCq/5G2CMdV
Bc82qy7HAKFbNf6EUYaPwWgzv9fq+rWyncIA4eskvyIAbqU/2gOALwCyt8Vbfn5e0b1pUgr3g/+D
Of9TpyiSAnWeqRjDmkqvyJgLlDvbxHBcl+y07K/1TCqt1TGCvwMxAAEwxFKaqUs59vUYRung7Esn
c8KhMNjGiVkUBv4QgwNrKCoc1T65eFaVhGcap5oIe7TpCT9BJm1Payl+mxiCcY/XToYUhMXrQz6U
aJAZ2Zh8y+YS3M8d1T4TI3W4B7oWZ8KdBxjkjajp3GfhMYtr1VY9s2jMVT8/ikXbIW+TJOmKkORY
atbNbC/4uNXhfnaI8JZF+zQCXwMpAbKEdKUNG3IQvRZhzzAvO1SgMuUzeKypdBoMKNqvhjYYG4+e
M83Qc4KkFCVo0FDVoMX+Tk1fjmWdDiFDJP+WRlZ534Gg+O9IoQpnFTVm+P7F+mWdjscLkUMICAX3
ygLJ9t4uqb0R+5yvn5qSwEsWwS1Ky3Th9OAJEh0Q80Noa/noa2be4CUnyX1rweUjuugf5ibbqmmt
LCA44ZTfg6NHJW0RDkS4X2qtQtaoN5C9ASaFDNzK2GKhW5GiSoNoEgA5LEp2i0s6t1NNw//6sNbt
ufHQalPvI5BHffqLHhUODvSvaITFpQncuoVHHUXcJ20lSsQCTAskp4PfuNYQFFW81ctyrhFBSw40
ctAZjomBxWaxaZhytOc0oeysbp8nlr2zK+39sj6rQlD8QzLtB8LjQh/Rov4Xl3YTjsJkOyaT6BZg
+mLjab4mBe5Bdf4gg+/aizM0WmWSzNrYhIXL3UPCkOyd8N7ceMic3XaKuBaddRibQyMDTtGpD0q4
JZqxQwIgjwZ2g6R6hpFIR9wPom02zOBcIbQy4G2IMoSFDMAytWZopkxiVlZharTyBozw04vUZn0j
vFXLcpzfwvMIPhVvMpD+YfmWV0sSWQ0SaY4I83gqDsjKaO/ZUETXkRGPn1JWyg33oCzqVB6OBXyr
ifevGvBcJJSdOHIGMiS4OHVRhG3UOp9A3ENbz66M7lqbmHtdODb3x6QYNsKj8707EX32KiPSKiXP
xzDp6mQn86gNekmNXdJNeXDZ5M9XFR35AFs3iYG0+Zkx2lZWWkWsPIVjV7ekK1A8zYfpu1HO9DC6
sdiiDjr3uhY6tHSKGRn0MTrLB7Y2VgSziX2P5MlsX9utwZnn4EG3M+O0v+GpXtzmVpHuLqv5wxWd
7CbSNCATUq1hLkXbzcJ/NFEbSZkX7cFMG1F63Vjkb3lWips2E27r8zhL3uY0K5mn2/Brh6k3s2mP
Ssz0MpiYp/cnN54xv2s1g1fOOiZhopRV8cEstKJ4lI0m2Z7mFfBreCWsb2UiRbJxK55HPSpBiDln
Bu5otCcux6YwYq1xa+LNodes9pnKOk52Zp5ZAg63INeokgMCIXMTFADGTOv4PunF9GpxEWmBLVQ1
uRrwe6/7mQ8pkI94M2xY0wIgAZilYJ3CTDCyNWprz+cvtLG2aeSaV7aoUa4jPJcvURtX3+3BjD/M
mCNWSEqOAXvAd9cZ6OgzMBM1E/AH/d7gY+PhWaAZO+CTRE8UtJGJp6jMCr/DkD7ZWNA/OIpOrAIz
4yZKoRgutvEEWwZqaURLnZSkDAGKYoP3JmtZsaMk6z8aYIn3nlZXdeanUUWtHdcm8takmAUGOXj6
W1H2JthGUBamuxIDw6UXlbwEm23DMffO4b+435VC3iOpIlJMEXdOv9PzhEAjmwKnIh6tPPMte4hu
ahMBra/3NDVA8Wc0FQbUsuoqm6xslw0GRaNUoaHXd+CYgoqtL3rUOdLHxInYFx3T9mkbA4Wc0RzJ
DisddeG3ma7lO1dQ8yVj9Qxw4mpOCz+OCGYe0xppa09iThOgKoNTRp5tzSO9lRbmvA9NhfDZlzVJ
H7Hyw6eBmqOCKprL965sxitXICvlz27b8ZtJWEPx1MSlPu1KewRCZomg+LHCi34IqsqKH6lRpMVO
G/QBiL2yBY5OlmXxzgDa09sokdv3WiFdw5uBbT/tK14l97nhAp4EapvFPsrTKBRdZjaplxhToaGh
IwUEVanTvAtsZyb8ViVI24CbhkwOeSeT+q4VNLJ8eJUsRVTSsG9D3eoFUAFyMMZ4Iq6tZEcx+sS9
uO0ZxehLnH8daNnfNGxEGo62aTMf4tlpgVbPWLcHI4UZ710y0xcnIZ3lmWzKXk0+aN+0Jje/m0hv
FaGBN/uVxDxXHM65OQ27FpVS0MfHZf05FwW3PdpYZb4jac94EDlOnu9NO7HftGiSxe+OKE2KprR0
HvTQSWNQTfXV2HzTa3fWG88cNPZucwN156k2zP3g5EUT9hPL9VtbCgb6vSJ2gS6LDAYmKwENiVoT
F5mB85667JCkAIL9iOTcYDDF7DUaxlOJbvV2tHMTYBd9/9AWnSH2WZGRuzkzQQSVcRO00J3RtPEB
w3BFdCv6MRdBldZ6Fhj9wEHPiao483pjkJh40PUUiFa2NJ91DlRA8DibxpMe20bvEV6gL1gAF/+N
yEyvPADgTPd0iPRnMOuC6zwlXarB/gvxHOP2UATR2RR50dD3497O8rT1CeZ5sbgpQihfMLeknlPG
7UccudqvoN3UPoA27hAvij7j5eiVdGKYLUY+cmdTAXifbkzmpwHtiK7XWJxVQPmo7Nuyncs9CEKy
MSBFNZiHKLeaz0Y7zqAzGywMvqQytT8NBmI5JLyMKAR62TTvNX10XY8nDA9rRCISU4gooD636Ntk
WDNZ384md7PdWCVcAoElikpvKiPwBoxAbJx9Q8+nqwxRre31eiwBcDDIWEMtv5pnL26S/KbjJn+B
pfHHDAwlGAJDcD14taiQiKrwtPyWtTwqA7ODVfkTyAZ/ncBG6nptZcjHHj7aAEGfztEd5YxAFqax
ldxUERNANEjzBMg1GQBCvMlgSeVZMwAjMYLb8HrvJpn1OSGkNwO9NrS3LiL1ezcTsKw5OhhSaFwM
jT9aFS3AfFRY8Fe4P5GZamkUOiwCuXeuqwuwscn/Y+7MluNWrjX9Kv0COA0gMd70BYCqYpEiKYmk
JOoGIZEUpsSQmJFPf76SjzvMEkOM3VcdDju2va2NApDIXOuf1nY7rnZZHAzaSQwypl9dMNOlau6k
p5c+UXbhsEzmMQt3dliE3mH2eq/fWTWWfESpaFPuvIUpQlGFl0MnPsNvjGjRvfXQ+gWHsbGITkSZ
U4c72bj2vA/n6iT6Qh4zJIMPesjTXZmAGAyTBnfN1vma5Wv7SSXMhWFqtkzdS77XbblaIci/ogwd
nxB2YqwYctf/6RdkgUfh6uk7adaqZjjL3H91tOMywlgN1RRZ64p9ffZE/WKm/AY+iazs9yFv08BC
pcek6kRZw7S7/VPBXfiRqUtZR9NQg/JN2+aS8hUqo4oVIdAqWsWs77ei6GRks/SaZCYVUSeDqPs6
LvPJ7IipbnAyIVIxv8lxXsQNgtAqS4xtyZwk92fP33Hu21ayTgM/NLXyboDgFpK8srm243lti5tR
G513ilFGi1z0qjVg7YR3tQQNpVmTGhxhdlAq73otrInAaGxB9h6PhscNBIUSF32Wp+ltu1Z1s7OX
xvcR/LERx0SiAL779cD0HjEK+zLsTOuzZ23+k5ahIFe9tMcqMileCO0f8nGLlsbyh4faq8V2j+N4
3nYB3p2Rc2AIftUizL6wswszNvt0QmhUrPPnAfyF0m0c0hyGNxVzUtq0XRi+cuuDMwT9HC91nlVx
v7K1xFkWcOBW2coeVxej/cvJ1MyUmiysjpQXfrnrzE5a+9DSQx8V4WwQYZMNtbOrVrjqOPTy9nmQ
QEu7oTNs68oZmTcdr2tqsNJ17vzs3JIZFVbFTvfRHE3zK4RI4+9DKQmYXSvcvlctQpnywrfchiwC
Tvk5meZBmNcimNKT6cSYnA95I2p9cUqJt9/poc50hf+qz4BBmVotTDjrc5Z02vyxMVPtHDeWzzW7
W+1D5fWk4XbKscizUiCyeP3UGPLZ9EpSebTT0W6W5X4YgTMSZ+2oNRrQ+C0qUF1YO38MguutK7Iw
KUTrWHElpP+zNwKv2ddluN42W9fVsV2GnGJ/L+vPOs/f5eZvtieEfSZb46xHC9cSQZ5qnePoptPB
9fr10hgXsf/7Vc7asd9XQTNH6Y3m7pRZ8LqVdpvQzR3VeUdTUiI4y9LG/lzlx4CohHeQwzcuRT9G
GDiRuliRzrv22VgXfy0y75gu0B6RRTDhKRchoLp3KOj/8X2BD9mnnHPasT9UdbOaLdVVtXeke7bj
clqsg7ERbJYy4vKdxuDN++KuUN+Q/uGes0abCZeLKt47BvbaU2+tZiJdBqexveTvPMKzjvb0tlzb
gtFgmQN5nyvoOiV6WyvfOU6pXz3odEAaXNgGuWxGlu+NHE/A3x/jGVDwrwsKRIOn/Cnu7gxp4Ris
fIaEu8dVbt8onnZjNTwYELnDWP5aVnqycCv+ma3i94dMUg3CbqoOeolzzGXpw4CREJV7TM0gv1J6
mHf5KMJdmS/ebsoMatvCNJeLKXXe0zS98dFhkTm5HDEkoX47a6VDbQ1b43bucalYJ9449Afp+v8s
c/Z0gyf0kpkFZD8BwwT2649uZmQUoxZnfWzSU7XjK/PxhMbEOefHO9/BnzeE55BmlZLgd1DIafH+
B1yfOV1TLYWxImqkaXJKB5PBOH/9+yr58wuA14ddwzp1EuT7Z/ez6UJ29uCMx7Hqmpu8C21QzC68
JVxXvSOFPCfCT88O7yRSPziIE8Z8tiJT06m6rQumI7Gv+WWatdZlI5XzvW9H43JlKvRHf8v82PZP
w4bCLLyQTjjdh3U1HcfVGy+g/t4z5fz5kfBsMa+BDRCnSq782TNG/zZbW9pjGGOWbC0M61vjGdN1
56Jvl9rXl5DX8kpWwXuhjX8+eBgpcH6PQZfYgs4J5MxqMjFuHUJ9jodIb2q6pEhqk0Cb740T/3Mh
odnlIr/ZRWSop63pPxZSR45wRXaxczRXm7ofiQJpb9l7e+lvu81/oBa8Xgc5hctWCgsPCXT2AQ7h
mFYdA2WPoUQYkxFyFHueQbJnOa57YC77CGAfxBQn9pPXz+kuTMc+cvTUXprhVMWL1WcHGnfrlBFn
JDkzxR7WRSDv37Z874ohPejO6qLGK1RseK6xs0yjeS89/o33QjoUFitqMlgs7+wuAKOL3BSFcxx6
z3zoLMyK/VgyVKwJ5XubyRug40nAxN4M+esCHr1+MZYg0tFdZ4UM02tjZhhYd2oYqd9huQ+Oownr
yeWyvOMnPlsOYOIoUuDTIdSZuOid68TWuqUxM8LygrPP302w4bEbps4/q4FOV/ntEGD7gnMN/sCp
3XxdK9sfLsxmsdA801VdIA6x30sCOocffy871IQhEhPC6yCVXz/ERcnBD0uX2U4I9YuDq05ecN0L
e7xM7Tn/MReT8X0LfKx2+MTkLY54acWO3ni6jT9PZbwBTgKwcjz/giFK3zuIz5736QcC1J/4QsBs
mtuzt7xmQVlqoIOjM5Uq6YQUcbM5zcXfN/K3rhLATQL8oCRG0fT6MXQ1KCVzfNxjlQ9ZAjgvEree
3tMY/nkV18FIyDkIp3JSpry+CmG6QY9IWBz7OfiOggCGt2kEQpC/38yfHyGln0lWG6NnbNjks49Q
96E1ezoTx7YczHv6FxFtnVtcqKm1d3+/1Ft3BHnMv4hHQG1y9twczESAn7Q06APmo1ta2x6xkp38
/Spv3RBx8GwspgexcW5V7DvCxWZyP461Vbs3pZWuH90NIxqipekdicfp2bzehtF0UTcj2oPO4HKv
X9FY2PWyhamFQmfJg6QPWn/vrGK9cJx8JAgmJYFXTJ3CqDw04z+/z1MIBPQr64Qq6expotMZbeLL
nGMxhupDM0uVkAa4XXqT+16998YjpV4JTi0joMcfBbVZDQ5GF4f71MBpghiBaM4d4M6qtf75GqGk
Dbja6d8Ql68fqa/spdddZh+RoJcX1twTi2CQ//CP1wjZGbbPXkYDBXP5+ioyVY5IV0ccs2aSe24u
jdfZnBO7aN9z6b6x6LkU9meKDyQG51yvbUyBP1GuHTe7Ab70gwL6MF33//yGoKxpTbklWrmzx+bU
WdeHjWTR43G4AY3S0bh002f28vf4wrOTlD32dJCdHPIIQIieO+u4mzxci6Ea7ePkLeWnAsCYsWJk
IIjj6tXZRej060PRzob5Tlf35nWtUyuA1MDn6q/fmSl1BTPU28emyx970PHImMtDuIY/HWcjgGEO
7v8fnqmwT9UCYkfn3JqyMmog9NPS5jAJIbLCApoKLfuuW6p/fiVW46mXOq17Aitf39q8THIoZSGO
dj5Zn5Qbqmho/ekWVPAfyrNCmn2PE4VPi3OSGcZnjYG/pAGqFE5Ie8lWRMV6uB5CbbyzMf7xrk5X
QejLt8V1UGC9vqGgJx5tkyz6vLFXFfmb6j6OvmHsXKdhLK2E7HDpxnP5+PdXdu5CoNbiIwB8PzX/
tMTn4aeWLf26mfP2OM6zz0RTNOP3gdvMDwZjKSYGKQwBcOtslRej6WZeUputGK+CfM4ALpse38Df
f9AfXz8ABC5JnDK0HSBHZ98lMXpgSnpqjrPCT96qprhfVmG+oxY4Pc5X5xBXQbSCFRSVCBzm2Us1
1tT1sm1pj1KE6c4A2mRMRJvurax8kOVqvrPZvHFTHAN4Ur3fxtNz7V2wrbN2CVk4jmOOQ7IT016q
9L3xG3+sISSaFHKnuUTAAEK8/ij+/hqIgPnjrAbupJKy8KuaYJLnHXHg1eSmTml+oUZXfBnSGpYk
N83pZZor9QKYrlukSx6WRpiSYSSYMJzJToYQYJDqYnxbqGweFtygv9zVs2ri7NeqjxtmAqY7jip/
OOTCcJOuaZwagtuxqiR0Z3igLrcmBv9oU1wPW0tiS1U0w+dwhqgiHk7mxIKnJqOBTNV0l6L1cIl1
nQO0X+UbARmyyHv++Gozzq7FvtZEYZbX5iHz2jbd9VrZabQZ6/Zj9Qdg9WIwSnPXNhORWv0ie4hK
2Mcf3dht6ZWf6lTsiF6ap8ipc1QPoZFaz27pT9VumPLuSyaxtsRlCcUfzakU39pxOcxFsZlR04sx
2BcyWJtkWTaGbiHAlDHGqrGOELO76BEsQyaqruvdUgq9fV5ReaDFDILcgeOQRPnbUwaBQXTVfIep
Nsj3ZuErN0JxWIt4Q3J41A6IxWHL+/xzMyFZSCj08pvVK1q5k8tALWVDYjzVlSujag742xN2GEbI
5ailZYqxcQSYjnW1qTtt4RaO8qKrmgTa3oeinpS4Vr4hyQ9H26cis+y7u2FosPAYVrl+1Xk7fnJz
w/F3RlkSaNFnmxtGneN1z23m6E952q5BxDc2WbuacHlCjt2mLRIQF+QVkI9g43rTMo3GudoujNxa
ZqYJOWE8upmMi9xYr0Wpi4xIK350ElDiM0gYoO8xzPwZchqXz3pZhfXcw+GiJUgoLeQHo9rqfN91
qX+3+ob9ILoAiKYaxulruLhbuQvGxX6snFK+pCNKh2Qo3Ox75qzSg9wvCaPLqtRjgc6+cXI8tKdo
AczGXJsds4zyZfSP2Ngsg8eaV1+yWVvPtlzo8BCpBc4Oqcd8S6dCboT0WNJxN5ZUn5iC2+e2Xcs8
Kc2C2KyUTu/C2MrgyRV6uspthCDJKibtRcD3qI/tPHSW3WwySztapDXVB68PJIFR3ZqC0TJSHVgi
NDWrylGMVgvK3v5JG70WjODszIE/NCqe5GbNFhRepy7HVHs62tyO2eDM4LDjlsmGPwI9qE8jw+g+
trMsFsCMtXIBPPAp74YN+XnSiCb/amah/mDZ5EfFDMMeP21err6iJ0DFuMgCsUY2TSu/qFmdLsq0
tb34pQ7zq61rBwfuPKuOkGLzEtFnedBqs1hDZuQs2WNemO5TG2YBpCOJ8r+sNq/rZBgh52CRcyXi
2jMGVHmcWN+MMNQ/7TJVz81Q9J8Ku5wfas7xZV8aZfNYtdV4vSpsz1FYqFXFWbH6X0M84V6SzwiO
Ymn0dR8HZOi9+BXR8ofWMWv7qku1/prJ3GBoeeYgMmkJ5OGDGcPgqdaLUe883QVHr4UmvtCrqZ8K
2UMmm2olEVYAz3zctLc+L42A6kdVpJ6magTFYz4uwdBWoW7axtXVzhG9ebsRXpjvIEX1nVsok/mv
NnTSzlp6S0Yq083zgLchj31SyLuDu2Twzs2ISCjuPGBHhGF9HZn9kruRMaBPOvoywKvYZl4vEmes
fX55uo1z5M0hQUWjM5DyM05FY0dbNfjQfdg9V/56C25tVnTP/ukOfQyBMmqkKc52uzVWeyF0SOgR
FnXpJise2U+Qu1aOgU8V7l4b3M8VQerBk92anAXQc8AJmxPUIvJMyUqxXeXXuzmbVL3Ts26P4bK1
OqmMSlkXredwF1qr/DkTGKyJA8SVG1suNUcMWq+6OKhzDNW2aOwvdqf4h6ejG3xyw9ZhC5/6rI8C
M+X7zvNG79G+sFW7as1/qKEwn5ag6uxIh0V2HWamWx42wzi9G2PZTjo2ZxCJYrjQGrfDoFJI2LJJ
dx0KTvsLU3MGdi9He1/VgkDhAlpGEc1izt5XI+DTiEIwJPhnHTS/+oEJAjuXIy1HJcTs7f2mLZQJ
MNnNY4B960qRDimTqXUpBpxNVwPjJjzNKEirkw2ZS337JG2/YOmRJPHYLo3MYm8akBSWVji6B7+W
lhuh7tA3pbf5P7a5b4vDvFrOTspwKpLZ1TCTObS3FzWlMfzokZy0TJd03Yeuco3vJdbBIloz17vw
MsRiDP8py5fRNPgIYQuyJnHMSvkXKHOyl3Uq1DcGWzcuc3yNEhKPEAURoTmCCq0q2RvxZjbzI4oC
bmJEsJYlAJeWFRfKNuar2V/d0+CJeejupco9+wK8VRiJ0xn1nAwbPzC2jUXKmKkbvX8w1hmrL5oQ
jfAucNQtuJkkOpukxjDKlo2U0L5fUTjF5NhU9pHuZwxjz1eBIBLMmsx7b7GK+WKodFUlzDwKnlcL
NW9UNDkv1swE0wPm0TC+loxeEwdTzsQdlBsHW2wEA5Qzip/0c+EiX9jW0X9x5mZ9Sd0sQ9Kj3JUg
IOkzfSeAFE4jjWhHxSArRRAx2iH/Cqhhf7I7f/3Gj9i+YZzYPleOqn4hKAhf5kWy0EaI+qvZUPwQ
ow0YzeGtzEWaZP5oIJj4ZS2BZprCcOKUl6Iw/MRYy/RlSYfqoWqF+wn1YvBJT2tGdVO25njJVKHl
wp96ZBbAkCANYU+2RdIaVQihlQu3SFBcIrYbjd4MItAR8V2RTlVcF9XQ37FLmf6unb0JXVIHUbtT
xcpQ72Ge9PMInjYc0EvPRLM3fRNG9dCgxkmdSqWHiQGpiCtITJz2lgob7+BslX3DJ5wuCfxCWe4g
fbfncG68/LBY2E9ija/mwSQtlXiMQM9WTBpn91G5svhephm/UloiRahnq4qIHoiXCbvwUnjRxuH/
hRhII0yCFeDNmypmrK+ZqJeY0VJ+uGdzkZ/LoV4+NI6YnvoRMSC3sYVFtNQ9z7MvhnqNRbiueVTU
QWpyzndBvCy2ZhzW0gwldeDpa4HIo1RsgIm7aGPa4RAFcsg+KeXOyEtG6X0MWPt5VPUEB8RoEik1
zRmNWUJJWMx7exLhzNjRqWQZDSdVz0l9czcuS4WNyHPbIEJFVPyaaBnMI6XrchWoXK0XwTw8mWv2
VDB5togoUuj9iL3bDgMF5/1Qe/mYpC6inWgN3PamEgXaRJaZf61cJ+MhlUSdJmBv5pQ4weipGCOp
SGNN0uMNWRECAHGadMbv8bspdmyVLl/wPubfzV6a1yTXtz9nw5hvDMrWZyuUgvirlWiJRLZIhOJW
Wiu5qZtO29jjsy3j0jJ4q0Vdyz4RpaG8i0Ha/HY/7JxnL9X2fYZWvN8rp5svy3LzbmbOuW3naxXc
rOlkoWOsyo25kZMYqe9R6qT7qcinGg1IGX7TlqyLy75qeVsi4ARN5smYVQIOZS1XodamnfT2wCa7
GLnxvBEuHRN6WaHerKW4VDS+c6LKplseDC/Td2LKiPHsHNsp8EBpJ4gWXsgTxYKPXzIbOgKihc07
XL1suC1MMT+lZt52UcDgJPgdPXbXzmgimXFm5XvxqFzEmhMJXm28qp5abyzLDi1m6ZRq18lSB0g8
wvxitdLyA9JFG+FfgWqZebFm+VS5tvHoIKii5KWuY1X+aBvrbmpCP5abfWXI8VGJ5UKVG8EMPf+R
dWuSbQbLPU+Znuv3HztX712m+nrI7bfR2G84nB5SJfCd62kjIVionjNZyeUHppTrPlymx2rq+12O
tpYikL+SQ3jnUgnclmZpPyJRrZtIZ1hw91PZBp8MBEpRq7LghqQAd9fPw67y20RX4yexcAQiRHWR
Ss2ltQOtQLFWqstu8e8KR3qJu9b7JXRUXKd8czFKcJoow/2A8Ody7Yud2YwIgdP6Rvg4ncmqlbGL
KNdBGh5bSxEyRdu5tQeFCLTy5u9WauudvzbZfW3kPi2bv1w2RW9+LLMw/GhN/mhFgV1cbmF7Wfrj
sDMKx/84GczTEhVZfEVfh18DBz1Ul94LgICkUKn+EIZp9XnLmzYx1Q+jSIpxXT4ttndTIgJTuriY
2R9PfnM4UFJQiJ5jS3Sz6XbR1Y/URhS6zMQJTEasPCP2Vb9DiBgFuXc0cvtiqpdb39eJ106fzewa
DWlSltnPjC6xqo6mNSncnMu9NH2GfskOQdRsx9q/7ykTDVvH1H7xREzCAj6ebQ2zTESEUgNIOSm9
4pvWV/5MdhDD4KLWkNneQNcQ0X4k+aqZvvxhMklmGkXR7KBHdZKGeFQ7XgHY6EwtsI4fA5+Re5uV
+futtiOhm+rKEPWwG63u2d9oLQzIow8++TdfOfH5EhBk28xeLDv6Zs/Kt4Mr10R7HuFP6XjR5Dpx
ONPmsOUQUPJjWXU/e1HtgpSx7+E8Oh8L5X6o8+25kLVONsOfdx7WrkM4qs91kBX3ZlfYV/M0mD8n
tY1HRHJB4mkmoFRLmDSr1e4KPxhjd3E/eVidktrAXVLKz7knjKu+7Ih7q8WjRcEa5yizo65t+4gm
4Bpz+XBrqj588v32hwDMSyxPujtNTx67vbxW9XwIOGdjaektmvriO3xCf5WptY7roL/wzPbOFuXn
jZ0BseISrco7EiX0c7OLe6G+1JZ6Dia9H4V12QUmks4xCTfr4BTBZ4WtXZrZgxnoFBkfPojZo4th
VwgJ+Eg6I7yoB/5Why6gi8Yt+F7l4jF0nO+5FF8FqKeN3j8tIy/PyAWY6B8RZT5sK3Y8iGG37h5s
J3vyhy57YZi4ZOu1vYrzq0oTuWyPK4HXnyAWkb633zKj226Qa693TpP7V1blNpE3WDHf76HyfKDp
imLdHY691VHG1cMWpXOnPosWWbLt1+Nl5zcXbNAoEGRl6tjNHIOGMXihpWN/ce0kEHWWtOW4dyl8
IoeM4XHs9m0+fi+LsItPojmXzjH9QKXcPjuFFz7PaVDe8eWriDAb2Flr/pbSgu/XUFxLkd0xvZ3a
yczWm9RrXQVdWpkyBhzdFSXif8r8q9Xwb1bbiQVSwtVvvzcE8O7HvFZlrAL9kWNtL+rgximWC2YC
mROivWLI1shtGvvo56tKwmC1fq2hJgF/CXG8qH2+LLeslZ9b+9A34CDKuO8ySeXfOw9jIG4zI/XR
TnWryY/rrpz1uJZOymlpQjBM1uRdWqIVl6HznXWuE2TzookxG5LXTfbSEffEJyXL+jQrRqvEDUci
bNXghUlXlGGcBgJxlCIKIa2zbU7CWkwHJuZkAg6mVOveHpqLsu4bn5PGYmphZY7gLSaYAzM3JtCx
bKaE2nPUyqNPMJ4XK2WYpO6n7MFEXeXl59BcZX1tDqVt3DmyxyUWIYX1zEe2tcGPrd4XxrGXrRxu
c6nGry1SXB7o2g3eDXBhaeyXurGH+63JGU2U604dJxAMucMwhKO4TVH/H6DnMrS4/A8tLlI/X556
yBNsBYPJwpShi8a66TpC5LpUBs3Dwpvof4qg2wQHrCSddlqKn47dbcaeP85GDlyW7um/amNXVggz
dnk5oBsPmnlBozmtS34YctE1+6rq2xfsscYaoZOyL9DyWKAoaOxfmsXjyBtHYhwOc9ONX+xaFT/D
RhRfRVNOflSqeQF9AZ3+prPF/8wxgF9iIU3zB7iKLWIgldWLKuD9+9FEuB8vjcrmDzyojvNCCunE
DuM/Py654J0hq3K2o7SxVyXm1JbZLWBoKtnbqv4uz4ORXJM839H5L/JoD+FEf6taAshW4FJm23hd
text9p6n1B8U/2i9Gpg7rNVlDmc3dHf2Uhc3k+e5u8zs2MTqcr1RwBn70OzUo42RqbtwFswO+3ww
kIej6gfXN0bqTMYk8AXGwt30VX8agw20q+flYzvlxRNKbBwlW2FWdJmBlQ+c+MVAsTtNzaMxZFTt
zErjG9h00H3jPXpVMo5TiO1AFDMKWS3UT79PTYE/KfArXk1NDRsqaQInDwa6WMgGYCfWP6dkZU3d
F44E+eJvBZrh3lao3i1pV9faJ+QvyUcphhdn7T2AM1cYcW5jYcEpN61PcqxyK6o2CZSSeXX3Mddp
3pLs1HQT51cTcoKHfXove7k8WluTpok9e/Zz7QBTxGUqNhVvrVzqRDZMs7gozDFY8OjI6vOg/esM
yPUHE+KW6VZIrRjQ6pGZbrjBxs7FqB5w6gIold2vYEDzkgrjZQwX+SiqTXywcrEaO3M1qc+Cvuqs
Xd+lzCNA4ao/F/Vm3M19EdbxtDgdCLtFaEjU+YX11Zu0fxemjWr2tiXnTzJF+xzVpTU82rnXPXS9
ru/c1CvGCJye4kyMWddElMgnVWUqsViYOLgOrSoW+Q6t8ifPETgIpU9GOxte5Zy6Jc/IHVSVjkdn
NdKEzJjpVjve8M5V/uSs6IrQ6ZGVcIoMIMLwNVkmi425lmZvHjejs+YDpbv3KSzbbz3ShR0WOWu3
rV56YXehuEPrJy8XkLi9aNz0HV7nREa9opHQAqMeEnBoKNfg0V7/kLIJWipjiUS3zysvmssV0LAx
uuWDdnP/ndv+k7PyThpSlFHw/XZwTiOvubSqivS9Ywecdxhp4x4WjpDd5rl8+Z3r3b9DAZ04/Vd3
xx50ShxBM3cK9jzXy1oT64t2djoGVZgOT9bgeD8IzEP+1nRyBIacrLBN6sLZAIbn0l0OIV9OlLXE
JR7+/lv+WFjwWWT0nfRopGtCuL5+0JNaZl+VqXu0Z6fjMutwaO3Ge0fZ88ZVGM8KImwihoZIO72B
/9AiWn3htptraZ7wMB/CppIfwgZa6u/38gdNh54HCRQtHvFVp0lir6+yBFKJskj1MVWedePT9l0o
T8wPHnIi2q1s2gumBLyjBXhjpeJERLBLBh+5OefBFwi7XIybvj4ORQhRxokGeUTgB9IR/c5H8dZT
RIclyGPFHvqHtb0qjL4XU6CPq13rF2vsxE0WOMM7K+Ktp0jYKwFvfHonXdnrpxikgGU90+aOnlOJ
WzyVXhfJec7309i3+1rQSpoZ7py/v7vfctRX3wQ3dEoQQc/H2BrI49eXdXO19Ubv6SOMVU6QYrpR
YXpjZT+Dxi50UIRgTCc6a31wxbJ93UBNvVNbFDK5bRjECiWxnMpo5pp+sPvMAMxVJhzlYJ1sV3//
tW88IwQ0iDFIhKRdOFdJrIHfm+G6oAdfQLwcRaZsO8qk18aYmMWKgLNDAvv3a/6xS0Fyn1LR0I7y
+s1z40chcQK2sMLHHIZtsIsqqUUJL5eX3xro379f7K0bZJM6RTezQ3nnceYqUEtBxWUeG7ERcNdm
M4lsyijG3eLn5ucG59293grrx98v+8bHhIif+Epc0MQAnKs6cydccRP7IHejrK5SF/VEU9MdtO67
BvY3LoXQhcQ5gntO0sbTE/iPLcnbJKJNZa/MFGv6nQpnfNEi86dj3TTVO1qQt67FN+szYAOBHjmY
r68V5JsIMPrqYzg63aPtbhCpAjCJKYdb+I7O941lQgAwOT8I/AlaCs82QWr43BnciU2w9byMRluS
nxvU1WXG6wwo4oDx/v7S3tiWTgPn+HbxLXBin11x4JhezdMOWKWt2jeOZJyGrsXnv1/lrQ2CACuk
lDY7H/qSM3XobLTIzC1urCJo8UmzepnubkK1j3lrfzW82byuC2zCKGKbTyGH6RXkrvdjrVEhRrYo
1g9pWqy7qUgRUwAZZgd45+2dN/3WsyD3juofQwzyl7MfORRN2/WOoY8OwrRk0APTlKbxvTj8t65y
CtblIZxksue54AyHDte5D7djqgP7UBewJMrK3tMWv7VqQ0KPUAx6ZBIFZ+q6vLbGdE57fdx8bVzY
tbPsNxgZ2n7EJb9f7v+E3n/81z5/FrF/9l//z3Xx1LdD+2v8a97+KZf/buxfXsbrH935//P/x9B9
5JYsgv/972j7P2L3b05J+f/rmkEDz21zlr7/rz/7r/x9W/wXwi1SbU+K1N9ip3/n79vmfyF/5DVx
btqER5ziiP4nf9+x/wtzMPFnLEdyTpiT9H/z951TAL/tsBvZ2IdPqUz//omvXtfb6fsIvNjC/uP4
5tvH+XWay+twLJ5UZq+3OHPzlJ2Pq2RaUTuTAbvhei03+6XobvJs+1bSIgEeIIZxg+/W0H3Lc+Po
eYv3QxvGdmjy/tnN6i6ag+mjg9eLMEfIHAJN/BOMnkZT+MiERntfVxYoqPXJ2oZEuOojOOu3zu2c
W77l/JfbKECeXqGGxzPrdntzHW5a+UsIotU6OaQ7aYbF3Tj67a3OL02stltV31W5W3U0eigydM1k
tywKods+AwoQcmMnFWkKrVfeAuYmobWOWKxbe49qQ1/nWxFeFzUmkciBVs/Bb9HuPRC98oU45uux
qq6ZwkhIwOZBlBr70mviuiB9GQOz2G0+e8Tatt6t6+b2tZ9tB7Op0M3OcT2mx6mXD2MmwsPg2HFR
OE9i5AGmfW9FWZ2Vt0OrXkKEOpQ/OuZDjQ1Kwg+jmj78N3Nn0iS3kSbR/zL3kGFfDnMBkJlVWTtZ
xSryAuOKfQkgAATw6+dBknWLRTVpmlPfuiWRuQGBiM/dnzd+9yUvzC+AsC7ING1RaTTP/mwcGriK
j1JuABuyoCfm7Ly1TUGH1SSitRnEsdbL84AbZM22R1n1X+1czNf0ez1Wnf9+I5/rNjo72qX1pWVk
W5p2nuhVPLRFetW1+8QbjxJ5XOSrtKnD26ywnUTBIjlOPeC7/ms6GMnYf+uM4Vgof/zamMJIZJqT
hRrlzcYfRpXKH23P8SIb4sfBn1wrUgNjO221X/wGAxpeX/8NkOPHfHhTW/wDvFYd0o/Ubwt2ZnEd
jo/sLz8qpJ+auYzuxEItGG+VFW07hiXsEbvb+oh5Qh+JYrgdB0vd+aTok3k/ARbNbB5S0+t5q5mH
dp9d5EPtMf2qDnan/DiQcP16iknjAgvGSS8EOjEKWJSt+vJgGQJfQ8vWkyGrHTEl+0CvVANRHo0T
8ebeFdlBZ3NwJQIRHBSx9IwPfDCt330YQGnmoHHA6JRZ3PXNp4Jd0EIM/KLqhwtAP7eoBndTIODk
W/NplW6Kyp1eLCXioKf9uCxo2Rsa7CxTj5fP6j51fhtgWZn7CLpEEAMSTvlYc+q9t4LxvZ+LbpcV
s5LGtmwAdKcf8s5/KMfxeanthry+E9njdLWm9onLPBkMacWOXz5il0QKq2pJuxRCst+BuM5c4bxH
MCz5v85BS/EWCO6solBM2gJqo1BTLH4BIZp7t7ur8/Q9Y88oDftz0B7L7XmiJS9kQhemzaVZTlYy
Moy8dYFljLWzXmAaptFyuEA4aOOQ7cDaonSFuFyGpvsqBkw3CJbIoGMfg6X7kPnE9LlzTZcEfVG8
h3/DIpV1K/qzO8Qex4UDpNwEGzmTKUevF56PGQWI2XJvN65/6siYJ8ADwE7P5lvmVYcppII7zy9a
7RkHY/C/OZt9E1pddluV20d3TX0ilS6T5e42qDInamr+ai8bEmfJjroMz+l8XWSWfWGUBrUGTWO+
mTYmhbpkXtd2TnU9VoxEB/S9GFN5UmVEYpzZiXBnf5aUNE6OqI794J68EDxPa/H7dIAt+V/959XK
7SSYkCVr4yuTrvOU5/c5b+OiWrsutvTHUOXtoWgY7FuzcceZNnFMcZUSZ1UFQAlOsW43cMtkreKa
JYYd6g/UvtWIfxunHTtQFxKjUASRd4rKGpabMy7PAI6v2XrBkWAKxozSP+tUvtg6PxmbQBMs1zc4
FvhZK3HhtSXitMiKq7ZD99t9Gms94hurxHVQY3Jy5ZKI0N8+GJU4K9v/sDb46YysuB2aFtnLbZYD
tTrvQWcmrtLXWS0Y3Tr6MyYk2O7dMYPiEzjbjcjp/3NryAgDHPxMjfcFQ26uZhb6fpofDTgHi9yw
fH3IerPl3CbdG987seN50blvx8h8F5SfIFCOHwMZnJScHzUxA5zHz6IL54Mh9ft1mm/KgtDLWkdd
kclky0V4k/mUgtZOK84iUMlW4IvSM/UjirPVAT2k/dzNWBxTCF/crgsTIOrIg3B78MdxTdAYD3zr
38yZ6XEqW4vYsfV51BrfV/aOLWB5YxuV/lCAhTx6pffcYkKPOmrlvPlRIBedJwsNJZVrcU57IBkb
wsI96NG32G09zK4hebEway81cJqyziG4CwbALWndyPPknTNM/G2faldNSZk17/1wd8/779u2n9Hb
Ju8YbAeljBlz04iXxiigfvT3phivis77lvWQfZBgTBKUtEKWXM+hDIukoiw69vv5c1+sLrYYGEHC
yJ8yxOWT9LzP66iAlbir89aAh/mAbwX521zZGpgqyC4rJZ3ETnvxVCs616bWFIeu792kdH08mfuV
FjqYh3Flq5sxraZ71xBUMRSNvPXSanij81LcZk3hXnbzaDxkS5B/SzGeXCtvbe9lnbb5Fd7L8RSG
yn/JTZ03GCg259ocx+2Iqpo/98xPL0PZb7HcNvtTOKbpdc1jhC0FaeJx1Vytdk7D6VLzhbXTc0Z9
68dBCucsd1O8NL1pp+0aB5Ba1Ztg7hSmC0Pp2Gjr5mLEgvim2lLrLoCbea4xFpdWu2KGGdyLqUDj
CwtjIM2Vd+O3MOhweE5lGztBWn30nFJDsRnds9M0451qButqs9ePgtDtl4oqIdaYRj5S5DMlLBQs
u3o4Y3dbEtmWC2ykLT8sRpN+RttJN1gPBK2QiP2kZJaSRS5S2I2BK+nKrobx4LjSuDO2Oj9DLRGs
68Og7sHlSZQuT8ctRCl3+ugGOk6zkIdTS8/rQXb5XUO45E6XAUSxQQLwTnBKDA+LDsUZEyWNMZPl
nkzsdnNU4lG6DcteRqJK8f/iVj6LzMlgHRXhgFErZdqSMl48THXhvSgk97u8kh9ViE+oXtXyacEI
QsDD6k4K//TMPsxeyqT2Wu+NV/bb2fJT+QZzmnVUS+W+ryTcpYhVkZxeIbYTttDiipmHF7fdLRCH
qxQEl50mHs+wcPw40/10mlTzuaY3U6xeslTelY/5kZac+rJVs3oqan1b8xW7wfKhbOorsdL+7dXL
pTUs5d004a30VeawJQNM0ru/f7EKK7RxSq3aStRgXHc5uCICiudeoTssQ3UdjGXia9U9+F03XfX1
doBB9ganT2zPrnkIEH+imqfElk/LaSnrL542rXjSfv20pjOhg22ipsTGVANJ6zA1+YXdttmx68Kr
jpT6UfZWdyfC7qZrgovAc55kVU0heyv5Vi/LoZoRBvKrxeIm3FLRxq7rRGPbGrfOmHvYCvtjE+h7
KSmmG27MrmIfuqQQrrmRC4H/ZLRF9+SSzIIHgFtqvZwKYFKGf+zrvjilonizZHiaFy/Tx2yh+7tI
322b6hK/Vwjhq9ecfT2hDExd+KCzCe+wBQurMg6Bm7/DFyWvfeIte+ShLmENrS8cKl54SF+VHj6f
SbkXVvBNem5451tVdqk7ENQL/+1H0QYeYiBPiYLe2kGvyeCpz5k0oQKEj3CNrrtFMAf1xkOoxwX+
If6pwj3kk4YjRq0R5d6QD8dnHWJWLdgL4gFKONfdW3prE4MjTdPJuzRYzr7y8WrLtPgaLg52nLC8
kWp/uKh3Zi7FtR1UN61bbLig0j4qsxt3fLLHoMN3Pd8Yqrpene2MPxQ9rKuLyKqrt6Er8jhU51Vy
yvC7NmnN8FybK89HQ2FT/1pPlC8vWn+oBlmcHGO7MmsCB6LpYwbovJQK28OA6gJ6jaGbdtuzM7P3
5tkl8MHB2VeHHjmtGAfNg4G/QmDeRCU047b1bseal3e2OzDTuCZb3maojhkR7eeqKO3rYQXp9cdg
9B8ND346Fviuvu8/jhn+C4cHO2v1P08ODqN6PTHY/8Cf44LgN8ukjw/PMb18e8roX+MC8zffR4Ih
PWnQBvF7POnPcYFLkx9sAKIPvhlY/BlGeeMfdX2u/xv5Spt/xcyUpDnBrn8wL3gd3zf2dBjzxpC5
hGfjhdoVsr9MXzert9RQlGbSToZ15W/jCyet8STMzb1W2xqeC7xEV1BFwlNg1v4JKj3+DSCFNCfl
mx8m0G+nMytW+fSXr/DPycZfeytejU/3N8bYlDEK9QNkyl7XlBOyFCW9RBxKdS+v8Kw2GQrvwhut
aHJzRfCrSo5XszxecM/KAU3Hkcqh4jURxDGWoYCka7GwpYRhhmA4DxQDvPv5x9rnjn8Zz9DEhcJH
hDmg+ckilvtqRgvYsOHAP+yOycm4xndqcz6QhVFEwraeWsvKnlDmrft+XX6FQDJfjYZ4bcZBTG6J
6BLtN38olAlsOXe+zg725lUfsqarz2PbbxGmjRnrcG23p0Z5yzH0SsxwFDQruqom5poc8W4xhXt3
ym6DXwxqf2cWfP+NwKwFG89c3jA9xOrvr0C/Zw9hp1mapNjmjy4/zYU0O45NrWjXCMpl/oZ8zh1U
v/GqX7H/5auZX3iMmZ8rmI2Ja4YPAuRzngw2Y4k/1rT/WJ/yu1b5w9vzkPpC7hQTMMn3by/Y/GDL
hpai1SwMjqoKoR/CAvqou0lf+GtlPjvNfmwnjGbA+iT7FQ5uztHd6676MVO/wIS/vi34Dd1dkDe5
V0H3/v4b/+V+hY6s13wc8gOkSm5EWtWnQz/kwcHvDfGSu+F69/ML9u+uGheBhukp006Pa+H7L8DC
2lgWuSwOHHHr46YnUJpVNxhvh2EFvNSSr8gAwX2T/AT7aFHdwoqoDp1l9meR5uLJWEie//xNvVLF
9iuZS5kWVKBe0HteR2j1yMGUFoXikFLw9zAoTBGDYWEzy1J9gYFgjGklDH/x1b9eIGyiw9y0SMwW
9w8L5qsvYiLUGqZ0lXd+muGeREDfCGP/4vv+m1dBLYIQgwsCqvPrYi/wR0NYVGl10BUEw8hTgDrr
yf5VT/IP3yDZ8p18g2AEdB5Z4fsP0xYsE1WJcFshwN10Vu5ctl5aI5xPCtDPVHinUjTe/c9/t9+x
M9/dTbwszzs+2s6Ws1/j2hWOJM4qhZN0zSZSkpCu+OZwtmuP3SrzY7OYYxavSPlGsohhHQ5p2zUM
0bbFWuIgEEOXCJ6NuIfDQb0leJbnJ+pwmASuXenGo2stOKiAYL8Z/NbnnIxr7E1Zutk1l5J9Vy7l
nqW3R/fQK1wYkVzT8TrbbFNDunOZGvSNkd7kAYHO08RycBpxi3e3fI0u4dc51wfV2v1RCmvWEQBJ
TIBZOE4cTXNTvct77d0aollarOuUyHOdlJz0/BBUcuXkJGmqooImYUHpfTsGRQ1/1JSQLDBY9TNe
OapzHxhNZBe919XBCXgxNolqm+sPynU3kE32Wr/TIe7QOKgIMSRmmZvUDxnKZpQqFv8TiLdhSERj
YJ+d5OXYh+nbpUjlOwawPiGGoR2Tn/+mf3clsRwhTnN3oAi+UtqgFGzAai3OTlYjYADX6Yk2PooY
5NQk9lbPtzkmx8PPX/SVJEZrGNcRth1sCvxdINq+v3yXNM1IYjFuaOzBO2wWnFei0n1iiV9aZv7m
87En4MVsbBg29S3fv9SI4Y+tU8hLcVdcmSvdbxTaEnW1e+fMdb4ewWzV8c8/39+9qGnaezsP0ITg
tcZaZ9mc6q0iaNCF6qZa9V2aQ+0AxomZkj6y2OM0+s+/U7wUCLvk7jAcvOaFdA4aQ7Y6fFA0jiOV
Dl7cw4A82jLzL37+8X54isFZgUBHfwJWOhAIr1afkVBVBzuW7JKnG1Bj4XBptEVxKAEjYF5v9C9e
b99kf7/twluAY8PjEY5VBJXu+x+x9l1JUD73k8YDGx02QfiNEFrNSH8rHqeqsV6coOWAbnRYkxMi
1tsbI/V1fzIq1/YJUgRYeZdq7hLuL+NeZmafY+Id18ux3YeKP/96/ubqhuYPmg4APd/Sa6xJOoY9
VIHOT7BAhtfTxIRD9qkRe/2o/x8vtYMUQxNzCY/SV1f3PM9jKNvMT8wcd/ASiOKyFCKIa1blX/wI
f/cb4G/jjgX0xNr/6qix5tYYlHPpo8a76fUEgzMCgID5IhjRLBZVl1foo/MvXvVvvkuIlGiuRMIY
Ihj78/YvG6YuDAudi81PJuyqhyonFEWYCuEv09bp5z/bj1c1JwhANHuhFma+H3R6vfk1tjqPDHng
JDjj1UFu03Aif28kZqXqXxAd97f+/cMUV6azw+twbOHEeHVRp7ldERttvKTzpHscxaqu8bW0v7hC
/u5TYXR1eCVWd0im33+BsqCaLMTJkhTeGiJtUvNkN/j9bS8kIVfJX9Z4eftG6tXnYmUAorX/Xnis
Xl2TdRWGnMNaI1H0U9hJWehWxeS05/BoKoY5SDN2niY71P88amLN0bQowv5AXVdoyYCr3/hpQDpj
DEhmJ9rzmseumMuWDI6dQjqsiVR0o2YbYTRbelFl5fyOXTv6H3Su+jPNDuspL+zlGxnV7i6bVG0d
pT/x5K7tfJmO3cKzlaEsodmDX8niVm/N8EGXBtsW4TvNPd6TEDSbO9bvZakxzTtGRtltaQzTV/hc
BUQHghWENm1r+ZR2bL/iMO18WjC2Ul5xSDM+O0OvSXJ6ZvM0TpN8IiNTfQMul96mlibvOWNhZ0A1
KPDJhRRtA6XZb3JuJpPCb9fQ3SdI7Co9Q3tCVcOOuaJ3Fj4Daq+u0+NYFStmviYfbh0xMDkqxeSb
kao2EORCFf6VDVmkIrNDt4WlpM95H4f5R69X5Nv1RM8zh4X5ua7WNYurejGz64l+AzR7aj0/pfPg
1dHYk8EhHLRVu2bWqud89tv+iEOecxzifVMfqwIwQEy6aqtO4Atctk7aVnbEm2JB0kPdfN7WUbzp
yfqWSSdT3sjiVnyFE92WDl0QGf+ELaH7GTU1/+ZZ825SrApcpkOxZG9qYHx9bMmlvxs80b9j66bo
8GBUvUXFjAwbAba2NppP8PbvMANmsUVnlTrOHJLsWBFGBp0zoW6SQ3Zr+Nf1RqoT1FWgMBgQWI3z
CSYtGcS1PSuLtHEEEy18E9IQE56k9pYrw6zbNmpMJ1/jPgxHvtZiHBlsksK/4hfUZszuc+mQ65oK
0S4TzCP5bfkP/d4stt2pT8Im6NREsnDwH9ErRZ8UXUWYYAma7lJQfvDF6kgGnMrOTi83tXjroSpl
e1kwUJbxbBvZA1Q/65EXIkykx6F7t+h2e8N1XTC6z/v5q+yGcKLukQhGZDU85JDmU3nnDYVf/2K3
sZuWfrjJQ9p+AqYH8K1emZoKYhy1CYc6kbnhnmTrdQmPYOtm8gSSYkCLKCB+SC/pMjCacC5/vlT/
eKplMwcpYzdCG/De/FeYPqRauesLFnAekbcEvwgkDTWh8mA1e1wfeFYmB7159ESb9OMQ3oVO599Z
/OAg9ablujfxGvz8Tf34qOJ2ppB+36WwE3NfPaoU5ZewN0yP4BSnCwdc0L0IJK0UeVj/ogfsh7kf
W1m2XfuHx8kKd/jVa4UE7SfHp8qB8ePC0H1e6UTp2mvKG52r1dPjx9z1qRhAJURAK8SBA0gX7xxP
bucUWMe0slAFTnv8+Xfw4yYBxrn7+/EXlxUhi++fNkXtLaNZtn5C2Z+6NqYFTIHt9eLYBT1aTOW1
74Sal19cjD9OeaDwcUWw3+LsTeHqq4fcVvZUlADJTpp0zm77ggWfMWB/2U6K0U7qTUfUOwgjovLv
fQwzl/VGTQMe52L8IPqtefn5t4CJ/PXtwcAYS5jvctRhBvz6fG4OlEfYs01J/TZPZyevN/dYeRwL
I4nqWuCkWAvag/1pus2ykuOI1XP5RCk7Kgymq/llXpmZItO1/qWuTINrus4rbiooXcZBDuwv49St
hv6SIzNrXRum+pz1dLInA+3afdxntvuumgzjgnDlYvH8lWSbIPsNF0S2MtSjtAPhOpUmj1ECy6Mi
uut6z7lLV15srKs5Jm5lkcxvYLHc1taucs50ulIoHVQQhBibeZ97Uq5kQBu56EvbqyF6+O6wPAXB
0MEcdRRBYNgP2SUc4OLFxuOPrAamGTlINgG6igvv4LPMOqc+NOtkBGeanGuea6g95qhjHzRG5xzt
wrfuXLsfn2gX2dTRJKF1N7HuwkRQnpkdnXI1tqTAb/84+owSDpOlG/NigTOzJcrF0EqasL2fWVNU
pDUBobgjWv5OTtnuTADEeVKaUukzfRpjm0iBXRQDgpJZrFe4drE9ofnrTrlfCJu34sRzsW6+0oBt
qMdiw9P7BD7ItS7kCg+I/PMAsMumTmE68+AeL7cllbd67L35Wvq0SMUwfrYKzKyGtlQuSg7QsVRV
HH13HswHqwommPaOLZNpABoT6SIYitgFO9oDOBjzO6A2oReRnFweSZm6AfMLBAd+zcwDajMNmOap
QzFlYhmpYR0H2xg/U+qxPPCgJnrLRVQANSjcT9gyKDMNw5Yers4R/Qt4QR6ULTaN95wnJ4ZX5ZCW
MeKtTC+DdSG05Y0LUW6nqZgUhAoIPpQO4RwWmavHcfT2pV/TbK/WLhgPkJn8x04uPiawoaZ8rSi6
MqZLis4bA2MBYH2hJ/rYWy5TxLCK3pfcmf27ci0CK67cslmjIVUgY1pLje/YNYzEV0sQTFE3EENL
Nu4+8zjURfOk6PxtDumyuGzvxNx/BeXa5Re9009L3LQm1VgFnUN1VOMJHE6SxsnrElxuHRlFFlhk
afbX8Vcx4kly8t3As1orS/nokfVU9JYBYp6BSG1K99d6TI2n3Gy5AJmQi0+7n87HptFg4xi20a0u
sCDlL5mrlwvRhEF2KMiEGImPlfxla1fvPY7mVURqojsstirEhGQdwQtESheFsZ9aBfG+1SCtR6Re
f1gEg8TE1rV+2cSGFyoLudLAFzndSQ5639lkwYvowGpF0wh8JKH8gnzy3I/GE06mbIwLLqqzBsj2
1fVH8UCkdWZIXxfzJ7CKgxEvfm0g3YficdaFX+y7SvHQKHuxo4IxzVtu9VQlizfX7ytatF9mC8a8
SxzyG5CK+WbI+tJCe+hXjKL0Tz/RB5d9qpXvCyghSPRxWSlHk2HP4eBxn6E3r+2yc+CkGbB/7jV2
Fw7WoM2xM+kuTtPVx4jm6zqMdqHpQHYccI6V1mbBbVmbON9GYqmykF2D/7WwP8xNXuFerOR6DuYF
rNLkZiA/BUSbFlm2xb1hBYCgRu1my2GpoLBc+TX8uuPGyfI+Jf/yopvWcyLLa4Onasrc8yilSY65
nnXJ83zLbsyZuD+tMD5gOrgVEGf6ZSTPbVaNL9FlVtu94MEy5PHSLVZ7mdXaKC77yZcC0Z/ka9MO
cokHxQkwtoM6IF4J/YOcmumlDz0oAKRr3BJU1jgI15Y1j19sIVjPgqwUdzOrZMZIH55erPhi6Wgd
yhIVSlfGu0WJMIhs7srhFEKN4me3nPydkZI05JECJCfGjLeeusLoZLIYFfJVFnRVhXdTtV4ShEqv
pw1P7DcCppV3sXSTeOaXHiS6gI31QOYL22zgd3tP82wWJHIhNb5MnBGiXoLOOZRBuecy6EfbrWqT
9zSnLc+sbOrqL4WJtY15p189KyOTD9JAaEjMqW2vcVlBugFw5rjRODk6jRXg5R3Fp8RwIEzYoHQF
+Kkyz+rmyGLf/JKacvs05CKdL/Ku5SmqZhs6ID/mdA1urkNjgtFkRKoTENuhmieLP2AdCdS+O5u6
yXxpBoUnlJiqlyXgzeY0KdNicWJRi5QJcGNN/R8Twn8ktv9HCf07of2nkvx/odhueUyGfqa2Lx9V
0RYI7K3CW3j55X//5/c/8ofeblu/mSgA9A+7DNCww7ODXL6O6n//xzZ+A+2M3E38B6GbnoV/2fOF
5f62K+0I6kgh+CV32eVPwV1Y/m/swci7mMD6DJMyl3+kuP9e5vzvkw9xIOR2BmC8B443+1zq+y2u
nc22BdYQL5SRnWTfPxIlnte4nVsM+IO7bdEuHlMNR5HdhKPsrh/b4mopZfVSG1X4QVvB+lnkA4dD
GVq4jwKsUpddX9zNkwCQ1BWoDa0S8VLmz4FXAE0pPu2j0aNbOudWcbPaaXCAJYmbzH3ktdxT15aX
1jocJy+dEtA8V6U1vXC73rPB8dj250w7taUP1tw82pTzxTZMiHfs4CSInXKtk0ypxjikYp0ZD9UQ
Bx/Lxkq/DBSQ7Q8NVXdvUXlqCyKRN1uRU9XBW/BF6Jj1VkYGPsk1bhZD3mat38S6wMAm3GaGDrpy
9xA1WOYR54srs3dWZ7fTI/7GBeCjHNbioJbcnL84EomYZ8dMhfZQZEBUbQGGJ4LuZEJL6k2i/AlG
NPOmy02JzzAVfNbaq+bnCf90ePBKDKdFZe3u8D7DEWyh8LCy9VP2kDvucpOPVV5HHkj3aOhtbFSW
vVIN2nOPP25mKBmK6XY60UgNNa4zguzG6Rb9zkrn8EBisLkBbXnitR8mijcxBWFOzFbDjhaDDYO1
dNk1lw4PFLr/1r7Eacdx/FIYU2pjfUgvZFBA8kqB3hVJNuUXDimrY+5TmLpI37mij+rQVyAVjfJK
DdWj9CXb9HR4Gwq8iow6MLSSr44NUTxvbpjfgI8tT0TwQxGXjWdhiF0dDgoS0Kr5DK85bJ5ycJHB
wAY9B8vhUyS5JgL0mKz+H6vZT9ep71a0/7ju/ReuZnt0/yeLmcoL7kzSmf9ezPY/8cda5vi/sYTt
Cu0ulu4Hwn+tZdZvrFWkQjki7yXbuwL+p3fIdH6j5QfZyCGWZjEl4Gj/51Jm/4aLgSgiAXMSswwb
7H+ykrEQfH9ItaGSQ/TGiIB5aZfHeON/na1T46sN5WFFzyqz889zM7j3Vu9isI3YnuGfKVU2AeZp
O6+JKsPOd/hTtYn3IzbTMRpKxxpeZD44QJNDL2MKSiGINVwxbSrf2ws85HOubZ7ePhQtLzHqIagO
dBZ6waWSwNHPAyjDLMpBQzincvPT977bp/djBxae/XAFY0u4q8R2bJnNF0Wh0weauEwfLsdI2Q1F
JNtbKI5yTaBrGSGrZtXPiRf0PtRevRQPNpWo9+lOSo2gabv6ZLjUFsf8JW4ebYwUK5bQfriyQsUe
r8Rsz9EAbsM+0HJ782nEb91fylLAiSdhSh0DNZRZdslsI0yT2aGh96gbI6vOtiFD4651VrZchB1k
dqxwQJPGyUiGgH9kz1VGJjNRFk/slHZ4V3aMURskG6Pw4hF7+YJfvPTg8S1K4V3tvc3I+6T1/bw8
ECToPU4mTNHxJevS7YEvTxW0OL/ssvFxrnjwbZdF5+Zj8MkiOq2nq1YLtoYPsz/mdRrLmTqz8HZa
DM5vbyzRtBvAszHvpuZSz9odeXAVk9MgnW1eaZG8Z+QoKausxpbOxXm2iyWMxwlXa2S0Q+gfK6T9
6eBhSsWJ6Um7v+o5ramrYqqrD6agcnhCPM9lcL+QYqsjQg8rh75waOmCrblfaOXyYRmSSDJbUmLS
rm7skaHpya8B48Q2R086rttgY3MoJ4supCFkbTWzDenRLtAomZMyVPXitFqIJnQLzviL1bUmZL1J
j7hT05DQFiznORlKJiW0pXJOOnpr5nBVZTPTFmvNDdy5nGy9A8eu9jFsmZIQQ6rUfUaYGZHe5prj
uOw7RGjwUeF/3oL7fBy1mYwLwdKIspX5ml+ovCuoXu8vwimA8Qb7UL/4fskGO+qCZb9uvXQujp6h
S305j11KHM2bTPAqwSg5iZTzap20q9yMb6bg6aKpgoLM7fIc+2AJJaskADTOwdeeJ3kVagvIM08w
ix4ZM6Uu4gFbhf8mNPuluKD8YnThwqWcoKJ5MOhWFYwlmpOVF4t7ZGpR98eqFhRBZhBarMs0rGcM
JCXyXnnjkqlbONlTpu29GGbWtRliRl5ah1I5Qf5C8a6v7taaeq+TKlXtfFDQ+HqIkLUr6K5WofCL
WFGPmd5tel7sG5ebHy+BbLI0hmHpdp+ZE246llnu3RsczcLYhn5zgN3u5LHlNcOtWUl5K6TJRtyc
zeBBbnKqL4BYziJyunEPJvsbfODOJu9TVFPvxFIXJl1QbmU80Kld0zku8tXlzFRpEflG1aD4wA56
OwWre0EmiHDGZBbLdlhrN3/ItF3RgCIbHY0h8GACQjm98o5s8LN5kwO8wWim4tLnVEGPckUZZlIu
nCBO6GH9J46ZbEOKdDdMbUYImFmUIN+CybSzpOUaefDINL3J8WN5B1ZTZNOZWtMhdrpqpjwBKKRz
oHgX+LrfBdkTpfPrxxGNFShd02QAJIvR1EfpELSIhqqov2YAeIaooqf+k95MIh2dIY0PHlZqM5Fm
Glw6iPM6XmyzOqdgiotYmiKA8Lm6THnUquUUp2MeWOxvOBiBSJuXjWNvbpxxzUFl4g6hw1q09dWg
BudppnEuv4TjDaXomXLb5a3n7uvIyhTxq4d10j0X9t4ekpVp/1jkq3Pbm+gjB+x+ns3sj9x5os1y
vfV0wMPAmow9JBB4Y3DKWeiwQ8/e8LANTZOCJlQe4oE9QEbjSZZv1xVr3n1b+ZWLB5Jq2T15NYMD
rkPzPV1pmnXCmdaHwe0zcUDXSp0yznprCu7wbTMzgxOQZtDmDYPp0QaxV3XoOYZ2deJX+P2Jvo1e
T6F74/CkC7wlfO7LDMRqqvbElm8Jjdag9mblch0oHY7lEjZkVuEsKZD9nvcACa1Q9hGRroK+arjb
blsvjeeBo6Q6eyvdppFnKQuoaxg0PvEGBya7MYj24Pr52J77Gu46aUObp1/NjIDuQuWHdQw00IQj
bmzDyULl8aNK9wroFlJZqo4MheClNQI9qq824G9LE8BabqsKNr7V5tWKmOd08wH+KdtRWQBAAVzm
TG/Tjcx6NFIScM8twGcNPWMlZjiI+ZKwAB8bK0n3vGGKn6NMs5GMzLGhXKC0snC6ItNTYWqHmOpW
3xi/+MEl1wau1AYuBbt2Xc/7m1yHCmBWmLdtbPpe/c6vRprF5ymfssfdRdbfGoX6P/bOY0luI13b
9/LvMQGTcNsuoEx304ii1QZBShS897j68yQ1J6YLhVOInvW/GIZCGikrE2k+8xoB/xHAFqurl2Ve
eimeparwu6VJHfBdyIvFXk6+oR6rqAt1+sMVzL42qeC+tnBo00O+aAleJKiGoRdWBU3no+MnrQPU
bH6fsnhonJRKjM9M0CH5bQ6YYvsofGff+f/Nn+2hcz8g+bywRzA0+Tiqg/12bDMHOe2xrimOIsT7
UMgK8iOQNggESzO6fytgqEIPXkfx1lXH+HeXyvd73Q0q56FAif4L1n7iD37q8C1RmgVR45DShd3E
1W8ZRbePxlDRAw+NKe2PueB5fOih5HRyi9HALZB65VdHJCBI6sYU4iK3pYHcArIklDHIUDCgo6b+
kE25gHuRT8tz0I7YxWsF5j28qN14WKwhPeL8F+anyBLdY8FUQFmiN/dBoT5JXdRQy2c31ZvSjxDu
/dw6Y/N2CAMd2thCR95JqvavEeDmhzQNYNXSktBCf3ZQt6fBAmf90FGBOWW0hzAhKMbitCA4gn09
yLueL1JplLImVFuPqpHBWFFj4KWIojceqPDqL9gzJoS8aGq+EqH19CvcyPiTC3biKRZmRK48pRhK
q4gBIrldwQhxl6FGDx0YdA6cMFDQH4Wjc+6KALwNQERYHUaFY6PmVOqfVg2n7GGIsViFD4ofAcTD
GZBdXlvFxwXV7eJpggsOgy93iHmKoqSH3WNaDoEtcijSRs1gfVO1tKXJi6NH8RxxQNFedpuEy17p
0VrOO01U/qKmWuEB2gwdr7W7fIE73Q7fel0kXxNDq/nPwn7j0gPETTJHAIONg4v8oTcoWtgdeiiT
fzW9EyOoLnIqa1DzacU38UzhFV1QeLAWopuf5Pij305BBBAhM+pOPWR2EXSIsAVoG/BiSNL0iOik
yx1nSA37cEToNq0W690UGBGMKH0ygAVI15OHqMyVN70NfuqkEA3GUGIXYvMKv8rWC9E8PuNyj8py
2eaOXyK96BzzXBk/jIFowxN8MANnAExBWLGHDrXq7IAoofmzZErq7+MET67K6qn4XAoNs/CHQIjY
PQ15Qh4BeG9RP2gUcOyPTSsgN1pl2j7TnxowFUWM8zel09yc6Y3NF2T4isw4xZTTW7TrgT4UD7Fd
KqYLn71CO7Ue9YrG1lgEBIAzkp8p6oB9LPtvlPt+axbXeQcgnD2ChPP0AUU71OtKo0JnkdKrpj6o
hJGaB88tN7jZVYFqQoB16tmtBYrwIkfq8BgO1fzZAQJSPRWpokU+1gkFpYXcApqUlFX4PS6wJ+Xe
yxBmjp0gO+kTjDYvLbQ+8aq8Cf8ta/T/C4r/T/r6/N8p+DEusu/FX1cZOP/Cv6uJ2r/oCePHRMUO
+RVy7f/NwBH7AAJukGWg/4LUhyDN/ncGbqv/wnac1ogAn8+/rfEv/S97x/2XDaoJc06hGoZOc/dV
Gfh1/k16b4Hf/kUTUoW0I7vOvw1E1iIXDXffmmIeSTODytZZYfTJxcHq8mJR3v9Tn3zJx5Ed8P9U
LYEIQh1BpwSkrylrDr8AFS9wdECos7TrwGhSpRA/6MS0vJO5hUBYrpEum+gsHBYce4ngiyzdQbpt
Dk4ILJWUNIkdvJ6oKsIuKUKOSS0UuOrSJ6Rxa9w/hqD0wAmVh84J8kcaaNMOJuMGGfBr3sD+EW1F
NeoGKA/KH+1QKnV+ZcTzIQH/5s/NrICyqca3E1kjqIBJFE9tWEenOe9lMYS8Ui9T64AmNq23+99h
LQ35z4dw4e+oOsvBL7teC0VreCBCJ/LBDg3PmSijxyUxuzNbcjkGS13+nbs6HlOO2nPbxml61M3U
/c1RLe1556fIZV/tCTCBkoIBqhNX6dX+WwKtyRfgbH43K8mbBNohQhxR7V4wfOlRR1Ci/L0ytlg6
KSQ839ysX/5Gohv2InYmePra6tw8g5xXXS9xU2fXm1ZW0te/z6EOJsEd8sStKu2oKWvtTMjso0Qc
fxDqMPlLvswHq3GQeC+i9pS1c/NkYG5zbBFV80AStDsyYFvfS1b6Na4DALZcFtffyyE6pXPuJD5v
2/Sujit480uTvY37VsHKpra92QyJzeYQNnEapT3WJcDJvvNo70Er1wAj9jKCQUBwLQN/aLiH1z8F
vcbeJQBIfXwg9L9AVaWoYNgd9YgmON3fG/LTr5f+xVDmatZVEJEomTEZmlq3w8NsK/1jrQTBH2Y+
z+9pu9rH+wNu7EW5ulzVlo26y5qGEOO3hoMX/hZGhPNAa9TFkxCFsXMLriqe8vBxUGDP2YZhcbXL
i+rFLViYua6oncqOGqvA61Kj4tIz6fDT/n2g7fzdTsn87s/shiH3z6AwEMAlsZPXKmOJMisxKMzE
t/IsP/Z5Or9PWhkzkBH+QX8ed+5qKo4cAPeAKiXooDHkMI2par9PwbidNEhE9Kx71/y0DBMR6P0f
eLutpHaVfAZNzaAYvVoU7ikYjPRl/bbs9FNRV443Ya51Mig07Ax1u60kc4iLz+AhwFBydePA8enG
phTyK5vDQQEMgiiOrX4M62zwFtsOd9hYW1MDYQ1mXdbMUe+6/t75VILDsNzET0UXHYvaMk9Br04X
q6JR8/pVhJopmBsPLYHD9VB92nCLlmGGUrlr+8B/M9xGouw4jUgJ3R/qhg6hcmXzeBiSQAjW8Fdh
/8U2TkVrx2pUczpTdzIPuVDmx3IYJ1LsLCBVHisKrQ69v7da2czPfSqqN6HSRV7QBi5MP63/QqnX
fV/H8/g1a/XKL6meWD4+L8aOJvDtiePA/eq6cvh0Lq/rZbFHHb21AD5cUGnlcewQUNH6MDtyvcHE
tDr12BVww+4v0PagLBC8HtmtXV2UtA8CrSzm1I/bElCwkWNIZHKozo2yFH/DQo0wpjGUH/dH3dps
llQS/GfUNeW5RtYHqjiVkQgY/1PsDL9lUWadlWVydo7R7WXJoqJNyS6D6GNIobqX15hjwVsN+AMV
rUTwCLriTSIWZ4cwuXFxXQ+zWsbRrOJGQ/rbT4M6e0RIARySEcZnLVRRxkAqvzvUdtnTXwYeUpmB
RGRPE0L+NrinRxX5kN8omAVeCT3u2Rxn+/39Bd+6TWAc8ybCfYGdvwIBD7ha4VxUpv5AcHs2cJyC
FuhYv/eRW34ZRz043x/vBnUrz50UBEXlD/VgtEuu171UK3gK6C37C15xPzqwAT/nwa5wCJw60zqM
rTt+7YaoeF+MpvOb04l+ukDwE3SP3BShtEgPpC3LYuHrBINzj8q3tR60DqV4IH8Sr1z/vJFa04Tv
be6bfTf+PuMESN+rrJXPXLbpU2HN5aufUwnAtoH5siAgMuQ+fXEPQdswbKBZuZ+EGn4CyMLpJ9oy
wHps/qpLMAw5JFT2d9DPct9dByeOBpmXriWYD/632pdI5mvjnHe5n7LpHhxlRgsILucR0n/5ztRQ
8aRhmB2ouk8o7trazjbYOOcMTy7x61pD+fF61vQb6Qfk+ArrThF5GGs3Xl5VeLEY87RzkW0NpQOw
h11vQChe07vMkrg460aeZkocXovU0lPStbTbqhEfp/u7e+PSBHkDqY99LRyUg6+nZYNCLHvQkQjG
NRPeFJpDewg64ULm4GlUgk99P77Shp43gYPr8kSbkLx4iVeDDgiI4dcSh37U9NGHNrADj27M/NSn
KBven5/8LKtdA9GKtaSHjjehWN0WKXQfyrdQfoI+MS6TJkYED/XeMyNq9xlZDgDiLr8gPvX36wc2
5YDEPTqmALfbdQy4yhWPPt30NQPG8rWI9OhkEAQ9QA6ip0Yv5JOMfvdSqI0bgUgBGDrqtiqKoqvl
zYRoBEDg0FeEG73L6vDvBbLesZ/DgjKVsYfD3xqO0ShqcBsQyq+WmDSbHCXQFC/MwKeE2mx/SZel
+lwDHfqgBYG+s7Kb48ExUzUkVsAxrLKU2lJqA3NGxaumrn0ueKweWkF0idFt5Kt5t5ML3u4gDDI4
Hmib2PJ7yp/z4rpLbBP57n6IUGoqkSSjTfLYpW3mL5nan0B0vU8j9fciMuud0PIXfeF66zIwuiZU
QqVA7JopGEMqmnpceny4FcAXrSzv39H+saYTvsLubyWwpQIlTE41vTQlpi0AmzB9qmxrugAQaGaY
9Wr0pGPc1z80kdr8lZUBXHxcJ9zPdgIaoQ8Xun22iZEhmWw3zw9RXWAYjb2u+n4eXcD4AhKUguey
of6hVUHi4IQ3O75WuVSk7x+YjcDDNWkzQSCUciuAVK4XuhG9qRcL6n5UtbNDVk2Vj7UF/bBpSpCR
pXMzLN3gFyr0wAELQv4eopQKNAIcZ2oNM7J8Rn1Os7AmU/Yk3TcqAvw29jiwGZA6VN+vf50ejwlQ
iCj2K5TEDp256B9gQ6uHFMHts6oh24UcB0a2GUB/fRz709xPyqFILXenrHb7OiBsTEMFWSIEfPR1
Ypkb2gw2FrSApSGhEIJZPnTlEl7yoRI7b97WJwFiKFNmAk44JqujTas062jCh9gsD0r7oM1G8zgY
le3F0AgwMNa75JPZTip0J0yF/lSUyMBwbhpxRLMW59Gqu/qQLbl6HGzTPiKEiObK/V1z+35R4KWa
KilOIP4lDOvl6RyWCi+QLsSqOOGzlLWOEWMUN8+VWTm+ruBGmubNXiywOahcFaJxWFhrCFXYOoMq
xiD0gZsA5OiVKjqnaCMjn4xB3dcRD6kDcr97X17e26sLgSLuf4Zd3euWoo6TEqVcckhiXDLHkHTK
Yj6+fkWREiC2Q9zKIlG7XtFQ6CWEGK6duDSsCwbKzaFPxwGHvMg8NElh+tMEyPv+oJq8tNdzw+MP
GxXUUzhh6+O1REumlXQytQJ9u6wI04OBb6pnmcrywUV19ujI0D4tBHdBOUkvVGdP4OBXOfz2R1Ce
R/abwFZd/Qi3Ckhc5I8o49x4J8QUnu0wa95aWdfRQyqGLzaO1o9YXueXLg7zS4mpxPOYIlJqGbr+
xjRnBDfvr8xt2Ovy6KAYRsBN23T9umoWGWZjUzgiEK/o/DXFE9qu41GKNT9USdU9d2jgnrp4dPye
sqx3f/iNUjrjo6LDnccjSO36ejv0GlrLSsD4rVW3x4EE+5i7rvnsNkjeLoo+PYGiwm02RP3vR4s0
wptiae3Gw9JKUGDAZeX+D9q6/gSPIj9I06jpra4kuFz1UKOw53dhPJ+1oR+PU+jQljP3rpbNlXct
ejVUJiHqr3YDGV6OzcTEQUhT8zw3QnwbqKSdKnduJ1yL0wDt0NE4wwWK3gao/H27P9ONwIMuEYBR
3WXCur6eqRFXVpQReNBKpv9cBz/hBPcfp2bsz3YVgf224uQwNk34/f7AW/cMyHl6J5JrS8pz/cnz
JZpsjIEZWK3GU4E++5MdUAG/P4pcvvVhoxcHeVN26RDGux7FKmlXwfeL/L4qVD9WsfGNWrPx3NIO
PxpNke8UNrYubRQXCIjBzEjFuOvxlKXF/Broo7/E+vxoLo1qPBQBuGu4K67yidgmA+eVZHtiZFvj
whC20IUxTcrPq9WcULUG3aLEvlbO8WnQ7R+RMqvvrDH+21BiTZos/X1/Zbc2Dq8EQF/KhYy7usEj
BSGFkJDfb4Qae+4CizGNZhusAd2gL5oVDzS5Mvd9C/R379BsHU8cBpguWGU4eKv3GCQQSC2c7nwn
KXKvz0sDY7oGfVRk9XZugq0N9HKo1XNYFEBfhj6PfcWBH+RYjQl4VXMPXV50xxbA0c6G3fyQpDLg
t4k47LUPDUUWJXY1NNWCjDi4WWDxV5CrkIVFpzVOYWzmczae7n/LrfVkKHkDkc9RaLzetaJt2zHQ
meQiIFsAjY0PIbp3R3L0ceel2Tr2XKvcqVBxYC+v1jPtk9QlbKIxSIntqId0JucqTPz7E/rV01mf
e9uRjBwg8rIOcD0jiHd1J1hC387j5nHWm+BI55oGmhLj/Zg54fOgJs03hIGqD7YotSNi0d3fHaIs
Jx1C3pkgcPRATxlAuDT6U3oQewK3dR8VuGrnCt765PQBccKxdUhI5mo32wg7oABTJ/4CYPuggA/3
EI430K2LMQKoyuUkcsv4fWeFNmIhm9tXakghJyXWCe6MMyx6mdif5rpbPOt6/8Xo4uXzHCg4LgO6
PGh9nZ0bDQK5s3SXwdLHnSbxxrxpVQMaEAaQBxqh199Iabss7Ar653pc9L5QJ1yTQfOfXUMBBCbs
GFn6ctpZ7K0UiyKNToUNsIKF2tT1qK1RmnhXkm1Ug9Ocooo2mDfYmGlTfu3oTgFmWzSRv9G6Did4
rRhn4Pxxcoxp1Ro7h2Hj3PFbTBdlIIO7bJ359ELPgYaJ0C+sUD0K7u539vDLIHUedtpVcsOvDgQ9
KnSOEIjE/2ld1w/DTHd/ETu1LtXEYw7t+ZuRW7nm1/RYTkUYpT8TAwR6FLoAosaiaS73d9zW56YE
yIcjxEPIUC7GixLHhGZGN/Vl5NN6Ek9FXxoXxHLiSxZqf9eKCXI4Gvrj/TE3bm+qYkybRF9y91Yf
W5tIj5FAoFsDkfRkJOFwUeLeudiqlZ37Ko0+3x9v41F0ef1Vh2aw7Omvj/IkgqowC8YDv+CHZVwc
rU7Dl9Vr/wRDPj2n0FN3XoyNTcRbwQGiLEYQvXZJgx4O5r+glcJjDGFYjOYJBkQMbtdMf7s/vZvl
JGFRefDpcEsu5Hqomj7bQhYPQFcRvczQWmTRuC0LoSieEqj1ztRuDytblYdJI0B0MUBah2+ammFF
jOWEF4m+vVCLMCESulnxUKlp/XucavOlQ6HPD61BOwKSLT9CRMn9Os+znfOzMXUa2brK8whxFGjX
9e5t4f0PakeVqlSX6iDUtvDr7DjSrCqb/Hh/mW/eSDlrRDjR+JSlIGd1UpKaWwuSoeKhODngn2zl
M0zLqoK2cX+gzUmBX/o1EOxX+c9fHMmwSyn0qJ3iJSka6IDa64NSmIh2aAh6RLP1by4fDLxtD6rb
Z5kMh63KJkXfBzvTVVW1VDVkCejZeqJvqhO8DcywEVfGzsOMftYtHdxETwQ2ItP0DdxY904gofEN
I2/zGLYDyiuFOz1UYRye69opvtWF3TynpVL+HIam39nsN2dZ/lYCItrhdIJgxV0vjhuiC4CeiuJh
SVc86ooR/VgGtf+mpWGIG4nZNN/Kuah8p8ET+v53uTnScmjkKxH6Ru1VX9v1mXmNJBaCOp7awXIe
klr/2CqueWzcZO893NhroA2JyKQtGf291RaYFje1RoFhcTnO4WOfIfhClT3+fH9CW6PQzfrVy8OC
1VwFmEswliBuEsVzAr28kCz0T31V7fXmN0ahyUQDRjeI+6BsX3+xRAuMkgIzgsy5MJ5qFBIf9AHR
6FfPRfyqWpG1/9L0ux4FUxaHbwPF1w0751zUSnJ0hqLZyTs2tgCpFfmxS3bOdFYrhjZGTw2rkz2r
OL+EEcSPwUQKoql6becWuBmKcjj4RdnlQD+ebPx6QlZlOzk1IdML56nxJ4HtexotBWW4PPzz/trJ
/9RVFIJgCDU/rlFSDVpmq6Gw81bbLBwZqkm0x0YTgQ97IyIgR1K0jZCfmQPzYz52und/4I05mkDT
bUJdiWxBGv/qpmu6Pu0SYJF4fzjxu6wIQk9UveOjUOvsxDkbQyHOimM0y0qpcQ03gx6OmUyrIQ2h
TgBmuqGsaATO9lMPbWv2789rY0Hp79H4A7rnoAilX89rsKw6RJ3K9RyUEJtDnTjTU4M/K4lO29rf
+6Ktvphhmhx6kYV7UrRbM6VshMyuCtLmBiuSBugQ5VoaeE3n/AE3LXrMQ1RznAB8yuunaWHVSYGT
EPImdsStQ6B1MgMGnXQcrVpERDyKdNEH0aNLc8inSDyK3C2+hEGVfLs/9tYsMawGBEIxkGRF/vMX
j2Rs4mLsDpbrZTkJQN7Ytm8MHSxRDdHY+0PdXGCWSsqPQAWdffry7ip8DACeGkUWuHA/Xe0yqcvw
iG5DuzOhm1dftpiAnRpUGIRhrl2KnUkLxxywB0ySvHi0MkQap9ko3oLW0s/h1Fqvfc0Yj6AfFDGa
flJD+HoBTRAFTdnoDurBFcjeCCQm3XLl7JaVufPObE0NxD0oObrEt0i5dIz1SFV6x1OoNT92ZZKf
4aV2WH7pxOyeGLshPt//Zrf1fKbnEh/w2XhC+evr6fUFxTEJEvTwx4LuNswImEPphiBazuHwAdW+
EdfKbF68uTZQTAhyxXlU4IDCsJLGdlZp+Farxp/u/66NbcvPcoEukRTQ7FxdtYPSGC3zd3jYo+IP
lSd+8NCOnk+zMy3vXz0WGAC57tSS8WtehXWoiQbzBB+Njl0J7qA0UFMuoFlGRq4f7w+1ceH9Qv0R
EYIqhap4vdpNhHI6zpuO17RDfowSDVoxkJzy4ODLeYiMZvjs9PgQujgN3h95Y0EZmVdL6vzLu/Z6
ZNynksqZmeSSwMCuh6A+V4B+H8x0qPf21E1xhhqcSjzOpyNhdtazRP8KMe7Q4ojmgCxr0WqXRuTj
KR2FdrGcOj/OxhCcagEYU7eTGTM9Ubz+HZMiDhIDwa3krAGuCSRlmp6a483IpT0Myyges0LTPLMY
xNf7S7v1UYHPUKcjz0PTfPVRQ6QcuzlGL1gXNgJU8exAuIvNIyRbRJMQ6Se3hQkqkjR9NUKZlTZB
miFzLY/JmiiDqyhAMxfXlSCvfuaLPZ5CnKKONFqWnXLX1v4hlqfKClAI6Ki8/F+8I7Vw6xnBYFw+
K1ThFrywzkNaIu02ujtf7vYWlKYcsprLdQuAcRUUjADzUDdMMKXLARCWKPt65tgI5DZK67mbh2xn
vNuZMR5a7fKqIeBZo9Z6OHVz1Si2143tT+h72Xno43dTLabT/X2yNRCFFVD2YDiglayu2pJ8z+wq
E+17kDBnNeROxc8MIyB77yHZHInc69dhV+k0XH+sYnaNCUkeC0CMpj+wF3GmhLsv62LKfzEp3ixS
fkzhIW+uNn+iVcmsQbH2IpTXLvQaUuCNAxzCzu1f/RLT5iNBYqfzHlPEuZ4VpCxZF60s7BmTyEtb
1BAmRWkBM+iW/+pPBamAbAwBLrKYdUe3UmrKzktmeWZNPwG1qkA7V3pRvutnc/xxf6yN/S6LbnT0
5bSApF1Pq1cDs4UjZCFnZX8FOju9G0Kt9xYFUT5idHPndr6N0qTcF9gYHUKb7DFcDwcVNqwLDUVY
18auOlGRcErsLH5twYmLn0/1DzKLk7WalEsKO1OCtig/0LTM0bPkMzXtJUi68gwckF7G/VWUKdB1
bnY94GpaUGJaviP7UMMD9kET+B5T5EBqqlvEW8jhsd+6CJDcH1Se2PWgQCDQGeb7caJXkQNy2dhb
uqxlX+TWG9TdkRMWc3Z2pig+os5dHOplsi+wkMQlL+bx8/3ht3YORE3qHoQS/3ivv7yTSQP7OomF
5SnTEsDsTrMDyuj5MeernsH8aq+FVfFR8XoHdwuOEZLK+mYuB06egQWlgRLQtyToUGVT6tF8dHKn
3KvuyR1ys7YYMwHhko32dRmxJkFNjZbJTUVGT2cMp0tml/MZGGXy2rY38+JM2PTQLKanri7mwu7H
PFpqrDXRWoB9hHANAUOLLpPTfOABT95niCXuPDtbHw/6jXx4eHcol16fwy5UBmkbgSj23KZnekV4
v09hyx+Ndhi6RH397Un2R5WEhiJlmXWUKxzuZj1mklWXV8fBsmuwj0K5uGoZ7eS7t4VvuaCSOEUB
mOrM+o4pDIQ/4eXz/gi8nQ+D1mfi0CDs/yiANOM6VCufJnSHfBXYxnnSkKNAB0ucZjKMnWlvXXds
Hn4O4Dfk0FdxL/lqGgyDwbSrOaFja45eaUfGTnS0dfuYnAmJeyRtcVcnQ6nbCLTEYHqZjboBGVX6
gK/B8CCKeThagTl4bVzYO0/vbdwpMY50h2nVEHyuMQyidhpg/ha5PBIaJ5HoINTHyTouCT0bSPaj
F6bDcEHJY++y3dq7MpPAeAYsGnX+670757yNTW2YnulE+bs0KWpsEGYpi0uXGSt2iypjunPBb31I
UlSavuRqmGisAtASBbG8NZAsAnEUHme9VA521qk7rKytW+flKKt3KwCZHTdoIki/5N5H73h46AZ3
OcThsAfu2RqK8jxAAgINnf7e9SKORq06S6yZlMkNsGBqsBwiegN+UZmxf/+huIUOsl4wmsk6pQa8
tgb2LFOWhU6nml5joVjhTVOqOw+hGThf0eJCIjNJI+wQew05nUBQDQ6sEeTG6ISTd/+XbH1FGmHw
7aVQACHC9aSxRu5LTaOEahpQJoaus99EubN8uT/K1rssQ0Sap8CkCU2vR2lybLRcNcRApqt08ZAN
VvAEzQ4LtbEbsa8VddT/mAoUMw4Jdj2Pk1sR293/DVtXAnGBJPVDsUeW9fo38C5mCA6hbJG5OC0U
3bQcLXsYGw/gVXVqdS3+27QKhO7uD7t1NMEJ/SNpAB55tcBGgkpW6FAOn6ZF5c5tejxI3JrK1WAg
Mq4HWM2/fkSgaeCKVd5PICDXEy1KfYot7Nq9olSt962KW/FYco+HeIL6XQz1c2fArT0kYcWwyEwu
n1+b/UUqij1c0DdxZ3mkuclhFmH5dnSn4I/709o6nhgeWWTY4Jf5htfTqrNQ2LPBewmo0cA2KnT8
IcvzA3LQ7sf7Q219MyqW2BVqUIaIY6+HMqSiyjBykVtRACPXVHR4uArqdxUI/mbK55038RawynXw
ckD9ekBseTAUwrHQQzlveNKQf/EMFA4PVu8gGF7X7kG4Y3pUtdZ5U1fpH0ge4XvnBuHBwvNg5xnb
+jW8zxTiQdJQjbRWp9VqFEQgLZKtpS7qP2JQss1BaSplxNvazH+WI2Z7fmSFKZSrVMsVdnGcPyNb
oVCIwC5mOs9L174a3SLNp0wp/yBjUE2s16g1es2ZiO1nqI3+1FEL7RrreZ5Ke+d23tjPVyOtDlCN
WmhgNYykKdqXqkmL07Qo1k6qsrGdGYQQRbaDmdDqtdFm6aCRTSRkjZmdRTMTbmbB6LVhvBdybQ4F
vlGH7ksWvbZgWcyiHPpe5XsWSfeA7GP+WKX1x8XAGuDVB4cLntaKLVN10oTrfTwmbglznoqA3Yju
mI26fVSBvZ0dpxC+YSbJzngbdzpwHFoc3HO01sXqS/WJ4lQGVsLeaEO6iVvbQOCvUM9R4tTRIUMo
/pOtRiDv/4tpwhxzKLFAOVjXbrXR7ewJWwQ8qRfnGXjL/J7yBMllugRvBcraOydy4/mk3UjrXlZ0
YOatrr6knptChAupl5aM1FjKxTebHiEeTkRxwE8wPzXhjEFTLNoDHj79zviby/xifLnBXlzwydB3
1cKF6I1CLGcdGTq/zXTnsWsA9RtgyQ/mjCLi/UXeiKZp68KqIDqh7bCOGRzsQgoxZbaXlG11jmwb
j41SBU9Qu9G5DdrsglYkLiN9oe+c/63pEhMRx3PV8ADIf/5iunNSNZnNteJBDo9OvETBg9HHxiGe
y+btkvb1uc/rV+OuuN4ITyiY0f/kY6+uNwAcKY80hzRxKAySLORelxXJMxfpnoLJ1n1AiQTCCFsY
S9HV58xnHLjR1eQ+sKS65GB2B7Tc0+NAF2FnKTdeUmb1n6FWt9w8WNpgZjaB38JSOnWinTMt0FAd
F8aDSSB0vL9pbtlfEgbAYv16TqmCrm4gO4ykn7hFehkEys96tMSjmzaub9cB1ZhgifIKy/XW7g/J
PAxPCLLC+0rnOMSBamx8JRbNlzQ0pZFOsvxujIr99f4v3Hhc2FYqRkyyYANP8XpzOfhU4P6l2V6Y
B/0zkfGfY1jXO7WMjS/Ms8IT/qsKRc3+ehCh1n1lj73tBSP8vsBUktOE4vRDFdt7ZOVbqQEKpS/H
WtVN4hmnxD5AXciaG7vElHyxEaWzivlPHf3Hn3E9ddo7SAN2jr1GnH7Dd0uEuD7VqXJIIwukmE17
wfbzqccQo1Ks5tUvrdQhohlEnZoHcH2R2K4UtgcV41kJwqa4PU+HDLsAPxprZydbvf24ZBe8SFCe
qOoQ81+vu4LEqOokmYlCoqm/HRNrueAr/28Bvf8T93Z7M1JlJmqQ2b4MVFbhqWJ16A8rCYkqQdrR
maryQjRGXSdFChTaY1V8bMdRmsBo1mtxRKRPZHCEX7RmaSWujlfTwVOhk2d6QcdL0Gp6hTZRPR3n
Lku9+wfldg8zFM0yrn+yNpKL67UM6iAzkqzG7tktsjdplKjnJcCXhwzm838xEhmFpCw5ctDrkSQe
e0J/ha+GgQHg6V4KLrWEtZNm7ET6t08L/33iI2IGIpYbIoFalsDIs0BgN1gk57CNv3GfdUd7wnLS
gLL4kNXpHnvh9g6+GlOsvlk9K2h6tIw5mhh5YxYRH4Df14d4qqJjnI75zhy3DsGLOa635zK53Ugv
h/HQs/MXW6+PYWS4O6d6c1a80rLSTt65VqdbGnsxisAE2o8NJxLFNVbC1WA9lOkynRXLCU/3N8nm
eNRq4LYR18Kwu94k44iDELJMwsOGBImAuXWOjo6OUZ1TwQxNPPruj7d5yGlLUpMhxgSNfT1e3+V4
XQ0GOyV18qNqYuIZRNhzwzFHdFzvnYOiWIh1Nkay83hszVTSN4m56IDdZCZW0yZji/cbrnpdeG4S
lIuRrC7OzaQ2F21Wvt2f6EYtDO4qLXOebG4UkqHrmdbNoNdAzE1PR5f3AtymfAzMDjX8ZESZysx6
P0DzEMfBSPnhGMVXLVX3Sn9bUwa0KgkzllQ/W93bvKRzo9kT+Xdlp35tJjbWrI5iXloEKC6zku7B
fLYuN2rfhHx01EkQVnPuK3eM6GibXt9y8hcHzndnVbPfBOX3+8u7OTUWmGqQlB9ap0h1hnB/XVHL
QFgMwfAhLh4GG6Gv3pqyp1LTw53ds9FrYDTydGypubrRu7j+nAZeNmOJjAr3toRmYV2A/q6FMV/Y
6w+6G1eXTAmtgzaP4h2CZ+0pdyNsfqzU3XlA5EDXDSt+CPUvWTBSAWjJe+pFGK8DDu3oNppE1HZA
ChryR4fc/FBLgE8Nq/sMe0fpdobd3s+yuOuAmCIYXW2mLMVVItR7vm3TuRSSm1b/MJpGdukok/xp
9Irylzmjs5DZsXiv20F/mkZl2CvKbe4w0A2SGofiwpqJa8WtMS1hRd0RU7NzXqbRtyDrsbNYtOP9
HbY5kiwvIJ/mwGZYfXAYqlQDAsKRvHOMD8Hc4yQvFLwkKXDsrO3WUAT18oRSbqRbfv1Ja9UKZ0Vl
KH0W8zlGTuBg90lznONs76XeHErevoBECdTXvPqwUkQ7xtxKCVnYIYJZ/XVJ08QLrCH+8/4Cyo24
3qgSgELsAfAFqd/rWWVZ5zSLqQkPrlTzXe9j3hcR7VFBNy4CZHVAuwIHlRil1do1i9ZpPT15fCCi
xrf6xv7mTM3wrFj6h64P551JbawfclASyQshjYrtajg9G6dBU4TwsrmCEJZatscxdL5j44Fyy/0F
3BwLEgiAXoa8EYSCcDqKvIjZFvBA4Czr9mNnih+Gu6Sf7o+08SrzHpO+kaBLZOLqU3UF/UPbJpbK
+soQx940wt/wdU2BaPZLY6BR7MTAFl3lEW7vuLP7t24WATxbVmX5jDRzrzcKRp161c7EBKNqJ8cx
Ec2bFjMCT3GU7mOWZkgq2EmboNKumY9FMlQ+xPT0y/0l2FpseSjYRdLQeo0qnspgdpqJaLlTBFLu
tY4+fuJAMgGFULU7d8vWppVaq/9U96iTXs+YxrQ+qkFOqpO6hFkJvYWH0Ry7Y9MPQ+qZS/1qc2xi
O1Kr/wwpt8CLZwPrn8Hp5tb0XDF0l1bLJ7/TIuddoMV78pibuwmGH/q1NrnpGpdpTKUaZTXp4lQW
iKmSbtWnCZ6Sb6YOPqQUutNPwWQ3nxVr1HbCrq2xUTJwZINIPtiradLhGMuaC8Mr81h7dl3UUkLM
qw6u1Rg+tc3R78P8exxW2c4n3do/bB6eJvqsVNfc1fou3TJQnxVe0djqyY4xuhsyQ5zKaV78129V
iOVQw35Rkq3VHVQIVE8Wi3K0VXZ/FZixvM+trD1BfDF3JrW1T4VGcZ1Q3UU4dpVjKdS2UcArsfXm
cvWGdhDvhwlPKFQTpOKO/eP+xLaCLBAyNPrhedO6XRd4JqDDSSYRMk4dRN8xCa4uUZ2YT1OgFz9c
irUfZ1h6nlJCOIuV8X84O48duZFmCz8RAXqzpalqr5YdSRtiZIbeez79/2Vf4KKLTRQhDWa0ETBR
mcyMDHPiHON9sdA6zlBsPOiq7pR/mL7FHYqSv1j8xiMmzqgK9QmUi8gWXKmVloe6Ar6+tsq3ul5r
SvNmct+gQHZbhoA6HbmQOWRmTY0zgyEsymmIGtoRNlE4hs2biotkGoEhJMB120G0sDKMIZx4vjMJ
thVAIgi9I57hdhExwzgznAYF5REF985DfmF0461QcxghBsQoszoj0tFqdw5Bnh88A3tnTaB4NAV4
C/gh8SteOagidFB8RQTMT2r1y2AlxnntwQkYcvqghHL5/vpRE9dxu5HUK0QlHIOUdy6tLZI6MSKn
IIoXVopQn1bRHjKnp0QZi5tIrucgQjfM1WJqf1NYJM/Xze95C8PgAIAZYtZjCwY2nHS0wM+Aykqg
sAy7BJWXVo08I4nL89+YAgYBZJy4ZZsvrDB9dboA6dZVPN9Apl4GZPzNu1TRj4Lz3U/IVAkVJ+dl
LvNyU40wqws4R+llTwkNnTJS3zXDpPgQ9UEfVSOm8xdLe2VvczChb6y7CYZ636mlHPFoXfVI4dbA
kdB0uW5qd2l0zgXtEh3HbfZj20sydxT0/AgSkHvqFPnspqjzRW5eNuMjeu5/TD3Kg00xjUk83BAj
M+IIvboPSJkMIQJc+N4mtzwUVFS3Cc3VddLwj0epN6bE4l+ZapAzGlgSSId1QiVIGQa/a8rxoIq8
d+UoMNF9p4pMVWRzwbtuVNqUC+UjK9sJmnl7cLNQce5yNZLPRkwAmNdOeF8la/2v6szdevANd38A
Xh0MNDvLdMHlMjuE+DrI7RGB6VH6cNMMwIU2js7votIl5CC476Y2SidJinJfsZMjYoC9S48EB80w
nlI4eTZvSqXDi0yAJzzcUC6uU9fFhGSPrX2c1yQNvesndne1YtKI3YbNYguOZHQ0L40Qayqada4V
TsO7FWpNP+4hrTKTpICqUYoerFoxH1djPurV7AVidAooddO3oiC0OVO0A5VyMHDnioO+qCtP5bdB
TqWPioFamjrxcbOx7j0E37oDh7ebT9DgJGxBrgEA8cYtzFY3yO0MUshB7e7nqM/9iUJ8dWNXo3PT
wKL2YKEM7IpSB9hURj6optRH3Yy9R1OIHPCl+ebmdjBIkzoG4xeay9Sw3jV5CD9mFB7Lmez5JfqQ
cL4KUgvGSy/PdJ7CFZLK4NENuftPzzvlFNd1inCl3gdUKo5m7ndX9fKQAI+kV7M9wmVuo3YHOrLT
29RbETi9M9flqPSyd3RFBECtjcFugsHLRUlR52TzQOLbqNGseVLfLo9tDs/laYEMDem1To3qgIsO
3yopshL5g5XPf4Fm5HkG706TBgogKD0ufwakwMieKFTaQmWNvsq8NO44TeWdVFm5X0WzhdDIUJ9k
u9JcvcirG60ewgMs/N73ff0btk5TTpsk60BvJgudZmmN2wfU/9SbbEDkUQYQf3Pda+x9YDyUxUgb
c0pvppXNYdZNK6JkrFfVdFMZvXrjIFLw8bqVPU9IqQEuX8ZssLO5oVNM1ZKGo+FPqG38DPtGL1y7
yMfEdcZwPMK17LkiJOupxTNlA6vRZg+VweqXciV+lbS0ZcrUcNS7Opny2LNjDRmmXkkYKyjNPo3c
HgLpo4rt7mqJG6AnxRnAYXh5jvR2GnOpayktGJN9qotuuVnBLDHOME8HeYvYuG1Yy7EU40TwYoAo
uzSVTYuJHCiFhdWQC4Qis97xLGlBmhwsZ5DAzOpnS3E0Q7Fr9aUzrNJfeXNomhLSokJ0bjMzr24r
M/tUMXV2RoqxuJcm6APLiJv650eIIhyF4BeAybb9XaHp93/Fsbiah8c2ktfPypj0N0ycHmpG7V0K
EdBSdtcU6nDbD6gy5hZZMI7lbVqdKmh1Hielig6u3t4xFRkbWCjQQfZ2RWPe6gOEwoYfV6r2n1F2
5eS3kM+fl6TUfeYKk7se7jXgQvl0MJmyd0JxtYDs+Y+Lt3ms9QHtcIPBN38e4vEWuWrVDdmNu6iN
juhH9k0xwkAEBMfWlmzKURpwe0gO+3DJFcFi9f8ioTgK0d7+IADasUQ+iWwU3P28xFsn004zmlIZ
eE9rSHQPrpjwbpxsA01Bc9DOf3wa4V2n+80kMMXDrYvpImWc0QIx/X6JEr/XFQmSVnt5jDOyy+um
dl4ETIFx4ojQZ9vO4po6A1FaSo0EmU7pd4rag6upavx9aBsLUG1xBFDdeYxpdwn/CectYZU4tq+S
A0uZskQ2cSlKZZfSu6mQ5E81WtVoakxdPd2lSZ3bp9ludaYWhYC7NE/L1+tr3rmAL9JIVMJBh5CB
Xf4GO480gmUqP4Nupp9HZ1iDjjHN39et7B0YCvuMd1JYoaWwee/blewVDkSCGyVEJa+fkp/NIFUu
6qrRQS60Z4o5IeoO5Mr4sM2m5pXTIT44677txO2NZjfmcxkR2ZjyIbvbrileBJuuIV2sbSULkVWd
IIqKqIXMbRA5YXybDYxyD1aUHAQrO59J9CkcKOO5CKCnLj+TabYD46ToCqFVP5/iJLfOiUVV4/pn
2rkABGO4fjpYgvVnk8bpgw2kRLw2pMh9oKhD/Y89TsVPR+p+2GrS/7hubmf/BCcHfh8ufBa1+VSt
beVhRWkVZpOufodWEjy8zjAFqjIdBSp7+wfliGhloZmlbGFIPD69oaw0l5JWVW7sZhyCJsr0g/3b
t6IzmesQk5CPXn6lsMn6mhauTiRQlTeEJOqDzeTczV9sG10/IB6MHJAGXlrJnB61tYZ+SoTK2klK
xpXsfpQfRyv9988tMfiCk+d5hhx/s55Sbqse1hkq752uP8nlot7MS5x4mUmH87qpHV9oQugHLwHM
6CRdG1NFiUKt1RFJlkquuFpUa64SSvGNFFtfNSmPdRc9FfmmHWbohY2OePa6/b2zCLsgA5ZCtpn2
7eWmEmMxeFUSnTMHLJ8Z4fxc6RWly1hbly/XTe2dEmwgwcqgENXDTYFUDsusKKAM8PWm7QTZ/AK1
ROOo+cGS9rb0tR31cklZrU4Ng3Dc5qUbvlnIW96ui90w4Zjmp8Zae0SKayOIpSp056k7kvbY3VGR
64BQpu68dSZ9WptT3+HzV/SDH1R0LD5a8rq4Rqh8ur6he5aQ0BRhJLMnb+jq5nWla5KoNOCGLLtB
Ctf5EHdk6ZDmmgd7uhOPsx5oQoglBfRPfNtXT/bszHaVd/T6YJzIfzmDLt8ZvZz9GwFouIPdrHgy
Zm38iwtPU4L+rUODwtg2wDpgEnkKnaa/pBka6T1NkRE57BsHpIF/fSuFy91kOeJ9EZUViB85opv1
obzdrhqTkk0/k8xk4dCfk6rK72PNCk9tb9TPMMZL/zky2tPXTe89PrxuNIYAVTF6vDHdqmo9SnFM
bzNTGWWsaPiUFqr2vBFa0MllexBY7i2VMI9ahhhCY7r4cqlSYvaLSXAOaF81bkeYfVx1Dlu/1KJO
9BZVt+rLNkjifgiur3TPATDcSBdE8LTBv3tpeWQeoVm5ej72Gs+Z57hwZadsDrz3nhliWVGro+D2
hs2rKfQ0KWrRd88K/d8KfYVznSvLQWSydyMIGQQnK90JVnS5mDZmkCQK4SNb9ea5KjLjXHeFdLZq
qQStbdReGkrVwYXYXRnPEecUsp430lp9rXWqnrAyuoK5P6lMn4+r8+v6V9pbGI8RfG9wvFOP236l
Cnl5OkmwyqgyLZdq6l1IOjuP+Lxzk7yo3aFKhoNLsLMy8fgJtC+D928IfCG+lit5kRh/MIZhdK1U
ru/bOZkPUNn7ZgScmJAfROFmbUkcIR2dU69Hm0D6XS9G/lmpraNu+q4VusbgvnEnYBYuj0ZcaDQl
Mib3rdqUbsxIWlK3GQb94ATuvHPweAu1PqpqwMk2i0G6vpLTgTacYaX6U6lIP0K4fKGt1+5yEFnv
+nb8Ls/oO6ijfVSf2Xl64HSklyRo66Ei3CxRqQFFFGEkyNci577sGhhl9cyc3VaZdevgcOwag45X
zHXxBm07qw1s1a2eiDZPsTjPcthbgWoUtIvloa7m4Prx3zXGbvL1mNQlArz8eGMXRQsYS8uvmvo3
zrH5iPYoYgdrcjRdtHdMmGZlPQS0AIU2lvROKqFGCOlnFE17gpNkWt0Fza6jnuYOU56GJ4Q5QxS/
BePC5ZLySaZ21/Cx5BbGynpR44exLrsgWazxJq+Y3/PzadX8xkzQWJzHSH0eIeg/JdTmI6+d8oZh
SBMWb//6Vu8eYLDEFFKQeqGkcPm7FBj/pXVgwkflaf2etfFwR4pcD24zD+GJ/bAdqGngonMbTc4S
z8yKujmIv/c+NyVGUDaiksu4++VvqNKGcfesBW5BIvDIaP/wkLbmfGon9TDW3vGs4PDhTQGXSV1s
G2sriREOGgUNqraxfVv1lXRejKH1TI7cP7AFzp4aJd1fnGdydAFCI5J/w7Uhp2ZnSQWgwqwzly/q
hHKto+TD94KE5i/uKfVoKnA22m1ApS73sgXknMMejVNQYed2QzW0/svUvCjPQ9PK+un66dm7PhD0
MtAqBHQAI1xaG5HMSKOI0xMDzs6ec7uGrVpvrOUvxjRIOOFiAEDEAdl6hAH6F4kMihmxtX5ntYr9
s4He57/rqxG/dhOAonLGnBLcg6L+vFlN1JtOG4b4OJla8D1U9spzyDigFyfqgHD4nBxlSXsHX6eu
KOoP1Gq2PFfoN0cOoEHID5zWPGkFMLo064fTUIZH9OO7pijhEFjTAKU+cPmlaE2PCkoaTHBLiI51
vZbdtGMzBpUdH6GZ9lwKDer/N7W5zlqrW1XbOJC6acwn9CZ9CnPuv/WoacLoPDvutCprEOtt7xap
VR/0SvaOJGA9uNDAA+JwN8l01aeGatDu8vVON95nTJyciqnoD6LAve0kFyNUonTJJxRu5nUulpND
TynYimyJ2pslXJBdB6L4AJ34dLp+KnefDoaKxRDdS0q7+XRpVIGZbyJQRY0SGrdtThbrqfLYOq4E
KSe0q02Ef54jysdP5hqhnIK0RtW45mIq30D0z2e1bKZfU69L1cGP29ttZtoBAzDXRAa1+dYdQ0y5
oom6v17Un5cKjAcg378AzSDgQQkNqJPID7XL3Y7iOrQzhcn5oVXCwNK7fyu5kW4iZf0b9ylGIgkc
QSBRHr+0REQ+G5MKNBL+YaQszKKF4CCXFYRJM2pIB4wAu6eIUp2iQKxFVib+/tUpUsdyrpVM0M4Z
TfzdoUx4k+ay+ikLc/OgNL337gm6EyoHEBBArXppSmauIu4LgZJhkjRQyXj90p6oT6tL5E7WNN9J
Zix9vn50xf9061AFzROKIELsb1uTVJYy1hmk4S62ffwwG7Xl4lrr0m2cTvbrbjxCxe0aJBohcXqB
iGw2NERgwS6qGU47xNQhAFGcH43FYM/YafE/caUdNYh2d/WF+ZiTIexe7ioEOZKzyHTYIgQMn3Kt
Nz4rUjGcxlXL4TxpEtnrIb07iiZ3b90rsxuPYDDZ2qPZhIedZNVrk7ymEVYfDfXtbyZvE3AXmhrb
un+hmZIaCyKHkkSDjNNQ0K814Jj2GG1B4ozcEP7z6ydm70YItmzlJWfDo1xuaNZm3QjKh5ZlrJtP
3VJoQTTp1mNm28lB1Lm3iWBBGQsgUKI3uzEVyQiMzLSffGNIstgtZHBcLlwJh3na3iGhroXoEvEr
w0AbQwvdplIpmG/vxgqVj8rs11OoTE0dzGqJ0Hru2IEzNP3X61u59wxbYGAJaQBMkaFebuUApifK
yK38mFGWc2r3/b9rm4LFiBPt3tAk82SCm/DglG+Ze9WdA4ezh/qm64xvYy6TesmbDLzKlWkFgUOH
sYHWjgGb6tmIkepzUVlXWr9dx+mh12tU0fVhAng5AY2f3HqwdWhC7KY66lHvfQdA6LgjEeQhM3e5
ITBl83FzEW1VufYAnjs6kTJnvtPLZequVqP4sAJVB/uwaxXsBv/gAQGZXlplyn6chp6gMtVkUVGs
tN9pNqf3EDiuT1VC+Y3xyiNq0d3N510RVHeyGGzcfHw6UahKwannxyC+TrC0dV5XtvEz7C+WF4Md
/uaA0XsoeezQgZBNYoUw+cfuoN+6fgr3bpkYP+IkALnStwGCasXmiMoOmz7G4ZlcAYo6WTvKIPet
MHoPhzDl1O2kkzTnQHcH0nhzWtNbTZ3yBzM1pAPnJNzq9jkThDacIRrmYDouP+WcSprWivzAmfKO
qotpntM5m89Tqq63/WBVbhVCfW+mtXy+vos7LFeiRc4QFbkJEL1t2moNCky0dWZjNRueVVuSvTAv
li/wwU9DIDHtPZyzTFNrdzTs6QFl0wwON/HBi9l41hslPYLd7m4GHQ9IzmSoMbcEhFXYQOvQWRax
S7j80GZZTQB72Si0qDXUtne6EsGB02r6A5SkRxxDe08TeSClUarY9PY3VxmlYEWLVqF1EBZD+iTV
Xe7HpSq9i/SsGb/JcaQfrXfvHousQpWp4Ai5yMuPT2yVGN3EeqcwdIxHtbes9yp6hfJ7dW7U52zp
26AzGu0gndlZKQB/HBagWzGgK07+qxAR97ikzJTBnG4p6btc5foqa1H86lrpn9UYywNzO48Gagak
o+hjKIIZ+NLcklVZQwGKczZo5nO+tAgKMVj63QxLbfGW0dHvYaxRPjml0IhfpSN+6b3lUpp5GTTg
mG95Ope8jSQ1123Rig1rVxqhLXAzCqjf13ZwREhlr78O7pbICDfXmuwbigtBb2a8uVttsUC40vaW
P3d1/KVrRvVsTVn0zPSN+SvJhsJdzL6u3MSQfmiL1vtQ86sHbnLnNvEbAONA5gu6e9vt7swUdYV5
oeJpleu5NWu4BZhHuwlXq3BNk9E7ptGt4pS1RXrg1XZCLtI3evrMzZBkbRkwhsIwAUpjeimS5UPT
1/YXJlftW2V17P8Otlqc1jdbDXaajobo12wBMoVGySOG3MQfnTp9Igxwfltor86eE6tIzIapolZE
A1n7ZE2RVLuLXMrqKYn4fW4pp10VJDSVIFTsihhX16r10YfY/4WcBEoHPJzbzrEpDXExZAk0vKG1
5Eje9MUD1WPt5vpO7JmhXCYQIfyLVsHlPWuMqpCrhDOnhHFc+UtSgZZr8jX/eN3O3n1it0F4gS4g
zdxEH8ZQpb2jwUsG3CuLPGVIm09yp4ZuT7ICr0v04bq93XUx2gKDA7LW+MvLdSlaVi62TVCd2Ev5
FbSB/MsyhyOsy+6qBPAJsDFr2rJfd3Wpy4sFi1OxrtOTXqX0PKDg9hvJ6t9DV3F0RXZ8P9wEOveS
MgewiY3vr2x6fmk6W349DVLuyXBulCfNiPvIi9ehiM6VAng9QAw6/uf6fu5apk5NPmuJPzYPnVnb
xuJ05A62lKWfFj2MPvFWcDDV2uTdLxQqhpW0+Net7r0C9HkEdQx9wDfFwrEhCJdSgvZ6dLQBYNTa
PdaZGr1jgI+pWyXVpOaUJFr8O24TJ/ZovS5/UYmBlhrYgaDhBd+22XNzVUqIvqmZ653S0GySy+ib
U2bO4upzczRVs3egKGMBAQIpi4jC5pp0jjEQxBFe9XmcndDbzNzQXJqHMgp/rCT0B/u791Vh96LQ
TOhE92nzytraNKk0dW1mXLWHNdTam3KQ3xlL2ZydBdB6OzRHeM99k+S60AGQD2wHV8JcMgsKhGgH
QS8GvmlqmIbv7QWWxtX5XplpcY9CknGAQN6zKliBgFSwrdzVS3eg5jayb7FMd0mjPFFIsRRIRtTf
Rmvq/DBRM/HQhTokddn7mq+sboNlE0phyMzoSkhLJz87MICd5kJevi+lXsseoc+kusOgUscwE/NJ
Ugf91MDb6Cv9tJoQM4FyNGNZ+8w2dh+jtFqeEBHon6/fsT1PCbeWUDpCDpA3/3JrNGmJuoomhB/P
0XqunDJ86oa5Pl+3sve4w9stLrPNU7NNjNollDODHpCPAgII5qLUPTkzZZ8Yrj/9uSmmMagw0l6j
Li6+yqtIVZFRaXJ6IlXFGRGTllLdTamAnSGfSg7uz97eAVEQSEcITd8oZxQmQVqZ2UB60zw7IUcl
nXLVGg8O797eiQGsF+AmCALxK14taE4zBLE1UWUrlt8A8qIbtV2/Uws+gpTsGSKdJKpShcTwVmWv
lpWhzhvQalJL4yzMtMnTS/icsoho/48/EiJFTCPQsiNt2ra4yjVL81FAHSuGQu9hxM8CFdy5x6hi
exDS7qyKGI/whi0kc9nyGehqpjPDDnh+TZIQXvohO1WU1n+s8Mf/hSkycjBxNCFoE2y+VDTCGjAx
yEuUY9VnCvtxYCWwGnSpclTx3evGkP+JORyBXYEI5/JUkAfFSpbWlp+ncnVW1EbyEuQlg2WMBrek
xuzNmdUEnT0ubrhEjNMVSnOO17l0Y3lYbrvSyA8QNTv+joYXKqaCApzm7+Y5Wewyb9WS5ctD0vi9
OTKBVSnEx6qZeMY0HFHO7tqDA4Qeqclw9DZ45clGIK0BnhFPkgR+VDHWYGln7cuihdpNGLfqQRS7
d5Qcagw6auZMaW8FMoZOg/ZwJAqSpnr6naZVdDsRCQRT4TQHgJ6XDs8mRaGIpIuisCIy4c1mZlMe
AtrjyZKUajS9qmdrnySl7WDhorf+Hrlo879E7drBl3CnobsSWcP2AmdVw7xgOo/uYpAw+uilMHo8
dVb9gVhYsYJ4bQvZ7Qxnfa4nMI5evarj55QpiNJdo5wJd+Z14tbNieVjr9Cl8inNBeOILA+96kYR
MiG/KmWWDRdF+8E8xQT1EQO3zUhNr2na9/laD7/Vuc0lt69NaMyWpZQbT277avG0uMneT2s11Geo
9DQ5SOtOlXyzLdqPaaoaP9emMj/EReR8aOOwXf0OurGjnsLbyFL08FDiQleBvvd2GkofIB8xlBF4
gq3WX7tmQTEnMfpzYxjl2bHg5awdots+DRWeQ/nTde/39uAK67xOhECCaGXzRA1IHoV1Ju5uF0aP
6Db0nUs6ajyaxtjp3hSr9q+/sAiyCBEw2It5gS+9RbZwbhSLoWUbh/xkggLxFlOrnhUrroOu7u0D
T/g24KLOSqICeywrpahxaa9yjFhdRtp8PfpucJjE/UlT7d6r0AYgg1aWU8rc1MG2vr2eGKVDBMM4
473ANC6NOlkaFRpezzc7M//Sr4lKLXI0nkKQwwdvsvDkl7cTU/D/UHikmAzy89JUlA7StITklzGX
0SsSKXwXpbJxULPfOyevrYhf8erlTxZtTkqT6nm9StZd3pTDg5VpuRePspG6GvxHf/PZ6EEB52PQ
hmfz0mBoK7k04eHJYPs+qNQ19wCWz+c8bcF7MuV6m6JE+cexAHspQJgC/CZ6RJdGmd7UDEZ66Ev1
cffB1JPQHcKxeJ6aw+GUvRMCFRgzFlCSUo3YJHNVM/SdZHDtB72ErUQfGw8uSdOFHeaI1XjvBqCU
LIhRYFLiqb5cFZmFIL4A4BX1aCaXo+F4NOXCz1C014/mOhmuaRdHo+17B+ZlqpyqKd2BbViVrI3W
ripbmQAenM6zkrTvx9xWA7gCmt5rtBI+guueZXedgkWEVxFGLlv8/aszKsPn0Xc2gMKmSdRbFGBH
n1nF5qFYGPrREOA4w0tQnf/GKCm5GNClVrq5fnpvJ3AgAXvpcrlieL//PjjE3bEk9Z60ZJOXlcrR
Qrd7y9SzGIwhtGPSG7e9OTuQzDChmGVrQCW29LssQr48LGOvLurZVwtnPSjNbZ+oF3sErYwC4D+J
XS83Nsw6R17GZA2mrG/fi57TOc2m4XsWLs0d2EH7XKeR/N5pqtBTlQaOn+t7vLdelszrKBh33nhT
qx7oZJgz67Xi71bazu8TxspdU59uCy2efl+3trdaijzoYeK/ARNvdrcmNV1jmktBFKpoHS1NfJfW
pVye6m5pPspSzSyesrTfwmHOH/rZVr9ft7+7WnrEzNcyGkcEf7nbSP9JY9uNa0CBwoZ6wsh8Pe7z
R3NQFFdahqMRzTc0IuLzQggIHxmFPNry4ge9ujcTMotjqDMzmfWlcrNOq/VLJGXnbuiVQF+KyZdq
SQ2GpZHvdSWLP8Zg1g6igq075DdwdywAAdDcAkPdPJgzXY2Oj7wGeu4s/gSMwkuNNPdSZpSC6/u7
a4qTRH4AQou6/eVy1ykq1IqmSQA3yvCkx7l86ku5/jzO5dGc444prguXlPySjvMWzbj2iWF3HXIf
wBrND6ZWkBpMWXpfZNLB/m19H/tHxQRGKt4ScEVb2dgxSiXgG5EcqLkZ+5K8wv83L9KPiLD+KYVq
UnNLvegOooK99Zkk6YSm/MOzebmVGhVQtURuLLA62fJCWGjckC7obZMe6g7unVIQRdwL0BPMJG5X
GPYs0VCkNRgdMe0xW/NCYSA1bwoaH98WLct/rvZiQcZrqCdlrW0ZMhwYGQ980c5GCz5UMZYLRubN
rAbKH4Pd9pIc9Nn0RYp06c6ghgYpa7mc4nWkQdMzs3VgdGefiV9FEQkiROZRxN+/uqFrYeSqnEdK
QHqinJUokk6xMScfZjLfg/dsx/uRTNFHADJA7Xc7UleUVN4VM1OCUGnswOaPs61AOp0U6hI0Wj08
ODYUiQhxlH41zNlB4v52pYJYg6lBFM2FH9hcTk2qZlkySiVo0Tbx5yKKv0ZO3vpLtK631/3AWz8r
pp1JuoSqBHWLjdtLijZt0RBRggI4kmcV+XA3yOp6V9dO7Wpt13++bu/tzioyAgVgwvEHYkbl8iPa
dss0IUTpwcwcmNvK03jTWf1PbaizZ0Op6nupc5Q7mS/trnWZ+9et72ysoLck2mQWn3L35lVTwzyM
Kn2cApjhy3spif8rjCZ6trpMPl23tLNOohPYqKhyIPm1ZaVazGGxFxtXNLfqHFSOmn2AfH+5jYyS
gvfSd/dVhLKlpKaVr6eTc1CueJnPeJ0Q0QDD10LOwkkFs7rFpAwNnfmuHJfAzNRYO2tmmMkuGZ8K
abkZxY8dxQjHQ6ZL/WnXSjedREsw9RK5T9/npE7FuxY1ztSN1cipvd5I0PMR0ybLfU+sXt8PZtFT
w4KsKrnNuzRs3aaxqXRl1hCe82Iq64NP99bl0JygQ0wbi7XRrbg8OHTHGyXqK25/aFdnvbXnQKll
sXnUTfKoTvCGYWX+vv4Z961yA1VBp/hG0KhoczitZawmxaCembKbzv0yzE/OUvb/tTNpezGW8b/X
je6cUrDGtuD8hEmbwsTlUs1JKp0FNYXAyMPeRVBDu7WMcg7mzjYPjumuKYtWmg3toEzl8tIU+D6t
NXtLDpKu1s81CGgPHyx58EgWBx9QOK3tiSR6JifBDticjSmIlouyijM5KEw787QkXc5maCeuLNnm
Oyd0pMBM2nvq923w59tJPEd0B84OdMEmqppQUVtqcH+BPDNOaKp8TSW2EHVTjOjg2u28z9w2Hmjx
RNG/2Wow1Hh0wDMpEQhDNbfA674tq9OeipJeRybPzU3f9u3drIGKd8s2bTzwlv3BendcOjee7B1M
PHnR1sUmVmQyRtlyfGQ0rtOhGO6SMY1/tkDCHqoGcpeDh3nHoGBREUS+AIQAyV8eIs2OIlVrmiUY
9Ln6FFUpFe4oKm8TlOACiRT0wN7bSykmG2koEbnQK91qbWQm9Tg673Jgm0l0L5X2AJxNC6FjiM3u
VOXz+GnpLPXT9WP09vwS7AixPIu4h86l8Pivwg996DU7rtjWAcCRJwpbKNBL5Ze4bMt7hkp+lJUA
nhnSQUPw7RXFF9BlYnP5nKSfl3a1jKBuaXkxVaNz3md9RoM2S/K7JMvjgyu6s7EXpjZXNJoHPc0q
vIFjpwWANlgq88iw38mtNp3WsK49RVv7gwhkd33AjGSmtQWh2AYaIlfoocY1X1Op9PQryOvil2Xw
nkxx4RzcjLemyCdxcoIXjlnmbfQ81WZk9N3SBgNxn7dQKHpc1fiDXlvSH/tV8BEcF5DdXEOYDS8/
GgQaidm1K9C/sM29AmbOU9XZumslkvTh+rl8G2kIKAa+hjsvaC02r0WdQInI3BqmLHW4raexdyWr
LU7KnFIM4Ty6S4k4Hpw5DL8vfy60CteQrMNZS+UHGAzTeJdLnYZirZC07gJ5TZrbvpzNL/FoaS7F
IuWpUvvSI0jqbsq8Ht7ziK6nnkFKfwRukHvRTMfjwDvsfWSw7YqIawWse+ONbIid2xCG9KCo1wnC
lkL+THOErpdiH4myvb0vtsK7SUqLU6Bkujm6JgrQhbaGZRAZWulBZPlrMmvnLh37LqhGbf0QL/0R
Wv2tGxI2iSxF/Criy8vtlnMrbHKCuyCTwkjIQKuuKY3L45Llg58IJcBmWdST08VHirJv3Tw8GNDs
87UZbaOBe2l5BeMYFaVaBVUeG0SuinJbp/Z8lga0EFcCpffXD/be7pJe4usJGQTO9dJenpZh1St6
FRjFZAeJbGUeVGBJYK+dfpO22T9UM49a7ntrpKjIcLmgxMTxXtrMCNoJ+eQqCKtZ9VKricEZxVwm
eU69qLLNP3Z+3JxX9jZ+YjKszqkSpQpmvU5ctamtx2rpy7Ns1+ZBbLK7NIpcaDTwcJIbXC6tkrKu
DrupCvRGH11IPykilLX0LoMsA3Zi588reCyN9AdSXgIRxoUu7S1Vl8fkKGzlnEU3dlb9HrMKFeIW
asp2MJyDndy7Fy+oAqQgiJu3HrdTzVbL7KEMIDozvkR0/D3HShK/QvvL7xrFejS6NvOyVCsOXhWx
kMvAliYdHP0sBoI3WguXC9WZc85zRnaCOIy7d8ymLw9mMWYHVaY3AAP87CszIEIuzUR1rS3KYpQB
bf0ENuc+8jW97R7sMHofIk18F1tFHMSApL02Yi4rTtltfRqmB3TkesL6WT8YU9w7UfSHCP3ovUGt
v/nCrV2Ta/cWDPPrMgVN2jfB2iFmLjfrdLLj/qhmuWvPIURgMFqUSjcnuBtMpEwZygla1c5+FfJo
fa1VdZK9cemKzI2Tavx53QXtWyRp4QUXhcWNCzLTridN59POTae7LbW9YEjC5qToSwQU3T4aZ995
uyAZMkRZDdoQ0tzLb9wvOvhfUy8DpbBVHxFk27NXp7yt66Y/OE973lWUSXlMaBYxb3Vpyh6qGSIS
m49nx86jPi2T35SV9THsiukB+i983jIAfru+oTtW4d2iLQWzqiBz2mzoSDHSmketCmDJ7W6reZRu
ihG4bEXA7w2VqXgp3aoDo+ICbi6o4LGAp/ClQ7VlekxB56arkzdBr1gjFQ09fMxK/ZcxaoOPjMp0
Fxtq9CJUc99NSn5wS3aWDJETBSdeEzL6LZtlBxvROmlQmSlTOHhlw9zA5EQQoqtj9skyW8VLdPVI
6PHNoBevNCxEFIE0wWH7ZqPLksqaqdW2D1C4NgM6KSu0wM1o/CA21m+jXguXoEA67l0xgxu+X9I+
/OpUUVL7sylJB2/Pdg/ErxHeEXopIIAIuV0etkWn3Vlkqi00JpfbtBuGYG2bNDD6tqOfBotpWBVH
Y1lbv4xRYm8UUancAAnY0ofABisZcZaHvhXH5Rd2u/xnaQ8nw7eH68UKACQQu5RQ34D0lNChBjYW
IQQ4hfagSpL+rXCczg+1aLid2zE/dVptuH2SVPflaB84qK3DENapaIoasS54B8TGv0pKtWEwkIbX
HT8a6vUhLrU7LZLHu3qiWH395u5ZIiKibgMQQQzEXFqa20qbIKUA+03WM7lGSUnKZRyz+Sb/j7Mr
65HUZte/CInV4Fugtl6nZ09u0PQsxmADxjYGfv15mE9Hmq4udWmiSMlFknFhzOt3eZZu7a7AOS4u
BizORp7+TXI6W0zRxK1rCHh7sra6iCsyFg6T0aaIwnX5+PaTXTonG/32/xc7u781Xe3iWSDKRzMM
gDxn4yEFTObwH1bZqkEMR5AWnY8UOrJEQTVtiFswa/Yh18mxzkz6/u1VLm4cACGYUOOewPl/uXGp
G+CvCtx8CZlD+VQ59gl4OLtf4Mh75Xletbq2o7eJYwLbgwL01SgKShdp2AwRCKxAqaIhGol/VdzR
ApeIvR3GOihUBdVsyNDqQzRO2TskSn+LXv/9G37jOYBtQs/0LCNwg5I808DnQy+S38xhG+R+oMgJ
wtZLGTBvvfFM7K7cnOdJARZF9gXCBwDsCOnnBGpDmrj2eYNgRgZbSn/Urmg6RNKqCseDh5L2yku9
tCBS6G24iMYpVBpevlTQWireQvUJE+gKfCcFaim2OyyzlXg3QXPVc/TCIcJqgFFBCBSp1rk8w8TE
0NiYQjTYBP0xHeR0U8cL2afI2q/s5cWlcEOh+4PQAufNl4/WVZOgncuysgpdVwbR4OcK7ei9isHy
++tPA/3QTbB745kBqvlyKT0TVAFiwlM1yp3qgT0PIAM8BRqF0NsrXbgSQGyG0g3UpKAWdJ7kmMab
Ani/QEFgFORpmcLxC+bBHGS2pPuIMpbcdtXKCp+5Cj1vx64sf2lPYfGM+wiQRqC5z2JANS4KsG0g
VSU6a/tAj+rgslaX4zI/v/2gFyInmmlowaLvBA37c5BIDW+idJ4R06gEv1nFHv0nbOlw5TK4dPwB
RcM3B0rvhi56+eIG0pFkhCRLaUYnP5hR1ifOmqmItc2OAUZ3xdtPden1AQW6TSnAq4Z6x8v1LAxG
0zXB4FXoyR6WgXk/5ELEkx90cQMHn1ofyJR19xWx6kuXanbNduVVqbdFmE0fc+O74gN81WrmjhI0
emkJCr7P9i4Zq6JSVjwDWu5/Guuh2zcBc7o0A4lnGNpos4PZIf2Aca6E+w/l6WdO2fQfDlaK0hrG
AVs99EooocKAz3QrhebrGu3Bn1nyLILykMJE8MrHeiFh3ES9wKzbdL9fgZ1i5mcNVClouSpoDyDS
DfRpqW0W5AlL7MPQ6GhnVXLtQF/cecCdgHPeRv9AdLx894izUaZBui5FX/NPjQrrI0SrhkdVM3JA
ZdS7PJrDzSt98FnO/KT7xA3c2oH6n1a0d33bP/uJrK5haC7sBz40NDWBD8Ltc97dECwW1laKltkY
9LnBvh1XjQXrBY3OITA9z0e4uu7f/hIuRBLEZjiMbA3OrYvzcjeSQbWsxTS/BKtyRbUQmZ1LkglG
wvNavr3UhY8OzROgOwh8YnD+t5/yRyLrEqDVA4k7znFv3MFmG7gHogeQq1tTGJQJJyK6T7GSYidX
aFm+vfqFQIZjBhol4hgK0/MJVs+0aQitaQnAYnQc4eGOWtHVVwLLpe2EiSfEPjZ1GdQFL58xnsga
VS3uVVDnv3VJxz4xnMFb2KReI0JdCJkAXG0wwU0DF4nay5UUV2zuJPZwAnKt6BUUbHqoqxbpqjcv
b9Uc396/S+uBKI8LHKUm6Khnd6vPlRz9SFNgVYwEV739qOF2f/BU3xWDENdGyb8nfH9W9DggsHvd
JoCQ6Ufj6ez59MRavKSRlraruz2v+QRJ5lQXKgyHm0V767FW2ZSPsJPMN5vfnEM0915EOLbUaXK0
CfkBgb2wmAma6PDec1c25NKrRvhI8e3gDWAu8/IFhBbYVEoFBa2SRzjOjDyNMhY5gIvV7u29v7bU
2V4I3JpadljKCV+emiCVGNpF/F0CKYorH+mFzwS5PlJe0AYx7z2PQjWrbeOg/FGquGWHeO0w8l29
/spncuEwoUaCciTkB6DWda6owQD5NQMMQqHy6uG9dmvG8pTpYDfEDrwlk5Ffb+/geet4CzfAP/xu
uPmAQpwVgJi8rhUh0Kyq4LT7KcjQj0orce8NfPm6oP33ALEFk3crF1ee9MKrQ5aGNt9vhA5oRWen
pCcypC7Bk24OBhm0DnKKYfpDzJS80oW6+Iyb3hIW3AwCt03/I77Wy4LWaciqcoLozk8QMKC2Vnt+
p6AirZqvS8LCh3T0qtOozLh/e38vPiYMhTdqHFAm52SXzdwmSqERgiS/CT+rBTijJUsqkdN+ukYk
urQW4t4GvoD2MbC8L5+zb9JoITNBZMhkmMMJNbtp2vYmW0Fv+vunQuNlqwQxU0aq9nIlGDPMqDWH
CjJoXHk7tHsATbST7G1RtxNfrlxRl+ptgB42nxAo/mwKTi/X8xMOI+Ksrko39WhXUpmYf0jYWDh+
ZX7urS0oPRX5vBolYMYi46Lr9HDlwF4IAPgNG+QCFPWtEf/yN9QVi0EE6/DM8Mz5AuVn9Umhvrjy
qBeSHXT3MR5G8+43t+/lKrg4vZ70KRp3k/SbXSbrHsw6MGyUDcoY4kLJ3gt08Le+qAgDaJrgjKKl
gYzzXHXRD/u25bFflWswJv8kviMfG8c+/vWpebHI2VukTd2tQ4BF5khXoJzgYwv7mu2lcu7X20td
Smax1saxhXI7hA/PwkurZdWmka0gQr7Im5bNdMxtasSnMGzXb4FH+M3ize1Buaj5zMJmLgCxG+ob
nY29zI0PMPw0Lf21Q7Q94tnljUQB3RM0goEJPx9yeK6ObLwGVWnroDmghTvvYZK3GS9VKhfqmqTK
pdO0KYyhRt0m9edVS7YEUwKLASwXsrpq8xGUI5ujTbZOJ0zMsnfzhG7VAyAU+lqeciEYAcCHxB3f
Czo3r6bJXTxTMDW8MqtiAJMgff+BK6FgmtUu8d9nHL/n5JAQ33An550/z0uFc5GBW7sI+kK3ykc7
mKudCyQ/vX2wLr3AbST//0udRYEA5Pqs186DtJaMSjFTu4c86bSnnjVFhyLtynqXtjGBwhlwJhDH
AP7wZTwIqKqcShYPcjgKk/IqiH+EfP4iA0s+v/1kFz+ZrZUOUV1c+68w5lNaMxOEeGML7ZdvawR9
0Dzyx29WQZp4Dkn4YSvboekr6hzCGekJmidxrnygYzU6SehDxqp8+zdd2u0N8IpeXASa6rl5eFQZ
T6Se75U6paBwgXk4PSq4s+Ud9B1OoO3av/Vm3wJhumF6UG2i3j8HeixiUJ6/9B4a4q1BJp3q59hO
ww5uWA8rTeR/CInodkCFCE1cdJPOXi+3FQYKQYM9zzp5bKSFn0wG/gvf/K/f3stLJykFywffJFDE
r4aeSMnb1jWIiCCNV59E038FgIXug5T9lzMLDCbIEZjCId86i70BbVbJyeyV6xymX5epfhrj0ZWc
h9fIy9ufdB5Oga4AmB6oIGBPt2f+I7Nb0rodForz0c6hLoc21nnlzdd27tIpRCsY1CRsXPZKPx4l
5oouD77BmCzjIdPOfQE8sMo9Ydo9a0GYfvtNXXwq9IRBwQBoOD2vyD0/tYvbpBpt2/vlnDbqyS4N
AOlvL/P6QKCQAZoAkCaQuV71VfwVaoUdJI12SU36L2IEgLgYuqV/aut10FeypwuLIWsCEQqXEf5x
fiZmE86w3ezZbg3kWkSG0oOfVGkxpaG7ku5vyefLQwGJMrgvAJyx6a2fg0UGyA2AgRHjm3JR+gz2
Gjt0g/N1Dt9Ie6qB4z0GKrFJviYxnfMqWtyVr/r1C8Qv2Mgz4LD8ZrW9PJawPAlrp6hXBrMTt7OR
wU3TQTT/7ff3+lhuq2wU243b/orXHk1m0c0oGLA3DAJUHpf/QFZUNLtaDd5HL+h4WL694sWXiLwU
8scbJuS8UVUtA2yZWsPQhhrpqVl5BS0IFe9qzDj++krHw/2x1Pbwf3zZdmGup/HIdmPfitIknbkb
KpRNISPV+7ef6uLbIpCsx6EJkUecNRFgMRBmTW3ZTs8ZjKcDrT/4jMr/8ECYLG2xfmuKnPOarIpp
R2pIvfZ8pIc6Gb4zyaY9T2EI/fbzXHpLaCBjzLrlvq9AF2MVrVE0Vwx8Tc5OJKj8993AZZ/7HC3c
v18LSP+NkotbE3fYy9cUZLzxZ+N5pSK+LWuA6o560fOOANn31+MyKKtsRSfeEeQAzuUgYxkN9eKZ
emuFyOPKInYcAwW7qWS+Bpq5dCJwIQPU+7tBcW4A4xPHgt6G9Q6UVLMzeg42NTu1//u92+QNtj4/
ANPnNNSYdWlccVXv3NimoP0TkxN4Gpwixa5F3wuhYoORosWMHvPGFH35mqaZ1g4Tfr7DuJ/dGbjq
7CPPpTslpTgAlUTevf1oFzYQRBB0sjAEBBfjHKgLAHobEJXUALnE7hE2OuwBXs7RlQD4urrZuEmw
tACVbgNynTUaY89jKhop3/VBFRV2jKaCADQMwn3jvQsbxncc6fOV2+XCVr5Y9CxasFYqNtUp35Gx
7wEu6KZ37dyOt6lc3XM2zOYKH/LCVkJfGbwLXGcYR597d1gX6jBkiOpS66jAm6QniDteszy60GHZ
VPc26w6o0uHYn52Qpt9kJ6DBvVv91dtVNNPFnI7Vrkc0KUjjhaep69jBgB16gxcO1+ywdbu3T82F
wAXyN2qPFLqrm7/py1NK/2ePx9rdkgx1KdZ+OmTGqzBx7OjXv18K1TViMe5nwBnO3qLQGL+BH9Ds
Kl+Op2H2eL4Gw1roMcuunNIMv/osHdksu9DrBMsUk8Pt3/9xk4HUF8q+FjDOmLLlBsdkfIIRSXsw
uE0flb+1HqZecOR5EuoJbz/mhcOKtQEOwl8wPjp/qxDPTQOWyHbnMY/sonXuc8jKB0WkcImHg7sm
CnrpDf653vbF/vGsilVySWKsB8KwLrLG9UXG4vE2tJG4Uhhf+PjR3dlgKIA2Ip0LXy6VOWl8EdFm
F661/22WGPLPsWieFI/TLhfoBP6L6k4e3t7Qiw+IAhFjQQSdVyRai28+aSC9sVMJsJP478QRgJHg
hipbX3nAS0shfG6aRZg4o4x6+YC+3ooRRfHuHHdlxRr+OfSAZxghv3xlqUt7idwHrGs0x4HT2mLQ
H6+tH6UYNaaNOxg9dGDKqn7PfFii1MsUP66u7Q8EZIUradels/nnotvz/7FoapLIgyMIvovUH26I
YUExcNHf9Nbym2wyfyuCgy99w/Ns9RQI9KDuv1wvriHp01a12IGody+lw51u6wPSL3KowFEueppd
yyMu7SuuJ4zTtysD1dzLJadw8Ymiju8WoI1hp4FqDEauSVWCh53UeY8QdOBj9vezVgg1gwMEIMXm
2XP+1ZPWZx4NF74znba7aYSpg0dTc2ds8uPvPweAMDdu4KbZfO4S7TU9cImVz3egzSfHBkLWBZ8j
Wwy9p//Dlwd1ewDBAA15jcEMbTVOqdJ8J0bOHhPWiROw5MtxmaJro//XVy7qR8BKkZNtGCZy9tps
k2EmvqbNDoC07h2gr/1dbNQ1a9/X5x+7FqGrBzBdvOEtXh4O6EtMld0IVBE8byEGYPcks6Cl9/6z
WnhUvv2mtkT85S2EgTGU1FGCoPUMHe+Xq+lg7SgfgMROu1oe1CqyPcA9j4ltVZ7WkztqagQ09Ex1
iOL52gDn9YcARBia8FAJ3EiW59342jppgxnMsLaqEoj5TcsNvCj6DzG1BqrCSgM5Scentx/5dQCF
JmWIlhfwyVC+Oh+UZ22Txl1G9Q4l0FS0rdYH2CR7Bdzk/tYCHvM2kEFQBGE94PvPBbbmitaTRye5
AykSNrGNZZATZ7qjfR6StLmCKH+dUWC131yQTREA8frsXVIEMjK20NesInXjADsrV2g7FGEK0JDM
uveyiqITgCrHtzf00roAP2+uACDBwZ/r5brdCC6nCYFCiRqZ3k++aB4dgRcSc96HWobm0DWQqg8X
HOW3F77wJoG82rgvENnCMOdsYe7DFwcbK3ZsHN0pmNr1FKbWApCWCf+aO8vFp8zQWAGREnrt5xJw
JpoVsXoWOw3eBKYVNtB5qqW/b+3y2CqnPnZULkU7kWvYt0uPiUnJ/5xUcFGdvdd4nkK03712NyQ+
8kE5RQdVrfOpG3155QhdXArEDBBDEL/wibx8lTAERBTletvRLMIkDNyxxBvZY6yG7spneGk/AS4C
ERgwSeAMziOPaqhovF7s2gxcSdAI9WHwph7s4DD4PEVDeFjCxJaghFzzad+qTTzHy7CHS38jxKJT
hlzqXK9YT06ztpphXQBvoSnKUXsE8HYb4CaX6zqQEGur/KouqmheEIRwGlRpmerj0pubsGTwwprz
yKwzyVXjqQ8B5hEVNJwj1efOufgkgZ5XRQde6pCnYPL8Gj3cv7tuidnzkoJjVKR0pjLXPVUKlFV4
lORDnBrYkMLR0hULX3CzhLLmWIfXszuCzNANyC9N9O8kWiVP81RlrgyNjUxhB/yXWKiFxmwtgVTO
3Ti0Rz9ppS7kwMKvHLLdY2lMvTxAU4I1B8us92+yJPTYEdbqPJg5zw4MT70LLQdjzvSzDQt0o2q9
i7fYUlI4bpaD12iQI/UYADKELTz5umcyh9IJRBEdhWZKrqEadq95Hf9qoLo6FqaBdQPId9OgcGjD
oM4z5XlNLri/3k689iKo7DSNf/KApQHeY0LFly89WpeHasnEh4kFUEHkjKWHNjbw+9TZQH/Eoae/
A2TVbs1AI25sY9L4dlAZr3MXkskVVexNp3aIVPCQLcS/a4nvott6XtlnVAPh07Ry962TXPwDyerx
G6A0w5R7OvMppi1Re0d7zLR2lU4A2aoSj3wLUhQVxZhmju39EfWFDvzlEdfMOBxwOfMnX4OBXLTV
pI4xdKggTm04EcUUTlKVk4JSde5DEqHOVzl635XXNTavzVCFwPi59aSGSIw5hbTBUHjWD9+ZCNii
47pWwhVG2CjdzVHaYQIAQ03YGcQzYH8a2kFZDiUd8zmodfUQLK3h5TjE5mtTe/OGfW1TVmTzJO4V
6pSfYYMsMOcDWALHCfDOZ9+6ui1UP0fRfWhZA+stJiDcmWRtZ8uA9/ILHDSrvljoOt2MmpmhhCZB
f5qijsS551cg6g6r7T6JiUFYS6tqNkVlFN4EEwpOZQBOxD/R2RLADIFLPObEsvkLqVRb3Ugs9h08
mkgW8IcA0Ai1MrIBIG+WZwd5p9u2U+QH5LVwi7W0WoedlFAZ3LVQTWp3UWr7d5pGXpprn45+zoip
9xpt7jRvqsT+CtH1/FH71N24pGrFwffW8KNJJSyXvL4jGntS+chMYaW2xyGGukwTM74U6SAog/a9
x/We1dM8lk7KgO8Xf+p6SA6HrSwgcdYvTytvVrITjhEJua+e3I3C2SxHH8r/xpzfYb4OeO3JRWGL
a3Bo2++Tgkdnvkjp3dbRxJ6h9LJ8SEyInkrczEtQCLT277QGBKAAg5fH3/2U0/Td0kL9b0APfirj
VBlQ+eNhVsVarVHTlXPbD/V+aaCMjLeBkrvo2AQIjLUEXtEAytB/4sEL4qcqnCPYgGgDlGBuUufE
aQqDAfp9nla1ycFWSb5JC9um/ZAS0f8CZAjQ3hFCF/5uQG7/aIPG+l0Ri7qKC/yIqr9hEH5uc56a
2j2wNlinHKgYd5eOrRdDYrkHxNB549h8TbwYAIs56DqHT8lLT9DVGafcBr7WRSqqSn+c5jhaDv3I
bJs7b01+wu+T3UORj9QRxJ2D5R1rkQIVymmP5dngZoZ0Vcj2GwWpbMyhJ22bRwMjjGzMe5XWwfs2
QyugWEnDPw028Giexnxq4fAXTEA+QFkIekaD5wCQ1LPpy5qJKMqzpV74gUaT/ZIkrCJ52rIsPM6r
hwwOd35a7+XC52C/rlDX2C/Quw/vFuj4yJ/TGrDqQzTWnX7fV338YQU8HcYONDb9Q9KEIb83GbQy
fwivCrpbCBzQ+iH1ZxF+haBdmN1n09AGJTps3vthqAeBgMBiAmCnhrpuROYwKuKlbfhB+6T9SUVq
7xLXOnNUAcLNPh2gIXukaa+Q1nNbK0hVqX4tOtIQvETuaThbEGcOUV25Zp+0AxQoZJXan3XA/eje
ESl/zbxPVlBsiFEIap0N7xu5ik+DN5vqhjBwncuB8Ox9av1A7jBLk+N+iW3/i9i0IwBg1csnz9hJ
FBbJIL+rDZ/JnuL3ROVqKfzn4iUY2I1PqinLZ6E8fhReDLl9m0GxB5JLWt9GMU/Yt8VMfVOOXbKu
ZSzEMOS+0W34Xive1e9wAFVbEBMJTxXSx3F7SJGJQXSep6CaiEWE9ECGlqi8GePIgLfM0vQ9cA2e
rwqiraz2veHeXE5QgoUImW7HRe8FHkbdD5oBEetz2xpZQMfCRTkfLblFu3SSRzqtKd1zXy4Im95s
0UWr4LAX7zKmuPnBo5X9Y6Kk0QXrVJbueptEn0Tqu/GuYWHGAfmDgdMHQLxJU3YxgVUMZIxtBP5C
FtZ2nSFXRPWK7CSrcZveT+kgPVAN4LlNGcT46pn+CiJR+49CBP70Jag8Vu8asYKTPWPcmER70sk1
24+aOLGBU8m4gzQrRDK0YQBX7J0MFvXVZxD49PIaUKR272lvgqRXF8Nu/mCaph3yGHj75ieSRmif
4n5GV1vBUE8dMIx25iPx/HEp9KBqREVIhgalS7seKPl6bXHnRYul+OSDPto3mU0VoHrjOOQ98Fgu
T9d08P+lPGv6fNOriqAuPg8UfULQzAtEr87lLIvmoZjhh4AGNPym0sIPW0QA48OTa2uhmOUONBhI
9CxTVT/aichlV9tqqe/DeehvR0+IpuSjEncBbT15lND29ovACfY8NXiHkHnLWgFsPQBRRcNViDaJ
MJbmAIAmS1lbSecbEyPI5WvI3FrMYtZfF0iaPE7dQoGYHtO5KmzHrZ9X4DGdZsZcDBFebhDcptB8
sVNNLexECIvyZjbLYzeZxEPx6YesWBBSP1M3wp8JvjriEarnCLkS+Ki6DBAK2jyxccjfcd+gtAni
Vsq8ZYbTEhQJmyjEMBPGxRiHq9wb7fdtaTzXhfulEiimW2iIiTKKluVRz90YFQHaaTzvazLHEDs3
YirQcyYhDuM6sQcGqkz9Q8vGzKLop6oFZh1dua5IRIaEOGigrZnjg8iavejnZLkbskTHJx3XUXgU
3cznY6IDMxyYVxn8dkBL5ALrjFFS8lENC1EtUiCrKwqQukpZHjdJR+9V3AtzPzR1bPHbBtBb8zBd
lzjLlzj11Fekq2r4kqqhrx4rSRlioI883rHcS1o73E4uXNHKDmdjjkFF5AMDdIOVqWprc4qrTLOx
xN88/nOsmUzQ+e70VE6QlOx2xIMDY940GbIzBAcZ52wMMECHKIjm+UIllPzmyWb9EY2ZwSuhvR+5
97BQjj8F+NPWwwpsBstnLxzHncR3MOxDf8m+9WQdqhyO3H16VJrBowClJNe7iFbVdOtiqj+mK9qc
uzh1KVg0HYPzQZNoMz4ORnh+PpP0N1rfwIsmRYCo80YkGpHIg2r3/Yz0GZKEuFqmMhgr/j2Z02zB
99Ik/4auSlThUsqeNHKSsAQKIz56xIca2SIoBm8ob2oD15GgCmFzFus7nL/KO0QNWKw5xYDiUUe0
nw+dxr/rsjpuyxaY6V/wRoGH5YBZ6Xseu/kf42TzoESENjFvwZ2/awcRI/9QFUvQz3RWHWtfM5BJ
ejBTw6quppIEbVTvoEoWix0dpuBT0tbpmJt4AaINJPHuEVYd4JF6Ih5pAQJD+E7NYDjkYFpRc0AJ
pn6sq5G31GbZcJylcF+hEkjvm4XCUMdOwLAjewjwf5CJLvrI23Sv28h77OLOIgTXUXay8CP90cLR
tXvKnA0fcTCjEYUD8z4A75DWSPFEewPIQ/Uplp7UeYtq4n3VVswvYz72H/FYcX2b1h3DMjzzH2dv
oUHReYG5p2T2QyS8eq1uST/HX7SPLBaPUi3m2Cykj0odJRDrQPW2foFjBr74iNolPugRdpInlSmR
5rPE+ymzvhofm0WNad7ahkE1oZ+w2z7uulvfhf73LmYt7lnoMT7Dkyv84fUMopCLoc39bBRutsxO
Ps/FhPCzw6cQf22EMt1OgRyfFdIkiSg4Kp4kX3gDjl+cmTUPGA9O2RhuXSSXMQieRUIXdPansIhi
Y9NdG03BXc9xRiG7nVQyb7RYZYGmbNUdqYvjDloDUM7eJWHj3aCe8Nie9CP5XlsPOJ91GiVHPb2K
FjfMgDtkjTqqH5CJ2S5nnU6CvcYNAI49hhA/zdLPcBqcIIR0aJO2ejarbVAr2CZKdsDrE5L3IaBK
EepcBqZPHW7llEeWD5HOAuSbENu4HUKNPxuoN19A+7jrSNGuizistnJz3nEZNe/tFPjfYcpIbMFU
2nZ7mcz4/keU0g2+XwiZ4V4gwfc2pYKVfRIgyW8r0gUo6BOgKXr0LefCEBGKsoGjdpsHIM+5vJ67
KS5ED5wxmkcTmqzEOQDUvS4GDUdp8m2q7TjvcG0zjYtZqCAPqK/iQ98kYbvrZtVMO5uk0D/hvaGF
103VgheMNsuxbkjf5ME42qwgMavHh7kSw4OEPpbJoZVDs/sKxe5xEjL6AlBWZfPe6V7DUYVGH5oa
6GZ0e/ha1mK7GyIbwsfU90ek9WGDvlgx29S+J7EO69ySOm5uOoUBYw7yd/wRrox6OeqhoV9AtI3u
mpEF//padOJu5VAfw526qqFwnYiewg5+6e+ajgzfmtgT3X5FVvtzXnEZFwI/8VcPQg0iybKm905i
4pQjSzT8uIS9xX5GHu9zgJpDA/WOntNcZ5tUQchjZCzdSv4dunliN0J3sHEkLounAjy7BMOyOJEp
dJ1mjWMK029cYUQL+mA7t6Ro56Dd8gj51tbmoBrop5DJat07f+5/ynZepiJLZopsaq4S9ISCuH7e
KhJcbojYbo9yd/qBiyDgEDzsOCTmhMWGkGzm+0TNcBRHP2AtJes9ehubOnwE+Dn40A3Urwt/WuwJ
E80aVVOaNk9dnCxTPoSQMcsJdKPjPEuE/hRUMX8OozH+aWZDMZuuhv4wG2iQFSjZUIrHqH4TfIJU
3bTZOuncdBkUNXk/iArxPFh+IvZnPcyGrfs36n1PYO8tw9DXtNmj3LQlAaWq5fc+dsYdYkm1KrGn
cEQhjITvq7UPg3ye10jmXg/d90MkkAvk2OPx2+A3nc2bidg5Byyj/5hmvblLQBjo8w4n4XHsG/GF
Q4rtJ6+T6ohM1nNQqJUNcg9NTq1b1Vc3gSiSD4qiSdBFSqJfDidUTG5T40kkjG1wY7jg/BDJkKG3
NqLFncPccYaMFmUIc40bHT8RuJcPBeZCwNH0xkcl4Ms+fDAyXWD4U9tpxIPHwRGb0THY90TxsMOf
MX2Amx1GcI2MVFuyxfU49bQeZ6QBZnhGwyX1kYuw+X2D5L2DrRDUifLGEf9HgtE2y+uhERkYS0I/
SzDCSD6MI2rWeZyzh3Ece2jJyib4EHl+8C8VtQuK2YzhdyNo/9TgwK9FosLpJlvYkBaeQQZyIhaK
xOhNJv0NPOpoVniNiff1groWpq9+6vI2yGayS4fKeUjQnFwQnAb+FQo+4ouiQftVNz5aD9pfWLI3
1eCe9VT372nTo3+pKdFhmQwJ+aeqZ4FNQ7NpxWA58p953EZ3DjA4V/i1B5usNZ3Yj8z1yActaifE
gTDx/yFRPaClxSaG1MkpfUcg3+ahUG/XO7gwr3Ux0RW4rJD25GOgm/gUtlP7tUsgyrWrdUJ+It1a
8DV6inzQKZQJy9pf2i9o4TbPgUgWCzZYP30LwHIN0VZYkQMR+NHXIGRYoLzgZN4/LwEQ2rkxdP4M
AKc0BbRZCE4pfITCHRv6ANlTJVG7DXqeDrKCly5U+5L4qFLO/Fy0/YKeSGa9umyrcYvY8NJ9VCKY
GXplSfZ9rpX+OYEZpvMuy+D7Ehk0y4sUSkXvQWJNRbFopb77GlF3h2OV/FwQlj8DJt5/5okO0X3g
CTKIyusRQIVQw1ikvPXcbo0CuEf1aYNf3Y7az9CEwLQOeoJ08sqZErVdhdlwGiaHUOBsxB+px6Bl
SVLjynaCcmTxf+ydyXLcyJZtfyUt51Chb8rq3gGaiGDfiFQ3gZEShR6OxtF+/VtQ6laJQT7xZZnV
oMzeKFMmUgggHO5+ju+99mhmLEITBdGTJtlE4eqsrZNqqMj9pcwxP8gc4c6lVVAYBizY0uH1kBUE
dZmWM/BWCJUnapbN+nVtOoyhdSRwMkinybri2BMWlTGkmXvo6PZS3QnbTE8NmoxlJNO8PG2MeRx3
lapIz9cq1ZqDwR4bLXDJxeDkYjbt0dd723lAfNHxtSzxoNOyqcHgabSY916uTUaQcK4BSKdIi7OS
gDTlwsip8sPR8JTGd6VB38ZLLBO1Q2Fo7MpHV9AT7/P2/TSqRRYOwpylLytvSK/o3SdfpA6tGwdN
Ia9lZWlI6dbavqrqpkxOSlb5WyHSEbdCyuY/wtouBr/HxdbjZp/ZrtaaMLuA+ABtL/shL6N2Gav3
nXQoVYfZYTMfs+voUOrY3oWAgA1PVMrpEkMffSIPv/Hq64PNumaVltOyeTbWwq/6qW18jW7je72e
lPTg9Xn+mf0QdaASNw5AcY+mDA7PqmdC4kz6JqkN8Tlzzfh+WObJ3rrIgOEl5xJuMOVUNMHa99ap
UxfNGFRJy6GYBzFb+DMbtGo/V5Y7nwg6dZ/JSTJvEsUpsqBltff8hHe/DNVJ0wbypOPhIjFmB/oV
zRfNhzlCh612LeXzTHlxla6WvGvHpbgWRcPmqnaFe8drxZfUuHFxJqaY6h6HlKvfqp6iZCdk4Rro
c2VTb3WFPfIzynjWJ5y3LFoJqqGXJjWhSRGRj+ziFouqMozdEcUeKcFNHnBOZO3NZNQJeaoLU7BE
2uKG2aO+FnU556wKGKjCLra0yLDa2qCPNWoXbN9GXiUMVZZ73jX0SM87ajaYgCC9DtY0jzfWpC1f
hnqQ2akne6bBZOj1Q1/ZqRNMW/RJIGLLfVJaS7tKmGp4hZtEFlHpzN49oB2NPmxWO5+XuEVkOHnS
ZYDFg/O+6Ls6J4XCxqFXV13j+JkHr8Z3i8ZJ99mkD9pOdekHsLq1CYLLuqxi+nlWUvhG5wz9to11
96WgfRfOeavdDaZZ3lvJYF4SR7uQrNWpdH5FMi97dAkm51BGnTfQQBUPspaXpp86OcT9AT1sQiqO
V35dMkwRfrs6FER4CdRq53ZxqUZ27VlXtRx4OdI55xDHTsyZxiZ7TTUc7bS5cTgW+27q7ZhDIGYj
xMxOn9V3kwphQrkm1mNpyvyRILs2IaIgHw4JGY7FuagHKk2dJYDSxXbmU1pvkLa7xOmzm9rYDG5W
3Yk3RKYvBRQeUsXNFsWml2PwI4FUrLZdC9Kb4+jBZOvlpequUXuNcMnUusuTfr7//Sn0KxpJLmgS
4OBumE3YY88PTftSAh0ghoMgzXq5NOJ+DoqeqTPpSdWKtYJ2GkXFSVX2U5gqo7cbqvwtuPIrcDs+
BNrITbC+gdeOxCkMdom/P61Qd8fd2coYeT94sviWrY0jI7jq7CTTBEq2P64p6w9+rzYJLQB8pxBV
6ND+/qG81MpwwIqgihwzOoL4c58/E6lrokpbsj7xV9fnlPDirjWq7A3R7ctjXI6FkM27m4cErvTx
k1/MnnORtYrUBJQcp5YTE4BtnSX1mu7/7g2h/MHlbyLOYRd8PKpSDkfbMvHqyCtHzx/SZjrjlEN9
4/z9FUHM5kqFT4AYh+jFbWz/In4TlVwNd664ob5jDqic8kmsbXdnxTZO1JVcu05p5/e/v7XXniIH
HJaGyHfLItj+/peL0o+e0E25VbSm7RQIdzYOpifiXZ+K+g1F4avvCnK7zYiOcuOFCUEhEG1FQV9H
Zpp8aAakvMY49gEnefU5QRzxQQeYuAN62X8QxtoFZamLt4iiL8cmg/KXz3A0NhNdSYxJetzvDDyI
7VRZn6dKqf99gcOWxQ6tGaEBEJWjeUh1iERe6IVEXIu2RK/mj/SJCZ1dR/ORwxi2A3kxpp/R1LyF
UH5tCuQBbwQ/gp8B0T7/RjFFrsxHeR3VpTmcZ06LhnJJO1QF0PykwgHy70fQq9cDw2Ojmwavom9a
j19GUNbgzVfKDgqtWi4RnfopsJTC3o0Wh3HDhuX9/fVe8aTyFcKk2bJRHabe7Sv+5YI4NBN1sco6
iquySU+KhSsFQrfi82Wy88tuNuRt33M8V5NtQ27zxKmxUSir7evm6EaJqKzTaij0j7//XK+OLOhm
YD2BkdvHGLyhtowshjMZEbBcfFEGLOUKqGf/91d59WkTso16G+EMNfnzm0+HWVIB6qjKVnoAmaeI
q0KbOJmmyrvo2FW8MZe/MimR9MJEC+SJBvGxKD6129YaKQkiQlG9E30Y5I5jTYuuGZovNZbWzep0
Yvy7d7nlHkD3g9cDR1k/RpWubaGZ7FrrqK+b+Mmx8uIDpqjlstHm9WQxMeS+cZsv56YfV8RTTRoS
wsBj12haAQPIllREjiVzQLyWeWeWHq0zd3WCDI13UJcM72WRtO00BwlFhR7m99/tC1XU9hkgptqo
Z9FFHkuuZTeaeb4oDGzVsUFZre5pYW5Ot5F+e10m+s5VGzfI23L4u0g5roxDg0cO54EPcDSqOEYz
ZJz3sMlJ3T4Msk0ihCi93ywT2VCj+RYi/MUo3q6HYYtYeuapF7smVtAlWdZKkH2j5w9uajdl6FBG
Pa7wVttAX7u3UjVejGOuuFmPt4gU9FzHkIW58jgEROWNjWUkj86x+6sxRZySEcNzhrTBuUQ/4bwx
JbxYXLeLIoN34DKhsz3O486GsXaBwYloaNza97wVbyQnl+gEy7e2KK/d37Z8c5VNr/ASuq7oJqck
dZQ5atn6llK11QFsmOb6xqrKPYVD8aXm4e5/P2Z/vBjP1HTcI0hhJPS8qGCDjoaOGBGSIAdqIgXL
2K2kjKUn5pEIXuaTASQNXu0Hen151DaJ+xE9cs1p0xgn5ylaLI4kEHZFKXqO92mqxa5f6hx4/jdm
E6xS2x6RY4gX5l/2nsaY2rGI3EbUB4VmWoTuuNm7Hr2fdF3Gq98/k9dGN/1UtPZs57Zl+PkcnXit
rEyq/KiZ2iWwljLdzUpqnsGsK2Bf5W/5Yn8M3uPvgNVwM7xhaOA/zy/Y2BUnoZVsongyaTur8XrN
5iKZz2ICrK6cxV5l1C2p8VkqunOZq3V1betjF/tVt5o3TY/o/e8/ckibTN+sVB7gmm24/rJGj7Jp
x76Om4gU3CryetEc6LukEWAubeegdnhj/n7lTdPAbxBSQSAQrqaj/RbdCqNO1IlHnhvZYejko7XY
SeRCzNn9/st9scyzncMXT5kF2A0rwNGVVjNOzUTntCRns9z7tpoZT5Dy3gIcvlwLtvEDhYuvdJM3
H1U3yURuC9lfbVTUjbpD4QNc2jCUU3ctQS5a6DPa2DFOqBjeolO9rCY3mwjiXGYS7GFgP59/dySg
e8KZjDYyOImkfC7QZDhOGkp4VmPUDKZ9IsU0RHrKPseUXnOVtkP/iQrprdDdl98q4YgGgnbN0niT
jhnbxUQZqaLHABDgxgdlnubvHo6d60la7fDGiH31WuwrKeJp+EN4fH7XnDm66J+5ltuq0i9nA+iu
lq/+vCxF9Psh9NqlMFV6hIlrSJCP+Wr1YDVida02UpfeDBli5YkeV/eF1uZvzM4vB+v2FmK9hCUM
sPJ4JuKoxEDn6vFVzsXa+3SFkYSmfdIkbzy9F1YSxgxMeY3HRxoY68Hzp4dbrJ3MISdJqls+9NK+
U3A/hOuY95Flkz+9GrSfnE170Cpt8cYr+drz5BZpfWwMHhbc5xfvhWos6cpdTkrp7TpOaE4QI2WH
olubNy71cpn9kQpIcjnvP3uJo/vEdaA1qGO6yMktuSsb1b5e2DlFqhM36GqokSyO2rzujV7Hq++k
w7nZv657ZAPQ7TZVCyJWUZAxJ0ztmJxUlavt9LrpdzVplCGgw+6kyj2PFUZ271ezcx9qMqvfmtlf
edgUenSI2BPSDDl20KxmAnC4qDsiQAY7QJGunjoV1ty2896yyr0yehmyDF+4zTZf7dHDrghHSKnP
u2jhUDWk2yTPBO3tL3/7bdzoC5txlAvRd3k+emCQaqyPbReR2VXvm3FJI5LrdH+utfmNVerlxgBz
MRUN1RsOMqbY55cSkPMSt9V5S9qyi9ySjM6kN+qnmZfKd2cIOW+8lq9ekAholXvQMRwfLcOpO2vo
QZyOUyZwjhNu6rAsrG+oCXAfWEX5xtvx2thg8oQqBj4GWfPR2kgac0oGjOhhJCRGkNWW6oM1VIOF
h/rGG/Ha2LCIccVpyOoAA/j5o0Qu7cylR1pGx9O+0SYSwELPzjF1/X50vHYddtXUDVBbbFhiz69D
PlyTFkUCgle6buTF8hIjyFu5aa89tx8pmbxWDgbDo4sMFLRKEk9dNKUeuFgOC3aJM6yhVfOe//5+
XpnAiPLaMivYWnBjRxNJr1ly7OaGNDjT2GJ/Qe3FWY/GZczmC9jzdjBk499GQzLs8RXRX9w6sM5x
chlRW2kz5lMfaRWVu9dN3QGbynWz9NobC94rT5J5QHW3KGX2T8e4AA1XYT15dR+5ObEfU0HEXY5t
OJhcDt1+/yRfGRk8RshAzsYmwFD4fGT0m+Wb/VMflYS5XHMK5fimtMY3xvkrbzDLmsbGhK6pZx1n
e9o10K95NRnnZbFEeSrSQ83ZG1kLHPvRSv5vbIMwhNIOhirLZHjsQNXj3tDKZZCRSHF8D0TE+m3N
NjCv0vmvpsO/fZ3/PXkS138VKP0//4M/fxXNwnl4Ko/++M+L7GsnevFd/sf2a//5Y89/6Z9XzVP9
XnZPT/LioTn+yWe/yL//8/rhg3x49oeolplcboanbrl96mk8/rgIn3T7yf/Xv/zj6ce/crc0T//4
86sYarn9axww1H/+/KuTb//4U7f4Gv/t13//519ePlT83seHssz6Px7qb3/sBjnUDy9+9+mhl//4
U4HP+I6JW9/wpmwT1c0nNz39/Cv3HckNTO0UIX/+UYtOpttvGO9oksNXZp3BrwjY7c8/ejH89Xfm
OxCTDCVKdX6R3dqf//qIz76s//ry/qiH6lpktez/8edR4c+KxErGDpbjF/ymJM0djf9kQkSdaaq8
z4e8BittVOXlXNN+CKx5HvbehIgnRwddROuij4/t0A14v1REndKwi/u4le0l2+zqVlvUdd87xls5
x89fnR8fELsm3mJ4c8QhHFtTp5mPDsBM3pPEdt1o+gD5lviwEFqL+cas+nwu+HkpXJNsP8HO8X09
nwvk6EyIXVd5vyi4doYJRlWipvkbtKMf9c5/1fnbZdgzwAUClYYcmzn1+WWQSNlKJ6v0w0j9tYem
Y/pVOl3PrVCDsgdGpE5DM/kSm9wdb7F7ubbKBdrvsy7FVGVrZBBr9KWjdU2t95XLE1cQxIc5Jc7O
iW8LxNVnxZg3hzxhN9v0abxPh9YKvdFT35iotecL0V/3wrDZ6G8cBbH1en4vS2wa3VL16QfHUdJv
zlAb11PaoC/V7XpnZ42HxFw7nc3KCQdzafYj2c3JUqghalWiopt1X+I4Aa95Z5ljHo1F8hPr+f/n
pz+pOn83Px0eMpn9Oif9+Pmfc5KjvWNGQn0FNgMDNnPPzxnJMd+x8yPci7oWYs+PlI6f05KuvoOO
wvoFStgEPrOVNz9nJc19x5DekBSkJ2n8jPV3JqXtBfjlBYFdyKpFUgmBFbzcznEXf3U7EFYuSa/1
OE40d0Um9mjSvROxZCZqQkRoF844Kk9zX8gre8YLG/7ypH5Ok79Oi883IFRFPz6BSVQq/8tB4zbs
f2l86XlbiA6hdpTUoth1rYFTK621SC/iN7qMR3POjysx7W7OcJ0/HHeIrBZzCtpTO6o0rQ2BE1vw
Z9+MFnj5RLkji1ntR1sE/sXz+0kx0wsd/UmkjIWKiHNRSRUQBET4OWYUc4f1H9cZ5tZLex6sj+Ms
9OyNquJopuDeYOvT12aygA1Dg+/5R/CcunXyXDejpWsJ97B7+6JECxnOTAD7mYZyYKixcvj990h3
+MVYQjdB0UTfBIEHH+HosnqFgVvtrEitmzzBLZOlmJTNEsc1IorGizxEUcmJ7DQMQanX4jmNgY9k
aIwLcZVIxbxvVnVa/LEorfO6sUu8UKPdPmAKwlxaiiTJMKR5xhks3Q7Za74Wiz+vtU4LASwTfso0
Xu1gWerE8/mkmtzDhTHvVFdU8z6zAKn6nZNn5rc87bG+uY1SI0VG1XGfYkP8xJeV3zqlYT66RUtJ
sXBsIA8oUM0yAEFj3yaLl31Zndmyb6SVltW9Wcwl1g9rIRADMaT9ObGYpy+N0kuH+8JEJw9mbB13
7Hw1nW4HPGCceNX40ZlSDj41gveay3go9feJ7QB7WjInv1859Nf2nlmaJoJ3Mjx90Zn2Cj03Hh7s
Nte+GomlhqqNPvNMUIaA30T2OAarqUobdfCoNYGpjc6FO6z9ElkOj913ctynPrZvbDe5iycwqBgU
xg7MWyPCpikUPNdyHipM8lJv/EpMZBdL0SS40Fe3jbA4GnlAsVLtMtfpAKkPyzrhSBqsSxfn/R1N
smmTM66rhztxdc+dqcq6oNMy92tVzlYRAPjvqkDPNDNcPdDdalZAM6DbvsyBzYsy7KeyeVLIH36/
FnqO+mbOJy/QyYT93nqZiUF6mWe0VHUxXtfd+ChQAYP8zoWJ3cC1UqxR7tx+jWVcBavSa4eONqUT
xRjLb0rppOdeb3ufOthzT1OXIS9FWsyZpeOuxqfSGNt9gz5p75iKe1YVizOe5YpnfoYEWl7rrSFI
k6H1f1oP+L58Zzb0i3n23NhfV827GelgdKGNZ1OAB+DsMSkEbSahO30Uy6W1kfOr5hqMrjldzhRe
bWBW9ExCT2wGAguB8IeGU4ibpixKJcrMxkMaFrt2xlYFQKkLaTj/UGFLKRC4ZqSAnQ5DCju/WYnN
Y+HP4/Xcgz5XhY1eebcZckeSBBQk1IHoC3aMc6eMAUo5CzxDXBslrlIFgyjKFVsczM3cZ44Luvga
DWHj63Hj2oEcJYJPT+RfG4AJVQDGQa2ixholJpfKVoyrHHlIHCw1W/+omHtxmZu1nIMMO8DtMizi
M9YY/WtCwpDlz60S3ywid69SwDK2r1lNct8O+EKQhWv9k0PqybWXAfALkrLPb5ZMw+sFHKnscCxU
eb9DW2l9MBW1+tLpc/3dq6WCgrwtxy/96saPWrIJ/VKipQh6mmocrD3mP/XQQNSNr8ayW1Qf0HqG
Fc5JhiHIMeRpHA9oBOWq6ow3DlQq74kGBebahi8lQ32stY8xNJgi0OoB0TZeOFQ2fVbrl6rMjWKD
8GuwN4ZF8v+tos5hqoPJhZMBxRezq2jMUJ90JJoj+qvPrWKjBR9LWT9YiZhhhaVS5DvkrwjM8ebr
xk6MOhJeGEqdHmaukaZhTJ+YkPS69xT06muZXBlNj03WKCoS6Wxc3dUeExcqbwUTfRs4OgvRfm3m
Dgsd786KfrRN6Whrdco0oGY6k8vozg/z0ClOWAhcpZGK+bMKJPEJK9YqE6dDm3fGFM7jpKancDYL
K2im3KhDGgX1A0rK6npl9CJkb1Mk2EYn1iubA3k8+e4Yf/WGJjd3vG7D5zJR1LtWsUhTFWwCMOpZ
Tk8RpOoTHq+80ZKQQ7XODfR6IRLSw0dDIE1fW3eVAFVxqIWRd2Ftu6M4nQbJyIQXad8PWFVyv8G6
XgWx3RfaG6vakcyBni3iBgo2FgsyjikUj3bdBKEPmVQSNyqHSUmIjIMphJNl7Jnj1sKzz1iGZ/2k
zSsVdh6u/M5fVl2xdi0TwfDGXumoQOPDcA4PvZWuBphYpE7PV1hXMB8OdWlFSjtYN2V/A7PTQpFY
Nrem86by67WroVDS6KGzPWSP+vxqq8AoYPe5FQGUU64nvVrDaVLc3WiU5kWay6c3NhDbv/frXpSO
NQIHC+UM1Gc2TkfX67p6peLtTNLAk+EmdbGq+6k1OHOgdkSs+lZe4zac0jynD6csan2vS1eJUXvw
GkYSQ1gZtqbdLBidevNCHfDD+QJJbxwouI6nC8NLhB22pdIvqIeTTD7VrMPOX22u/4kqaHxCVtw9
/UGTpqezUX97kDRG/hf0a2jg/fLlbv2gZ/2ayyx56p7VQ9vP/1UPadY7D0MY2EjkD7QCtziNvwoi
ldYNNA7PQ4hMwWQAGPzPPo1uvNuONRwGCBBHer5sq/9VEFFfwVzFwUbzkE6m5/6dguiv3up/DUMH
cxuVEMeZKhoN2q/HKS643iE+Y6qNk1Ifz6p8FUbQqSt20antrG+cORE/1EM8clBGLKB2RN9K9dQA
PIpmH7Ebm9ti0/zHwMzK03jL9f6WukRPXE+uoVyqOS7/fZw3NWyGqY0/lo3r4uyy5xo7skwf+zl3
LzxJOrw/WAj2IC60xumg4iV5nHQIEOeKrq2nri7FnnPMeFeSguqc8UKoJbvZimWMPM2OCErYe0Xu
nSyd2XQXC3Kp/mBlvbzv6g6DSdnFeEv0vG5pcPQpizvC1nT9vqzN4pzbI+uNXhQ0N1zk6HkEEcVJ
ohmMLYanvExNdb/Q7Or81rJG9aluS7b0uwHFLw70mvwyTK7rVHvmoVocaUQyj+f4C757hOy4lAzj
0haDoQXxOOQYPLERYADD4QpJxFGs+NswiOFjWywUBC2OY2yNbq3uhnFTwE6sA7eLk0xFoLY4zMIN
ynNdDP127DUozbkQ+I3DWW/bzm+GLGaWUNWhCWLRa2GXN/ot7lms/0linsW2GmeBXMpPi6YYDkF3
Xn4pF0KRAmOxcfeNZkEPbq7T917fGH41F54KMkofw8q08i+VkTRo/UtvyEKNLV/sq/jYTmIObqug
8PR0DtJFtWtcrdQGRZn2TZihZ2YHnQ+ftWmSPZvC9QqnKJyeRVKqCPYAXarbt1ljNl8p9XqwOO2U
abjX6k+L1NLDyvtVh9XsrB/WsrK+1VaxOanTyRYRzmq8igZ5yQP0gbiIXC3V31dQ9dQJJ6JY48Ok
JzwrewI4EAJpTcRdOUqj4XBdd4YvSdvNxTnuy8k9r03pzmxGLHsx4v2a2L3xMOV15WmAimBtXDZr
Wiy7TsomCbqMQ9BLRV81SAg9pf0Ox7e4WxcrPzM58Qytwj4fxXyxevI7phxEXuiafSwhpZ+W2Uky
lhjhlZg0ygyemdp6Mprd4Rw3gOp3aVk/5lZ3t3RQA8g5U8MBqgoYAcf9OnVNGxKtSbAV8C5fG0fr
gEcSkoc17xO96fw0LUcadfMaNKnyQZbqh8KMjb0wZb+DzwqQZGkgHrXDOTyNEI1osZPc84E4k73e
Ox9i1YhEnR1611HwaVieXyxajjsEC3Kxqt9ARXxaF/sRN8VZJmwE03ayMyfTfVpL85tSrtRd8bXC
9uA9MDonMCcUBpkofrg6o7jR9dDAjB8seVqG5eR8S9QMvcxCiYTwLgnxx4eF1bR7d9Cu1nbOgzRW
+kDMOClXOWWPkL+GMzCKe4JlqHRaBs1k6R9rkXyUIjn1vOSL2TrvJ+Kngykrv3iWjFkxK1IeFSJR
nTz53KTVja67JyvuokOu5WjKh+50dSgXZaNcgfsAUFp+TBMwClgLSVz21CnodTVGjVHZt33T3FvN
9Fmp5NW0Flg75JmaJ+XBEsPFHIvqnlmdynuQYG9yTdmJSSRUhBaTxQwD7HRq7Nt8YrUvR/B2SLJs
HDAtZSb+s6ArTR1UcYWLibPS3h9VBHGNDY8kBvsXdE2Z7VxbqH6tD/RkS/nFyLpxlxPW6OZdcdGu
anlZe911Uo8ToBBD8QFfeOd9hwx4cnTiFa3evVRr0uKbwbrteu1jOam7XBgq8COzuJE0BGitSN8Q
1kmvehEEiM+pbT7W1CABfm41RDT5Uc6Qsaq5i3fJqlqRbfTpRZ1BDStkjL5DzQ/JiGpPsYyQQqE7
tZre5CkYF0bmdWdJq+eng6MUQEX1JrKL8Yz45fcYna7RBTKFNFkaDs76lUSB20qz2lObymYPEONT
WSY47oQxB+U0tyGm/TbMpK4D+JC4Bcb50u1KI0xwcbJrVsPMaM/lbEa4uYEJFkr+OZuMPYqQx2oa
zLtxMq/Kqg+FHAQ0rriKcFd5B/B5bpjKscEY1t338/CtssUF4WdndYPbql2GD5UwPveu4gZMNsol
/BbHZ8iVgVSam5JWjJ/p871U53lHL+lUndYLsU30U7l3hphWCVu0tcBfjdrQxs4c7zPT3IORFAc7
7XdSjMQ3G2IvyD4sF4XR2SrX4zB+E2p1uiTtpaG1J/2qKhDXzRvmt+rSWblnPGf0kDLd9i2r+bbU
872l1t/1HpSqCV4DyWU4C3FO+p6377QFw3et3BBNRf/EIztGmZUTDkNOm7GXjwBfoyYmuIlWSRIg
JshBfJVOkK7tVyGW66rEO5408quTYDClRVKfmR1Wdxe0lC97fQdi+BawkxE6vR1Wo/eN1J0rKUvz
Bn7BqT05F8i4SDH23dit6gNLe5GBrtFLprtatWT7nY5icScFg9HHPiRUYEPj5nfzJsPcGWLN6R05
qiK+zoBjqcRSx+DAIJWr9oEcvmUHukVuTjZNZ0zteiHb+SvnShvDpcSVhEeBpJmGYjBxjKEJvdXN
tnVsckvXuXMHqBDnsmrzE93TKsUK8MVZmX2jI2nwOFtRWHHEd10bqE1OWqYMfY0GWmO4Y+M+H7Ug
SxPo6chezZ6dE/gS/SzTpmT9YqqtnOnbdPXsavtZLbxS3xu1Mln5PjYElf++l3JW9il82IPXmaN+
z5eni/FyodA8VZfUu56JMb/p+wwUsMp7RI+LPWTA/sFK5/edYxXCOnCUAsanghK6wwiHOe9jAXTB
DoykoEUD8IIxdFOCNtGVSCjGpELGyWnmtrzdjqVE9ppXeRMqqtkk1ad44TAK+Ii4h/A1lcoV8qes
104Gt1A/z3U5jTKkcHIxRtY0fOoVdtpCr7idzylqKGGNLcrCvEWXHZP0ZBHFXRTkM+R7ekKwlvge
pn6vEw0FIxqkbTmEZcyp0EWlq0Org6UsLdCJZdU4Lo8XYI9lEFTXOBoWa6Ou8ApXhgUQsnSYF4qV
heYyjbuuv+5jtWOS7dhd3yzVsjiB0cNCm6GrlQFcoD77XGvdF8lCkN1rSS+c97OWy+TE1c1GYH1n
oEZsoa47qJSsJ6seO90u7mRyQavVEGHldeOETzRbp7Qq/BwPfD3u+1G2K1NBmUibMyorHp5oNSzZ
Nf2FWX6S9G2rk3hU5zhMW7ZlMK146KaZZQVwnHJe79wELcpu7JUpv1pdgzO8KOs619nJyRvhk8C3
2iOLzGs/d8Z8/lhXen8bV1bioCSytS6y26bU/Wz0WvMyHedU+Fm5ZNO+nku1wRuKpfoUUJp9iL2y
dfZprOYqr7ephSlb5ipSKo8FlAZgVftj7BUUqOxoQt70ikYcVmyaQoqtexwAtHUv2yr3LUHy+VW3
kF2yIzqhKE+0ptbND+mECdWvJ1pQECPX3oswTQvBQxvdAu/r2vqTAIHWLquUeNvs7hOSoszX5zQH
61GUp5XU+91gLTS+52b9qMdG83koQaLR4xLllvIx95a+n4ocSAToM+K+5moIjXSWJ17eWwHVgXJO
5qA4Ic/WPC9Ggo1Xc55OCM1sb0XJbEeOHrFPPfZMAHLMm+vqnK8zBm6ntNJT1WXa4i6VyEt7N0S5
THcI2klxsFsITu6aFGduOYDgiMt+BxtG3PWlIgN8/GWAP928UMamfMB+z+kzsKYPORCJc2h+3fd6
adklOuzxn8pYBRLbbD1/5LjKozsMFbZp3vLL2SbmQ6s4E2gyYtXboqZqIO1uYN+T6bsUduquMHr1
cbGyUvErphHoQrB+qlZeejG+L9aVR1qfro8mgtaBaN3rVrOLR2pWcnM6RfqtKPLDPIvUJOvCTE66
TJ13Vro8KsKaTrqiWg5Wh3YsyJQVk/pAIkiWMDEqSWGfJDhZdksLRmjQ608sOyXNiLn5ZC4jJhJk
MSBoY1rBRAKGbikBNvUyNEqCqGXRUJ44g63t6KxhG6jBtn/0+rgLO04OwpQSKoDdah7mVj71bpvs
eisVNxNym6oeq/MkY9ivBHoFYIQrNq1lHpCZDu2irKDq61Nr3s/ZcI8qPj3JVVMhOtXemYlThyIZ
bcAQqnaqJd7i522WfUUMTyFL4sZFVWsgIICyhQVEo/ctMDBfn7CrT+bYfORO2KIu3jDuRTUuVJK5
feLE2no5VX1zApTe4cbHeW/oy0xGo0Mi3I/2w/9ET6b536Wc+eGU/L8rZy4eSvnwrBOzOSt/dmLM
d3T1kEiYnADr6LI4J/yrE6OZSGXwVdGgwW5E55OjvJ8n04bNyTSrGO4J+uTqD276z0aMYb3DK0Td
o5F+uSm8/lYjhks96wfy76vo6VE84NHGTPziPFGdkooXhtcNn6DPkRPGRDOEogyVc7ipITdky4M0
jGutfFjTa3e4H8Re6rB3lvRGHXL4CTAQ8/MKBEHfv59IbhX9oVM/oBU5GIWKIU2LaPQEXV6G8QpZ
42bVJebaT2tzYWd5sF16au4AKUitCMYzpfkq0tBTIm05JPf2fKOyWe3uRMXejV3fXJ/IhKY/oMb/
w92ZLOeNpFn2VWrZvUCYYwY2vQDwz5xJkRQ3MIoUMc+zP30fKCIyRSpSKu262iyt0qzSxH8CHO73
u/dcDUhqhdBd7WWTQ9LcURLv53F7rPh/2blgSnRweDyACvNEw2Gm/ZoX8DpNljP2+GANegDA1ZW1
cgOb9nYsubHqNwluLHQfF8CoatF8UcPlshfLAdSgB3rGm+jyMvXzDFYBfExIaI9O9gWdFaAR4JUE
wigmXSuxApVU1eQScGEKkr1oNXKJeStCbRePz7Ne3ZsOOk84bc2FA6o+VfsivHfHcov0tKWFh/NJ
vLH1aKvO6kGpRr7Efjup4xatddMrSZDZ9X6qFor73mbGEiOAXZtRDofPwxjPnlF9HqJT3DDz4iAt
MpK27UWRNOxoQHSGvT+FL1RvFxBmTPiI4qsqXxyJQf5ZhTDWgx5RCwZbyxdTkoyKkitW7Tsw0ZvM
ZtmFb51lO8H5YbYfRUL6kUkvJp+NYiiIGP15iH6Uq9SVxJsYIW9mAFeyx2EpG6PhEpXHSwwSdd3M
Y0L1h1jfrSJfbQ2bth439lxf6KL0wF+oWrUR+bSJGatMCmcWhqRx80zucIUOcdwxfHGaxvgIr2uX
yg7RMA3GJTnVQvNldas33py+lsDDmzTykaIDoz/MjuG17ZOYk0CrcmDqC+PNFnKZxe+r72ZmJpaZ
b0oY1YCEgFGClou6Azx4Za25dMudMSHeFePJBpxZAhyuy2QnHfCIpg8RO4KrVmr5MbLux/FzLRn0
5ud5B4sz5j1wJ6yvGJlPEC/9CipHUX5G5eBr4krVD2nyYs+cetoFyswccE6FJwy7oZHBiHsNIQgp
R/NNQ9miWW6NRO5LEMmFO/HuI1+qM6fRmcLzF44y+5JWSVzjSwDYxodBt22YxVnTHIAb93P7ymr5
4OJsVG/rbL4swl9MU77lcr5Tev9cYFZMAcoxI8WPUX68nDzR+2TwtPyNdiD6CT5lE79lWGytKZDa
VYQW6SpqIFvnzOCYsxDrVUc2AXLeKuG0q/JwO1s1ExF1O0aWFxlXRRhvsdfxz2y/Vr+U843MPekE
/ddYS332lZXa+Cq8NswBgai2E0c0Rl0eUnMV38hmW9mKX2gxBffwZCYkAP0Ji4QGgtoR96SXNxp3
s4VeMTrc443nyDMLfZlheVoqJ6s7NUUV5N0hjZ91YG+AosZsp0x3DOSDkkIyKrY8y7rs4puiJ2s3
774T+v/BzvMxbP7Dl7pOlb7z8ww0hWeIr4MH+lj02RUGiCCuAZiyVyvKpwXKUSkeOdlLZ6cuRBVg
tvz8Lej/9OAwwEEwtCLbxlPq/VsoR0VxYOwMiKX2RrdSb4n9bA6i7iqPg9T6ItFwgdPgejLbjXB8
U7sholUqj419mMMNZhSWCqHdi+SMu15ZDjOQDPgyENURqoW1r8XAYvoLe9L7cdu3xx1mxdXbtb5z
+Cjv37XKFZOobo6Rwf0y9HkwCMtna72wif3597P+oQ+X/eqKxHlGYNzAKfv+hagyyAdBl4zHXQZx
0QERuQLvd+CqAC784rXsHz6WyiaBCDFWNiy06ker/uQIIK9hPJBjOoPme8O+75B00z4qqv0Imn1l
OZZu7Kmp/jgB7iYjuVPNQ1ZtTNCu2XSe2zZgPgmDckk/OR04X2IYEQe6JS8eKGkKIp7zMYURniig
6Va3aVQEk34fc/NOMKUVVAzWf8BIzSEZBfRAVvOh9uroYupeVCPZ9eZyBYO5c6bz2WqP86Uhrhtn
2Oggm6Lluo1VD+ccaYm3xWQWpNMvxI0JFMpDVQTfBF1bur4b1k8j5JpKzGcz6H5DZSmZ5o3d5nst
us/hLwMWP9RtFCixsof2ksq3QgHO3h3beOd0ts9VAYZ/ZqJ5oQIAAzYZFRgAVJW9iuY5DeUQ4Z3I
D4lD3UC/t8vrCuikbtfbCaVYteFs8jXYn8eo3U71A06J9TFst9nOXB7IDHs68dqwkHsgff5o3ALP
8mGYAcY7n2aAvcurSu+D0wQWxp5YuVs4wjT56+IUR0wflA0dl2H0MvfNUV9tvgJdMIlO8LU8DwCy
YvvSVm/S4nLs94M4ZP0NIySWKslP/xBlI2r+tydAUT2Aig4ax/QF/EfGNQjIZ5Ma6NiNlaXDeqR4
uTOAT1p2Ul8CqEo+kKmNwaatJ+IfzUFXzayeCydrWiO6s4Y8bmu5Hh0jMJv0Qy+LO85OyEPQfZEb
AwO9N7c5GBlJ0PWpn1b7hQ+vZ7Xn8miTw8Al9aI13Pe5epLqplJ13032cbtjDOinobqzl5c0hkLC
hkfnPqnQEFfT79AyNjsDdkMfWbwx2JvxcmVsbVClDukISLK9z2x5nKyj1u1KfdfF2HGrjMame5V+
2RHar21d9bSQQE7Yr49UHZoZGjdV3KzcZbsXSgnaxfJd68JMXsMhvJ6zTYg7DgVmx6W3Fdm20B4d
CL6IkEE9RHt9NnaR6fijeRoBhGVLfDSZBK5Ez8mxvAzTRIx23iIDgNyXmnmb659GczzXcVLhWj2q
9S6MPq1Ndo2je2s6qYOT7uRUzHBUxvrMJ3GUqzhUgWNfN8PLBAjHbCd/5KBqiOO4sCVgjDNBTHe6
Y+dykmYXqxVvw2SxH7FQpLSb0mg3eU0bETwvrX6rxN7qmcxR/qQHE/dWqKscIZl6ZZh8osdknLhW
UxpgFI/ygAMiH9u/iQGLVfhOzL7O9W3JI1K9b5zLwVQDU+51dlwFwzZZuDyolTszeRjmO6HjTcS6
5U7xbYYABMcbew+qinYZCgU8ZLsfuhel4vcyHpHC8RTFdGFPR3qib9ct5URSc4BwVHSjhx9kG9cv
ZfdQZ/VeY6+5ZJeGJbb98Fkk8ScqHALZCUyE2LgMT+/2SniOvBM596PNk7Kl8S1602q2miYQ2QSY
JSxAp/LYdC9sSJdeeJXJ2aLARDbbXKpXOXUHOnMQfbmRbEed4cHWziOW2W58CFXLY/zpw5Hwe0Nu
qBPyS4eTtfZYiWOnYN/inh+pGq4OZTkiBPVbXbtS91k8BDhXtfi+UeIj0iq9Mhmc9XEzhagzCVYQ
Nh+Dml/ajIKtZtnqpdzRfwuZrN/oCwrYYAQF4yslT/AALp4Iu8tGdfzIQmWhwSe3DnrLvgXWpGVx
G7dPEVkZt2gO/FrePN0P6Se1fCvZK1Gq7plWHjCmP4Tg0JP0vrPFRlb0PNzm86vJsaepBlDW0GqW
G0WxaAOVx7hA2w9rEJzttdLdNNRchWArShsKZmv4VrJHggwIkXgRpHfcRp7U541T3vJo6JB88z6/
E9MpbrlKafpwTo3yrE7ItbyVvuoDVbnKJuAbnFeiaNlYLe+0atlWdVDCXqbJ9B2V21a0gc7V2pPl
m+vNyoqHH7jlQtrG7GojFSQoz6GMky0DmU1kmrDbH8zltgAB7XSUOWTVMXVeVbDSLHlDqJ7YQewi
xLTYpD/It7848ji6+8kALWOe4wQ+hf2nTOypJvXGdpeN+1F8nlZ0c3/WABaqoSCbxqVi7mbNz6br
VgmScR+JXR0ejf5Mn2+pZGjCfc6uwFFpIqkxghY+7X37DrRdp3zt5seQsxd7HxcEItRs1oJTTWFB
au2m5kmW9/X6OqRaijZ9UkLIhmbzhOXDD4fST++bqgucTLK8aNtuvmvt6Ay8bQDD2XPF7IkU+nck
/GG+zOgQmKaBVhlQ/7V9oXD+7qdmK2PptWP15BBVHjXapZpTP6WbXG4NzrAZEZL5Tq0OlXUxZp9H
+0nV8k9qa2GGfcO7ijFrW6co7rFOXJ3rVG7jGPOm4GASa4F8mscWTM82pL+IA1GcHHSAlEq4cZy1
9h4gMn0JAuK3zQLO1HZBxHevJT8YJe4+EBW6U3lqc6nOIAklR9faYh6DK4yHjMY92vbbhl4gqLBB
rB5bFlOz3hW9vh/VT9I1rrXKZNgdc7Nku4y55ey4Xu0qDw1L/VThR+Z4Fde3c3c2DA0DKSwcYX2m
5rcdT+UeOrAzxRvXfuRwf6E76CTNp3D+qijLRacXOLEnH2Kbt3TZm8CL2fQQauND6W5QJfhhPiv6
gN7tbkrmZCaQ016U5y5uhnBmIc6GwAw5zt9N2LkLuIToxptO57zCZc0I1mtn018/Py0wmxojrmqU
sB56v2qi3VCmIK9xcFTrQy47StoV3H4CTR4yQGWKIjyl1AKM+/5c+gXfj5DhpuViT0n4Qj2Bpjpy
V4883MtzbZ2JxjExQhnko+kpI8/zmkkXUdBS7Gn0OmK09+A3BllMbWjOTq46jSUP38rPM4PNyVoZ
Zvo4ZUCn50GMrtKHb81cBJ2W7+MyxAZxNbvHGncL1VZQ+vksOjVGchcZCuCdgkvf3BWonA6jN1nI
M9CrXCrp11GYjJgcLyvqXavXe6PL4bw6F/G6S9G7yzSZP+k1g1djr2JAWWhUYGrtW6I+N6IqwCHC
ob3CTHoP6tkfunTDKKiQqTcqemCl80WOUcHJivO6vywATQwFwfL11DqXz2QpLgYc9lqbQSrBuko0
ySuG144lc7To/BrVQ4QnAQMyx9XWn5srIHkbiiu2qSUPLhtRGJtOHW1sq3jVAYKNLPsNbs6+feoY
1WozSH9+R0jAQQhgYylUP9PYffIdOeZasrBlMe7FSRcymJXZA7W6NazPhXM79LhfMZQ65SNXsxH6
hNggZpOK6EEIK1aQRbRVh08djoqYxhFj4ahc4Tis7ltNbkvKD/Lqkyw/cSjQiPALaW6NXLKGbdv6
OcrtXTmeF1J5jNrsOBjqqUkfI+exyNhSTuNuWs71uSJq0OWXytReTHp3IMO+S7RphwhnGvlxZOtU
lMnNtwPQbynPSID856Ot7118878X69x9rdZAZPfxT63v5l9R0P83Ep0O58D/LEvfxV//a/dcfEne
adPrv/k7yKn/YcPBQZsmvQdKbY3x/qlNK6r1h6Mie5P6Xo+xq8z8tzhNmJN5I2HOVaImArPGCv92
Cep/wABbG2mp810P2L8Vm/rz2PrvQzSIERSjlaBBCl1HMnHwI34vc9Tohsuc59fanEwYOSAYP4Gu
Na91KJQJz3oGbPWloZJcubNHRjT+3DXuHemY6VXW1E54kXDSIzVjVPp0uZM/6Itgi6ZgITnkXaU/
sHnWAMY3wgjcOJE3NKPg0BO1McVHkky2ctbYBUaSicT9p6EXzVPLXH7cSW2e+q3Zhl1znigx9TcR
nXEUWoEgoE9OjNdWFg5aMDeNs9YIVWzakmgCe2/XVD05UCZVnlrrjtpImM/4VqEvE/oUJZBeRoZk
Y7kEYH2nVVqdIp4x4cHquHmIKlbyhONPUr9UN6tI2jbsdp1KhC+dhALs0bJqu57Ef0TcE1p0SD3B
AKQarQvb1mywgbTQg8ZtZ/WsPGE00WxjZh07JUWbbFwe4winUcnm8a4WvXHR44IhntBIE9veMBou
GRgkPa81W5akQm1mVGisIelBN+JlowhnwboDzfIhw1Q+U1JnNA8UWVLuorr0aW2sGay9X7dpom5k
reXYCYmF4P5wWvuCad4KZyYXwYl/CsXMGTLNNH+ZYrwfkdNm817Jq5gz9rg6DQypvZoq9KOta9Rz
HkRJi6ZNjiRDlLOrlL1hPSkAX/KMHapTCETdJhsSNJlZkXf9wlxSvccWmOjesEZDoNGaGWU9a28R
590x5XRkD/lZPtGQRCC1oMJhEFRebfKimW/GRETHgugzdjIRzbQlxDg4Ntg80BezlAiKN1QTy9/v
L3n/vfXsf1pMHT7pyo/8z+va7TOXPnbutk/K//pf2/a5fPn6v78fv/31F/5a5SztD5C8Nvsa1RQO
/8169dcqZ+l/QOmAKcDqgiH5GyX0rxEcCVDWIxccCgFQfMprqvnvVY5wqLHCRPDiAowFYfQ7XuiP
0UxM0DZWbHhI5PNXfs37NS6jPqyfmQEGi1S1PXBtTsGw8TZ6iWb03df0D7LxN3P/d+sp6VMT9rGp
QifBFY5Q+P61dJNA2JzihUo7Oe2JTBUtlHQtY8SuVzOCm70w7o5SSmmwvdZ4llh+t07LO1n51rv+
jYvd3PeZdAPHoCCAczcmjPLMzoS5/fmb/Rag/PBmHVWzVqQR9gLCEe/frOb0Nj24OoVElX1Pb0NG
15WTn1GGBdYeO2c9Cq+pnU8kGNktNnshlnKHU5DqNfpSYQ3CP68HSi0b3fmCp+vObjnz1z3Kv92s
0Rga/+iRQGySCtGcTN/Oydjvotg+agYlpoZS5xviTU6QXmh9V1JdCTjOaVElJH/ILKpkq+IhdER6
Wovy9CTBgR7e6I077+hmvXOa8GiGHDd+/87/6T39/T7l/1z+j40/OGw5/vMiwC6tjT7sbPgHf97z
hvWH/Y0yDCoEOux3Q3eDzPeqlcPnNti6QC/5177GIP3AjsUV4ChMGKDrbOCvO95Q/1gJhtp6HYKL
MQ37d+543gqX7r8vbZCIBvMHEy4DWxqLfdL6v383vsHM59qjPgBAcvom2+Vgcsctj15rbeUw+i0t
gWugORp1a2sZ7fxJG3PnmXc8H0Kn4gjPzoFGVZQkZiiaJYFIEPZJ8xNdYu4jBi/8Sz2VExhVEjcz
d2WUTa1nynG8JJ6Lry7Cq10ykeicpz63OJJ2LvDiLbSy8HwtoufhPvXoABQTKDTLMmvWvUxM81nf
q3ro0XxLDbNNvfklnQTpHsXfPaNaarmItKZ6xq/fvGE7n+gKpZFYykUn8pdw+q2YApM8WHK0HpuC
yAs8ZrQsNKP9iWaKKcH5FeMrH1OIQ+xSIiKb2GSQ3Ke8YA8y0z7xbGWN+hqXhUrNr0yKB63np/bE
AkHbC9GkS29WxybEC9ox2Vf7Nns0Y0uesAZb1oFUBwcSxDXNaB1m1pPbHrXYKLJd0REXb3NzqjyS
mCnTvkxZPDJiy7G1asIIYuxtaxNPC8oR36qqMtPqJ4xFJD7HwNRdDJ09kc+EpYOhJ4WXuh7Crh1q
0BGlXp9XdRJRoYRD4MnoSs5glZW314ADIgWqoage0152HMszg9NbQ+7qkk4RutvzyIml3xRkSz3Q
E0LbKIrRPmBIdb/kMwl4lrgsEh7NlerzqKgq2ldcOCEn86k/jjG4kX0oFsz9eg0xBxctHlIaSIzG
8Wz6QK6sjmcnnrhlWnMoRsrGmYYxY7u2Ne4Jz689fWIivVmp0vlUlFNS0AqSspNyjYxuZqKZSxKU
Nh1TuwFjm4LAqdjNsenqhRcy6UHBl8ezjVJjtxv8MRxqbd83OX2gcN2RpYTujBvUX3x8bdI6bFTT
Vrt1pt6+KYnrHEpe+GYO59jByFgyj7F0rjGy6lQ/2l03fiKoKEefoipmsao7FNZRxlRZ+6mwjec8
wnvmg9e1T4ycQuahFml1X3PCLkdzNJk4m0WtM12RinOOuG0Ro57W0kKtDhkMhVgTURvsTsp9Sk6G
BHTSmua+cuhpJJWrl5R6FN90EEOdn0jmup9ranIJH/cONXJU23UWrpKFel8nn5atWJg/trLnLzUD
m/N4ITtEzZyKOVCFxEp6Pc82U1px21KsO1GCyWwG3UmZlzdMs8lnQFx4O+yx79eGyNZcDjFHBrqc
BCsEclvTvkF1Y8udVgoViaqZEf4cqcpSvVzH1QlQKzQfsJWVGbV5c4rxzTUavkzDaO+7Msnf8nFS
ngrMlEz46Cr52tc1oWvuwOnCHDXJgKBmjIh6Uq0CRZs2tH+6LaPVMFHjB4dMzuTD67RU354pDvV7
Oq4GP0vUSHpknymp6yQdm9hEHMkmXS0r6WXrxYMfI+3sI5GYRgNeFROk0DGu5ZQ7TtynpqvIK4fm
srUtBshvIJwevYJ7dGg5QigIS2WMiI1dw5nSXZ+0aejXOf6nbUVX2LRdFFqgkXmkRezEpcDWqxa6
YPD9GqjErWxLwycYXtQ4iOmH3sYSV+s2bCC7bcWYGY+V2TYGo4M5uXf6yn2lrXt4hNCEajWRJhl3
7GmIpgNA6u/ceSFbngLet/ZD3YNC1pehU7ehktrTtlxoYGblEXr6wtuZh0NiFQl2fasznmbXGCaP
Dz7cwDSlQbeolXGi7WiQOgMzqfY3RhtzhSA+mtbVMA/JcOBrVJ6hohvZdpq6CTt5ljevIpl6/Dl9
CDGLSvCmTq6NJicVbTdDqvpxZWMXdgrSC9AX0ADR11oqHpHOsb6AYmB0HHHaxhVT7JK5Ms5kVZ6n
E0IndWgHk5+eIOmJ5vErAoQbNyJkgMccA9VwkUVIatzGRT1eGo146XhtYWajp6fqkdK3nU6HUxCG
zEIt3sCYTYHulCeL/nYX27enu/ISbiaO46g+da35aAjjdenKW2qEuEnxhajasxpdYXI+BydAX+6y
JwlyYAB5qCN3QzsSt0Ppq1F+OSfL2oP62I6OEkBrZSjYTndDGVLchGa4162cFsvyZsQT57uNifTr
nJexjlGmgbjRsMAML06RlKiPFeBCXo0z3y7F1V1MoXN09ZTxgh5vyT0xXsPoQ5pjuzL+p0wHxwA1
vdOXIwUoFHh2Kze3GO7oDWe0Y+ASJqazn7I99RLcqUt7yKKF+raSgquo2JL1vunU4TBa7tFVa9Ye
/EzG/EUSzPVLdu4H/v1D2EYPtJlR6VUat3mWHEc7JteiYzJeRk+A52etXXZjM6MGC/5sHRnXlG29
mApn/mKMO9efTHW0PbPt7kvaP8uCG7XtcXbh66WXKpvlKa3FMS/V06QyQsOW6tUMPQYUXsJDq92t
PERhZ1GP5TSPrYIvPc2+wlHfNAKMe6rtxeLc1x1aBSRQjGmFk91LgZHLqsnnJRs1wVUgneKctUj3
rJlaNGqACCoRIPPB1tzbVV96vbpuZPL+hSDfTdsUTP65Gf1B0qpGMI/CnbtRSx9ZTn3TcuMD4vc1
vnfqXPuKNSAxeU43FBxu2frcNnZ1wvj8rOXxA7Ei56WtVPUO17PfGRgNLXg3HOxVHCnOfN5NYgiA
FPqDWc3XY8zfrLmBNoSupoS7UTNOxdC+OIYCFMIe1fNJVRevnx+NOmeakVpfebkgdbKLOGlLGycC
AZvCDNmiFeo5JJQNDegk0NhuBFqtvEqFYTfmOkmD9pGQXX3bGZzULA3OxawcFfw/6YRNTb9JcdNT
H7lWFWsWEVAxGp+HdpRnMouCjCoVJ29w7JTLtYY8XaQUOZffKrP4DdMSY1WJoN5eABOg5M/QL0rS
ZbXSH9q8dPnmky/UYp7LoqfmkcfGHF0olnnoF+vKZtzPBiPxZ2T3stBvNbNc1qa2QAN4HRv2sInx
wUERoLtrgRmLJbPXAqNaW36zYt9TUa0p2fnSRqcss640tbgp7dCjtGJjsqJGwr3SeM6YbovhSO38
Icz2Lo1Gwm12EWXYDkaJ/CnOtK3Sdp/YZDwmJbuI+KWssZXl18lyoSDbYwq4HRb9aIX8/Ob4zCZQ
oWMWB2ae7PVITlcDLhJmBeBc1mTFdiAwRGXkYqWboQ/D87w1TyTht0peMA1fQm/Qvk7YGPLSUDd0
tsHCoCnc4xlT7zqJglS2w54sxyYtR7qr1pcCavEUutUVaRaBRZI2djweVoBtndn5lF2aaIO5a21X
w2BcafIlIyztMwOUuCFxDiwtmxEh+9eyi4n21SMnWGZhU2nsXQqmJ7M7lXNbBlnOctIlj8UUQ2aU
7GurCRNcZjbPbK3HvVs9zxAwKJsXIHco9SziJ5sAYnQgT2e/6nl/CbWniTkW9L2ziRVB+GXmbF1u
qwxSxr61iuyJ9DMFkKmVU7zdUjG7Id0gYqbe1kSeNxyYVqCCob+SEL7AIbLWRCcJc6vGKoyX1kyL
Z1o1lnED4wEyu2WHzIPCuiAEEZpmzlarLEkZj0Ou7k1rxK/lwny4iXsytJ5Rh90JeVetSI11+pED
zPCV7zYbDzT32AkeYFrruCgd6xrHUvGWm6pL0YJo6xukVYwswmlWf+QclfeU0sbjmTKzvbq0wqS/
YvjHBKwja31baxFJ8aoGGBTEc2FgIWLk/MqtJYBxt3krYJXatAxT3caId3b4YEFtrwIrIaWQdIDW
UVLe98tlrtRjDx6rdc1g7ot52vPoEU6wUOdL9sRIeYMA6SkwFLVl8Fh00CY3C+Es61hlifIAMUK5
YGOyNKdssTLMEYvNDNviMVPXA6rMrKTyy++LDv9/yo2rAvAzmaEtnsvle3Vx/Qd/ygxQFgQjClgK
0BUZT+j/mp9g0rcoe4MuC2UDTJf4t8xg8o8sVQei8Cd0bkUz/C0z2H8Av7UdeyXSAi2HtPgbKMz3
gDIbmQNlgc4W5EsbYUPnLXwvMkiUamYNjHVDDix25HVWyZXeG2SrGIzOZntOPcj8QsVsd/juK/oH
nRGh5Ht5Y31lvhXNEaucaeH0f//KNrbQVInixO9gSoXkawXpQIYNGKMBrg/UgFpuT16vz752tIH+
qqTgA05m/eT4Ug2EXfreLPScD9bU3ujqrrbSyke/JadMQNPQfcfqSLJ2tCT2lDx+NbSFYbiSSQKS
fa0SauiE8Qub7ntp99v7WIVLay2vYby2ztC+/wVGUeVNs7AJSFPJU0PP4kdDH6bjEM/K7zK1+cwg
K4EUoEwbKFgfvvN6qic5Kh2BiiI0xjsnXBwwAGGqnPcEfgY2lOZ89fOf+ccLDBULLQvqoviGC3n/
8TqKD3hsYyfsaX8gIt5BHzvk/Yh00yfKTDouETWJYGJgP3/hf/peYV/zO7Nxg+HwQRnuSstetBq7
Cme91gLxl4bpUZ+p+/JI2/2q2+rHq9kQ9D3QO+FwMRk//IpLAjMKXKmf5bl56oruNTXg527pk/T0
UaVKcZEwZZG0flVN9w9fMCsIdy6NbXxQ88P1w1quO0umw7eYaRAkWIn5ZlQJv0fpK7YI95Ct19XP
v9t1VfhOmlzvHYYeZF+Z8HLWtz/cO7MUg5Xrq1LD5OOLSWkyRyNWql+8zI8/IaI+ayfZKP4xjRPv
rx2aNqmuZFzHYYPlwQPFvR5ZBvkqy7hovZ9/JnW9+N9/KL4+XgbllrXX+bgg2Fib6IXXKn9E3Lq3
xwLVplAFsFo1GbrNzHM2C/qcrKmXDjqq39Sz4/EXG9tMQ22yYO9fTs0v3taP3wGJMFZJNBfkLZTl
999B5oio6sOVzBs3+nISYQGVo3dxYydJ7P72WsQDR2VF/DZOh0///sXkIox4Jr3uu/VknvpGJDsz
gnkGum2qP//8+/7xGlofbvRn4RPghjF5wn2/7lmsQCn3yJqpHVwSYhPXUFHXUe3//HV+vDNxhBNe
c3EqqDxtPnymPlRxm1Cn57cTvhQ6yvKdxBsY5LIBdwKBP3oRylzcFeHqXvr5a69jufeXFKAkXpKs
Nms7WNX3n7GnWb2fySBjyNZ4ug2JRCyUFu3bdIdp2TkCJ4+en7/mP3yvtkaTEDM8qM4/3DRYPKOV
vF74sSbnK/h0OVSayQl+/io/rDqWgB7v8iRh2cPosf7v3w0nBjuVSGMGenCLDdOBeHgeYjE4ZgmV
3rPh1LcqN+8vchkfEy2CLjJhQzICXq+tr/phDFqhoTOwmwdOqG7snkI9cvYEoWsv62LpMPGXS7Qb
M9TTtQeDC2rJreg1KUE2dGKULklaO9P3GXKW/MVP/e3eePdb80OvKC3dIczx434GK4HbL6MCLIOK
nB2VDOm4S60VFaBquNDs0k5PK7noKiwiF7KMLA+QFyJuY5l9TSBEjkSATGhXjj4kv7qvf7gJoHE5
6OMatV4u254PX9w4J9JJ9UL6vZo6D20/Fk/SxeqzsZY8uZbklcQ5GWwuTPaJbAOhus7aBj6OjbRT
6w+mPZV7bbBHeIDRqB1tO6Rdz2gHG90nb/F2cG5nSc4w/MybNsVR6w0uxxRyg4xJAwya2SvsVCH8
UctGuV1mp5+2EwyAGu3AYANoUKkAkjWaSUBYs/N1LNRy3nehlabbuWryaVtDswhxdeIs2miCjD0y
5JBQN8G91YK2QTfg1NV67tDfzLBOr4QellB+E0wejKXyFxuwuC+mqcBBPRek7Ay+k9BLlHGmFlwq
A0XSunPSIoPi+rEe2RExKmIila52v0Toc7/5+W308XdhVWcf7zLbXx0E/N/3t9GcZ3NcjFXpKxc5
LfTggPONEVTWr6oR1qfF+7XIMHT+vrYmmih3NZ1vk/Tv7tgUumTvtoxGNCOx4mcGD6gk6rxUna+J
ZGQc0HbYWko12UiR1n2Q9vpVmKCGhIKgptcR9zyz5si8sJhxl7Q4uPGV7OQ2z2I8y5riAX4n8zIB
NfJ5poU3uKQkIChuPPKdhYQ9XBb5TpsI0NhhKAnG9DB8NTJiXiHxiXdTYm2qeso3CQLR89Qt+2rG
PChaSkwgr2TTbWKMCDZseOic4dvs/LjWRqJ1KpMG6j6v1yUxQdULjX0Y2vVVIzVnPGN+mPq1U1nt
Lu1FOOPjjln7oyHUj6wHxPVJP4Dute1S+nmSTYI2Ose+nurWPIcS5muZIqztgLiB99hVmnqnZLW1
i3E+bElMt0CuBlU+6HDcoYTp8pkfXSUNY5la0MTAnneKrsMQxlAxtasqNN6tvRleiCTjd3VmewMW
o2vqAwmS9ryLZaPCy7f2mIQUAj8SIdAEMsl8rr5BjsxuNS0uvhrd0BXIV01nr7wRusLBn2ErGKLL
wcX3tWtzp8Ug1XXuW1urFIHWimI+hmM5L9+mdJGX6LNNqUHHdLe15+FKJGFzrZpjfrC4Ts7KBqql
0utbq3Xhd+mzfuLLFxflYsBlQrokqjZ0OiEJs28xkjVGvxeq+TUOlycljVGme4anjy1X1E2smASy
8UuT/k7QmXIUsc+45dT95DpIYHl4b5aTdtUK4lpgS17VNCo3abIi+RypqFQ8U8azZXrEmDXCun6+
FFZ6wgFt3tSuyohDDpHVMxfGcMaLtW/zAsXWrxS2prsRVFd2gUv7xY6t2yTtQPq12oTKPRekEA1k
0xyHsXpfT1kZkbjRNCzqtbjWUgNMszBxBEYMuKNEvrTTyH7s/7J3JruRI2uWfpVG7VkgjfOiNj5P
klyzFBtCUkQY58lImpFP35/fKjRuXaDQ6H1vEsgMKBWSk2b/cM53fEbragLn2hbu+ASOZdiWBYPG
JCY4ckP71tyQ09GaERNvE6cWUI9i5DeYY5DYKssaTgAQB+JpkyJJcH/14Ysj85dUEEZ0omkpj0Vv
u+lNCntDzbR+vl0Au7wrM2AWbgofPXMtJdcIaO+1KZvxiuzW3pdGg2NzvOVOjoE50WZD8+uzz8nF
Q9Tk/XPC1G41EMbXje4utZe3PvffcjrHmyHAB2pbH2fWqFuAae1Kc3DB82BJFFhVsWM07PjbZYrh
LzKE6kAuDajaiIIyD22jcFktKZsd9i7ZWvp6AVmKNXYpTL+dPNYIk3GsB9Gn16YcgAAK7EyTn77W
vu8cw1g+t93QPY5zh0xmCqpj3ZSXfFAvbC3BrlVM2Xv/qzXLF8lQJagV8NO/qHZ+xx6Xm7Gm7950
3kc+Lze+uOcdzSIABkzVk4nlAwEX9dnuPOsdQPODb0K9Jnrh01l+93X2Gsn4d6oJzlqi+TTb8o5D
CrnhiNN8UPtugVQfB90tI9n7lDKe1qUvHhxLASz0211eL69uCG0ZKfsZj81dLW9jvaB5lSSf7P25
+DvO/qaNxGfst992mr3GPmr3IGiCdTV20VpJ8wXsYcxvevkf6rsn40LVsQt7ZynmH8IBQ+a3bY0b
vOpWuZKXlmesxDgx9c5Tl8honXLxXprKXfUOwiwxmWDdNzkmh8B5KL2ZT2iZYCDm8kL5WbKyxhKc
tYFA3D1b99XAJHEEl7QCUcHGWNn+yQSpjQJKY9St8AyktYXkxG3uayfOWQyykYNViJUN74RVFxb7
hfxF4iuj1MHu1JMUaHhP0JrYq7KVz8LlHYpqkp9ne43xoKISzv5Eaeodqd78aNN3gsVU7vi/0e1D
cMgry/weSn/48AenPiW8ZxevWcCq1wUYhIy/urFi+J/TQ6EcC+G7MM8eUSOMVOtXe57OhDz32z6+
NRkyG9cC9xZEniPVxN2i2LXHHULAxWkB/cXethTVeXLUR10kJ9WX0M5MXa8sb9wO4KbWjPrite8b
wG2YIrbtFKl7EE6vITk7yHQdmw+mCl+6BblYrcbXfHB2li8f8XzDAnPxjqMdeSzy6EcGMwhwL4Mh
2vnDtrXSHyVktpkEJ2Jds7oJ2ehBYFT4XUUh7/K2/RGQK9gfsEQcXDB9Zf03soim4Xtnf2kPU7Bn
ib2N5ib9PSRLfUapUmEyiMtnzx/K1yUBMOoJrAVTay1bu63hKo0Osn9Z7JbC3lM171stZlB+4g/o
cmyMDkONUc3ZXVbV0bFv56fUwTGhp2f2QJdhbJ9qZfIPY7pHyDr+2kpxc4o2+oHZJoliKkn6nHrB
PGvGQZHB/nAIrEtKZCo4/u8XTmcWc9OT7TcpHkCzDwKYwHAp3a5Led69VzDgd0kUS2y38poXiK4t
H87R9ChS7FDjON0Lr7hHfvSSkNq48plawJuc/jZAvZjGz5cUGuOqr+vLJOAlaQlZCm7530DFJDvG
rnDPmVs3lKr6XDRoMJpK3PzY+hIpiacOXTZVRnhMlHl0a57+ncMvkhQEPvBq+AzlpDYhLk+LA6fD
PpMW97bU1W1fsxJxXb/GQ/VDZ5OuvF5pa1WIZtz0DP54FhdWNTKc7zs1nwbYyltU2J8c4NC9s+VX
whIEN7HkEsc8T51iyYuDGP3OMyVY+NJfN9EyPuqKh5LRRcXSDKdfmiUNCk08OohHLJYsMwakJN9N
QKeIUt6nGJtcj8UfaoSngsTHdetrG2Zj9aWtGCLRUqMFsIYV04B4ByByFXlYHysv7fE0ug81dfRa
6+QlqLsLjCeGMgLRRxXj/tDOeZIxvjFsSgdfwubKwZdtrNl6n9oguysh0KIxSO6bpkpwsGX7siqO
dvmShPKQ6HkzT+3W65xzZqd3YUo6ZdRzG9f1CIvEQsNUdM1mwPw2IVjIpvQnCEGV3n63qLdefLvH
CrN44VH7fbEmZIevqBjD9aJ0EDq1EbalYN+mGRyGMkebL64AWVe+/dz5HgSJTu0D13pL6No0uiA2
aVcqjZ0dL1hLi3bDROO3KKeTypozSMM90HQw7yMLM4X5SgJfncLoylT51a6S3yxLd/7gb5kcbb0x
w90F8tOvHhblQ6Kois+wB4vl6tcmQlUE1Y/ps7P1Js/bDTiHdm5UXpmfljszQuAUlavXnVuiEaqz
hIqTjyPGWAsbRN0DraNgD9SqvjFu3UQfYhifsDndfepPcER0/9wRQdJbVruLmKex17wVPFbzZoNw
X4XGvpSW/SRkeM+irVkHxjo7DTTv0i6GE/DVkkeK2IemlGfLy2p4jwu/oMGCZWcF8S/Cs9xtUsz9
7SpgZxXP13nOz0tUX4rATPdT3fyEs2+tQ53nlyaiIqeafo+q7hpGun4YESsefBzNrh1xdVeo6oXF
tnVOrNeMruRFRvF3ADdYZ+FxsrunKMBAnFjrQTEgNIH3N4O0Rxvq0rqF4S8bbdgqCzCB67BzVqO7
3GWRqNeCS4ASe/pkvP41DhHJJ33IRrGOXgLtiBUAxl1Tl8veLAbZbuW+FPIW8A1ExHjdI8Lwx1Ca
5t4Wfg86BkCitk790Ip1Goz4ptzwyZQ3SKVKkm0l26tVZOVaJSiTYDcfKdL2c+6rXWx6n6UH9k3X
Dx8ysNFr1QTdjnXLY9Pl34heAhbE6UPTQplfBlOCHVHdX88pHyvFKtMwR1ohhnhTtqjW3dz+blz9
6LB8PLbR7L5aDks+QdzwukzkjFVYmdOkoVqG/rCxhJx2vswR9HQzTvQIWk5ejRdRtncZF9ipW8C5
E8kRbLivMsz+HBx3PHfLGf3z53ADM9bVzDlHObJwhF7COMNEUjkBdMy0+YG1Z04DjNZ1mGYP3ZA8
1Co76WkcsaXm8b5tbmazObSQjKDXcPoWIVCUinVTIHm0xdJvcxe/HaxYCC559dYt6hBixtiknCzo
AsLtXFn1pfTJOWbusVnG+rWprD+LDyTOllBeWdrOpybsxK4CWbUyjWNty0DLO2wk+PSTY6rFnsWQ
9TnVfOOgtPZxhYq0jnSyr0vrSkriLlLzm5yGtybOYF3P8hiG/Z7TbGMPbMOVcS/NoB6bEWCtaLuL
i1kyBvq3Luba5/KiyCmq9GmMw5cmN97aX/prZ/sfcx0/xKN7GCvbOYJ6HNYWSrENyQbbXKpXb7Fe
nayzESLCjIvkU+c0T9UIfaZYsk+wGRA4ee8W37tMxGbAdxan3o9Py4J/umvvjN3TltDBcFXv0sFw
RjXhzhv7vTZmyxzjWC6Dw8Wi6vvIR++3DqJ6vojen7bdFB8hZz/iGpXrKTRwvXVyjNtq51b6rSpB
LMrS2RqHptYUEZ2y83doze3dbcEjY/3ahmVIBlrpsFiDayBsetZmciN6VFE0my7XOkA12vcI/Xwd
Q+j0h2ckieD3OtsqKtzEwI9XVp4neEldx17ufTDlxVOAEAZC9RCX6oA4LL3rlFU8Gtl0f1Uzcfih
6qBk7NzMvRclkPY1ri/POiWGmc9aNr74zSTHf7OmyhwsO9X3gxvIYe/AO35r4cA/tPC6kxsLA20Q
1GtxTVor4bJ2piQ4Nm5ZbgcCaCPskYThbmxFlHg7Oi8NzmnnAtIqfAnaIb1CZpObUc4PwDdf4mh+
dJjwfxuD1bmLvjjv2nU+f0N3fdAh4qUM1MQpkHPJXU+mQrmzbXv4NPyCeMIU4KOkuRGN0unRF9W4
C5lnWYpmIU/vIEe+GLAMS83f25jyKaF5LpfxKmT8yCC4huiFfbuK/QeTlow+iHy5E8YqkjXqq+Tb
R8D8kObttsnDAhkoPNglR2bQed8d7M5tJRJ9LFkSc7Y32uOLFlghFs/uGmMbOkMtT4uby20dmOah
qfvzNE7vRaaalersEWu5+Kyj9i0MsRDbMGGY2KThdw48lJ4DnjZrquWcxTig8zB9T9GdMH3s7elQ
cZasSuW/ARItn6tWfoiKF5ZnA59vwc/kgYTYhCXSVqo+2KVJUw8RgwOHxlN2qbtJp15vKlkfsIgc
Lbd7ykb3YViaDHGGSM6s17+hRzZY+WfznLZWNV2QR9Zf9GXym+TQ6Fq2BeLjLCqfZCuY7GaE6cwD
eN1ea/R/zmaW0QnO+3I1k2rWVi/nfTOiC3ZuYpYxT/OLXUv/mRf8S/XmmlHNP0C9Rr0eoT9B7mOs
VxphJq4Ji51nggGWI9div+q5WF/aih6vXJb8GobjfAqX+B2RIoJAJwSIlb97fA7nxqsRvYXx8mYF
FQ8CRZvaKgQ4r2VDRz+mRUo271C9xgsDhCCr/GdHSn6EwEG7zybzaEil2Rg/0Nd2QQsVRWHw40Mg
eRtLH3/+4L11jh2d06wqH3KJNCvyTX5XRslEKcEWfZXl9irvCL+KZ3GO+mlESwNGAfLT1k4dlvjK
/OShuuNjYYOm+y822+Wm99tH+Mv6q02ZPvHG7CoTg3srvPTMeqTe9l1bAY0exmME7hT/QIKgkbyj
V9fMCfajOPgQziC2HUX0mlLK2Xlx5SAlEOO2iJHa4WvdksYIvaubAQ0SWYMUbiaea2Tvbc/LczBl
6RrCPz54W+HqL9kLZz5u/tCnkOkj9YHa/S8pO7s5QqVfUitCYRdim4E02pTNrPIbki5onmVvV9am
EkF/N7QLEyvMivarR4T0Sog2Iyw7zj8ZkkAo0oFt1izonbNA0rOPMdCuEefC0RvG6+xSSZcQLo5T
QSz0QDYGbI3eTLvJbtVhbn3YBij4EROK0iIbMMjv+ypoTxl2eE3S29zsmsBFbw6U/zm0AVIgcL9Y
lag2xF+Un+WQpZ+1yuGOOErPrNxC+0ukRb+LGRz/ibC6sSRwsSiOmCS/4jhPvUuuMJuyRy/BAPTK
+Wlvk2b6pS7HJj9SqPDuSG9tRJrzQM7Y6IDPFTPlopnbwN21yzgxQIrCoSk50pD9PzZ2VtfxavR4
IA+kCDCpsJha835rf1zLIY+/FpsMLJqTJY2puCMJHsNBC9kcp2RI4WHbzHZPzuBk3p9h0BNv7zD2
yI8r3K+/cv6f+sONe+4Cpxhc+Q34ITMXJHEgH3U1Krm1WSu8qWr4x1aCwMjtqHi9VrmIWpugGqq3
9UzVP1Bro8HrusT1j9wVQUMLFMjs2a684FtWMrjie13kIfzHOqHvCpUfKU9nj4KiVkAOsjZ6LCeK
vJMXT4hJk0EV+tAM1fCOu4OHqi4C/oOZzA1eMBu2/AxCQis/pcLMPYTF0XVT2EzGMyfdg9u6dzvP
XEk7zvudO9ruIZ3Q/K57P03or5g7Ms/uq9n+rrrKhhJB8N6fQVjKe5inwAMe7xOYwarMt+Wmk9oy
u96gTD0wlq+mtQEMbm1ZXlbg8EiwYNIztXFxcjNUr9ucqeqmtwSozmnvLNbj7CEU5kL8rsJw7+Lj
j3X7ZHShP5qc8XPs/MCEZlCosKogxe5VwFy45biJne6AC8d/XBi3AltJnTOf9mdKVZtO459osBdQ
knr5VGW2wY2FZFJhXCgWZnd0XMwbtrOm8xmMDjZzzsDl1sSnO69pQ1rNXzfhu0QxbLE2kujp6eKT
ajW5CFZl/zuLo8Nk6V+OHIL7BtUg1gSzQ9XaPfAl3jMj8+LFjUf/zXba/DD65jsaPK7u9EaHotom
HqnEuVt2Ijw1/F1XeRFGfMSMKbeqB5JerIopjoketIcmeNQlrHYkwROngemDGZ7RhMYVUL/hFQm6
yr2MoV1/S0/jEi/ybPIwx+jKZdZwW7fuHC1yhIAqo6H3/KIHI5gO9AUNMWGEWEzeODLdKWNwDdHs
XbIun5tt12JrXad9S8qhqzvcLRhwcLQ0tagrIjnSCPjzNBn7HFbK8h+ScQoD5OWZBebLQmKQ1Fid
75xJ2sFZt7bbHPl4wUk6kxDLJkGd6F7C8CaQRDPCFhY1h9S7BuVu8UjFbOTLUM4l4nJjcxQEk8U/
Z04h5Kl2EwNUbhUK8qVOLr1HSP3O1DGS1dT3EAk3SSRRVPZF414qB4vYc+Hq3jnHg6/Kg52VOFSj
yi/aW/be7ZgAsTVWv6Yg6LIr4vm8uis61jobW48KYbHbSoWxJKhs6y4OWgG9pnETBhgEmpydIYI+
4vbdAx4POiwRFvOJgDmuRK9QwCryZdj1kztgxEKoACEpBtni9ubmQrBSdags2kDiMdrkWthgq9CR
IWld9Fs3KIShSaviTa/ZXkrqzvtF1tmRXdxfIgzfuVJpsijAz13vzg8c3sM584JzjZuVkIcYBFI3
3pQfmlmO6w/7SjQLWve0WSsLmJLTxdRGtaePQN7TVX9bvs+GvRay9tH9PUa5tWNnnnwktVAE8rVe
+lGpLNU7pREl0eX3fX5gBH0zxPfDfCGmOKWoy3gWfOAy5zJ0GQSlZRDfV2Y2B5FFiqYrzoGu+DUO
tgYoIAL0mcodk5x6ua1VEEZzSZu+wBpSY9j46SyS4Mfev8ikKL6NdOZHYpyR3KsMX5+OINCGgLqP
i20/w+RG8+Pb2Q55Blyargyhb970znMXq50lR3HKOCK6k6Eh24ux/EO0HYS1OOmeRS/oahjIefwk
t3BM0/S/Yj6055T1ya8iw9xjl7HaDLUH0i30S2dlY2NctnMGdYWMsuRl6W3vsCg3O9VOYq4hneo1
5Lkj59l99+pFZGs2teK7ZIrA4iy8SdWlN78WLFrf0sJtHqFefrjkWm+0U0XbykzJY4KrjZCaaL5W
fQJ3xcZlFYq6vYv6PmRYj5+viEedMMrjc7LnsmA7qZAq9/FQ7qOgiL81AfH7dtLNBRqWuncxFq1C
JpR03z5Y4fR22nXpm2Mn7jlsx+++EOUWqd8xzBJzmU0XbLgxQKwTL3hCXtSyYYLcEmZFlmycTszb
oq9vM9LcnZod20R3W/pdkoHicb3v0UrluLbiunOIKal4wgodzF9dWOQaZKIlaPtzSMAs7j5Sbx4+
sARyTbj2I+h4YlWcJXgYXTZDFBj1crLZHMebmZXZvaYU2Smrnn57fqce6yVVV6sHPu+Q78AqRYcH
BgpMrUBKMChych/TV9Es7mfaLdFqmKH+us1c3ytP2oc+RAeAkY6rGS5ejnUzt8ttgFAHfq69pL/S
JIh2VgoTYzWw12YF27acqxEmg6o1zIlTwmUswFqwroL9LeaeMUl186u1vs10X0uHVyWKNuSQhc9A
NmgHUFTuWUjGLPXSG8W5FPTsGE0I0dT1sls8u7uT1tR/h3Pu3ufF9Ge0yauhV1qO9DTAoZtkyDZu
ZdnHumrMsQsoRMmT8s9OxiwrIcNm72EgsQAsJt4jRl392apWxJtk6uY7QOH+Uy01lQcRPISl19E9
AxxsiU1ymEDw0b+RLmKPBZkz5glNCGjJoB4ee7ZilK8ZppcM9CdlYL7rysx9V45/69wS3z1KnycR
FXwTPiUZCgBMxuUx7kGftfmY4NkJmdBlMZ4Vuznxyh4LMsw+UdMx1ZbMHu086B8tL1EkSDSajlbl
xfPoaudD+0Le+0U2cTeLlDlOIB6Eid8KMDLoZ6oq3wOly+BMoi1AjpdirQUxhTVZHIoMo1uSFuN1
aQlYIEs34flP4z+uTtTvqiCiIK/1usdC+TXlIrzvGq9Tq3ZEgRqqke/DTo9lN9mGGFfXkRZEfKIG
Ps0hGaelM61Ybu+8zjqYpJ6OfoAzEbPbScDoB/iZteu4mT+VyEkWsKbXqip+fHC+HCawwefWA8hn
Q/WOu1uaInrB5JYnandBkSMMqoadVd3qG8uC9zzXYNKZ010KunG4ZSZ9YhRen41dPk1UzhOusmDT
KNoJa2QdSZxdfGqMzcPqz7TMUNrnFPtbl+3iaZJndB4DHwRnYqxjLuCKGVY5Lc+LreFacYhuJx5i
8okUUioSlOTovYR2/l2hF9sRrC03LASxNmTOK9z1A6P2/FTF869WOQoUW+n8sRruo8y9AbYDd35d
olbj88o0ksFKLTMETihqJwvg4zu5rRUDy3DO+Aon56ycKpVvooTGgMi4JQXVAza5tGirG1ylL0a1
w0mMej5LrudVn46YeZimMYQ36kF1EQOlsISeCpsd91pYr1OEmvdR2TJDZ+w8e5G9Z6ZIE0LbBXbR
RfkXwxbEhNq+ZLaFXIlDdUvwuI9DBoERlJh8O1tVuGmZvdxJJ2AWbEPGqjPMRI4K4/MAWAfun/Sf
7CScL8s8dq/gG/RXxaTygzjZ4zxbp2YebbGZcvKLmGKvbaBd2ehX13H043MASe2Eldo5AA9Sr0kE
Iqvv7OjSyK77zfDYPmdWJ8+OcwNCuvCbLZnbDyi8bgC8smPrwJqMpY+s1/6QV4d2RkQYR7easYEk
aoxbgFqr450g/RT6beEP1zHAtx5lrC0kjf9La7XRNUFxui0dZmFCLmSxTXPZPNmi/YpcVV8UUaPN
Ts0TnPyWDLXMA6c3mHn4jge2/CWiarh7AcdzJc6BofW6mxlzP0lysnO2G7Jz1hOj3pM1MWq8lYxs
gCC2Jp1TbBI7NHtmJs4pJJxnlSb8BHWPACvXTDZ3RanUCQBQ3K76eY5wtJAVxZK7+TVz0pgDb3X8
TDYLfPe8JZwjxd2Nd260YMkShrOusnLYzsjVDlU4g8OsDW9b5vc91kdKTGYfUYxbCJ+uWjG5s8+m
t7yTZKYCw33swldPCvtvGs3xYeipyaY59ezX1g/Uo/Y867XORnGHKY88tmF5z7uoujO0WI9u7ven
KgmaJ6ua4QqQDOIeA+yzPWN0gfFHsxzbuPVEZ2+b+Y7RPvQQGkN7NTHGb45lUHPKB8THMb+W/eRt
rAE8XBAMNhB4v61/ZrdOx20sFpLSu6H46xYJpFVtcRdEEZuGAVYgiqh4AsVcZ40Nt7DJ8hfRzj5o
hJ5B5Ab+HzHtgaPOg1LFngONmq0E/MC2FJcqkt/Q2alhCZknLAg5AybMxTw2VyulW3ipNKdfMKOM
WyeWGz10DPQAzS5O77x5aCoonvJAnqK6BmU/jPinBdCAld1W2bAi1YeVh2cmv1mlU+vMa8cb5R/M
ctCMRYhMq02Lk8Dk/u0q3Z2GeOF88G8panjgLjAY6TTLqSajzErexbJ8p6aGG+6z+y7wtCU6yy5F
EZp7l6yqXdhaMMHS4NYle81vL9LHwW6TVRfnd004ft7ydJkmmuwWzZBOCJP8aNsZD9J30raY91Bd
1Q/gDmu5RYTGqUe1TYKb1UEYyJgsjW4OfVQkzd6RFV77YK4afqbACpEggdyagvCHMV626zuCsnyf
jALCcO/KHMBlXxY26yssCkiyAyIcUbdg0o936dxXR0HTsHZN9EPWJyIHxJT7qnOG99xy5DFuEhKD
yqHrD4yjOl4ghBA0u9aKpC155feNjgg93pkQcrA89Y1ZuWDE2RXpzPB44UOy0qHdLGwxrHNsA2me
iCcjhrLSkcMf1neL5+Cgj1uXqTxJXsuJc5Udbcj2mAqKoRf7UY9lEKZmy4u2JsNKrchR4kXtAhsg
JYRC26s6m4kZEhUaEgll3HX7jW+DsSVOMN0x/rPwUmvvSbNm3GGhYD8UeoiwjP9rcn2fVECqIMiG
fnigwxo+ljrTB8dtSwqHqAYmq6z2wx3xAPKce+FH71toBUMSRe+GhKRLTa6dWlH0Jey86JflaE8b
a1KPqctIU5UzM9ARqMCRYNLq/6LEFjd/wj9JgpFcotIJQOCFOH9DNOD8+T9JLhu8/d7UExv1Dzn9
EsEcW+sqAIPPYB5Rj0eJwJl16zqHMDnOOhq+WNaHLIIHRSDsENMFH3SSlDyxpkbgymlorjEbSaqx
3NSw/AcXglxbDqn1hxQBljPF2FT6P/XD/x+d+DK3f/7j336asR76+ekPIp36n118jsdH+j/7/i4Z
NIqv+r8Dhv7xNf9p/RPwEanBQshiN2yYg1Xvv6Biwv73GMqW4JR1hA3pgT/5L6aYH/w7djzcPAC4
eKz5qv9j/fOBKt5U/bHvwxO7/e/+H5x///p0Ijj2eUIDXDw8ooHt/ItxyEt8Iipbv90g5iZlta0d
Dy947YkvK5Jk0d4Cot4JPZ5eemN+lTaNNyGfIUKhbGEBODvcuqSgDuilVM6CaFFViE6lsSJrKyY5
wPrPWCZeeW5ndcYwa80bRn/m7Z9+5agAZ9nU/6seqysujUH9x7+54b86HjyPHwEnYQDHSfjihoT6
59csUpEbLlY/bQLNDOiwsPwZ99GSesup0z2HVViU2e9M9DEjLrv7w0qA0HrZgVFcZ9B2iP0IM9db
tf7SpeivWvk6VH12DcAMu+z4x/JshOPmjBnl8GTLAWSv48WMkY0/R8Wuc28pISxwS3mwwsB0ByWG
GZeubbMsyYlbgRveNeVHMmr7pKupBzWtdE6IYA8e4xojFnrz5oyZZqxsKtp06XqoBc1QMmlHH77V
MgRamJYzOlFtNwHVcDYgsc+NQKdHEDDR8DWphTeuxUQgYWW5DsznAAbe2gNQREBTjxQhdW8korgt
aoQ84RS1OyUTHEsFH/LFhEP0GERlJhEkuZzQuZPFQOQbxbBwqCgXDkEsLb0bI91f6rGjLvOZ/LR7
nB4LcweUeb+jLATos9Cu5j0hikWe1/2x9Kf+Mw/z3mNTJF1+SVZHGHSUOnW4jkF3UAiP8tNf9HCd
Ug60XWlExjgjiqZ7SPwjc5Cx1ulGWAvKWacMmRe2VWJAQs9ylKsgcfKHKrutmKe4Xn4nFG1E3aTa
/dtR4pPp3JT6hYzGCUySm4o/ks1FSjZ4n21Jl87vnXTIxUNjanHpdKA9knga3gDN35hI6d5ek8hr
w98gHPWlcKWrn5hxwgPPVDVDhOt89WBXLDFXjl5CNDLuJNyN22U+CrIbAor6NgLsjI2VqKbe89/q
RkQ/mU7mYB1YKSbYHCWrcxN22mTS9DWhMqmM2X4HhWMAgvZIqbdx3ZsHrG8a/UZtw6QjGjjyLkSs
xPHe3EoKhockWejW8DTHCb5fMBtxo3Y8iTYUEjUyJsFdn37ptiLFAVty/DkHMLlWpbcsN9EYc4Kt
dFoyjjXjlWcxTHsR2CSNMrhjRE/kkB5XblIGC5vG27LJJjAaOEI2l+Ro3Wiquoclhl7SLpDSW02+
hkeh3/Ej9HrbV9F4jTvntisFSvSe5E70xLJp0S+uUPlHXjZhsMoio3953cRkO0WuZFYteASijOo6
SMmQMraCvdW2fy2kyD+Mo9ARg3GaD1XbRNFeLlH5l+ik4e4Wp/cSiIno4xExHPsRcVtnGomLrtff
GECCk195OSjpqCHtMYo+B5wa6rCkc/Iyk4f5UqQ02hC/iY4tW7uNj/E4q4X3mxLiJNo8AMdOPdlv
mTE732xjJmdv0Zp+xMgSh0OaGlQiMZWkXsXxhCSaCWu4ZfvDsiFHJxOuHT/R6GOtJHS3xeS4Mxnx
rQuPUHWsxKRjhX8JP3TyIxCBFFxZAFBwtMKB4Zs/MnxibnsL3+Dspv/FdQHao7n5ARZiLgF3e6X6
FnBb3/1a1i4ACzs5yamGJwfjlCp2dD2ST6dSSqhO3FUvA25nsZoDPY6beqE1gM+Rwo8WwGO+i0Q0
9RYt0zbH7ysfG9dRxdbh+93YzrVT0+/Do0Lp3XskE1o8NBvKnuEdLEUXU8ZlHt1zMoIWt/wUpchA
joR7tkPSO1UG5lvy7wn1elK8Z7O25l1AP+zS0nZwzhnvyKc0plVgoJcZ1B2KJoPqdWb8n5KgTRfS
xSRdGIo5pJEupRHEJ4OtJQiczLnKxIEAmxJwVlNtU1nugqLNCb0ZJ0R+A7HZDE78Qd5n/dINB+bq
yDzHEMbXBUxeVhIgUuovIfr0hRbZQ5xbFsFvMcYeopqJmOwLGQS6+k3Q5gIIBboKxoVkEHwzEuBX
ZS/i5WSx+8ZQmQO22LSEHpylxte0uaXzfBVR4dxlZmjZgCba+/E9waCTp5qlYMImdt1kAbE7YzyI
5zgLhrPuyvk1RZyH8VgpQmhUEz2EAE4eRWLU3z5qxLfG7tHvigKeAOacsRhg6quQPWyM9pM3DJ4R
RLohIP+Dg/vWgqfyAQ0YV0Wj/dpbBTxdqwJ9uXOJ2kF9zTjWwm09xog8IjI9COJpW0Ze/5u9M9mN
nFm367t4zgP2QU4zmX2qLfWTgKSS2DfBnvH0Xjz32D7XgA3cqeHBP/lRVZJSZMTX7L122ov+OXVF
FgIA0R4P+8ge/SgNA3RXjc1T7YNl7D9UYmYroCSrMwZ1eTqjIfLy74T+hEAyjBrkVtedZDakCvcp
JXGCHVvZj8G5h8qCa4v34953SjYmXrymDalpCRa4xP2APwOBABwqHrFIwLbq6T5SVj6jx8IMgVMd
3k8txC3adajs6zrlfmkVkrPcYVjLGgXZx394vP5LxfP/m1SMFUn5f66OD8ln9fnv1fT6x//FxPiH
xeKH64WMMsyxnkmN+y/arvMPG2guxhcLWTr8i7UC/1dlbFn/sASmTy4rDNqm4/2vytj9B6scPJUW
rik4Gk74XyqNqbP/U+fGhhJVGf+t5l2+U8gY/7mkZKE4Fkn4mXCjAMFvTE4zfBqkD1lOajzjUTCu
JTRMVIVwfNjIre5SYlWVB7doqZtTmbDhiHolsoWXw3TecZBl2bFNoFyfMVdmBltkHzEbTpe8R9Cc
1pjtSuUhdDB0yEKxzIbZ2jh9mlWXLpvn/LrEuGI2HN2E0MvRZiPO9K2PUnKJAVqFDf+aU2WZyRAJ
Js3Zib1uO/N/+idDCOshSXynJ3HJ/LF9tpdXY0H5vwVYl2SHEAkQHG6EBBtIIaK/2End5EedNZ33
SbgDji+NlQ7uYwg+YuPHcO8I0yBTfJvZ1vgbtKZQO1Y+o3mqs7RD2Cj5YIhnwC6xKb3Cz0/t4CaH
OkyKMSLA3T00YhyHHeUdIn1VVG3HYjthzEJX0tibhhNesbQf/StYd6dDriy9H24Y40LRySrGKByK
JyfM1LQRRBCQR7YCd3RnNWd0tJxBQTOGNTpBKGa7cUiIRUH8hGgOTCpYPuUfYol+iiNkKR+ZMoFn
SNmQMkFJ3PwZ7lz246LtqEm3btKbxgzKB8E2jdk9EisKbdNL2uusY0Pt42qRP4NaC6Gi841nA30K
1roiwKAYTmbLc2OzYjwkNSUhMCqJhNS3cmtfSXaVO793+y83g7kC+TITf0wrYx1lprY0IhnPFTCj
2h7LnRalYIuzEAhL/lDQRx6AUHfDzrH9YgnPtgoPbtNv7dDI3xddlx8NoeokdTi9acDaI2R0BFzE
0MRMILOXccuSDxHOuK9w153knKG/dyrPHSJiNnBpea02tjOcAZLeeLIuE24phK54l5JT3riw0P1x
4FvNjI5Pz6JYI1sHaj1lKyWOQXJOVSLGCwaMojrMvpzVznDCFCB+xiB09Xbx7P7Ll0v11jo+jAWD
NTpXoYnGdzcnaro0na5RldSZs+uZZj6YaZARyURg9M/gNz7ZKi3pbVzcc7O1S3fW+AcQoEUu1pm/
Ri8AwI+LgEiVYhMHRuZM4llIN8eGU4xdspU5bMaLh4XttfBEcVu7DmVwb7lUKG1csSZD35T/adrO
GzcpxVcDiVBe/NHrvohjpdUCzCffMB8jQAl6f4HzlNFSbifcsr+m2RGOF5iJAKem3ZQBLPxg7hpm
Z8kBENqqQVln0ClbtBkbK0P17ZgzDAJ+2sXNxvKH+Lc1c4NUVDB1/WbQJb/Q1OzUlRJHm4eY9ik5
TSl+i22H75VfCda0BaCjHXqHuh3bP3qdQ9FtMYHby9ElX1v1Pkm8DDnlguQl/cuCjBSo1s2neo+U
PaCYaFn8tKpmdga71zhb7lT9yhgF09bIK/sv1Sq7uzQR0y/KzukXIw41Z5KzD4q80JUpiKvAegty
RnLesNol0XEHL23ajt5uMkXxAf6XVN26RZusJyv7TZPMTvdS2+EnHQl2E1Ey6EZS4oY3fizjHwqu
Zn6UMLYaonMTs9gajleeGTBqvRvi2SA8i1/Lyc4HDpsSoxLBr2BAPwDjGQ/47kKU3KUbvCGfYgaI
JwnfXeWuwbNa+lsRi3hyGJ8T8UC+5DyXhKI2fvsIGcdf3otR5uoMNAQbkLHWmB7MPn/r1TVNJ8RQ
8SqkHRS3jhhMgcNXBr8rsh3Zw0Cm4abptXNjweUaD0Gehl+WPSEuj/11Ghu2U3uHbh9fQhtm1V6S
0Ym2e0QYzOOYcKZVfLFNqkm143Yx+nuKSmyTwtPIFWOWjcjNh3lB5OLlAZb5dmymqEOn9gR5kJQj
oJfxHerJKWCeLNvHyigWGoRWeXqXKQMbE5AI96FBjYoxLPUwPyW9BvuLTwHwIJJo0YCuKxhyyMlm
KE5T3z9lgcjDFZiUr0FGVsyemeH7+nuvr4MfrCPvvsSj0znIb1LLw8vm1Vm+cOC2OZ5zDhq9Jxdt
QULtc6ihCBNxvwFpmfhEO9cYwm2HvRs68i4Tb3ZgKE5J4Ro9vt98Sk4xz+d06rA08rrVZeZskfoQ
DdbhQn5RCBGa3cB4Jb9M7jK+Cnt2kFiOZhHsYQMmK5Szyb79KY1r2L02r9t1pGa2Xua8ZA00Q25n
LluA2X9oWpmhReKCUVEB/v1Vw3WbDmVYa1RPODboj4Qx0Xs5Zjxe41xxLDtOnHwAUsZoXliN/RD3
0/I7kxdErH1SKh/XplblR5wV9hEYM5vLygJB8zbzbTlPhWXonKfC9BxygOdh2dUMfX/UKkwQk+cf
UoBGD75eQzew8wxrnpd7LV+r3nEbBv7W8NSJhUPF4ZFIUVZZTJXJ3cQBjIRPhht23fOvhPILwz5j
bsaHvXpUBsqs8BR02WperWTyWptx8dUleDKKxPiAdlzdtz2OmaPKCpzEiWqMq9FY65EnSRRCSzjr
eruMsSBBwJLdgH7W1st76CjvbxljpjtMyvWvsRc6CC0qEkz4oi3hhf+sNf9/1f3fYL7938pucuY/
p/Tf6+5//oX/KLwd7x9gJqDCgKt2hYkn638U3o79D3+FQ0CSouYVDJ7/Z91thP8ATGYTAhRQKdtM
raG9/ItGZ1iCCIxwDcbgL3kOM4L/2lDa/99Kbx8yGVU+RjrHZXPyz+/j36e5pcwAoYGuIYUmYB8I
p1Hpa2eb5h6bfP2SVOaEutpcN2mB2+7nIvBOgN67+zQc/KgK8O92dls8+X0a7OfcaM+o1+nx48a6
dghO8YfGEyHjOCuYhan+HOOcP60NbOSHGcsodWn96eJhNv/hznhnXLtVWj72GvQtHpFtXY8Bo+a1
EJqbF5fcd74TPO62cs8FXx1DyLafpjuEgd4KPlEnxFLFCqFlk5834X7ClAzTgj2vZfwadvg61Pk+
1mhGjcQ6LRbz1nki565xjd1soO1u1qEbudL1TofwOMYOg0beyielPpcF5v6ceqwBM7Srrs/XV9af
GKd+iEsb94u712b5NPvFYaV2JLM+NlId+6yPwhbAhoVbgVldiBQE/IpKkrsKHTmZRTpKbBfjtn/j
GvmzRA4Ma8Iti/DOKtLXhPGeYis7FdgacxcaSPMhWQpvyp7pdObYP1AnkncTCwpWKaYAi2chMGpQ
2AwKS3Aai2Azs7qew2Anprg8cqjjhME8+1i1ycWt02/gB+UFbigesYFajWMdOcBgfju9m6CM/5s0
/jkxudvLJw9ILU7nMR9uQuZZCFimTwKehgPctPgxsNpbRNnnpn+t8rME5022CQE9tJhMIKb6NPXW
G08UZplgvNhh/4g29townt0wybUPxeDf62r5QVJGgkdXncJxHo9crl/xtBzzPleRkPl5Ghj7tLr8
m6bDd+x6d9rnWWqBzjLVZcSbGnJb4ieAh8gd6lYnaL6rqWrZdCZaydodsiNBVpEhMGq02UxxNtJC
r+PP7C4zYw7KeCzORaevdiXcQzVN6X5y5GPrF/sOOG+RIRWWMs2PeAVuOyYuG7dQ35IxaVW70bAs
JydHsCGY58qQcKyWi4f7oAHkRpDpkINaTL0Hq9W/9iTZxMb9vKut9AfC8j60Z1qfBfd7ExIA0wFM
cIm5xHsaNyaOe/5EGSCpApwY2bZak5OcnZDJqdbqTK/71YG/2gmWFZ+MB7/ccXwbQ4dQuDmz7tqJ
ZICwfQqx9DgB2j5jzdTFlZfJ/m/c09MIg5cecEc7V/cqJunKwbLNrTRYxyy2v/PEsc+JsUqiZ+Qn
Td345EoUZ5V7n/bkMHnGUMooVy8noBVUOfc6vngxCN+ui6oUv4J1lNh429D66y+ou2R8aIbzwNrc
mjfjDH1iYIHMy09zk7aYDGBTtAdnjYjXbVS3EqRR+0HuBVy4gGD5ci0/6XVnx7xWxavT/alnEbU4
dDJI3gjtsg2vPCXLJ4v9jvmdaF7HwP+b0P7SdYwC1HEKt6MhHiA28YANtWg+ph4cB68n/HaieKmW
qYWh6serG93D6rOBK748BuZiLOex1ZjEHQZ03reXjW5IACCnDkkMlZEG7imUs5l8mNT+mOOChSyH
B9Pv3OpOWE2p3ul6S+uYpBTz55ARGQSKTuAWOcrFXvCT9o7ML7pYcn/TkVxlRzBOUSK40HD5pvrY
+cJQHtyZ1NMtUa3G+MAy1TXwvLvNCVA35g9Hl6O37bOZbjnosyA5JMp1Xouc/c9mWpBQHzrl+N+x
GQONbqtMOzuYWSOnc8aAll6njRkrG23m+jsKVJIJfDQ8Y9SNqLh26IHweGvuGy/q7IE9gmpiSh9q
JGDcrlPU95oN7E52bYBU043fEWps5FLwwgdrInYSU91BHLqRbXcqeMvZKuRvYCqKT4ARt1VW3LkB
8My6q5wneq+Y/l1mxBH4yx/HWqV/rujf6zaoolnKFycsyc6dBmAlbnPEM1neWf3Iq7PmWXgNosv5
CGj7bKD3Zom2X6YOwVV+6b3pxkVoEVJkYfXZ+gOH6NgdRySH/wzzNuv7dUSC1eCQO/ze4a0bjSx3
nLTLMdZnZMIMfeN9JYzyZgzJs8bU8pSCRUKsIbElpTsi08V1GvkfQ/ej3QKvbWliVUqOZSqOE05E
xdwumrO0R6Kd74eMNhJJzbYwpn43NYM8G4QNs1ehQR49CsXY2VByM4z3/H6veYtOfjy8+AjW23HU
JNqdO40wmrkykU28krZKMHjKG0Iv93os/hAvYEJMD5ynGE35Fc25s7WZY/jx/IBqpzy5RXEp27zf
wKmVhNWvKx6cu/w2D0PNnAae2I8sil+s5gzS4IHhkVmayCLrAIj3gilbiF1beDM4kGXXzLx7GvZU
IJPyfiqXvTWWv+1gXF0cotJn1d2at0HyDjmh28d1eim75r6vPIYKSI9wsC0pKtX4Dmv0uGO88cLW
5No0+tEvWC5RX4xR25arG2Xc9g15Po0+CrP9NZf+XjhY66i2y2gm2LSzmEFbs3EdveFWtEDTEdAv
3mZg9/PEruFTTnfI58EWZEZ4mEprjzVvG+orqO1oqMZopFziKg3Gv7XXv4BZBAwuOPz72Up2WMHI
DsJxIpKq2jWLeu7FTA7KqG8laZ++2cZXtJx7L7Xv+xVfV4UlGti5vMdnkR9GN3vSTH5XOnU67Ec9
nWDBIX1GhI5kCq9t9l6uUR1OsDXwg26kGsKT1WcEP7jLTvAJNCJ97DwyCYeDvxr9Z7M8YutZl/F+
eIHy+SscvStc4wsP7zGoeZCQdE5swBu0VX0Id7RVPADDMpDOmy4vja32Sx1HsWkdY1G+oxe9aerk
qCQvCEPaxah+QO2hvSGOb6QWAxYEMyV/dbz+6Hu8i7K6Q3PIa2jGwR4vRnVyvPngKPSE3bxH0fjV
5yJy0/tOXhPkt40C9AHCe8Lp14ZP3dwAJDGpb55HFy+ECf9melWki5uLX7wMDWNRfRdqMyRkuD7R
nB7RZm4A12wdch2ZR7+a6pNAie8Qt2YLH0GO5k9a1hebUEO3kxtv7jEdh4eB8XNJRvsuzoR9qPKg
fGmm8NWaTBRRSO7Z3XPL1fF4U3tMhwr/12d2ZvaUNCqcOH0Rc3NVztsqaR/TpFNL1HmMAb3m1VAB
QeXSAh8zVQevdgF89HDeWo7CAKoIlvlNByQogy4UfgDsp7Xu0oeSLPJsZPDdpXSRdarj+6mpX70g
vR0yM4+83j3wqIlNnNjmNpXDZey5Mky48m5zafrgNswt46TShtyirD1iofL1NkYyw7SDE2xXtN2+
zDr9NsGB4Kb9aIqwjpCXshFHpjCIQ9xxkY/mrYtpFjOFExylreRzNsljmB6ban7Tpf/AHAGGV+2+
h+oLekg02MmRBA2EolI8CETLCItNTgZS5E2XgLg+H7p9Br0LYd20TT2oNBnPz4LUgVjr0HIPcai7
KPVY2XvAD5/rqirImPJdjWyDECtOr2UEjTdm0aBmvQ96m7hzmwCDriLrWDXuU9tyxViNd1+Xy/yu
7U7/MiKNUiJd2BkmNxnP0K5lZ95Pz3qBh4OeVmiFpILNZGajIUQ9yFogypb46hRiPzb+vsXb4ql+
R5QuXIFSGA+akdomZHT4UiT6qbSpsIzlonoMunDGUJZivSeQ59WQ/qVlxuyU+E16RKuBUWyAy1yD
OblmKdvCMLs1quB1KOfvpstuk+ohHLwvmabr5fKmZisiU2qHJ3SXBVxPEyrhJ4+p/VH7ZCl0bnFC
n3f0Gbpamb6xMzwU8zjxc0gUmEO1G0GxILu+K8kYR28f4ZigT6Bx3dgmYscmwJfV0d9tYzzUkyfu
m8A4JC7JrEv/PZa1f6R7wCmJJkD58bGDdd24NTKWhg+v8zDXxmO+HK1gfnZMaCJ1iUjT7PMnTN83
pDMdWluesOw8UwieUdLhf+mgWELoPqcsRE3rVQVDuDUT2F9Vx4Y2Nc4T55esyq+QZPvdADJqjXLu
vQeulSePv9S6YB3ydT7ftkAADUbJDFWHczMPr7ljbH1mP7pBtuy11u/Upj8wMPdDnOEvG65DQnor
UMY3t5tvGGTxbodHILaIXo746qg4PqTYs7C+2isGoM4gfo3mri9si20V4P+iqF5VPYQv2TIQLg8b
yS3FvFXFsAdXdUdWR71FtcOMMqMnRNvy6jfOR1WA7oHpcVv0xqfS6a6tSgTHcAOzMgSrYP0d+hAx
jRLnbrzDM0RwVouOB7mnaahoatz7QCQwZ9xqn7E132g2vbwQzUOhgj0qGbVxmBvHuuVHRFXAEUF2
Y29zrkJuIR0I7Jqa7U9zpX0gsvkrE7/d1F6CcZ3RrJHP1b718sjBMMgejaCggObDEWN5sWb875n7
6cJR3MYQ9s6xt/wJtPMVt/UT7b3llmBo4KDJcN8Pw74ssKV3ucA2Gj/i1tp70n6cYBqMtth5pNrX
OOiqrj0G0/yH+Im3hsK9sBiW4TcVFfrY4BIWLvPO4lnW16pjUxR66lHi1U7H8dgieqDEgU76Neji
kE6vwyDFTauQYffazz7yPGh3Lh4zAioS9RizVaFTuB8EbnwI+SacMDQDP7Ez6BvY1FDpzLqyTjxR
Rr3rs4FfMAXJJqkn55SMMsTDFthPnWU396alTfTQPHusp9xtYabDK7kRw9bDHXEqhI8mb6F5llrf
qJIS122Ev+2Ya++p54kdz3mAU3ItIl9M3UFrMkS8xtxPofkl3XV8bZqxdcpLCwKVp+ajEmlxaEf5
YdhJ9WwZrUFDF2OSmwv12glLHBIcxvswFukB8Rh6JDfoTi6q1XtaWOtBOsYEu9P3jlKN8J/qUsEo
TALnGXqhN4EXMwFIGvFiP3pa4j40cdDhhyGe9UlylZ2bipWjxgoJ2Q2dVzQwuqeqz72FS8PP6ytX
S64OAIyLCIeQ5jffDzdQKay7ypfTGcpZWu7NKV/++qGLJQ9F9YkTqD4BlVlOYx0bqP6JR27JUa87
omjsMLX3ixkO0A7E/JqHujx5uT2/dY1gO4aunguAb/MRR8P0K6mnohR16KFyRomHdZrvCJhf/uZe
SNNrlssOTGEBDrUCebQVGV1QzU9WX/OMeC+rbvSB9eIM8SAODgbPw2c8dP4B7Ez+xUF+HiGWwkQY
zWNA6NkccVPNP64XNG/9SIYQgAXfeZp8BBvALtyrg1AemqR0WS0GdXqEj2hHJa16lyFBZu/l5IBb
G/pfVT4F3IclgLFM7gc+/Bvs7dXWjI0GvtCAg2gUIxbEdb7YcJT4zh+GMGymMGzf+nYvvma7zJ7M
kgCeBcUsi2ezMfaNbconVGn1Bbu4c0XIl2NlNC+5keZqo30T4zK2sXyVPvYPwm3MD6xow3sC+Jcz
te/1g8DrjKgSsu9XDFeAvXxXG5FNdXsUbLsgti/OUbkM9dlGp97fyiyAYqXKmdhpyD4/KS9tL+wl
8rOHZu2aUR699fm0nDK8ihcjTVdVuQzJWaxtW54dvupmzeV090Xd4hmwauW80j/Vm8bgksHfckox
XPdSn7zQf7BYfURVC9JxqD9t9r+qlecpB20Gb2rcENEhIHLmXVCekOIAblq6gQlAjdM+2OJPWi5N
mnOMgImiVZqdJFsFRuEhSKcxopEfn3yD/MWWBRV+Q/p6lPyAnug9KrkPe8PcurTTBxIoBLm+vpCP
9VQlB5NPZfEWsFm8A4cc7mgRDflAsxNjrwBamxDXEzRWVHYJcJpATJ/sS1/HMbTuDXN2qQOqS+FM
N40hqg1EyR73bQjIVmtxY7jisXbLfRlUD8tMPFPv6H441kqN8aGdBnGD5FSVUYsu8U9cNR85Nts1
yjPpTyWAVnfr2AtoSaNp04sybawyfc6RWgS6PTSz++XJfoEaxfD1JvaqcN7ARfCvVMgYGFiTcW84
NhJ5FjZoLpoaKRck/QMk23UTDPrwb2FrZp4aLSe/0Rkqx1C1DzgGegZY9FIUIwOcsKYkDF0PIMG0
lkOwMXAMSjZaZJFp5ELP6P3ACAr+3bOM29UFKIqrFu54zOz41IdCbFRsDjeT3QQ7B9f8k+PqtfTQ
wXia4HkxUxQS/B+DCq7XvOluZul2ewiu3pVoSaK39GiFe2eiQ+Td0hZDlb7Heal2KXmSrBgROGBs
OLRiHL4sNaRRN9ENZz7paj1E8dAfMbo6h0FNV1BV06PdQ4RA+2fO36LAekXsuWPQMCPTo78GD5hx
iZ9or9SPl2LG1yyEINaNWJGK1EswOyXzRfsd4xLbTsiEh3Ef4wmq773Aayh+0BY8FKFjf8T0YOFG
DWqFaM74dWUWXxyLEzvL2/HOFvGLi4UO7CKDxT4GgWwRVGfYfqRYIznYCw+MO1w+XtzFNWuyjXD+
9PZBAx96D6VRX9GB9BsQnGebs5bWJv1wLCM5TkX77pfZvTX3T6O0fjlGthMfJWUpfbhxO7LDorCo
mda4U8T6+o0RGH9kkW9EBmAULoJpi6mTZwnaBZrrrUEcFZu4V+KmgA1Nsrwq8W7X7h8mSSR04aAl
sdK5n2bQnRgsD6UH0i2vjWM6eS+dKhLitdz+gTkTHKB5nzJbzcwnR1sCeyhmeM4/i4gopC2eq65D
ZagHQMFr1WqA5EaOijCB4mTkTQoMjDGCeV2yTHt4wfYHCRH4epiDkTs9iue09VerEnth82lhPr/B
HHY3d1QOeJO/C9e+NWFkbKmwh2gIamgS2bJvPLP+9nhWGk7lyBmKOzMfu12isB2WTjSJ6U/hu/0B
BlHzOA5msMM1e1W5/Vpp57vr/c8+e+7gj5iy3qV6dA6FeK0LNhDDjJov7+Gux3mzRJb3qUMUxDIV
z5MZ3iwQbSCUxdy145Ypot4oNDCHAbJk008RvretF9f3I1O+sWuOc9Ps+FH3mH5otQlr7M09ffML
uGfu9dIdUTVl5xC4PHrzuWTg6j4KVUnGpu0TutY7GcJMpYG+TliHAU0m27SwzR0a5p+kG1Gm9+Jx
NFVGUIAUV+YN5CjG6U1uUeQFgbN3QOHcOxZ9gRW2Pw7Zg0dEFtU9A+LHmaofWQy9MqLGP4SNnJeG
4bZKRbjrTYsueTqy03Hf0MnQFTQvBT4o+iIV9UH5M6XZBNEXXjQ3E6ZP1F/Gs2MH1WkKyXQ4OL7x
zuTgMlTMqq1gegnsYavFPB9NPE1qqf82w5BuUVxTotXlb4dLiPnK71xZr4EawPU4HWFpLm67NPbS
Qxsk+Z6JyvOUMjU3Y/UQm8ROMn7WNwYo8H05xd3eLYg5Fb4YItUBvFvmD7/A+Y1JEeDsKvku6yem
8QbZwuZZ+mlPqo/rbrulY3nEMuPkLeW2djslNrb06hsQWQ4KFT/SXXAA0m9GpqX45OS2HvF78zl7
zHLmt8UjkLAaw2s+aPvG6EykM0YwPcwDoN/epItNwmWP0snd0Rksm3lYbSuODrhz8Qqq4kECdNvN
sf0kbPQMVpbZH4OXTEdzMhEPAc9GnR0u2Z2fwbgZHSgTZOm027n/G7Sdd9JG3v1Z9Ji/c5HPl7pO
vuAipu+ujoNb8GlHlMPtBg0q7Yla1yOgjuMGB4Q4S5XLXSoBe1rIllnDO7wT0ASvfpgbewdioVvU
VzlUh0E3OysIP2fFwI6xh8FIisVY6Cw3vYf4fJ5+4MSikcvfEvYwNeshMFao85jicKLJbWHX5i5J
Bu/G9nlPmxltuJuD506IjuWnpszbiEnuCyd/Vm3vn9AjgCpmUG3lzm4yDH5JNjU1fZx0nlMDScCQ
YD4Mwv4369SbBt9xDUUG7UxYG5Q1m54KY0MQYnawU4u0sOxcKfPUWR5TbY7oZBVLWXr88JQB9lt2
ZG5XwbOenO9RpBeUkGcrE8esyA9hTl2FAsqvu2MCM5c0KnVNjVjdTqYlt3m4pjrYHNXwAXXESmMB
QU2Yi5mGHGoZPySzq7q5qkGf7C4oqFoH72iF18r1yqPbFPk5R4CMX8T1tn6TPy2yfDWc+ZctFj+u
vvNtmHTGqspskreQAdMwFDMAhpZSfzIBxafPmIOdbVMlJxdKA2D0i6ysG6/1DxlLrA1bP0gt05mL
sWMGTJLoutfc957TRJlLKyLYbmS5w8TRDC+FZcdEwHivne55cqaJIIPZs86sQ56MkNTDoSHT3VDv
ku12NKJVu8n5Sfa13xjbBt49XkbqNuelBic2/aqOZYfBo5+QgECVkno/fex/tD30J+EeIYFbLLAq
Br5oZp9rzynPHsA29jW3zqif6jT9rM323ZxZK5QEKwJ63k7xLd4Lfq3KXzYAjtx9FmM0COkwQ4sk
eWdAakV5tqqvLbiB3Iqd9TCqDPALn0OWTnsZr4HecqtM89LHLhb1ntNBB4wacgz1iM6RLVbmzrP2
k6+2XaaPIQGQG8Q8Ji4G2Ue0/XBmQAGQxcimK53PMwkKB/SzwbPImS9PGmy1kYvujjCW74Ftx9iR
K86UezSSHKq4TIhesKqoa/QHWrMHqLNTPu9KmP6RLoD9DkX9pPgUiD21OMAt/8nK+f6WjCtPE/SQ
W6ju+aB57rwRWrT5nY3YRnAkq70ncr74vbn6fLtahrdCBA+tF29z4dxlDXMgHDYvuY0ezw01Fff4
x6DWOGqT3Phw+ESftmTkd04vDgPZTAUMqXv/wbTjo+7RZpn1gZkqS40EqlrI1b7aeE3r0SQmGoEG
vs82e1Y6hvCLycnX+6rjJ8b+UOcwoUAlttke7gqbRTt+0CXLRvx3ZxXrR0kJ4poJe2dWJHH5G/vF
lok2zmVTY/0eKFu5au4Uh7xoqoMTeJHCRkFmZ7ytMolbobyQ/EX7qf0hEqSyZpUDHpS7Oje74psL
BWxo6DaISrsDGqrm2NV1C8Kc/Ge6E4qDsrrj1SIiodaP9EK421nKyVq7Ud+6dVQjzYS9ND0xAWbc
NTQAZVkGW38p/EEhGTdVQ2+fieJv3E03ftG+go3i1XPC7ZhA1YH3z5OcWxzIdQenfVHXiqKwfC2m
4WRJFikO6aQbf0hfSqvYO3qJo7S35GOQN9+TUzxizUO06Zsn1wcoOacXHHNRZsVvuWCD31jNb1kj
RyC99dBzhWyhWK+rsoWhP2LijT2mN2VifQ25X9/YK5HO6tyLGWOoQW61M0YS2jFof/hm2b6mGofV
ZDD8EwyFyPeFcbMY7zjQIcgoRnTIyNGBwC+Bc4vN5uyWyDXlbV+N23BJuB1njN5xFJjTn9qqd63d
/zLrZJ9pSl4suTxPQZZ+DGN1D9NzP7UMqJsRp9Hq/QnUJegRezfDfaXfY1Nvm6BEOwAZthAPjO0O
TuIeBpnuVmWMzbMonfYwWwzvagGDjH517xTwQXvOJGfponJMb/FpbMoRJDoK5duu4WquURkL9471
wKnJLMJ8nG8DX94mbvsb8m6vLWd8qAzGaQ+j3VFnIunAqH3nVCoanZcSh1/M4i90/1SiPveLeU5w
kGxyF/YIdzYdoBkFIB6OgfFmqJK9sjVeOoLT53w54C6jUuquWS333LJRMA7dyULiaIxHMygpInn2
0uDQL8n3skIkahTedc2yRVGKEloQi6eOWT7GuOIwuJBgGq70MH+0O/WaLGrb50QXZzgPvURFXJDJ
rxNzypKRAJU6P9HjbwA0guJB0hT38an1l5vOSnmzbAI48vjVNMZzbjFaKR8oN6c9eeb/nb0z2a1b
ybbtv7w+L1gFg7zA62zuQrVkFZblDmHJMusqWAX59W/QJ/FgbflKOP3byEQCdpqbZDCKteYcE00E
VIwy+yHgmceucd+XHQ6jeNegkwPcn5kOZwtl0Tawzwflnjbe0m8Xw6GKS+5yx88sbVUiWTSTEL7E
SbWgBNBIBbvlgCjvrMxQVi2QxIvyhyjcx1HO19Tciq2mtu9V56NqT6qAxUu0yRejqyIYHeasd9Kc
qdNnzfwK8sCmV+7+AjKGxY8HJZpbM8jvFnEWVOSdFPZdWo1XZECRz06Sws5rCNEL0n6X5TmyiPpA
q5HogtHgHI2W9Gxmfdxhb7hyinZ56NieMkEmFFwpp6BxPxNztfOHgnOotbx0bJxSld8FxXKHl/Yk
HXz65GVwmS1+e9GaQ3aFJGm5rkeNeRdHmxX9/ENV9xffsfU2UEmsQjVcv2uddA3MI+LtrUekCUby
rSuGRlRLcT3nkdceXCTjP+GCFI+tniikptUsL/TYAARHmAGrdCpo9f5jMHrR/x2/1n/7JW85A6j5
VuVd4FPDw7BpgXh6+0swX3ZeSToGCUyi+xGA+XVBVnarrbOs8tu2NIyflO39+2Kouzu/d0jeAs6K
jXTx8tffj+V/dZf/Z33BH7id1OvrC8/qldCEfj79+X9///3/cACC//JcjERQUW3TJjsFB/s/dicL
aSXQNIfqlW1K/gqv7j9uJ9fC0+T7eHdt2EtCrlLN/4guHfe/fKDY/JEnfNt0QAT8CxDA0UD+HT7r
C0xXdNEguAnvKIkRlVJaEdHOrq6eaxr4Hq1qs01ODA0dyaZDc+XKafzSxI5xoF+SnpAWJk7+eFh/
GcPrEP3H278+qn9+g/QsEbCdc6Swudk/VZ/aYx9TqhZu7eBaJ/VitlfSMtR5A8Xpk+jCI1yATdYu
j3W9WwpogH6OogvhYVHUNgMDk2ANFDevJoWrijTiT/Af7tsJgnsKTB//GnEjBBdaznEmbN5HPq5O
7gkVvtgNS61PfNdvsRf0o3c1yTJDIUSpwtm0KND60CTPika4HOYXIebsUs0TPQ1CtXDleAohmL94
wX0+W5rIrLESVthO1FQBBVhJh4VzJLrEk2Oe76jeAZSZJydFpZN7zROAG0G0mqzSnS4sesoxzd+f
kozcHQm9KAvHLMeUnfiSrYw9wzXYLf5qmraYRc9V1bvLXhllBtFnStjdKnNp3DMJSDT5R7f9P05m
795OsE5hjHeL/zZteTwQHLuIpGHG+N/1iwfMBs+KkZ99PNqs4+HGd8jX6AuLI70w/eMwvLYdJjs1
2KnKuLNOjNidzmdmzXBm9Dxg1FY7y0DsteZjZCcUOqxr6AoIVBTZdZwLhi0HK1S+lMZp5TKYPhk6
axzjn18DbEosjpAufBuRtnucjarsvF9lgHG4dEBrms7LkUIZ5rhvW8VRv8iM+48fiH08Vrmi6zFU
1wdCTqlY//wPVI0utUjRLnK8q8f0wSpzP+MgtpQnMfHUL5icGhLaILbho0gajIZso56BBHrpzspS
MUKgovVm90G0inBLj9AJ5a6Z1kUz//DRKSaHxs4RzKyq4IAtKFvUf//MgGabUnIOtCHuHH3Ww4LT
keQaBo5ZPiwKRGbqEqc09O5lYwc/P35e78ePRe+PODgmYIdldx3FfzwugyCCYkH8CVzNIZzIXYAz
VcWMdjpyLj6+lPt2dZc2rwa2ZOCiv3fsNfn07bUS4uEMD0AAdIbUrHdl0aDkHPnAdwLhzHzS+h5a
3SjAJrMB8hW/LkIFNzqefYnBqbHoKRaxiZzCMzL/lJpd/tAFWpJSQ/xISC/UwaDej7nYmi50jK0Z
zMVVDM5sCHuBPy10ZQn4HvXNeEMpFibG6JAlQHec/nM4R51JzaAc2cDXcYVmzOU4d80fel+mZRbP
WvgFLNHewJcJ4q3Fd9gxUfVevWRhjJHrqmOQIMVJ2uQ/3KL/cTI5Ztz8fnZSkoeL2VhyrDt6T7kf
tPbigcVyk5oNPR1x8kF9WwMF9GGQPRAvp77FADuRTlDAPtBoAXsLzzm4VtQFofGtQrV0cNQz1vHo
W1dW3o3XZt6N9Ma1H5BN9DJVAvBV1SlaxLb1c0zR/38f8Zel0VpH7tFswEpvg57AFLnuO98OgL5Q
+QgojnUExTMnlrkazx0jop0dED5nVglmfuHZnGFQ/Ww7F8FyISi8Ka+NwmVEpkoDavTO4KUPDw7q
ji3NPdDtJcSD5JOvcH2g734rXH2MJMxf4ngrGvmKeWadWKl4IXZabUSik9nu40eybq3fXsXG6k0G
OU4R1lVv/WT++PyaVNOya9d8j4Z2Q2VKfWG1MPkBt9awOHIKiQ2YFv7I99TNx9d+t11iULH5Yr/G
PMMnKY4mmo4mxZiQZRf2ZTI/t54DGDdp5itXJPFDHQ9FFQ4sDyy/JB9iUjR0urVNMXzyO96vEfwC
n56gg5vHDVZT0J/PgOg9YQwu2xgjWYZ90mXthajbZuPOVQ7eorK8T1bmv13QY4p1Jfsnk13p2wvq
pRpHx4SZZM8J6IQZrVXvwfHBJIqIq5fl/ccP+v1QstHKBYHvQOfAdHQ07/UMm2SYe2SbRUuH2hqr
sGM7968HLFdhG4jpwoTVZh+9zUIHK9SDu0pU4J50E4W/wLTkJ9vbv96LJy0iFtgYWM7RgMXsiXMu
4F6CoJ1DYSC0MUwu9e+fmLSF4LsDhgV1+O0bKiOm6JFEQVwFxrKlWh3t6Kl+dtz8271IX4IeYb/u
miuf7M+Bh5ETTd7EdCQBsowb0TvFydQP+vbjm3n/jTt8ZpIlD1carIejR2bauJo8AlBCcgTAyTsr
I5+/esiz3CNdQc1fg4zcDyuvnE9ml9938HZ6cTiEOKzt7MLg3B4diBo9OegzmMTmln/cJDLmvm8N
sFQJJYh6CQjPzfslRM1Q7Qf3pSuCezZBEUqStP7ko3u/0XA42ePgW4+N0voNqvhjphPaBtJOdtz6
sInXazECzzg8TwJ31ucfP/DfQ/3tbXNY4STKs7bYQHlHe0Bi6ZU21yhuRLzBV772APJtNpBMxsmB
fp4HexGpITCpM6HylNQwKpEXpbO6zq14SL7SrJXRdcm/cqtdJKIbU3CsBOuY5OhK1LAwKS5pj1bd
WY3x7jjTPcPzSvW2GzSNSUuZYx8SX8FzLDKg952pnBPXB1P8yWf//rm6K5rPdvFAsi34zZT747lq
6Pa0+uHfxFBg91XsUFeLUacsDhr6j5/r+3mT7cMKAISzB/LPOZo3OS0UJDT10cYoG/OVoNX+Aqgr
QTh28Ktuq/7w8eXe3xkGeypTNmcH4GnH0MlAlKUDSQ2A/AztK4OfVW0gslsbo7NM+cljxN15vBJz
U5zXWYNt5GS/F8s/nmO5dqiIO4EHbK+RY6asznoygc6Wpohw81e0oYnEIzbMt2+HLlCnppObtFZE
fvrxbb+fLlaUIkdHix2B7R2fG53RJy6jZfBKTB6PdoxYMdXwjwjPaTFnDA5KrKIwxc4icOaTLfr7
R77O6y5TBofW92dWgm5AlA88cnwdbkhUB0nfqWpDHCCfPfDjydd1LHjQHDuAt+K6fXfKicok74yM
RK9seLEqoO2RtONPhtDvpfzPmYCDhuAU6K6HUAGJer3hP95qlpMJV9ZmQ/ZOCU3JkEF0mEm/MTbj
vAJEPCcXzslYzGZ6angVxsmBtJN5S4ANXqs484M0dPvEWwE0OeTiRpEUCq0YnnMy6VF+YTIQ8MWI
dYOAix3tcSwCgt0XtUz1TUxEeIOurqQr9fEgOX5R3BdHXJzPDiU1PsnjT1F6DfIo9EqZJG+A/jWZ
TzrBaOOI+pNn+P5FrQghz+Hwbpl8H0fLF5oT4M8Lwkiym/sTbRByUI9ohj++oXcHHAa7KymZ4GED
l2TLozc1J9RwhoK0Y1GN7ZMuiI/bUHYyMo57YroeyfnxQzMYh7u+q2rm89FgKkiKpPtWdj02g9rp
Kd7bXmrjxh9rQ6GwTXs0ze5UCjiDJWYC3F3AKCYclz1657hPwmHJYGZ8fC/vNtbcC4UHigb4vi3B
q3o76oIphTqRZSrsi+zeCkr1o5vIloKMKc9cjIm7Wgv7VsORvo8QnV14duNcf/wb3r81PjCWWfSW
nF44OL79CUNZyBHQNCmj0UgCYEQj0cLR8smK8JersA3kDnlt64WO9mnx2BPXSloduDHOLI1tCyKt
EO1/ci9/uwzoKkrHJlvoQByN9qSnvT9UeEDQ+0e02yj509+SubojKkg/oecer5Wvu1sMWRo3Y64f
cME500E1dDxp9K8+EaDzOYoF+osnHcTQ5jACQvzVjou6jBY4kLDaFzPeq2wsv0dqnEifLex0JhBH
CMDWHM4fqF+PNISaqCEvlLiLDd2l6DJNLNKvigoJDkbrogvjTuvLBfKMH6aktMVhN43FE2lHuj8l
HUeDG6/a8ZlU8OWF0Mu0psfhoo9TMD8fijivtiC4SZz8+Cm+W+Fcx/VWygybBP6bzuDbIZEvIwcf
SyMKsrvpsZVl8GtIZXGStpF/P6ROvlV2V+tdkAbJc1RSQKlYIloMu4g8P/sx6yt7OzGvewjJ0r6e
P9msvf0xiUUkdwYPBGnsLRKzEAYpvjb24vNnV1o3e2+vRCWNAjmKYMExUx5tBpsZK0VsFFT2ApzF
F4srFoAFFXlhNB4TeI9TMhJAgMqkwjxpD1629YZS2jfmgNzqk3fw7raZR2mxcRrwuGnYb29vG4Jj
FIFxIr13isjyiGhpVoyXiQ4lOWzDr06KTh9YoIpmmwLOOqd9YVHxcqmKsASZ6Vf6H67D+mwMn6z9
78cHv81ZS3Tsg2wJ0fntbyutdrKINarDmHC2YW+Rb0HkvT+gMMrr4jRtgwL5RG7WwX6ZZzCW/uj3
5HQBkT/HukeI78cP658d3tGrY2LhWTFshc3y8PYXDeVg9XGM2JI4i44ODpGdFA/plNJ7LyZBZhou
oC8OkeC4oFksnrK+woIMNd94KtPZfOiH2n50Ky+7K/NZ0bStigdiDzFMBMYwPVpmp++pU0X3kXBL
PDhqti5tSDk0ank+WH5dx7gn58WIb+ounwsEgojiWVKcDGbwpBGqUfgnhAn+Remoog1HWwzFLvBx
SfdzrZl8sHEgKOuDF3bPPkpdZiwHzsbiYnEsQXuiTkuki+CXds/Gw1kN5tT1zyKaI/Nmtus1B5Iq
2Gtqt9PdkvXYMl0zphE8tejFMB/p/htQ/RjpDO7E761gtqEubSXkdpp4c1kSkVPvrXYWL60MULbP
5CsM24xyoreHL4tQN6+x/Wz72tcmlpmyn2j1mkUKCHcW35EZTmtdLqm+unQwmKdizxzPghgj+Wa0
YTdssrEHn2yPiZ+dZG2AKEWPuQpCDHpwl7APBQ9dhc7kkGZZczs4tXogjQn7y0J/Tm04jrKhWAFl
VyBA+q/YScZmO/pd/trYU//dT+bVSdol4E7MwU+A+y/VC1qvamcTTzGfurGC9gxZAMG/ylp1HjjI
6MO2ro3XtjdaHaq0Wr4agBQgzo2xYZ92ENuGbV5hqtnYXeGn+36sF+hy7iSfiQTXX0jOCr4IOUwT
RlJmfirEJO/0FuMHAXcGrMnpVfGjFGSFbUC9LJdVXiJLQFDcX1FQqr4RqJo9tk2dQ0GdlUUC5EDP
bu9y6uG87xnIoSqHsvJ5nbREkkgnKi9rVQZ6q7WNKAnAHv32eSjLq6BsO3+3VA67B5PsbXU1DE45
b0EMoGU3iBGtSLXqNWZKv20JBok6btX0lsDa2TWgUuSkAStLiR3jtV6EQTW8tuEl1FVOwmLkDZ4X
Yp0JrGvpID8Ofacq5WH0K8/b6Jns741o8aiHM92BbYsTnUbdKFJrI80eL2CO8H7c26gCTwk/VevD
q5YdOLre3GbCXFDrzOmUb92q686NOnBb8oJIt9jrMurvG3hidGzKLPlWqwZq3LQguiyjQvmhJ3Wb
7AesHpdTxInpgkyj5GG0+0R9HUYAESECRbxtQe4OKA7LHCOqk/jVsCO8Ga19JTh/g8i2qHaM2gsU
zIWpeUhTEZghJgZylkvwE18KmXB8Z482v+rRl+fYF+ziIKtpvCccTHWQCNjq83PK6qkfQSogHpXd
BYrChu0BludTKxXyqYiT4ZtufEfD3pbQkWeRYRP2LEQdG4Jv8/sBK7V7nuNkhYjSk+8zTk2QHAq0
wVAVMubezexCEwv7zkRFhOpVP62qYKwZzTjfpNo1UfZIMJRnTYPc+8w2gcqiy4oFPVdsPvta+w6y
ojGvblPbj8DCNIb2tnzBgXNO1J+sQ47AIxtsxfkbLXQfHMAl4+wrddGQpAesGMQYmkKAF01SX86F
pkMCETmA0NwNqBkxTpH4asWW3BO6PM2AKOfkp46R8u0qPyLVzkM77FWBcWE7FAzD2YiaZ85Wkqui
K7gpYoI4t3R82CZj/rbxB7qY1JwGCjgGI3YmGxRPyeVUeP5uzgkUDZkmMmIKm6Qi9DpGw7cfsGY2
pwBwI1Se/lg2Jyb48oe+twHriKqkxSMjFMuAgo0p3zhB3xI+FWgEQzPROriTEhQNW7fPq3bvBmo1
PNktFAndDB1IQzLlQtueHCjzJck1J7rNzXbXOqK6xb40vxakhBR72ffONxfdVRsSDMfiMXWI0MNO
28SnkYdKvkmtFjDwuDTQ1I6yGrBLruawAebcclP5CkOlxKdxIQIWvZMe3uaIi2Six5MGHF03SI8Q
1WWDSdyVybJL2E+6/Fpqb7rTNkmzAEZFDK3Yo0Nlzcs2NvzDmA0tCVmZ2CetdUklSsBeHs+lgnZM
liqq1HRnyPjZaORzKYwDYKlkl0V6W/K5bwxP79Drbcp8uK9SeaP76t4fGTP0JwH5Xadt81S4OQJ1
iAbwdsw029umeyrIpfJpM9fCu4qgig99AEHHIuOMsUxE+7DxdIBJ1rvL2vKxY3F3m+58tqLsDuDq
1YqUEl7xnCHQFqq+XKynerjP43LnOy8WXrXSkqcu/0I3p3vCQjAOEc5YaLmXqZ9vU/IueaqE7S6O
Epuk5zY2cRU532Pio0kopXLdROY1QJVVvWslw21EBC7sQgGzhF7DOZVU/q7TMq8JC9R1Z5bgtqXe
mm17SGV3P4yYKmM+jKGsLyPs7wJQfoo56ouri9PecHEe6fKuV+qR/cZ9h7QXH0YyfTeRU4FRkId6
Xr57idi1XXAZ2+Kc93/r2OUDhr0TkWLny3v7FnrIl8yT+C8f/PjSEaXaDpYHg5aV7pxR1u+a6Vfe
xmeS3XtUBsTXxP2D1cSXbgJMJ9PTcnAQKnYafkWcTndlZx2mEdpO48pTZToPUZf9gNAftr0ttsXY
HKrJ3kc0eTYcZvbScr5pw77BlbbJErozZm3e2SmwrSCqkFcK6tfGVnKbhCYv9qGvkzsHziUKQmdr
jCghy2TZtUYR8zNuvFJ8G60JNMM3Z7JC0i1fsr742UU0uHRX4Z/XF3GWw0FI2A+V11GhcSYb1im+
eue7n/Li4UKGWGo10cmwHKL5fFo4oi3ZdrLNnzUDaNcWy8/U+U7u3WES8/UUi8eC72kzeOkW19RJ
PIj2drIIY6Cg5dVEldvTzvRJUyITbtbjFSWBg1jNzE6cUSzo1ZNtdOh40/ymSNVJLRgVWYwxfBme
+fCvCactSK4mtnyQTHFQRm8HNUGucvoX4J3jsEmNjF6qVYKFwvwPE7WuLqe+QSpK6tqehdl/TBg6
7qk5iUtkFCf+DGoj0s6J36iLnGSMEmZ7Kwg06Wuiw9DdXnlZjuNojcauU30SsY85JB1ivQyI61Kq
18wu7yE3PUmV6LDrfoyjZwDTbxppnk7kosLg6F0T1nNdR0TpCf3Vqxzju4065GdpF/Ec2pacB6Bw
NvHGRNuhDiisOPgS+A3MV8FRkT0kG6xg23czdpcgaYPTrk9s3AzmPMsQQisxc54i4G+TkLoH0NLu
l2/ZQqh5OCdzWm1RNhNnoZIxv5J+65HC0lI8K5x1bUHqXfPzpOu9BhPZllsnqydUwqo2D30Wg9td
GsPauohPcUCJ1CUWWq04EPQ2ZEb7qwQpYDZ4JrnZfsavjKGtd7rFxf01kkKJFEax3WysCadllWDB
mWynHVc+THs2m0Rf7sxFkfVG2XdijvSJ1t1w19aP0nSrL62d6FvXm8Zsn8cJhf++ytQUWkVOXqPZ
LZO/bUnT/JkMWfKd3KSIsevU7RcJf1Zvcb9gpYGlNjF99YYIp8bB2zJSFzrrK02gY+QsFYSYOWPb
mCe9IvBNLmhH6yivUUIXsHU3rmqBx2gWF6IvawwJEgeTaRCEuOTpZG0qbJCkEbbeiPRnGkDYW65m
GyK0peBduBC5q9L3bnH3Yy5D6eDhP2Y5AS2Fy66g9kyi2T6ZmjVCBFPvrzlyHYDGthrFJm6LkZAZ
I8BH5Uyg51hGJna3IEpLDBwUvcbzVi7IwWZrdG6dArXHVcsEmyNEHjq5oy0VnweZSq2tY07Q+EZj
EL+yquX11e0QP7qjD+MfjnHybAWG1ey8vFdfjd4aMW2R5o06AYMEjJeh5baXzkQqTOzGJawnlnYv
6w0iEWO5YlyyGPvlJNYg6ka2JWMnaLqbhSYmplNtLQ9FhiBqi+4i+irbrnrGpGiv1sXKwt+cBPzP
wWyuXcril/nsWOVpOS4l2zKnQByUtmtjLyFCINuz2Rzjsxrd9rz1hzgYGKEtugQKuOYFtZDeh0PO
bjuMvSC9zUnSPTfaon6UMNqvTG8du5h9ecr0IfE591DxfDwZpl8g9DBWkdxCa0rUFbvzgQCL70ze
dhBG1sLK7g+wqDauIKc4dAs/qsAkNPFphpD9G+Rth6ywLJVj6JceUjqN9+XZdLEimipz+LBdfKye
nZVfp7zAY5EVa3cXrQ1MqSLia0Q9XvnfsgChDuQ5v0QpXTUwazHArjskszxPSaM3Q4dClrUVWZR+
MeJuCLZUxOjbpt6QIcueAsJWMgzzJ2JR45WC/R1vJigvz5wzYNH5ztL3+wbz+SXS/ASyRmkkzw3/
h29e7siSNdgHhNDSaqcUX9Y+e4jOqDeSp93fWFFRYcckC3kzgrj7USO4vkSGNFghsHfqaQYb7xeD
jfOX1CoXTgaytPxDCRYFtEnkUxlj29kMW8hn+DT8iaPYvl8GS26UaxbO3sD+AX0GaU23a5ZRiJO4
Qb5447iNarakuw8vFGfMfovJNLgDzglhNvLHp8KqOcrnyJHukoBtLpT8ASC337X9L3Iaotu2zrqn
XnmAgGZgBcUmo2jAIYhsa3AxHEPHy2zqkxNFmnGxj805bnaqdtnRki9CWyNAjA4xD9U/HLLUxfYG
qbbPdn5gpY9WnBSPETmLzBpS82dzkyv6WF55rYwCoEnPeCEfuMHvR3SlHCXS+0VBjOzL6SJVmJB2
4+zbePV6juyhE2u+FxBt0SnpWgLinrkS+2nSmz8nSXr0dhSmeqyh1fTU3Mg4whczJGdLHhGxrKGs
+VuZMQCwG+Ll2eZ26R1KSdBSV1I/USPpIBM63nNY+IQLUBe+LMwhxR0aWMNLqkcM2BWyFjThFTvH
zjRgXxYDmcwM+YwPXJHcxWQOd/LFr/CKbIjXi9jZ5nr4yo7W6HaWG7HLihehWVWIgryZ5yq+Jxa+
e6i7JmEBi8vJ3VGxYEy0Wc/CHWjqHdvemCUWNM9znXCyNDiwqMj1xoPaLjYK0kYH2UUkFtAp3zyz
epShWw0rZAozj3j67USYzU0i5xpsdDbjfR77HGB0NwrOIl0Aj3WzQNE7R/bguLui5DCyJdJKXppu
ZsQ7y8Ko3VYeDmCkweaPmfnMhpSkzKfBU8urPY/NcxTjuT9ddCsve7B3cuNMcfRlTlJy1YtZ9XcG
O4kWvn/KEINq1BS4+2TcHjhErxUux8xeSZiyGAwJqP3t1FF9wvAkhmcy01MQQkU9pyRftgH2fIgd
2Of6oT84xUi+1NQt4O99rO7zjjJqAzbN8HD711GVfaEc4JpnM0uX4lOGXHsgbHvZ5p0bX/fUvOud
DyZn2STxiL+IrDswIm7L+rWthzi+EaphMHgdNdGV9k4IUTYvWLoGY418SpRVfCv7Qfy0TBYZ1qfB
Zs/s4OI3DMrYmCfS5eAuXv09I3MZpKcey3AujKU9Gco5f6H+6F06Ou+v6s5jTOXsiT0KjQpWBHS/
SxJPKTIhJ/ytByDy8F9Ka1hiaBkRFIJYaO1BHzXa7GyxgC6meRh0VXaOk1xfcjj+RBvxrpXCRRxp
+65Ns0LSfX1bUrVGYAts3bKQoycspIIHlWMC+6SH/U6W7PIFuIENmxlhGU2wo/K+DXBDUeppcHvF
zeVseZKVoHMfK00lyk4K67zJAgdjFGVtau3VzijKe8iW1AnYHZ+1yMS2c9dx1HPZVH1cV37XO/39
28gJRJ/tBeSsvH0EGgwClOWmIbSB8pUNZmsv6ui28jP9SePqd/LgmwI2lyITBruEj28Cc83bS6GQ
yPA1xyRr66kvYKEo+SuAHhgKnIyIR8YaqhwbPGBX0J8kxr9+yOOnxfIJh0UxLTaj7M2LLnbm3aDz
6swnACMUGUWHWtnRw8cP5rcc6PjncqxFSe4gK6cJ+/bnanrh0KDIODAAu5+kWUuXVAbdXqvOPh3S
RO2TwgDRxoRz5vHjd2wmhrPUjB6DkjjgnO3LLSWqmIONY176XWyT6Ve6CYJ9398UGprsx7/4L6MZ
VTmjx0PDSJ9gfdV/tPfZFRL4MaPDcY2gfe2qInhOGrgb//oqtuf4Dl3dwEbAfDSYTUeVDVkwayRx
lF5Q2MXVC7xi//FV3nfAaeNTbluNK3TFPHMVhvxxMxw8glqS6xn6uQ1yz7eDPXpi9VOUmPwQngeX
lSZncFEJk2pTe5c4szhWlsSF5Bu0sgYZY2O8zbVVH2azlz70BGM5p+iXnBWF7A6d9sUdSNdpF7N5
3X78899/Vfx6gfEGqQ7un+OhntaY1iuzrVi72TvwvgzKlagDO9H9W4H8Orlw+CMM00T0ZLprk+2P
B9VMhTX1Ey6PhriKfZ3iXI3J0cPz4BGQaqaffcXH0iCu55porHAWoRYls/Tt9QbT4DBv6Tpc0axX
GYvzrnbddoeuQJ0izRF7TPvm7STtNala1lBwRnWgR13efPyMjwVY6w9hZ4NY2A8Q6x9rZkxrLrWk
Vh0Ka+hfjYxcvMWfqr1HjY2ye+V9Iv14/05dtKQ0Kin20Dw9VidryLWJgkoRBoOqrj1Cer6V3ght
xM2zT9alv12K1WKdmtdXe6wy8Y2EusJEYZoydk28JkCsMMeV6RJZHwSffGrvpw0OtDxG0/NdT3Jz
b18opyQ8+CxM2GAwS/mKALukZBn4+G39bTrF2cYIZQkgJOy44V7nE4weJ0U5o4lwDqtARI8+MrOI
VNlqwUiVO9YQIvnX3Y21EAS4sQTCkE1BF7bAka4N9oDN2F7ZC7XyjcKOcm3PvndPTG0HPzgql2FD
9yH+CiPNmz6Z9f7yRrB92cgFePdIKY8ektGkKcWLpEH6sIitrbVxlRJbdRFZg/f14yf1flzzz/vo
3dgx4A2wjzYl7Rgpa/aJYW+mfDxJVL6cGlbZnLawrCASN9knc9Xfrvd7t8W0zjrnHU3oWUQmy8AZ
MBww0R+mAcgDLQG1MwM43+mCaeiTLce6pXi7sK5pE3TX2XQhDHKPZpCxtyZpdaxTBdpsTgF2dJfZ
fnspFRhBWG2U1Ya4v5stf6FuWuXFZ73990I4D6EOuj6x7kcCDIpHQ54TeI8Ytgwh4ZY/k8wKzldy
OaXhFkoTbIF8MpDBamVvCHA1f6ogdruLsvFjklf4DHFfx7EGUWQ0/qNnkbBDZ0WRStiWkpaIb9Y4
qwGMWVTVM5cWQaSK5EWmCTqBLq3cZlf7bued0u6EgyoIi3sipxDohJvms77M04gyNd16lxIrAF2o
DFHvc40gMyUkt8ZI0YLr/jLpZevugDnKO2tYEHChgiPyyZkr2zxn77seUFEswaO0TWqEiB3ir8MQ
2L+WKaKgniXuY5e2MMgjoEy/umrpnsHCZsMJshCtt1WOrzEs8bm/4twkTTFwfA1LkkNw8DiqvkYV
affwsAKzFvZWVwP4WkH2zlNvV+0T1Y/+JuZQaG5Z5fuvCRyfJJyhASIVpuRn7+sOcdjF4hAaSc/G
xbfEhgsASFSJFUNauMU3lebIUIHxERpiLhy5TyaqywZ2vWQgoHYZe7KC/OCnK1V9G89IwHaNBfZA
Z+j9NwbxHtbenCcKorbsQF51ekwpmHOa3Mw+rW8CK5v20bTc6cF269GgEZzRc2xHzyL+ASkDKBiU
Mrj9teFXm8LoCl5HlVpXblGhCZmrRcdbJONFFo5DUt3l1MOo+1GkvODuSMBqRuqAZLiPZG0MbvrL
GMr2FGG9olYa6+Se7OQFFsrkx+fpCI4vbxTtVBW5NFxgOLmKJHtZPFudXMjiFOP9x9PN++nfs10W
UMsk8Rff8dHXCI01DcoUUrAQEFZp7ds7b8I79vFVfk/vbz969ops4xBJcSHPX2ehP7YppJeVqDno
6ZZzq4DbePmPmeejNiWNxVOO4+DlCDYgGSWCYt0SLjAi/EVh2dQhZUJ5nvmQcnu2WmFDI5UsiS42
L7DAIY1QQbMl2rs/46DebIm+akFWUC75+Bb+Mk9yimPKYuPjE01+9KCaCEAJX1kZlmklrhxIstvK
btVZ7Ji0YByGzsfXe+dXwJSD34orMlK5rHW0EExxbUILYitnbY3b5UR8K/blITpZfhVnEwyb8pNX
9JcVmusxAHDn+Mw7/tFCAPJnHOyhasLt99Pb19vT08NmF55Mm+2XafPJBuf9oHt7qaPllO5ZaaqR
S+nuUUMgohL42d385XW9uZujpzfHzKLkizfh+f5+z60cDodfd+dfPrmRv4zr9U7QtmLm91nVjs7P
9WTGCG65TLvrHsDmhfMNGTLnxV6HyEnCbqsPqE1OafTH2+XG2AdPH4+S9xsTro2/nLMYP+GdZ47S
DCn3JvASKKgxiKrRP+VbavaqX/xP7vX9S/vnEg4DhNPZsfG9iQbHUG2f4p+x48cOMTab/uDfGh3Y
jJr8h+O8t9oNj62G8ITo0c4qZZ+YFvdtXInbGTjyrs0Jd/v42b2XJnMt2KmMdwwcVBSODpmLN2l3
FoT4IEwdzjRqmVCNtDNaJCgFrScz/l6UxrTNcILss8pOiNC0G+/y45/xt1eINR6Kh8f+2/1dN/lj
aqR9R8+AF0nB3ep3NBunUzervgYqMT85wvztDdIOYJRQVCOD62iwYhrLai9lJc2MdDpFprycNnpx
Ppu41srI0VxvMSapQwQUld5paxH6+PYouxUQXI7DgXAgsnHmJIDdOjvGsKuNwLqvIexYnO5L8ylt
TP+uLJvkLold+4J+z0J5QcgOpVKxClMEfbV+00RTQERH+/84O7Mdt5Fli34RAc5kvkqiVKrZrsHD
C2G7bM5Dcia//i76vrQoQYRPH8D90AdOkcwhMmLH2vgGXf8AF16LhmSbi6SlkoReYgNgy40jOqQ5
DViTV577O52ilCsv/9JbQZnqaLTT8LWXrSytKmptpKxEmb7L7n07dz6FBiBOKBPxW8X8xPKrGeqV
yXXp2Wx6FjizyKMQ9p6eu650FPClpDhBK1tHIfELHB0/W3m2SytpTtYIOknJqGIrdzpMpKUU6Iwg
wUTSjHVEs0k8bANTxtzJMrsWpCPKUPcw08noKsPbkcROnHYwuEa1XlnWF9aTThMxWiUhiG6XFxrw
0rX2V8vMZRm3cZ0kMhLV8eDi8L67PnMuDEVykFZC4kqSmn9VxP9ZugYiU8xXNOhttePs8wrFIcqo
O6p9/67cpusETIVFlofuTEtbBFC06IKiahz2KmPisj51CLNoky6fFHI+n+LODI76FFafkmqyj+jM
qTMquXi8/rx/L5+LpT0n/rgEs1eRD1n8itIeUNy43D+GJrGhsyGpfbCK0UQ+7tflTnHDP3i/Gl4Q
JOpB0fvoE0vL/BjcIZlVJxp/SLGri4zW3yI1j9VE76eG9EQe/M7gBEMTMuBL41BajlNc6Dp11vdl
MoYDCwrp+uNcWJIGPuW01FrzEe4snsbXANI62sj8KIzxnTqH+0LNEtcB0t+epvbiDQBCuPIOL8wZ
upI1FzU2B9xZB2xaNEiOew4dwBvoNlotvq9biZDODdWVmy6X6vOtmCIKpQcX9gin6vxj/jNBKT0n
YRbGmNJI9DUbS+uwAQQqyouOU+RmaldQUYf6iLgN0XfyGiWT8NTAkJ/ysBYIBIzdKLBLqto8IniP
MtXf5VApX+EEokq0mhRVZzurej0Z92l9oO1XM2dWsGHdBppwfuhJof2AZGb8LOjSyTylGfXHDpW7
wo3Rsmk19qk40kxWZ3A9tEJFqYZP79sYZdhMm2UBC45+YuW5CbU+3mqtSMEcZ/ZXLIuduyIpLZTT
vjo8JnJCr9+5UntEHh40O7PTlXALjbz83dotvLoh0wsE1qNTV8h7lTLdlG1sv7aNpX3pgqH8aiAX
l3NfbDl+VhwXyrrOdgYQMZPKbdOXlCSpGEAhFiFeuyYF388pZohgL4Vi+Ch4+gpj7hZv4ifwzGBY
A7MB64iPDkITOnduqc4hw5TQC/EmiCK5Q4lT+rtxdGtWk9v3gsZ/lV89J16AvBJyOfvMz9D2iQzl
1JZjF+meLXJKNpYegCVVUX3jQIj48skNLAvHnrFWso2o+/GxtcfE2I9Khzg9TWyM5kWKA0nlZ8G4
oyhd/bCLDGpGxdYde05Kk9gGuDx/q8iHSd/Rll7dI5hylV06VdBhMz/Hg6VVGlydldTkZsvsKmn0
NUucN9yhmQBJVwDx0O7GU7HTqBbc9iLzx11Zut0b/BXEVgp1MtxEhricLW+c7D4bOhBVGXVhXLTN
+oMcwTRtZa1GKYBpO3zocKwsPNT87UMqxajjrRfMErhBRRSNJNX9HZJp4dvyaPdOqeISbKatYK4O
SW0hXOxwWid5oc4mnHgj7xsT1rw3qon7QaZoSG4rfcTR3UqR4VhtOSo7tOSD5blKP30rh6AdQBN3
IJ8jykKIB3JCRpi1ERJafUCvicjAJYvRWyJ4UpvRYBKbvpHTGInTxLbUqWJ6hWqnv9hRyLBB9MxB
p/bzqy5srWsOShQ0madhMFHuJ9oppdeWtZQ3Pi1l2GlQ/4MfKAUGcpndY5nZYo9i30x0ZZGuqbUS
F3g3RLzORMworoWFcTd1itkAQU/G71Wl+d2tpZdNu1USO3W89m9tKPfTstxMhghpZJa5SZKpSoW1
lWGQTAechiubhlDcKR7dNkczKdBVA9DOIFHP6mRHxz8tcvLjVHbIewOW7+jFldu/BE4RmDecUiYe
11XUQ6i37S8dB9aPkLaayks4JBFiZUKqOwShWIEpgd0aT6JNYGlFA8zUWEbBR9So+Sue7IThTo3h
wr1Z92yUldoyWWKbNI/ndmaLiLvy/Z/mODbvADV1ALx97/yWxB10u3V10ns52tT7XosK9VuH85G6
0VRKe3QU+OIbQkYfRU8XP1sIbN5ACeufw6znxo1liDWrSfN8q7jphNDCarTbuM0qw0tUO/gYaaZ/
QxdRvF8/nC5EboTqtEfRr0ve3F5cTiw6ba1s4maHSh+3CMKnx0xRk4/roxjnw/B301FEOpDbEO1n
pyeE7QZ0lDcMA+7Hm3bNDlPwB+MICmSHR/VePohH7aB8Tm6Gm3APGGgvDsU+9UAE7y2PBpNN/jDe
uB4ahpVz8kLZ/PSXzb/8P2dXVTptFWj8smTjbNLdb5Bo3m+0LJuXZB/taOhZiQYu9HydDrg4LAsK
Dn00D5htfn7eHL9tvU+frr/t87P/dIRFwBGNAZrBgREUjEF0eR8AtpLx/vogl74opRzDnsF/nAeL
x9Aao6FWxGldUoL0HNmxoRh4Tl0f5cKjcFciziZDJah2Lh4lrpHJhTCBtomSVkersdS9DZb/Gdhz
sbs+1HnBAOqeOle04aRjV724tiZWjq4engvC2QJpUVCR1y47u/jZAzu9zbBxJec99fWrVKqgv7Hi
QFmbGvpZHEUPID2aXG8sWF1/V9F/5iI6Q+pkNaZJXVfF6me6EWHn162GbxlXe5+WHyUIn3uEJt+w
5LBvlY4W/IMwA+lhHsrW3QZTtLZALnxoqoMwqBEKkbxYIouK0G2rAaQceqrafBvRmCCz4h3e2UUu
iQMy0/zVt2lpoAjrCNPsQEsF/rM9Qq5WNWDEhur41bQjY9yOY5j/uP7ZLpRZYF/OCUUAOXPWYbGD
0Z88OlqHqF5LrDi/p+aBNrOuNbrH8hGdNAraCAS+72IytpFj3XxYgw/sPS8Vq0GsXSc/ZOZGz2CH
scdBGTPiuEr8QZ84VjSHVE+MjJZZi6Y1R0JXPygiTI6267tyE5aSlhIcSsp6ZTaegbuokqJfoRKI
PTrXoCVYM58mXFnqgbbVJKGcj1G08ZD7dfdRjVX/TFhdAjDOdNFy7RzLXzmudRFkwdJ8UcLBxkun
NgbP6HHAPlpa0n4ObTLKG1fCA8QjJXFM7/p3uHA5d/iVFBSh+rhM4sWGQOZMtoOgwpfOqhlwftOL
Cyh8K508eam7dkRSq2q/pmSKvkOUj/d0GOnZyq506VfM4B3sYYBmcuAsMhFtCX4ngB9DiqAXyh3B
O3Knvpui99Qg9sIUIB2/D02R2JuonIbey8jB4MibJz9X3sc8704vsVyHuHlxf9U4+JYslS6F55dQ
8MOZr4HHCcUeA4vBvgt0c7iNjdI5aq5UvSSPxucmDoc3JgSdOVqiPDm57+96MiAe5dvxhpsUjuya
bx8oapsPDZX6ldk2b6PL3wqPEG0WGy0MhfkK+5+NRwUGRs6MNYQiINi30scLFuOCPQiAYOuPVb3y
ci7sKQLkCokiQWGQz346Xtf2sZP5Q4p9ocgeEeyWN7IZh5uVTzBrvRaPJZw55QaFBHHmssg9ySAT
cRBhQhfBNd76Qw2aQAssLB3koEyYmbAc8LewG/rIUrXLx41FCf5bMOHwcf23nL9hqO9MBzSGICKo
tpw+8eSkwyhc8nJNK9qvkVa4Xp0247s1WcYtIs3o7fp4F6RNbNiIyjRyDzSBLaGcos0pJRqUwvLK
rbGK1xWqk02iqH9it59CL6uE/cvGykrn4thUzxYtC3/sBAT+jsI1VWLHKMwHgA89ns2+Af5jQinK
zlrMzVcId+SPIK2CT+Y0Oj+r3lYHr6XLdzV7fh4B8BxgUGbAGtya5YKWflUYVU6a1+mE8jut4Shw
TGufZEyOQOK8/UDQOePWzW7XxPjF+K7T74yU/taNgpP386RhZA2kidTQhHPi9dd8Yb/h6CFjxmdl
IkPbOv2uY1wJPQgpbM5uTdmN4YdK94Cf8IDfGpysP9Go1J/rtg/eK9KRCOArRX8QY1UMK8HDhfek
k3ydVXkQjAhiTn9Irat1PIw6Ke1BYKVCtxVNWI15R+Z9Tc154WxCmYdqFg4y4qwzdZZuRCPNJ+AZ
6ym29+qATWY+2ekLzhbRiwZUpt2w/IMDp0G7SVytfkoNK7irNbu8cfKqO6LHzR8T0QjcOWRxVBRM
PDTuXclKzv18DyYBRk6a8otKkLCsBzch6oQG/CWO0r36zRjqhj5CtcErEJCWg/kJTbVdeUSxaq5R
gs+zfgw9qz5cYgOqP4uwpFWxO5iMAoGNU3UjGzlknH2C3pMeuCEtqCC70fDUqEF058ezn0vrSPGz
i7v+TeDHhCsbamqXbra8xoICu+3dVGeOvcF7EPGFHVSasXIInG/KyNsc0q4UgixHX25RTt1NU8hO
uTUSN70nixHsbK0a/4dP4tqoFskOz/z7RZggsJO1WyyItm5QdC9J5tB7y8H0MRC1PDe1HLgM+3Wz
yQnHVwA9f0Vmp+cBnHvyk1BAkLtRTjtdIzaCdyzn3QTzVnBtFiCgu9qOsVSnD+sP0sLYwy/FH/a0
I49PqUAMt4l9Q77RwmAfoqz2P8lkwlVhZQ+Zh138LOruhsl0Eazg5c0j0EVFda5IsQdpYnOX0f7z
UkzkV5xEGEi39finWVk0/WQ6m1iVa69tomJHA57JOfoyK+nGC+o1bfyFDYX8PzhIuH4Ik5dxvzKg
rUxC+nSmuJ1eMvIvHnlC65i41Nmuv4ELQ3GJpLoBKQe4+rJoZY+aAZrFr7eFAEJRgWzY6VGUPBS9
vaZ3cOYN+fRlzxI7G1jUvCEgMT6dA6Hf1r4MzWY7lKk5PtEmmHmCUmJ8DLWgfKQbvIWBGZY0bilF
g+ajsn0aSGthfEniivxMkU3hq0RAqGHK1IbPBu7zyKsc/uPOdJS5+y+e5K3jxOOXSTcAXgtiHYu+
nEx1Ht2uMex9gzTlO3pW7QuUlfpLSnvmu6Zov3RRqu+03KnfK7u+pcKX7qdOJp03iW72Z88xL6r9
ROJ41+Meeyhip1b3ftQYn2pRqxZyLhxBNo3k0TeNEdF6RP8RmBUlRa29VcqOylynYOa9GUrh/9bw
klYOSSoGbR+i0Wmx+LNg3RR5JlIcpkBukFdLAyprTmL9Fshf3yO/0iV9TcHws7d5e5u4H5oBzWg3
fbHGAQqCltGitSnUSCFcaGyJ1K/HNSvV2U4OJpKWkcZSO301Atteu8Wfb7tUyeAOzRjTeX9ZJAzo
dqc9yyQZyuv0j9ydzZ1ZiX5fJpZ+A7ckoKVxqFf2tL9lscWk4uJOgWemts2lydNJlfRDO9UVYQhO
4s3eQv51b9El/zzFKhZV5eDYuGrqFSI8nGN6altYgKbtAT8P/VOlimmPaMw8BvRocZ1TJQ5k4FNX
ItC/UuXFj5ydGigMzxoAQsPFjyx7VY/CWWuHpRXmWHQ55TuXqf677cuSu7E0rcYLB9X4PJsqvo44
+uoINIUCmkQdrGoDfWeA6McqEJtCSFqNMaiao8Fa7fNNi0sBgRiteg+G1sUOivlKUTBsBGUBT9qd
7a6AmgyeicuouKE5LfjsxEn+QQ/oGG3dSBgf0cRdbTMlSfxUjbaPMWSOyXYg7PEJgou85SQMTe5R
hvK7aehnWTu1z7diRCfsdlRZ57BhGc4Zlp8pLaUGHJWUFMcakexI18ZejrDjexQ43SNqYRdJJoUZ
g9D9qSDGvE87ezhMmR5uE62gfHJ9d7wwpamuIT+fGVEogxchJoLGwPVtWW/NScFFEejeB2kgDZfv
wN/EFNuoaoVret2zLdlBuoG4gswPqm1zufv7dUQvChySbZUq2dF34vqWPj2imdJZi1zPw0nGcnWY
fSqqBVIdi4nJCUtZxdIo1udwpDx/UOQHhQvtNfLD+LtitsSTVgAYnhpr/4JqFp8J0tXWQ6hP2kel
a3/sqoVAOBrTqyWd8TfwyAYLKnf6cv1L/BXDnSwhdBUIoTDMgZ1NbDd/qv/ekzWncepSllsDu07n
MAWN7HG1wGtjb2pyjB60mIaSHTZfOUSDCitNgAdDT5nTbUNSpaAcp21Bhn/ctHHUFk9ZVxorV5K/
qMPlj6R6T/1e2CRjlk0tOQuDr2fQ9DyayY+BdNWf0crQ54pM9784Fh6vW2ewx19BGcfv3aQCPKKV
m2AnRz1vbgONtr0trrgSSazWZ8FR7Uo6IDAr7OQRDiWRvPh7hWzoBjnwfLBLArNENQxhJul2cJDc
0tPNlAKSq6BePAhjdmhb+RhnJ7mDKw652hkxR4/vsqnMdJrcwZWP/vwuM49drFF3MfApc0OnI9+S
ujuAgJ3Xkijahi25S0EbLf13FJv/l18y0zSxHiG2XDZxNRyiRkrfK8Nk3zABNTa6VR9CXbkNokA7
6N2wR6tydEZ4mHLKKKulazvX39178dXpGbdRF1mmyb8X9z+f7bOonfk36HX/2AcoBgEj6/Y3OzBd
f1MHmbZFPkIQ4agUnAIQMb2q4ZCC6uF5lpfs6jCfjvhEOzd1EKoPwqQO6bdqeF/1VruPcl8C1RmG
QyoNzE58UnsU1FTa+BP8uQqz2rO6Ay+TFU31dSP3bg4PoVAbcOWFq9+5VdW8X3/x55uUjiQSdBGX
XiT+6iKpEscAKmthEdjUwn+d1KHzmqJ19rBl5ed/H4oXO/cVIkpEIXO68iHZJFUT0U3Xmj0F59Qe
9mVDHzgS9mIlbfVXLXX6KbmAIX9kCWOEwNc8HatxlDGQMuYszSe4uLIfidloYUnJQ+y0JIQGW4ic
fDu4pU3HPWdHA/eAOQ9pnV6bgWHKgI20I9WYg9v+rpZpe5yKlBbyvpBfdAOtf+TyOd1AM5+zMFOe
SH5rz4HAHTaNo/LGxGYdB7ysTUEx5OrRsEd5zHETuccmuFyp8fztU1s8L1R7agtUPGhmWzb7aWM5
OpD8MwwwR/s3/vNpvoO+pDzj56oXe87qTjmkQ93ScUwSLbrhggy2MqA+DEJqCIIPAhNpbnmn2s3Q
tEG40XLLKndDb6o3pebSZSB7J8wAkKTWu96Uxq/rs+PsiKZ0hB8QZxjLj4zI4ogmJKymcEoA+8S4
GGqtPzyVrdMfxaQnaC0FSZIpWtt2Lg5K7pQFMPeXLIHE+HA0kYmxErrSvnnmGpeDEwQiBvvPxnd3
mF7Nxi1X5LnnenEelTgXyRs9VmBEF3mNqIB7SJ6PpkMjKW6wP9BuyoqYfoNiBRP7xCy2E39wwVDg
EI4zz6ZXQwAXrVbRvBArayn/s7QFP4jZQUIJ0T9B0mITMEwAlH0K39OKGEtS6j/MotGVRXkhSNEB
vs+PzUlzzum2gqjMhQmFYwDs/wJSFGdC1Y9dG3dPdvMx7JEsZEM9dvuwmEI4tF3Yo95p5fBGQFHn
HrybNvSUtkQggwf06G9IJwJD5TaKoiIMSxIu16flpY81dxLYgmYIm9+/mJfkGpKEyiUa8bFy7+so
C95GXaZbmjnDYyNqC6/czHwsAKs9jyaiSTgyw71ddfUe1NT47frPubBdk/Yh7U+S8q/90em+1k5R
3wNyy7Za1Mbf7DgDDB7Y/nc1EIRU18c6T8ySweI05EtRP6MKMEf6/wnVRlACrA02lUD4gxdG9i29
dXuy1Rhn+nVObjj6xrQE7eRCkMjSw8r4c9C62NR0G6m8ybY2+/AtXr2RJshDgc9s5RhnLzFemJ4J
hQbpN6diOcX9l5Hi9hMOMK2nYXV6mKK8ApKV6a91b40rQeGFRcLdAQUGf7BMlhkWpeqklhu4beKP
7niBrVg3FnT1tUUyv9TlQ8/5G40IBBHpEoHtmFOoh52gVsyVF8Mjt/6sj3r1VRMBxUdNaTJnrzYK
eBdSBw50Q7UON7WRpPzfTA6zJFeDmIRylkrv+ve48AI4tzHdwWsTvcuy4hS2roqOls8RWCQXG+Cr
d3YireP1US7McMbg/QIgQB287BamP2d0zAgTn9GF/DR1EVZ4aYwYGyjCytq+9ECIdriZmfgGoA4+
nd9uIagQC7Y9fBLEHTdwZK0uzXUv15/o0jAunRiC1AbNlMv3hv8E1LaGfqRiQifr1qa4g0yz5rV1
4b2R/CRRzqSZpbKLe1URFrrbRKQ4cUrOIcCptWcoZiaR6E7aylI4V/ygJ+SGz1nBQAg9FpFyZQH8
Camfo3bquR4o0FazSsuf8gyMaVpokAEnY8IVuHAedAMvxaTIla0fmOKJiqKya9WOcLgSzacB4dda
BuLCq0Dhzg+kik3pbnmcaSWaBfq0cligld9uqFmpv/UpsH/OCg33YfSJGY8xrcuPZWyYhdekefeZ
v4n6psOE8wE4qVm9cZ0Bcoqhc2JtKgTIa1qVC/OCRuVZkY72YoaKn06/IojIGSI73JKzqI6tTi/+
ZKwd7ecJewpM5GjZv01S9vxVp6Pg5SKQiLYVNl0VaP9uAIxbTu1OxyEQVW0U7RxQXo9xUYePBazc
dAfjPPwGKvfLpCnGziaHvbbHzQtrscdhLmnMYAKbQGJp8JN3RYWa1YSbVDj9p9JsZgSdTP7AcJ72
Zj+2N4iIPCXOfmOO0HnmIMpDT1poZUM7b6Sj94Db7zxL0I6eXfPVxlfQhKqkF3s6Oykm/RG9LA7g
qlKP8lb8XJEd/pwHUwOVFzZp3I0jmvj+I3H1T3oPo8etOvNPpUoYI2hjPFsW03FoQlAppeOsnIfz
lzp9a7R9oyAizc//WOKnXxLUrbDKnI+oKMhgm7pwH+CpirvUGPBBorfsoKS9u1LwuTAo4H1WOm0T
eKyYi0k6lXlXWy3kpdqf2PTBYD1A42kOcijGrfSVfFdQIdxe3zHPk8GY8jJBsHpj+dLyuoiQu9BO
dLOt5XaosvpbyCR6KRDJfXXL3nyE9ggWDQKc+GHbIYBZsi26ts0twFd0J/vpux024c8awssjKgJ9
1pw547dWz+0vK7/zwtuZ1SmobtDrECTN//0/EZJEBiFjq5Rbs0P7zEaPrV+qmdNXV6+CjDNLz36W
Zjw+a0owfBkB0c2t52bm7vyysbwIqb5+UxRZFnsV0ett5cfJb4iMGXyjeADsfP33zq9tMYOY7Sh6
CB1xEFv+XKcYZdnn/NwoNapdrNIQndLOtVfCzHjr89r47jQRNOkQJdr1kc+3ZHgctqah5CFKUJ3F
i0ppIZubIueagtoTQgbhY9CQ5WhR1a6c6peGAuUyF8K4CNOsd/pNoHuTFzTI4nS0uXuAFMWmdONu
M8K3XXmqC5+fQwbEClHqrBRZ1CxCjA4DRaVm4RTgQRGvF+7PydCDW0WoIyRgSNhowY1KXXPFuPCM
LIu5A47AhRzq4nWC9EoBHqqAW7RKekHdiV1u5slGmF2wEo+diwMdRGCIUZDRIewkVDp9n24eo/AB
3r3FCDV3tyWK7N95hbnz7HkK4TYZDC7QOv2JYj84vtV7DnvTdFOmNkR9RQGEuSGiw3aWjiIFvm1G
ldLO3DDYQsWr9GOAtSG47aCVngh06e8U+KnfSzvOq02HtF7gkkD0vbLHXPh2lIrnvu3Za435cvpY
pRSoKDK/3CaDFb4TkbZ3cwPqvYUZ4WfUJeoum+L40/VlcH7kEy6h9eXSz50GrezpoG5AZg+/FhAu
svC9kmzkxoh79d/DM4ahIoCkmCYwkEOnwwxa29NaJ+jajkadFobR/mQPE93pNKtQjaRIewSuSZeh
WcrbUrUkEzbGSnhOAkOUBFFEaLUZo9o/aL1OCvr6W5iXxek2ZCKpIlGF7GXmGSxWqJuaXF9KldYe
/A2+22lIQwJoot1ow3XdNKkdHq4PeCFepY1WnQly3In44osEh4IDx4jLQbXVQ1ftIEPbYoengyVA
9miT2MZhT4NBiLusujEDw9m3WisnWHoyTSGM+k6wyevU+R6qWfIU+XULsLJNV1KxF0I1ptksBAfz
MHMEFu+FbT/oGgVb1ayQhgdlzt7rKtqKGOLId6LlMKa1tnKxfDblrZUO/b6qsWAEMh98Ruhq31Ga
XhPBncPgqJfxpfhKRHpcfxdbTabkGvxhHXAP5j4l/ZOu8yspw/hbaJXT7yKhILwXpGh8LylpQvG6
om1fSFxlxd73XRwUUkop0CPgVn5Rqsb4QPJemzu3njR1O0xoiTUKEL9WPvh5hElcSd6AeYZfG1KF
0xXQS0RuaqUqAFM63Ea6OqXINFrDUZdj4iH3NWlrDIe9Vtn9oxROY+06tTQ+QCLb++u/5XyvnvdN
9GR/IwQKdKc/pQTJSwwOjLIOyh80+Wp3ojV+9YNsVvKK55sLA83IC5Kn1Nbc+b//JxhRQifKsA1l
oKr3t5qWxFR9qVtcf5xLo6BwYpZC5plr4Kej1Lofh7LhMpTUIZOiy11vKOA/Xx/l/KXhMkSxgL5D
5h4n+ekoelfAhLC1ZBuFRbWdBZN7SJjBba1bH9dHOn8e6gO2weYw25YTFZ2OJLk3z+h5rGGTPL8T
pkVOHycE7/ooF3YgBNUmecQ5CiKsXez8DXZUhiZ9+nH7RDxE5dD/DhCK7KoabFPP1PwSpE28oScX
1+R26rap1nY76KtyG+QVFU/oOndpEMGFT1pn5Yw/f9uIujQiWRgmEF+WRSDqCprvpynNp6b88JNU
B4BZG59jN2m+r7yH84UJA2Om31HoQ7u8XJgG9B+2kETZgCZsWH6TlmxiTa9vEX/GXh8PuNMrnGlb
1LD6zrfD+rVFpvNO6Kz/M2WBSh/N54hONDh56MZOP32cczHsKRRx3EX43KnTcLT1IFm77c6f9vS4
IzoUXMOR9s9+you5HCjtiN4IEGOuV8mbIAjYRC71GdDLiFhMNSZDATI/abr2w+B2uQOD0f28/t7P
vzDKaJpvqIRR14bwc/qotDHT78iRRb+DHe3DkcsiyY0WRr9ce6sXjjGekRsRJxltFwx6OhYOfuy5
GR6GblhgB2QV6Zytj9JGu+sKKwfWG1rWn7SYnGgzBzEP48jxvPVVE/GUiTMtfl1qRzlkqt3YWQn7
Lv06XsMcNf9V6i8/ej4afq/VWUbWpSX86iAyHnR6f18b1JavYN2r21jt1GgbGHQvuWkUHOB0f3Zz
lxaSkYvEMTCAFqz8rPNdCA0wGnsKDIRErIzTd4bxRBoqTZJhv9KmaNvM7GiD4/7XowiNNbJmlOz8
OU+I01G0IW5Uylv5lrqU8rNMo+KOUvpEud9SV5JwZw/EUHNP5LyJkzJfPhD8K7PMXQQposeSr4uN
4MCt/Z8zuBQn0MHaM0YC4uMS9ZT7ClaFPTB3OhTKGxRXsLsr19ldXzzz4jhZwMTrM9mFScMKPkt8
R6kzDT7s223q5sObTCLjzYBJ9u4YtXpEB21vAlutbgbw7DAup+Lfv5pp2Ojw2Dv+3jZPv1rkd6LI
be5YiFXmZKvID6XbYhBTYOR0/UnPLkWIQbjJ8tlma0wip9OhyBhkoVLD4dD1AnBVtsl1DYuq25BI
2WjWiKgIk87fLJcvGhP5hxBpKQZyezZ5V+IJwt0c34i+Bbq3JZumIkHJ9V5srWTAQ2LIjODJbjNM
7EbU3T/SigzZxi0M8yMKEAUeQivof0yNMd5RQ24PEhyqvs00W0c7n+UcMUFpjTT/U/+ekOiIqWEz
ThF1ToHWfkb6YDd0kEjVesFSojU3NB8g1CIvivtWqI3Va+jrjbU1gx7ohN/0kO6cqh+zW9PR0Wnm
bHhburGhsamBghFz03cafcyNmUS70C70x1oRfgwLpKvvWnhJIPDz0P2dhWN3Y5dDqmB2FE/A8NGV
0izd2dXjzHWKoRr2GC6KqjXCLZV85UfsRP2dCHHEoRE+MpgPQYBldts7yvcCSuKXwPF1itjV+LV1
auMjiAvle6lGVg7SxwqLTasnjmDfbZVHHHIV/NXNvoQYSEQi77uZdrMruwbCJ/EMSL5EncD4oHWJ
leOkhtFhMAHwHLLADqeN1EsYkG5R0uyPh5y6U2pdfM/wG+ABaRb7WmJ6a27UVsXMShnp4npqQpNN
QYOTiBgvG7BFatPRtr3WknhNpfEExxlyLZ9pwCk93lNNLb91WZHpQM/rCUxXEw+vTSp1c+cAFXjD
hyHLd61oMCxBfVs5mwItutzR9ELJwdJG4EU1bdvlph/L9n3C3vAVGjrV5biUTb5PmSUBQsByKDyB
h2JxO5Wgi6D05hn1gBa+LB4FJNd3HeTtbsMss60dXGWqU7gI4XI15CVgOS6P+rCz53a1XeJM6Uc8
1QOLCK69vgkGV/tmaEhONoGwcBlCQtW+tyKbVNiCHVEdqd/ExcisLz6QR7TDi1Bb+Z6YlommDxkU
M4Rb3z0JelXbNlqNqjoiYAlRRBnds9qAXNzmoVPNzfIuII5sDMvZ8jwBIsF6CjeB3ztvED7iYmuE
wn0sp6q7N3ib/HVOMJvKGZ05eRM9jnjiyqlHSp7OJgVMRGfW2iUYmhUF1hrkZdnyrm8851ssB5Om
zVH4nLpbnkwmIoCpTQl2NUlDzJY6brgXyATvZRSZn6bBGt/6tARUgtvgJiOzshIBn8sSZ+7S3F5G
NkibrzenO18N6kmUHem6DKIF7Wwi37Fus6O0excdxmTv9CTuDsB+ja3h4hpG8zLJGxdploZEZUMc
H3lsUd3n6y/mwjlKCtSg//H/eeGLwAAh00SV3gS7rpbuU5Gnw0tdq2Ll9Z9HRTw+dwDSRnNjCcLM
08cnEaNnahhnW6Wn9NFPe98UmCKrr1Zg7Z3cekdLdB+7E1RITF9HE1mGDNSnKutWcldngSraalrH
kYKjPNcImk9/iKaXbtPrdDH5xuj/FJhC7PJiqu+kjb/Rv75algL1BVwFCNDJC50O1ZuyT4k/Z+eC
0jmURur/KWvnn60LKO/NxSVyqDSoMLtORzHFaDk1FSWcM5tk35uB+RpFdbBy97/w2pDWzAw3hxQX
1cTFKPbAHbckP1P5XYJXRzXtsTebqafOyg3ufEIi0pordyh5LuhhKoMKuYMx99ZyWRRJ5Ix7v0SS
e/3bnMtu+CLYYlIchC44y+1PH6i16rCOI/zbBQwS3JJy8jbbSU0m12v93C83hRxaCZgFX4KNEo/9
F2nYfbEdrD6eQfOyPbZGm3YrC+XC07NK0AOS0WGfWlZQ6lCmZtX1IEaq3PZoSnS9RIP8s/L053ER
pw5REdlRkqRnk0aneBjpxWz+1EdYGgxh8gJXhlb7ppR7CrnWI8lC8UkbDGy4c4sWOV1pQrwnSuvZ
0dL4jXeDexr5evFqpMLekGjv//1VAHanLihmHgnh/ukX8qchruKEYpIIsDpR1YYoXNAtc/1VXHjh
/O1/U7fEpVySTkdJdFljzknm1kk1LOVE2z+qaaqtTLcLyweJEa5K/DMnXxeL1GoTu+tjrZwNbyro
OGjtrCySN6lv5mvf9iwDMvfozx8X4QRCxzMfAL8oOM8ltwmnU59DnGPe40mMb21khTc6nu7Pbasl
nwI/iLCw0O0vZpdYr7Ljtnz91f696p7ea/glZL3QBczuLcsvGJZQv/0IPZ4NWyy6Hf1J/RombfOT
u0iE6oue+XrTyz5376CCGe9aL+PwtrOjMd1mbmO++FRq3rSkwAAwT1p1k+pFexwbZwi9FFrnL4Cs
aEp1krx3qRjLej9NvfqRND22qMStZNXjMsv+uH5f6bsiKEgoRuZkv11/zvOPS6EFcSOVBm1u415M
oSa2h1JDbLgFNRvvONpNuMWx/lWjY2RlqPP7E33psFC5PKFegkByOlstUsi0tDQMZRiRflup+uRu
yrgwH12DwtmNw7/QhveWXPMUuTAynSYUVsnykD9YCoDt6v+oO6/luJFsXb9KR9+jN7w5sWcuUCjD
oi9SdDcIUiThkfDu6c8Hds+MqqhhbU3EjjhnNNHdEkVmZSKxcuVavylH5IEwFxrUvrnLY8SvMdeo
V5pVak9qmAwr3S+Tu69X9nOYonyGowPPkXglf7QOf6g4I4dds4MQRLWnGuCo3xvGPYpexnntRxOp
RHKMjPxZJm+WmkX/kwIGXU8e6/4CJ9x55FSHSZEkSnmT2RMmyQo8T21VBnarnYyBFlT4tGnSLlQd
KIN2UqQ3lpO3WJI1aXgV9T63HVFIqHop4EhvEmS9PQ0z0RqwAUqyJ3R+yu+izqtdyOlCG9AIo0cc
mxxkP3HjuqqhP+PzmNNIwg5Lal2tleJ0WQQiSc4GPzElFzvIEu5WW1RQwmwpUzxTB0zjcQ3T3yVr
rPNNjB+07pLtoiFbVhiVRlMyPlRSZYUztNFvN0NAmuDmXNbbX412YCp47efCyewOdZjsVQampBgY
4k021fUZhf4WugIGyjpMBe/rHfIJcUDJwp7Rqjw09AecObz/sEMCqFa2HHUtNW0rPU9UiGGzRle1
wZuk3HDjDqBQWOqFLxLUAb8e+9PRwdhEc7IH6n30rQ/2CnwvKYBRiXwKjLAtCAQ4eKqj/Xlz+K/v
w/8J3sTVn/Gy/vt/8/vvAuOaKAibg9/+/bJ4y2+a6u2tOX8u/nv+1n/+1f1v/Pt59B3/UPHeHP6t
vW/i5/81vvfcPO/9hqJB1IzX7Vs17t7qNm0+BuCTzn/zf/rF394+fsrtWLz97XfMZfJm/mkBLj2/
//Wlk9e//T6/fP/144//62sXzxnftnsrsE6Lvv8m3n9rwrffsFwPxOG3vz3Xzd9+V+w/6MXxHPgf
/9QM9fff+rePryh/KMCL0KWC4k8NbxanyikPhH/7XfuD8EsrgtI5vmJYUPB4a9HOX5KMP+B1AFkn
XAKbm8PsPz7m3vP61/P7LW+zKxHlTf23360PXs+/zkFuPrNsG71hro2kMug97W9SVSIJjatiZZrj
4GmBGINzNGM0DQL/VGJ0XqHm5hLiIOlQOgqH7aAO1UOotxFABg25TpxmJFhfAKNHjH2xSYw92p2p
7IJ0g57bxuPoIJsjspsREhmG12NcimUCZfNOTVvKXGmQ4VIh1D7MPC0J/ffcSORqNSqtfltbsrDc
NrTa80YTPtwAGXDlpp1BoGtLF+MMkGuoh8XoN/cejn/DXRlBlT5pYaSMeLdwNmzxm5KQ6qe7bHpl
pOgbVYHNsuiMwYwWRSxRI1Onyn/S8dvAjjFs04/DuUJzcKpE6sqRCCAkGFBdUFM0onOHek5Ob5wg
506Yd+MK2EoJthSq9SSbnUpzVzNGLJ0r27mbojh6KJEmHWFxOc1FYudUJ2wnVd4F9lRUWOgLUefS
hXnSYzoWuBh/p1ehUGyx1ApV2IgYBlgP4DOIcGHQK43sRiICsWlMdnEbxbg0MKWIvq6plRI6jE0y
3fRRZMqEasNfTb0hxLKvmIynKKmELtAQtfZaLtpqHeVa81Rj6oAaJwWwK9OnAMeRoUYe5Qg0OsFP
OgX4np4iJVAYNFgjM42fK6eqdsIMohG3kIbqJFyObvSsydLOMC+lEilPXaAvWiXKVQ9PasQpsbGr
lFUFtShbqyXmFZwQZhzvhqprzN2UlX20iTrkK05GJGQK+NeoKy4yXU3CZeDga+CNearIy8zBos1V
iy6nvlXUGLSalWTg1dwhTLk2zEgflwawY2ktGZHcnMFQb5uzyJzZI6FJ0dFTzEq2kV3W8pLumyo9
lIAc4xd7jNV6GfI5So9iM6elqpilsiwVTDs3QayBccsGPbDJorRJLFOo8lQIUZlvz0Y8t9VFHWmA
dsohHYtlWVRDtZGyXowrq4sxYu2KLlJwjGwAAt8K9AmMVaAUCQIj6LzE2wpy6n2Ulc2wCiPL0N3K
RH/oLCqgP+2itqzbb0aqxqE3FM3YP2ZRDAw5TLsmukUVtQdqjMTXduitDnfXqFG7i2BInf6yapym
Pyn7obZX1PbakP2aaP5DozqJ/j57hYu1M0Y2JD42kLGqx1EBGytQsrs2IOMDe5dHxFTDcsSBnq6D
0WJyGTTRiRLbReZWIuTZZLC80gujwv/6MqVviyskIkLaFilo4XiSj1TEOqQk8G4ZUG486sN5spSN
TEbhN6HnuqyiLBWrEjihskyMPgs3g9bIMfTPFCYxbkNDdR74nYyVLflFdqEOAZHLD5RGRYw1Hzhe
Zb9trvBQNeRFOww5PoGw2IIlWoNonyCsip4W9tZycyIkFFuX4Cr5qqqJJNoAAC2zczXt63gDfqIW
F6pC5KG1IdLwBEwFXZa0ySNjznwyf4sTdmev86nAHT2uZwKZBUfJpyygZJJnaCGcSFHrA3qvIo30
Gz1uE0ziIn0wvHoY7Tud6z2SwglysF5u1fbWH/KupO8t4scEWPR7OfrG+5gM+IXk9SjuYckzelZr
/IGEjfXoDrIvc51Ac1dHdNdHpLeMZL7amSrhBsmYhCehl86yRLIuXeEz21yqSIN2eOIW1kUIe/e1
0A1RbrDTLCrid4xVneit6E1RS+siwQgHPxm1FfeU8qt3Sq2yv6l1vXofBwkDaFWBy5/ghmvg8Frr
vKwh/si2UtvI1JIMvPpCZfukBg62BCN5qN0WXj+V1cmIDLeYxkenl/POpV0qjwve30F344GWIBq2
UwENUWtt+0Rt5V5308ioopPKtuN2NeX+cNfLelieKVmU3KKPFiaYyFe9dNJVETguDgyoMpqvaw90
6nDX3gSqoAroYmItUevMW3HWjoms4gaO/sJCj9lsC1BO3TdMhrW3CM802TOddtx1uPJQWBnkoF8E
cFpvQ7q4J6avGiVa/5LvbHSl9s87VddeqzbtkbZVzJFKt9JAFWp8lJU8H/lXHMG1tDlThQlAX3HG
LF+FtS0u2r5VgUwao3YrUMWKFp2GAB4NKDDJC4gtFbZOfiQWrZaN1xVWofq6iZyWVkbpJ8QiZDMs
j4KIlp+WPvKCGDfK6m3J8PQistwIV1M7qqd+MHRISJkOmrZtkKQRcINsui2UqL7GSMq8x3FBDV3N
qaxtwOUYDSqtCx+SXNEIZtUQPKnEcp73UKXAsfrSHBcWYr/oCWlNCoG2Ss5MubTjlVTF1WOj2cF5
7/RKvqK+mFyUMN/uCyyK7/NUUh8keaAlQIcgu2qRJ6APJhB8QgO89a1l5wdduVSjKvumNCW+5JqS
aJwxdmbVXuJL4UkVx6KU1vooIZC70LsY1WTVKtHbhW0+Btg9ZwZWxWasmotS1axX1c+FvBp6s7vu
rLy+LWIjL1wSoCRwzbCIUSKxgZCTBJCiQyzqcAjA42cEQTuhZp3Kik+jQG2ti3YQIOayIap2jeqL
l6S1NZog5mBzMGtz69zpypgVynCHZV9Zw+Ai0abc631efU/z+VHqlR5dYVQgJeugEXUGHSAadtxd
5Bc1GKNvaeRAT8jtqNTg/ePPhDU0cjBrrBzFhUg1VrYuw9orVLB9rl8a1ZMdyc7L1BrprRoI41QJ
B+0OolKbeDqKUa9A6zNUDtIZjVqIQSs5QIeoXJlOKiQ0qQ39HhXmGAhQHswPGSzPRlRyJQFUVmsk
deaDA4ZNV3/Hh7gOF+ognIjqZOFgOU4TQ99AtS7HZWPqKQ7fcjPcSLSm1YWWZjFu5nrcXZVqp+tL
9lPwZmBYNW7TsQsfc6poGWQdGdHNgkyKRBCx8cgzGhORkJaO1XdI+rMFTyXpV5RQaAJYgUAPDXGR
JEE5dqBfqHR63OBGmNYIMSWzwfDEYbTlvivlSMgUIE4UWSRLpSx8feOnTnwlikbtVyAdEU2V5+PU
lXOjGBaTmfePkZGap22sar3LJTUaFtU0xva66ksdg0ALC67VzI6EMuMHpbUyKrQ+Pc0o0nMpyEWy
UnTR73QHX6zlmCT+VZY6Yb10cpxG6BuaNd0TMpWYWBEFD5IUaO/0qgYs02UkatmYMR9nCKTsG4lf
D72obDq3TprxHD+KSsetS6N3hpZJHqGkXUJVLLspT1d1EaGzF6JVg71b1efPUdqW2Ynean3p4d1l
w2AEF/xU+IN+F4u45W4eQoV3Y1a09QYINTQDcwEZJkiTnrpr7diEsmF8ixtKkFnctv4ipRK2E0Za
f6fGmuP0JIbuwYJIg+y4gy7NYnQiK5mTZvLUyFQxnRjQsReeVZvZVVVL0XeEoIxHBQ/f3kWazNbx
QZXnPDuQYyy2fCOEhhSVunoqyDWvgyzDZ7rPcAx3Wy7W+iLVSvM6qEPrERftjqRLNsNXOeTa78Gj
nr4p8Ia/TTV9axqiRhy6cojGEazbqnildt+mS5IoDiGnEwmK62lga248tloHRAk18jizUqTR7Vyn
zKxEpr80IMzvKJDWwg1kudNdrifJxQA4A4ttOcTjujLDdHLtMSOh94NA/14MhmjdwBDdQ1PW9O9G
Kq3f+6bykcMpEwpHVaOKaVlxwCkuAi1949albWNBRxc+ByU8EtHALEj3AqqQucOcNXypnKx7Gqc+
uLKbMZmuDbPO0Jye+h65d1/wRFsZIaqFbjT59Uh7WHhplBcKp1tFtxOUjH9WcSNGaKI15W1t2F2y
9vOhonyjTVXrUT8JrmE1oPqBwxeucUrfx99B7slvoUov2nWcwYRAMQXDWYNXnMzG7BEN8BHKO29s
U01XppbUN7E5Rt/xoORSMvppf2cWVXs/KHH5gqgFZuoxp/OdaCsVsQKM925qkfrTwqHhUboa2rj3
8ZRzIZJits6iJVG91nNHvRgRA3jMEkS0FiicKgYgJrt7tDQsEV0AmSgVTJQ/SrcrSVzKckIuziq0
8MUR3BlcKWoNDXUThwZvh4L5c4beyQuKyPFLXTvNQ4A7CYQGSUHprbWM+EypAm6E/HG+y6ipPXG9
SVEHxuX80qj0+sGJ4xRN1RzvuPah7dDI5xjg+uYCnKEKBhMx+ZYMjvlNzoX0IjudVizsOjIeJhV3
Py7AKtt+HHCSXOEv2O4qfEgjNyfdOR97asRTPwz3GAVPL9ZQp/6SG3391oZG2WOD3WVbK8/RiyzT
Lp7Fw/yKhnetY6DU13L3gBOBeJIpZaLaQuYXA4GHzbqylazr3MpIU7LmgeN2if6A+a1B3aG/cGLL
pB9QpI69bTNoMd7Yk4r20hAGS3S5lNcI1QWk3bRAj6/DKZKshSo6Yw5gGQT2fCIfzCKTP8ixDOTq
qabKxRDmFKIxRhT3utGSrVOZdoJlLWvB9zrpZnGvOkwuSYpV9aJtfNbYh9qlLf2kEdON3nObch00
c1KiT1OxQ9SxVpF6i3lRqmjixQ3NAuJQIYB4nHKomku/nOzQRSoH4TK7JFFcZuok/HNngvHjlkmj
2zt0R+r5L6G2/zioTUwuJdWthDBSgG71tOgrG8KCBl9WvY+MIboKCntUDRYvabI/QUi/VFH7t3Wy
vdral3W3/wcrajMU8t9X1NbVW/78+vxjDW3+hj9raNSg/qDYBTwB0SRDATT1zyLa/CVwcLqOdinE
aTjjVGH/qqIp6h+GCrKZJiLGBIC26Rv8VUVTlD844sBngiHBA9uilv4LVbT9JsvccEDHHuGvuR6n
ziTk/RraSJ8wLyxKA1rMxaLWS3PJ7qk3BqWpIzVldb+o/OdYfFy6U7OcxCfnOYigoTKQ4XiAWqVz
0KbA/H0AOk49PlEmqdH7TkNU2NTV2AfFVRppqZcHI7t/xLJIB3+zSJpy3bdTeKomub40s6lekSu0
6x7aQtaJ2OOuBs5B5faU23TBpknXyeGKfk6T0ed2xHSOco52/cMD/6s2+WMt8iczw1IPnBj9QQhC
hyaFVh6YSGYy/CQpwEARCl/QxBFL1ZhfdQlfabxSYMW3mXGkLblfLP9YU0ZGqWzeYogczF//oVAP
PahrHD+PKY7lwdLowFRNMq31r+d30HL8GIYShwHzCi6J8YlyL3rqEq3j4AphxF3lVXTMlkmLXZ9M
jgiyp4KXqMY2uriKEvjfuTYGj2Mx3Zd9PFrI00vmDYiYrTUm6prWIZqvRiq097C3o+sBWB8KCcRI
3P86ETguWVp8CvQqfoqrwfLATuAqlAlTO+WC0py0vTHcf0zwfyN2dW9V01Zvv9EyqH9btfnrc0O6
8f9BX+BjW/77MHb3lr9N7Vu6F8g+vuevSGY4hCvK7PhLQQVVuc/9ox0gWdofs5M65AB0kggic7/o
H5HM+IOYx8+hbT7z+mc14L8imUx7gasVvXuSMRIrWFS/Eso+sCX/6gfg+TW7cIG/II7RtwLpsf8u
yHnaZpSZfe/ucnIz9/Upcq8i9zJwL0L34upt/W37/vC6vfn61dD3aQKfR507vD+8gVPmkyp1ve89
le7dtXBvUeJxH/jNy9sZhqHz79/Wy8f754vTu4uz52/vN99OX69799jnYJivJj+HqB8+hpypoN0S
Ji/EnSK/VOGREOfsN40/z/OgR64OOG0Z8zyF+3B3jaCU+3T3cHf68hbxnw/8/ylzJ/f25XJ3cvl0
exK4Jzv36mS3Ozm72O3OFhfLs/XuZL3bbef/Wm63y9Onm4uzxfZmu3i8uVjc3JxeXi+276c3F9tr
7/T0/cjnn5tVXy2QecDkoWclLO4ovnf+dP5wvd2cP10+nT48rNe3p+cPgbs8250t19uz5W53ubtc
Xc4fcXt9c316s7zYbr7eM868Vl88LFPZf1g0SZKi1j7W8mXeNqzly8vt21Xg3lJnYxl3b7cRaxm5
Ef8p5n+u327fWN7bYd7N9/zN+8K9egzd9+fHi/fXx+fr0N0+X7O7Hq/e2V3XN+93769c9vh1d/1+
h72H+3B9dvb4/Hr6fhO6169H1vdAY/XT/jiUstSTZpYeZk7e6tzbnHvzv1euuzxZrdYLd4HVMb9x
N97G+3oxDzTjPg980C+mgT+kdJR8jxmyDa9f309fLjPm+0Lv1N1dsFa5e/a4vXu+er448iTnt+qr
B3lw/DbgAhObC4YnmZvSvI/kpyC5QrLcbYoWNszd11M9EL74c6ooOyFNrX1Qcec9/sNLTnOR/h6M
Mm8qynM8v9pa22QURRCzKK1siS7Z0zQ8R6DDUUbRu3tdRyVP30rT85h864fboL0NtOiIuu5P4y6a
R9CWVRs9nkPiUJKiw2P14RwZbl8E0W8XuS8vV89nV8+PVxevN7J793rsdT4QufprKX4Y9GApcOKk
/9YxaA1btDHuLcDOiXI6jDe2M1cm6EvYp0pzRFbjMF3m+APEAnoOoi9H2iEheZTUlnSznDxRBrVn
KdFU4b/aB97YdNP3r5/24VhQiqGDmtQDTF0FVHuwt4ArNpVAANcLJ1Q9637Unju9V3dVHGVX/8FQ
UP85n7lNg6fb31ci0qi/drHtpWUz3RiIu8YoKTZwqNMp+/b1WPPH/vGVmafFDYCFRI7q843DAtbQ
6pVleXojjEuE2PwlFJr0yKb82Sg4qKJ7iLaSrh4CjroKRqamoMvqGO20BkNvrXNrcryv5/JpF86T
MbmeIfoFiheIxP7CFUakJdaokqPWg7kKEUq976c00FA1sfxtlFUqiFe/4cqT2IYHidP5HueGFB/J
z386W8Dv3BRhK7JJ9z+G1YalnojR8uIZ8R46ner2NWSZr2f7aZSZZQTmmkujDC/6EKxcG2GFPU+r
eTA7o3ViTxD++uIY6f/zKHC1UFdCaQEVBPsDYfxDjAt6mEKhaQ2of8ryonKgFYbY1x95cp9eLhpN
Cq0TLk0AOpFV2V8xszbr2OjMwct7xdmGpeIs2gbGmxLgFfP1sh1Y2BuzR9zeWAdvl+OkWIvajDXO
zcMwoRJn4b3ZbChGnyBjv0Rn+l7YlMGQJw6mYsM+W0qluVKGdqOY/QYHnaUxTM+wzTwaDatY6wb4
Hcq3If7FQIDw6myCwfECrpQc/yCqhorTt0HTtCAIgppKnxDDdayPmtjIuKx1y69X5qcPQQMTiOgX
d8zDaEpXChUNlYXR8lisGlt70OwQjMbsJ/D1SD/bVDOJFrVcsEncVfYfd9LYYA2FNni+lpnnCepy
ZxL91CMvyGGKPD/omYwykzS51Rjzp/hh66K/H1VDqQ9eZHfW0owj+jN9p16Y49TRiguPae592lkY
HHOjksFocOOB/3Hw3keNJHNSVaOnnFVXxmV7l59XD86rfjFEbnNfncZ349V0ET5P79EVCqWYSPZH
EqADsyXubQcf4WDO6CGkyFfxEcSddiPvrEs0Nd/NdbDVrnvsWq/s1pW+yVfx6JYn9Ua71G71I6H+
cNUPP8FBDO5CjcKzVI5eUEJqa/JNFegr1ei3gs7Wr20jXg+NEh5CDchvo61x8CZLaEbJTQ0ABMkV
cKj2VN1UAfpWR0Y53K0MA9eXkIBso8W5crCmQaH5SmEhgKyH2YmN9pM3dsqDPUDaC2kC5JWCx+w2
LL5pSr8eGt1tnW9Whv514auuZMODsk8Np3yY+lVrRK4SnqZVv8ng5GTSOR38hSLT6QG8qsXPGC27
Y/3S9I+K8kjLCw7GiTKOa9AVKg+Q5o2lpXRUm6XVD4skehVN8cR5vTKqRD0SKX8yb3CGdI7JrtB0
sA+Csoh1J518ppuJyXkZkkB/Qp70SND5ySBkcKgiEf0psRoHg8SK2TaqOgLiGTN51VXdtYW29y/R
qIllszIxVVtsVqiXUdvYjwSDiXGcpNe9RxdrdKEIgkRp8Dw/slH4KT+mUvMorBfCIYjdU5s5uEaa
To+5sxr3WCnX2plh6eNCH1v75OtR5tj4aRTKKdSnEQBXD9WytJ6Bw7IDopgkrYvgsHPjaHFzDsqy
XaOGqC2ScVCP8Mnmp/BpUAvqCOGNd+DQY9UPMoF9OluhA2Sytarqucwx31pMqSTRsSsd3OymMPFA
Uym/vgthsJHjI2JKBv4RdH+I4oaGdk6WoFefoBPrNZWEfXhvqpuvV/Vn25BYgtkGk5yvTfs7RLNH
eKCV1HlJFlir2EhbrEWH6Qi/7ECR78+NCNsHWSmA4xBxDoKjlIoOYHPWezHWqfTlCqynRzW46vrR
3uLyZLtwDLIVXoAqf0VTlnUv6kdnSDd612tsJxiDOG7eFr21jHTlCG/9gC7258cDujs3IXgbaZHs
r0IAYzZpOS09RasDdeE3Vf5iABq7pMU7x6LE35lo1Wwmyu5c45Wgvq6HDLgkTt9qsoArl3//+rnM
C3Kw8TB2o41MWk/3WzsI8ZUem4WttFjS960OtAzQFYlCuALve+z1nX/U/lBEBmw1QEpTBEUvZ3/y
RmEHhaJ3rYfBkQIaQgVqE43JpjMLuudFHp1NmryhH7IrZHk4kqt8miew7o+2gcm/5o2+P/jcxbdb
GciMk4HqWFjgXsxFhQiIuu7DtFKWXy/r4SHNYQmJR0Wvh4sScjoHR5qMbYCGN0HhAaG+TKXmodD6
wfWt8Qn2sHzkDf4UPCBpIYsziyEQ5bVDtp8kZeABbCvx/NhqljLOQ+do87QnZlN3u9qKOg6YPl3T
pLCPJAifYuXHyHNGMqPmcQncX1WsptquqrHOMUdrBmgVZ1WLRtFUhE8gkTc5YPwjz/FTHGFEUmgL
ahoxCxLU/oiRVg/U1U0CFXTxRTEGqdtgeOD90uPDt5w3lEOZl0Lj16Gkd2a0StpYIMwhohvaGabB
ab0zMxNC2IAekr1GlCspjpwBB1uUQWf2B3qzjAhz9TDbAs0U5HZTZZ5VFAC30iZZZ5w5aCEYofb8
9QQPlnEei7bW3LvgrNE5UfeXseNa4GuJknkNVhfXflz4txEaK7/2sD5GgTiBmjSOnoB5DnIPfxob
o6h7MGKVlqwnJQSLrmnhr64b+8GR0aVBvwWK4GHMj4YyMMXEuhnYydmrDAX+e1UG9LBqq7I+kn0f
XgAoeiC7jB4wFGboQp8Y+OOktmnZxZkXQfuwT6xCpxKC6Sj4OhuMhn4tjxHWci7AmMm8LPoqf5wK
G6u20mjHeJkquWgWKrC88Cmr0upFCpI8fsNBpToHvJz3yzCPmh6nrQg6vYd/tVmfdhNiVF4QJ86R
KvanbUDajaYUXBN0B6EfHuRtYCfaqgp9eyE3YbiyJ0ocvpL0R96mgygB9ohRKBzh7s5u0A5T0CAQ
pZDg1iy6vsx3qt1GT3Afukcl0gFnBs44EzR08/YXtzgPChgCFTGdLplymFKVvRNJE1hRD2tcB5EI
VD6zWPhH8pqDQD9vh5mKS8yB1Igs2cGhZo5O2Y1SlXqOU6roWejNkHs91yV70cil9ISibm38WrbN
mMjQcILiTsGKfppZw9o1EwA3j3JjiRiZM5sZA6P+ev0+iGc/nNcfw5gKU4NtRi3hUP46UfoWTZ8g
88oBemiOEupFb8fJQu7Kaav0dnFTphPI2xAj6bqFTNvY9eAqSjmsLUDCG9jCyv3Xn+nTfmXmpsEV
Q4fHOQfJ/bA1s3mjLIZ95KSkbFFs9KtYqrQjM//pKOSoCCGAM0C1aX+UYRijLCsZJa6M6MYOw/Cq
j6XyyKn9s1EIjXPpBJYYKdH+KFJtS7lW6alXROp0GrXAOtRIyf+DvUK2A2eMrHOGm++PkoTCkNIC
C6ix7+KVPfSqZ+A69J/MhZlQ1mIg41AwdpK6sSRnTYlXSvouNLlf1kEJuv3rx/8pkPD4ZwgRT4Zq
E5fZ/cmQE9RSMw+DhLF0LUHrx4xyApzbhM2amiPGW1Fy7Oby6VieB9VJjamaKkztYAWnqAlERD7g
2bbfYso0yBs9kSTMUqvs9uv5fd4SBBDyY3I5Zsku359fYhg1VPwhhJKicQ1Tcmh98ZQmhff1OJ+n
xF5AFQFbdhbxk255X4+6XAuKzHmQmA8FOPu8dOs6Us2lY4ArfPt6uM+PDX8WMlPu0ngOk2/sTytF
vbQmFWE40VlbTMoHA8jTCKWgyH19nYx9spF5tOtfHXaOFroy93ko5MsHl614zGNNGlMJjca87Jem
Ukvl2iglcQngZTTgVQ+YKQJWro5UlQ8uOgTOecuwG/EF4ej7aM3/cKMeKqVrBjmUiJS9fxoKKztJ
rCBeT8M4QlQYSxTwE+miVLTYk7P8mMXG5yOJehKWgNBF5+bdYUcBxEo1oJLpLyw5QglKhQuarbJM
iUGuZhrl50K1u1+TuIM5zZwppENjBg1jY6O9/4ztThaZbvo+nlS2hPVRUrp9HA+/vHEZhbHwuqc0
w5baH8WJm7imLujDge+mHmA02mVug62Z8LDstY+5vX56T8goVSxe6M/Mce3QaS9oB9Cv9iQt9H6S
120W36WIb2/UsjkmcvFpJPYJp8DH1XR2kzk42OhIYizWqvYigVm2zc3UdusOeY2+qoIjd7aD2+Kc
jc0qgTwjbm0oFx28jWbEH026sLAPtKo7IHBDd222qQR9Jk40OTjnRmvBWoqbIENOD6LC8KsJO5eO
uT5DqZefZH24xP3wfqS1XtGrSo2F1nMcSYWWD64jZ82dKG39Vy8681j4j9Pi4Zd6CJIa8XjNhJ0Z
izBui22bSOJcxbfnV/clo8zW8cjLcNgSvPf3ZTx2eSZR2UMSW07KpaRLDmLh1FnlRakE1rGS3efd
Mr8FgL5Q36ZJKR8knYNe0bPmBFnErdmdxolaL6AEKJcWng3Lr4PoT4eaizV0/ymoHepCBYmGKNTY
MDOplHEnhDz5OEI8LVZlq0pHkul56+1lnCiLcrf652AHW1OJisTXmxFj0r7DyFmFNdTkEJB/fUqU
wjnTaczz2s1T/mH7EahGrKo6+M6ZZWFghcHDLggt+0yrbGyR/4PBCFro6avc7D9gZj8Mhp4s3emW
9Qs1H+vYJpVB5evSmTqa05F5fYr74K3n7gnAXMaiL7c/r8nH7UiNGUqx2hqov4Ytqp3I2zZKRw+Z
wezIa/yTp0W1AmFiR0XFHGLm/nit01XoOtX6QkSNddtlcrDB//yYzfdPRzHxrsDOa448B6f47A8g
+jjRFyjsxZcoxqgnWfuLjgccX/PaUX+nFU+Vmuv9/lyGEGqPY6Vsc0sMblLn4Vrpp2NSbj95Qjra
aoiez4gazsr9UfjRU63n0IClJrBeeYLFsjUDgDxlTQdTzevO++XdR2cN5QjqL6Tnn9wj/KCSKO+D
z5DyGsnSqbZ0oBKl/Eahm1bl16PNZ/zB64vyPkOxksSKwxo/wgSWUQaMZgx47ZhxiFJ43vXOeYB0
p1eZzmXXy8GRggxX33nZ9sbF0YbLN2cKBCIAGwe5R9PFkzolEBJtFDFvoaqU/abRouYMOI9Weyj9
lPDC1Fp61ODKnctm1lN7H4vZ3XuKrVWCx4blWqKJdugGjI5b68oA2CzWp0VbGTaa/FqQ3SSFX2qu
GQu4TI1ZaemKNK4pFl2phzc+r4LhGk0jTu1CSrFktgM5cgtg9BTwpEH9ppZG/Zg1MY7LOFsU3aJt
hLoKrMkHSdPo+nedbz5PCh3yY6JZsXBTXEFCTw/gnbuoqTfQdXwx3sIGUk6qcEZYCCMQWzmWrTcH
xf6TPNP8Zp3Au8OUHhmpNb93Amj0RnwJlAXuTYCY4KZC8giiPSS8F6FTzHLbllKx26BtflYXVVm6
YVSiFjdWllq6cQy4vfTlAo3soGZOtRxrpyMc8HSLiIhNJQx2fbEoxljcJyH8JNbIb2+5ECaPbQc5
yM04HhG3lRRl14oiHr1k5Lh3qUhFD5is1xP8IBPlBWUa6tdAkWZds75Obh071caTPG/s+0qa8msQ
TXoCW0nSbztNRPdQrJrotC1MCz+5zuqQMarBbqTBlDjIQRQIHat+A5lCLkrpykCy8yGAy50vmlDY
7bI0a5tWQAz5gzayMmGBm0n9OSJRWbm2mgD5PuRhe6iMQ5BEro5+wEZSUYpw7VDXeswVZ8klxQwf
NamU0FmtEYM9kRKb97gF/4AwTt6ekQuzaGNdiXPZKAfI6YignklB32RLLbbs51jWU9VNEBrLkEyl
Jb9I65mQ2ehp82IVvQGBOUr0e1QEqud+rI3z1G/MJwxzTetUdEXYu21nlVfIFvWqm6G+rLiy3dS7
wJf6YKGiqBUv1HosBmRTLVRMBLqpKIyNXWYvu7rQToxoCiWvIYOmly5rlbGAQTdWCy2xtf9L3Zks
N45sW/ZX6gdwDX0zBdiIpCSqDykmsAhFCHD0rcOBr68F5TWrlCItZe/Nyiwn2QVBEHA/fs7ea0P2
aMqfuamKm2CS9a8xLYJvaTFmWG9p8J6Spiu/G43df2OSpj2K1rBfkwoBWhgvtZ9FEOvadut5Uj+k
Ahtp5AoJ88MeK/y0ujVaKqpSqZ+HYJncqHcs4wGnpHTCugqGm16KZnXD0arftQa4q7BJ3eJk8QC9
pdhu4w22256Q+Cmu+bVyK7mXrPAPcg7mZ83XxyQM+nEew2LGVhwWNtjOKPVac2vOmVPuOD0SQ1kz
HSWqW6bLc0GredrBien3gTlrq9Y09yoq1bEZosm2l6eykO0p4TQptprV2L9mDyNO5BnKyy9c3OTb
zlJOHHXUbjbNzZi0LzfpgjstDZbxiEE6/UY3aXF2lbS0q7Yu3O9alSl8Ho6oTpDuGrGZcenfCp8I
ml0fD8khXzCpg6KgARapQh/znYa6Rx4mk4pit/RLcdV70vlduL66c9tqcXEXyg7eK7eApCwcKPrG
NJfiQWv99EnD2X02p97kpZxLSZzkUA5uNBTC/74YqsU4zPsYzgVA5S0zy9rZkZtYHqWllBc1vTYH
W2EBjdtYnvKycHBjzJOilqsxh2YCYkfqEO6dI52fEtxPF6bZop7YhFxvP5KcO4bK0CqCTTTTWULT
LMmGU36e3Zhz6uubaXSch9GQ/bJprBl3sRq68bpfylLxg/RVHjWmB7Emz7U+D21eeiNaXeMkEJet
oeMfHLqTp6fJLzE4fhl6RTq8jH3f3yz42W/rqtK+g91o3xY3AxcBA2akA2eUxYYHJwd1UvTdHAk7
rn4LfM0W2JSlSM9wwACpDcs832d4nMFRNFnyusIv3xoeLRK8KcrlhTGnYDIU6T1870E+mcPYHxNH
MzFu9yp7sEmq+kEB34qdNZbTNdN/4y1WZXXWssBRW3+e6x9Ty0tNikZv/QzKulEXI6dOWJlTXnxP
i3aC+KYF3p6geyxlkGzq8jgIMb5C0chyaB2a+olWSem7gPt95WR1EHPr8M9uXdTUO7dkVL+NVcef
aSQahkwfSmK+N0shb9Ms1m6Zymo/Zn2BZMlw4PtUx5I9orSMp0r65cggVYxMMtwltXZKKPqjqaOY
gthLy6yxyFP7aFXl+EoxNTxMCqB36PqVvNdFZr+mqcWOoKap4wUtjPZH4sqZpTGL2UkcozTZmnHV
siyTVR9JfXSMiPNx/NQuWLD000IkXa32A1kEtxYBieW2nnvIDkDKG2xzWZDfdDahPdKq4oNSQ/+a
djl2rbHih+N54+HFcW8OD2xs7k+A2s7I8m2op0Ra2QuZYE23s9iJqshLnPJNU537PShIGt4lwFck
MD27EUzKNfndALS/RErTsRKCpkaBDojqMvcyMkZTbzJWw/3UcXe8qfc5c+Q4jBef9SYYNJExE7bt
NVaSlY/YJ3t8KlLlTVGDya0kcz7OAeMUSvGTdkvSHqd0bjHGq6aCsEQxa+4WFyJl6HsLzPclN/jU
QEgz3dluU04R67vzRMCRM1+4GpFHJK4G/jbR0lqPYhR2C1J+CK5AEeMEdEfby++Wv3JCOmIx6n07
Q/EA2aGCmkXX9r/1fezzGCRp0G3GSvIFbDSykBGELAdc7EkNTgz+6SNYB+9Xz1y422gJFF1uSx+o
KMgm/7WYKhOzt/JOtpyz73SmurPWJ8srXPHmVUuNhPRIX8o6RPEeG3v2/eyqrbR4hAHWkMrSzWl6
HduCEsg0RwHbN5ci2JGPkumYBZr8IWdCq29gojUOlcCUZ3i7cXSPQ2H+bAajHjewqLKeG698Fp3C
/qajKobaMBTxvHdzOfEc9tDId0WRqzREp2XE5KBQ8IELoZk+iNcVyeSFgWpzbZfLuq5fAs5fYqOx
v9QbHcXtvXAsDH6LkxCKNacrxdkS3Pv9UMnk9+TrHerWxdfAII9l+UzZiaOJA0Kx7Psh540xFkZb
l14MQ+xCyYWckqBd18OxHtN5qyy70Xia/e41k44+7pgx4oJmWxoLsBLZjJVGlFp2lHRg7Y2aEMFR
nbGMejQm+sI50kjs+dJFpmensSe3BzM7Ge/pGAniy8kTaWpD29rTUHnPqi2TBw+izBTRPu3yZFM3
nZscmHFoy5Ovda17Hpi5LYemapcCr3uBDjQXI9VFJKAgFieNjGFtO471kO6V1Of8NrVSeUwybR42
iaVr+lFSa5tHp8Sx/ctOKTJlaHQa3K2SEWaxHetynKNqHLIZZ6wvUAAyJAviraYLKI2pBNt1tHNc
Ki/JsgDOuGDQ0jZNaFvxHByR35T9ZWeQixGxnNjjfUF9M56UTGf71hrYJwHDILbptvzZVrab62QK
HkF3IjabHOkHFxNLhH0H2MmOo4kZXXZfNwnwG38y8xn8AqCJ5Js3+gpmvid8/RncVZ8R2FaNBQy7
3uHIwH/p+AfsxwTqVGUKzMhIUAyFOYE0UH3YR43INfPOCSnSQDbkbAbOTnhsl/uuZJ1+MFp+uMtx
KVP36Im+k/usHmJ9M8PUk4+GAVTlxgagZjSHpFANgjwYFr7wwqTyUvnbj+NqJNyInM1dSzAiSASC
4rUnz+xFcW5hhJdbr0tGZ9m4jRPrRw7D5LzIMenF96Fh/l1SE3FsMSLPhoYYOXPSPdWTXYK9GxEf
PPiJpY0RBB1L26edO2tXQgaNDVskkRqrQVLXz/1o8GpJJzXynRUvBG3SZ1gPZD2IqNBq4IscWTRb
cWhgzVBOBV7cGnhns6G/Js1Asrhi8CjanaxLuZyGmB7CW6AHc7G1VGaZP9yq6vyr2i0Hedf4BSjC
oRPFWjX2rSQZBQwR2/9UFvO32RgkdBTPG+PuXC4VLfuw1TJyvaoi7TjyBaIefuk5aVOHcWDUT0fC
IYw4Q7kXVdCiDrWE43kAOeYQ1i1J75k3qdbCeRFpmmeXQZ+KHmNL5skbQ1d4fMHvjC+exMpwtjoa
56HVdTrpSobuVFvfkfKbgmlDQLU32e3G9kmZDZNiCe4YEhnV1poFML90RhC8hZ02VfuxTQ0zgSro
caLAUd/pu0XhKR5CQyg/3WZd3DaUdIRYeG8x7IX4WvUa5Z0EyvsYKykm8jOpb3YgPkRyV5qlZ20G
c1HaCXUAFgu9tHTwgxCCFLLETJoPAz9itZsoJI1NHJNW9dMICtu98NpksgasSYNX75dW1cXt3PtG
F85OP5RXOfZpcbUAwcrZyMxcbgdtWpp7evmqfRkJ18pPjmyy4XGy6ypzQxzzSxYWKaysfYBGXxwS
MsYK+B2Tpe2GqWveYkf18JJXnhBRnOSPubOTAApKTCe7kMmU3AVwfcowsRneRa1uTcUpAUtUR6JJ
cLGN9LyPjGStIQrKkWMUnTTNuOkrBjehYSrOrA3xyyw51RS7m9GlOuKf8BUPBVkmDqeMlWWSBplL
keGYmeiiWs3yp5rzKrjJUf3FPwm3rNJjxsnSP/UkrOffVE5T4yQyfa4uU6s3nWvJhS/Xmm1O01VZ
9w6nz6CAS7mlprWLyE5RbV40uuL576fGdm/S0vEAyqsMvBi13ZKUT86Yas33JWvVb6EmgDgXVczn
3Pn6wMpVCrri29Io9aPnr7QkGpSOD96bbJH2bU50K08uxBD0xo2rF+WTIXlctmrU4xsSkziri7GK
t2OT4dvghmVvCa9UsAVS5FtQRVTThV46jGLDV/dPhZ75wynodI7vhRXY8POybKWTOeOl63QOr0Jf
+dW2ddJk5XdV5ttAknaxUkrZGXr47a+OTHwOYr2nbjIPJR1vTzFPYe3mMJTyvk7SHX8eKjtTS5xn
jrj1sl9GVTwSFJAu23IGYhT5bdvHsBUGGwhkUlvbWhL0tu9Xv1PIAaQY973Gy4NoxDPTbSdz723p
sr2czbrZj24jL+vR8IuwCdLxO3tzOYWLMcX9dqaTooUK9vLJq0QnNmRe59NWmE27NVqp/7QIDSJF
OVvf805vQb8QGxaIHRPKeSOwbD3wi9BFoGyI74a0oF+XOpPZRVk7y1d3MtxfykuqItKkWu6AswFr
5arbK6+zPB7YxXS+DV02OhyXEf+1qjSWaBCm+EGeX93vWiGVv+dMWTXXoGIbNwmFDsYpjAsx/wIT
ht6V6iR2s0hznfyHA5XtEjj1BOVHjYG+dQj5vKdDAmTTzozuvvCtxd4AaYG3NRkNoTWaVSC6nRD3
biYEdC8dsRbA4ia7AzIl8r4NDavR31pVzfZWGcwsonnSh+Ui0wzarqDomt/8cIVHlI1WywirWfLd
d8CgguroJhlius+eDVFC1vbMgc0zCZrqe91DnNs1Upvj0HSl9jJBtdHSKK9zwGiDA7FvO1sJVUjG
IXGM+r4yAHwqScRPqkAkAg2um5+eldXlJtbidBuMqvzdm6LnDFuPzwagWS8SnNe5YIvAd17x1HrE
xzdB3O1phm76yubJBbUkHnTRxWk4wKuBPznLt7SiwRPNTb40+4A4ll+dlVQpyYnldLZihYLRpTKm
e+kPeR7SjBxPs+0Yv0i1IT5rCrzxwZgQlql8tqgvWtp9F8WoB6R4jWVjHOFgptUmgP70qxryNXO8
7sQzaGUPKFJF0b/RMn2pqOLtud6mXSBfYh8uOTC9gHrDFuiOfRBZY2F6p8XqrCZUcZKJMLEMemcs
LAMH4DKoX5RpdPDwYq1heCKIeQw1a5AcSsvSXTbwHFlsDUVVG/Ie++QJ2ZNDM7Obpy7CkiTcSCxz
/IvUB9ZzSXZLyaqekQABF8a6oRiimi38WJGqJOEmtULxyXZdklEufPZtRHEdqoVhMJL8kNsTrCpy
gDJ328FcfNPK0XQix8+cZ5UHkJDikrzX0M7HCcpWbdAgblvZpddSxtCFYpa06YqIw4LVp/RJXs27
xqTuypvmklqxTSMIST7EUL1fvtlWyyTWm7tRRoJFb2WzjO1IqHts+Wt3yfudjPGURgzaS/MCYFVu
neyuw9omkrr/MROzRK9RQnCMBntIqSoGqyeWmuHahEFlUkuU0mmhI+PYxX2jF3N5rWmpn2/NNBDf
eRiLGRRVm0Fp51C0t+AgjgfZuoO29Zs4qVg4qCHQpxqJCRC2KZP9FNTNsiXfNu52I8hPjjs6KTmb
ZFBNH4LIrVK2OE+yFFUBLYtRgYelgq2N66ArTZ3wnAF8HVb3Qm1GRmnVVtM6MWwgQ7lWWOd2CjQ3
rgjhGWvN+T2KQePkntKo2hAgmdxNg0lEVFkeaUO1zYY/Hk1jSzIxNtGgK4zQHp3Z3OgSLOq2MQOo
xABMgayarS3jjZ8vrr6VzizeStn6pAaoxUoPBQY7+NCcVqS67+IcRLxECkfbqLe869jnBBMhC9R/
+2UM441k++HUlLrq99YyxGPocfoyNoNlyrth9KxHXo9uiABWOpd5VxvwsLRivMbWSh+DaCrJgEvT
t7WTNcnGmASvD12vx8ysTZNnwddfYvxKYhvU4F5C2GR5E/VBVhR7YSj+b5VVpDE50PKL0Kg9oqm6
VOjaxi8A54V0S7T7LitFwuZe669GLFw/1OjMpIdlGgq1F0w//JAAt+ZMhle3XDH01UdODOMM7sCU
wSlb8GifyomCPOLwq1cXzeCUSTRXNWtV4vf+o98ERPP51FNis6DYG5I7BhspfD9OG9fCo/rfeLZG
pyie69dG82zyneF3vQVA2R4cplRLOALiMuitieJSAAFDd6Xs1WrvpM909DA252NXXXix7wg2NG4y
PaW5P6uRUFnix2YKJJ2MmFNHLlqwLX2XstdR3pGVc3luHbxs4ZI0WKWp8Sa5p6WqXQzKgoFcq6Cj
caVNXfqXPu5/RML5Vz7XR5LX/7c0HHScfxvmbaDwf8Dk39cc0v4PeMbf6Cv+wu6vbP33/+svHg7z
0f9ghPZgiZLMhu6ZP++/dHzT/g8DVIihTBphBKxCq//ScCyQ+gayLxjv6H4tZ/Xr/JeGY1n/QeWG
evYd7kC+w/+Ijv85/xsuPwoMrg59ceDiSP0koHFyw00WyJw3mdbPN6mjyJAF6Rc6LP7X8bjUBFVI
TiM+OwphjODCtWYoLkoaD5duX6RAf+ngshN201WTmpy28qEIwjjw0r1mkhr0xaz0XRL5/4aWaMNN
xrLIPlcSGsqizyqtjjkGq2iX3KD+1G6tRKezb+bjruhMSqaxfG6VbT3AUAzSSEPgvkflrn1hl/o4
sF2vYQ385Y7xFz/fZyHO0Nac4L2iuNEy1z7HlLw/St7rgy1IAWDOl/cbux3Sb397sm7++o5/p4cZ
HzUl68fyA4EOW5VI/PVZk5oK1beJ2dc3aV8JekaTV704pQss0qzF3oZLf0kPL3kQeYk7XZds3VQq
i495y8NzvGNY4N+aw8R6yiCz2qJjMr6YKn8USb1f4uoxRNXtrlLTzzk1ZWz189hUxc3AuPBysik1
06DvO4TqSF0v9NYzDtOgnGuoy6r46tlYlRofn411iu0h0eRdw+bySebW6x1kw6CvblLRXWd6kz7Q
0cqu2YGNKw3O/tF1i8ph61BxRFBld+hbK0ATLbJjTpfxCxHBO3njw+UgjVg1lAzZEUPrnwUzjMiD
xhlqwcmv4JWSjTW9LvZoXOuB6sH0c976QROzf6yD1qTqDsDwmk4zXyYaBiBI92aZbkY5D4/617/U
ny8SmRv41hCiQA4kvp516e9yHugSiN/HwT+3jV4fXFUv17Tievy9UuwrHz6ePwbmBWcV4p2yTDvW
Rp1/cYv+eKJxXRkm6i/0Dwgg3PVx+pvKp8+sJZBuZp1t0xoeu6lr95wHJVQemi/WF5KiT1gcHk4+
jSUYrfAqFyaK+eOnac6gzIqK/Tw7UqMB0vSSkE4rPfllr15LJxgiJtukt1qYSy648URveHQLuUGP
viDeISQuERw6EXmgsHsmaDTci8OsJ/2e3nBxoc8pcbFfvPUfxS/vV83eYRtYFgD4/fE7LRRtk2P2
xrkdm4nUjlHrItrH7WWtFJdUBa6Cw91Zw8nLxPjAWORX0PDmj6Nh0Q1wpyOxXTpjJ9D8bq8VD3TY
hscvLnJ9sz4+6ha7BxGTsNuwvX9OFl78hczXnIvsW12CZbUy47ry8mpnG7QGEpT0h5lu80MhoaQu
xjg9VGTnYt7tI0eK3/gsGZJ9cU3/dONW+KWug9bgFq7//m8PF58JVbo1zHO/OM6p743hURlAUjnV
e/dZvYjTHNfqQNrEEnk4YL/LQbJuakQe+Eg17rVhtC7pDg+PzuRPr3aa/q9u23sJsBphuNJPz7+j
kOzS6DRYyyfjum2W4sbJ4m/B1CjGCr1a40qLC68v65Me6HdN10yvTDP8g9Esw1lLvrKE/cMt0xl7
vEekuuAiPlUDtC2pApy4P9Pza17mAGZD2KzLgxjH5sWueueLndT4qEF6f7rX9YfyY6WJ/EFKGjyj
REPrTGeKC25+znzsSKclj4TRm1GtVe7GEaSNCd3jnGX77UYZ807L0q+Mrv+wWiONZlP1iR5bZeCf
1FAxA61EI8XtnDL/vsSTE+yasdUjhDkp53hHF1dF1sfbKS/zy6GahGJIFJAbTH+vyDCqLUsmn32R
fMGS+mNLhe6AN4TQVMo+VutPz0g5zUlDxaGfPXcSezoL3ZHVMt2aee2+GHUThISQGsSFL+Liizfo
H5bnVRWJMpdIUNbpT1uEAb7eh8ltn30iVB8bKQvSlzGnhl0W8CCarXFt99K7sQjYITWisMF7O/kU
av3kRXm62nirabpQ6Vxf+Ik3fJUe+dEw8P7w8OCAgbDIxjNxdH18wxnlBOlEVPSZjvTwOA6QWqp2
HL8PRtpdpo4Yzh65BpAweOA381K4P7+4QX8UHOwo3BvyX1ejC3X8xwvAXZ67sO2pAetA+9bPwDWE
3/cbhglqRxCWwNFliCvUhKkI22xOnmQSZ/T6AOg8BjXikn+/oPUH+bQMf7ieT0LJEf6zzKfUPtNY
esZgdjSC7O3fP+LPKnT9zuylVOCrdPDzQ+EbEr0TXaqz18EmILNmGHdxrOpD1cXicoQjfpnlnkaO
ad284PZ1LpJFtgdPVvkhTekQRGwfw6+6Ev3WCMbgi4f2zyWM8wynLJTDSBv9zzUgja5JjrHmnxuP
NnBYNo3YEyHjnHSvHB5zm7CGL27Inw8BdlZsYqurMMAg/OkplH0vyblMtPOsue22sDr8W0rowS/D
nPXz3NT2HbMZuYe+H1yl9DaYvXFxDBaH7ugKN3j69wt6P358fAq4INhE66bHKdL89NqawvbTali0
82L3/q0Xp8FrtxjLTu8Yyw99/1aQJbBPYEscvEUt22JKbufBb94Ce6rXEpQuyew27abSdHIm+i4+
6RVtM9Y7/xEBWnMxTqPY//tV/0N1tppukMCi9OXHsz+/SzIwYZ+Y1nmoxny79M1wobXpL1vPK33T
TvF3DrLDTVJl8Rzabim3MWqkS4/uUDQyxLiqgsVawpwBf5gIw7jpdEJOpsTLT1UnjWvITv7tF5f8
5+u2ImJYHumz2gFC4Y+vf23nVZqWqXP2cq+49PTe2snUzveCw86u89kth0nNBz+ZnRelun6XJ/Bz
fGPetuvaoGAu7PJ5Tr/CZaxP3McHgOvCgmlgVkdg/vkUxvG1cTFG2+eJlOWnuvbifWaL8bH3ckKH
gPHflirDpUloSx27wZGEG9IIimzQrkggc49+MhjX2H8lHCy3fx051W1kXFRfFeR/bv64MEwdLS+o
MgfP8cf7t+78U0IgzzmnvZbipGMVgWzRvIiAkSVXJjWg+/XB6oofCJfyzWQu8x4J31dlyJ+LBlJv
TiI0Fyi0MS59vBCNRioT5Mk8l2t9qhMa9StYxc8J+uXruB+++rw/Ny4+D4wA3heWKeh1Hz9vMlua
FzA0ziT+IXHoq1fyyao9Gl/7ppt85wQ9pzswmpXhgFvtq+f2z33d11evGXvFGtr5mXErGIwtBZyc
M7bT4Xoa3Cn0Zte/HoOi3MWDPHr2kl/6JWFXaMBIYyXQ9tZJGTvghtBeVd08+FOZ3HJG++rO/Pno
As6yqIlXhBYO6nWx/VvRnriTH+cEKp0DBLwnuxLNi4wbTs9FSkrj7JndvZVQzn/xJq8/8Mc3ho/1
MXZyXgeO8bm1EozGWHRaZZ6TKkh+mgRG0wGTJOaYRr/VzGW6JabDOQHn8G7RwNWH9L3H8r+4Ct9a
Df8roh1X8Mcvz9wTVa7KjHPum00R9hbOvFEjxC1zjQQ2fP1Tb5f4B74vLEzrP0fP03+1Dv95K2yw
KHQw19ZkQLjrx4vwRgQAljKXMyCH9FTXS31lLL79mjPnvPbiqb5ELHi9TMVKeXfoYPS2/8U1fIoA
WAs7rsE2aeRQ2wHN/LSwov5rBq+ydXrgiW9tWSibl/dXM6nWk3tcCsq9Is8hSMxLem0DZrxXVVv/
rkeRIr2xneYlTkgBiPqpY9e3xv6AyNC89drGOTnrOYbs2PrQGW7/iJO0PjTFjPAWNU4hdh40LZiV
5I/56AM5/bx3y7xl4lT9xS8ONeKPJ8/ma/KLr3ZbDtGflp6CPLw8GVl63k+pRT1TU3vULOnieLcz
9o1TV2kO8dntj4yQ3btqbeJBcnJOON85ITH22gvdnC+7yrxPhMuAWENTWgelIqUbHVLS29Pvrp+s
63pwnhlbOKdULdNhJJHoRmh9/0RrRjK+w9r4V6NKKcs6t8uEMFcGE+l4rmjlfkmJtdJMNd/NHFo3
Q4osd8wWd0FXRE9L5Q59xfe1mZzF/FqaEqPAop3kkLXHETUSfLPB2eZE/D2jiPNuUPpX29lgfWem
ld86tkp48A2erdwtfw1GYNzReakPa8zvwfWEcSQVqn2Yg2Z8I17SJP8M0WQpzeQqpfOxDwpz2fVK
q588qWk/GdHqaZiux0iLv+foYnasI03tyI1HJOg+Q89+FRe+2lO886hQnvu3cqrqA7gE77ZFd3Qq
GzbyJY+ZtXjfiIW5nbvU3ic6adA0wkfxWruZf7mQi7OVC5tmZjT+EVExQZcIA/YOfT0FeGGXe4N3
nM1UbbvFbPdmLNVpmcziUNEZu81GWKYhm/BvRGb5tcjowJWk/wH9KqZTi7r0oDC/ffOr6XeFR+N6
mk2Slpnbp4cuJocQVfCPMh+DI8W5tkODxAgpM9KzH4zaZRmvwQkVcs8Lu3ZujIJ93W0WZlFaQAD8
aNQHZ+1tlK0l78r3nZiZwJNnFO2pYEpPKljqsT2//0e2XlSXTdo5952RHxHDldvOy9wqtCeRnDoV
FH91S0ggNSNt3Tm7YTGutYo3OM1a51Bmbn2TJ0Lfo1TilWsdT92mDvrCMFhPESI1a5xqtnNqx5bb
8P6jWS03MqaX+DPLc/uKYzmcXhIm8R6s4Fd+ufZiJqRymfrTAOn7uxXLq0Ia3onfdIgQ8cQRLRYk
N/2KC8uKflPocbJ37Bnj06JUlLaOcykcIiq7nHD1oenqMDdbjBMJ2Uan990oaV3iyBBaLCG+MOuh
sO3mypjz8bDYvnZsCMGEfmjb14hH6mi2lfw5gXC5qdjcD+jY5UaoSmyIdF12s5iajSeTYW96NaaP
gVpna5V9gF43uMMYtFxWQasuusnON0JDjx7zJHNySGQdNXZqvASS0X6oz22/Qc4Ac2kgDiOybT19
BOTFIXNGMYutgCQzs+nsbz2ygDeP7EhUCPFBz5FOrVlCO7JccFlOSJV6krrtNP6xhqLdDcrzfkxj
+hz3ibElIqzcI6LxbkiSc6OG0KOL91WRuJThkW1oRzObCxPEq00KYR8v44+Fxfm6xfVLZYc8uksB
vShYBq+UxvmBtb8+ZIPOO7kmfSKXk9aPCf/SI43X4dHudF6MiZFyiB6fh5BKfDmUc53+yDtWPygW
c8T35LwiPX9vQM3AWNNWu3nukss4bu29K+PlsS3KahvMybxTpYyjftT7mww1+G62h+SslbhEyEps
rqVTlSdtxZMx1NdQAPtkuichldC8NayS3KrOb7/5mR5fx42bcnpHUwaDFt+BN8x3SMQQmetu89Kk
LQvhoEhxihqe6+0yuYxBLIddpu+y9iUlyA7J/vqwv9+9Ynbdm2Xsjng9yte4FWuKiZNm+7JYGhxJ
aX5F1k7xypnXebacfvpVJqq+Uprwz25Za/fmSAJ0P5nOrlO9ddA9UucNe6lCLx767SLKZlePnotn
RcMFBrQqkkPXYjQshkcPLD28v4Wm7ZJyYH9fymZlDo9NExC7h+fbvEhLzpEm43h60MrBkmGbT3i9
jjTP6wdT6FeIJYdH8ko7fEbagHJcoFEY6/zS0ozlWM5tjbtuzi97P+dpTmY+jfzd5skGkr5R1YJe
SPdrc9MjEL10VfCMvAZJ0xAzEfEaswyrSuovtSvuqsnkBDBRpmapPCGWTS7cHLtPVyz+1UAO+QGw
g3PhI0SPTOmGeoENsRbNcD/DKd0EWJW3qM/8K5Kub1x3yk5yHJxbf602g9Hjl3tvdfZZYjQRFaG3
N1lup1LeAw/ntLQEW4rS5bcIvOVKzkX9V+8pW4ujDIPdXkszJE/8VPtCWnR6rERbnVOrEjEp3NDV
Uv2SXkixGfOg34N/4IjTZgl7m5Y++35z6aJfQhaaTCd9SsaQaGUd62Kq9v7Qzq8Vdd+GsMsEiPfS
rRp5HGsoMdYB4Bi0YtPEBmdm1X+zSYWEcI868gQn1ozIkaRH02fzEZDBGAHpLpHn4XWa4za/6oS2
LRd40R1WwWuI0lYYV3l7GFUy7ZHhaZupnH7XrlJXa9z7MSdnfWu1jnFdeLa4N3PdPdbzyMJmynjn
m2Z8VxDFezK9oSagd6bXg5/O4a3irS9Z/h8JhizOajVnhOls4Adxi/7hvWf2Xu61bi1uWysvfy+x
xVAVQXJU9Wives11MXBi/sD3ZFwbE5cTmhkGQXtuvbPHFDCs7MJAeDzNT8Wsacelqfpt5Zjddc3S
vH8/Z3p6ReSTDjkharmRB0RJMPRNq68PAS/4t3iM0agxfr+S7ztkmy2HXtntoSGDtqMVbRIZTno3
b/mCym9v1TCdhNVM50yu77JJ0Za0tXU3rge4KtBp2zr1ts5cmQBi5U6Nvk+vNGMIgVhL+MH9bE2k
cTaNBjTdMB51zT1U+YTPq0b7SJ9ZeMzgZebfVkm9VsXrDHdKXPe7XiiNr5+n/i1SM96ZoNDNF3RO
NGz7rmPvbv8ve2e2HLXWZet3qXvtI2mpjaiqi1S2btJp4wa4URgbS0v9Ui89/fmU7L8KAwW1787F
iSAIwMaZqWZpzTnH+EYJxihomSTUDIZn/mUYFDONZR9ZzH31ya+XImsM54Q7wPG6u6ThX+elcRa5
U/MxaiKuQN/DLeg7s3XB8De+kFByXwBhtMfaT7tF0ufNKHq15lI2pQnReW7UF8tSvFwW0gHN0P3e
twgd7smX0268UuJOFPOi4TPm4lCGE6uvqbkd8c7C5P0YCHqtk5X2jraZ1Kh1xyQcWgTk6XhHUvRN
Ggo1B33Py62Q+/QfmDQ0r3qnkUVp2vKqlH7urR3FbsLTx9k9nOeM6PXM16IJtY86u94SL4tobkVX
qa9lbQ4IwuI4OyRWxUTIdIduFfdNKwMnMuWhaM2tLOz5qubtfGLlqdtVj+rzEAuvvCaJj5yHutI/
ywG0XYBFYbgcZ/Oh8Srrbs6qE+bJBxev5MNEnuuBdZSY6m7gzRu6ht0RBBrUDc53rK9MNhqbiUD3
Ndf6YkInbRMmT27UQVWa2joPEXELt7rDZpAeaODTVWoWLTUq1E8x/tcrI/WsbSxAQgg3dC7nMr6w
SARmEyHlR8+Nn5mis3ODYzfeTG6Jj8pU4PJGJBVpC23HivuJROoJSHliifpl9CqII1bkgJxu6S99
qZpEtaSzt+GxsAdsZKiOrFeuvdA/jLy/5JrEao/o+nIa924uoo8FrohjFMfVW+FXzrDVJhk/qRx5
6hPYz+UJ4I0W4rpR1B+9Pm60q3SY+2iDnj9XV+6Ya59j2bvrymiI74A4tsuazAtCrUTS5UY3uScu
CJTsLkxvGI+DYyRbM8nUdRLqyCIbyqEkkdltVng8vHkOpM+siAKSgBz9HIsti9nG6WzzavJyw18N
le8+Nz17efIYm7i5SIvCeswiXPJr0qnHG5q/fncK+yhWPmCkTKU7i47XozFlBT/PG9sHpD/sgGwx
y93glsUmUxQX/ZSGgULKydgoowKYdVGgwfRpVH7bP2TkRXuEXDrhTSVFd5MvPUxGiOVBabj2ur7j
T+ChLs1pZBedhxr3t5n33DpmXnLrnL8t0Q0Jcl215UHHLMT1EhvIQc57j2ppQSYYG3fnb21C9lvZ
1HG/94PjrX2LmEsEyMuoW7QnnLTeutZz48hDkzGUw1g0z6X6BIV/eGE9Hwj5pZTjMcwrhkvVHOUV
mwKv9J/0s8VmIDS5Cwpi9j516YR61B+l89bJxah93ktmxVIQFBGpbsIh3tlxCHbO1EjnuUB3/0gM
K9i8fEAZQNN1eAmlx1pnTVDY8e65cYwQ0+Ojd8v0uU0tlp2xctqKm6ry2w17lNRdu954a4VZc6NZ
bvsg7NDaOj7hpH4ckoaxLKlltaQBa1F1XiUtjtpAePBmriaQBBGQ7os5n42tnlbyqGZVhviVCibz
BgY8Zrh88jgaLGJ1ldo2/jzupzx+63qidztFN5jHwWlQuYbTpS4OeeyHe1YH9yEakF/GsuMhxUdc
sd2N9hreywut95MrrDQFrs4sIkA2N6+5ZzE7+n4/BonVGndl27UPnHaOH7vNdFMvMaZtOkchSsf8
NrfCeQ4EnOCLKta2Q2er67xtsiPmQP4QZc/nTogx2BTjjQ78Sk/DNU1YsfKMNHr1ocVfTx5OcnYx
evylkDoHpwll6GE15OC43nKJAeI4oUYQlyOK9m02Scm0lCOaDXbzYIwGM0M3dfY5T3Sqk6xf04Oy
7zBv7c+ndk7IhQ6IpA+zDZHEOsSNNv/isvH+0Bei3Mghf9KymHK1j5A2D4mRbywjce5zPTUO1H/4
tmed5kc6RpsScdoxidHpz+wQiOluediyDnJ9EPxubseUqiEfYkm5zRWcpDT1ohRBhTtJPDrnB8W3
J6oIhyRQjGAPeMALgifd8YBWY7rAdfkQaxIBvGXfJGpu0QM31rT2TEryoTe7q6EJXfj/Qtx2U12/
+Fbo3TWxSgVLAwfMUr72tXGZ8QfZMAts76Ph3g5WWh2jKWw3GibhaTUnUrzY0tT33ojyWfN1FN1V
rsYv2GxS+lo628SpC7Ot8hJJKHM/76040w8ejozN4I3pDVYMDMO6Jj+fGzRRpnGzQPJgXjUrd3rk
4cz5dB0nD8I+E1g/7CcLJbXEQWennzGLe+uG3BMSJOLJvmSSVbxmYxiezpe7wq1/W7K3AL293N1p
lvoB3RBx244ZjlKWCt0pw2htGsqBlKrREHCWEYNCiY55S9KEU44mucCxRF5/W47AxCGhnxnXcT+2
7mpoJfakbG4fnKVvvNMTLB5jSN59ayAcjtmU3UqLCOaVjdzVWJFri1BmpuyGZNq2UCbqqETmjZHr
k6+ntPnw7S1Xemjmn0dCSwL2tfHNeXWzGKvvYWN9wI/iHbECC7E9dwnPJRKdDkXimpsZp1BU9gP4
CkYUS3nH84hmYTtwF5oIKG69MsUUwFMyvIJv5d0OjKQf5vNCXOt86CKML5O21CV2ijFCJ2z4F5Y2
9pe61VbH0bTaNQ5m/mlWF6pU/Re7JqNbSKWfdL2Ot2WmpZ9sOdUHOVqbGsrkkeaYdld0hLKcO32V
mIeX1igSd8W1ll8PdlV/yqyabIeqjgK8UePdubPth3Z7CeCFogbO+6Bs69A6RXNznp11S2vr3JBE
rVY+ZVY8XjhNVFKITVqAiSDaaOXSImr6srlLm6Q4Zggsbnu/j3b62PXHDtnAznOXhbVy7Wf8g9ml
vjz48C11R4xfajXjxHtDPKTTFllIHPVobW2hs23s4buvs4Ed9Jjr+UlXWbnP2ylGBSP8FwIw6Nmg
8IOf0H0hrKE72FN5NMRsrN2uzQOUMyG7IsPbaniUbuGWcNHZil15703o+QnZiI+gPBC4EMZqB3Ar
zaCBVUkVD9oB/45t40iMWxHhMsm6V3yUkXUBlZhP043J8ILd075Mz72K83PejXqeUS4mvWzlKp1r
zXEzzsMiQSp9GQalb7sbnCbRbcUSvqN75NK80Ke787WEhtPYlj6eTwEa4kJ0fr0r6MEeGL16e0/Z
1UGFeXLwoTNCgtSvDL2P7/u0ep5kF1+xoWFThpHiarEIpVZvfmkqq33IloG8V7nWQQ99c4tTIb5m
7EXwRzZO9yneyPuQaevR99kYOIXwdnbSWhdgc0xIH97Rpai+8kvNfOV6kp9wpdqX5yv+Dz3xX3TE
FwSxZ+NuB4z4Y0dctYlXTmWL4M1ts3ua56/eLMuLZijSVW/YxUVd6t5uyOv8Tsb9U9/3CPFMzROY
pYvw6zcdpUKws8vAm5x+/+5+VuMwHPJ0BlsWjF9ste+nIzg9Ovbx6Xyjc70GKTKLlBw9+iRWbOZB
X6b4wbsCX5FeYdH802D3Z6mBh/QbpDCEdWQ54ofpWJjZhTO4yrrpI5nggfDH6tN5RaZLpW8Mmapr
PdYfhyJLqCLaSpxEVcZfUz0rrzM3l9vfH4xfjE0N1HUchyW+BIDV+4OB6aW09aFxbmSG/uas2JJj
gtbOGqpPjQibh9+/3i/GpggEYC+exR3MB9+/3sTKaeUMGm58Dv7eFmwRMJCUH/KspA+YC43GZGdt
MoI0Lmwysf80rflZ5UjdbaB+WUb+QvyIUdZqon6IfbBvUs0mJqAco32BL/BFgZBbQbxfG9MiRmJG
8NjPXnFtTt5946suSNLB2Ud13/9Bbv0LMQ7vyKZKdwzHNw3nhzMAT1WvROU4NxR9zkOdlBGSb5FE
2wpNJDthx32zLBpSxCDi7Z00aChpuzPiuMhXo+lUG6ON5RfoYsPLOC/zsn98wjhKHGrkWUz4f1Si
VJbItUi43o1lpEvTpLbogXY5262ly58CBX45r7ZncQEmJXpbv38Dv1A5o4RBV2gbyPqop3+YJLYj
jCIZd/aN1yfTXRNNFr2iNCinKb0swY5dYpKbt4YYw70cx2yXOtT9f7hufiHIQZVuMO4noNH3fpJ5
op0snRkFxsm3uwvEaQUN3bHd9XNIPx3ww0f40t4Ka2u0dLOtESDHbeqk3aUo4yhZZzVszMZsnrvI
KNZjV8jXhIH1jYP7c6XCeVjJ1KXG/P2h+3kSv5hSluEktwtD2B8urcwe2IpUbXJqFkECJY9722FQ
uLQqZ3msLX3jzv6jpub8Y99P4nk5ol7QpPPSCLXf3+NxwvZpbsz4hBU62jl2Vz0YsIcPg8azGwMq
uwyE2t5tlMZcrtSBaRQ0Pf0S1EHlCb6Jka+0JHMbyGDZ42RZH0Ju1FVlx9hoz3Ol81SqKBsKyIHt
Nj29KrBQSWyndLxXY0cHSJSuFeDE6PZhoi4HHbntusPzLVdDVOSPxblRNS3SfV1nR6rmab5kW9uu
aPp3d/GM5/PblvrbAAN0m7GeU2nu61JONz6cr5ffn6xfrIw++ifHtT2yOSGmvj9qee+ktTVysiw5
OFd2oaf7mPnTx5iMjiDP0v4Yl7GxnacqB/vUFH8Q3f3q5RHwoAhgZs+N/oNmICKPS1jDIE+NFmsX
ujLSb4UCvoV6Xw1lr60i4EtbdMAvVSrMPzyUz8z39xcNyUgsgIgwcROIHxPBpj70+3KIshNrL1fF
uSRVYB1ZDG02wIZnVZ/Opco46caxduPizQDUwxxPZWziymUIi7Fb7UpMeMO6zZhwrqquMSAKzFSM
E0gzXLRhzC7dakp10ORIi0Hpchd1ki8Bxum7AFdyOa9YB+oPoTZOTzP78A4bReZh/7OJUFtLe+RN
ETzDtKCMeWlkxNz0xdzWaXDu8XR1SIhP0RXIzpd2kIZU9CVd+jKxivKPMSkCDzDfwgtcfdPlNxmK
s8zK8OMjkpCL9P+fX1ueyTHClv8LRWVvA4gaajs9aZi+uhVOF2b3hogOdFiNvQH24kuhe5Ln7xRv
tCmy/nBx/bzlQtC5eIo80iyWXdf7azsagC1a5A6dojE0r6yU2gjQYm7EEDGWUjiDzDStkIt4F2wO
xB+kQT/vcajll8gXyMFcYT9CyR08l4SJJepUDw5FcxY7tPQyTz+6Dd0otxV44H5/vM807ndXMxWH
EJg9FgMVa+FyQL7TQMWpaWa51yW3tgSI2cWRJTApl2JLzmaxOW+zsJdVAZlmLdu6tg4yZbenuui0
jVvlfw/xzNrVIcL47YpxEUfMRchzFpOxcI6XQ4gRIpLz49kEhmpSv//9pzgnQ33/KbBeuJCd2Rga
LOU/LeSuGboV0S3dDeib6sqvTXVpW6pmBG99mKjOV1Q56RX8mRbbej6nL12qHmqDMoxpfgRdDfHA
gSER/L7zDrsMAfzTmjxBwM+vy6T4mKQ1dxC47/kzRWa5Gxd9RyQ8de/FYvia+sZ0Ot8+DF2Y6jhy
vhtZxF/9LFTbXHcUAovRHj/ns2k+pZ3bH1ImLZeFlONe92reoafE3gTbvDfSNNyqoXfWuIWLbd67
/k1oDGVgl4OzbqESbZhRVAYXpp/vSvJath4ymGe6jRbatSkDL8wgV+7O++Mi0YeT58KbA7X0qKFb
v0J7WePYhjSWW6xas31jAlvZMsH2V0h+tOfc5gHcIEbYgClhnNG2RrdLaz121i5NrMps07fY14qH
c5M4aiszvY7Gvnwwi0q/TMIcTwNynRcvNo1PMg/dA24etfVDVrpC2ab8w1X8432D/tRyiWRAGI+a
7Cc5r+0PxQTtQr9RBUNCbex40trLsmfZ+YYQ6fHbE/AfGZLvy5xf/778n5eymmoZxe1//vu7v13L
F4Lsyrf2t9+1+1oenyFV/PhN735y85/nL0dfy8UW/O4vS+3eTrfd13q6g1aafXsXf3/n//aLf/uJ
76fq63/82wt51+3y0yJZFu+sxiY7pP9z/pR///x3BuUDiYc/ffs3Z7KFyZhdOcUkkWBL3C3rzDdn
MvZjF0UaeSHLyWMd+m9jsvsXG3qWpH99kZ3A38Zk0/+L3GfbAZfMKo3nUfzbv97V6du6wAHjXPAu
//7792ZXFldWue/WD9xkjs1TBzkkMDX+8MPO3W3ZXYa9XqwVPdY5qOuGEqqwGVPNRXuIQ5ntQ8KG
/XVEQeysqrEe4j189wT9Cx4AVPZjbMe3rqHy9F5n1NWuSxAHFbMLdMBB1JQg7vSmodOGUsxPtm4x
RbSrBoATWybpAMLiws7dC2duRAxHqamF+typ3ELtUVZVF2Ch9LOLpEg169GasqbJSPuJlmQFpnTe
Ls5Q6ejMwSg30k6ft2RE6g6y5iELr7uos4ZN7ZuDWmMiHAXbjQyGGuDK5OTVDQzHWqoigXaICWsD
LbabHuJ8AdTB+ZgRNkC35HtYWaINxtHwLXEcoTZIDFkJQcS1qHrojFTq2u5cK73lgTFaDwu6LWeU
qpaOKBP2UqPdZrJ1u7CjkF5zXjnsfBOzsJNV1029BVLUjdydj1zjXgrSMej3u4iYTEI+j7CFC7UJ
wUlBHRshkPKe4+mmyaaHLLVLeq5kdD171djfGEkCpAJlvyjgYtRiCDxXK1+tcNAuCTZIvCCZK6hc
BvpEex2iXJZrhVYoX3sO9I+ARCEj3jaKHicHQyaQ6Yy5tKpdFFuzxpihUg+WMsBWmH3JzD7LzeYA
VChtN4yau+gty90O6Fale81WYHbwgqnLwnGjvNwF49g3EhqGcgskP2wmr4dIWOnWbq16gryWcjlF
UZczWvBxlMCki3BgATvVFeCQpkoOBLhGD3U0anNQATEnxQCZMAyNsCfEW9Oa8C52W3wVil1Ov/H8
zHsNl6INlHEF/bUpRRtfEblZ3FEBzVngKhF+HSGaPuZTWLcb1WkL78f3JxXUOY+xNQ3KstmwmsJb
Up33KdJ1bS8yZnS7sPCc+sLXwG3sHCTVam0ilHOA4sFZ2hZEsoMFFPWwlc6IXLZwx8g4eKBI9bUI
kcNR6zCVZC7e+/WWZpJ3N0HsuxZjhSnEL80c5VWECG1FD7TEgjo0DdPUPM5usngCUYMOCxRZzR5m
bRRTyfTTSut8BThYtbvRbb05iKxI71bNEJru9WTqBlPK0KvzQ5X31bOpu3YSCCNq3zzZJdHattOx
CvK5CZ+cdnKRfoyiephjuyPBwa4MLcj6djgmSQ2ttTKAqK7I6gmvLSPy7Fu4QikwgLi1TR7pCC5W
k0JWvMphGUNpiXvv2YcKAstAjEzeQFvJ5XZ3mg86RPJkM4S15a+zlots25vtPAUJMpHqeugGIJDs
GWS6zivNRkLqlNaDn7hmsxHAY6hMax9QXteIXGzrRvPSdTdM40to4jFco6IcGiC6VnsqYMJ+IVfQ
f60sBjKBTgTOteJSaDm6qQMQXYso9m0S7Z7SxAlhBKXmFAeNW02faA27NphwdBvBBLvwlOFgKNeD
E4LiS2ZklSvdrhoq4iwZaEZVooN5zierAqdOjHRl5zFMXcwYurVNEt4BDLyKEJMxbuej7AY/CcCW
Qa5hEKS3K+FHhLXZJgb21WQ5db7Py2i0ViX5jC/gvOi5K6MjnFQyTEoCH6Ddwrxscg58BKZp1bN6
HDOrdDlvwqzDrdRkvo1ix/yibEKdIQta4qNb+o6x8ubOvJwGuxaruVDNnRW6msZIgBHyyk4mchNE
zlIYVBhbzU0ResZdBs8Um4vX3jV6w4Q0EnKod8mYtnxUc9F4lZYx7ztiP/3VpENyD6hAIBbZc8du
PrPyELx6xGC34KiJlZkKIw6YvTdMTFqLa04MqYbkYhaBknO/MZP4puBJJVGqOcaidBEyfqgmKQ7u
svWezeQo4EtecbqizdTqt6kdDTexS4xSitC/yqL0bnQsfPYKHrlX3GVWI29gyK4LT4M+Aie/5SKo
pXnZTtUpHNS8kiRHM0bsT2KyN4WuLpzUZsjH3Eln5jG1zEhiUVWB7hjrocLAEdrlBapKptOzXPsN
5JyVaB55xsHIzcI7t/CSBzKlHqtolBudN+HosMDqrnuN9HEHnemRQcghlLGLQiblhULnxoColPr2
lwFhj9vCG6v7iTMSmtWeyplb1khhFSYhhYi2k3PyBewcNqS8C7SuvVBmY32tjHE7sZhcty4i2hG4
E70WPU8+WhEWWwcNStD2TXRwhhg2fvLFgFvHUHciVy/APEPq+FRwva/CrlP7uBbHdDCNVS2cINet
Sx57rHIIS/o8Mm/AinlbIQnxXKHbjTZWb0drAnW9W78gunlGec5zhQSq0dafXcyjAboYGLiU/NtI
Zpe4Hy5ayKIoymn5N9NNJvNbAkevNCgN2mqpkl+72r5OtTy5BCY43roFTxQqjRS0VHoatPGYdLj0
87501kZOQ9aakoeBQKZrTjuqbbd0rjDSL5Lucdh5RRStQI8XN6lu3caFL3e9DeNw56f1ziw0d69Z
6YPKswzJBU9emcWSRKfu0rTC+9rM/b2y0uvQD60PTQ8JCritcWt05CUNtrgda0QruTcUn5HG8dq5
8k6hxuMEehSs2JZHNfLrY+uBnAogg+ECswkV+ADjt3iz3am8srzS2KUwYLdTpzvXrTaih6ybVzOJ
BEKVYl1OBesOutOcuazZ+Aw61demhBNgkrnClN/K9/oUlR+caiCsYdQJPUDqt5r8Tp4S6peImyrr
j6WKEf3EOQBzH4H3ypPDKa1AYIo4vkfs8KRXrXZrsFUNmCjVGykrFHx9v8Lb+JJl7WcdrWKywolm
fdAivbxHZSm2CB/FKzDPh0TP54csRx5LWi/7l9mkZoObN1iy3xj5sBO9rwIVZ+k+qsTnjK3Eauys
105LAyA1K2VCsZZ+pH1wk4ynXp9hW58QExiMfivEFIexnXj/LntWWV6larCP2YxCyBTjdWPU3M2x
7Sc7NxXi0IIF01KnWWHyXJDr82HSqpLsPojxWAa2nuFmJ/JPzFdbZHdwBj9iLHiTiN5uNXpC96ad
Jp9pRBphd2AMiPRT2mqWfPiiMneqtJrikJS63ZUbFlRm8tzORfiF8WOln0zD7NNr00CvEgVeS338
prCWj3A5MQAJwJKq5Rx1NBHv6paeyQU6vaEnAjzu/ewtVNDa4fGG9dBuXLYK6NLHUk+K4qhouPn5
NhvcHi3yQqAvX5Cwt5XclO1kgD5jTyCK9GjPWidClAcSABplHhLUVWaCMVYrD9tZepvEolUfBOz0
Ef4NVpJhM+Tso8SFM82gtXd4MkvDuq9zzTCrk+fAMEuvSCPUi+KEOANTw6lPfTNNnkPodCpfN2Ef
vuk+NgcsbjDg5KZBnfbZipJxpeKmJg9jdAB3AQ9xxl0nKucOBzzbZR23wJaR0MCD3OlhqYGITDTx
kBRe9ZEBVqVvCjM29CfERJb2t4HyH9W8/7uC9reorv8Xq9rFk/g/V7XXzx24PNk170rb5f98K20d
8RckEoYuFKuY84ma/Vdpazt/UaQS5EaDDU7JOe3pb+gW4v6/hKBw9bHy8jtJ2f9V3IKq+stG8QFf
CKOWrdPY+CfVrbFMMf67uEX+7KMawEdmLj510nd+KG6hyyJ2S10avalrXGjKHR8cldQxFdKYo50Z
um1DsbNGX9nmq7ack+dBH9w3peLp8N2R+0Wl/b69en4rzMaWT0W1v3gI3ncbC39iX+rKCadt1Oxp
g85rV5Pd3q0yIKS5Fbe3qReFL+xT5z90lt+X+BB46Ne7NAeXE+EyvPyhs+sotPGNmMu1r8WPXmvM
aM7Hr8nobbkrxR9ejFP+7pDzYqBylo4UuVviJzgU7SLHJmOmWmcaGq0p7p5FpaV/cC7++kU8D6YJ
EBHsBu8PJvifOspsbRFhSuNAIE+/nl0hPvz+lC1Xx/dXj8VoDOwY80Q+is+87P2rVE3floXRteu0
L29tjbV9jNQ9joSvkTF/gpd68Pr8lNX+5veva5k/v7C3hCMwFyQxzTeXr3/XmS5J5tCiFpp+ZpNM
HWDQKqZtOnjqCTKq1W5Dcya6T5b6M1jyGYtK6d/HVpiKlerLMF93SZ5Q3ENCXAk1eA/gan0RUGqM
T1L01YzsTkOYq+WGNq9yxSx0jdq8hd85CoTjHj8NBuRq6Pq5DGpGpOFBLSajaWQ4dTCRZqAfNxuz
XJW1ZroruOuef/Cb2iUqqbZg/JK+oT0ScPpYc8iivag7B/VI27nGxk7oHkFPbwqqAsf+I63kp2uD
Ew15CjyS7hJic14Tvj94dlVqaR916xwfw7Wmh92mxkbyh8v8p3sKaQo4AnMhawnM3T9cgS2QuNxo
jXY96C3FeovBY9bDMWAaqG8pH4vg99fE+zEx9zBubW4qCCouC679I/3C0fIKYnbdrhkdcea6QqBA
VdY6qjC2gwhfRBFsPH//or/4kOBWBKv3Gehls/B/fx3C9nOJ1gsBqqbdqamrdN/GSCMH4Z8KhKV/
+Ii/OHFLWqSLPZwVm63c+1ebuTj62mBb5xKGyZRuMNadP9Z/+EznOda7u9qnCcu5Yw22eGg5P545
ozLlwMK1Huy0+LwEbNuUfxWRXKqU3r3XV2RiQf5az5GZ5gFml3xbSKtmJMdk9t4h/OlG4hn3vn38
/7/L+DefhfN/3mTsuuf2a/6cPX+/yVj+y7c9BtLUv0xjWX658DHrf7fJ0HzzL6QQjA09fqeFvew/
/t5lGO5fwGJ00A+GicGe7eZ/bTIM8RcbFkQXNrMTQ8el/k/2GKxw71Zrnun+eR6PLACxOIKKH57s
CBLTXhDIsLMUFX1RsdNH8kKvqmhPugRj3xp2TuhP9IZZuLhnWE8eQK/djqG7T5KpXptx1WytkQq2
6MzpEKK1OJipS4/Ma9wNTbXdUChUkVM05EFpiC8s/8V6suiQdtPwuUxg6UWookEndFeehJhta65N
J4UGiNd/LPKc/nY4PBvVoNPQ6qM3d/SwjYNECWiMv9m0ITdR4kAFp5yf3Srd9VX2oXA1IkF5wtPl
6yYs1R72ny7uTKw7og0xpGdxtS+aLtq2g34fGYlBQ4ZAhiz2vKfWV3q7ziKrkDt6YPRqXCN9mdqq
vZqMSdD6p5I1+3G6JTMn4rnRJEvVRvHrpWRGBSSmgfSV8uhWuN45ltfe0AC6k9UF/WO5Y/5orpMQ
1wv4Gp4nQ9VcdrYm3VUR44OMRW1/VmEncFO0+jUjsmOVYPYKjWRFxpGzmwstevNtjYq88v0jaBsi
V2iQRGs/MT+B2gcvVTYJ8HBi3KVVaBhxFSzxaPgY5fLaolrZWrllP0z59MB+yNwr9F3XRdzlB8IC
zOeyLrJorQinxY9sx5/R7pUBnmQyC4e0by5gwH7SB2d6tV3VXOHScw4NcvePpdKaL2apnvV5Kuib
0rMh9oO6Gq9SDd8onSnVOJr+kvyHhSHAkycPg635N34WswWwS3XhliFGp7xQ962pEesCkXCFbDNo
KjP7OFthfgCxTgFNfsil1wzOK+p/Osy1k77KuiM2qVV9Z97G6FO163ZQSQvq2GTpp1TNrzCHacnG
tuP0Yu55ngf9GPbIxGsaJOzIw4BaUhX7vtRC+gNelib77txzj7IsWWFkw4c6uHNQ2m57hXZcXJFE
eGfY5rix+z4OigIKXT3HXqDX3hODnKPvjbQ3xBTkVfYEW7Vc51P12IR+sxb19EFTCJDSTBBuUMYF
vSWVkhlDshiRTHrsTtNTpQtLfYRqUV7bSnj7tu7bjY2C+2nUBrmVhnRfPFIfqnVKXNAHpwFGkMPw
WUeRMz3p4dBsxyFvPyRDW1zluR3eE9Tr7xLNLZqgHm3v0qyXKM3E67cuPIK7tKzxXTYy/ygmblmo
IhhSdaweG7m08+mRDRrXQy7kthg87anMnfHUFSa4+clUKPFJyINW4JCPtOs1vdxXdnNb1+ObzrSO
XAIi5Vx0BitMhNl6Zhu0njEwXZDoI1fQkm6yMPyY6uNa6119rw03qnS79ciE4ODUjtyrOv/ajcMY
QEkhY4dNS55YtKkKwhFEQYcGmJsfWIU13hvZtCrChCZ4Tec3j7aMCrS7UEZHM2leQ120X9u4rrad
9I0Y+Y6V4pK6tFA/ag+0971YXtWRlmXNsbJSaZPAMxCVMm0a17JJxXJsTN3luhmIaACIdkngqHgR
dZq+ks3pfLTLwjmFDXFtSmE3qNvTDP0u6KIWN1LrjLh15myvFB2uaq6BZVCR4miX9kvbIhdNRt8h
ZbPakeLobzIa0itAg/1jE4fiWGikETaTE4QOwEqL9RHmwYj9oUjIw/HS+FPit+EN5sf+OpR5dI3m
OFMbk9S2bVxrzjHvmhbNoCa2djlfjYO8akP30uugGoxj8cWcxMGn37Hql2ZbxyzTlKM8hGH9gVwF
Y934+q09j5dhRSbhULV4h2yVBk0yjlstVelFqT6pkXQqYferqMraS0IBvVOdhXLTxVV/4yfE1Gk0
ZR6JzOroL+MNWumhipnOJFgdCYyycVAxeyh1/DSkueFGNjCQyU2YD+u5nl8y27odq4btOXS/nsFQ
Za4LGYu33rU3YOQcNpv9dLusmQH62OvZcnvmv8Yl5wsro4MPSxZ0kGEXdcxMY3p+qdq60jFuvEwj
1WXUx1d6ZdmW8ZVz8v8veefVHDeSdulfhAl4IG8LZeiqaCWRukGIlATvEki4X78P2LP9kSUuK7SX
uzMxEd0d00IBSKR533OeE03Gxdgl9y04xcCTU/VgIXQMKoXhtGZ7uJ4khabalNFZ0Ws4HnqvDozE
NAhu6/R78EHVXd+O7ioZm0cdq9Zl16Texouin8xT27HB6d3QcX+uRpmuPCUKmL9xM99DOvlK/pu3
LcsY9gxFzbnPv9HkJKSFYLi1RcsrGFG23UTmyHgcxy4AdYKhJSSuNpq+d3ORrIkNwEoT5vrWnYdd
4eUUX9GYIlLJNzHRV9edURCumX2BrxvtGiLoVrJpRiR5mU+tQUXU76MvIQodXnPrr6vMo9A7P879
kN33GD0hfQ/9VQ4d/Mzu25iAHhVvybUpiZJzp8ABfG+R+GIkZXWIRnVohVmQ4GL6lyJdIJUJ3reO
8MjLGLEZQRxkW4Q265ge+tzoMOGVF166SSaSciF0BfxEIsUa7ZYMBMmUQvyslYZYfo1D5rH9qFTb
bzM7pRno9fLSdDnkFCMTk4SaMHVZ+KDGeZsq+3GeKdgnvdY0d/GoUBPBwSXZiJxFaG2EOFjx4ggx
ARLEG0jZuvdVoyGz0yy/N2l0x373o23r8noS1XVpmFuTLUaWl1+Zuh1QdCbJFH1nbMaEAl8n43Rr
h+YZGH/7m9HBARja+GwUYk9mFuXclNSKftpblU1ObBSzArr7KmO2wTZJ8WBNKXqF4OE8kgim2feX
eKPLLSFVUO2+saz+6LHDpuaIY1FAqYJ2cYN6OMCPjPapczeT3hH4SQTvYi5yBTHAcbIZ6cVjY31R
xDXto16M99oQo0Dy75KetnrMaQSvYUXWaZvZbKJY7dx1PhI3yphn5oLJ9QL03Livu2zr5cs+jaMQ
JqfQ+eIMdbx2wmZaR5US94NZ8CwH8csRqtwrg85wP9ovIyGk22r05K0mVc8iEnb1dU26lyt8HVWh
svvBjNfoDJJ0Q6KKYW9qhSqvW1VVnMx73FumWnc+SR8wRzn87jMARmG6spwx9c410Q0D4isk7uf2
FKf9NyBiiXiZpnYyw39Oan91IPr/Umq0cPE+Oy8l5VEMwvIv/Pe05P3HtXxi4pdCI6xMfymN/aM2
0gznPzr0b1jkBuVQXecc878PS+Z/XOZuyLdAPW2d5uy/hyXvP4YQ/FP+I5DWm38nN3qNDfifw7fj
2cufxIGNCg0Kfc5n78/4KbwWZWGI0uQgf4x5X0aQXP3+F2KM2l3rSWHfOAaFpTWSOwo3sLP66jJh
OX52fFVM51mHP2n95vGdrMz+85uWmqzJ+R1ptXtUdyjYJevkR+/JlSPfDUryUz1MuQBvFmbfhYhA
yMIJfHQcZRgnSh7vCyz/vTQ6lcWtQNljUYC9LbDkg6mFvZfuyxqeFD1752ooQmKLgL3c0KyJnz+/
048uh8iD1IDl2OxZS7n8TWnMKkbOxXm69+0cp2Icy+IFXH/5PfSrZt17hffz8+stP//4bb+93nJy
fns9ICpScT3DnOONn+n1Odstfeen/O3nV3pfO/rnQXJP6PJ1CrYkEL6/EkEEdTXNlPtyDoopfdDz
NJ76v0JE//ciLjMlqRS+Q7/j/UW0NhXKbZN95aP9Aq5j/JZNIklqa/NzgtybZ9W4w1rmrnni7t4X
ov97YaD0NP7xt1DMeH/hNptpqS1LikkpPKhL29paGXGB/uz4kOpUfznmog+KzGVfnlbNqWLnh0+X
euoCbsTcYx59IYJtWuboXJ+1a1PLZNhFAxuYz1/hB4PTQJHtmJQ3UbUey7EzAnYw6cZEXrF3V/qk
7QyOS8SKZfEeslZ38/nlXuvAR4PToKpKgZ3LmSjf3z9U1AgZrahoz/G5upRjrT0u1JqbSrfCW9+k
5ymmot0Rdc7eSWV6y57Rzr0Art60/fynfPCZ8Dku/2UIUzg8er192TNrhtG+UwtOh6judaggoilB
xtxfX8lCyEcIDsk2uHqXF/3mg1Qk1ZZokq+QV0WP1pik51LMLj7kND37/EqvH8PR46UujoAQsiTl
uz946qSWhuDRrkAYGA8dj/I7dSX/GTEBMfODF7lfISYjjVKoDX6EGpXeYErr4fvnP+ODL4fmI3eL
Qt5m5Tt6tKOTOGXtGldmrSakES2arzpW9r6es3pT6DRPJoMwypks+XNCdNu/cjW8fri03JD+sK44
LK3Lm3/zvIsZShV4qqsK5AEKd9FtsxyFBUw1CWiujM4/v9uPHrpt0CkQqI0NOrMs/m+vpwTEOmyd
V5DuaQYUMqPwqNAHUEZqPPWIgGC8kiRsfEs031ii0axvMmVb+PnP+Oihv/0VR6OMiT6ELWReSaC2
1Dmm6CDS0Aq01HRvdafVb8t06ndTJepdZ4n4xMj7YLKyDRoJrsWgc/1jX7NbZnEyzMZVh9vhIuNk
cGb0MIVO3OMH36zN0mbAFYZ/zsz4/kmT5xrqdW1caaHebUKnN3ddXOhBa5TdPxFg/0eJ9pH59J9B
ZDmYrkx2aFQSl8f9ZhB50dxrTm9cCWIjXUxXZJYTXhrDArRQva7COJL7SQdGl5iE1ZV2m105KSJT
aC5O8+ANVXXAEWIdxnzAzGw6EhvP5y98mSqPvnW06CYQ2YUpq+tHw84v21iznfEK2MF0NcjW3hil
yG/os7i7KYrHu5mw5l9h5dWnBvzyJ7+/8lLAp79NY5u18di0JOJO6xvNvQRwlF2TFIrSL7HVxu3d
dqc7hCZS/IMRkyKBTMtkuuU3FOdo0Kqt58oSEavuDyd2CR98hKjc8WLg5kTnQM7H+/dlYW2s6BJc
9rLKtyHcyj0FY3EPH9Bcu14c3UnPU2e4ZmhaG4OxTZTTf/38hXywuBlo+ukasp+1TIzj739DSsFD
VKV3iWe+3VcGkVVmFIYHp5XaWjpeeafZtb2j3mlejDal26K0yhsXQ01w4of8+Z28PglBI53TInaG
ox+iRqs3lH0ZFm36M3Sdeh054zk2ZfKJ4frVwVRQPokAJZ5Z+Px+11ZoPdpSEF8QW/N5jElixRFf
Epo02ae+rA9Gz+J5WE5KKESc4y+LqlLBA7QuseVEWiBU7KzVNNl0uEe1b4ofoU5jhE1WCQqwDznz
635AjGZ1GZIQ3yDE7Se6Wv8e5T44i3xwQDIQNBgkxfGzPNc7el6R3Y1aNumXFvLFkCp/Ud/MSSvX
pMF5QVTX+d1Enz1Qqv0RU6ZCqlWJ87CvpttYEqByYmfy0Vjm54DSYqqjv+Usbek3c089tClCVOsy
Qsa5k+DNkHyOBmGsUJ42c9XVDzaprXdjr8m1XZcHjYLLX08uPBFadah3lhnQPvqcVIcBDurmpd53
3jZJ8g5WktKzdQe18ElNLgB3o33KIH2fWEiOOsXLxMuVuabvsfddzqvvbz4pbaXnkKHTsm3ObA1c
B7HwHuX9XL9F9WF8N0Zf/hJFzISc6Ul4Dpb33Et9vO88nnVRiO7E3PLnRAuwnedA6xKZDc3G978o
L7UxlHN6mcAL/6FLg6E6I+tcuVlkI5fu3Am8EFu8MzeUav350PxzXXXAsi6zCY+CfsLRUNBigEmW
SC99o07vOtCuuzI3s+fPL2J8eBXb4gJ0dYmnONoxQe6piX+PL2d0r4fJbftz5IVZ0Ms+4f48e0u9
2tulVMDXYYYYvnBqC/UwMt51rqz5qeoAMeAPaqLN57/sg0fPUqMTPQI0horI0WDIwzqn5Blf8nTM
s7EyikMB8mAbjuQh+lg7VlMVIsVX4Ymp/L3wYxmEi+GaUy0XR9RiHT32rLOgYRXahe9mfo7IEyln
UA99CSFLoaAE2BNGDLghGk+d+l6Pde8XV866yw6HPTwL7PEtI0j27XmML+EAV1dWo0EBHxIwz6nx
ta1Iju3QakIzHW+jvnEvh4Feg0Oi6lbjOIGTQmY3simSIHfC7t6zm2thlPPtbDhyXzQ9acd99CJ1
9aCGFJpgGqJTrhsR4EDTNi5/e2Kv4PJtvL8bD02VzXrIboEN2zLy3kxlHgHNzKneBUlgfB+5lD5J
s6G1k04jqg02ouj28xHz51BeLoiQi4mTU5d79OYYLoSP2+7F6IloExEatM2y5pQu6IO74qvU0UzC
/+CEc3QRHYvWTMTgBRrc8Kb38FSsmjKC+2ssbbthjrX7z+/qzwXdY6OHbZEPdJmPjz5QSKmSXYe8
gFy52BvGfoP/zt1qTnkq8YetytEro0bFlpdyIe+NG7SOvjki2+A+5e7GnBfVWxM5ZhW0kV5+00uX
PoWf9E69csNi/mbWzFyrmUFnwgYnM/jcbUP0BYPBltfRWutMH7LZPKNMLeNgHptYbZQ7pdfGQIt2
jY7Y3eWeGMPzop2qn6qai1/QwNvmfrLNbA5sVYfEJje59XWQeXbVW514aekdEktsxPUPY7S9boVQ
uxs2xAI5SKXpe7/IWnmgzMNYAVCEkokGoZ4VZ96O2DNTmQjt5Vg4G4G5Lgpg6eWAWsz5qjCaoUWV
ZC2SdUiBIQsu+lZAmXl2QxfZz1Yu9qIXPn75u8lpIRIrgAw/qYYMH1Su8t90UsZuHVuT+6vy0vSO
E6r+uy1H8xabTh6t4pqeQxCZhvFcdgaNbi3DJb3yKF/9SCvX7Fd0ncPvdmFMxNeUeW6tw0FPL4FH
ZreKbq6/wpeuPVAEMONdmOeoUdIEWvwlCJaKTglIDFpM5lgMkACFWo1amPLwKiyXXQ1WM1XoEcy0
0X5JDj9fugom+ioeXaxlTT0Z/cYr884grAWr2xYu4zeT7mu/FsbS5kvjqGk2DagInIhWKnpaUamX
0I9cMLyFCp3fVgzJTMci8CjLrBvWFgulT5R6yb9StbOwAz2ZJgdVIq5PusjWcFlpNp4dRbW3DTo9
72f8bmGDTtet6cI4ZUzvo5zo57YlS+EaEdhw1raFhXS4odu9rvC84FVvnPAayAS6GQy+SbPOyN65
QXOhxTtJU/+iS2WPembCHhfQ1iJPO6vhQdO2bPNoE7oRiPc4y+px64Sp760Ty6WBp7AP7GKktS9O
aiY2IomOsdWiz6dHRb7FVz4Gjb6z7kzIfRzZdhu0mNO5hSvuiW2ViXgla8Jn5cTLiykjDeo1MUDn
yvTkV6ZG8PzRhAAUakb8CMZllJsMQehPt2S1JZagse8kPjJvHRK2irxynsaJJ6nPS71qsTepcXLu
MbdpT4ABuLyi75rSeSNcIfeb3Nn1WAT1lezI4jiLeimSiyQW2GvjLMV0obUKK2fYeRpYTi+bXmo3
ASaD7YbsASPCApMMWa5BtptBIOYySjAlV3OtByBByZttGULq0k4TIN1R6rFBF8hoyt1QjZCtifce
8iCUBdulAqtdEdR4RCFCFoVSi0wnxDFbVwJzMRKpZzftPR06qBd/92bH6nhdFk1fIfvoyh70eSfA
Z9NWd7rwKST0E4hsGeXXuKx8+vVVYcCB92P7ysoFvtChdKLm3Kgc62yUkwsjykEZtpknrSgwUJfy
sgJ21tAFb+N+g4YjfLbdKK03VqZjZowkwLz1QjPtzsyq7p5C30+7azrJw50zgrEImjAhPtriQUaU
BfzwK9mOyRAgDG3wSQ967eO3S5huwkE12Vpie2XrMPujTz6rrxfrLumBXMpCh5Ldt65XbFgwxUsN
yAXS1wwHdUMoT+FfZVOtgRWFdD2t0txgy0+AVQ+0pfafowZkIb3SPn2Zvcy8KPTGf7BSG20l2lap
ryr8KAgQwhnvkGzcvg2yLDK9ABtje++6iSehMFEmWHWGn1oUy5BTQfKF9AafftlmJ4mpviQqc7IA
LESZUvNO2Zco/K+HudDmL2T5MPlEvVmcRYSP+pzqBu23l9jOFAy2mxgr1xm12zQcOV65ExttAkmY
fkmhaPu9mjTUbU1dVbeu1cLs80YxfNONfnjCu2XueVKOiVkOCx8voL+LIPDeQ+HXrMAvSix0RUQe
36YqKjvd+G4qsDxbY4vFE2lMuTWjxLsXnGm91VzRSwhaKzWvIP3MT0KxASOeIg/VChcUdKUMWZ7+
irnG1ZkMjbta4ioKdH+sLMEwhNZPxx+SvZWWKLAm7rA+Q6Qe3yN7rb+1yWw+93o1vozYAN2NG2vF
F0+FTES4d79qrj0cIivEnhsVpeZuylZ31Sq1MS2uEmAhYZBPjVNvu2TQb/XYwT5J4DhvRnijg/+w
tgVvI2rR07At124q38REC8hxOEsgo30z7d74RUE2vMlppk0rVx/dO7Af6IgI9vDorrHTvsoBbHG4
lnPi7djc12BGhpm1klAvOKazrje/B5094hlzb19hyzJUitE8RxqfdG1WrKAjetW6VjKDXOg4w6OA
k+dseuDV+TlEyPSxSUXWIwWLVXc+IeaUl1gatYcJheRGa5QV73IytjqQpyIVK7Ms8y+Z0ZMvTr6E
ew3mNif4rqgjfNWj3hmQwT0fdbJfpAx6NRlXbF0o26dAvGQAp5O5G2GcdFadFspsZUOv/TXSuCkX
hkkeBdNsS4XwBerQeT1m5cUMQbJHy55dY59Nhl+O26szgxUHPZ6ulwq1jGVmIIutqglApvrX4N1Q
9utWxJRuZRjlbK3ImjVbIuT6TWlNGeZEt3/KEHqdD2aL4bGBpl8GY29ALc2LBi2paWY/geotmpd4
FGrr5+DdVpK47hB4dKHuOHPP6ZqL5/D+lFO8tG4/Dlvbk327HyYHbVOUC/cMtlOL8BPPi8WEljsv
8RxGh25265chAam26sER3NqFpz1XWJpx5c+knKxbrZZy1ZGFhrwH8lCHp7ppmHBEeo8UZzwUzPL0
tNi1sygoBB8rGUbIGOcm1y90ziTzRRgStPKtqJwxI3wyFuo8xDPZEGMhQyJ3nFCz9wbzDztDuMDt
jW0baOcsRIAEHOgwWQZiblXaI8Upc2uT1R14NxP7BR9snlZgZhTV800sZvUVsi47i74BskPqaJZt
cteRj22D9RA0hhelW0mQ17dEl+5PNxySMih7Nj/owBLzp6284RY/hsQaaubkndiOdG/70DOYAQvM
yRAmCh1hUckTDEKf3fQKohbLuQ9LDPyiFxlsi3zLeUS0El9Nkevfz3M03U8UXh/wTdvOuVbWglWU
Ae/hmAtx1/nd2DsBcrf6stNTmaw9ImS/2VM2/XJwDpJl01vOw9jG44Mg4yPB1OEz/80whfqVp9ch
Ib2JMWxFobrwrsH3PDAtOVD6TVR7TTBYc5tAT/frPii9VBjbZXu919gr1MGYlsvaU8n+1hum+Huh
Nd0apJa9R83dbsAHdPGOHT1zyjC0frpCr2weNDH0M45RkelBxj/5TjChHNfxqPvjBtGOA2ej7x9m
Ry+a81S32xrd7YQ72KmAMOhjUu5SVLzzBts0hYDQjG1Ckyo7/AXsv7jDbBVvapv42lUXkQux1oeZ
ddJi+hwCJEuFG9jphO0bYWcttnPRafHWzgfD2GAvzWY2ukr8NtoGsAU04wKVdwX9YwUrqTP2IrNN
mJACdn9Qkm6FokEhDF9Nc+jcl4Ryf6lj/q0tukxSMXoIeU8w1DQyJVqvKS79MJogsHTJZAQUR52f
6VSlP7CaoDtzPd7Jmrz19pntrtAD0cLI23bIi9ugry3eST75lcKKYnuPlZZQFIBrXTzoTeGwTevZ
sSM3ohy90d0wwig5GHvax/P3EXL1V7srrQs/x2ES1OYw3YlC+n1Q9a3auSNS9BVovobtz9RPO5ey
aXhm9e1DX6ViZ2myMIIEo2e1s6SpbQjXaqw9/hjOCWSlp2d14vhXrLd4V1eJ7rHFxkWi2Aul/aIk
o7lR3aHd7B9KaBUuwRf6jAp8yLrnwq76Jxj/013BoMrXpejISYNyVJVr0ZSde8b0GrL1mwydXCIi
CC5pwyB9FpSbeftTDaI6He3xp4QokK5iux33M5kz86Zu2/7JivpIW6UGJt9xijJG9GjV27qZQh4w
Gvd7DRh9DsRmyg50pPPfHvD0YY0FzH6sTKcHxJYYKZQboyodcjrGcVhr9TQOZ9IjXITjVYMwq2qk
kIFfN+SFafnYUEwUY+euLWA6Ng59x0WLFuvTFcBBUPzkJznZNixDbFJzjp3LIbjmFyUtr8cw77qo
6nGAP8KUUPbOG/Twd2705rljTei0Suajp6UpcYg7RF7nvIVhw/xeRpvYNMevQvJpt3lbXPtRrqJA
znY8XFm+lt+HESfgM6/xAYBZokfqmYF8A5iMQBxmy0R8Vaai51i2ehTYhGO4axEj6Fi1duS0gSCC
PsDljmDNNQvtRkHW6lZNxKlmzSFn+D1nUlNbORlaHiAIGfD8IkV8Kvkn+2lo2ruWVNAbYDEdJX+s
N/aqcUPx2ComiW3ddp6BxK3C4U4uFFz/OVLaI3olIlVJhdCt7WDpxe/MK7WHJvVTnp3ykpztEu4t
RPF5smxCDT8LhIPfOLCsfOG/pOzVNsDGVL/VCqDHDk7jeCvhYfp82gkK4oJd6bLns9lmt2Xs9HtZ
O+mwAXc5i6BTsfhum5LkG2ovNSpaUsiuIyKDcM41PuLSVJf1YWaO1/CyJ5wpq1GbnmDzNBaYi9Gv
tkOV+g8SDbXcGrEZfXkt2PyVjO7/UfeyoGD0b3dloYO9Y3Lt1CKUw9fQgmx9ay6ik/GvXg4z0FIQ
xMOD7I0uB4bjf/Vy7n9o7aJgRqfGX+ByfieYW8DZNHwwGBk4Nf8VzOFuFsjICHeiIIOU5W+8Rce1
X8sls+S1jUcnm1b2UclyBHjcG2F6HZFRNAUu0QDaSpqlvmPfTi4jaURf9Fwa2omOyx9dn+W6AE4F
rQ93Kfof1fg4yUDBr5Nrwi3YcO57p4VoQbihHK6I5vtl5+aGUIocBHL2+OYNfdT/Wvpbb6u0XBoR
E3VFlDmoGI/B31PoNTnaous+seRlkdZNv0lpfG9FmhhdALQnjvYLp3zL54/AnfbgMKCPl6y7J37J
Ulw8+iVIISngoskBIXDcQqWpFLloXK8TlFfsCsGZ5es2J/ePqmpkwBttZ4PjqlsaxA/K1lulRcOe
yBA5OQkRVftLM9U4E7luWzcn3tAHA4Pymc14hQJLU+BIElCKTHOZfQ6ogw0qiznAtTVt3OLLNHbj
tDEQyFWXiHzKev35U1n+4OOHgniEEjAWTRxbRw0oYBs20IfoWmcMPFewLZ5H8EEL2yW5yI3C+NYX
jnejiab6qrtpFHx+9WXc/XF1RNLLHUMQOPajAprhcNeKQxqB/gaq1T3TrIq3UWdGu8+vdFy7Zxja
uAbpQDEU/0EUvG0WgDsZm1kjgzC29C8++70zo1DGiYt8dDsYFLERc7Siy3r0efcVdoQIG0oU2tjl
7Wj8Mka6vumarvvy97fj8x2jc0MQQ+QvD/ZN7yPvTTbtVnatDFc9NK3bXHtkQZxosHx0OzjWUR2A
AKfdsQzaNxdZijImQD20+9DTWHHj4ly3KRqmcEdO6Ko+ej1iESM7TBPIMY8aAxXVDwMc2DWVA7Xp
OxQwVF6UGk+Mtw8vQxN+USQy3I7zkZdkO6/LEh5WNj+kFAGu2gQjz+fv5g+tBmONugNOcr5m3JT+
0gV589yGuopqahLXgFPIG2u8pi+3JcRFjsWefOQs3t1zFMcZQ0Ef9lab+oVPAcY0OPCERHid+D0f
3DQ0UT4vOi+oaY9vGiJd5RS5f2i7Up5n0ayf9Vo2bj6/6eWejr5kplZUar5JYx7L9/t7rovckmFj
HEyzp22gKHqxpf8G+Od5FPKEzOODG3I5ty5yCgQMtn40Z3mdUyBUJKYsxFdLCWxaUzpxTi0Xy59y
dEdIgxcWLy3GhYL//o7SMiYAJTcPHJEofLYEvhUSxwaDi5qMrbeUaE17Y1a4JgjDSZ1Hh9TmjbSR
SM5KC8+pIoYPACPTe6hOuGWkLtmkanRuHBolJ2ae5ccc/1gPzalgsV1wy0eP31Zm3cBxO8Bw0q7n
qq+faTosRYjFAjhFOt0y3bn7/JV/sHSwbvzPNY/moC4GHpx29iE1+U1BMrAHJ46nuKx9miGxBe6e
gNSOM47h5NOV27raX/Zj+c7QvCMSRwGP9+BYxUyJWSRMKoSrd+MGwUq7H+M4OTHY/hCNLFdh9wTp
xdXpqR1HRQDdatAA6gf2FZa1UWOFnwY0kV2tzFn0j07Rxk8ah897JSZ2NLNV+nhdXb/c2Dj2onVh
5a62UtpCyfr8BfyhrVh+Gh+dz+S89FSPF+/ZIM1aNDbRcsJfh8SK3Bldkj9XcWpuOJwlXxsLc4XR
trRLWMfHxxGm8IYgwIS/EuImCUcDwGc3nJhm/1A4vv4wNjIY/Nlm04p6/+30MxhjvJAHjMfGhRdX
ZhrA0u8v2r61z6juJfeKDsiTW44oteWQfKO7BHMxof9qrHL28Bs3kub5WJfZBVqJ+uHzB/fRBIL6
x1r0R4uM+OjnUYptdY4JB0065a4tKXynJJjtP7/IBzMix3IaSqC8eUfHqye2yCjJov5Q1EafrZvO
jr8UeorNcQ47e1umY3Fiuf5o3fEcKgFUPRkOOBreP/V67gfDNtrDqKvu0ugy0piy1P4u3cG8GWQ5
UgQ14sX7plMqshNjPIPY1N+HMzrQE0PzgyfMJ2ny2fiIpa1j1VtWgV2PfXnII1oRc6J+6xhyTuwZ
PrxflATs5lAicgY8ut+uNC1YCu2hkKYTDH6aE9fSyp2qYuuOcK+BpZeuJxuJkJakQqxNjWHq4k0p
oTl+/rI/WCy8ZdviosGnNHG8/MlO0l3T5GGIOSsUkMJRBfwafP05rETgzvOu9U5K+T56xkxvFgsg
SnT6+u9fd1b75FhW9cEaKIRRfKc1BSScjgLoekCd53ZZEzUymVdjPn/TlnnSUrfO1IGvqL5Hy57j
82fw4e9ZJiKGPDybYy3bDMChF115EHMkzxneVPQmxzuxLP95EaBXNuvO6w7APjZYaWWE0axqDsVo
xl+wIrQPRly5f30nC5jHZEj5nBkIFXj/ZCtSSIvGGXCD2/KFcGGoCA4M288f15+7ay6CiJYvloIV
E8T7i5SaqDTHHQ6dPpj4Q+fuHPQT9rkUp3Bx4nM0/pyMOJSAkKC+gRUHhfv7i00uIXF2LA9eDnlq
hbciuo3xUny1cEXPm4GScWDWqQVOo1DnIyeXH5Nhxhf4L/ZRmyPy1bxe0ELsRhr4QzfRLmmtth7W
nz+TPwoVPG40Qrpg9LBm/TlvOE44QUE9VOlI1iU4N2Ne66JPLslOoQPjt06CJ1mIwlq5Azb9lUtR
9AwmufN38CK2lfwSzgkeZCFqNuLY2JhZY+7HzXRwM7gWbENxl+uJfuK9HI+B5USKMNLBv8k8xn0f
vRbfj7QuUoehJMZEDumwp+NBMmuZngq8Wpa0txvE1yst597FD8k54OhKQKWtgYIk300nb8mLosOM
69S7SAZhbZMWQIg+ud4OFvytLPv4hlxi7RfIF3FRe838cOI1Lx/QJ79GHImiE8z9SPa7Q2K37Z5F
pLxpzEHd6DrwZs12N000xV9ylxaImuaLOqr67eSPxpkHvRO0gImi+sQnv9z/Z7/o6AMZp5k401Ae
6NHpDcUh4ydZt/ntMMATBTgOPwV59wbr2tI5af52VlveDmgzy6fSiLVILG/vzYmRZCpfJU578AoD
wHvTgR5tneLEhHN8Rni9CFMNLhpYfuIYxxVi5EfpxhCoO5PgWzfEJjbtTTlirECnMQ3leCp3b3lq
x0/VMigdUD+liOAfvWdwEWC0u+bQtpjVV+NgmlfI8eZ7X1QET5tGp1CM6VXE9sBP7hbujbHm0Gw7
K8uoyJE+Mew++ggINOOT5ijssS15/5gRVnSOAbYkNSNxOfcFxbwEMimJMKn2yPyGloSjxrkobT0A
MwJ3D+XOloNBeVMVdfPjxM85npSXF8K+xYKuiL2J/7z/OQCR/cq1ukPXT5q2Nqu4fTKS1qNDw64y
DVQphn3VTG2zGSkFJcA+avdXHU1dc6HVCf2I2fZ7Z6VBcN6lCcnoNKOQtlzYRZP9OvFbP3qTTMxM
iUyGbHOO5g9WDaQnVXHoIf3PqJhsNw58dIu8rwHB8SrPOo0iRkRKL51MvbtRTuT9suaBky9vsnBP
rBTH+4Dl2S3HMp+3CT/vePWUCEkjt68PhgaiFzmDPuxc+lX9/82QQRyOWYEAB9Sryzt882XmvlUi
zlvu2yo58TGbk14prJxNVVYSoJ4V1XnZVNa86l2F4GuOodGv68bKD0kYNeQClwNduc/fxgfLBiBJ
Tn4mDcTlTPr+R/kdUIfZF/vWn8RVVNr5LTSK+DtRrMP951f64DELIpsx37FJ4X9HH7AXh8B/cm1f
TYQ320Xhbsas0U5MEx98B1QZwfjgRKb3coxeJIi2C5Xp72up7DMy1tW6pFx8i2ASjYjoy/zs85v6
YJeB5RuepMEGjHis4/1dOYf9Al/et4nZPtLNI2RoLgcwU4OvUBe0MTTOLYpS0GIipdHObDRMP8s+
pCn/+U9h3uFdvZsi2ZPRb4KPy5ZD0CN5/y45PcFWUfXeiu0ZbPzQY3Sw6DM8jnKGUWB1wxfcI3Qj
4ozd14sN70MPQLJ07c1I6Qq5V2THzj4tQhQyhfBQy8yvyplCRHO2M41q1r7pWuvNF9MitIERjeZG
vOpvFG3RGaHUostB6TwejLnO7pvUaV7oB6DgAehboJKefZQ93qvKxx41BI3Eu2jPIL6yWxSgKIJi
1sSXjjbyoRrG6cUh5NjeVK86oiHJvTN0pIu6qMjGdt+9qo6aRYA0vWqRulddUvUqUXpVK4lX5ZKh
zFBtdS9SUzAv4iavNNE5DYvkCX5TVQb9qxJKZ/NCYkk1PNWvSqnE1FBNIUzMEfri1f1O5Bq6KiyX
NLiiefavk1flFRdHhVX9o8gCBKBWYrQU/Bm6VQiF0ngJOWhcFAscm5nSdqIWRr0Z/Ana0roj4Tp5
6TK9HFGws4qsY2mznqC1mErM/L42kVYs/WIHsh65JJLKOHNIIoDXABaQU7MWeJql/DOJEdPZh76L
jHkSYzJuQ6WJ8UaUvb8jC5b/u7Blp84IhjV+kyCMXqGzBuDe/ZyV86oL8e6v9GV6Xvk10rcVgSDz
obCajMW1c5sMzY5h+mvp5sDC7SyvnFVoMEi/dOkAHSwF8PVg9g4GI0Gci7uqQuThiMM5eK6a2XWa
jdVFaJD7Fi3ZehYRMJrCYtk03dy8heZmGgd0GLBi+7AnCr1wWiPfzK1S8szg5T5laRv5QWfGqJ61
uChDknI62o/QqOJ25YnE+NVq1HLDWRu/V8rM5wtUlwADIjuUL0QftPOhSSa47xgfO5j6UVfd/y/2
zmRHcmPN0q9y0XsmOA9AVy9IH2MePMYNkZERwZk00kgzkk/fn0vqgqTbXRe1qEUBvRIEKTI93J1m
/3DOd8Y66yRqgJAsktEpQXkgBvXultGuHrK1R/tmLjVihglpTxunEa6NpBuiDoSfAoqVRKmQaMdk
qNEhek4574Duo+RqBkfZqOkZpYLBW1C3T9paoi1h7c0AEspwnSu7nsppI7oy++mO+WjuALAHj52/
zCdnsf0GqmGZn7lxZCnFMwkaJ3OWAEYHsypyZOpS3alUq3urYzEXT1z9zbbAEPDpk9di7QYV2fhw
CnUZeI7YOzXkxForeegyJ3fgSfLHJH2U+rHWonzygwV5aToN+YnoI+sqcFzjsvezvI0D9JzI50Mx
+cfOaMcT+rzidh5TcARFXvQ67hkWPY/EVsD+mvOo3k6rJshkzXqZbYSr5j/M5P9fvvA/WKz/6fT/
v8gXlp8tNeLXbyFnx89/+/0H/uD8eP4Pl+qB2abLhUSVykXxB+fHtwgPs1EscE/8jkX9d91C+OPM
umDbwcVxXmuelzuENYw5f/gPfuCMBeLZprbkhvnPKBeAkvz1osIe5LCBYs4eEkEPCPxcIf6pEjqb
F/2K1pAhv2os4JNOAH6yIksKywu6HmT25fquVst9WkVunTO92PGTDdODu9TzqB41ScF9vFiV8y7z
sLgzibAhxydH4LNUq/OpVxHZG5m1Fz1qxwfEtST9oYzSKu6Mfr50hNXCO3VUhvCYuigx2hVJGobS
K4t4G6jN8+A9zxWmhFisbafjsBbaSwJ3cYm7rCzJC14z81FnZiTOS5vsVfL1v+FJKJwNoUrWuDPH
jN8oIEvkFQ1vqjcuCzsQgbMZ/BzcKbvvyaZSCEmd6otql6dr4KmE3DlXw7Qt9UhBPiBgIWFwrpMF
e4KKuQ9Dd29AwbzsbVJYNo1N278RdeOPKHT5y7aW3VFL+9rK3kaZTddqzOqKkzzC7a6yBjewBbN4
7+daosInmQs3qjJuEVq79U4GI/Iou+fKiKuAmQmGmchTlFH1zBImKxvvKFbTPtB2B+JGn7O/4syb
gzcLuwParyATxiaVVZQfDawNTUyoY3lWPGsYttxuhZfIfpD5fqS3Ogg/qLyjo73HqlPpg4HIfNpr
yWUGsHC0Howmz2qGr2Fwjf0GAKseA29CQhGsT9mQBi5tVh4eTf8s7CvRp6HjM9JliQ3C4MuE91C0
Maki0Yc/zM4Z9eaNHxaJkxgiKkuog41s9JEFOMg7dG7qhIsEEZxFsMxOZFOfEsBUhok9oeBrK8Zb
Gr5ZDGRNXKtGE5NGJBXf49kIrO/QcAzOTspb+Cw9qxLe7TpF9aUjo0StZ7t9gr3HX6gllCMIwDbM
W3R6yydRVt2XIvLlm/Ba89YflrUnQcx2MDuA9MSOouu8Z2RQR3Ns4zbmI+uX4iP3NbjUwSb7OCZR
Q73DWhXvQUtkNdFq2EridnHXQ+1TesSrp69XczYIFpLtYCRMuUOKjHUY3ktNh3SeghFAYKtiZ7nV
6BLLFvgXHrL9aBOgvVk5yHPWlE3fDC0yvk4MH4uR1jfkY9bTds0DeZyKLOCNJPrN3S4QdLx9YCsC
4fAP2OvGlt6lVTpNSnycwB1uNk6YwJMETwz+A/vjXKgWfmlWNeu+ww51P8DZKY/sbeFBYjVyrCQ0
VkAx7WrhM2DvQE6nsjr/ZjZwgMVFuepby+q7MTazqf7EKSKHyyEK8iucRjS1rjnP5h4B/VJsR4fe
OGHTobCsqE58m9i/viq7Tl8LiYXa6PjoE9vw/Te8hiafnemKtzo3EOt1WakM9MHLWWZUejCUYSow
TlyIJz6FFEBloitb3SjBFpFK0Zrevbl0furKXYwNBWE5YjRqq9sWYOnPYMLSjdo8jD4DmeFwWglV
PBVrE4xHh+MPJCIo0ce2b6x7vmMOOSe2EB4ZFQQjbVNZqj6hfTPQVTt+8RymJvPNseGLGw+9ifpp
CvIm27YdpJvL0aX2vJhMoecbBREyYDQahEWSghocL/wu4u2AQNkTT+fRCSaTbdRNYtTr4J+IAKpw
ro2iZ5u+ccuSQ64pp4oQ18LQhHSboAE9IYtgO+TSLDZqrILlutTk595aTWZ+GCXSgjit8zTc1/Xq
28lamFa58WgZ5tveC7vy0DvCJJXWGxDyLr7w7qaa1OP7bsVOlpCcU6SbdPHd4MHF22VfDPnS0Yv0
xZxeDFPjsSteIYxOduwiTAUCGzQtvMloYCCylYQkPQWr9hlS4bAyktZFJZvkvOssmnOnnW7sMFuG
Z+qtsf6q6oqqi2DyUO8QpxGCGPZhuOyrbBKcEkvtvoR5E8K/dwvCgmx+fsM6wfrApmd8NDz3Jc4E
Pqu4wllpbqywGU+a92ZF04PCdVf2MoDn6iJY2mAYzW+ox/SFRN/7WtCHTSx8ovJ6JV7FQtin8LmU
ZJ6jRdad+JWN2frLk9Vw2/XkDYl+Di7z3LdeUh7oXxBr8zXRI60IO+SFsRwu1+Az0Hp6clAXmTGP
WzMmAGsnHIQK4hLIkzIcNoNE1hvblRu+OGqOukt/MAJcjyjeCWscB7m1w34ljqjnyJnwETskanac
NhH2onVTLisAYrhV88p96ZdXRVBMj7bfustBS+E9I9GBvlLOxGnaoua7p6qakC3ZZ66KHa1xdBV0
VPauaoZm3XRmyBvYD9SRF1aBvyL2V5Z1O4TNZAVV+YxXdUp7CMH+7IISopVNY886k6pxsVmA0LVT
PhUBRgJoAFHfU+NHzBDxFfK3llFaXa0RjhIg0kRIGR6NXeIWnf1uT64oGDlZPclcdVWrXdlE3jty
iOY7oIZvk672xbCjDy7f2q6bnz279EDtpqb/Qb7leDoDE7hBSX9uyE+SEbf4PMpfAckdRzVG8jPE
ZHkX9VPHgeEqu90MaNiarci9+n5pi7Kb99y2UWteto1In6cSyCdN4ohHYR2N6LvqmuVbmRm+A1eY
nE6Ne1M4Ky7CphrkrdcaoI/TpbuWTOtf0YkTrudYY3diKEw3ty4lI+rJtexjUVgiOIQGro+ECL/h
qh6d7Jx31zrESJktUgVQ8CNDFXZ/W1DljZPk4WK08YgO7tPX87psZpG73YFVXTpsnDLDZjWrqIpx
stmn0JncU0ufg7sZyDVBWmaJlN7IBDXXjMp5lGnrJ0VUkTMYiBYCtqMb8xU/t3qNTLLQtpk/VEXc
wh4tYtSP6w0DWkjldIfyWPhF6GJYrMubyc3IK4NsT0qEVzbZEzcK+V+YvaznIGA9kDizhNIsfeJi
Z8OEwk5wqs2wJJigz9tzW+NUAHj+RP6aKfcrldMrifX1vHGwUZ7Q+Yu70tdFlijTMOU5nbS+4lDP
f46Rqz6bqco+qWYXyN5l9x6u1copNJ4/OgfrHa8y4KNOeOZxLVpCSB5zkjTuCqhnT5JlUQpJhnIs
1gFYmSQ1quqkEUJVGwZR/ttChvRlm5EotvMcHZ3XKiOW0kGno3WURSo67qTMeu4ZF9xl0dI1h07U
8ydbyhwkOnfHJblkOt8MbmspBq1TjqMt7YMj6dT0qyOw/gu94pjYOLL0L9gkNmsyFY6DOyCXJBLx
HSZPZrGVSceZiXQfOoqzkdGKu10ZT2e7TMw05Vk3W6/UCA0xpR1F4ibsI/mSj76BrYpsOFIPs6Ei
y3CMGrD1RWGUhyhlCJMY8HtJXmRu9YBzbcEUFQb65JZ9/oJRjEhFg9YfOC/JXi+tsegvorzxqbcV
pRM+B2RRSYXR5bJCkno/9dLo40zr4NQA+mf2WuNCw3DFTNAy8ZAnUTvPNjMEdjcMPvLoZg2swtmW
PGatg5UA6nmAJcVwVgsfrm4vDID/eaK8xTtWve8+laoUHLDDwh/QeTK9VY7Na9BtiiJEod+wSUbR
DgaDKTez3yfL/xVtsPpivDN8/eP6p5D/2E3tJxahrv1vkLHNaPo/aogfz43qPx6nz59/Seb+7ad+
74od70fEVJR+MwogBnkR8+nfm2Lb+fGbnpcNLXsAHxnEv/fElv0Dthq3AbPk8Dy65kX80RPzQ5Hj
QWelVWfEBpPpP9MT/3WhFqAfsn2Li4k9BCqMf1onZXnINTbUb/BTzBMZH862nev6omuXcUOQpI+g
SfXuv5gYBya/2Z8mxue/FkEVPT/7WWAu/6So96LGdZZaPXfUWjCfCRmb993ipa9cfCIChK1AOi+y
qe8jFQBhb/IpOLHdHz8cf132OGsd74hLgCBww0egtRd00Pbz7JdIsGxfzp+KzuqCnCBp7jBb8keU
FkPhrZyg/e7EhNhwLxkUXAOuVq8pxyc3AkBt2NLO6vhbGVbLbZbxNoCDQN+9N4KJ7JO0BnXAUCCq
rlEOseYqMKp15ALxWqakM6i4IIwrD1fWWJgS19OUOgyXywKdkUyISZptse05lwcSGFsKlOPKRwyr
NZxh97/mUTVxxXDHcz2SbTl45UaEPNG/UFrQyHerLdp7u+jMDw1G5A0+tmj3cy4G7yEsOufa1aHO
nvlPM5mxcxitxg4erDMnyBCILXKt0nvsrGl+BlJv54leJOPyOKct3EW5O7Ap7icV0F1kaJezfZMP
M/7EIQ13nSnDbcSwRm7yfDIPpFv4chNEGGs54hBi7KfZEPAQusa4xnV2Zn7YM51kDWfA3piy8287
PehmZ62DsA5zZuRREnYUMTHe5ijaNkELaCH27GoCWignV9+LIhzzUx40H/agkQJFGnv5pkCZF+tm
9d8FiRZVXJL9QBYByn8s+SRSjQm22+ZcN4zUk5XBnisByLJ0VMNWT6ivaKrX3MWNPAZjQ6LLYi0h
Go20ajdwR1yxNUlbyrlouDbjcT4njjfFSjFEbc4ytdfiqRiU/5aeC5FYEV4h913bjaQkT2NPxjCN
BhdjJJv+MPNnHCPyLS9XF9C9TfLv16R188VtvQZQMnKmF7n08i9pLszgMzO3kyBr2w1TJcYvayfs
g+icrCcsraOeQ7KbEUDPVGYgRKLRIC2rcYkXl+gTunF/xvhcpMWn2XC3JEAVhteJuGwndoiz+Mxk
Ngwb3ySypm2W/skVdt8TDsZML/YxdkyxifMsOGqWSXuiZKIxmZGz7IO05/uyhhSCcY79N9vWVdq4
G8ZJ3kNUCvmJoLl4IBnYJu1hboabIvS6Z9dUfr9dDamvjKHkaQqranjoPIuev670eBEUfdbs1Sgq
+Ckmpr5OkFxuDWPGX9zM6xUcizXd2CtW1bh22M2QHi+DLolW/j4ihLjd4Bmw+SOwtuBmB2PaVVSh
Wp5bXUIu0PHO1bSjPsC7KLppOIVDIe7LCklGjOBtve7nRr3NnvTeuyxaXxzG6mE82+V0x9a7eCyr
qf0N5JCRA6GjbwLosOLz7gbOhZXVDM5C3fevbgoIOta1H9xYXOinZZl5iH3K7QdydJbnioi6n66K
8mqbUjGhRDo7Ys9DC5gdi1kvd51LLHkSRnhwt8KYK4M+wkJuGc7SJYHDbjNrY5r50uBrVLm9RbFd
mbsKihPbHL/2qjCpUw8D8pbuuxDfyKj0I3HTwfBVOIx24ixYx+vIP2t8nbCzx43jNS352WVLV6mh
XtjxAN2IrQjrMjgPtmwYBeJWLnaAyCnUY+Gxb9tVLb/qdYbn0Pts8Cp4FzLre1lsPKEd/EfrmuL4
MbNZVxUBQRHVVmLOmVtkuxCgD/oQr1f0n2qSxjMfcsGwflChm1S+k/tbIWtWHzxPttro0rOq4BCc
04Shi4qA92Vn0FL5H/4EWWLPjKkIsKaKotJVPLAo4SiyM8/wQGmtWpbXHSVtu5GDJsvE7pQlDznl
mwtCgQjAHBpCv7Q2f7TjjPYNzSeLiXlRcDj2omlC4r9txEaV2GDrSXfMnyiNdQQL5pAa49wNSYR6
z704X1EWw+Szre/Ql1OHaDRsIs44gDOlOVwFY7Hq60WyeQeUUBI8csoaywWe7RSDZZ5P1TbYCx+1
VpsspN6qU6qq3H4bTNGQdDWUTrWxxn5IX6xCy+/F69NnjendQpmtzK/OnoV9bM3zKi2owUPDLtbw
bdLc5a7zcvOV0y79XqXOr0Zc699llYZHYuaxwGeG4bZnF0ffxiUJSPToIp2uw4WQDbaCzmwTkNN2
D5CD8heRZeMFWY3jz6kZmf4aQdV/uAu1dFLinY7w5WYLzKBVwPTJSk1+0Xm8E8SG8ky2NYMwnzg8
YF5RyXc3nFjIyvny4mJbjFweh8DCysolRCqVUj2SFhIFnEsIQFYe1+DibRqZNvjZzynpXl4gXJ79
2bHWnae79ReBvsWC/3dCSVEQufSJ7W04TS3er8ThoqP7rKvgIZs7pof+YrOMY+DJi2ecaP4aHJdN
VUQs+2NE5vrHvPKdJhNS84sSxTWbY9IbauDSRR6f70Sd5x4jwmrhtMnL+d5jpPm8VtiltmZfN95G
FK0KMOoHy7Cf2RDT+Mi+IWq+zLTc1q1Ub9ohIDzuSprBuJbwIOK675s0Ga08eMIBXCloB9IX28io
SHeMGFLoWHVBXe8yBldvzsJEGEnh2THOY+3F5TrlPzOf54cZQBvZCY2imGOznqaSXq7s7FgUKz/u
dmVw40L8qDamvXZZYofV7NKbOtjCOYILzNJOZ15G4DhI0BoKahAOZIW8ISqEf92ooeYWEjSJsW1w
fFHirD71mnH+uwffFP6xVK7xUmm2iyxSFrvYrAMQt5iZCaQ+d266/hBmeQfnJKo40RlC11gQKjsH
JFL784LrfumX/VpwMO2WjvqHbompErq7qj5K3Sl3i548mPbLihYgOY8PdszeGCIjru0PbJ8MtVF2
GpEpk4KdMbOQE3fQPvjGvEzTq5b/OYpR/1gWY/SURGvfyPmmKuYJ3iHD7ChZuszlC6tKhq0R4x8V
z40lP6eRAfxutlbVIg3LF2A7+EU6+FCze1daKrxXajYOQHMsxnSzx/mR9YuZsDr3bqSTt++QOvW1
OwJSTMq6Wm/4as7vrNZyewffFT+6O9aAFpUKbk3oTmPsLVnxhdZ2vtOrZ4y7WVTGC785/B4M5upk
GGY1AR8IvDEhgQWKjI9B8ifR1i1XVOR8YRMSPJ0uqXPMwkZgiDNT2tu5LY33kDHcr2UogfXlLBsG
3PBD9jpTLdylqc6vNdCBFz6t6SiUV8DjCHtcp7Zpie+2oHPfEOxmn4Z+tUgFr2f2WXM9D3rfod3Y
pz22+c1EKNycqC4s3/RUk3BcT40175UmaJjn38CMjtidKWFtKqIugWV5zcY0xuAR+smY7bvcZwBG
ic9SiuC3+gV7v/ZYjXHExDmJgdSDlPrnKaPBk1SYDrQ9zsaS4caimM4GAqcV2TE9dLCim/0rxE3r
g1czRklSy1VN7KyRLXdAwKq7IpTGt2dnBqFyFIyxllbw2vKFv5N16d5H4xgeVYBagDe/cq0kzzOf
2Y42pDz2UcDmDkCME0L6YsuSuE7KpLUaoy8iy5z3hrOGgURu+MbOhD9Dlg4leBUHxuK2u6hqehTw
llNdwXA4Xz3h2Le7pptYKUbFCgvDrTgc4pHlRbEtDas5Y+EWqtB+7NJ+Gzb+8GAVNQhwdFxttGWx
d/7f+0kUSURBN+4na5ru2t5oii2VDN9BJHnDLcFbpWRlVTi7kh0kL6j12ttAW9ErwkuF0qhYHVQ7
S9sfu1GX7q7MpN/t2BMYX22QZg0YxGxqrkpWkDljMg6bGFJoqYGy+bn/CEvMabchZeKMSqVZb5H7
MqtJIekqKoE+M2OWC9K7Kvwhb5E29uFRD2V/V2eLMSS1k41pLMkA9pPKrshHcnDrfFqwtl8bHoKn
2elZjtLc4BcRAT7GRDAM+sjCYH4rFC6uXWh1zke42oxNlGuPcsPzbb63eUTdKuwADBdlz9NgW2nK
HCzt7hREMbg4JBK1xGYW5UflmrwIW6XRg9WRLscrFuGp7jHtM4+pg70rFaLzGjUuXwthKkoQa+r7
jbRZaRwCrx18Uq2iNkpqYdL3jL2xXmXUyM02cibdbA2O1TZuDUlaHIgx52AbzphztvYEeGknn7B0
U3Q8Qcj2sfLN52OKBC5uw9w1zOyCw573N4oWu9lwGTPeNZvMeJ2acIE1RhWy5Ymq1HYMwP4DYRMB
cMDJ8GizoFAuuxL1cHFOAxRMq3WekvgI9WLvWIobcQ6sGfgzpUsYr6Za0cAY+fwqaUX+MKP+V4yZ
xFf7OA5fXyNzpv8GwyXrLKX7f8MiDl37OQ0/5V/1FvzIH3qL0Plxducivg/5x19SaMPoh+OZxBoh
eTgLMc5I1P8TrBT8QMfsIrvEhUKwydl088dsibETjgVowjxvZ0MSs6r/9T//Egog//bv/2in5q4r
2lGi1uCV/WnKcxZs8GXHuGefX5/Py/mr3ILSdqoxa/m7edHL1llE7Hqtd8Y+3TuGdGNu982U+mbs
hUzXCRLni3yxZo195NIcttYZt8bXb9dYxcOf3se737WJf35pvxl5/iRZZK/pOWf7NIUB0u5/QtQW
gdT26JKGt2orfasB2zD/aaqsTWgDqj2M8WzeBp5sjgGb8fpKzBHMJN8r8qOZGsvjWizMcZxJntAS
SmA/naQXNiwiMS293iENs640iWvFHcC/UcRySF1FL9/YH4VfEkI7dWn6hX0nGrZlPkDITUm3uzJc
dzj+x7/qbybfv/2qPojys+IZHQ3KnL9+CpLyHTHDzN4BYsdpbqdR71CoctlxVh38YioeCzLXj6FR
GXtoOMUb/GrmKawFiV+lNCquqebK2yL1rH2YRuFnyAdP2KXY/otX+jdN8PlDCTwLfx8fDP/4exRU
TnquMqMi35ea8qZsguaJeSorXb4WRGvoWzUs4dOcz8OOdtG9XSNBA7MC26uoDKYEBe58HHHKXTIk
1Lt/8erO39a/vI+8IMaVEdkpZ/H93900PqVCTRqrt2NxMj52Yz9vzuruRFt1c2iKSj2bC+7/uk8v
pBVaV57U1r9QGYe/+YH/9iIY2boEpvE6AufvboRWdiyFh8zZBdxi9XU7Z5lzkSGO20K0fM1KoA0w
QVnV1eWwyT3pJiG78TjInlaqdxLMWuuy6lcc+4E2rwxv2ps9sBKHmUYsM5hX5Bmz9OyM5eB3dbXz
W8++cwpP7ynXEamX74scrGTozPK585Y6BulbPctlKJImUGALbTcZDH3K/VxcE7cDbHCxVxX7rEVP
uaNzxqOZrdo97cvP0sssGiGkD7vUsIEU+opb0k+ns820r/fmYF4VkI5DFLMuuJXWtbjql0wdEUEy
HcFGYCal9MKXKWXTDq57dHgZHmHTtYKUFilziwD6FAQoBXBa2RbDQPeX9pv6PbSq/lCAKI2ldcZe
+dl54rrOAc8ytJetrj2SpUXOoM4wYCn2VuUlRc37q0e0WQHhaAWkx754Nkumb2nm68M6N/175A/u
jdHUy2Um2NiP9pRuRUoacu7N3cFwe/mTLTedctFeheEKQnpRzcVU2azYWXuxxakHgM/dzdxWEAnn
3rtqR1XuO7/2iSMuUeYrQ2wXX+X7fLHaK8ga+Vc01tV5O66OliEeHW+sN9B+qVSdYRciAdubuJBe
g7ojYQiW4G3dRwO2BwU+cJVR9D7q9C0M9d26mIg61OQ5J7DNUORDdSr0LOoNo87oVGoj/M5qUeaX
sxH5Nw7xbXgl6JsCplMY2NemjZeK936RxXyT2bmsE2Owm0d/EWqDONXfo68o9gSZPi6N6HZVgNYJ
rE2PwswlRyGLplOel1B0a2uZkiVUMzqqzthGBR/ijMx011uzBVRRFl+WXLyEFW297XT4xvqfzTsi
6jqPjC8mCZpQUJnfeU73PqM9S/yONxmAGJys0k/3rhv9olze9ukcHQmiGW7TBZEWEAKcM8hcwsAx
wM3ZCbtj9OJG7sFXJFp3JXthU/BFauRsX6rVuGfCc8/kTd5VpKdSwk9HWjkn4WlMd+6Ujp9V7TFL
TNe97nPMS5ne5XURfhlr8MtQKPIV3LzYSkNvV56BuAhc+cTsgta6GzHN5CmTD1valyR+5N+ES0vI
b4DQGDczH9LrmKEWqPydlXbqQGMPEL9bB2uTu9lyxGwKVVREX1zVcNE8Bqt8J/WtQLC4o5QdTwvB
EexMe/eud7xtu6zWNiprtWGr0HRxYS3OldcPVRN7bWFuuTXm9wYr9geiQpf2PvdfDd9x39Guu8i/
3eKKYBXTSaa6grNdZKQpeXJ96OxovUFs1Oxrz/FvGTX9WsTykkm5wA2NvCsprOxgBzTJhujc5wGQ
42Oepxdripi6a5r0vkKgfTU22kGX7tNV08CXSHLqeAAjcKgiQvZirwyhqokun77B8Bbv2BmMkMWN
Tfx0NmcHNj3BDvUckbVLeVzgn26sbC33wM+gfMtyFi9TWzrHstE8brV7MdUL3m9v1Tfktg5bbx3a
dcuEHzV5RqN0F0mJDt63X0uxXA0ps/NccoyFDpNyzEj9Re43attUBIEvSMRvwjXzXwocrm3S67m9
7NLQ3YVu8SYjfDmDkT8YIuxv3CyrD6tCXn5WbF1YQe9uglBHJ93i5OXctR6kPXbMbaTc+eB/C8bu
KZRQi3XQxsuKW5oDZ9cFxQstgVVsLENJAchvWu9LV4IHz5SBVqm1hn259v6+C0bY5A5TXDDQbcJ3
okmw+WFyM7Laj8uxvu8L2SCKbPIjMPjyVZdW8WRWrfktMkabkd18VMjRUHxH4uimhneClA8gMYvs
o6XL78jvHyfY0zDvptf1t4oqz0S7y5umv0ad3x6J4AmIsBHBdR8wWGgHld6WfnPfrOMzBHdgpJb/
yDWVXzjObG010+pjHUU7E1XghQ8KrPTlbbB4zlYvzg0GMwuCd+cl6GmHYyDYCc1ubx2qYg0uwQpf
pIrgL9D0cRFqEXfIGud4GEbjXjGPjCt/SZFsFPPGhOC+S8v0o0WQCCky5brr/frAnDMDiyle6Fm7
n1bfsxiyy3pL3lMHiUwNm2pyvX2BGpGpowup3nchqLi5c/CrKOMBdW1IiCo/unkf3LtjmG9yYLI7
+OJLbDcT45FwcG+npkQY17t8v7n51MFoVXXZUfE9LVH7WOakZM62cQ2m82kqrTmxlvSuRxqxhRxY
fi9uM123rt9cl2lQHMLZaxNGwRr7xVx4X60sgEhmk77pmdxu8BKBbGwg7Cu0yndzGQm5rQyj6TZ2
b2YrjZ4gdleqFEVUmY0cXyyxbeBj2azCK+JoprM0qZXh5YCuEkVLmEGe6dXCYqLCwmntR5iJZB1P
aE6cx6UIhpw9c1q36X7t+3yjjQK6uoe/B6Q67sN6Pwmn+YUew6yve1Xq4NLHG2InVtiuLJ6cgBEz
shQG84h2gu7QRmJw92JuxuqRGPPmitHAxPkU4Y9SKHHxKwZO5x8wCBhL3JC4kx1Nc+79nc3+Qt9P
RJqL2CjIBE9EIMl/x4h1bbk6+56GJWJ6kuf60UZw4d7wNZ9oYAZm7HPeXnnET+CBnXk/SJnjHVrY
AGsKsFJdIQOgFWfoIF9cq7aepkFUe1ep+ka0IYfu4hmboGiin2Y1OtA6O7bxJdsu9rMr7ikyAdgd
td408cGZDPaCCnuxM+UuhgcWBphbsgUluxPMZH83M2IVU83OZrC7tdvmC5s/FJ6BbpJxHMunoHJr
465xJyS6k5/dTXlR7dTC4IFTxrxcJ9O5RqNgXdXgTN+CAl7odrQDFiEqINtpi8KUsykaSnmdzQJ1
ejqK9MKA8ntR2UFvklUr26Noff3oKLe/QCgLgdo2WQTkCGgPKNGXD94B6rSpJcjCUaX/0PVdepGj
OeAaazTV02zt0rVVH0LaxcW0GtbARK0o7mw7dV46YeKNCi0gz61aPwzU2duU3WlEAdth3WzHPEiC
QrqPQaMfhzSS9F3tc9MP3SaNipeC9w2y8YyutbypDO9FrjnWVRfBEaUoLhfPnrd2JR9UrwhMRA1w
tWq89NPZdTK2ZgU2Cf3wAwluIGVLtmaCJhbuKto3lSZWj4a8RN09JK2XIkAfO69kUTQSK8O8WjVX
ol6Z6KZpPh6sarKMa6Ys0r4v1ghR5Iov7VNHLitZysvPITP6SzM8z94tuzkOwq7RC6AF9DHDzStB
E4Xni5PR/W/qzmPLbiRJ06/Sp/eogRaLngU0rgjBEBQbnKAIaK3x9POBWd1FRmaRncs5WYIZvHEB
ONzNzc1+gVRPVoJZbKHg2CqM/VthzhHdRuADXfl2QUh436bVlvp1DnSl00Q7b1UYDvu+1dj2yPXL
sizDZ9MaNtrkpR6pRjdcwHtuX8s8/7gW83DCv432TNq0DTzvPv2kZw0H4L0vElfcR/klj3Gv3OQu
gSzHy87i+Snpeu0JBfvdp+J6xfaj/UDjPw3rlWzBRdGmeRFGqruco0vxqTYJa84AW2B0sl7PgVfp
6Yrpt1zmX6u2uhNLIb9h/VbXll4tXGNunwYvdQ2XUqjC+CUauY1uvlYFcoAVzea5nYOqKJDqXsU0
9yyg+deCFNlLtW687aSq8hgJrXRBp1D0iusSbgSsp/ZrRlfPbul3N4cQUaUApKSiWS+fLMqrrmiO
90qc8Ct1Yc6umNfx+0KluQK9wxwDTWXRGOtU3dK+CGuQmXFpsKWmBsbtDb5RNIFnwcE7orqYeNiu
lonmmpJIjtRbgq22wrdyntbbYsijo7TtiHE9vmarBJugNWbTCiddHQ23F0aoa2s9NuGoDknuleVi
SY6xFV2QSOM+RK3aDlfG/JWK8VY7iJuECm4ZiKsj+yVAEzQrZPxpTEQCnf97S6zuF+SY3KIw39Ph
PWDQHcmk0r+AI1hsAYaho81t/Biv5X2RF9J1BcXxZMp7V1HsKbYPScaqtEsLaOzUWZWvl+X6mYiy
B/NQuNO24L2BIX3EGat18pZKvoV65XmYzDRKCMBunJJ/uUqCeeGoFjmTX9FIvJAht0Cs0A9MWycD
UvtcLsDmtY6Uk+R7vjRNlYakdMVZ7aknd+O6POqaGpXreOmlrnzYdInJXlabF7c6h7kcLNJTuzeH
sPfhW5MDytDtUhWUhxFCzvulwhvHhldf9fbay/05VTeCPOT296hmaTdrriK6TH/SG2Ql+ciOg6c9
uMagB5PoN9ksumqjGy/i1D/j22UgyxHnn6uiGs7VYi0euNiUlHVAwT5/UAWzAF4yd1og0imMrF7J
seEZQDGuYMIzHZQPia1wxrJBurTVvLxM+9Df7ls3ICWXseFyZ0UatWgsqt4AjQaPg0b+Ii6HkJu0
taZf9TrKZiKbQYSJsITngygD6JEwN8/l/Nv38snfKuI+NhX/eVuXpb74BcOcPkvS8f/+70SBg2/N
zUv1bXj7Vcfd/M93Uar8590dNLaf/sX7Tl+7n77127tvA12m/65qHp/83/7lP0lwj1v77b/+80sz
1ePxbQmwxh/rtfKhg/rvS7yPL/X+Umc/Ueq+/8ofJV5VBCJIWUzU0TxEMOhfjDqZAi+kONQK4ZtT
Yz30Nv5Z4BVQ+zVRdAAzpYAtVDHF+heljh7mPwwirmrBdjswhpRG//vp/1k4/VWN92dyPWQ/Do1I
XmLui2aUhdbWz8XFOSvkZBRKcPxJnCOGH1ciVRXKUsEPo/IXBdufS4PHdSACQhJHYIZKt/Yn8R86
EnTE4QtkeUv7K1eW6Yu67817kJi/U/D58zMduhry4fMFmwNJyJ+fqQCwQhqyICezIu8OkAxTtngq
f1PL+7k4/scTGXikoWdzCG5JvL8fuYjpoFiVaMk8Ef4u99rQ1bC35Sy9Lcyd1rc5YIDzN8cQTcXD
hPmYLLimi2+uWMjqwO4C/oHjH7t9mXGwSQFHYq6SJ+tvBAr+9MLeXOzNIHbitnMEGwq7k8xtDUq5
UZ6Al8LN6dak+01t9k9vDM0ZhB0wxkH8XWOevBnL8WDAa4C/lLbDR6c1ajdZtP43V/mLR4I2gcoV
pDQwuW8L6VK1gahIpwKk9pafi0wZAaKSDQ4aRc9fv6q/eiD0nSUUFRC7AkD18wPRtFUmFPtBZo6t
FGk8jMOCXn6zqP7qKiogYoIFiptkgj9fpawmVC237UBNqVIAjqx0JPBjv1GfVI5X/a+aNTOdt6PR
BUKxyUA923jzdmTBqKD4FqVdADduYfkchXQGsU3HoNJgf6HLMOLf0s5a95L0Qr5dQNx1UrB2LWkw
DJm+f5RXVrtTDzgs4G85xXhEoapxpaKIVKWE+AZC/I3JaXxcR10LQFGtk4Pk8yEpZ4gNGuXwUl8p
Giox0gM7BgranFsveml0m73XgDTJ0asBKKPYdZBSEFlw66kxPiaqRiXi16/3eOK3I8JEFXnBErFT
fyPiQzSAdiuotPG3wjSBdNADs4ymvG/6sXinzwbIv3GS/GEVj8OlkFm/8Wz9izePMNnRz8AJ6Jhg
P7/5cZihSC+UkVaR4pi89ICDlEX4zSz+iwWjGOjRSyzOQ4vuTcCBzySAJTYwYesQwJBnWTsro0h+
3BX6l1+P6J+i6dEUob9l8FhQyN/qrwDRHjMsjkpbpcXx1VjnYrRrTcE8UO+V7IHjl6z9Ro/sL8aQ
dhC7s4JYJc3SN2MotCumbiaXRE+HRwStgxOwuf1mm3h7FYBhKkUghFXA/B+1yZ/fVKbUfaZI8bFG
BYmEWcsGSlTGMpvur0fwzxdCPZ1d4diQ5GNa/HyhvtCHJhVyLKUkPT1JO7BCA0WMh79/lT8ShsNC
QFOP9/gDA79Z68OUkMOBedADEY3JXcWkjPu3ryKbh7EqLWYZXfk3ga1CQxRlTYpnG72ec9NAY6CS
Ktz9+irH0P+4imV668d2Q3/9EMHS3oxYbmVTh3labVuA6O8zTo+uMMnbV6n6Kk+Qs2ogur++Ii2P
t9ckZ0M0na3uuCwCkj+PX71CAlz0AQHDCr6AM4jQxfBBqIXJM4Fb1pE5Wfp7akoxmOm4A5BHpBlp
fWhyF+xVS7FHQhG6DLHuGpEpB5dmuuhsmLDY+25CwkNVFtMbFpzkHFit2+fBkhbM8Cq5r4C/9MXr
3i2l6s762MuuSUk893VlzwGaKCOe4LqI5eBJK1SK0EqbzxR7FciQKIjIwi2qKHXr1LtxOGspyvKg
Wav6CelDHa7wllJQKBPcEO3VUnCrkWvsU5uxrxanFhC28zBhGL5t8Et3RwD4SukGOmpvb63B6QZI
9ALlgU0T4bNYokDTgsL/gMmjvnuS1VIhUE1c9FwgOqgcDPBnV854UgN0Hqfio5KlSKhkTskCIqdm
H/tUrpKOvM5stqJfzavWwYpNU3/K4l7E8EE1PqvtJnRPljiZWC2Mi5qARcfivsFnRapztXSTGkmt
EzTyBlCgJjbGexmmLMT9eCXmokeUcXrl9NgGad2h4sL5ccFIqhoqR61g+tES3ZaYNutSm1jWTCaV
gbjtxdwF7rYayEYCInQsWi9f4IpNpSuYMxzQFFThs9BU8YvRzJSYcIxCCkDRTFyUkHL+uhY0ceyJ
uvvjPOWq8LnF3+gRgSs5c8ahM2Hu6dLywKF7TqI2XxpO85RjdooEVic8dWa9augWZNKHUR/STwKE
AGDkltx+7BJ40oAHRgPtlRwmQeFjVtumeMAZAzVVuVowFZXWxPT1PAU968jd1CmnYsahkWaZMH8a
61lETaCo0AIQZuxUQSJxNAimvVU2X9BLNbW7YVYEXxgSrMGqYUcbQQBoLAeU0WESWqJgfBIaaaCF
QOUIsGaaMM+tQlHelWKa4YSV6934Vc0EeTsPVawIkYkVGp50Ykl/TICmW/oFPJ07xl3K3wMHkMAG
l3E5PsEvGIYQoYUSln4r1JK7ob3wIVnrWHeTuc0fKmHLlKjG8kv4XFslTdlqiwsVM445EX0w0IXi
cDgH8ZYPWWu86pUIptYeFDX/MhjlKtzM9NcNG56Pkp1MCwH2S0fVV3LUVEcXfRCGCrGMuketzaKg
ne6hxopvv3YiaGObdLHX3W3aVwgPdH7a+81a0tqLkaEGOAbkWQPammqTW0glNk/1pPaoRXWTOuA5
WnVPkpyonauVbVWfLWr6SJFYu5F4mpKpUPvnhBwYzZSsuuqco4Yr0iNFVWMYbCyJGmDtuuiaO3Cg
FVangavEHLdmKBFe1mgqnTEqHcXJUq0qdxOOeoOTjHvzaZsTOapy6mR3hJx08OW5l9LNrtNWGzvw
lbHWf0SDeBrHb3121M4lW9ZyPNa8VbcwTgvTHhBq8ZybhQRXdFmzW2rreQPVNVd3EKXgypPE8nbg
2dDLZmzhpPG861WyYq0HOQPvNKQLjJaukte2svUIohr9qAQbWgM04dg9ryYdEmLvmmiU0pWy9ukf
znggA8pA/bRSQSeqHBMsm7IRYAVVgzplW2kPy3+QBBHmQ8FxIRQQIeldHIv1CckYEM9Uv7tpOGPs
IKcQjTNFDLZ1TuIrNlYz9pJFRqe77cS0cimMdykVQ3ge4aoLQD/FechvhBVWjQ0xF5/nfEQ5PwK7
evQYG7OtHPoa1h12HnuLjLfE3SM2Rcxuh7yiugVP5J0ILoOVCXB0DQ4jPVSnZHUkTrdFtzp624r3
lGX3+NTWS9yyUNoELnJZ3XIiFzCSnOPsge9A92CZVnEHapIN9KhQH+RUsQ0NRU5FX4DL5GYqRWgq
rLWPgpdJqUuhrqYIS/Wh2RKDsjlQh29j16HoUS+ydthgUqx3CDp1dlIaM/4smAY1wZaTBKym3ECH
7MBEfEaL41A5zaFKK1I+Tv5KI0GMxkOZA3dbYb4KC+omwThkgIeLxMReV0sqq/RxUy6fR2MUW4q3
vfy4rjVnSFTPU1DsXcJRYqh0VfIQPNFfWrZOCGH05xFwEOTmU9UgR20jQd5FAEIatFcHTkL0ySai
Nfi7/VkwyMZ9eaRtBP16XM4sDg1aoFi3VzU3MvjukziJHi6Hg+akYpcgYdaa8HbXvhp4yFFL6OwN
wPyreuk7R1yxpv6GWMDcP3GbWoNNLvaiTCCM1z/s6aZjr1iJxnTOhhGlsIr+MbpY/VTXiHJCZPmk
8mtQ5IbOaCNpkOiH9725A+/X6Vg6M+IouNAeKh4P0wq1zFOqhK6w0csLZqLwIMXrUKDO4GazjppK
A4EfyHAHjAXLvroxHLHtpsJr5E6YAouKiujvaRbv0ZZb1nypYXDmZ5PAk3mrrG45HXWq0Z80OQNY
axf0X5eoouUE0slCcuZ5EtUu9pCV5X8X7APjG0gxY104SlEDE7IwKzwUM+glmPcI0KARE0PL6V+X
PJ7GoFYKDfNddofDN3xrs3Af4PzBeWrhPAnEFim0rC59on+BXxKI7AXFvsGMGw+/VkGlR2PhEJcl
G4wtHaA/zZJtpA/X0VUt6RQin3DKy5bdyBhla3FSFGkQg6j1mg2V3El5BIg+HfpkNTQXFGVkKawB
oOA7DuId1JKsTXKULyLOHJpQLDPsv2UJzEYhhmYdp0GvRkPOBPyjNeQwWZPMJw2IOhpoK0nZlgra
7qTIraJYQf3vps+wtfVm0haq1SAowHqjaA9eYjWaV8Rt4K6aWZo8GZLQMyeJFPHZVIxe91n79LUE
Ed9puh2DdU1mXU6cjkIR+h9SFauutOn5UypKi+LuygD4HfQREPJ2m47xLTtIXXTsKWKVJcCVXCuF
3Wdv2IFuZ4IWIAXYXZQESLZnpdusgN5BthBWu7I9TwOSUEPXmborW73+avLSAIh2e9l4I2oFojfH
cpyBl6RosL5KIF8/xuhnzI/gAlcBy1XyT0cArbTZc6IB2FhI/d4rRax9yTSxrS9FOxHld7FGMFwH
RrCdcJiYZEethQKU1dIAetQwjceT73DmgxigofPRDtZT3pfo0ZVWCthsWDPxQz4ZguUYbKXkn/QE
Kl+oJ4OKQ9woD0iNKn2UqIg7AP+UKgMbaYNDvYHPDKIjGEygTjWg20qzEiUurHhT7bHU8+YzalpL
HnRJvFNhIqKKSEHuo2qbmqBDJbLM1bw30F8khUrmwbjR6pw9UIIM4SlTVqROXcrdCcJMOgGmaKRH
fWzoTaVoLb7MIxb2DsQ16/tGjB5TIXd4CQ6rSrGu7/uCxuBg1oDbtE75OnW9Ids1wDfwSWklKfYw
Ne2HfinW3daR3aR4WBeoJGUmjva2pO+I/EpiylbE8b8wMN40h/tJYZK78jxBfYE1he4O9rwW7C7m
JI1+fVCf2wkxEYdsrTzPnG1MXxtaEX9ndV4P4Fa23f/6KKW8rRhwkMItjMPhISYOEPjNGVHELnGB
IFzZwkjSc6JZd8gajnG8XRoUvnQffSjBCrY2Vne68kuHiGKxb3e7BOnP7gpYpv5GM2BzU9qEWmCu
lYpchN6OzV2JXHr9Tp2H2XRSTmy7j0h6LkfJnMsfR0QMZ29fiYb3HLUToCQorqAL1qD4hDVBajwi
EalE2giWwTWnNnlW5Xx9zncltm4Rc5TEIC+YF4EQx7QhKSTBGUEMdpo//nqM/jxEGoJ40JsMi7KK
9p3F/8NhPe3SFt4Itr9mLUlPOLfGYWzlMhirKofCR/vr8dcXfFswok6IGZhCsR9lA1k5uh0/Vgfm
LTfEYqN3tZZi+WXHxNXl0EGeDIZa+k2N4C+upR5AWtNQkSUEJPnztWCaziP2842t9QdhtqtNH95q
Eu0oBP7m2P7nQzsC/OgdaHAxKbfKb2o4Vh0fUuhJixZe+wEc43bdzKz/zdj9+SK6KKvf+0RH18c4
/v6Hl5XTXMW8fiUxSaf8tcrl9K6v2iX69Rv6q6ughE5DijWjG2/rN5XZc7ThkGMjszmHUgZXVhLr
Kvj1Vd6Y71CIko/vp6RiICevicabiaDpYoFgcA8DkJfUeAMFZHRaBEkHIzz0muCYkzh0d3EGCuGp
WGGNPeQc5XaPIzv0O5A3qnxhZ+r0aJukDUielBSGEwPMsdxf3+tfjYgp6SY1QFpq8DF+HndEYQQA
7ce4G+M75B2FaAB78ptuyl9eBPlMUPz09agJ/nwRabZmeWwhUOgDxxDy2rY33a0FYPybyvSfVgUS
1uxrXEin4Wa9rS8VtTF3cO87fJpH6NZLOkKS60xcZ9Sla/7uEqRApx2ttqMFIcpvG1LpPlG4Ak+J
8MDee3spoAkwmc/glcTfvKQ/leqIX6pByQytcUWk4P3z+Mlqj86ASLueyTvZKqjPiN0MTgO+kddY
BzA6Tpb4d5f9ETSBl1JlP1o42ptaXWL2kzyYNA8yJLRcNasaX1aZzd/n399qrP/vuua3/5+xozgC
EWqUH5bj0Z7/Z9v96P//138+fKuLl2L6j2goX+qvw/9xs5dmm8aX7D/A6H19aX7sxP/P1/3RWqcF
/g8KqNRwj3Vlqgqv5w9dHtKCf6iYOB5i7gQg6QfulIyYD41GTGiO0ETbjLv7J3eKvzKg6xw6OrRY
iQh/iztFqs+U/Fd1WZAlHAihTR0MsR/jODhj1cjmXLnmUXbuTsONcCuEit26bW6bV/l0/Kt6Y97o
ngGY0UdUJtxO0gPaZdJtfJ/dzH7s1dftPfIE3uoDaLpdguwkO73LCeVSvJQRJgAKbOvNBqQbTOfc
S9zV1x2Adk7hyq7u6ac5Krw5VB0I8qfVlYPWLd7FJ9nrgvUMbd/pwu6MubQjePNZcUHvhByXXCnM
wj7aPBRoA/XUBUWQu5sn+E2on9qH5KS4klvcDEFG6fEquW2Erbmv+dVNQsHLlnzFHUPVFa7UQcm2
zEtxRUnhRj4Zt3rQ3WzX1AWK5u4nfAmiOWz9KhwCOOyeEE4n89Tcx3fCTflAaemmuVZhdxrD3mN/
4jlTJ/GEK6qgThyZoDENu7qmt3Qh48XWc7t4iu8mFVLj5+oEGMYrPEqRnuIP9rfIG9zYf0RpxJEC
3c08ZDdedYdx9dtQ/34bqgei+Cl2u4DjUKjaTTT4nngXX9ZTFjRB4QnOwJNNQe2m/uJ3EeYTQX/m
8B30of6xPw9u5cM5d6mCXgxv8Y2giKRguavDmd9a3lX3qb8H1j3SQENk+un94hpOEcAaUe0imB2E
84LNnR3ENO38lJ7yk+krr9KpuCu+yl8gd4QN9zG4KPI8OomD9rptODAaTsMFecnbJlL92J49aG8h
hW43DaeLcR/fbpfN7VzRF13FAb/r6rf5O/FSfd2fO9lGO+VQ3JfB9Tr9jegCjL9RbvBziIDcPtVe
F62voo/8fmS48Lf97C49z4Ec5oEW5d7oSR6CL1f1ipJtECtRSjkHfboH486IQEsy2lmgOIW/F3f1
CV0RNw/Apb9Xw/Ykn5f3QlS5mytzs6Y3fsn4MwaaofquOivRFFq5vaHYeqO+k+6YiUHsZX7pdawT
kZ99nc7lk3SXfWb98Mn83oi2ABVN/YS+sZ/dFg/5Nb/Ip/KiX5uz+S6/GqyA/pJH6ak+qefhNx5w
uJj+m6V+bMY/pGycNOVGbzqc5p3Fm1NW4ei2buxQXbZBG3IPvfv6OgbIGbAqy6iNdlf1RG9zRld4
VCIOY171kt4tTumItuCO/uLJjugU9nPmZv5kL47syB4nzCyU3D5ihflFiAURGpRfMs/wmEVO6uIP
7VJm8QuPVpCrMMtHwPGnKqD6xD8YzDj4zgdr2NyjoxsKHmXuIAmyIPtW0bExThryCN/2z9XTHI7n
IiiezNxewyzYbtvQYvajkDWf30GScIRn1e35GXKOH1Nfj8qzGqHN5DZP5sfkCkvgJskuJnPpqt8y
IaMkkh/3d9o7wxv8+WRcKzoe0XxKLuV5v4n9wVdvtUBp7kw+HdsYj9kgEAPNQQbUo27ixP7smLbE
z18nu3RePpb2l5qosLAWNpsitSeeUMGxv76iZ2svLmuSz8YOYgwOwHCXb/KGSDtBLAjnICewmjdd
iOiCq/lzVLa25C7exIczH+TsFlrMR+GcvGfGua3zottilDm7o9vHzX0lhl/UgJdyFc71Zfdnd/IQ
PPKmM7VZB2kEr7jZ/dE3PfOdCmgysJgOciAHmmu4kPdcGNsepVa7joTb7XRcFwTE5+SW/ib8IdS4
HepofuqxBKIubDw1SELRQyXXRtLH7W9A0rqlo3soBjqqAxPQwz3AzvzCX2z0nP0tmNhqBk+wAefb
rwk7wuwS9e3VrSPNhZRFiS3K+VQXiu+6MHeMRxASLuo+dvah59s1V4kEdiC6VNxd45mO4cbvjGiy
kb4KhLDlS9JT+5S402+SSbKqn7Pkf22Zb1LwxQCFptA2vXaeft3ZyhoHwTZ7dLsQOprAO+nd3e9d
0+EJGMrJMS4pb6Jmr1oZCssV3AeKF/7kafwxYzSe4aP5m1fZX2uHiqmNUKUTBzMjabhtUJ62cDpP
LMPRn/1jyU5cbXU/mYEezD5bs00/1U+8gV1x8Hq/RPaGaXNskvyFm3jcIZvrzG/rAWYJkXmCjxbA
1SOUxx72ELb4aTohC8cXDqHOHBOd6mb1O/6UEjQ7D01hb/L69WwGk6fYpnP8iBn0csznIdRcjk28
XuyS36l8Uec1ocWUoEUW5NHirDzs8eWdJ0U5k2V0/3iQnERhZnYXXuqabunuzMo84reulO4dw+6e
J56Oapmj8zBMrRsGjU1c8YlePDlrw29e8ke+n3FFT8qJPSRXgtHfGU/JpcPMP7pDVnHi+xhu5pRw
Vz7FnumhWRFsr7wWp3VZgJ9FpPIf0JdDnfTcMXfUYHdpeju0OR09QhzEyWyV2Ln6Na8Tb1DX8ilb
S65K4DODkXe7HRPdpWrobiyczRF4M8ffHWMG4I6XiWgoe0fpHRujxkRe7ILAqTGVjQitB/+Yyo0H
147F3nCRmmeo4MJdsHl1kYSOjsc5UqXRn85bSCTg7dGbDhggPiHYx9RrwmPw6mj/YF6XE7RQf+Cu
Td49+UQQB+0ljYZTd0xUl8LO7fGmDXcLa2IARSAv8fug9HrnAfVjnmFjwtXOa8FNgUO38QPlmvRo
GQtaO9w0KO7vgwx+mqQuZvbIbByK38rcTnvcTiifx0AP9XBkV87c2LNC4UwMOgt3SziEG/P4uJZK
lnesEZq5Xvp9YlLBZJ/peUFtgISFEJWESzYez2DlHVOivhCbwvKYyUQXkSmWEjxirw9Ghpi8w2nZ
sAZv/7B/SKMGDSY3DQhX4ZAQgwy2eoP5rQYwH0tmnsiu3H22Ii3qfZk1KwdpsIQCq/iYqdmNGcin
2RfC3g9jZzlbEfpewbEcINmzdlNbIQLP3kYakpLqEqIdIUyj8YtKGLYuR6yCYMSQykzp41E5sLk1
I6owDXrXYFbh5etsHiMasKTuzaflXr0hpvGuK1e6Vu4x3tBimHZFSPrr8m124S68EfAADjmS33Mf
dUCbz0aMhc/A0GZBEuqDhfey3Ej89hH4FX6njSZWQkwsQuvWmdkoWBek0WJgXrUvOstXvN8Cky2m
dza3fRGChrDW8DuT1zwzA8j6obASeBC75t2AsGe8FWaK4cu8qTIif3VI28LYpcnlWzwnwmwEAgQe
XRiFfG/JII8+A+uKJ0wseavi9xm++hIR69h5jtW6oTD0PcrUASvVUcg/Wx69svvLoDFJBKKm7sAn
tmOXZq0n+VjXLvza912PW5kvWLC59OdtqNnv0q/NzTHU3UnjRkuGgejJ3yN8RUpuBvljTIrd3lZB
R6KCoDTxCVQLLdxrfVvdb9/W8EgURjIbGMZhHxI5WOpxIPEx68aq7PnMqcQrWcfFNTmViJ35Usi/
ntDVORWn5NQE+HwL/N7teu6uw3X4lpItb74V6HbhkASJdvVU+hypQu7FR5HfUW1aWzwivLWgc1Yb
uQQPBS97Iktqgtan10QGRXJLnpNzpMjsyunJio60S+B8Qrvp+MfHO+ArJBDODJbTekfe0nq8IH+7
TjfrRXdy33RHb/esYCRRW8PWtAe+XvYUTiVxpMSOddOGSrB7HSl74YhRe9Zu4kctsUf+ID4YT50O
esHTLyRiXuqDf6kCk6MEcEkYtRG3yLAAk/D0x5lgEo3nOGqeGF8miurKt4goBvVZvlsE0Jt29qRG
Mhmc8kn9aj6qd1nA8PDZ/AF1qUj/mH2zbvqzflcFaEX6KAFkhZ14IDSTe8GDbhJWAVskaeaRh+L3
oXlJIHgdzwnv1En4ccx5qXJKe3YmN7a/jGFBJqUF/MDunMG+IzfFrQaa/rh5xSW7JA3nmslXgsVv
PdK8kKqB2oUgpLLI+qRpYByc4YP8EIsuSrA+f2ge+TA53/F6hePQRxqGNDYz2WQMm+g4h1nf35vF
Fw5+/qKuZ+ET6SkTUBgucTi4AAQeaeigZN5He5D6oFTd/COACvcLWpV2/GVxF3/1XlC3Iyj0NtBX
ViL3CDXNQ3TT1pldg9syd9Hqsjf3SENn0m71e9aIowaXQFG/MgubMxfHS9G1AtmXpICfbgLonteB
sDp2DgqnYKCSR/lLFWURtKabXfPX183vvZjLHdktggcrx6+OK8DYs2WWrcmVuAvbChIzFO5lX/c7
/7iNkTw5H+zka/muvNmSQPUbNrcjrSMJIqzFzOk25CB6NTxmO2E98XOvcnXWw8SZT+IzwL0C9hxe
HHPXeUF4ko2Wm3eORdNydXSavifdmX8k28fk3k+78/SaB0c+ewzXcQQZbY7QXGRji24d8b1AjNLt
+VRy3z1b9nFTk8P/E4BkBjonIJGdcxCQ+ZnEvsM3sy8axH98VMikj6xOOKNzRk4twQnxZRfaK9uo
eTwHg84xNKg9yPL+5O7cCBabBPkjHbRIojP2Q9PvHtEe8a2oDNag5/Z3DwkVPsn266y3iP85amid
mEePXcR4sSkt3vAM7Z7co3dM9l56tIEZtpw22EiDo/4yBukRhr1jlDkCEJRJCy5IPjWvAxmj4Ldc
KPcW9hYSF5tf4IZJpHykaU7ZTR4dOTZ4tMyXbU4gqrvyMLiBee03jtrsMMdxEVzCb0qsFFL/zTH2
+PkPx1hTWLMKYpt0JUkl00SzvaawxL7ufSVP8UC70WJFz9zhAMALMMisFs4VHDpZ3yaRqiN9wqiO
/OxIc3c3Ccu7I99aI+nYF4KUAEd9iloSmam938ZP8TW+9hfrto9kb46WQKLCYZGxDg41JpLq5aRR
Mxqey8fNS0Jsqcn3FkcnYotEfwo1YXUarqU/n/uw5r+6SxDysut41qMjIk6++TAfxzbucH6/vl/t
O4NNqAqGJ3iIt8M1fxi+HdsAvVVuv6J4U3haKNkNW8Bwb5xX+8vM4oaN9z1UWbbGP8BFOG7PLLeR
6KCFkAt3/hqROkJwyYfR2nRom7MvsK/gdncWiIaSa570V4nEl/qR26IzSdysGTwKSxTpji1l52C5
kKJyfYfKibP5dE45ZwxH0uofm9LKeltcwgSfOXK0+H71j+xGo9BA1mzLz/Rn2ZCP8p3stf5AIDsG
gr00EALdb9z9++OkJJ+IChOmeCMD24jK7txEmN0p94POcrcbSlkzER3DLDJpIvnq5HUwUSBCpuCB
RycM4JTizc/CPVJ/xIPVU04ZR32NXXsO2ZiDjXipeCwOzlmZn5MrmcFK/tP7Rx5puTUZ4pFjc1rg
GRRO9tp4a921V/F9fl+1YYaaqpdfF5b3EURAeCSOU5GEAbYEMMEUxIaFOYk6hYt+tHhGrMV/AiDp
TBFwWsL0Zpf3q+6kJyQ47Dw8jrYcrlmzC++RxNxmAd4eKSJIUu9I8RQ0d32Aie2p9NAudI7EECCV
P0VsrcQSIHDcOhGBtIxKDkldq1yOQwnIMkLqEbmIY5f4S3mT3C3uSkw6Sg4VYQYtBvLZH8rkd3/U
kX8UwJK0f7da3/Q9q6LVijI1jWv8TbpVTygZU4Y48r0n8d3+QCdZvs4+8C2SVJPQeKSWkl/fCbcL
VebxoxZlD9pdc6aqdr9/KS/8/LW4MXwlZI/3zJNJSpLextSPj+whvktO9cN8xvkhUE77a0N9MyHn
2T2ZKufmZ5FOYjheOECTxnA0jmZSYg5xfh9utyW5hn7Xn40njD9JS4eITdMrTg1TJLtUF/wrrOtH
NkdCvyveFAS83fNqii7yHX32U3VhFyKhldnLYn+iyNlRmtDDIbLuzcRdvsyb3UWdr567M5I4EfGd
KE75nMqbcivfDGcj4ujtHQf8PPh/zJ3XruRGmq2fiI2gZ9wmmT5ze1s3xC4jehNBz6efL9WNOXU0
c0ZonJuBAEEQqtIyGb9Z61vynzu9f2tx8//jiPxfaHZEl/7bZfhftjWHoU6+9PL7UubPv/HPhYxl
/QODkE8eMmtH/Fy3zIN/LWS8f9xyEAKiAR2L/7jZVf7ldXRID7xJ8AN2Jdiy2MD850LGYSGD/YQl
JuvMPxc5/47R0ZTubfPyfzYy+EowfeF3JHf39kxB8JclbNPkHXnWkht8YHyL5/3NRJyi0Tl0Teke
8KWDbUZztws6uiUrvkNjKw5+taoo91MGrI0JiKRugigvqtfYWjw0USvsBh/ThTFNxFPVDWOUfGWk
aCb2tbWt/tC63pcdZPmDn/sgTtY2Jgq1wTNUEsgyuT9Hf18N8ZfuLH6rbTCckyaGPxfYCmhszJmr
6/RsZYaxbbPuxmMOZnmybD95mElJCREWWvs1j499i3wOf8gDeNZv+UIUUtuuF9BPF8OEYmFYvbFP
PcBTOK2M3WgY9hXxqQ0pn8yuTVqvEBWCGLJOGVd7QO7FE1YFMYMyImEHvK/aCsJbtorgv7ebpPhg
u7lDCdBlI5NHUKMsnrJBvLQoxBmmNcYL8kdgu7Mmn82xkvG96Fiyl1ncc9cmTPIQDKAnQXom8FbV
INZj60vjZeBP3D7Otmcs5Kb2dhC9K0i1WBF7Vs4UnzMjpR/0QCohXWDG4CceYPclm6oo6VyHBPK0
bj5kOu4R8tMnNUv7bS1IjTDMJaF9Qy7PsmD0i2cnQZ2+MZp1YPIWVNZpIf+GgTdvFPoASLIL2MZu
E4+YzEN/zWjTer46QrcKxMg6iUGQk22UbdrAJMNt8K33cZmHYw7i/agKtRwAb/2wF/tXU65X8OEs
AUj3+aMsJcFeqTEo0FS5upKZczbbR+hJBKNV0VwQA0dy8RimBWE4RKsjFvfTYflYCOI5z0TafBmD
OJtutVnxpgMe6GgbFeVKsDjPS9LU0F3cH9Bs9oZhfAJdOoJE/d4UyX2haQFncajM6ol8O95A2fOt
Jov3MFiSDNzUc0iTXPVJu3x7BLhSf/aIN4LSjCwo1FtPjWcrDxi5mJV8cKqecJ5kM7t6u8QHmfnD
JQH2sg9MQ0W1qwn88A/488TXLIkrC4ElgqBhSZvtcNRTaHIDuPNWcnQACVvL22JhytnYojB20qrL
C4xJvRWFeoTqRoraBKMVi3wFQ3qgoBpdtgPjZMBLKMY7qf0btcCiRXF8VHReupxBY1MhJXuJ8vU4
T02yzdH9Qk4t51eUwZhpcZ5dhrb0t5rIzyPRTiwt4jL4GA3yOKaxMVBADu3NaN++5rUmEkT24NU7
D69ijkh0GD0ShzDzh6ogpsTJP9oJ7JatcUDK3Gb1wkI4rNzmdVy1usNfkxzJlVYR4WVlCCQfgaft
ZhdfjT8WMuUZV2heVwxOPERwx62iE+jQGowUG5PfdZ9ph9gJkYZZY4rIKhvvSjhy8rR27Qy10GAY
OrjoJFPpfQaW80zYnR92Tf6cpQQQtTajHiIDQ1sSHm/3Y0rKqSvQObfsCFzWibUE0sy7vqVSxIUV
tv11tdMssmffOwfDpK7o5/kNPze6knALve4GSd54TvGHu+YWIPGpjorRwioRJM19rMRlEJO3R/40
H+3V959wxAGF5zZ9arn3cw06ydYtKqhRPclamcd9NjHCpS62ELvDfAyAGVpXaWZ7ROR7xLPcIbzx
SGDwNe75vXXTjxtA8+ax3S1TrjYVSOg4JGM9qslwdNtHRHZMiztUKoMstklWUdcGhXeJNVO6xfyl
AoYivJ3TSFwqsU5TEo1p2b7qGi2N6LwniCXZowTdtSvNojy1cbDuZs9ufrpzwqqnLaYHtwIiAye4
fXEFi+t6jrIb4CfVZMsN1RtM6BXzBQ2R657qkXTq2vxcTMGtIvDPUMKdUDSZJqezA2eHFAa/jwd0
sZoBjNS16I/KrU4zQdLoRYOtNQka6YLIFZjtDh3i6L/Odc3DBxllfeDxHRQ5Bo6hS/n866vVYUci
CjQ+OO4Kunj52cHpByzYVnt+dCz87PV9hLDN6UA+LND24Z2gn2i0mxHDyXTD8blyfMh19eUmQwLL
vQdbCf5u269wsoGdn9KY7HefkJNFthDKVutuWcxDj1b4AQ/B8hCrrAiJ0L2v1uA5iNNzYTa8MFFE
fpc9GHELS39GiNyn9CeWyj7IG8QTmhE36HP3CX2k8JZPvvjNSXWyu36890jbINFEAa9ptgUf9h1Y
AHu/TPZ6lbk5v42J6g9kRiIcyIu9m+Z0aoj1o5RUy5Odiq1ZIlgfLkvQQUmrVU4HgRdvHy/gd1J1
o0hyBCd5c0jhJ2MCaj/GbqEn6dvnqtPBqV5wh6Qm52ai5xjQdUaazAD/v1F6Iiegfqw73DWm25/I
6N5XTVcexrZjc7mszktv3o0WZO1hHT08O2u/TZ1cbAkvdC5d/rkGtREtIkbykDcI1HrDPcQL15bu
jfe0K9BUoBA+wGuSD0OxoEfP+vbIGeEcSm4hYZNYcodNAXEsb8Hbe9OEQN7QQm9cI8n522QU2gFY
K3e4ioqvZtD+q52zvvcYM4EcgK+F37NJ72VS/dSkq6mu5NxIaXX4LDZD0H+WScufzecpRDwJ6HzN
4g9ljNNTEnDwxbkgYqFaTALx0vmCSYNRKbEy39IGPhz+cB1vfQoxGOjcbqI1yA7VmpASOMGplrfI
nDkZdtzW3yfFDq4390tmnNc2v8wgU3FtzvkH/Mw7zy3voblsnbnZuznAIZ3aTx7cyM5+n5vluc7d
x6T4TnYV+hmiF8BmYsKMzOIqY3pK+1g0wwcWlC+sECSQNvcOzG7C8KK2QHOC9SDYigUYfWH3T1M8
i5Oq2aSbCPQhoB29PHl3BEkFmfCeFP6LQzrRnAXafmjmhKOqwQxni20/jt02I1F9kjuMMicn+1iU
uxuE1Pupqr9Qgd+LzoowIzwbcvpoRXpyneGu65173agHyMR365TBr8KUEXVAFmHBZgwIJ8KmQU1D
/kkBApkLOyHg5hvEgsldmSaHtbVoXg2+o2BkwlXV34LCYfeUBd8wLECU7bhcgp7jASN+gAuhaudN
IXz6boU9Ziy6eBuD3j/myrMOU1HvIQd+rqploOaaDAVmmHW+kR0cAEDRYMTMRmYHYCBfZYF2b+vb
mXpqNY/lqTb5QXTPtzTFHGVZJSe2LtwzCVAszIYeE1dNcG+q412m02u1GL9S6V+1O3FxGcxOlP65
pPIKn4pUhjSSfborekowBSsHpDljpNvLAs/0QcHGY4gwaVWUBVRMxpwuH6VJdnCRj9UHFxqMPqN9
J83obgi8H/UgnivamDtDlL+oztpTAyj7w9b2YyV6XhWgtimFtG7gEDAfg7HjUgIjf29205NKzach
rveam0GHM5UP0d4N7oy+hyc6CAFlEJ9c/izLZD5mJEk1rDqrYAe5tL6Sa0LcV+mFOPmWb8JJq2sw
Fuxg21beVyVZPIip1RO/qQc4Tz9JCds2ZNniP6jEcVyKeQt5xWC8TlRcpLFrXey4m7C2Oy7TjeSM
G6Rgpen4z70R3FwZxbK8BjgYvyNZRekOMfYSqzyNEkCbG7Xg/PdU0EfpWHMzbxTzZ4weJLbYJbgD
wpxlkWUhsvd7aCFgmIqEEiNJjyOBwfCbCuuOTom9alN8DnH8RIZe9klszAWexLVvRwZ+LVW4l5bq
TBhHu+NE1mQi8BrNhsztZhqcL/sWn4Uh0dj4sWUc8Slx6zWRoIMuHPmf+aTOCX2DYRHyiFvSqc4W
0uZzdos4Nv0G65x2h1Mztfp5TtfuHp8bsg7Hr14MYuAjz1cV1NqKj6Mmm/XIaQmlTctkl4G02ZiL
Ibd2iYVwS7rJt6AlAqlPLNb/3NOBjztIYyrCFrhPIqiasPYUshlObZmVeIusL8zO8ufC7+PmV8uf
6lIJ0iHxMs+Y1UgyTT/ToGAP5SVs79ygPhEPseK98Ad91DoxX7Ews8J30PyVhtQ/rHhUu6JbzjWZ
TOTbF6Z81QPn8Cixkzui90/2aqVRE8DFAk+8bPxqZIrLq3ozHBdG86Rc/x6vDVP8yfQPhd854Mcm
dmutGRsHcEVsYfvlfVpmM0oI52FEb5bDPRjJ5ZAU82e6AreMlAxyEA1qUVfwF/G9LgprS2zCsl+4
U2771livxdBJQtxatSemzv4mp4ZZPO65k5lTDISBw524VJYIpSYx1kBmZI0eawtggERQdognpTRO
cqQrtroVq1Mh3qfRMkO3G6a3lXL7bV5w1U6wsTfc3au9GdTVAYAgWX5pVj6J2R3XzZIocSbnt4vM
up632o8ZHWPojWZYm/dKWsvtOtJ/jHY/hUoW1lWDhslwgMzyvayxCG76igDYBkJoSgg5yGODkzy2
CHRgBbnW6oesO4RBSyLxCCxoEiHHt3s07/YlJxURzbvJfi1zP5U03FcirGDEEYgGEXJO3hcyuQnU
8uoLwRuQH9NWb+CjkWSYqpdcuzgYJ8c9glZiM+NXn33F9RXrmTCzvDt55VDiV6SUX7QIztbtFzkX
8o2Q+gLfjmDsqgq0mk72YCfdH/XcU9rZVX1pfHe+0p3PD2o0UXQN9cdIAOl+dJL00sLfiGprQvpQ
JtPZF5zb+RTnNw4uJET8HPmraBbibpac9XRKrd8Z7bTnBFlT4mGC0XLuJlPHH8FAPtDo9t42G2OX
UBaOHDH5JILRGIa+n2K+9eTGcwMyqUzeSwyZ4DQ65EOSnuU92gTRHpQ/VvtmodqNarW6H5aSy2Nj
5tYThZr73Q50fzeLIRsoAsHMK+7p3IlS56dRs2ayq/GY2K0CFB2DovV+pOqQkIiDkfYHsICoYrej
ntKGcDvvYPf194Uz/VStQxrKpq0O0u/UTvpKUnZOuXGRyjUeASKBsSuK8c12OGoNfPM/uCJnBgna
OFTBmFxA8YNCzNenvLIJ4emT/DzbfvHLiR1WOobGc1TI8qV08cLyXhDN4uG3ehYtRhnPb7i15Ec9
9fQtk6U+5xE6xBLb+TftDAGlVIzx2hn1rEmurghPHhDnNsRnjoMqfzYy50LoXUew/8Mnhbl5WAax
NdLG1/hY7DX9hLHIeslL+nOf2gmL+8AQsF31LazOmR3jCej2ra8biRBynMRgf+6Ww2cyK1RZKQ7W
J+yRzUPBe9yXQGNZRCdLcVlsZ/K3LgCg+5bS75jZFZGKS0BoFs15al6tubXfSf1ED1Xip4T84GCD
KsECsLKb4gnDaj2tkc1TpttGeXciM8s3sikdsMXG+lR1HZ2p6ZftURODJ6M5VfFLOtmULpgc/Adn
LdxfUOjnqKQk5hAjZAsqIoQUTHG5f/YdIuYaiziwEFwtC3PMP9/dEqMcBGYDbkBCC60I+nSVYUcL
bi6ahebPtBdm/H7Tn0Q74G5moqGKs1dMjRHSwsvvpA8+VAQtvjaYFE9VrbqzpWNGNrRWG445iZiO
WRh7icAD364WumqzXLu9FQdfbtocx0E2oRhu6UlGDUKCQcApHcQY2pDfr0mbz0d3GE9zTsOUI0JM
7RetwQooi8Q0sFw97ciQdPHjEPvtwaH2gtvQIFXrNJ37yh5Jkh65BOteO9e2EgVIfE7I2HrkXRzx
an84HpvHxdnmAByjwVNHfIFhDkTaGz/UNIa5b+4rDLLkfmBADTb9dJdQuj4tcG4j1zXgd69yk7lF
WHCsN8qG6Yj78DBMMIEjkdbVVo85/ue3ovQe24W1VQUPcUGBINCWqXgMp/kwlb+KjgNtRNTtZd6T
u3as+rGD78Uc/CF8G2u+oLkdAxdf5WCDwTdHtZ4JJ/JOciBXKMvRW4jkB2SQX7a5LBcnKw7ELpOV
cHMhLdbC2s4p35heoK5ksLjJY9Y/EuS/O2f13g3kuRYBvWLqYqx1fwTdraYDuB/VxAVTwYsQwwtb
fs6ExyK94eJr8WuxKL79JqueOIFR+C+wnHMGgf4UbAy3Zd5hMbFMHdYndnlf3W54bpkjoZU5MoHa
ZJPvUecJN/gi6S4C5LhjuretJHGm5IEDriR8EFN2SL5fNIB0XxL3ya3HKGeEUk2IHLPupzX79zBb
rpI2fmjlax2vkExzJ33StIA7LtCvRjvETHE9klJP3qe73DUJyqcxwAIpcIOWNZpYG/biI7asnUMU
CvULzmcvmLekeG5JoHl2XPShAL6szj3PMvnmBweVDeGqUM/48mU1brOx4GxO8UYOVlRUVLJ+eyb4
Ko/cNHiNW/dJGSaiMZ1Rchj3sID2QzN/iZQlYs477q2ZVsDbOssMoLbaUDfs5tLncK/u8vii03Te
EFx+mkr9RKVK+CND4gYP7pYk+k+VuVO0Lrd7evI01gMMikzixIit47IQNQuJgAgFYtYsHKKYnvdg
44mb1ab8k2G6gT3mEB/TvOXQjYlXQug0d5dctE8zO+4StTN9Pz1i1Ai32dDgsbplw7Fx55URt2Nz
NVbbZPRPjGqcDRYmbj+6ecA+WhzI5jt5suE8E7FLtURmvZFzvx5JTEDc59cXT1SHxX5g8kjZP827
loxQhww3mEg1qVJ8NDeP16ks6G89yCxYkb2wnGp0U/jMbgmvvFwfGIHlP0xBuSPZid+ay2IXM9qG
GcSGQdlxJNiWafvTCrDCU4g5PdjBAY2ejjnM5U+gZns7B8ZVFr/aGwsjcdb+KmpLPOpuGSM/bbm1
qhGpeR4kb7KyQOw6VgZAmewrz3OIzmmWr9KCeuykXN2NcfUqbnglKOBgHCN9C5pkxDbUp1SpiPiB
T63fzCAJRynvASyGKpM74PltiNt4t5aRNtXGdp7j7CKzIGpGDRPFieEPn+SEnFu9t+avIDO/KM4n
oB0KrVYXPBS1HR8Td4ZoofjBq2EljAEifyweql5dc5eRKzf577WA01usx2qa3rtZX8TyTpjcU60I
qGXChL2joyTo7OKdELF9SpvitXwpbYqqNdanbOg5cGfj1bCumYFDxp9DLYazIIg1qNZozUmrJD7I
rS5LgQw8C5A3rclZ8+cmds3mHAKtqZJl14x7Q18c5lQUQQ4UGeSY5Stzh00Rv6rpDgIcyZ3rs2kN
TPr7XSb3I3PRtiflekFUw5BlFvhlquDKSmWTYhRS79yKNtQcxHKy1kg1S4wnDP2vszNFCzwma7Uf
YNIHQxea1qe7fC+6V9YtNHu0g5wHHffdZp3Pug9rH5FB8NEJA8UDOh3mHVCuN15f3/UGMzcQM0XN
PY1+8n02OuwcDZp/MeCLyOT80pGlHA1JQ+gJ25qwtIKXMZXOrp4tpPPDclUkLoWTFTfh2v9yZv9U
FejhreG+pMXbSdDaJ6dl10D9EkELMIlhmF7atrtTuXHUCswDU2i+slRWNI19F6YEQV2cGIGundgR
zv9DKmhDAXZsxBI85quDccpYJjyaPf3d4iVnyxy+AaHLEuZlg3+1q/5FwIg6BL2Lt8bcO+WjXfa/
OIKYfvhUMk46XMAFwuMubnfyfgnu47yf91MnWyIxGXxw+2Wj8REnNw9utXaPk3j1jfquMMl+JmOT
NEGyNeCHe0eQu4xwh2enYDrs0dYoTFX+vJrQTJOPvneWiz9hY3ARHInxo22XDTtRf9c1zcWyHlbN
SWvtC+zKh26a5Q7f9rQ1Z/8lXTlqpH0Wubhv27dJj0y4qxdoIFANiI3v8VXVwjxNubObKjZs9frn
0NRaEDdOyXRwyyDeMQrPD5VsydYG7HR1SLc8Fn17zQTC666NUpE+tQxyGbMgeiMmjxAIOLN6clF7
r5RiBhN3YSObiytmShKASUOLtBEFew6wFRg8CDG5JvE5h61xKMcloQ+J1UEOjX40pf+RZ0l27DqV
R6aGsEhwYXwiSjhM+RRC12/9q1TVscqae6Bf6pZ0Y5vBdzgByca1SmTJYxGHC3RXQjoLH54Hs9W9
KSekhLXUELQyCiAuQh+T+ZqADLE949OlNiykkR4oHvqt4S8diUZmCfN7RPMdUBxNJMdSWARDf5dQ
NL/gh8eyAFx7Q/f2RBzDFwitvWmNl8kLsv3q1O9LadwxSngt3OJguPPBbIPHNU+cqBcDEyuJiWN0
T7DtH23KuqFjV1sONnBRO9tWqn+tFCFvRMWF9to7DH/Jj6lgJF3Nrre2rjONW2uc/0gpoTdrHujD
2hTf0yWmQnQ5r8aCumoQ2VcefPmrevTdDFChw89JLNcscQjxmq8G4/c9KdRMOcAp7ujlj6pU7pGk
BAn320lD3arneDKa7JYhW566vqj2skt/lAGrPHi1tclJmIjnFTJ4vbKGbyoqYbFwteUNjIKZqztG
vZwUF8O3iRqvJ3YIlVGnJ2/MT4zY4t3UjMueSGEvkoQbhsA59s0KN8XT/JkFc7k3TEcIPvidy1W8
EqwFuW7y7kYhqG68VpIhWlxG8ng28OsZarJrBX1xW7mpR07abJO2FvEQA3kqqp5+tQMjigGmRxgX
trlbgbKHujDVNllcfVeUNvSkqT/y0tKN7oPq2Ou2OiXK5n7TzqheB41zprPJaTP7b3G6koCbmOhZ
dJyiP612s2E+8+N70BmjGuZYqBlBy2zVDWwBfwPSvCjmD6+kfNTTMtGpaXWeSpH/9LTTHAOV6hO5
vxT24+AwwVusXWZmRkSwOHKsdch2GgL/Uc1udzQ8fF2yJp+oKfStvCN9GfD+EBqrxHQyz11YN6gd
RMbwdchqZIuJ+FnM2btRUdPpPN+bI5oDy54wIWkji/qg/UhYGT1YtBsR2C75FMwEUTM2gq2mSiOa
gsG42qvDvqIZRVTlM+gVmT8vg35ZfJL7BmHsHL3KC6UhuICe1XemV4RBHWwgRunXhgYYOAlausTA
AmdDrmlWckq6oXWPemCebXo+E+ZFPEAwlXdrW943nlXvM9k3P3vfGQ6zBWGIKAP5fZk6470p6vkj
E/W6d5phYe6ZMP0n+cs0alTazXrXeuk9NMMnY7RuQ1leQEACx/OsbNRjZItWORkC9ax0BK75Z9Gi
g5RjvfUtrULG0BQ/WSGRKFAyVNTiKxkBTnl0ygDVgDV5T0nmWFHlt6+epJ7JrQB1gROP224O1kNS
y+WlnzU5L6DlXy2ju1amyL6xRNGHOUEMber5Wnl8hiCY9mOWtUefbL8w1/l1qFGykBEzbuy22jGE
2rKHs7dVX1fHtF8wEdpTdmzSfNfEKLqZel1JQtL30zR8kX9VbpE+cEfrVqsLJwAnG7g5XSRbfZLi
siTiq2d6kBom5D509XZ9m03x60mddbY2w2DbG1awz53ohn1Tls3BgrX1T7vlvyW7+h+d8L8z5P/f
PPr/heory0KR9D+g5tOv7OaS/11+9edf+ZcfXrj/8GzPs50A6ZUnzP+UX0n/Hzb2eBOr/J/MUWyq
/1JfWeDp2YbiepeCX87v6isezLQCRyLAQoTFQ1r/jvrq5oT9TXpFLg7ufYggUgQuQPY/pVm/SYy5
slROsm93GEkWv+YWONJNsXp4nWxQl3+jjfyLzuv2ZBj4efnMbQA4/Kmc/O3JspoMa8u0MQ+mKUbb
2FIHooDIIu3X5DA5jOX+Brrx3z1h4JKlxb9si1hS3v1vT5ibQ8MIMtMHS5IguiFBzbgTFsohT5T1
w+xN9t884Y088ZePE5SwAG3A9wr66C+GycYkxTifS97hQLYdkXiefxZpUD90Y8LKN07BsVpD+zMh
ev5vPtzbQ/9fT02NBA4auiPEcb7Iv2CXZGrEtSkUH2nOaCf3EmtXEqH6N8/yX64XnoU3xqcJ/x/n
518+0ep2Yqwuz6LmsaeoU+4b0ccWm8iM5f9vv6KHf77236W0t8f66zsKPCkcQdGIRpE43d+/vbht
3HrtJ3UARrsdyhka2tg9D3acb9Iifprq+G/g3f/dm5M+qkZ5EzfJG7ji9ye0J20AKqrUAb3bQBuW
pgcxT8aeUvTH//zWTOa5f313gc/s/MZvJ2iYf/5yqQBC7xMGDeOeHfZ4tYrS+Bxyv17DIu3XR1WR
E7gZYx+GmzMHWALTJOrJrILBik7up8EC5lu9jPqnztfmJjsq1ls3BBqUOoMuLKygwEw7typmlHTC
ZkSEOGJ8Tq0uYyhqlim6c1OZz4kiV8taLdFAE8+Wj2mMSSgTMDhB8TW2+VioLkc4SNzMM6o+x6Va
LhnHsLyxiJSrTaQGFWMpItKJNMbIK506RuNE9OShzNFDbsa+W2G0Tqv1aKYkV+Ji8z3N5LIpyp7X
hYjSoXvOxipIT2ttGZmPImgZ67DKzYCdQtxgSxTKn3cgb/oC0q9V3EYplu8zxWBiPpImocsGHHPe
rTq9Z9stlwpqn9tO78PkKSxKK6S66Uxek2Ru08dQiqMRxmAeGYWUaKhUrT4DgJHI6GkB2KvaSklC
VKdiKD/rvExyRqhjq7rdAh+WYosYXf/CAKkz7kVOuuelsSVwVZLo/ew0WJbxosqYYZ5HOh5h6A3R
0bs6bajJ+CyzaFqTBL9ZQDLd1s1h9p/cNtffVCxc0r8SSPrU3tlYWusug6e1bDwqr+rM1I+xrC3y
lXI+a3MMRW5rdud4IhMyNAu/5+ify9yJiG7w2q0Jn9oLY7sSDMFEosWzqIl1o3Jj2LxxAbHam3wU
BQKLmdDBRnb+8JbUq9Xu/NSe1SZpkfVttKjq8ZzChwyuQ2VLZ88SrMbOqY0eqyxBivj3YK7pnZ8k
YvnupIW6qY1qw8tOPLDzMBoJQ3WAvNYSNVU2QnIu0nl9lEETu69LookxrdkNQiego6kQUa6Lvw2G
0sTj3cnJl9/MdLJwZSltj/KSTqTxRAGlFHoy11ED7YefypOIJZu5dJZxctdVNknLbWy77CFTdqtI
2hkGYSNLzbkk/s2qrZyMpjbLywjSLYo/oao2Cy2wenziXtZJRshNMFx0Mk7irSaygOZYUc4Ofblw
7RrLqp9K+DXdA3pS30Ig59avmnX0LcmQiHeo1tOE56JsB2CJzA9YdlpEoDl1odP3IHWKazvTK2/a
Mvbrg6NqgipHP4H0OvPzqEJbDJNzdCrbvoJ11i3AUM3eK0NXXUYBkQ/qhatdvhIXA9a7LUT/2mSJ
MFkprda0aaQLsRcJdIIwcpPLwPT3pRTpTxR7BbagghviXad9GKex49NQMUec1k1FD1k/el5LaQ31
szOjfjbB04qFoSxDfYBc88EeK5pwkoELA0ftXADSHisHcswQj1bECHO5u0l28ZxbxUSD1tess93C
NPJDbE5IivLVLbDiVGSQkr9X+UNoV9003JG0zGQWkmD1a+nTeT9WIwwrUwc5c0CVEJeV+IyhXPK9
1Z5f+/DQ6oTQ26zL+h+17cXfRQ4kNpqDBgSwsCr44b5fZzh3/KDnxpZDdYwKizF6a+SQYc3YNH65
jKra/WCn6zv5GGxzPddYh81tB0fuCcKd01JMGicONyS0RWu+4oktjOAxqObUohMF6RsCdBweOgO6
+qZgMu9vbbFODN4J5Aw2C+8Xl1gHmIW8eMr4yTaYE89GxRVBgkbBxIOzyb764Pz7sK/T+FUM/fzc
6jS29nGT6nI3jGlt3NVZYTCDG6W+T2UfUNNkUkIQHGaWQGQzZu/20NDHN1Zm/vCGRH+hcp2SHdth
X+/iziEylJLJ2Yx+alGqgM1m6M2RxDqrw008W1URb2zjNkn1x6VzGDQ6sI/dUgz4IztZRN2yeugY
Vs8++mXM+2jG/jbMp7f7UvAWMd2NIHFDuxOE/uRt1g7oom3fCWvLdK4Qb+sxHGHXX5g71f5mNYyZ
sWZe/VrzpvyOwAQ/ltPPn9Kb2z1nX/XhNt36YXaSZUsn55y8aOJ+b98ZqohN1eUuQlbEW07Y28ME
TsEw+bbNbsVtlsf2eFD9ZPwxiy64p/ZOujDz5+zTbargs7S1RvM3Qn4rGrSGYWNksdh0zBfsvZUt
/Y+pMmLEepWXtFCLs/wxYx2c81E2NsJWS+XEztc9Tu0gGfjkmq59y+LEFZsgDdzntZvab4tIkEER
Lju0fbBdxzhhX5rb+nuZ2cUlMMFDEIgZFnGDPGiq2uC1rVXxYpRuTZYZK6uy/my7eccoEBVZlaJ6
7C37s8qU8S40AQX96l68qh2uRIl2/saZiu7Sw0jcjEE+R4NVdMQ81iuRSDN5EZcebQDo+aF6UoWx
nitnvVpWM0RVZzXEckK0g95vrQ+Z8nqmi2vJJAgwK+tjfyddw363KsJibQaKQes/oHKXOO3L2f1D
LQTb97FZnURjzsCVZcmeDLIsckqkqzYpoSFbzlcuCvZMKAGCl//g7Mx262bSc30rGzlnwCJZHIAk
B2uiRkuyLMvyCWHLMuepOPPq89Dd2duLUrS2GugE6Pz5VauKNXzDO5iZcHb6JO/oYnYXlugta9to
xSWdsUumgMqVipcbd3aetLmS16WV8zfbvLAuNKeNKopVUVdtVNapFyCBxrOmpdaL0YGbOThT7/Ke
jY/x4PxOyr6/sDxK6k2Rgbh3MBW2eEFe5BTpw24AbudtQbeHNGAdReOt6mh5ITlMuYFUHWF4rRWP
VVDpn5Iqg2+oAJBqLgYHm3iY3XDftUI7y0An7GdTUjxBHnf6Yrb9jLE4J/ElzroyXTAG9p3Dunwq
pWEDiYmeUf+UXCwWnf88G8PrynDC+VZVyruyUOo8GJlLqzhGrBm13Awj3loRjfMehTF1gJSOTSyC
4mxwB1Ns6g4s72ESBgrhqjYARCVdm3SXll6ixNtZdYV4yJBkhB8VouZO5kKiHKLO2A9zMVN0izmo
GewNAffEjqlutxPId+AKdr9pkbJX6A+1aMUH2OVS90udG6nQq98SYslvlQEZm45Y2V9Zxdh9qzDg
c58IgtSjW5ZDcZ/mqfiZ02CDTZ6Ow3BowRxUn9CThKGZ9qq/C+l7udt8pjp949QOBInZSr34XLN6
FFmFMoX1CwxQY55PlTl+Uyloi2/l5HUXY03zdFtQw6N0meoRZWKvnUfEzEOQFQER9qFKjPaemoiz
QUAWcHdvGinyYJpD1DXoefzNFVVPz8eQjbmVpuZB7WyZ1NaAlPsUVKaa0WOHe5FjYdoi727Uv/M2
7K+TyDQviHWqzxjIKvEZv0ced7wCs99jKHQDUG9kgjrmknQo6yX4bTaT983AtTjE2KPA6DTIkZip
7QjWZGp1D0qSi9MLrUl8Gt3L0X3qcYPclEML0szGmjqkYzdHtDkyZXPUgyR+toTo7uqm6M+8dHlc
wITHNJjz/DKA0QSCnaJ0EQQpx58a4tfUSqbnZnAdOpBYaF7pWhfcAExNuQEtj08t3CoYL3M3ICQU
GHUkP5DTrNpdLBXURm8SyY2bJNoXW00hvHI34k4c8ccsbuAtpS01faA2nFiiXZW33eMI0nEXZUb6
ow40kgSAEMFtGQjuFX2+lzSFiGPjzryqvZ5GeKLVHp37sfE2qRNUD5OLTwROsX1xSAOrow+j0JGz
2groTToMZ1MpkJIwo/E8L7z8biZr50jbqCK0EhKZhltKHNvBJT7jjyl6hRBfkukrRhVqw+2ZXnUx
gWapGVSPwyUTG6LceNCwnN1MaGX/dJyZPrXoCLDHiI5tT/XwKyyFu5znjBq80ewrR9W/x0LZrAP5
z1lHiZYtWdWbjp7cYx5V0YM5Zz7eyQjXqfJJF8Gl2VjFDYSn8ySAtj86Ofc46s+a115hDV3swCBc
hoGwfiMTfy5iOo0UF3zUig9xhhsHeuu+DMVNMWdcOx5PqlOEj2kB2gQ6CwyEqlWHKNAP3oQME4ij
T1CqcP3CKWmDVDxN5nA7j07n20b+lUgdNxpMpUPdjA6hO2EnQXuJ5tTt3HEByRBb03gekh+1R5NM
OPkl7jRfROdED4uv8kZUsLrQcM380CP6J+jC/8twbydMROhbL2S72dWQv7YK72vXT8hvhUTXwVzd
RCq95J1oNhijj2e1gXJxSHh/XaBKvjcKOW26wWy3GYuzDftx+Jy2AopPHZ2pwJHnQLgGX+vS+5qw
a5PTqHBVxHfpqKn3w2CcWc1Qbyqz/moWxsGF3LUNMvqNA9jZQ1tl42ZKzfsm4mAnHVHeps7F/ATS
7JOwalK3bAif+fPILmW0fKYI2K2lqhehAyRrgu52pk3WboWTUjz3DrnZim1tlCPBYeNdpB5jmp4e
bMYy+mnPvXGOZYHcxPqExFE2BJAb3HhvTqXc6VVzpxfDPWav6jA6DvrGor1us8i8b7OlL6B5pXZu
VUaABUGqf8GyHZfeJJMW9m5VOSDh2Jnnehd2+JYojWZPSjrCGdctjHHidniMoVFGDNhEjzl2Gdww
WYhBr2d+Soc2+2KiW7sbCIsQV6nmn65IX3TQ1ZQamiY8x8KFk0PYj1iGvXHpAzW9RbKIHeL3zpPp
9UhavZvjvjkgxA6+FqBh1nopQkratLMAQ87DN+4olGPj0dtbMdCu1plI4qSHlI6qb2asVejz6O61
k2n5VYDA8U5RYdjXdClfTB6HzWAP1afZyX9z1K7KfPpMEwB5xDK/hpSFent93trOOcXBe7LvL/jQ
OFdemT+kXdIDUKr6Q9oiUxt2ErEKSVWw0h7bhnZP0nVf4aOUCNillPIzGhqBCUAu6YJ0y232O8xg
e5QubIHFI7wbXe8m0OryXgxGdpHmcAzyiXMSdhkdQXzlD3YAJ95MFZAYbOu5ofDzEflQ/oInZN/i
W00kF2qPvRUFl1nf1l+cVOqHLgzP4rThYqxVn22D0CruRqNFJ4yElbZHeJ825X0dpeZXzYsePBvw
RdEL8wLjBoD7PNb4hiH2gW/8HQCn4omKUfFcYGGLJVT1KatbLhjBrisD/TLUws+A076Xc5rtMlFC
d2sDnlz09b9DpPG+lQZAs41mjtl3xjhHmx44S9Ppzw0Qd9qADdQQJUAks2Mbmtwz6mX00A+8yKC4
ej0YHtIY3GchuuInvbDcvLbbDioh2zUA8qkHLuocUSu3pj2LA+4S4OxR3UfWEhzpgl8bbkSbNndW
4A3prrIVECDXzb9LwJzXY1fLsxTKwl3XJ/k1cb+7bdvsvsOZkI8gyvanoHf1SXitzaImxZcMn197
CwgdCY9wKRKDPzZvqqEpWqKmBGgksTBzGp1g2lOTF9BThuastc3x2RmmnqA65EsXjn1RGEqdRZVZ
+jF+Lv22SdrmYsp6fdplTTI8IgANNog4Td7WaNBD4e2i/Dadp/uQIhw+ODa8+pRAYmsbIsTMO9NA
pzdajuBjF0a7aCq8eMvxhP85wYFy9roq1a4u8uhgzrF+15YjxTU7TPIH6mzyKRdt9ynMZx1bkzKa
fosJ9GaDRfk9JZYB6o9d1LzsnuwOvGx1sed1ctHws/W6OwtbQ+8vrapuf9RkA0+53mJsDaVSgnoZ
W8H+nelYtin7G+BbkGi7ma7ylVOGHaoMWkp3rp9q/XM/e7TzLaq584Vcyq7bDgIz5jpJnt03RQgY
qHPMBiVOewRkqc12BUpgboDieZ1rgYGwhEcBjeAVmytMKGifpohCtnNgOAdZUdUHRNM0GAHRdxMb
GgHJFaRkGyIf5uvI0kDW9S4daWXLmcjz86FprP6AEHED8LWK1e+xhUy9GeOhsf1C9qQVmHAb5LCj
8LaaXQKYHQtZb6ayHxCNGD3EjhZv9joUxJOA34CMGwEdd/BpeYV4zGTkn+OyB0Zm9EOKJRKe4+Om
dSlUwVl1HbxE9BrjMA0ThGZrF5Tbd1JvvKcyB1jOfh/GRy2wu+zMgp1811RsKx5cLys3jcRpYtMZ
kqZrX8hk8SlIIvuQupmkuzAQ9R/MGKTlzu51MKQzvJVq33RReWta+fwsKhvO7FRFbnYeD5WFDK2M
Uj9zxsncQPRIrqc0CASqR5H8DikP88oQl6XsnDLugGRppOD2AKDVOzgYg45CiJs4/d7Ve5qMceRU
P6dGAjsBo1XikdcQ5c5VxB1jVgFAm6yp2p9pHFCLclMZP8xTZXs7y+6IbkY4mstqYOtOFEAVZ5MF
3BWbsUJnejfk5QzgXwRTvcXEqL+Tee7CCyhrajT8iGTeOkPm3JSCOum+qDFS3zDrjhjEpG4IeCpT
d4MJy54dQcWarRtX08GZodQFFNErasAUICBVmN1j3St7ZEPrY7uEH+V8wC8Pakac1384EFpDG5je
wIONxURB8pNCayubfP5W1uyVDVm8OZzrXODPs4vb8T5TrXFTUQ944dBZ2kbrq6ymwG5EF2mn1LRz
QosZuLnVokY2qPaLFljWBT5E4ip3Gnq51NjwxJznyn2slXIuYTZI6D4NkuuVnZffPep/26BqIIjE
Tb1JaydAVYW6CLgzo5qe7EFWZ6Hd0hPqbQuqvgpAZIL/1vsK2KdDvSnp4+7TbBmt9snV4YcA0VhK
UkUX2hJBAocSrczKGGG2PraNHeL980/TNKJr6mHBr6qpDJsYrhwX9/bQQ8YRNhd31ThR3jf6bHqS
rtn/NLt6AF49Fi7PeDOjedzOS18hnbF+2Y7YAqpNGyWAantMVBFQ5mnVD7BYhdhXXuY8EyHaMBVb
J7+zCbKqLfXTqgTW5g2fbb2U6ANadY/uFu41h950ekD4dP3YlEMFzM8NvYToNLR0+9Ze7iw/SBOY
k1GckirXyNcjrzgOcbLpPbxHto0oBQ/taKf4N+pa8tipxMgvbGqE3zLKup9r0JTJzqqlcSOpMSPK
F2KbtQV+HVeUdWdQeVngRR7OJ6B5CMEcSEjj1DbPnjnq52WQLONmrO/GcTuOIbZ3E/DdSotL0E5J
gXyX2ePS26Cof8WTThTZdXWKMO7A+wJBJ59fGum0iAEZIiM/jO2yOhv6BD8w0Ri/narFZsYQQ9e9
OADEwWdEoxwvcP9yzuAYemhjCnrUcNvH7rfKmro7QJcesVOcZq6vzNTrW6Vq/RuV4O4nJztAP2xK
5a82CWiVdY7CQRygYhzekFbF18mI9sDW4wHi2kpF8QWybPltcWsTmzjOYWaGlZ7/opwdoE6VLo5z
zCq9TOF9FlswigRK1F5yG/ldhw3Sd3l588fybGdAlOeHdgvAq9Cr8aftjBLp0LiCUdTSaUdkzBLz
54LYIoGEP8LQqmfTQRUw0AHqCZLS36mZtF+jIFQPKWSnmNs4ktQPjcj+UsYBjyJW6/2jSmJRwnaz
sRELDc0ytpDyXWSKqip8ygyHdw5wMCWEeqws3M+MUN5IQHX2poIBxE2Wg6IBFTK7TxaN22etNotk
55nFjEwj/HfSDNJOZ6PmCZnuzOtRi3Cm1M4PEkAxSZoV/sjgKSlwebq4wlcd8K+TVO45EzIZRZr9
C5if+j5MBzbcQH/7hZiuR5QUOxu4wZPr/qC2713Zf8DJVVGCLJf9OGGLjI1ycUYgElLUr0LMttza
qw+ZOwgfUDzhzyAwkCNALWt6LqWuPc4jD96Oxgf+xnLp/4AWlmQThShtOgm4EAmeSDeNdzYVfWSH
2o6DGxdAVTbOlNGRM10NQ57WLIvsARiw+gapST6zuwA2TaJVjwW5zOciqHlphricOXxuNVyOOl5c
u8ihp7jPobrZF1goEYrlELNugHdx4aSyFTM1SZeC0xgC04Gck+vZbeyOS12lb8NnMI/1t35ol8B8
XChUtqhJmlVUVholnrF9xDFOp24hSPpu8XrUhh9pVYdfKQuyEHYXTcgaA814DjPSgvsGbmHCy1pS
Mh6UoaO66cFzQ9lPKONQFlXf+GHiWNHBaTLTPNQ9LPvtLOBLbpSFOAabAMjrwYXY80R6OGq7Ip16
+zqq4bgBzYxHGAaK9iaK/KmjofgnsolIw6ZCSdCdMEmVYRp7OU1Jj01BT3Z049Wi+dmLKIPT5aC3
QjuhLg+q7aYALi9uiJSeeMvOeSQmZ3FAM+wL8uJCUo1hWJIF3hC6Heac71t2x/caPv68a3NzyVma
kBZlbTSET3FtDNdYdM3hjpA4BMEYUWwlXJZGeTvZHTOIBxG0e8hz2ZehFs63vHUGG+hqQMZHP5ju
BKtZF2ed5baPXg5f5yo1hs7dF0YJmHyqygLtGKl6UIiD2csFpR1452SiRrCbLemKXTIpsRAs3BFB
C3cofrVm3w+fcxvs3KFx+iaGzB1rT7YRuSOOqRahGjVXQJ8UbibtYLO1fkaovzxiMARvtSmVHX6m
AcA5b5ISugQeTi5R/mgQJ8R6NN/k+tRTzEaUB7tUdga2Zm0AgRMDOSvfWVimE8Hryjp30Re5SEol
JkwhRHsRRN78MzSM1tzRHJEPyq2T6lBU+YSBQAJMc0kO8ebqWq9INrXEDnhD91XnOQpldKnAsic3
LK9ER7OlMAyxHDfEwRXiO86VWKqh1kI9ohyV+YPgU6c9mrfLUocaVCN97JPbepBUCAP4UPNm7KaQ
nrZrQbdKMiPgQqHPek4M0MxwvwgQQSs2EDfMEG71lojIuEwyXQMyKKbqqsi02mUzJuk9aFqaLUk+
UJihWywgqVMoR37bEwEUqgS8XTTBFjK9KnT3OcC2hx7aC84Oc2M8hxHFF7L9uTi8j7J4Bf8BVkEa
ZDqeZZkGJnvHeA4pNGl3VUm21g3yyda76TGt2/FRueQTeYym0Al0zLG1CL4lHgoWLD8JteFYdMGP
B8xpWClH0zDbCET3I9LbNqJ3bYdatdMUqKir3u1HUKyC1MePC2xpia2yXDsx71c4Fn4GhuYAyHTS
KWmt5m2WXdHSbO/OdKwov7DLtV3VuQhFYWl8/f4Sv0IdeSbWPx5DIbHhOmL5KX8hrHJl2hPRRXvm
WAXQ8bANkjtqf9k/JN1ABIYvEGuyRfrobyjQ6y+J8AzeSdTHScscfQUFsusy1waht2e9wRtVJ2m2
CUsvImULqgVpGZ2woH+9gozn4cxGCKsLQGvH0+KabWmkxlAn2gJxyMAwHpoYhKddB9bX91dQLL/9
CObEEhoEV7aHKY0w1nNLZe04sTEhwuul0gdurPvD2DSHGkAXIw5esKeCVlw6k0QW2pWQhUTfXCij
cu7f/ylvrbIBR06Y/B6i39XHzCqgAnSBu7M8Rwpbli8IDzwFGcz6Sv8X9g2GWMIxTMBdyNIdLzB9
0zl0Qrc9M8IgORthnJ1puRRX70/ord0JdtK2hC1R2BCrz6igdMo2US3FKOBTnLTu0imEOjGXt5bN
+YO8kw48LXO1bBFI7Ul0UXs2jYEZ+AoWQnM7IXwyXoaU58qdJge6ve9Pbb1DQW0KXqtldqaU7NXj
BbQrvdCaasSFZaja3460UYOlphSlmIVqwdP7gwlztUeX0UCc6lxp+G1hXHg8mtuFqXKR3/Pp+uU/
igZxObRVdPxmXF0/9/SBwMjUjQejaeRzFeLxOuW2eRYUaD0U5lhdGcSPn0/8qPXB+fOjCFO5bG3q
/t7q67o6eEfqMaMfTi6aqZlS92afUuY35mlLJlHtq8jqb8CSI7ia0Vtvixq1yik+dYTf+BZ4ny1X
LTcuXcfVfSvnOYGa0cy+HJvQF3FQ/s6TZLjT8VW9fX/S6x3NnBFLNBf5RdMSTP34Q4yTUwxg3Gbf
pcWxLZvOOAe9bly8P8pbE+JDezCiBH6B7mpzoTKha9bsjX5s65Qj+x6Blt2ce0hVT+QH0Qmg51vD
LYNxvWMXCRz6eFKpMYNHFBBIkPYDqDeFANnM+doNndp/f2JvLJ9tOy73m73cO2u4M7zwAmqejjOD
2wNoMSHhC5GPh/dHeWM+tu1yKHmrPIDfq8stF8T+pKOtb7XZ8FvZiXvmhfr4C45ldmLp3pqQ53Dt
mNwCjrOWzjSHgS6ZRX9Vt3SUzMv5m5mX/3TC+19f3zcGQT3UMXRMBYGJr4G4bTkXhDBe49dz9ZLE
hbefrLb7+KfBLo4/zoYz2XKrK0a2xgQe0Gn8WaPKiYUzplCZp04EEm9NxRC4eHJ2QEkby13+V7zi
UiIKnM6CwhnNCYpWaXEhKI58fAO44Bsc1DIRtqGXfjxKxvtdaSqa/GYqjbtY5PCoG8PWrhLAA/2J
LbB+frgS0AGzdd2w8XjFVfZ4MLOAi2bGavSJ5lHtqgEhIj5YTMZ4EXZTf5/WqhhOPHlvLCPJC68O
h8hy2OrHY7K7UwX2ZPSTxJ4+QbRfFEYsNz8xtbeGkZ4hbB5voiNjNbU5LnMqv/Rye1Dv8MDoQNmH
vtEL/YPI72UN+R9DoHnLBl+D58vco3rhBYPv2GP/fdBl+wtFz+k57p35hCvZ68tBSGmZsDqEqXvE
QMdLR4WbSiAVUT93pembJs7NfdFWfllRonr/Hnq9fGQiyOkSJ0hT6nL1WNReMPZ0xDwf6iTiejoQ
Wjy2y5f3R3k9IUMnthKLEZRFtLw6UrEHyqR2YN0GnZ74eVmMl0Zt29vUypvHf2UoLgmuPJcUZ3Wx
tmM3p1UgIfhqVbfz4pwm8ZBCdseF/sTaLUf076icdEaHF8N9R7PNpuxz/JmoXnSRbiXCLz2Kv10v
OtTcncz4oSKA6Pu+bL8UM+CFgGbFidvj9WcjCeA0O7zwBOLmamgA9HaCFTsmhmaS3XtzMFG/0o0P
34RgLHkIvSVvo1i22oe0PXU5ihCVYypBZ8XsBJCT1SnKzxtzWS50mD9/xlmPYo020IksYhSJ5qeR
pnBwYRJ8OCri+QOrZREIEqHqqwACfCmfa9QdVixG+1cfbIG/T5RMH6W/wDl2ifNoZUNV1vHSPt4V
gHqzhras7kdwJXdqstKdhXQQfJS0+PD34eGgcGHY0lyexfUVC6PWKaxJLr1fjOCsuDjonX7Klvj1
97HA28Kx4YJwjFdOwbTfK+kJFI+spTUJlxpkR2QaJw7TW6NA4IGIZSw7zVl9H6RUgdt5rfQ7hE1R
fah+BVGi7z56OVBx0SHa4Qq9EMxWj66Gam8YeoX0Qa22Nwh6ulcmkm9kIhmU/vfHemNCFm1nEiKu
PY7o6uMU+ETTkXEsX19goFubyAXDA9PsP7yxLal7bANyL+4Cd7XfUOYaQGjCSjfyadrMjgTIBdD0
xOdZ/srxXUdgB8aESo5Du85evRNmmHeUQypmM7nysrG0kFo1cjk09IqzUh/1E+O9sXqSS3VxcOa5
JXM7PkWmUhZEFR1XUF5JWDqQa+niBye+0etZSWpxkNQoTxHzrJMYrjXePy8B1KmKMj4fygB+EAic
QN8Ct5/6PdDTNj2ROS0//XgpKbdJa0FGc0cQUxxPLTcQ1qEDL31j7IT6nDZzRyG/65z8zErAm2zc
UDV4YQUmnDaXorp1m89l35yY+/LF1j+DAM2woHUudMTVF+0yJMMceNh+bqvmAryWuJFaGRyQohzv
LNGPN7VZf/zdohAB64RDjpMzFa3judepS181zaSfQEPcSvDoW1EM3f79o2csz9/x3Fzb5EqkOkeF
Dqfz42HmotGSOtZxO1YDwE3lyGpERGdcKD6FG3xymzLFiS5GzW0XxzSRfEAO6fOkXE2c204PhsYu
kFzdykj2GAjqZY3ZW+uM1vmUj+3Xto3HEVEQBEz20lxIM144FPg8OwmEjR6J5v5cUIDtPvzNYATy
ePEf6qlkwsfzStumlklvtRACGzTItOwSlQQkdp1JPyf1drddOMUngtHXZ4QxpUmdXF8Iq5ZxPOYU
j7VdweT0vXyRw7MnbVvok/dDoJP3y1WdeSJveGM8gkQ+G3USKnKvxkOeMELVsfE7cv5dBz3s0JeB
tp+wBb9wwVDev79ZXsemPATMkMlRmaNBejy/eLTyFP26xm9UkiNKRyeGWjQAYGTCT+zL11ODZsz7
Q2jvCKi4q91PSA9NVMvYlrVqf2dFqG8gJIafAuKjXRza1ofjA+rGRFU8dMK2qGccT61zkFUzA135
canbF3BekJCWIZ6f76/g67vaMw1qTsTAnk5TYzUtNPAy/BUG5ct2zB5HSDXb1A2TE9fmq1Fsg/RB
CEIRnm62//FksioaUwPgtq83ZXhJyELFRAn7/P25vNoNjELIS5nBhiNNh+R4FBg5S/O36X26qNkZ
JLnozHNjkDRZb/vvD/XWhGhXcA+QvNrwH46HyuZQ2SIyen8MpPGAgr5+rtV5ufv4KDZSMJbluUss
v94DDTBZWJ69H+hgvNyut76Oda7aj+4B1o18iOKmIFPgbjqeDIiWzqk0t/OBAVn7EZUMMHBB8cFi
PUmC6ZB6U6laRALEag/0ZYq8ZJ/1vh2W1GqDut+5LSiHjy+ZQ5JgMY5hWesbAY6lTGzL6wDNl+E9
cH1MHIcp+fnxUdjGiPRwjy+tuOMVm6wJtCT4cYrBERqbs2qMmzAes8OHh1leeLlEONKionU8TDBr
RHWL+OJUhyNem0Vuj1dhjED4xwdCJYI7gIyUCtO6k1q2wSxAJnb+bLrhtQaA55CMzngi2l0i9KOX
nSo+bTeqc0BMuQnW51OHKOSis+xrRNxYWJoRQtpRXlTFNZ46xm0W6r1zPTS9bm+NVFbhxw/tku1T
Z4IOIi17tZxFDxtpgEbud6rCMBX1Rirs46lq6p9y9nqaQM9swYv05909/mpwqMfRnphmmZnIJ4VW
/DUtkNg9zJGK7iJjpLkp3ehbiXrEXqnA28s09k6s9bKWqx9B7d6mOESZieh+dab7PqU+Y8eDL4O5
/BQ1TXkAOBecGyNEJMAN9XDrQHoZtu/v2Deu4KUkRUxK/YZHcnUwmHfAyfSwACoQ4k0hWe102WvX
LdSlf2EodE1Ib/moYEFWWYbMPRdSkd77kaR/BdJlaJ4neKxXTR5mp2Lft5aTKqXH92TnuNZqOYsp
rWgxid5f5LfPZh7iq0JNiBQYragOVVzzoRs9+/X+ai4bcv0RQTgirLLkoLyfxzvJBdcJJqHvKVui
eJ8E3bAvvGb8+MW8JNWo/RLdU5laLaSThmjoqnDw23QAd1TpzWUESfrE51q+/Ku5ePx9av9kouvw
l7PQxalSXP8jsqxECm4CT0uhvmxVoMR3hVbEvz++fKB3dAoSqJpw6o+XbzSnGi7R3Pt6HaQPdCwx
d6B0+e1fGYUomwHIrdciNC3tBvQOeKQnuMbn3mzVaJRm4Ynw862tQLPp/46yqn7EuUJHU9DYqILA
hPS/aAsPhrf76FxMHSEjuVxdNB3WW2EEkuSaWdz5dFvL/VyZoFkFErLvj/L6kqCJylYg2JAwgdf9
pozXwVC12fuL2j+4XXc3IXmOzm364ToObUD8h8gk0bMhWFp+yV/toCpFYhQdN75NG6HzmHXtuQ4u
4kSo/vpdM4Xk9Bi8oTpndXU5ZGqSjROkSL2Ms20B8VRUryHE1rCVY+TdXbROg7wPIGhkeIW8v5iv
Nwa6yYLIChlJkCxrhI6b55YIImIEp4E9HeIvt+kQ0zyx/V6hWFADOhpmdbEnk0FzUIZ47kKlphGZ
TJDKqO50+YjTZZjIfZ4iHQmwPcdzeY5g0AAsnlHPePr4fBf8ExcW0CSio+NPGuPNIJFd6/w0qCDB
eZl152ml/fD+KK/ve5IvaGfkRQSTND+OR3Er9Lr1dOp86jlD+skoNRQOJsyqnnhdxstk0np3ryTg
5RPv9hufk+6/bRlLsrnsqeOBG1XkrWt2rd8PYX1jt4G2M83UObFjl0U6vozBD9PfY3ZgkriPj0cZ
oiTI9bJZIiE8e5IIXk425ljACFed2DlvDUVHA4welTMaSKuh2mxGBjPl3kfBCr6C1uYUiMH+Y8jl
frTaQd2IfiVoI5YQfN7qHAae6jtqbr3fRuE18qsmnjPiBbuCA9Jjxol5vfGhKN6DNSDUwdJZLP/8
r6tlADJJ6cbo/DEtq0MWVPCh6i5qvr6/Ed+4W+hXEkkteQZl4tW5g8yVhJlFbjbNBkoASdTsQdDa
O6vXrMdoCkkLK6e/0LoiPtEzfWOC0nZdl4oxxRXatMcTpNJuFx6UAlwuS2xO8mJ6MpNFkP79Cb6x
P8gJAW+yjLTa1qkU/mDg4FBy8+H4T/G5oYGo3hswr+tdCa/n+/ujLcu12vj0+sClcXX8OdvHk5K5
8voMiozfYFWxbdSMcqTj1HgVDH+Q8pg9BM6JGb4ekyL40ofjzqIfvMbCFUaTaB4NTb9XwEUp9ig/
0Nxf5dgMF9aYihOB1uvvRjwMAAIdNwGAzFgW/K+NiXmeq+qaOmMkK6pVs1NelNSudu8v5BtZjiSP
plWGox3z0lfDxIk2Kt0hy/Fc9Gnj+Yc+om2KyMFLGCIcP8Q/La+HjkjKt1DRP5zKLaNTSV12Dhic
1ehS08KBGIX7GQ7kb+UZzRUqTNPj+5N8aylpRhtoNbKa5hp9g5gTlIueI5DQsN3abTLuGwvE+8dH
QZKUK4tKHOX81VtTNG3ZKKSKfFczw0tEJbyzbBAn7sZlQY43PoeZOAiZPSqYtE2Od8WgvDhBjFT5
IAaibZ2U8leDFechwDfz7v35vLHfGYqshfiRz7MuJ8Wtnkkn6ZRfzDjybat0zL84bqWbZ9Lonc95
raof74/45uTQ2F4UC00qz6vdEDd4otASVn5YOVh8xah1QC7AZmQHCaJpT2z9N0bj+qCv5VLFpzq7
Gk1A4Z1zvWl8ZWG+OuqT2iFUjGVnYyYffqfp2hLV0b7lPwQ8x1+tQrDCRXxO+UnbWaD1RPIAJnQ8
b4OwPjGr1xEPYDZeaIfuKudq3cPtahUUGoLxfk8LpdqqvGjVrUiNRcm46uvkBoV4/degB9l8Aoz9
xlVCWZAmqE7cz76xVgta1zh1hBbBlnAqdavrdXc14FShfY37NNxCgrJ3aDXhGdP0O3jI4YfzX4Z3
WWCGXgLL5Qn+68I0ImEoRKsZviuj/dQEuh9HyYmH5/WmWQaxkXdfyvlE68eDtPTmo8bukN6I6BK2
EGr2XeLBqa5P9UVfX1qMRF0E5Vf+N1qyxyMJrHqRyJoR8UIu6xA21NprJO1PPGpvzYfAkRyOs07J
cNlOfy0atEozTyvCn8kQC5FyoSkmjbf1kj45cXW9MSEQwPRCKBvjH76uHChTa4za4f0EWJV+j+NO
nvdDlu//3CEfkje+jp9V2ZS/2/84Uin+r/84kjZ+VwT56F9s/uvPH4IDsVi6H/2XfYEf6HTXvajp
80uD2fOfQf75//n/+w//z8ufv/Jlql7+89+eF9rH8tfCuCz+1ipe9tr/rm58rl7W4sbLv/APbWNN
/ju1Uq4D1n4JQwni/8dbXhM6SsUu1RyCGsH5WfDZ/5Q3lvLfl4YcMd2C1aAIyb/VlF0b/ee/SfHv
Fv0m/q+gHQhS+Ef/M/Pbf7xXLNr/ilw9fmoo4ZIp8T4DyabPSY6x3uuh0zQN6TbyK8YTuTEMwao0
9smcaz7JWX7ijvzTV/9/r+g/xltq8Vgkc0XaziomTg30uQo0GnEhTJFRwWoz31YGUry9Z6AsYy+d
1gCRCbrn8BkjW35LZI0kQItkPFWu6aIdxs+jrNILNMLETkOwbZ9kDWywvz7hP9fpbz7N8en88ztB
9C8Hk1gXPOKybn+dTs9DnB9NU0SQHPh85RBdRGaNQOhU1yc6e6+/wB8cOaM5FPTpHh2PJLpG6Phf
q23vRTXEltH2MSl39n3ilt+dEYG592d2/EwtM6Pdu0S3lDx4eteXdWzAe6VoqGgQDMZ2wj0Es/Yi
3ppROl13A4ya2ER56v1B35gk5XxGg6RkL7H88STxLM+bzEJ0F2lVDZM4JHGrJk13aKXVZ2ap/X5/
OGPZRsfbjL0FepmDtYC31jLTbaNCqnBpjVYnkqk4LaX9QyTSxQRGL5pvCXX3CNd2od1jS/Hf7J1H
k9xImm3/ylivB2XQYjEbiMhISTLJpNrAKKEBdwAO9evfAav6FTMyO8Nq1rPqtiKrEAAcLr7v3nON
IE633oWF5DvfPb2rsQxaAvhNhnWyTbCxO15C5j3JANwDbXm2fO479PjWtxys62fSmlqCE83Nf1s2
2DKPL9/Mc8+O6cPaa7DU6U/PCX0hjdrJBcFZk+5TNO+ri2ZYtht8vl3SKtP9cx7/j1PC06GPVprF
bx8gHPVOCygOh1VSE4MWgUohrxHFeJdmTa5zL4d/pr/dx6Lv7QoV2r8UDambPh4WgVEv/tB0IqLB
aIVWEJRH38/aM+e5k9Ibl2GKxTeGPtre9YKnRVnH8TWTciyh426wJKUIShzMqf91mSyoOXtyuVOl
C3BdZ0vAN1DUER1WeQyfZzZqT749nCYMLZuPzyZ57dT3kHkuKEmHJHB06FboTwxQ0bbOdb30BBwX
ixUTGmlcvjx+9in80bfARcGjwLWiqGMGzklRxyMlRxY9KNSWblpk8fWHqdTMyB4JjkJ0n11MOkiN
ugDr+/KVn3vwJtt8d7d5cLI4Pbgba2M5WsH95igWQvhtBK6gbwlTrTFvem0PQKXufFe6vXmtCOiI
IaXQW0vN5cz889yDZ4zpzOToK6kKPh5ohkq1sepKgeuJAxXUiJumLKB6DQO8UsJLrjadcJmX7/7p
c+dgT5uW6ZYjKbTax9d0W45aYGCyyHNqcbFO+IS2UXeu2jILCF2i/+B3FgkwU9aeeePPPHeUSvtq
jvjFRBh5Mt1S8/TknBMW2LkeJQWcXtcjUL0Lq82K98vYVwBeyH8dtSpPCrfvk0xhzFa9ea5h/GQu
2SVTRDBTkKWcAsj98TMgWQ2bWeOT3Rv0pOW1EFqdSQ5ROf9DK8T+ke+mAY4IAbLg3a7w+FL1LCdz
dLwuqlq/Osq6ThGnkZ3z8kvdZ6THHxOjiM+J4jnnc1bsx1dZDbJZ1QLjSOooi8yiKe4XTbpnhuvT
x4aSBOK9vVdO6Cee3MtozIufbUMbCeH56LSb6gIM9hqC/zlXhX36Zey9X7wje9kXBfLJl5GWCFmV
xaWw4+gqgXekHcbCd5OmdKco2ABVQ9QaqjM6t6cfBwvartul58Nc+ES3K3ttgPINscXTKgjtmnW9
1ChmJmNeb8h+ApbOdjh0x3OzIWqp01dIh/HPeilN1N2U/fgVbo47WrIGRD1o3nCVZr8inKSpiDnW
RR5XxkDEqiLWLxzUkl26Vm19nNwuIBIUuxCwLdJn7+zVn8gA2cq2CG0fkgVEdEDuWpm5a1J4LpsO
GbQrAD7pfJTK1prLjHji25zuxxDuWq7hQgBxvKoIZrKSfjXa93x/4xzSjIfnnVNX3lOiHOcWDHo3
JB65iVfC6jO62MFE3pnnFvBMISfvcLE97dZfu/IeA4h4JRCAfJH+CjhMGHWvhWvQF2Bx1yG4HzeH
MURW8LolZjd2dTTpiwnbyx7l+6DggJR0osoos3bFdIDj7hCd2YtgR4KnsONsJbRvabE479mxwxRi
KyU/1mIbXpOZDeNBehBzPKnbxIABtU7owujHgX2Gc1MsTf2p60YB4rXQ5VcoB/6DTSLDFjd5FsSz
ZZGx1HjpaMeLcgihmudU/zZb0vxkN7NWv5ZmbpFouw5LE85dhRgTd+sAUgOJRkcUOj73kEQt3SFe
1WaH19N1nAniLcm9MkQusc0ReQg73DMf+kZ4a6hRnVzpBtdGETmtBbFyXecBJFMNx18zywVR+VTl
sGTrzC+OahKaB9K1KvrELlN6eHscwMNsCg4H8PM1IuWIgPg0zDpYZJQAMEHXQUwOVZGp/9zomKai
IusGji9Ir5N88hAdb55NykNhGqxGWy7FnWj9gSdhtqUdMZPPOpSfzbYPgzWO8wFqHqC/wPcgvZnC
csjjMsgYjSS71fcz9MqMdbQsydwWAZxt+IkW/9/W2w9k3m1z3Ae99qluA1IUGODkc1mtArgTeJV1
Q0S3guJMQu2HXsx2gJo+kASBrfr8aZ42RlEflMsXT5BSF87tKF/nzrC6sFRHQVyC8rcsP9i23O5g
wgRuoo85h4lSLfVFrlwJBzhVHXwtKrYqdtcsPbrrtroHVc7wgARW/zGyi8F4bdZBViTVNMJvI6Ns
pdqTF/NtMdfVz2kDOkMk3lR/qF1nhlFF2BzbY7RXUblW2Z1Zt6oCq2X68yFLuwam/ijrV6IxrQd9
ZiufrL4pLvOGEkyYDTqAkmkOpgMYdepm8+i5X3Pd2d5VwnY4BvTA88LVaYvv3qSMLcyMYfxU+Sod
QMIs3XiwsNVMkVs4BbFwgHjNEMDncqmyTQZ8l+CXkqL0QadlZa7/5JGz1RpHAalgW2fjJ75OuF69
BTY7GVW9BvHmAbxF1WSBDQrAdFzno2+0MWmhWRMvrU5yXJMXTgA0rOUrz53CvnGJzAEgqVri4jXb
XeC3NbUtUUXr2hg366hnUeto1M1acOlgN0axfi0tZ7bCXpPFa3jDIwg+hQY0LIZGJ7/Y79yPJD1U
PbGQNakQbWfOiVfTHImKSQbflaH4sTTPtXftWK1vmpmjw8Uk3CyPiMA7Cl1P7/fv2b4AA0fMBjPT
9EmzRfBhAPQPa4pSDGSrtZ0J62Bea6k6N8GPwB/zjcOhPl/LxXAyOuWraYc53B9G3Uz1OBqyrHtb
jGrCZ6+6TmOI0sIgL8VZqQroO7fN7d03Q4tXEbBxWw1RP+TdgzluZA+XGPa+O+M2fh45C3cX8zQ4
42XKJx0bhAU70PEnTgmjty6kI1eduneh2AHOgiCgDnDDWpibvjdl0TwD5bvMB5m+quwCtuskysCI
HC/XZegSFlyHpHKQt+ql1khgRQYSfu79d2JNcVk79D8/B5sn60trnGWVGLNmf1zzDk5cXjVUxxvT
2ECk5krejmtPdHe7DdUPYHTBLV+i+JxPa/fNLc1hjp2hA7UjDCB/yHSaiZjYWVuvOYXlr3Rf1lWi
u20PK2zOnO8beEQC6zRhfgYmlmcRhi3xqhylBZWyzSBZGhSwbg3lU5jMOb5Xh8l1QH17K3E7P3md
c3s/j5VjEAzu2mNcNTYOnGHMzO9lmtUb/emqjxcyKx4GTas/b7lHYgcJbFB+l3pW+lVH9Qvw20hR
Mhybcv7I2Q8QpvQ2B6xtn1vM1hDLjynuen2n/wJ35Z8OOktrv9wIcoGayMDu+G3CWFEnKYk4Nlg/
NzXjQpiTHwE94mTeTE3mXaKb7PHOl1qVES+7apdy6ohEmCWSk1AaHbz9XOw8a8gb7U3pzoOe4P4D
g0hqClHDGF1zCJqkj2gXsOKrV5LgoDWWfVGT77Km6cNK3WWIllZ2BAQ7Vv2BRWtk5p0dQAuUQHLS
JtPtq1u10HMZoetb6LmSp9H0LN+rMYnssLkdoZ7AxGxwHCP2bv7U7cZwIhWTqMCxcUkaJrviskkH
dws9sFdffaQzsMSMWUCFtGemdSPvwRfxbs2bzs3NHvbDfgvURPr30pZdHhe1R1h3kadLFwXaykeZ
TaMfjsNukHc3wfdk13oT2qtn/UR50wyRmYtKo36yMZ0qjZwFlDwkP1d1538zgoywhG32BNBbJZuY
1FH73t64BYKRrPKGvVVPJFA6Gd8g1es/XK21YvgYWxnqA8KebPI7D/6nqVRSN136oeckDXzUwn4H
2LJKbwpfWd+tjYzSut26z41anVcpKTYwIiurf11XmnmrdUtJL8muP3mutrz2oZpQxijSUYbFoo8J
E0x1QKbLwgLq51DBHiFzs4RK6nUlpExiAUe4OZr60Yli++Q4uf1O6+z52vTI5aVGCtM0aT01fJqH
tXEiUIhEQZCe497aVmsPR+Ja5g/zZnDS5MHpt93imTBpSl99mNgkfVlUMBiXudyqd2kHDpftU+8T
Ia7Xa5ISyypvJJ2/j7aTUq0A/DUcTFlNPMO2qkHsTRxVQpUhA4z1qlZXvfAEhjdF7QkpOH8nYtFd
f6aqIaWuMSxhQKyUDbWMcjLebt2aWrFs1u2D7Fyto7VMenrZSehTfQWZA0GcqAKKrWh37hebbAJQ
+Z33Ts6CmdlcBtchLiB3uhzkYzYEh7JNxyWmJpZ+UabVfx/moXq3UywEZEtlws0ru+GhyffCTjr0
zkcGLSm+YhZXrHMZKVaNB9TNWHyiVdgOSkCneuHCCwSiSV7W7IPR1U055rRZhUiT0qgzEjcAseVX
eu2T5ErnsriAO4/QzqxN86O2eiyIbgMEMZLaVnmsKGZ+Q7i9RWi0U5lfKRAI0Kw6ybtJga3nq4Sa
78R+vyJokHByKPo2srhGor7UCan1wb1OqmpwtKH8ZiEd6OHtmPIvRkGQzw/Gnias9Ake5WCXzSeo
5OY9J57gu4CD9s7wxnWLSdXSwYTqRcX2S3jgVwZNT0EHTVA2WAggnVo1QbXHIpjbNwOOlSKuvSYo
WKly65XMB9uA4pyWeqiTY0ys0ZTNDwWJGx2YtpV9GsEVkh/HRoB4WifQXvdlxhbNRcB5OXUZU5JF
3Md3u9LZ8BFUId6sIK093pM5XYleADz01ORX5Bo6BHIvBB2xTWvmVCaVBRIpbgOxvS61lESFYvDE
d7yLOUcPw0yLKIXtsoYim4xLP3Pdo9th81kq30xsVhJg4AZZ9sShGrwZpabXy5qzO08n7JMhKg5M
wro5rK80d54g75oUZN4gsbTIkN1yApH6aTN+2GwRfwxIoMjh9k3wpnYmqZovTdoQA7bnuMTO3OXz
savmXWWASS1x65pWg6ekIprdW61In0COhuQtyB8Seko82QqMniirrY19rym0BKBC4R5czO1enLWk
XVMbbNc+Gs2KtIAVJOyXic0QiSFpxdEYkyuM57Y35j6q+9y7LeVQWQdvWhbmAXaE2O/0ZY00o18q
ysx7CU5bdf2NXaTw/D067Va0+YoGBkit1Y5nEtFvPWvFw5oFdFXDapjCymK9Z1fO3w5TuDYpFTTI
lm5mWyXHHsdo2Q03vMIFPc5xATZbx3lvpQWBbHTiw8mdlnel38w3ft9VUIzZ619WhkC1MyEPuYTl
yYBLa2HfK8ICrgJ6Ih8mwhI5IfBpWuzu5fIZyFcTmpS15GGT7AdpHgjzMDhy7DnAsVQnQrOXN6mn
kTSLetF7RxSEBp2486GE+p3a0sSglTJETsOcAyFfoyqpl9NybwOI5qRV2MbrrNucH4QVsK2XmKDD
3mqan4EFC7bKM3+5A+4jPjltqdgPemVGUSstRsKIZCeaN2porI+qXwsPcGIORRiWF6bWAs4eGyod
a3qcdbqqME3sOcathRMzTgexfRjG3obLAMKYWyoX644kIQenvEU5PKo9TR435Oos7wx7lwwAYm8T
gqIBeo5F0xxmvzerKFjIzUIzt/bvNYC6U8zLN17VPUhV6l79FNdqKLdY6INzRbvPtQnJm3JuvA3y
m2DIOiPOO5c8cf5zYIVnODnvKid3/bgZl+qbJEbtdinb8Wb3YUyhlL27RZQ160+z1y9v5izVfpQw
E4tw1Zy0uoL2hB1txsTTEUS4qFvCGxn/c1rOJDUTjMJBBb5rHXLo9C/oEQ9kOLT1cNSBNl+O1rB8
D4LVWi/8tUcyNwAnJYxUGJQU0AxnX21l6bywrm0jl92RFS3Sr8doqskuS7x020EXhuZxVJZ6GUHh
aWXEbwLpyYoYAGHRwcMeRjx8x5z0FlLmgUV8ITlkdkhMUM1NTU4MLy6fijvTnuyfJUSBH0Nh9tfY
0jzSqhYQ60CYg+K9ifn7wWwz5gs3bdKUQMi2fLWyWQiAwQ81cTeyzS/7sejc0MXi9FNW5DbGtjcu
2acVpjblZ3KYifTAFHFFbcIhubrLNtCT8GkcijbletnJBapwNiDHIDBLioXod2RAF6ysdQ2Wupo6
1Lt+4SeV12vXe6A5d5XlJXNPMXFO1nyWS7Zw4tto5qWMnS6b7ypy7z4v4zjeDMWqfZZLo32uqSz7
kb10Jqv6GrQW4dzSYlfAyjlG2ix6eVUBVgNpXq/iS0+wlrd//6sZibHL6kiJJvPvbKPV35Lr5q3J
hLCBMkPT699HKK0NIor9mNxZeXpf42/JIqIEPUixPSoZZ5ztjwMfMQExo7R/rCQ33UscK1CLazsn
q27IXMHgMxxyYJzUp/4iOYGENWWZ64pJmH9cdf4DwrcmuCiQ9nWx1ak9S4OvgEh5g4tFs71O1eVs
EYsdtFXBE5/y/NLqkTNEEI7gZ46tsr56bknbwuzsoSULxHMgmkAQvhqqVgF9hbYM6phYHtrYKZSL
uB0x9B68mZIbjNKShk4Ndz5SpauauG90eUfzK9do5zXwI+S4De9Tb+hfycKiOK1XIk+pALmtfSD6
h5Jy25j99wLSs0VKpuOiml509abZMi2P3ayqPtLx4WRa4J7cEx8Cqn9ph7s/0ZWo5FVOgB5lNLvn
fBk6g+FIdodNMcf8qT++mtGSfS0M2jShGFeNxbBVJRmeQPlpxNs94H+IoKQMZqvWMSQ1srEMCn0/
6Zr5Nxtb+wEZd9F8ZYlbbgaDmMl4L0nmbDhmJ2fcl6kT0/FykgzjMVleIzyfkGkphW/r2ulrSTYo
xwPyvOUV9ZPymgPFChZecaBENGS7241GkI0VrRM1hbCaxDBGgQjI3SS+nXCbtwv31h5mpdmRMXkk
nGBM5HBEuqQdZdaUz4m7mtNX1l81gt2FiL5URL9dooP32kvC7AgPoInQOUme7YOydOvsVd2Vy8f/
dhowdu0I3VdSRXyNlGq7n/1svPvvlkDBzW1m2rx1S9ajzqJ97GtqJIeXq/5PiuTQdOBY0Dp3cHea
p2JJV/ZDus2dpFOu2RQLVHuDTUDFQ+lVd5LUu7dpCdzz5Ys+7eJwVeAMAO1wyFpPPJKTW0DoV4WM
6mkmtt0hQioCdtEjm5NlopOth81eFgfsIEVcoC47WLWTcn5x7H/aj+CX0LJE8YvIC8nqSStLc0AG
QNgVZB8p86qQyrhY4Ua/dfXxnJbtSYNlv5RPZwAGGV3o046RqXpX623mOZtq3rVNtijAeSXOdMie
vQrYS5oQu+zi1K45OPlgSI+dPrETW1KPnfa27ar+jLTj6VXYiOIOp8HB22NaetxpoHZIFXbvvCq5
dQfsRzAV9qbDP7MD/WqjY27liWHlQ2jr7GqI38QqLZGt1pyPXbTwl45yv5EusykRjmtxZiQ88yWw
ZUEgSoGMftupiZ/kC6oecu9b62SFbWQ2RlpWl9eEW1FP3cYgUV7vnekjP9exIWJMx7Cy99xOoQhW
M+eCcBxJhZtDnCJa4TCX0r3APvJVpsYaD7RYSRf16jPdvuc+QR4qihkLCT+u+JM3qGvpXlYs912L
ORthVs9En7i+cK4NoVs3GorOW8MldqUXvbruaMrokdx8EW8aGZhn5oPnHgPyR4Mv0PGIMj9pXDlD
Q7sGulZEaoaAnLLUsTlRU5uX7Yea5umm0awhGjbQ3Zs2TpeT3dfHwB4I6cv3A9xUYLTMhBl7Ha4b
NDjmZUpoa9hZrXtmwnwy8iGQ/PquQCbRcT8Va5JITEzRqLrIM5eF0K0lj1dLr44vP5HnrgLEha/L
x8dKK/HxuHdSKIKuaEjkbUz/tu28j0upiTf/i4tAQ+QuEGoBy358kUnxTemq5gBjVfZxNmT9mqSJ
c3CMX5rnk8Yy8nh86miVseCcjnFlLT0OkbSlIarsOwvHz2Ficrlhiw1znU5AaGCoOriDnb9ROqHM
26AqyYG/NGMAu+2xccziGgKt9tA5k//l5Yfwy4xz+vN2Qhm+CCDMuHYePwUTKreZchaKROP81ItM
flJC3rvz1l1bATuxGpAjKdOKKog3e+oWr0qbGJ6a79wMVx0R7VRNYVt9ePl3PfkkGGcAMdCtoyPH
h3WibekDtaJKzolKFUZzyLqCotZkZHHQuNXVJqcfRJA1B2MNvr983Wca9MBl90nBwe/JlPv4cXAA
AW9pMCgql63nlPrsHVNKrrPenNMCnIi7d2EDgiFoaqgRdSxMwa4P+212332R2iYLWqtVQz9V1Hrc
EG2aNITHJ+NagUfMiuCuG1rvzgm2JqyD7Rww/YQp9OePQMoTIC9nxWQ39PhH1MHKTnukKzDZZhqh
ujSTGnlP6OmgeGpe+6WxLsEVJZ3li9BG87MVLD/70TWQ+VAxkqaWvwLb0ya5lN5rNKfEtJqNdN/m
KyWsTPQacTtKLGYk19KhhFHoPsUr/ZwA9ZkBs/tRYCH7OkKR0xdHLXXVBclqkTRs9cPJCv+ejJcm
cUanvQfxp30w6K8Qy8fZ5uUh80TG57MDABy+ryKMmlNNTm7ro9AppkQQO9XXGUvrhY7w9R6xjn4v
1+Dcp/HM5AgtAiE7Lia+kl8Syd+GTUuzFcW82ZBQK417tGzq1dra1pm7euZDgNGAXRARHaKY03kB
lE9RGgHd15YX+1ZvLcmMlRWv/EoYZ+x0J4ztX2MQkC+WZ9QqeEpP8VnL6NjMMH0T9aORA0Buas4g
q7o2yM6M8jGjXzfrBgV9nW+lMMVFPzfvgU3fsEtJr81Jnpl8nj5hOEYoScwdIoo57WRlIJ4qq9TU
NJGtGeWFPSDmEsg7ziylT8cNyhykuowepgFEQY+/vMDM1triG4qyeik+tD1HuakP5mOLTPeuayma
vDxOn75Rrgdsn4kGZwIo3MfXszUyB238HJFttsWBuNXhQBU+PeTdcA5z9+yl8FjsllN4kacq3YJy
aE0yUB15SvWXzq5C2ip/uXQKvzwzTp95V7sQDTn9LoVEEvf4roKKbpZXM2KmuugOToPLPJ8M7cxV
nn1XwJkYpkipaHs+vopv5HjlZ24INk/Ha3L665ZaUDQue2CbW01nNkDPPsDfrrf/+W/fuLdIvcCr
yF31ansrXZK1UJOXh3xpzkl1n7uUtbMNdqmOAYro8aX6YEhnzeDWmKv9EG6QEQ1j3V9rKrPPHM6e
uxQLncOREwcODuvHl8rMWSwGnHrapaNNql5FVvzSGHedPmrxy4P9l/v38b4GDTwnCux2lJSeEK8a
p6VrPKInaEmu/CrdDjWsXfqvBZSC8tCRdYNB31YPINhpcQ/9eti3+6/dXKZR6QjZkPSXkkeHwJy+
yIjnFjeFceaTfDp49x/JoDIQroHMPplo9JF9o1BMsu5SiXgxiJHNKC+fmWiePnbseDgeoHCwqXZP
pY0U7BFoT15NNJZoLvK0qS+ldLfYJoDjzKWenCIxRbNo4F1BpcSR9WQwdYXC/F3NRCMWW1vFtFO8
9yQrkodujGQDkkBLgO7kr+d2sU+/TwxqlLhwHoLRh2nxeGSlAVojm810NK0z4Yltlg3U9g1SU4iW
5sF397z84Yqhvt2Zkz1dr5XXXeQ5qVrQawjNJcixeFiM6rVOY+WdIeftzKt++hIQPLsuv5LaBNXm
k1+YBeMi9BHRQW/66q2mZ92t0qkg5Bmxby+P/acPAwoEixeeEyZgztWPH4ZsKp3DfEHmshYEn02z
8sOJpjXhRePavZZrvp752J4O42DfrLOIMUHifDtZWUpBh0biL6VXYw8P5FWt936/ueewRvvvfvxJ
s7GzDGYQj0FmnHpNhEPUlF8tSN0ptV5tS4N8TVHxRFfmky47CjqI0+zPlxoVWqKuaI+//GCfuU+q
MeyUAZ3qHID3P/9tVgZpagRmQ7GObXSQQNgtE/C32duXr/LMSGEnCVp+P4PAMN///LerMEf26BHG
kpK3Nd2P60TqrNl8dGqWmpev9Nz9gNLwDXw7LNKn9FvQaVoxaxNSDz1ID6lopq+eHoh3L1/lmRMw
+nBsCqj0qfKYp/7ZrRMYcmpVRovWq6Q0RzonFdF1sbemZVxA3UrcoSYVm3gwFESrShZ3/jY6g38h
UDcdaI8jFSxXcsVxk5z5WJ4bVAyr/QAGZYHDw+OnjZAlZdM10Lwt8uHVgGIqais6Ghv4M/S3us1R
3E3bg3BrFHcYIs5c/8k74LkwapiV8TXxJk7mBSbHPlWOlYZlOVUPuRZUt96QNmeu8vSYz9aa/RFV
iN2vwYbz8W1W2lwPLMg5cciOuSK/zvOLck7R6LU1VX23quBOlmStZgbytKTJty+2AQyiQomXaIUa
k16rvYec/kv8a3j8n7v0X0A9f/tSdp/rX67Uuy8NrtTLof/yo/7djvrrX/jTXmo5f7gsZVhMeWOI
6fcXhgpi/J9/WfYfFKwYqkA6KBfyVv+/udSy/jApl7EQshemmbHv5f4yl5rBHyApUKeAQvKod3Ge
OzGTvmQuJc+F8fL3XMyWij4b1Kj9P8VPYYv/eDzZeTPQp93b88tSEifi1NvHPm36N/5ibh/TTqXW
waJo8IOFR7xvTW2tD9lszh5B7DlkEXzYBo7yqsEatUHjO8hcG6qIBq9zZ4xBgQwqaN7t6hpBU9bZ
RLLUZfter/oLb3azNh4nvKgxaaGkBk6ICMwk7YigPzSaL93Q9lY1x6RtLvoNMnzCvzO0+mW8VIVm
HAok+Ne0LYfL2ivNWySJqj06jU6Q92w3ZR5NJC2njPhO/uD0N4yh0yyivUbuqpGKbvZ2cKExi5mx
NBq7e2vSAMjAbOeiRg4ejLf0q9LuMh2C1jga5qj6g8VKtUaUcxQq49bwRyKrPC2jg0wpmn6qa6ij
pXWqulxU6SMLoA7+dSEGG3U/Adx56HS1sUSECLZ6PDm1e1VhqQWqtg7U7AtbT/UQ8fHQRWkDhjsx
mr2yaIl6eiN75BZRRsb3Bc23bo23Ng1UtCg1FLi2dKIW9bk1bmU6tO8R7njNhViD9bPett4cDdai
oqnY9C00/ca5sUZMMgdyr6zuNrXUlzL3xvmop2Wehgu6Vj/UbN+je1oWsBKIJwjKqOytqgxnD+fm
m5F+3veAKKL7xqoRCRaiTI+kwJuYLqzCv+k4ipSJ3XVocNSCHAL9b+pfT/3YuohJM7MMRVoEhL/T
fEUKWdB+DDv61Io+/tQQETcz7iIidLkvQ0faweW51VC0qtPIBC+CH1R50X6sfWbSSimz7vs0dY6/
l9y0z8RPyRKJVrdeeD1ZzGHt+dVtgxwoj6zW0L4FYz70ST4ovT8GQYMCGsWz/1FMtriasfgjql3n
zApLr2zb1yoT5d2AYYKRqYqRPEutbGWop4b2c13t7kaNi7Fe2DJHsjqqsZ/0cLWCqT/auACmI1Ep
XU6/VFrOrbF1wXyNGgj4Stim/dp+rCBC+GjGLJleyaDamMmdNtAvBBUvAt2rmeyO0s3xA6I2Fipq
sm25mhwCIO9La2EDg8AVEnWjjfl6pfS2zo+m2e0Bw5mw2/JoaOQFRz1d2YVvB98PZ6MiAFRitc0R
NPhKNLPaTNHeWLCRh++DvhU06QvnWKBP++LMsiMTfkSUH4MtMraowrHxDjq0edeS8XojQQGgG8DK
eFEpESA/IoEhmILmTInp6XRlUmbi1IlnGMPoKaSy6ei+aJOFqCMYhmSZd+swZ4aQj+8vnMz/rWf/
2g8S/5mWcPhSVzsu4b8uh/1/ht8Xtv3f/Dc2wfuDOjNoMHZc7OY5ov97YdNc4w/cahAV2I3t8aV7
JfUvbIIGHAHjnA9fdGcbUapgPfxradMc8w9WI059EPHRqewr4j9Z2x4fnzTquOzvucRJJwQeYZ2i
+auP1eK8WvJtF21URYT3wzpgrbQ+60OlPTCJLR8LcrvRB23zgfaEGxHyjhAQe8eFvokimfi638N1
O8eh+VVJ/nvR/fuX7afu304EuVbq0+Db1bG28ubatImgrTgkRCUwhluzRVpP4oCTyMwjc3ta67ej
tT1MWm4cTD0DwrymzkTbveZT1GvzkJpIcEGCk3bd+UtS47a//+3Nv/7zJ/0OWThpbfz9S/dn+9sv
1ZG+sUWsqqNKDT+yepIJak0Qx+1V+TdWmvzaRfiUTFtOjqmT2kU8yqE7Q635j1c/OTlZ/oDTBO/d
UWc5ObiemKHjZE7iS4cQg3xsjgNnkSifZxELY56uESKes0Y/7kP8fef7Pv+3OyfPutg4BVVHEuPA
2Ah3Kt7gZBkuNWdwImcO9PvCKtYA6wlO6Jcf9+PZ7e9rWo+vOQWdbmqGWR5FpVAqNsoNO7+tb7tU
//7yFX7lhT439NhR/n5bmO20Rt/mikJKll9vQubJUrXdux2gjCg+zZPSrlDLZoR5eaKhW7lN4wGP
611Vz3HgEJkc2O1yG1TDV3xC9qErUB4ZmpGeeem/BArP/cKTkw0OlK4d3Lk8mlW5RO1QlAn2poE4
dys4WpveXs1OXV1lrNU4kdz8HbbZMskMGSSYQTM+Xnyba197F1a1ID6fDfNObGq5tqRYL/WBrVKF
fhJl2DqeoQb8p/d2snluhhl9le+0xy1dmqgMHBmzi4YMfTbX9ldN5OlTeVLzU3kFG7Gcu2M96fVV
7llyjwjRjjjWl+upkTTp+qK70IaAoy4y6EvVy+Zqaowp1MlveeP3xZoA5XZedRW1UC2fqg9kOtjH
TOTq6O2H8clEnZxumbywnFpLlqWbLpx8b+AMCvpCvUbSNhcyr1MgMOPWXtuTkpeLWMpYONxyPxjL
tZ1xwB7gRMYq4/xDU/jWzJR/mLPe+kd7gH9/JVAGHw/hcnU2RKFud2zTTY/wf3jx6iL+1MXqHc58
Jvube+5xn8zQst9zwNaFx+2Vw6GoJZt05mo2+epOZM2HOe0/2WOO0c/yZOg31vr2zJX3D/G5K5/M
uEJLlYf+sDtWhasWtn8gTBBfGvZ7PcunH83ke0TvlEjJ0MGvlY161AguOKRkMpTu4ujHDU32uV7T
L4XGcz/nZAoWiw9ho3N42KKxbuZtr54HQ9Ec19XBa9vaV62Pu1VSCw9N1RGJZVQUKge5HCe7ORff
cCLz+fudn8zGU0voKp7c7phhNj22ZpmhbUTs32fpg7RmC1VdIxOiCrQwn6WfbH3gX/j/NF/q7+uf
zMyIrGzqalp99OfJiwwdq2zW1fK61YmWR1v2/2g7sx25lSzL/kp9QDNB42AkgUY90OlTzJNCEXoh
IkIS53ky8ut7uTL7lq6XPLwrgX7JxFUqL52k0YZz9l77HAP7zzMJ/dq/j+0Qs3q/jG6+G1NVbPHr
4o4MvSbQ2WV/PsD+Xtn/rzs5ml7b3COGr/ayXdYPaRCSIxmkmebxBsWwb8xUUNCbxdfPL3ZiBZfH
pcKhLOOlaJZop8rOJLNJZvd55mgsPMw6mZBdQNh9vMdo+nMYLBxhiObPfEm/1FZ/GLrH8ZSOM7vz
3PQayM64vCDGFGU3kWOvhNuY17UAGGSbtbeQEmeDKYVtRZiOQNrjIzCy3/WeHZnf8+CjwJyQbZQ4
B82gtedhl9hTsdGsMtqZRYI2UdH1ec/QDLxYSVxvySOMEX6jmkBPUTaKCCRrVpFvTvV82/TS67ef
P95/on7+cI/H2dmFSgdATW65gxQ0f6e2U0Z+w51fSHvRPCwfPHeMKTJ3/AGD1CW5E8Do+yFU+E8t
D32620u1zmTdyj0Fm2vslAw+DrYSMSsHZZW3MgPCM+sfttGHb00RiiHA6pS+ZnM3vMY6JvYCSePG
HqTerlhiMoobNmuVjz2bo/FcYhvdyjBx7nR3wMpawQ1rVhTKD0djZVx3wzjfmGFuDOslH7x9Pncu
27tEaAg+i9Bxfb3MahVIdsBbWRqLCBLKL3caXn4w3DACbgmZKGaeb5xeUpHJBeaPorT9sjO0r7PV
Zj89l6SPdY97sLiaG2wENtu2y2RIlXszUtVZ21IhuUjtIvL82mwNz8fFlMqVFzuNXMd1GW04X0fE
LeP7eDKHtMK6UVbLTw1M48dEcWRtgLq1d81cmvcN7vrKrz3NumpT6T1RRLLFWlhhUnPRuQyDaCzw
SefV0L7YpLVi04i5PVyr3oKV2DVb+2pesM5zkAf9U8W7wcwvcp1EYZ/IPoElQDbOuBLGkL6luqme
zKTIbrEg1XiEcvzKkaH1ft/avPl8NGtaRkQTzdS+4dXuQIUmWlAaXjvxoEd7u2SleJH6OJo+zkI3
W01CZrcydSDuxFTuf1TSzn9Oae1dto2DK2+B8bZmD1atUUONB1JP2yP7xNswrkJ7wGqFj8p9KtyF
tyzoID6UBaEuvl0bGBCAIMgXjVBc4NiYyiaifj2I+M4oipepSMrQnw8Wo7VVZ2Xtx0akFTukieZL
OstxZ1Jj/5KWafomMik/CgscI2bLai6/NL0uPzx7RFdFJ031QToaKrqXCYAfHMgahsgsddnPo4uq
HqyiKJ4joyqj1UKbU99lzdAgNRa9vgnzrLSwHnfGPtMibdiQHLWsi6KTJVvHKrnq7NmjIvfLdA+R
aQwDiW2DqlWM48DCQIONENfwtHKTzngELGJEQdKjo/YFHqpgqm0ZFF4sgHZ43qXdVkOQmgfjlQhx
ZLhtIYBDcDj1AZ8sr95sk0QXe4ssMeeq/rGp7bL0bWvGl6Oj+MKJZMVbS00DIvvY6+8jwbheDaHL
YM/76KcdlzVePHtS9ioSUOwxmGHRdIal2WkeojzVNXV6O/VCPvaxGl5aXav7tSYrxiFDJwpsZbIZ
AkmW3ndxnOR+V0jvveJba3wnb53HcKjLn0hb5YeLw7CH/zHaP5rZlMlKNEBTVmMzjF9SIJepj4Tf
e+/Hro9XmNXLH+ig0y9J1eX45PQZyX5uKUXFz7RwbjUIwd4aPRpuBmQjX2dqnRuD5tOTbJO687sw
Mve9W4X1OrSpAK3C2CA8z11Hqsa+SEc++alQxa9Tym++Cy36Ispn9dSLImp9lRbNm8Nwyvy40Ntm
Z1RFusmm2MSdX7nm69gNCjdxVF1MhR7vGzpMAhunaOqdq0j41qM5VTtyXxxjFYKdeCceoO53c5ce
0C1Rql2F3TJ1PpNC8RA2uWLW7OtXXThzcUF+m36dDOayB6neO5R4nerZOgCL/YGovCuBBblfZ22z
sVxtQlQdhcmNaPh8eZHNzm4mJSF606lfUS+El5ZDaZmLJGeiQFW+Gwk4x5ipPO+HjVk1RI046R/k
xhDZwHndzvalp4b3hhNBuXFrJk+/pqmPhMHS8uvZq/rFzwE0EFrRk0LQlk7MYhnRWZq02nrVvb54
G/OJ2TbvDLPAKHxAP9B/YjzDkAhD5nDmTEJrvDb29Ti2rzxl8R1+vgSe2DAdy9qayRzsoW7Zn5JS
tQEME+3zUCKVJlEu+PwShz3mH9bY49QTNRRdQeBZtZMZeOKpn81dlM7zGYXQL1j5n/71Rxv+ZDEq
uBJGuVNFla9FmelbthOWP9jRjBOv6h5zO582CygDn7KDtVKhKS9wX9ASrxK88cIOA9cehJ9ale3H
rIIba0mT5xpH6VYzABuovEt2KX51n1fIKjtlywUOse5Gb1PrTO3i1Bb9uM2t0mnE37nku3SY0it9
sTvfTrUkSPEDbpJlFmtsk4evzev22Jg8kkMbdSXq8Rwo6+8d4L92tsfwXOzubZG5TbKz51S/TUcr
vEbilb5ouMv9eSo6sgvNaEd+AK1SsAdnzorGiR31se58duYcMpeV7MI0bb7TnOrtTQKdU1AGr68G
s5C2b0dD2Pg4/KcviCO7N/jkDfVIQu31rawzc/QX+ESe76CCWCsxJclKt8aEPwjH5pmTf1v78DrH
ea26PHqCyxlxsI/zylvLeJSvWq/Gy3xycD41lhkygVjleObNnnquR2eS0qrTisk13sWDMtj14NxO
lzrv1+DVOtyWTWhzTjXqyMLGFpbfgTHTJPj82zv1eR+dVmDrlL00OT94pSxeZaTAPmktPZA6rc+A
zg7f2R++v+NwrVYBjm3cLmXnZqywJRRbbGxsZLXkuzLncwkJJ27kF+vst3Ji5CyJhg0+2yWjaV1F
ncJyXLD9Js5enpkKT32Bxwz/slyklpsq35n2Em/aKSbcMDGpe8+VcAKH5QffUTrflSXxNfVQefvJ
XdKtHhnhj89f15EC+K9v8JgWR7ZiT4iXnvOV9XCAw3neGl4ZQ1fvk/sm6ntMQXH7pRTlQGmDHlhK
htw9JnWMlh1zah3mxZnD0YnP8lhAXrZRwsDss53Gttl3cz1bFTo0pSqnbSiwM64dbx7/vZqUe1g7
fnu9VMOcLO2jaje45rSSMnJx61ba2gRD8PD5sz01go5KEP0sKke15qHImBobFM0lm51sDLIJbsDn
lzix0h1TQOkSg1CjyE1VURm+Sfc56LJenDHbnfrQjr5lN5yoBTiy3DWN3a4wJT1VbeFddjlct2mO
zuXznZiujgVAJYqxsuF0v4tVvYA106ebPNKuo3qGxKvZFNNmPm8J3XUlx9A48+h+GRL/MI0ci/RK
VSiQcWW1K0K9ec7chBuSWsrJRMut5SUxJeQ4JL8Rh94pSkYf+2tl+k5WLC0qZC27QqTbzSDUkuxn
6VbVc2VxEPY7ObbaFsYHHqLy14Fam5mLlzJnxjftptoiAp3u6kKNL6SyhcS7tKW+Nwx6FUHoWLTx
ydbt662edZzN4CN4nCDABNyLrK4jv7Da3l6pvhvviZrKnsuZhFffgo20nJmXTnyIxxYzD61/6+UZ
YJmKIkieLZjbun65MnMXvmiSpS9NnEdnBtmf2zbyWAInBUDoCuHEDh3wD9Ps75dFgKuL05tcG8W2
c6f8mxU555R3p+bcYwm0LtM5rWBA7MohvhLuMNzrVUHefOyGvmPg4xu62NvkXvYWLo724tmZDpOp
V3eff7EnJoVj22MmQIEsKs12VkclC1RVEYhhSfZGkSdnGjKnLnE0tbW0XFw1lgQMs8vZh4mhg6tL
qkuutZxZ5U+NkKOpbXHLrKgHLdr1ZmH6EYDYNXNEdlW3ot6rZiRuSljax7/3yI63MwhfObm70Y6z
I2TfSZf7gxp2BR7OWX9+iRMz3XHqX+yUalk4Au0KCk53CDXAm4Cs9Ps+W7ZhP54bfb9Q8H+YdI5V
W8BebDSYbI9EKMvLtAac08kKNF4Fg7LUTO16cLvsAm7ireDDvyNcs1g7oqqfh9IQb9UEI0CPxY+S
IwZcBnD+bq8/RRMuxdGXWljv8rjpfPQmX4nOlpulz0H8FXpJuhmQxHmIso3Wkr90IDf2OA5BV+gO
dY8xu52F/ZFSguWEm/ScPjRvB97I9HUnbvyhYgOkZFzcl7zedZi1LMfplF1mBJ2uus6QwSLDb06f
NBuHM+iZgXbqc7UPi8bv63ReVygZwDdpLgw28knALc093gGEVDJocroGcWvou1abws3Y5Npr1DXD
CgeTfua8d2Ks20fdq2qUhbeYItp1hRN9M5ylfFwMjCHGoIvVqGWHJMXKGn98PhKPbIF/bcjsw8/4
7YadZtQqdFDRLu8d/dqRXbU2w3LZ1V3b7idlxNtewmUF1mcAWBkL1GnUBAs09X6YyPCANflCnJ23
6oqsXQ02zlZrUta6K6zlm6TVcmgRkmAD0ivgGF6gTK/OxQyfelSHz+u3345sCA9+MkQ7R6lubRol
2KSxnG+Wwv6KjyO5X3IKHJ8/qJMj4zD9/XaxeY6ytIBWujOgue4sqBpbPe/nd2ecx8tkTMaLUWbE
xeZx/DhlWJkX9GpBkyTn7vbE5ss+mmfTzEsSTe+5216TwZy02qpIonNOrlOdGPtojm064uCMiJZF
JCLKt4ZIdtUytWtnYRX2lHIua0zya6NY0n1rN46PB0eeOWKdWEKOsQe6WJJ6xDm61RE6+tWgSuSg
aRIgODvnKTgx5R5bDik6pdYya/HOmWfjBf2muta78KNzF6KvqZ2cqzcd5aP81wd11Ot3oaQpPMDx
LnMQfzSemu+RoxaXU9v3gVGFxta1c30z5ZEIYEwl96UxaOtEJmz5ZJ3SxqC27+P+BvMTOebFbBtl
AI4g/Pee9TGWw4wiE3keyzUY2PQ+NCgHiwXkSoJZ7Pnzb+XE6/xvwSSzC8hwHJIdSbPetteGEZqh
a99ag3UuA+XENs46mrbAf+nKMRMu0WHzcSaBDkfLvI1xQBRZdWKsskgAoDSGczm6p27qaLLRCrNZ
ardPdry+Hv+WkV0wZLuVBbfgzE7qhPiGqLO/zzGm6qPRyj0qVI4WP1GCLbaj15IG3wK/myPNDOam
Gh+5brOnyY52UwGRsCN32bROOQTKEtnadpS1WjyYEhZUwRVFhD5oW3Xu+HTiQ7KOpqHBa/qJ5lDC
8cmmmjvhwZphUm0qSZfHSZZm+/kgOnWdo/kolCRbOBHzdytmm2Z6MV8ihxWbmHLaKi7m/MySf+q9
Hm33vKJEI9bYCdXbYdnno0rJMvK0dUuu1urzWzkxcx97MSq6gb1YECeM4xSuQatY131Tngs0OHUD
RxOOkCN68cIrd61MEMKT3rgOQdgH7kzX/vMbOHGJYyNW1lS9OeTol9IyoqdkuM4NpL1bAtmnM8vr
qSsc7Xoibx7AdubcROy5t3VWITGr2uVuPLiyP7+JEwPqmBSkxcmC8cIrdlET9s9hqMPyJXJ0L/UO
1nse9vvPr3NiV2IeTRT89FYNqKh36CwfZVffRGkngfBreTDWoa9Lyz1zR6ce2uHPf9uSLJKFZZo5
Rlgl/QBM3gsi9EZQRYi9M5c4pe85DvYBAl32bj2muzRFxzdpKryA06pBoy2N7TRBD2sOLRuD8sI6
yUQPqd8yLkgKcdYI6c/uy0+9PPPvt+rGNmWBkmN0XIHq8ye44t0Kf6L4FoKLrH1jTtv9aIQD8P52
eCu6Snyzh66uVuNgmR/A2GBhZnbpW7D/XKRxOccIF/y7e66+c2JFOk4EqrTE5niPZtccGj9LF/1x
tgZ696naGG3WrntFuRXpIaJeWbnYLGZvRR952HjRMPlWbkMDcJ35Jsl5jVNulXR7nebrEAl329sQ
lMciVGu0l2QshKDfU+Iu/CGLL9upu2rGovOrA4pjAJSn0y28GudIfpWxO26LyMw2Q9Re8gab7dhr
sHmTyLhReheI9twccer+j6p3ed2kRi0YKPT/jX0qFOcUsOYgMlsOi4vxU1tqzu5t652ZuMl+5uX/
4XR7HHKNUjMGMhCnu2nxdATPQ+VeJg1p3n7OJmwJlD5EW9vNpbeqCSq6Fkk1DhTuqe+tYeMmAcdH
JCkA49hmJqy0wncU4RKw2SC1twTKXdB8w1tia5uxPViM05Jne+BkTd8O5Bbsp5UWbnt4KHsSZAw6
/9Rgv8dj2ILyZ9W+sxttvEXWZD7mplB3A1Ti7zH0ShF0+gjJsu8SeT3RhiYGgjAIwOKmEd4WnmZD
HdC86SGitToGUS2rYaNFH3RJSxg5c4ifoheEZHDsogcBR/8Cd3CdBt7SQw+2TcRKzqyjUE9oH6q1
SLIo9mfXyXfDougKao625IE3i8xZk9aqE2KlucUPSSEnUI59yMZQZveKPSV5c3sXIaXWtB79CN3W
Z34aoGhdDOq50ouHXsbThQ2ac9MJ7xZ4cEsrG/gvnESAb1i0JVgP1TkwzElZ0/1cj63RDwER1Gvu
L/k+5Lm4CtMoBPBvDuEQIJJpNxK8+Ru+HlCUNij3AY95kcdr8NzihRQI4yKPy2Ydx27XbPWipFSB
XRmMbjZNrVi5dUggncbtJNNQQZFl6YrvCmYDsSrDAV8ptXL1o9LrfnxAOdk8YOAZaZW7HkzgAz77
A4NUDtPX9vJdpFtmFZRCYjuiUlzg5DKjdrrpPS3/Xtat/ZLPnEJ9Dc5muHIWK3128bJBaDXi7OuU
xLazUkDsw4CADvdLX/XYmsclqt8Bf/KpLFmOs6aN5nEvVAq5X6ebvkKT0BgbJDqQdfLFABM/04XP
YUVp08ssRBVdJGJ0v9Sgm39qSJ+SbdkVRRY4RRfuVF+m9qprS9ry1owMw7cmM0Xu4NphjhGtH6wt
jM/piRNHiYYJQGG64URyCLMoC0ttMyKffdMcTWNdp5FlrezYSa4nmSyCk9qkg6mNF4doKnjzieHF
XyJT8BfIt8AeoZPOa+7HZdGFn83QmwAye6i3mk4r35PeksTgDb33bXI8DL/UvVe1Kuc715thGWe5
52zHQ8AxFjprAiLZjYufiJxs6xzY8YaqVvM6j0n0dnAgbbQxhyGKCy9dGbLTvQsCTvDaN1BR1uTE
5CgzEvDYK5NKx/3gRLW7Y3tH58ttNVhzQ1vzQpm9rXcvjYcvWtgVyuercC5IxVFg18pS78Ba6ukt
ZMvhJRya8ZKWYxtikmvtFHJp5D1GSadl6G3ph9LaBqb1QKW52papRrCBJIKZsaCB3A+LhVpf1iRf
hjJ0vleDnbFop4XikWBXitZJX1aopBs6BTB16wWURR/W19GEyX9janl3H9mlPq9c6h42pBUvZLpy
cb3BzZmo2VfxgoNQH6bsSSN2o/Cp3hRfkERrFqa52H0H48xJM5PEu2BVOOhzOriEt4t7EPFX2Sjz
IHX6cItYDk6+5oXEiTYUE2/yAtOdr5hBEj/zFsFUU48a7pK8Q04Gv1Zbz6ZWiyA3cQ2sq8XtN3gV
6ycsM8i9R925yswpczexV/TY8KBl+Itwls2ceDptHjHRBLGsLvcXy8hd30gZDV4/UicnVuN6tDo3
wUxXuytDhdGuDbvUuBiISrLW3DqyQaKYsBt64wTOfxLDpqPo+OpZrc7UlfUzT6gZR3dvWuij/KKz
uQOGLwkbSxa58IEX+1bXia/wvbaf9oWpQDC7XmLf89U3SAhjr0lXBSN5DubInVbVUhLvHVHFf7ft
8dotmudIl0kbHFLULpWhRT8K/v+MBMQ8vhRlcmsVjvkRwoFQ0OTrmugAadj7CHm9szFj5qm1t2B4
pFluO/e16rJkU+mHqqeCVX1AabWlH9fDGLLV6ekbEMA6B4D5I3rvhYCCTnVGfwnnych3fREeWLjO
bWGO4imp6DYumX5AcRq1ZCimuYdOgOJPiPaqtK5yum0M9HoK75Se25Zv9bV4dSpvIMSmQ2qElqq5
7UKjv1bJ/AXB4kE24aXlk5YtZEhQsu2+50pWcPERdlVovrPiW+7l/LgqAbK9SkOrvaDCWCwrwZAN
5rrSJl8lrq4FRp8NDyjSpoc49dS3CEowxOre1Iy1zOyWiJEmmfB3jlDMcIUC1WDBJZWq5BEcgpfL
d5W049NSlcVNbeY9fGc9Wmq/LKcmCZQWamT7MHB2etXN5oFqDKFbd1Q8rMhSTkzwA5b7EfPtvrIx
IGClQG9cI7PrQhSHY9QuB71uVq7AJ5CjJaQT7q2hpNhHR3e4oq9NLsnUmVuq55qPYO0qGVvI+Mo2
uof/5Y0MDHYN7nYs0+Ireh1+WqyV9dfPDx4ndmC/Sry/HQcIsZKYVKW3TV0mK5GIDwsIwK3H3LUv
ohDfqstKM2aDd6ZeceL8cYwyYOokAfhwQdaj+j5DCPyTc67cO3ny8fktnapKHlNKJ93qYsu2va0D
g8kvTVMPqiLONjIR3XsvHRrQ/ZgHddG1O6KOZNDnlXo/c/ET+8tjgJaOSlRqVPG2o5ieIlvoUJNj
zCwZ/GQj0kegnXay1iLGtsGsvM+bSb+cmsld11ZWBmaXa5tMH98+/zknXu8xdk7hui3qcZJbvMUs
O9EoN+1SdjdeEldbhIuwqvRk2GA2l2eueOLQ9atM9duAYtnsMwlNZutqafZs4BMKzEKx52DC2qPa
V//eOPpVSv3tOqKa4Acbk7O1e1iTcW7k1+wtx6A2kuz+84d3Yqj+okf9doklD+uMuA53u8ANuu49
eZurGYlruJxT15y6wtFhvEtJadFoHm2lq33pU9O8S3NRImKZ9TOFhVOv4zBMf7uHpiBZQdgWDQC8
1uvJ7YrLSlUCAr9XbYl3UmeOsicKGL+0O79dJ2xNq6tjMJ9RFr9wiN0TSITWuIi/w66c95nsnTOq
mF/l2j+c4H5VHX67lGzzlhS3NN6BRAEYSTTfneO14y2dJkm2SSd3JqB3NOBpeY0HzVxVbSTWRhyr
wGTxePZy72cxtexZkj67GkMlntNiMvH4mFNgcDJagxe3V1alzUE09NAhS3a6BGfLO7gG9SZx6LVK
6tIo1kpnP2kp+SCzVaw1upCbRszI1z0jv40WkWxNp86uQwjDq26Yp6tRq9WaKKxiX+QZ7WFwdKwO
1rIup7RYZ0jVA2dAKsFJtEdP2M3nSjKHE/WfHtrhz397aA2UZiR0ubZtZNntgcmm60rlcYCJsQss
os+C0gUX3WeZdtElvf4QC8GGzI3jMwPkCDLzV4/j12z92y/IDPANwD/C7Th1nhm4Yslv6RKarU+q
A8AOQVgNMUa5J1Abdt3baIykZ0G32MJhGDlBzJkIptS2b7yU+vSZn3Viuj4OhzbjqOstbYoBxzdi
W5KIdo+W83+G6P7rno2jzvCQCc1TIV+fjUtgVeXEuNjm3G84BJ+TOfxaOP/wZo+50AMG39iMl2zX
mqYX8FJnMM8U2MGeRx9hiz63SpcJb22zrAFGRq+DRHGcKj31DWOZL3KDgx0I22i7TD1OzM4Lr0PA
8xuKFXgyI++usvL8Puurj9b2ks3nc+upltcv4etvwyGuQkj/Of2eJVz69YRsb1WQV7L5pw176Z27
1pQfym3MqxzK785LaM0YiW6xbrvenSk8dYNElk8vtLxHK7Zt3+i8f3EaTqahn5g2jcOf//brIFks
1uLxUEO3du49OSC2oFa6MrwFf1vrWLvPH8OJafOXfvu362SRXmQRRMlt7M13gAqrbeZ1gw9OHpK/
nW2XA8rk80uduqWjlaBwx0G0lRFuiWIbr2Z0YSvOitPGcHV8h5g9Ln9d5/8H4mL80YK3+fEf1291
9x+bofz+RgxL+b8Pl/qo6rlNorj/z7//IyCif/2SAzLpb/+wBh3Sz/fDj3Z++NERh/J/OQ+Hv/n/
+j/+C8L0NNdAmD6qgeRb/m3kUZa/IyvEQfpwmnZx/ZYn/+2v/xNxYcFnwrnoQbiwTcsDL/kX4UIY
/zCAbINusgWhE5z5/iJcGPY/SGHQYULT54MudwAx/wtwIfR/wKQAa+zBhuc/dPt/wreg6/K3hYJ3
DusN/yvIT/4b6vfxFyC0PhqybgNAXrd3FZrDMsiVnvQv5sQva/1Ea12CTRGeuKvEQ14ekK3YNJee
pw3e1pZNPT6Yqjac6yLtnXSvR4iUfsaNUXWXzhSOa9Lf6gFOiJFRCE0Hs9xEjczV3nKxj/ti0eNw
U9tkuT47mdZR5iD+j3wD5NuCzLgh9l5IG65CksTmpJwe3UbY2XcX5wq1TFM5sSRJBWvV9zTOEo6y
XVsTr5RPKLA7A3BeKykr79PZmqzbOCEUENwEXvVBTy3nPokXFfuqXPI0IC5ChE+6Q4j5dkBnEBDS
89RP3gegnevRCYvAbLP70NKuyIE1D/CenEgA17Z6d1sMvTDgqRH32l27lec+63r7bfBqEe2VFZo6
pSesjYvufMHl+dVqesrHjYcNrrYVYb1aurjFluqmO68ohY8CxxCYAS2WpvtsVV3Y+qGpKWuT13Uf
XU7M8heOC6TuGf+atmxlF3crcnvH6XnJWuAeiKSGttxnqjJvK5K6rgbXcbpNlWlqj4YZg2Ep6mLf
GZJCc9y04qnrLE+tCGEiyY3QWzfcL5XmgZBqLPFgQraiJZEQ8pWuRBWr99RVidpUIUk8WzVbZnS3
aDAKSRH3unejEyGuzHRx7ttpiTEERRhIfcrRxqvRDPNb1rnt/UQqjU9g5vUUYmcjUE2jVAiw68HT
xi8LSdj7ORHmD1h18bJNYw7P4J4oIsQbUlBM68MiPjrCr9Zl6RYvmxqukUik8AmQkb8k0nVJJpy7
YptRbc+/pYlq5m3YiBBjX99SFJr7qQkf4iJ1b1WPutYMxBhlzo9ksHPxI1scqR6zuW+m/dx2XnuT
K8RrBKvWuUk+ko4svei35gJOgXJBJ8gNIgKbnC4CO4000/c1zTDjgzqAQ44xcXDkZJOLU8Rf695e
nFdHn/XkjsypcPiRaFraSx87M2WEsR2rcuRE7oUVKVZ941pVYORmdA1dKXTaDaGGWruesWDCnKzI
dHrHBTpEe3tUjfNYw6dJvphR1+mTn6TwB2JK7lU3+T0Zi90dJdAkv+nd3MmbIAYCI3ahaF2xBklo
m76dDMIbxcokds3ViKU3C3o2spqqyyyV7jazx3ZrTF154zZQNJrOvI7xTJZ+NqTzY79EzjfSkKLL
MBXGJiLE6VtWSlRChNG9FxNgq6SBDoU5muq/WEik5pfBesricqdlWbFNKViSyKYjN/PnbKjKFWkP
eOPIv4Du7WJtc5DRPFG9JUo0nQeGbzYMzzNw6UvmuHQn+0VelGlFEJ83/UxTK7pRdfhEEJL7UGVL
RKSkw3OvIsSJ1Dvkr6hcEpckB7+iVuaTmxsOWraytbY6M+HF5BIOSGU2nTazNs6bSCj5Rbfb5R4w
eXeRQ3+7aueWTMOulUGEXXjbA+dRK/CL41ersOpxPWJSJcPYYzLdTEurbxtjSvy+I/0GY/NAB4+2
xjbN3HG31HP1apRAhUYjsdYuLLGNE7t0RayEylFtQiIW/Tyt+lovyM3stD2HFtSaY3cnwEqs0qHT
OepPyMyahZD0EKMrmWGSuqhhqSfHrofAS/vhUuHsW+cTFtpFoDuW43w9K02926M27Wy7aR/6TiU7
Dfw0MV2UODQMsRvDgjGkQUO/BLXaX2DpiV8iELorrZqcINRlu3HUEO6J13wkHi3cSIk7cnIlO09b
tcSrDOlNUtjVVaq17QNb8WRP2Mv8WrR62PuSBMunJq7fIcS3mwRP6kvkOsM9+YN0MCNk76KBH+jE
09bIYAjpZWqs3UL3VrTxxr1M87doGTlvCf7yYciL62gp+Cuusfi27Kj1EW8Eq4lDl4WNlQo2bJjY
kNN+UI5xrWKymY3UkJeWiyF6xCR60Yf55Wi0HbpSXCgsWfa6OmACEU4j47PH6XqQkXmhRju8jqo4
3Jpwqnaqrtq3ORzbtejMZo+AKwyotQ87+nDv8IjntZ0YxkMzjZuC5tUVkVzlTsjZvLSW0H3Ndcxd
vo4MeGNlGsnvVkj4D/Ar/a4u8/Rpgl3zaiSJygmpbqItoLVyXzm9eSdiYjq0iM7J3o1MzH0YJMpn
2sj3FaaCVavpxgNgPtKEu7jBk1sTpo3o+3509EdKaQ5kglR+a3UhUBFO5iYBdrWaM9O9mKzS/OoB
QcCZ185sXdWHRs4b8wy2d/59fZiGK+lppiTo0hpprabmo55JnVYIeYn8pz489Hy563hqW5+py121
JTv+JowaBlCtXfeRi2S71ZdDQ7jqb2KYiaQK6nYZr7SU+NjN/6HuTHbjSNpzfSvGWTsaGRE5Lryp
eeAokqKoTYLUkPMcOV79eUpqH7doW41eGPABfgg/1FQVqzIz4ot3LBft4QdymytFAPD3cYl0d0Vs
QoohlZtA9/BeK6/qE57H3TzWMjb9HiQh1ygh8FknbvSp96NWRndJO/ZDvWq6LnQFpWQibfC8Bw7d
uyMcXN6G+QL5E3teSFaj9tMYkJEL3sbWg6Wk6qzpOPYQf+sB5Ly/8V3RFd9oUHDDV+X21Has/Mih
f7yTtNguDXb2pgx2GH/NOivMZ1RcM24WAosoj0vu/E7EwMVxTh9kmft76ti0tSMB2c1oNW6jHWB1
SsMdLdcfjOAqEPclr9PAJZG1dWp3hZNj3jmmWw7Z0uMT15fucq+eaaIjY8vGjByvDQEBR5n0w1GI
OblaYqf4WPYTDYs59uEvowovJHEVx+spqapNSPLjTjf5U+m4ARWswjvphJzl1snSa+FF6Sv56PpJ
9PUotsY4/a6lFfCUE/cCtV4vPo9+MD93hAsdiirDKj5S/YkH1gZuTwCSFu91DGumuMgjagj4/uQX
rvkAr8mywQty26S91x+DNIkFGiavZDwj/6DL3Ie6Ix7TIS2XA/cs/C9qSjooodF7apziUxjO5qFk
ronowE69+04NetdcFi1LqGbExhbmu9yMjjnXFRrXzRS16mG0Q3L1yWsp0/2iS31Nr1f8eZqCB1nE
ZMYz/e7cuL9Y8eP0rknFiI9xgK9Ge0FbxErT67eBmS8+T6TYXF8A0QMpOPW1nqN+7TlNss9juPYq
HpRaea3fP/qJO10lkWcQICzKWUnhDEc/7atN4TTUYC3LmwhiZ2UGqVZOaZefjDcnJFgNQb3SWTVB
LahqIggykc6M7jHxY9qVA33vLr71qdcNDGkn4YVYQQf3efQb+8tSWN0TO+NQrs20kMA299lNXNKI
G05aHlM3lY8xYY3XEMrRR9q607esndEORAjwnwZlNWiri8tWTnPXtpxp5obK7a5jd7KuC1mEpJLS
GkJvRm1dQem4j6U0zdmeNe7/oMtseyMX5pjameMnGgKia7tLpmW3kFvxAKqukLa0Dlk9yzT5a2aN
sPsckaTWbIhfsMdvU1H6H/hNn1tBPUZahWMGb1/D5b75TWOc6xbqar6dQ2uKnpuMbLTbtIcR91eT
66OGCSw99o+Y+ZL6mopa3Fy29nW3iSHs6JMHR63IW8irLB1OGNPZz/t2EiRv0sbVbaOCpisElJQY
nOyIIBHagINLuLryEcwTa5FvKQ0ik1TmOfqGJESrWBx93bAhcy5Yp13zzOdC5DCijWxrnqhYsAGu
mNdquMWxuRKjmM9j77xd6tiuZ7QG911jp+ci6wieLQJKaWF0V25PmFLh2dOl2JOZQgrSFur0HDvz
SI93XiO1TYqj60Xu0XGKFzoX7ntFICG9mOS00QpPYG2xrnmqifUEOrSdKDi6vYq/8oDqh4ile22b
Ub2YcYqfJNGip2CUEMCkm1yzmMIVEtm47IRGD9K5TX6ewkG/WrXtmZvRqqYvdIp7y8FuxRxzVJpG
eRxmjoMbSThAesMU735GrmUtpxFkVKztlI70W0nGUP5cJPP0LZKUWa4pdyfcqEDU2BwvZXgPERlp
6tAMo/eZNpqi3Go7JLvcLpLeOlrEX9BHFtjOEdqb70MkMM7rpZB1u7XGmaRzfGUCR1XoVs3B0n6t
t75HFgJnr5hb2CuYzI59ypRxUpMzdrcYUprplZSyUKGI6MMvidtqg4m5woXYabYeYne9wr/qy9mL
Xz1Dush1GFM5fS+8ga/OjyIaNbNes5w7bjydUB1WAubXmuJLGFnobeyp1rC0uo+8+zwMJf0YY1dH
9xKlR3htQxk6RCOEMWG1SzI6W8GH+jYQ9Frd+Bz93LWficXZ9cOCyiNLc9+mpU5wtYUX21d4bSR6
QzKlOax2qmkPjUxmsyp6kolE2n90ki4/heRubvXch7skDazbOq6IZF5C+6DCtP1iLSb+3JNohuE8
d5+FSZdtvchyH+L52ZNzy4bpKf9SB+UFsNHFlL/NA0EkF4ouP9ikTp79idbTxnI/5a0zcOdbXnGK
206ciIWetg6+xlUmMm+DppRID/yEb4MqUCLgxtVfimRwCWJXebAt5oIMjYzCvIOAA/46o5Qhtc8J
32oQFNZApwYszazF3s2yJg4GZKWZ16Whx3gb2RwCU0vXe2Et8w6WNhPkcVRyT2OTuSesKDzPMhr2
ngjU3WyVy3asFrnzIvPRq+Z55+Wu3FKv0J6HquPJW0p15c+ZusYOAh7b1a3/idqpbrsoy7xh6e3P
udXGu0l5LB0Up38lJKU9x2A0H6j6kGQvN/64C2ePkBnJbkOOQ59DnMfltFa25vzOA3/pteFLWajO
alR4r4krXJGcHZ5Hm2ZxjtfZ0cOSYzBG2cGVMTNIJm0JDxUulScTRYR2oIuxNwUzzdEJES5UvZJH
4q6IOu6n8ByPFQSJQjZvJJIgJzKoYYl1urZy3w8PYdjULymcSkZO/lD2wa3V5aU5GSHQKQrlRNNJ
kI7l3RIQGTj7TBKRzZmYvAHzkxv6n8Ae62/lg2m/fTOAj79CjP8rEUfnIg3+7xHHVdL+y+PrmOR/
hR1//Js/E+PtPyyPxjwgRE9R2nXxqiGhuSTG6z+I9geTJPqfli37wi/8maur1A/UkQMEOKDv6gvF
8CfqqOQfvA6QpKYg1qW51/snqOM7nxTtXrSkKuBGtlhaLWia+xV2tzlQK1SAmhK7oZNvIT+DsoSB
sf0e1vriGkzjoPWitUyxkNe4GOwpilbLkLroNTtik6JdCnLifPjnWPbt/2d3CkHIv7tTjuY1n/96
l/z4+Z93ifTpAaBpFaSZrOWfFQE/7xL3D/dSRkhEthWgJHIvdM6fd4nt/UE7kbLoKbLpg+Nu+H93
CT0FnBpp+uK+C37GOf87Jn/3k8L6Xa/Ar1wJ/bMuJdv0IlPGYTnK+0/OCAcVgQEFX8WJGc+pZ71i
KZDr3Ch9WFQK7uPI+G+MT1JesqP/wpx61qX80iESk6Bj1jj1nmdTNl5FG/E1GiLOUU/1SOLXkSKB
2tsEYRr0m2HoUveqCue6vklTv/JulzGUzoqBtmzOaclGdMJDxkFVD62vUdB6hPUzNCbL0Q5xzdV8
t19lpGRIeiLAKMR1HFQ7Yjln68XPK0sf6qBt6pNFVma1cXRal1vMmIjysizU5zqjb2GV1qp+jqJ+
/kq4pG5oCrWSTUR5S7Oi5Xz4NGRpPOxQaS4KOovj9h05fPWDS1RVuBnGGpBMcnAkVa1jljrmS2B/
ckSPnlD4Lq1AKR1nl0h43/b0FiaXz1CmDNerhrKBS+2OFIwAwZxxUJ6yOZmZ5tvEO8fDAHW/MYR6
ETTftvZ4NGExFR+6IAnVpoqGYF9IvO4p1POtiiKfUYRa4JeisG5RJMbdRizReE1/QbmLETi7QEKj
9wkRb2dzLu3s6i4krKbY5ch5xEOnNTWZhiynnOCg0FIr3wUG3stYZi+jLN3niWD3LW5BF5EqMpkX
v6bI0yr98a3vbM6LjpP54SZMQHK3FWmN4JLerIo3hGDFuLUbhw8Nnkf8vw8FTM+bKJQ8WJcTxapF
9LfpRYFgMGmszFstYC3ROlT6AdzNc3a6BHZYhyhqt6Tom+3SjzkDHn60pr9L5nkYHjqIzsuPFM2L
xbl77TYzFZy603T8RJO3nNhsq5us64R98qsiefTsSia7NOrGkoqJMP1iFYDE6OSwKm0zkSt3P2lT
t5QULzadGXNRUpWxDCpf4vXik25126ZiGL+CBExSnwJ0i+Wyspkp6tNs9UW1M3ZHE1mPM7K7QzRP
4NgANXRHMTrXfrBh7nf0V6kkWg2QM9Utb838sGvDsARR84Kwvcs6qbO7hq6LbB/Ol84MdJllnO6N
0dxfko6N7n5qWjqUV9VclXR0jErp8Y4agzJ9KmoV51cOtz13IQo/fnpVWV2vLTSMP/7SR3gxHKYA
sB0cO+CVw2XyvGzTZr7bQUWQNEZbq4RewBiRBGXEvJMh0iDEQUQXjWbhdrvac2Px3DYggPslHrib
Ce+uXzDtunormrFoydzo+dSl7viPUV3792VdIq8HcG26l9mZ8GOELqcnnpTK2Yy+B7/ezxFZGSUI
QLsSfWusPep/mT2BKfGoWPU0A2r1VZ5+9Awp5Xeja9fFI3wp42JbJKwbpvO5IdMAay+1DWn3mNiN
SI40p6YzInh6174oN0g9xBMAvvvSa8pvphPJd5Du4AKy1c4LMc/4fvpKmh0HrFPGLIZTYPE/apK6
g93odPZj1CTeTdVL6xpc9QBZs6JvcDWxUK4hhlKEbDM0jfT2Secd00GZz72HskC6/W6JnCdk08PB
ibhUhtQogKJobYbeuwvIuL1rHEus+8JPrJULPXXWhE58HBaiPLeZEol376rysdTF94bju0EFOjkX
57Q89stQBsAZZMbPib6JWYxzMAB7fCglC2GOc+GrYkJHQWO593lVENSfADxHzvOQBgmqzthGTi8/
1n71reA6X3tolDexLQ+C5Kn93NThEVvkW2mKW01L4VaZMd5YoXgQaUA/Seehm71cmGAmyZUemVM7
B5tGTE/kde9rY8W7Lk5iAhpH7xr05xJONOx7RN+AanIbdDLhZF7deAQm2Z9838OZxCEVUUv8kcjn
bWIvC2SZMlty90NMQUn9SUZSrzNiVOz5zPDmwjFFp35BNmbFzcm47QYZpX2cg2YHMnm1KLAM9NDo
8PvlTGRLviuIt+ZAi3zDaqaMZExz1iZnEevTD+xg46ateGQjuzipmmUU1pECAO08L978qHPXB8sp
rUMMSr0K1dIebWT6kcm7FWfnqzAcPtcLApe2BJZpGtuQCOoCtGejD78Dnhv1yFsxGi6BT6dAv4mU
/qr8AJFYTpOp0iuaU+cXDkwEN4aoxMt4xPIxWDRqSXFFMPOjDuhjdDj+tQEl08vUGlJtEE7bmNoh
eNewif3OGrR/31gYYVbaNNd25J5INApu+tC5t5BBYgHlZqLX5nkYvHsrBTak3ubKBM5h8Mm0DbLo
RiUhC/cEg4UUd4+AO93qTM0cg/I7R8REodAiBD2vo1MgMocjecdGJbIyOYo6eEupQMaZZZK0XNuD
S0iUxfq44tka7wN/QrLP2rN1xvxetmifN5GxmlVrEKSuJ2zgr6NZWJoEaIHY1BNgUbJcjBdpMzRb
2sVGZKWlQ6mKmz7NVjgW/KoR2aeyJd1tZQNgU1gS8WgsqEiE7BM4b9TUpzac6keSfuRr0BTR50DU
NfEUXhtkW0lRBCvHfNtS67OpcmpqyP4FvCK+9TUOu1buinheNn3BzL2diR3ppzbawOBlh8jNQpR2
qa7Tbd8o/7Gre5ESgTHGBEEuttjC4VVbnA/JNXkfOWtjtFAwASz6MsVGHlorhhZ0VbOtKnp/MqZH
tolsGHbuNLu3MI6vltPkKPKErVdICfNsL2VUuW9OFhh5FRj+GSaMiAQkWl25aTzImT3FCj1Jwb27
jhaqpxsZTd8DSoE3QUVS/bqaRfLs+DVNMyAX7rq5pJZueul0KO/CRiVbqHkcVJ0bon9TVg6pxmX0
ny0AqBsCFMZ+XarY8nellVn3UUHd0UZYJR9ajaHYYN4UN8USg0aE9A3u+6HUqw5y4LYQstuHyFbf
MJ9hP7dG6+RncGSBF+lt22G7ziMYibU7QQCoKUV8nYP8sfS6DRNG4Nx7tdOVpKQseuNiHWmupQqS
dR4PXoM4vQMGaLPmoWnm5aD4W9hGCtyOVjKRpSE7AnHnKBq+ELA773WXyk9NLckk7SnjXdaljTec
src+PkRVan/qenfYZogYYGxxltFv0CTWR5QQ+yZwqGUqGnNAml8crcLCA90K1hxECVRZRKN9LdPG
O0WqqB78yXtOkG1uum6QpMMM3YEmn/ImsX2Cf0qXqHmKRogXztSm1UI+trgFtmyxNHWHZQ1fOY37
gKH9PsnJRLRZQA+YudJjoiuq/xjcWQ4Th0KNFHFJI9p92euAYScfjgZCjtixzL0nQ26571uckyVK
k7NxnO+TNeXHOr8swo0/4NPK+7Yi0RXzAkGYERxK1lsnJPLLTaySvNgI2AZrG4VF8YV8v67Ypt1Q
Hv1gKG+WKdj1VRvuvaxFKxGjrOTR1ibz4GRaJqzITcM9AdRm41epeJvzLv5ktZg0Yieo86MndRAe
vEHCN9TYWAJBYfHSutW5A3JcT3iSvrGndpI8HTPScDa1kKwcKlALBWs9jvaqmJ3xnqWnp7koTpx9
DIXH3Bu3/WGRQ77Hgtf71FRjNTHw+KsMYP1EKLHYpTTcPhlN8jBZxmKGdrLSM6XaZleoUb8EHHSq
b3YVuihWCBvvz4O7GKKhg/FjbWG+2dWF69LjAqg/rGYvNA/+0PjXuvUk40w+fOBESVbZIrxxb4Ug
27E/QcN2ec9iPdu4L8DwuumRCu9h4IH24+9uYXFLp8WsPsMAXUxpbpStsSdqBKJtPe56kctkPYxW
sCdKG3bQnWB9yMPM1o0e5rd6xNy4C7KYVq4WC8etOwpfn/DsJC1qAAJQCQ6NKu/cLc59DvQHX5Ph
IN+3Q+udYirGH5Fu2es4L7oT7uzphF8Q+A6ty5YKhy91Y2SzWYwcrpwqEAIEN27uxTSPp5RmYdxA
OkeyaJBAWFkkVnk0yt1id2G21gOLOlV0hCOpZE5nIpWHyN4OjDvRbczlj3ATQszPhGVzuMEDtsJ9
VCR71XtqE3JnHrTnvHZDNX9IXJNnu3GEKdwwihkw+TpHO1OKI3Hz0VUfQ+71Q/KRXpPkfAnlPvvF
4twMSStX7aULO/BxDA49JLXNKn7rjKW3VX4imAGi5Il+rnLtwXVtq1nF1wNH7E2XorPxsVA9O1jh
r6aWCjkRWtm+rPwnAqabI3HL2RW0QvnUTk23W+op2Ror6vZE3FeHUClYS9agepOVPZH2BaQ2JkM1
XmdGsVHPgYUTLEkY9Bfu5t4bWZya6cMyTO4eHxuDRlI1cbsB8O/6s8OBchvPzbDRtpT1KmHL30+q
GY5WOWhzhZZM7C5ox8kvXYOQyXXFgeDUaoeNcUJfw9vzpgkTYh3UVbLWfeV8dOlTWocl5+404qnt
HaPYxCF5OFVKKr2Jf9yDQ0V34eS6uwJM7TpvSu9jFM7L95T+unZlLGu5JQD6lgNkF6wbftttkA/2
GicvbHRGRh85eSjm0MUwKwrXVNbZ98uUDce3uVp1Qph6u3wwbepsqERzybgdRXaHjQVyU9hAysjL
ahawyAlIwvK0jE99PlbTuvUmoqKbFBdbmCdfCd+bt3hZ690cJ3ZLFZCIzY6+HT2s6fu83JAcM8+j
N3qoSThaXgnqB48opcIVwjxI+4pHnmJJ+82de+dhHufllHcdUf5W34WrIenteWvNKexlxAEjWcWt
P2A6r6xsgzAretZR1pAbHpkVGhr9QeJ63zpzFB4Jh0hOZW1pbsguLx77sYMgdMvJRvaWVcF3h6Xo
Ee3PtyKa2HWHiCE4Vt2g11z5gOgbIIRnvHUtrpq01l9ay3gbbdjgGANyzp9TfPHOmqw+x4vKjh0B
9YSMxbTWZLkfbRtywImbT5ORIkl6B3hnQt2JxMdeFl48yT0iBrIBntncUMeNrb7BEm2I9GqqmZKY
ACUSlYf5A4667Dqnw5Dyozm7QX1GQm9tFr59/+xxWU5QJdmu0fMktyHxIZTxscazURBe9BUnXbcb
UEXrLzNk0Gte0DCwimbvDcXrdKqd+geRUh2tFnvhFttDKuG7s2RmL47Ge9OGKJRgkYvp2A/SeVi8
UQ2HWpny2Qxc9DXlkTSuZJZIVpymL+EPDFPnbG6sfLfkJrA2fZZke9XETbKeqTa7p7mjIQI9U+7n
XKLRWYPZFPFGLXUHBzOnJj94KoP+yE3nvY21D0OZOSMeX39eJn2Mu7h8zcu5ebVEsTzhr8cQOCEh
JN5gZC7l24PgvEZBMtP6jdLLPmcYjHfI7+Ln2P3BnBuYmkPLxPmd4QyfZ+XFqqLWUSTXSC0iLEYO
j9ikC/kCOoXDzzhjdPZQYz43hfd4sbixc4xd9XXEXRGv6zKAb10om3iFC1GnMS45joc/8C0nH/j/
hVWXX9gXhhiDh/DuqUwdatJ13fYpQdAGgkVbRbxugFwOS4wodW2IozoJf8FdLq3xMUGHgTrWQdti
BTJ+7ms/P+HuKeS6DZ3oldJKgIVLsDwnpZCaBvFMsLTOj732y+fBVYWzixcJuiaMBzKQzZRIb6XX
dQYhg8a6gf2RPxsWdWCK2AbFMoVMPk92zgbT9sR4r+KAYnuahGIFT9Q6sj5RN4pHvBrj9gv/mqEf
QtrnpJbXLyYW4bnsaiSDK7xbNVxk0PIitcMWtSFo2BqQmXo2k/3c5VubtLYnX3bLmp2JH+OZhIga
gmHhGUIohIH4x98jmLh80At2opJCH/HJniIyw+ZVgAIiPxKoa2HDz8aW3XpFt2tv1esC3GE5EP5O
F+saaLCubouIfIi1kumC5zdeXOKxYAlGT63qeQR2wmkjlp2HlESsqqmIujt3CYBn5mCqX0rbuZhd
dMBLjH7In1inVXEGs7aqJ1LgOuVz/NX5E8lBXP7WENsEP96zC4k0h01cTWOjs+uO6u/mrSg9IJgC
ayjwzw8oB/yKLwlFElBQX7RJfhWTU44Qp/HCCqmzRspjjcKa1q5DQcj9dCHLYMN4AeUgYGEjvmA7
umZePgvaY7rd2FlcA5cIbPoRNO5pJtKxybadE0l3T2FVA+Q1tgFfVJ+1fCRUg7y+4TqBvNZ1Wd0K
aXH9AdpkcW7o7upeck/yN1EdLtWTpWiOvWe5jNI94k87uxZ2y7VC6MAnLebJJgpgRm6S3UiWnuJq
6LP+mcG/Mx9LdwrbJwlhWO/GyqsuGxoC731v2V6zbn3MjNcFVejuvh0rJ78JfnxU7M09lTAUgDTr
sjAI7ZoJwWjadqwoA7/DBAMcVwG4lga2g4sK7TWVAGVP2FnFR5xym19fqX4kz6XGs5L0DhLNzi6u
hAtfTWaV/TGZfPSQvZ8eCkfustJbikc7xAW5+ldLxSVwG5FilQmRR2CIDxc2u7Srb+2xRIxFK5zz
8hdi5U8C41/KvrirktJ0//Z/fnVceMryA0Unpc+DrugQe59+lY6RCqxEc9cq3dyWk05QaBSDe5Ga
eG2y07IvzN8YvX44VP7DDsSb8m8DRamQZBCkyh4y6K8OFobpqjcMTyvXE/UL6N1g4fWU6lvL8W6j
+sU5EQXckGYwCJj5vC+F2M2XDiwzZs19PhZpTckqisZUkatdTlaxm1GpfMaqasaNg7oTGn2p2exn
o8uSg4vxiQsQw4PXyHgXyEaeTCVkuwnctC3+xsVy+fXffbzA1y7JVCRrIt9952ZZ6OmRbB+UlINs
cm9X7TGKs2bTaWe6a0d7vNbeiOQVNe/jP7yagdRkSGgfOEFfqKhfv9iGR21Iyhk5dqoYLLPcPYIa
x98oAOEAEcBApX9zLX+YJ3/9sAytfuBBtLpa4sf49S3bMun6oQBGIt09vFnsgQYkRwSnKV0cRIph
4F8V1A/eog6rqU5rgxX4fYcUnaBWsROmGuUqjjVZTL//Kn61rV7uMV8CJ8P5wRb6ynv3VZRNq7KG
DX2VE4145xfFdJfGLeNiSzTH3/mWfnXo/Xwz2/LANzG48DS9u+LBjBwHNX2/oviXwxX6JU07yRTZ
x3/2oaSi11V5EpDUUgFf+69f9jwsacozVfFwdqzIFlhRTq1NTAoQUAZ7w+/f7v2NzNsp7iN8CT5c
qw7eUd7lLJOS9Yhipx8bD33HcA8Eh16WvzBj0c+7+QJCsTGALC/MWJvf/wLyXdAvfC33FKQuxDuU
qvvzv395/ZCUEYuZ/NdkVMmUwQvRb2Ka/jnu8kXQ2GkbFwZSRLfMHPawFV1UwxbgqngJl0vcvRNR
LsPJDEnuho5MEBMDqXjTRXj7VmHpoWEzKnMx45Bqk65Do+2K6NeQ7qbMsH6sm2hMOGMsajlQAjTS
/CcuAuWQJZo6WqsiMheBlog3Tm9Y+3/SMs5g2GghEi4zKPk61S1lJBRjlEy3hGyIqfvsR7OdnEsG
WXUDE+HWG5G79AC0ubHMXT5OXMSgm2T1xNmCDRXmBnawSSc2XTNYvDD96XzzXR+WyFItqt7ILAz5
syL4NsNaETrnxtPePRF0/G2DqsFZtaP2+hWuYSn3o+VcduI0ZhpQ9GVSKd2aZG+04VKyrkWvUY3C
EhmV9E8F+qZ0Yxuvv0r9LPhu6ZgNnO84YQYIoRlOvXHD8LkMEDmv2jiOPy6tWe49MRs2U4VxaOXQ
T6O3Cvw9v0ramg099waGEOOLaTmg+Jv7b05uM0VXQdyLB+KCyK6bq4HtvuudAHCi1qncIBpLil2l
qV+8IikzLbdqIXVwZQeMVOu5Jal2g96bLwqcJtkLbDXMzbA5yyHsImGOhsR6IjDw9MHn/ZhHnIYQ
2tNU2WLaJcSI0hZfTpOFhmi0ivPkjQVWloTM20s1Ud1shx+v0Cc2b9JD0KQbjCBEx05RkgQHuL0f
X4LHh/agwVtumopfdmHGT9djMcTdnZmC+qVbUgN5U08hSDNGksQJvGelW+6a1ILnINytuQkNnSlb
bP7hJRnEf73oKbGNwy24ZTrfSNfmAJl36SxOP6e0aUyHigtLkrEgP21jg2x+l1Wm7hFRodPCkWA7
m7DAOHbi2EQ32e8f1nfaByVdlgpGKEQ6nuO6773vAfnftZaYjZIuYaaP4BTv+YysU75NtAmNWPFN
6vdcgt+/7/vFl1QSm23W4/0V48T7aUKNnA+JWIHvztHbriIBtLyhS+DvIucvi+tfdzqUBQBaUgaO
70kLxcWviy+4qj2YlEYfWwvvY0yD2DeEeNRnke1CcqgqPQ6u+ULazjkkHPOT4aH4/vuP+p++YgId
XSy3UDgXL+X7JIMlmJUoC2KzLKK37qqZMR6oybvHwokoQjvz1yKa+Q5+/67vZ0Q+MeoYnz8137X/
/oPDwcWBAjZdlbafnjWJKAur1oXuzsv2ZaDbQf7Nuv9+86Y8ndWeqnsb1Q7yhHeJACPPLtp+aOAl
ToLbaQ7pu44m/S2YW5aS33+697ePshz2GElMuy1diYLo18taIloJCC9rVlHAUWTFqT4T95Wpl/Lt
92/0X108kl1cn9xE26NC/tc3ivuopOfWW1bTUmVvjhMmzcqOaS9bBUOFyrP1p68/BR2/f1+e/Hd3
rrKUjRzK8W3N6G2/Twpl08PNFsqR2cfkxEF13Wm2rRYRKgml9ZbgHvdr4mXTdyep5FdHkECzVqnf
vXaxTmjEQ0L8VVVpq7ZoVZwz1Taw+XUY5PdeMeinuvQKOs5AN7FaDOnHADL6taA3wWyq0PdjdO4o
TFbA3gCZSUKpOWEvA/5k/yLZwZ97crj5sAuOwfyqnQE/LQbRJr1idYZiatzqbTShaPaLVNMRbUbp
303SY7siNDxKPmFdLQw2BLvBvEaKv1fovffjfN0zGIg1aXKc+K0B8ejRgIn13wKF9ZXkJ3+pT8hj
bQ86rRzEAcENq3ZsYzRbtT3ia6jqC35AvR1/T+UJ+6/QnCvwCsBD39nDzCtEeZ2UN5apwg+ZF0lo
XNIKrOKExyb1t51vatRDfVFw5lVdwWuWcaXYOIPlLur0gqzEtxGrLDXvlMMvXjcDeaNUiNksZJhn
xG2HPuABRe3ll7uENuVwtl9T4vBA2MgZu+2cwvBBkOmAOc/8kgFW172T5Xaz1iW6HlkO3/Nckxfq
ZkPExj/7VrfuPJ57eh1TEGsns82mbmuiQ6q6JMvTFU74TJEsTpq56IPDhGXpU1cn40eHNA7mEOFS
Kygq7ZwJi7PpIY9TP9mWgd/t2/SyMhnUeAfoat9d44VmC5xT29iEvI1De+7wqm6CenTOP/cEB3SQ
SmsoyuzqJyiU2knZvdTxeLlUgc9MUEcJ89jPn4cJ8qOzlTief5WY1rev6EbPPk1OpWl+ciccBPMS
uJuMILcXAT/zaCOzAT0ivW35jCwmO5dSXPL7a9GAmjPm7qnJcHbjHIyGApMpLNbWgmL+Oi0BoHdt
YbpmiwqkwB8zdvOwJhbMlhsHgQ/yf+1wM/+UvyztzK9cliaq9y7BsQwwM1sn8HcdW6uWZwT1+I+L
m7bUVa1rt62CczVP0/7Hk/+PpMaPVcH/3quHf0kvuE6+tFVXfTfvf+qXkIP/HakG6rJs/vcaY+ws
r19eq79qR3/8i5/aUeH6f7gcY3zUoa5rsdarf5cYCzdAY4z0gyGCQgzOcuw5f6pHCT3QbHBWQOKo
5TDasL7+qTGW8g9eTiMyZmPmpB+of6Ixti9bwH+MGJeXVpIRAxdecJmk3lc5zYllC+BDtUHjKb4u
zRD/X+rOozlyI92ivwgKIGES2AJVKEsWvdsgyDbwQMKbX/9OSZp56omY90KLWcxuRhK7ySKQ+Zl7
z73F1Ner06hawlqpiDe1g21HKTLSq1V/X12RncZulixZ14ZxUew0G3D1hrdNu5GVtObMwYp7BN0H
9ucksFTXPsbG2IZWFXlMRrNa7o3E6xC74J/+yR46PRAhEOEWdetAJmW6HXFEOTcYck55S5AQgq71
3bWY2fm2h+Zoq3crr1xi7pH4lXZQQOUs/GkcWElnMXU5lDEWanMfDf9P5tGvhcn14zJNk6IE+Sua
AD6zX2/UgUQKkp4g4mhDcazdagqm0XnRUzVDv53+zMv7W2/Tv31VfnmhLv+10BDh/J+v18dn+ZV+
/vJ2Xb/gT/2++ZuEJEmV4XrAOZga/OPl+kOkb1JCUn3w9l1pZX++W5r7GzJp7/oG6UjWrkXKP18u
Da03lnlh6NcXQjIvdP7O2wVq84qO/8v75bhX8TeWA+YJBgs7+S9o+V4t2qBZAyHMedR7m6Qsq/To
kVvuF6JLAdEaiWujUTJY5/9EXTS/kn1bsuWGthpPGuRdORGSmC0AsOBaNnjsdH0mG3dM3R92NVjo
yNoyLpPbIilzvOdsQuuX1IvcrtjksTcfGOA4xofwMK3dlVRabWhkBs2Rmy76/RrlxLl6WgWSNIrW
pLqJU81sN1aDM5b16PRmqapawlUbFjekD0ZtjlA2R47TisxoRwLTZhM7v/L09iQK9ufoaqZuLn36
Aq25j0rAkmynNU0rt3pDat92qOvB2UsinMgsxyTuG2YTf9QrwZcsgbybtB+Tp1UzRrx5evc4ty5L
fJXOb01XILz1KpdvrBse245pexrV70hCr96s6jushnwjFmM6TXy4Phgy1tSaJHpY5yNmoLgeIq8s
9mkztTt7rrMbXR8uWmohtxDD4suyRNXsJd02T2ZrT87dcOo6OISpbr4vfUrutqLXQmIt70SpR4yF
9K/KYYIMZnbYV7O0t0tivnpyHQmOc8ZjYunVT2Ie+iMbDnOXA4MOlDeZmwawuo9zEt1+I/s3u0Td
qPrF/t2hSQx1gWyByFJ7qq3+0hdOLhjf9qqh6dLczMyfZ0cBWcglVQ2Vo9Lr9l7r1tV7nxKXEB0v
7/gSSoIMpxGVpfRmD61fSTuAZMWsMhKX2ngkwzVV7LfiE92RmPZtXjbFrb3Ud1WjR/HWdQaFKtwh
mGhkWYr4gng14XOl2Cv9ZyOcZ6GAznRz/wQ/AdBLpkNDhQkczJq1MJUg0TsrgbpEbUOlNjY9O1aL
r7Aqa9S2bju63kOaisIJHc0bmDdopFahCbtfLQpBDnKYV48JiVHu1eY1vo9t5Fp7U/VpdFwxmmc3
XdzU6ZFfeC7PRDN/JXqiWwfNJGrvaCsdGdpkth/skofH2qlsGcbLPMW7InaF2gMSJoHLre7RcbJ2
TlT/Y7V7+5BjunjJrRWPjVqMu8o2I59U+b1nOopNQMUKqQT3HQi9lR0VGeHnG2g6C5R4jRtrNeeq
IxoHryfOY1hzlG6onSaZrbjBJNjkqVjafLPMueMdXFwS4s5J2LL5eAfG63uwnq0xfjCFum1Qo+1o
EH6YHXv1UXdNX9SN+QpTUNZvxO809UlBd5EbFlz5UVuWqPqKG2bP0IQteh+5WIWDabWym1Mhna7d
pLIgWyxiL5x9G4scC7o+yFutrtFftNNos04eBhYGVjXCcnds62PJ7CTd1Iv8ltbEtY+dOnNAGVhq
147faQKQBh87IunuYNi6/WrN5ZHOs6nCCc3Y17hUYAi5ottU47005++cBUr67SoLF84djmkYN9it
wric09IH5TuBEFzNsTsiQ8FzN2MT3iRTlbRfY0EMMqSfSmM+NhLVufG0Nbd9VhT0dNwYkbdnHpVk
2P21q+BgYBTlOfa5rwzjnpcX7+RS1kR1yWFHhZ/tqrhY3xerXZhKIosKJNu3jW7G3/HYesFgDgMs
Xks/JNpQouWfVuSmxUWrWyS/pupAbGDsXYbiB1bb5QTESwtFpMmTm/XmCZaNdaSp05AIpTYHZ1wj
SAMJpR8Ma1iasDVWywxl09mh9IYfeZx7GwMVw0eDUAEbF1nHpQRN19R12HSePBlMeJe15ufO7R7F
vf19mln+jz3L63WC6M6jYb2SCckABfHr0UmTFv3gCFZkJCASAaA15mfcb+sGrE63Lyr9h5fWyQPn
bXRG06MQGjIRRmvhgDCArrWTTokvuqx7v1fO+nENYg0hPK4fliNTUNdRlJ2zoioOlu3k925rVUcG
KhfDFj9nJGg9StTIPTqoL8+4MLAwQy6Hi2SLhxyd+xsd97TjpHUPKd3iEdVq9EzMbry1OQbReyb4
Y4ylmy6oDh28QZMBybIS9mc+2t67ueCT9UQ63Y1Nlt0vVrOz3KgMpdGY+7lIq32uN9pZQc7xVYJi
3pwcPsQRcy/fiXTO89if0rSQt3LqnqqIDNONCXfK2lqr/dNN5gcbnMAhU/pIoxmdk2XcIFHjsyCy
vFbiUxlDYDjdnVYODuSBJSybSn8ULfmxJERBJT/FrhmAlppDJmrTSdCEhZkiWyMxCe5rhya0lz5G
azr3AR1miC8BOBW/trC1lgexcMYTgbBprYb0BV0eLAPdFZ+/9YLYnz+Kij1g7+/tklTGNzNMk5Bb
n9MCQdgR9WyPfluLvywcRUck1YLGM8cOMsr6xoBshE8I4KAHa6ewl2/xiHjGndYDeocnAlMtv9LQ
wal4D2l6ehpSLDLc6A4caej1u8gcftZjfZ8TIhJ17L9686NrW3S/yZFgID9PhtnPZnczr8lr3Eys
K/QLarsj/CcuaccNma3HN4BHDIgm2UMim7OXTceE5OStDq0U4X79IiZ7nzh1YOPvgVDTZEdH5qes
8ZbDnF/3rhihSEKu12c8AohC66UMbanfOZPLzzKHXg2TxF5IIOR7e3fMruR7Gp2NzQx+wY9kJyzV
k5xzyQL3mUfeE94jVDFjurwVWhO/uA08TNQd3bKGBvsnfBdjZnXo0mVrhh4SseSwppDcAc0kZhG0
nVN8CnO9qMpWRIiXAFcxwm/cEY1rj4OM2zlrk29iiosD2sla72+M3ITqMgwK2pIJESEpAfWnSH05
rHMdsVZUvrqTi+cCD5e/tGtJzlwjy9TZ8QapkKUZkpIFajcu9fLSrUOCHchSw1F49freVkJHEL14
xYZgToA56DTvtYrTxe+MaTVQ6melswOHN3+Oy+KWmj8JjUJyhVIF7GOpYJ6seWrexKYY5etI7+dt
jX5kM5KOXXyni76/rJ1w9n2cmpcBrj8LoRh7OPHDOOKAro/ZYfIs/rFVyPrQMdu988DO3RIaAsw9
R/C+zojSQYwN/jzwSxel4WFud5ZNFxVXRn2K1z7u9RuRIIIvyqzdTNY4vCBHKO7J8rlvldAusCTX
YDF5dleq/d0o1HKyR7u9WezhIdXm98Z2eTAowUHb5hdKwPmM3BMENLI8ezMXfYW8p3yMu4wH+uqu
dbP2RXfmdsOg/Cz0Ndmhiiu3XW3pjMxkfKFq0Qk4qG6RqkyXmBc6qGt9j9aBTz9af8SO9ongJDkm
Eh0gORD7pdUOnZNNn7abNRu7y73tBDfgMNfNsokEF6c/oaN74tc6vpfJ0J212Ps2W2sTjtegc8QZ
r4pJ0y0tkHmAgYEKzKkeDZ0HVS5ySbY5zfeWYWs9BZjoMQesVlpueWuTs0uwMdk+MDD25Bybd21T
rI+TveZHMzGJSRPuTUFuGOzCOT6MJneJjRHvqWQo+GpEKtpNjoS2lBlqM6oUWk8GDdobNS5Xr0dZ
xiigntVbiSYgQLH9YfaYAh22XPdRpKmtAQb7m5cJ71y7q/5mJ0ScxvU1sbSp39KVtBRUUe7DOleP
elqVb306fNdm/VBAFwpQ+i3vejeG2Til+yIurS/E/vURiDrgJMie26qN4i/VS/nFuHC4oAiznr28
JazIiGRGpYLVv5p4xWKn7h8HfS1OGpkMxHyM3vATSg6AIEBZ2PJ1RLq95E4DIbZzRCM/FpEOF0jl
FbMPSOL4sRpiyK3iCRUSfRV+y0d9nA5FOoidrizjW6G7ROAgw3m3irn66PLmqh6GJZfj2ruMQBiC
DkftpXCxtqZlKRDnFu1GXKVv5myg3EcFjuR8h1KNwJw0XrYZTJDDYHlDoKQogjRao6CWKxJUXda7
FV/VrhlZnyNGFeyPC6+N4I0YI56sobz3BlT3IHUC/LfMQJ1aX+9yEgfQng/pESVhzjI4GYM0duwd
L+pDonIm+LoNbE5F98mim5sax8pmzuran2Rin2YK+U09rtsx1dA7y3ybDZl6S+FjIcSsn0y9bE4z
dD7shJOfOyzLXXrNvdm7+aXWTHvLKBh5nxl7n3aX8L65AzOfmcAZI3ZOoDPEI4Cw5GxxdQS5ZYqN
k8btFofxc1R7x3wqpn0G/Pcho0QKY033/Mwgws+pWuXPRDUmV01wulmqaHkaxyyxtvlgdLB+qsUK
DYuGb+Gi+U5gLTag2EjvanA2D7TpdJeR9LpbJ2++4fcVAdE3avBtN4lPDdLNc8Wy8Zg2Hc4mbyDR
b7XoORZNcYJY6116jTfVbLb7g9E8jKYugn4y6H1ivNu+Vtq3OXbAG5edhR/TZHE/Ghi/rKb2gQB5
+2bp+DQmXEap6LsQLaL9UF3rn3SaGe0L9U1nzTCajbFJsQyhgNEN0494PQ8TymzEEo0emm33koF2
9J0kpg/tJwbFq6r3Cw4SLqJ09gIcmj+auHrL9EQ8r7gk/KqxBj83lvmL35d91GDL0yinbx1N/xuP
8wHpPXyltUjgDFjOThtH1fDjO+XBUlmxJUenbDeZBw6JdjACnNEi/QpM1Fi+nczF1otm80ieGLZg
k+wQ3cnOMeihHSSOG6TVDwIFVpAhz70dEve5TseNodfeQXl4KRYkKHMDCXTKcz6pyrsnYwX6Jqke
27VJP5mTlNz6Rb9DemydjDHZY5hF4tus0FeLj7G0pswH9dhdRt170TBLMrdM5IUNVXGCkAMPzFjd
Yiq+JYJQ18TuhxuXGFGMRGL4iCRQxrTQoAGV605bvJMaWvWoOVn6hbMmogrC3qqp/LGLl3PhSHWO
DC0PY0uWT43MnxgcdS/d4E2XgXtgswyj+Z3+4NNV2m1tVN+qq1J4mrsW4jPoFh9NiL6vY5xqhl7Z
vqZBBjLF6h6lUluGzdprAvFyh2TI+cwMx36bJ0vfQfA6A4aeAw4Zi9ij1Yyp7c12P0HJIvXO+jBr
VESD1b851vydRyTitTDri+qEtpujST+nVX2WOPy2tVlnod0X1k8Q6dOTw1AH1eroBoM3IldZ4tZf
h6jz4zSf971mfhvLosFOgA8f4IqO/NMYy+d5zHvO7aS9Q2bYH2jZnA0XLwa/IWt9pYQdWNgCj+QX
rVAHkcB4xIWGDurFQK+JOLHxmnOPYXxUyOqem5HRCLoOi8iyab0XllUcVS7ogPWfGJ2v2js9Dmud
92GjMq17VAubrEiQsLW48NEqvb2ptJK70kX/Ptei2raaDT8TAe+u1pt24y7jfBKrp+/iZkUG4Z6n
Rb5SHlGUW2V3q2oYsX3Rkv3imoDNCRkAKdVH8qNKaYA9lfycF+7ywpVI8kanOvc42bYy8uS55ocj
aAunQGK/FElEbjfmKF+REex7gye5dE3YrIhEPjH8zrcdhP+9zdR705Tr2wC6MgRBJM/pmpGhUgvr
B0RDLdBLzbovhmbm7TEJK4/78qZOOof0iU4eQUaLx7TS67BjZcpI4drXwROG3eXSEzYKyxgAOIu+
mjNe0mdsAcrdN3iuNnWLOghwUblHK9ociFTQDkYPpr5NCajrANkVdvbYoYH3i8m+snpEBF+rmu9H
tIIbpps/BbvFE0YUZ18K2e8RMesU/k28Lb32zhGZZNIi9ICULJs7sCuPE/XTLXmFYvIX0op8dDA5
ZSSDxo3FRBMte98EvD+4ouZquCdBrA4L8jwZ16H+QybYAWt2qY6iyYs2q7lI5LXzGEi7eOaChgKp
LYQORL30rUhBYXUqPWgT7YMbT0M1QyaJK+P6EGP+QolvX5aqPKgEaQJWSrVDDof9NpLUjpwP9Pa9
m20WBLRbN3fTfTYzWbJ019iZTQedAq3mto/YAJZ291zH88uCngF3QYqzq2i/SEm/4NluN7iSppe+
97rrswUUGhjhjiH4ZV6xDhI89YOdUh70dZJvJxzPodLk7/lRWF2cqTmKqE/PkelwsVaZvMsLTKlo
x3ddPE+HNSZfbOyhMwEH/ZzHKDKP9Ox9dBJLEs/+2HREouROmY9nHG7zY5NUth3mAwmvdxGGZdx1
bEKqjSTxGjenAKh3YbNMXA+qayKCgDkveOeaa+wPx0PygkIMh11EaJO/eFlWvZHK5NBB67M541Qs
3bdp7WrSpxjivhbGpJ7SkeeNPAilYd+A6Nts2ljVg0+uET2hi69g7uCJdfjZItbT9JXutIxo3hVH
XqcXdCnTkj0qvYuNH1rPuO5eOtOkHbO2RtRy5WzhoOav78U9Qjca7gwMw7oxvGgAQ4gCXxwbOG60
jZhrk5NaUG1vbaPNa2zbhrEeNST742aKwccfWXZR/uNyLedz6eiDibsvEpc+k8vPkdXgdT+lN9Vm
7nqmnyyLhjsm/94e2dayd6r4qVyHLESwQJlW3kSDfC6MaA26ggFcPBXtQxXbRyDTX5FAgZYXRo82
LO98fZbfx95YX3gQpmfmtxk++Bmfo8Oa4tXoFswEGaOOkuyFsCMCx9qKvMQcWrnqxsPYGFdBnZJW
R1nuNj0yG/QU6PHb/l50Q8Xz0M5yj8g0EwFWxeohZYCUbWNC9MrHqp3USWcgFOQdY8uujcvXHGjo
5JeTGm7Ap7CWSIy90MgV65KcDbZATcnVWb/M4/gKkeCpxBPw2bq59TCkmv2A8BMCRrKcZ0GJ6BDQ
8d5bGbVFbz/OsaIt4JBMOJREuWtwzd6VfaIO+e/2soGR+QtEN3kwSegLmyxt38SaLD/NqGp2UiAi
IZjLqQK7jt6KDLRsTKYoMpEYsJedgMAzouynhw5jweaIfZKdASLbG3duFQAUiHzfZ+EIjpBV2csn
nqZS7OGsFWJLKd7YBJdaSbzjofeylxSHG3zkvp67Q5qURgupVTWteZpFBoAEqXrUBFaKWJtxL4sf
WmSnZohbIT0jjG6EWu2lHAiIQMauDvNaloRXACyvnnLLbmdmannKrbpsFzzJM1IATM5rs48T8pgp
i2I5TWe3mT5ZBWFLx2FYhv3qJUFKxsR2HdZXvAV3jKaP8YKHBAeP9OVSt3vUVgOOn8w9VKyUaNkB
wq3Toh/ZUaQWnCEc9pZdTTunciC3xIyxbU47zN75Ggyxe4NOPrtl3+FPtCvvcdteClhCATiSEiS2
FYcoJBwCxGYNww30TsVQMhgzF0cspzveVseAXRghRO181ZXiVKFU+VjLRL7FYyTPjWGlW2M1p4+k
cZPjzIiU3JiEqazNXuLcl2sdxoPn7t2GqKUBNPcQTqpvFb+fFNjkILjtFQ58DZKbgiWB/a7cykQX
yFQq3SArM3+QrvexxpHxyGLgXBrGYVpIjAtt5JM/V4wVO6OlLNexCweU4NWWTXkUFB2K5AAYI0k8
qasuI85vcvhczfIVk6oQVwCpOtJaUmb4jHxe185Dsx5rjHFnytt3p+l+dDUz5qLtnbMywVvzNEHd
r6hhMiXqGyCk/deo3Es/0XBlQ9qHVOig+/V5PsK6V4Ufl+I+qc1bx2u1XduT/zamt03e7VvleCcD
Di+KQj1rLh6GxBtweEVACM0UtJDFDHy5yghqWB2ERyypT4R4/wQa/5ZtB5cizfR9A7QIcZMoHkwr
u3GaNBzxT6Ss81pM2yUrzeq90YhfhO/4aePs2lgWW6YEN+ADNFhnzxQgucczjBVotMTOmQXT24Rv
Gs7jdhFe/qXW7NB542elAJotHhNKzAcAuGcu6fi+VPr8jfO2fMWaPPE2NuCz9eViaZh+Y9m7ZaAx
IcA8nzNFMnVj2g+qtR9NBykE2YdldhCTYe7NDFLBsubiiansj8mJn0tbZ/3Fe3e2cfzsZTytiBtW
TGald+tEMr6LFb9DP73WCoU9tIcxKd1DQ1z1EZd+uymafsXAVoIL7E3tFooCOYaGQtqrNdM2sTif
eaFd7bFw6+ZxHPOHtKSIjWprDF12mz48JmOjKbEe4gK7nIGF61AN8rXK8Dfpi6sCbZrKm1ITNIFR
uyuE1X3FbU/POsS38vqhtkYryW8ASqOX5rKBgr9TpfbWIrvf4+qnfMvqlwQ8VpC7RkaXPH1OmbEG
rkblvrmKqhD8duw5zaq8iXugw7BDvlUScypVsf5UudwFZj7eOHZCr2WU68GMo5AfkHG0g1GGUdkt
LAhmx0S0O/OkfUirwkXLoXWlf0MNGday2jR5kjzhF2NdmU/j2N4uHWUSwjAw06eSaX/00bZXXUhf
zPNwaqJi8cm7tLh3zQ7UPaG/aK7Nkw65FA27otptrMk54poT6TOLD7JMCfacnD0Oyrrf0BEmzVck
defURk7kMGkVnfpDIfKf0Gz8tyH0BPKKfy+EOn6Wn+m3X6QaxvUr/hRCSec3RIVYsDysOyiXvH9q
NTTp/va7QAKlKDIpQ15z+f4hhHJ/swX0Pbxt0sEVd5V4/0MIBWHPRAPlSscWCKSxpvwNjB6upV+V
GuAfyZjhFUCU6+kGM/VfpT2iz/trEkkWrobejL6DD+TTTcGJ+pPF+eWruuJsxfFoPNTsWQff6Coc
9mtO2AG0hqVBpaCPs0m0aYf/XNcYKfkDI/ubCgvyuUcUXG5K3o91O5tIGgan0Mihw2rmT8O4PFee
x9QgUjyURCSM+SvTy7ii3gS+ECXlw1IwdQqaXjoMcWIX4OlkFzN1+ErHGxTRvFQ+08k03q4oqiEk
x7b5UjJwMTeVaZEbFYn6rSmU52NqxW2HnCa6MKwER4X6w7J3mjN42a6xO+OuY0wL7d8s5xey+ArW
VF7PzrrJoZ4FJe+5xrplkWQtaO4t+IWc0b0wrgRi7KUg3sr52eA+34PyKq6aRiM/8H+5hqldjVd8
7+JLki7ESFmX6ecgHNRijchjAxsN/tptPwB74Yof9JcF+cwrZI4y3V9Z6V8yJVXHmiYbP7GsNK5g
PNEW05aMcBooUNqTwU5TQ/+JNtND1z4dMC8YEaOJhF8OURLZm5Kddg2CplpgPaB32F0MKOj07ORB
A+Y3tA9vzkbDj7DjWiFBCe62NVv5WWvMZP1SI/dHlGbyLYp4Pv3aUdFFTNDm8AILVjzJ6vUf7B5N
mgAHdISvpGWRJz/l2RvYQKa9zuiOm9TIkWEkdW+TojNq6UcLLyS/TgQ7K8ChYf4Ym2EmZouWqmbs
22ZhB//+bRQRKA0H2wEBE+g8/ateogqtPi9B7RF5ThJtlEDQjYbRunc6k7or6QkY56qf2DJiPJ9V
8Jd3/e4PRdNfXZ2/6udt3h7vqsJCiwU2wra8fzFYZnXn6Py5aQidg2UQv0Q4HZYIYfT8fwbAX10R
/FW8nrqUV8Kqybnxr5JFeABF3BoyC5Xd3GmSCLJCsrN37RbAUuJdC+F0PCv+5x2ThekP9uV/4nz/
r9XkGRbH7L8/6c/p14/2V1He71/xj5P+eppLDERYM69Phcmz8AcvFbMXKFVhctByE+BrMbgE/jzp
OegtHCZ81VUmh6vxf1V51m/MQnXUszpaWJvj+W+d9PgIfz3ppaNLjz/Pw+Bn8K3+/u//4vBzmXkP
Rr+yocXYGEpmp1RCBaEUpDilMzMJoQ+QaKaKqSaVr4DilgkQd3CJbPwTTe+ELuOBsMSHVvKSrUie
+io2iW9ZWYBv8pXsz40kJfoMIx01kFPL4SERJWyQhbFuHHqAvzR2HWm7GyPQBCEqdydCZA/dgzHG
2Dp+RKzQj5mpErKaISanNMHVi6BnnY76NMxsGtGN5fwDQ8PJ0SHXDUqheafJFuZrYfbaKzoLWm8L
+9uTGxXlD6eq5cHVKnx5paZv6dAznIaEuG49bDaB0/cr2xGySB5bcA9PU6o6cv4Md3rv80IcR+Ar
ke9kA7dgHcnxI06tgWCpmfihXURIlb6NlopgbdWBKIk6c3yeJazrU819EQ64k1cslU56leaLDuse
5STrf71zH2V35e0xI4R8qpVm+0AiiPlZdZ6iCXAy/Yhjr/5k86LBc4e9f66mhQVM4njideY8qIAu
Uk8HIAXdlhUsM3Zyuc3xFDet22y4TYb3TMTTKW/aygk0NJfrph+lulsnVVR+Xa4wzFY5ZLtMSTB9
qjM2ZmZPD6Qxuqd4lf17Y5iKFfjoGhQBLoo1ABm9y52Yrg6CGrAQNzYX2G3jpRIOy4J7z7cYDF0c
E5QSUZ1XyGBu5G9SVIBfGWnL+jjywz32FnEkLCLMK8l8UZAljaQwCG5HOc29ipjyApHUJveKe+GH
M3uf1YI70Yd104MicoB7+FlVOJdJeWW6IaWqe5pdb/0+6st8T1iaNezK2vbKUxqrXtGCl/HWcUmS
MVWL+Z4ggMJ8iOy0+lF1S/090fqJfZKjOztiL2D89c6SXTSnjodty/2WBF1mzWJf5IW5J4WKXb6k
Yr8xVzVUB5B4uHaGInZMiKD28uql7Jgh/qfMdXSjrBicx6IORKOJPqTri5870J4teVFCPsGOc2sO
9rk1AzVry7ux1sMa6HEOaS/XW3VrihosTV1eteI6iIKLTZ4IBNgKnsPWTlaXoS3ohIDnPJ+2OZLu
8WYxUFMEVSpb8A90yx3zTVYOxI8A4QuZRlXHaqIIC9nBlTUQYW9Fe6EA5MIENtw8SMVIWOmSQfdn
oXoVPNFOI2vVMfg8zaZe/jT0TJhQN0w4mCBYtDcGt2Q0sKEDltF0sAb9noDemmysyXurGcExSVkq
5EJ0pwbPYdM91Lg4btrKk0RN9OPsUxFGZHzlrTaEUaTmny07jY65cEFDaotSu+sa8qp94g+GoLdi
uwPlUoEFxwRqkOO9GitscIDzn+gkrQC1Zg+5L8fHHqx24dy4DXiJDaNfxpCKqNsKQw2TGp+tHxSX
aS3RG11VJdq01k/egvt/u1id6o5ma2Q/0RFGl8wFDEBFSPUE23Iu9AdPxMmnGwlOH99ebTZ9iatj
vMEIxx5ajXnaPUAeIlG1r1013PWJsG7htDry3nXytGW3T4BEQFDH4m5H8GAMraya0bFsyQXqkgKU
JKy59q0s4/bodNPCu1NX02UZGv02bSvQVy7EkOqK10y/GOX27+PsUeMx9sDWk8dg+3NntnnZmEN8
c8cFNM00gwt9SIXI2Vcm+vpSFKP+VhIRTNx7NHj1Y2PkTYp4tcpVdpmm3lzAF/bEyxZTU4CUJgxt
2DDtRQiIY7x04VgV3qVFBQg2xGRv1xGY4VbpPRHXoN68pcPRtHYSumGB2Wo5Q7ZcQAF1rbpRXQXt
DJq7+OgIEB9IjMrs+sgiRr2oJamYCDe2GkNTuyKdcG27MM1MpsDMStbWKAOBdkHbsOqhqDXwaugH
JhmDFdYtq5BOQjI6KC+v31sv0e9pq1P9xAq4MjYJMDxe1sgVT0s2OuU+49y6WZYuXu+qlSX0zqvH
fBczA3ZRxlbceWS24rWAGTk/OPPMSL5iNMQ0M6mmyD0ZtFzzRfZ9RNaInFNvDMiNURd7XdspTIoK
9cyAYPlO4xcJ6HHkSFtURgZYknbDsNOMetz/Xqz8Jyq4/7oO/f+s246f6vPXwFbBf/9H1WbY5m/X
Wk1S2P9RrOFx+c0z2bJbeFVtR/Av/izVLJumnKmZdF3YH38Yl/5syoX+G5Ud4AYdYK2pX41Lf6Mp
N69/yV/sE6iWTM8F3ILjhlMJGsO1lPtLqVbRCA/LmFd39ATkoZA/5ANmJ58s1YnVnBlayRmi4NBP
z6433aInjJZd+26BmS5s55BONZFnnw7IUF0OPxSCMt9LuMCdY16mIYyv9XY2UeT0fGF674loz2oX
t+hVtLTOWrlh/kyUk24z200lKvYS1Y+0s09WEhrJLlq6nWJwLqAkDJa2qCg7SAVEGiaAtYMoTou3
dUnWDduT7/GylAHR0lzk8aWLUZxm9beeZV5YLhpTYuoW4OePQm+6YEiIhetbksG9SbwiZvxmidLa
e7lMbrUiKZCdjcUr5vzyxoQCgoS03+V32Z3jevveiwmSOscWm2vyNb31RBDEg1ZASJYTU/mqNYqN
ns/ado3jt0Y3VjS9s+uX38jO9uV0NAt2JYfF8gLPDDP2T6vHrtz6NuSVgn57Xep208wUgxudNHhW
n9s4PkwgczbX0w7rSg0fCuNYo/0PZWeyGzeybt13uXMCQQbbwZ2wyVaZSsmyLHlCWJLNvu/59P/i
KeCH7arrwinANahGVDLZROxv77U9U3tPHZZNaPpC8kwmyuLC10Cv7yqVAFiO4dHq5Q9WDS0d8YPt
0w+kvyit8q2gp8grrAwXbifo2IvWdO/I4iOlhs7tIpCofStxfujA+LUtEwPVqAVAVUNqXKv3ccBy
ugLiCDY8+6lbmnwzl2Hy143Jr6GbuQKwxaWYuonGGujkjtrSoEkY+ImBa3oPLsbar7POyFYZ47tk
bLdGyewFC2vH/CnHh06zJOVBcODZb3uMtWF9h2OOk8JRUc/V4sr0SDsPdfM1H5cQPbxMfbXplzs5
zRbErOpN1akPHBbrtcwj6rKgF3tG42hBKimzsfoh3mm58YkvL/HKLopO/UaWtxoTbdqxHhbgtwDc
8zBo9Epg5luqT/D0oz3kzs+GFNlOL6iEwiLPcnEodd+epu60Tkl4E31ow+Ze9HOpT9Gr3ASVvlxn
v8Ek39Nb56zIxwPqjBlZAXk6LnICIPBkS9YsOU5zWQpGytFSnWhDto6AEclwjx3r64aIQgdZ2Rum
Rb8jCm274UwvZayB2U/ok3MJwwJYUQbEiMgagyRtsLS0bTP+gMo9XgrEfvYGq6UF2QQxTMVR6drW
LlF3u3GaRhBta+hr2hzfbzUMAUWEWzxYoQaNiLeXrRVAdkaCu06xuF9VvXMJPpQeg7AY1+soD3lI
y1Wv88Zlntu85LGKcUldMfuLHj8/E44zL842MFPbwOy8DKB4kVBwdMIr5DwItzTXPMBZ03vpRlOz
UfKOsaZ1HnalGesq6RlM8vI4O3B7lZGhyiKLEG4Ls/NsTCPfisbPJWQykoPy2VSYdfeqs5wgHiRu
O5tfQH9i/atUy0us5IelRx17FvYpuCowmg3LPcY2YsCI9oHTFvo1Zu1BrIZBeMTUiVYDJojbHtxN
aPndL5Vi+2NbNZe8yuWxxXQLSQZMcaLORaCNoRoA7mJTBRzzVFYwlRitQLOOojVYiomdZsP9W2ZI
o0vEIMAskm+TYjguvObqFPFx3Uxpl50t2pIGLFDDxbCFNm1yS1QL+mJcSbLPLcCYzcpGbo5BRd1Z
B+ZIJqNaLXZ/0iT+QZHaFKe/dKrjx//+z1+vDkcl32ry9iKs+Ru5SKEatiH4U97Ah5wLGkkM7gRR
25hais9b04RXqeHxz8f8D3Hkl4OiTkmO6ZDDlhoL51/fV9lUZ6KZZ/W2LVnXZuP8bPP3j37izIBD
KLpPYutPe5DcT5JS7j8fH/nk189MueQGfhYCQhaK+fbvf3pdZrWoB5RMcWPi7xJd4kL88wH+9j42
gfxvkvsWWsbz85tIzlLZ4aqzcAtn6VcIoS+NxCI49/KvHDmZ1eh79Q9f3q85W748dpeC+xLiv8Xh
tvKenz9Ig63bEk1u3EoqFEhbTMcaK2cc/7UU/D8P87fzZZIQZeehw1bZDvnb1xWqZVg1bPduI5WC
i/Mu4r+qt/7PA/zD+fr5AL/HP5fCqbRG4wCdvKTdNdUf0oIRyv/X3v7hVP2qZv3nVBHd5kJnpAK4
5PcmnomRi9KDDr8Nk+XFI624gJz1B6H/qOP3Px/qH06XQwbLJtPDkExarB5//lY4XbmoEtW5NfKE
4Oxo5//254Nzg52GeZcPQ/z2159PpWpbdGmj3BTVLckm6f9y9f79VKnokixdGTThgPxd+KvZiwAc
z6oHqfpFv3PinYj3DFUmNfjzB/n7174RbAzdVvk0xt8QdSn3z0qFaPpgO/1uxHPoJMtrO9lvfz7M
3+8SYvDcJyavcuRwYxtp/XS7ExZLYIjGyYPWP8r1mdpEVx3e46b8L8+bbjFhY6fGV6IyafvPKv2n
40SS9RT6XX6L60ue34/DzprdJfQ65V+KpX4/bxyItLRjIfUg7Jvb9uTnD7QYSqciDyU3i7GRln9T
kk80efz5pKm/RrItSDggcWBAcg0zkIS/8+tBRr2NYATq0a1MiaoOmDh5Xjqw9O/YuZ4Ka2CUkHpp
+Pzn4/5+81Adtu2WeIBy6+jg5X49LNvhmrCnnt6wKobfS+Xf3ne/DTC3z8W60kbb5pXHn99pWIlN
bQUj7/Q2E3B1+3GsLhggVNYSVu1pIiTPvZQYXsdKBEiF+D5NIb9qAw/wXqleNDFJkG7GJs2lxgNF
UuNxEeb3OaJyOamoALGc3tqXcLECFUkPuwBLiA4qL1uyBg0SjjwLbjQ1t85AcOFsYb44qr2LirPi
3w2NQ6UZ0/XPp/Xvl8z2qfFEafDtdON3xlEWUmhcM/a8EbVxiMdXVzW7/fkQ//DNcQjuWfhXlgaM
69dvjkbGlsBglN7KO4Mdzfgvo7Pf72K+N4rboA0Yzrbflr+9hDAGFY6hcpLJo8fyhzL86GeCz/1/
SS3j+gABZesCB7RpGsxSfv0YXZHOsTM1ww3+kGs/WVSq/rfn6dcD/Pb4BvlKBcF2AKYTsEjr3v/z
z+fhtj0Afl5f8Rk07iCNv1QYkeZv6w9AuKmIlMa6tzL4nXkJQYSW0OTQa+l8IG6E0Zc1/YuWdrHX
847ZT5R6UKseOyGXL1DFUoVIzrY6GpsxYMbLXHikBwgQ0rvRSfPm0IdzQmQMcRRN2qsQaeINM4st
HyaffmyrMbyz2KsiLUzaVSRIxN2w0RAAfftRZzAtaNLNhzt05KRxE01ByUm5jlVfPMVOUu+XiVwr
uc+IYCyD2bWsyTpuoJ6gNUa2+HCUdu00UHExycyPlPYz/T4j1riiIzI4spY3PcJ80ykD6LMjxwhO
a4x737Tr13p2jP1Ya/QU8w70Zm12rolAwqdAD3L0bGJUxtLcwZfuwy8yRpsmndHsMUXEl26bo4O/
r+5tzEqPVgbtucQH9HXjsqPIkvO/oxK6+QymuLnEemGeLJMEDnoe5bGEqXYJkby3hG/1ZIOm8M0J
qdDA9f5B8dPkzZ0lAEVMIqBAHHyirUaBNG0BA5sNiRLJadfay3uRZLRKlOOrFVe6r2dDT0WAZnr5
Ejf7NhkYjETxo9DqF7D6FEF0s4kzjooAKgjncwR+iwHwSIZPk/O4q5qcMxXq9QVmUhn05thQLUTj
BnszSItF7FyqXF+vjIzLHYRgeqEK7NVRuzSHJgIwPyRWz/50S/REFIegfsaBWktKGaAtEdZUKiSl
XliXRs/IceYaOoKd2w+qJThAitnzsJb9s9oLiuYAie86CYVNUwT4t8buj2qBGR4BX79TW8IWWLfp
SMyN9cSSztkb9D/tzDGn9GUWNntzR0l3Slfb+vd0MC5sLcmu4tXEgJJVj8zgdC6ZQf9usWHVg9hu
h+8dOYHSzsPjbLfTCQ+zfseUko6c0VkfK+k056Eopx/RYL/B5my3eYO56xye9zKu5x0nWrmnHnd9
yCaDqojIjA9qSVOSXc3y3jZnle/UkvfIK+YxtTq5iyuTrYdFVNSMGswnFAd6ThE9Y9sedwvWB6/C
dQvn2Sp+QP+EWA6GwCsotQhiqiPObJ/s46q2+SkTse5FxVIfywov15Su2JrhZu0YQI2bOzV/nIe5
SACxdfKhHUe6wAZ79VTFKLCgj6GHCFEHOUSHHR4jqFhZR9SVCKhHseS3VlfLoJR9ghBQd4dBLC3/
XNlwAmmxR+mLvlsjVkdZUeFo2Hj6rGzA/Js038jY2kFpiIfKXEvwD1F/hBNeXZUZ5yqW+pF012Ic
MgbeR3ahy127quxyKRc6qpi9+Y9N4atVv/rUHSSuuQxkkfR1yfHqkKrkhTednYbGjEXFFa5GrXDR
7t2pqtEv6qrwUhN0voVB89R0OgGacDlRtVRCwTM/o5hc2RLQrxgm1Z3JguoukzVSFV0ju4hvEEpH
56Xlkz0ZvlOYQTSD8B+aCfCSzD5YHn3qpdmTIXUq/asWkXllwPx5MpcKoEioHvWYnqG4s9P7NYnD
Q1KQFcNp3p2MzFICc0rjY4tueygqqq5znFEX5pr0uE2y8ifakQWu0ggNo6cnBf7b+wKp35/C3r6h
ACFSAS30a0lnRdKZ8rLAZjxKmkDAYA7pYcgVYrI5MxQR0s9tl+3o56YBWWpOSNXg2zQe5w17XyzD
ZYmEeWx7nmTMwcQ3xTS682rPXVDzmN23MbkRVreWl8YL9+noxMfKbIogz4t6pxUwDog8lgwvs+qm
TshyRUI3d4nx+TKOxrqLm+ZjTWuHvLqinGQiUBgSJ3MrlUTigMl8MJyvSy5ep3KtPDOpiZ/mCSaZ
kVFNOZfv2igYPGv66k3kIDd+XvY2L0V3mMuielCbafy+ijhjujPo+O/NYXwa6yY981hsjj3dOVer
Vuv7qGKvhLso2S9O8qgOFlXUaz57LI4+GZM6HsoosnbVYCRH9CKBCwrpdoAiuo/XYQ6UkuryQS7p
dW3hc0yUoFNqqTivzGxJWKZRQZveUtM0NUev6txbgVllE913Q3qbTMUOkhov+1bi4a5GNFyXCd7c
XOsUcTRarNAGCewSr5b1NNVm5OVV2B0oM+A1GPK88wwbx1KuFP2LumQGSX5bmXjc834Apj6/S5Mz
RiM4lnFI/J+cKqU13WBohRwYihNtWOLa5zeIy1mKmmtN711hiadsRfNp00bfI/o+NqIiKaWRD1Fj
+AFqPH0vKxzFE8WDp3bLTs0o1Bd9GOnjY0lGJ46FAp/G32sn5RI3CTYZlN8clBj6F0UkwCMMJbnN
lnyrki760EZoTbILu3sbe+1bSlsG1W+mktD1PddXKyWwisiZ7wuYJscl1lR8CFN6nm3BqaMEwRuq
9H2YdVoP206Vhr+lnB5oPWeiDJIx2mfjguuAN3nji35I9gXhyNuCgxoDH80DOxgM/bViqRBYJeNu
Uki4E+iH3ucduT1Azu9oecCL50Y7pZjqprZSL1UVvQk+hA9SCTV7Qc0u3TRsybY5ZccbMpTVJx1g
D4b2nHd4WZPRMUKzf8BHQk9Db4irmvT52RZRHAjbWGy3WwvHFfoAhsEqeuy6sRX5TCGVG41ZJBFG
QaMp1WJuREjgCiOu2duMAKmdxOTeDWAipQwx5Fdj8jKxyzgWm5RL/S8/2tC+CkgZZ2FWttcwcggg
QKkgrRgDj2M8+c1Ia+bYpT9SPWy/xYb6fdr+TPiwuXD6U9z1hKZbxXYumPO/pSYjIVKfUNttLT8Q
1cq/M9yCOdER/0Bpe4dV8K2apPJtZJe8G3R7oJJPMB81Q5KPwD549ilre00zhTlPOE5+7sjogK85
ZbJhExJlyOptbhovsRcFkIxWBR2FRySwS5Yb3bjchlx8i6oqnTbY5psq1+8ELJQjYh6xe50OLRwQ
VnKe85LgSMGUYzLHN0kTsjuKiYdHHyvsl3uYdIwqpquZR3Q+Lrx8F22cS+zklb13Rhwi0XKVzJF6
oQet/txGL3YEt0+1iZeDMCCipM/3YJtMn7n5D/x831tF6VF3O7wOeKk8bmdKpgEN7HCyEtgdgEwu
1TT4XSaoRDKtjl7hdvR0p6fMyEqVC9VYXPhLUx5YF2eXiifPlXFa6c4LeizBgXxrWgrJ4C1m88pM
QbC0MtSWktCIfkcnTHw2BJFP3Ay4Eu6Co5QkQY1MfC1xlx4WCjk82jSbkwSesVfqwjk1vSl4c0ac
NlL31N3BLstnY93r8M7IgtP4nOTmuwS66klRUpmYDuaZblVjrxpN/FlxkE9ruYGOmL4fM2AZFFDF
DeVEsB9ixbq2Dv2AVbkqz1G+6MHAGOc5UXPmjCXzzIZXLdp5WkJAGTBMMq5YSDDVJDQi3P4epaD2
42Ij42tSmZFU5siD8/Vekrq4m4ZVvyS5/s1UWX6RDtgStPimKLuPqkNi56R1rany11qvsTYRtCfz
aByI1fdvC/mI66zZDYiaevK0olYfYcakrsqzn5dufEzn6oErTvcFgFPsG2N2yzvWseZcfZ7jlsum
wyUxpUp7LFv5BSKVHuA+noM2LD+AOPWB6eC/iZGe9jbmGHxcXTz4VaEvIBFMZlM6jUSiTsYgnsLl
qFZUVdPH2GjPnQ70hgAGexlmPC3qURWeYw3UGvfZ0O0yOYLygO91M/NxuoyREV140C2HscEpHRop
BMlmhJjXMnFT62Tg+oWxwFM/7C/kqOD9EnA50t4Em4WMdEmas8fV0XXSeKfbOQ2KWgfYXtbDU7EI
nbdmM+4Lq7afKq6VwKYTED+bgbOstDXjWHVC9xS2TCeKoIx913EbEj3qT6qwP0otMoOmZOBbUUXA
KyamgmiU0Y5VghGUs6G4IR0HHs5xh4iJdghXKsyTpNJBGlUk73CDe5o5BOPSXXOt95YQ3oLREKYh
pf+WoeS4Kegxmiej79Dh1gsWluhIyM850mUYX5fZyIgRwlS3WtaSEJ2UHckvAo2ZFnla3VGMt0Io
cBn+rZ/mJGnuaaZlyrVCmwUxoIvD0DjRu6S4ayfpO9jTacc8F//fIccw9ZaUcr2YxCLJC4rh0FBa
dbNlvDyndNSemnVcfF3ZUsrR0lyUUDGOLeAlUpKj85KbTfpZAeGX8AgkYxOTVt9rbL72jN0xbjvy
EXhtFTGQpR92DY3sUar1oWWJXqNYGWgALtuwivSSiGE1y+I5FQ1LvK4MX0ZGYTuen+XeAKrrl10o
QQ4naFyTQo3SOtBEHC/hrhbrJ7ZjJgNvuHqcuSVhuuvEBJeZVK4JsZcSo00wyKi7X8stAq0ulGiq
7JepFH6PGucT013FnUmwEx3OzEOOKfAyWk36aHItHc2wifZ6x/uLhWp6xRc9X5sVx7gq59ekY3CI
KzQM4kFb9o7Z1sG6ogeMahx7xcSkl4114fZYsU5TMnR+YrIwFYslL22v/iBIUxA6q8nZKavtw4Ms
di3PTJ/N+gPstekY25QD5/nUnkl8ZruxU3E9xKN2Z2EH8NgJx1cw3O1DqeXypJYl9i1zIFxZmapP
t1pJHozvr0nnfkv1jSsjzQEAOmIaALvKea3j5LtSbYXitWEc6LykgFlxvvZFQ45T1b+Y2BagU5Sq
KzKnO2sSR1M0OM9st5jvj6ykxj52Aq2jH8BZwVMQH628NZREUFdW7aY+GsdUw8OvawMPCZsksEq6
kG7DhPIFGPw4JVTB2MfEmrA+KYnGuszgXQ2RerqkzogISSDjNBaG+VlPppHSVGnsE2pn6FKqpkM4
wP9O6eXcz/Sf08ELeMamY/Pz3BeaT+Fb5E2EOrEcZGAZHf0Ox9fbEhrEujJwy3IN5/u+IWYksun7
YA3OFXtj46cMGXhGVvMxKuiyjVse9rGSludKWg6h9nYKIu5nj4hETW9Jyn4q1u3TOFj6y7RIi7Iy
zXjVnME+LlQGP3LiIk75nL03M8XRZlZ81QG/8LySV+4T867KtWwnFNEHWm8Ybi5l7Q6VKSmqZn8a
15XuDaVG/XHV9bvBZiPXYApgXwpLHbNd6EWwcZkZ84jRJjbRdCwyObbWzpvJCLi4rr6HVYtMVA+m
3wmuB92G1AmdYjiH0xAdHLUEpUll66mKpmxnJ1R0MGbAZ9gdSTVrROkMeCT6EY+AcU/srnii/M30
6r5+JlUYBjpJPlolVhP/TZLuGo1Q6aDmCPBGNQWW0unHOlVfiM+iGLCE2zkCot9aZ7SsFbHpzRlO
/hplkzeV9pK1eP1FWnSMm+W0R+XXdujXaOpWpc175DCH7pGSnlBQLNVxEtn2gFXKPUWVAF96vCMj
OQVPhRLgIjJk20K1CeQKDoYiDuOadD0PcDpXkAdxuhlapBytavghuw2B0wJpaXOrCzp1pb7FLoB+
j3r2SHyXhFzTlfsY3NURS1u376qpPBQk7w9mM9q7Uafpr3DG/sJHKIOGfrqLHk/q3RzO/bc0VV9x
CvQQy/s0MCgB9KOpgOUGmsprYkvfp03O1j2MlgMqFrv3JGaCv0bQ8Lu4fqqitLpnNvyDeDpM2SYb
PBMEnNtP+FmgbgHC4xfAQ62xUEFCDcapaq8avl3XgHBzS9ouO0/68GbxF483FBR4L9k9+5gFZ40d
XRPikiyIlEU/NnBXdiV21kOG5fsc9Sj/U4+TKg453XkHos3SCuvFiYT2rYe6ELTE+Ny1I1XaNdI6
1JB69mlc02vbW/D5wiiMcP0aqGo8mF29Hj+TT9Qwrqa0T7e9doi6pThanKV7hhXcBwQN9wRZ1Ye6
t3HKrJ1ggRkmoKmIQULDBCeJeXNHF1fnUjfEp2l0OiNhrB/MKB93TWK/NrrW70t0sVuzJDOZ60bu
Zo1rd8Z9c09Ue9xXwBD3kbq9qtjb7SwIRAF2Cofdrgl2pDFfxratDhr+G7dg7+IV5RI/RDoFahJ/
ygWHTeeHcmqOK/lxrCJjvrP7GdtSjO0hrJPsSI4YFYLGG39YNB0HR2IeIhpFcDoPwLImlIWSQsMd
EIJ1R3S//ZiIwX+iVLX0TS5Ul1E2L9JkE5HZLoL7AkoHo6yNp32s0GWBL93rKPP0h0K6U7dB92Wu
3WVjTvmcpSICwMRiNReV5ZkULBXXg/pCgy+B+zS0XUScwU0wAtOqrdA3RbcElaPkVU38HuDQtPlk
kRfbh2yFgtqq6jvN7umQz/VyX3VN5hpYiS9rLia/t0xSzWam3mLsTocp4r2+KuX3Ncqozs6mYVeV
CHaw7ZZTqmdouj24TyvqaWzu7fAAGo69otE5fr0ayovMR9svLIVFqTTnEwan6pR0ivYEsmKDMESY
oOxY7Kaie0M8Fygwq+JG1sQWoajhAtNRZuxstDFvUDJ1P8AjAtAEx6PVcuirCdg3qkf8hf1UsMxp
6CoMsY8R7YmP09JCziP7DuwJqBUrKFfV4QYVtoMfGhoeGh/bd6CK9pdi1WYS3cqTaSEPYs2FBBxN
gvcD3qJIWLBn7A5ham3edRAqLmNjfMmiUcEEru1t0/g9p7N5TWsWYeW4L5CfBCNMSSuLlwxZdIAD
gDNdb5QvYG3NO61Fm0yynCUDm3tXzkLftWh1j2l2E+U5S3XlzS5mEmd65wRtknFu1dq8ImRS7qTy
5epSWS4kkrOdMtrUIjqDdZwLa3gi+Is1MRHDeYYgv+9k1O/CGcxE1jZYuEW+DR8oDpJ2UvuO1AD6
Udu9D80hOVOQqPhjIUkt6Gb7kmR40NpcbT8NTWkXbIhtaEV5Nlyo4VV8LcskfJZKe2YMM7qJxULQ
LasmYrxQghSS4OLDAgeSQ7lIn+e3Wem+tOM2BZjWxsviauQbnto76mEbv8TC/JHVzngf0sd+r8HM
OFuFNu3tNXnG3t+ft+ScW+UlLGPUaELs8GEt30LEDUqNpQ6Zl+qzrpcaECRBjLOfnIgAnoIvy0Z2
641KXEsyGgsYhX2T4u2vnJxloWjBBONpPwNaXKnGtJp9qqXjbmJj7yG74m1XgD1Sd5rdzan2Hpv0
5qJ3UJS4EMLAI7fmgFlMJ6rv6XCPXoesIl9usMoCCSAhEdDSwY0T3uh9ndkp5+pDl5o1Zd8Wehki
QuRHMXVNtj4b5z4xpyu2qQ7jdrd+gUi33veiJoFCwtHGnlh/acYSm5ba1k9wcV0dY0GIgYJ5BS8b
aST5N1DP2lEN4+neZMHlyjAbD2G8AmjqEvWrDaj8B9vEVyMLpyvzN0Gmck2fU7MaSI+itZ5IsVJQ
rFnxY4MWt1cm8aSrBIEayR6htuyd6nTyyoX3LLvKnnx1GoonMdQEa8Ac7KmhXwvWpmuxzxtmrNCJ
89oO1rpeWOpwrRRphazdWsY9u8wPHojDfSgT1Svn/pEZYnzIeRMg7rJsgCGlw8ZFHjMl8f7FSE3f
6VvFbVM9ZU9cQC5azQyujPYhpiQ/s71kutOE430rEvakDW2tMVUr9LXpkLyb6Q37iRnERhHvB6mO
1HmT1LpbGD6AO65nv+NKuaUTMsLYGSN7aTQAuBasqdJW3hViGb+Rf6UsnVzHm2WGIDqovpkBp5pK
UMtYO1HLh8CRK1hjFTTrDmGUDFjMcx8eBOyrYlLJ7Wr5owb751NCh/FnUzf6i8wAlrGqAKZG/e1r
z6xes5Ig/6qotKMpaT8eY9HIAvYkbv4kDWPeTsnw1qu5fkRjnm7wDLks7Uk6J55IuUc2Iybnk9Un
uQ79eeL96DXpWhGlsJVLtTAR7lRATyYBM5t5V8BmjJjsoqSpa1Tl4sHQled6hKRcg0z2aily1v+Z
tafLjgbZSFtm38mn5fOgwh5gcIZA21pwX7CO4162e3UP/pMk7iB7f61a+7uyjDDDqnB7R7Pn0ra/
lUml7OEc83klc7M6q7+GUCkPqpZ+zDJbT0wIX2ZnfSYG9EHYAqka7By9inOTwx1CHak+24Pzqapm
0e+5VPO9ouBMnua+mz1SR/pzQ+r7I220JfH7SLPvwiyWLB/Qr6rELHjpZ9Fdl1fyYSEjwnyrsU62
SU5quCTQyPeiXpULv9PqNnTS5XutaDKP/DwupQy7dLeGE3sirhc8F2kkqf3J5mXf8xXtzTAaX+NU
pnc0rTVXaJj5rlSxcSaFmYP9AsmCyrHWQWaOxMptppB+5lQFMzvQcRUdRh6Cs+6hxzWeFlXtLmGE
vBvVkjkiiRhfD/t4S9bE5xAT4EnEEUy8EAVlGMjYzbQ5UaSsMnYpM65I5iEP+hqPh7pZ2MgAeXhk
Q4bptQF0MTvmdDBUVtF6qDlQ9HVrV9AsvquKcWU0zzOAoGPtQ4NgNrdU66EYoZjZk8aqPyLtPkaE
sqyMfPWQhaY/TihLhOo7z/oIi4dUeQWPuvAmj9HeJCR02Mbtj0Rx1nqjz8PFTzXwVO22XpOwv12+
jW/Ui4gPRG46pEbe65/GlqKBYQBdCH2v38UwE9k5FMKdRdxe+jBnALVMBBZtrHBWZxlna7ZmTzd7
jfUfKvncJR/stTV/WlNcr9siDSIQ8PUI6UIyo/FEzdRJ9Ms3W43ZZhPLZtXBEz6x3QznqtcPy9uk
ajSdtsJE7Ik+8d7Tn8MtSID+mn3hrKvvTrPVH7QbAyWTCfu1FCoYXDSXR/s74MHsJpkyBcWcm+Aw
1PxxGRzjJesJ98NL6Rt/nNFgnSjXgNN1tVvUY0ccEQnZyswXElzStUp2z44ZUbCtjdp5LZXMzRMl
ZXQDOpomRDaRVm+xSk/rRHiCgc43ZakauJCVYml+LyhRmLP56xRyg7trWvVHpzPHgqVqJt2ZRch1
AMPE5JtVkUbEUqhmu9PsqT8oZDD5BYbxQKd7dMJar3tmaWkvS64awoXjyWLFsab7oanBdptLfDYj
Kb4quc6KyejCameUQDu55qQ/U/t6tNi/PFlsn7w4KuzzMhg4DmxoPM6WFk0Jm/qLqeOBDwXoPME0
e6C68lSIWmPwiPV+ZVzrATi0dr0u1UABLrLnt5n3lH3YO1OE4ktbNsjjItRPwI3rT7mt6k+0dLDa
T4eewXgUsV3u38K5G0ijlIW3eXfBQwy0XhD/2qXU6+GuT+KTsup8H6nGoslicl25ydAavW/VS/6k
AIX4YDJov8WhnrIGmMcfdZ1Ai6qHaU91ZPYpXaDhQ7RI3uZsSyy27GcQ3CY2kUVPu1qdPVlMSkFe
g99l0UmQgGZtVcswqYt7uGu8BwSUXfiAyfKAHs6oVnRAZIaQksr/1KMj5hJ+GayCVeJi7w2jbkg4
SxHYaB9DoCpyOSMNrv4YWwztBh22rsyvEpPy/azUBkEX+VFYpWCliH49yZKo7AqkZ0XZZQxFvxb0
fOMd+ATyZm0JZEHjbckIMVvEFIFGFuJ7zLp/g65GHglRCwpc5a4CnM44eWNCeHYsaIwtFYCQuN0Q
f6qIoHPMhfOY5VP6gTI3QHeq1+TGUBGbPrfLfhwq/DLAWX3KGojYOaoG10e2lK0w1EOGX8Uxz5HJ
1Sp3NthF9wASRCtce9BudIYwoKzN+5Flz4PBxq3BgZOP+3DgVl01jCIsgkWgCdkcqyxvA7U9aIpx
jhIyRtlE1bgbF/Xim1J0wZr30Lhri0pLl1qbEiqnxhO7iYuTHMLqQ7eQ0edFkWeT8ojXeJwpP4ty
AFr5tnpjkQJJnv+3tSIRMCB2Tr3a6/7IqCk2W2ULdyzA91oeJ7VDi3IaxV6JTzGJuNX1Smr3zCa0
V9AUjuG3UESp/EBAYc6BdSA3Er31THtanuu67w60sCE6mCIJ90UskexbVblmCQhMFnttoPSdwQSL
nE1VGZyLUNJuY7R9/gO4T/gSdtr6kKaJ+exkIapVGhH9hV4dmICIJ5nqncfSs/sX89o/2EIJAlD9
yx2rM7j43UjYCD0SPS2+t8TSLhZTYdAbgTEUZ6OBLCXLz30UfgVAyopzDP5sbPu7wXCzPFOurDkO
1k3zN2fe6DRiTXi43WJvJWE5/ZcudyzVxDwI6+F1ZUqn/2aaixOVWb4xhvcqj58BEfhfSrH+/us7
2PEE5eM0umvm3/yRcwmRINfCezHnl8wZ/V4Zd38+Q9r2O/5s/NtMs/8JAqi4GLfB0q/mxWxYFiMy
2+aqgWZGV1JoUq5xlZ0BpZG7MTeY1aqvAdF/SHRM/a+hEJlfl+yXlbTLvw+jvbJlHWNxGqMBUjm0
78Os06ejkde+VVhVvrIgYApgVaxg/uXq2jycf/v14R4RBgBaIreqt5+NzblGdH22iubKGNEdy/tu
2idWxcr1WXCjViAmurj7F7vkXyfl16NuVmeECAIpwpLG9sX95NsWShQZKL39NSKsTb7JQjAl/o79
M7HX6Q0KEvWPul57ZcrkS0vj7QxhPnNZdCC7razg19qZn1CejEOCNL+9P6fnUFpk1mqiToO26ciE
NT7FCCg7Rf1/pJ3XbuRYlkW/iAB5eeleIxheLuSlF0KW3nt+/Sxm96BKkQkJiR5gBtWYajHoLs89
Z++1/WQ7MzyYakRNukNNYq41EhTPgHEx3Wqo35iPtu6UasyXIJsm7JLdDG7FksnzfSfazMUFWric
q4L6orK2uULqDqlEGk4xWv0AJu48cpao0XBc5j7ucXDB6I8oBFkA8QZuvAwMjVlk3ippg+ZghU2+
Dq00vmh4QW7Gtq2I+eApzabyNh685jLU1BrYGWIre6cVBC8Gg18SlhQp2wIIgTv0xRvVhLNoRVnf
W72C9swfGpdgFMoFNbZ3wq72FMnU7UGY93tFJh88q/Yx6Ej0kWY3nVt2Wu4szekfQ+YR9KA7k5TL
USt4GtkN4qsH8dxFmMsAXX2OCVRglP+K2ws9WdcZnaTSqOubfPa9DgQuXCQoPY5FQVjBmuDaaTdW
7DEzrF0rfTDTvQN0u2AgqoW3GCSNlWwVGNwMvQVIzd00i5xGnLz71NPMZjFkFi5PYNyLmH/nnERP
1ld2MRQB4WBwbZNkByM3uibPo3V7S+tWel6gVExr78M2k2DVV5daKVfkZS90PziMoWDwEqZYLiHk
X410GD+EmdGPHhitkQli0gSGH4wcvYZTjlRnPPOFKNewtyGIKA5NJMWBWaDMLRibIv3gmO07bgf9
6EQWXBBrorTXlOgCQkSym3RhYelw0g27dqqRMa6xIHoqBAZRJ8eoziEs1yUjcbvEZl53hifXo03r
daEZaXsg7BXwa+Ph68NbaSaL1h6ZI5jTW0d85yLj+YOE2cdMRixRgDMhfYfPcwHWEOBR+4g+nK8n
yJdNE4/5wciaZ4Yn4Z2fd/R5YkROeCv8ixLcrRtFVXheWgbdf6VTXZJbcdMEOXlgxsz4s/HYHAvl
aawfGsATYtogJ8UISNT5na0XV0qVn4Vsf7oUTmw4tUgDg8RFyZffZ0GtP1eRH9/4ZU14reMHu0JL
+32rtcGF0xf2GbUDzT1+AekYXgLmusot8xCOTbGSzMMfcjSJd5lO/TPV20rrSTjKo0xbhXgKGBZZ
w1G1GOf5mfdUjcMbmJfiValsb0kOBMNEWpX2BTGpBErFhs7Uz6dxwqyYkCI12dEr7veqFYwMrqDu
L+usnTYI1e1NVbYepPrajcSK5AMz6sSD3aEtTSV1wYIyBV9C5YTMtx2F6LHJ8fQ1Yx1xHnSjvyda
471wBOOROvvwERi5dYKwhZ/gfSKkKdaD4nfo2ioSD0b82aNVfo4dW08zsGhw+7MmleCEbVIU8HcM
0e8FXxhudWgijtPErS3YiPfm8GJSvb1rlS/2fmyFWIYzea4ETnVQzDFbTbosz7y871ZF3ZNsUSds
7h2IHL2Bg3IUSkzzH0NnKgv6xc0U+WfffydPPsWOlDr+PFB2BpNGnF8nlYRW5waQexxOPE2lteK+
/G9//1TiL4q8ptGTH5Pk6NDsKn7w/c1Win99sebsbUz+s72QrwSV2Ml3ktxCaKcUMlfG5B0aWLqG
bPdJZ82ji2xRMdPMWOa/P6c/HVPaqiocgY+K+uvrVxIOhVf5ZqNdiSAgGgw92nSpell448vCem1s
s76rbESdGRr/8Idjz/fjn/PFHkYpM7s/JCNKMilPg85VxSNzfEClX8Iw6ldqsgbk+f3pzT//6yGI
wRSzPUiYGKt+2Yb+VQRkLUv82HTOBS7+4b2aXK9egbr53w5yUmlMaZJLT+cgcmTGBtnO1cOlEf1Q
0fx0KidPN/2jJIrT3rlg6zP1F55YCgSR7V+5EH9Z9nBRSq4YuEldqCfPIIK1aZRdEPKxDds1tPTy
Iho7/4cn/fRcHBs6pmnpEgsq5dnpna9jrS5UtZyuGDL7gAvHeAP9JluryCP2ikjiH560rxWoraGk
B/sISePXu0UZ+vUp13rfsBl3pMc8eECFPvWPTk3v8UrUj16YIf/8yY/29QTJXFWxQJq2Zsz/18At
+vWAcTMF2jhmgkF3sEKC1pCoB19MKH+3JP12nBN3Vo9LiN5DLs7l1NmX4WSPKyWPvee/ecB/P5uT
y9cCykQ4zdlAWIJjsKjfFFTsZIZ+f5jT9VvYkBTZIOBO5W3lf79etCHUIXRWQX0TGglu+XKpVfYP
j/fJfWGPafHnNRxlONQhu4ivh8CK4+mBmng3zNnpDNMcHS1ayD+sOl8XtnknzXIq8KGz9hgGwNev
R8lkoJCJmufXjXBnJYrljj+ZbE/cvBxC11gybdNEhstdPlkN8FVLnRFdee1RlYV64XrBvhq2Ef/U
G9Zf3hgOJoHR4BXHazh7+7+ej14SpWkXbX4tnhmuV3d/d9v56ywCGFLZAaiWNE6WHKXXG+Cvanqd
qju2SOrfNQC4UvhdVeA+eGrwntonq7NhDBImhaFcd72zCI94OH64Or/fbRI/wCxAOzXNmeL79eqU
YZ900tOM6/UY36sBWWRq9ndOembEwsQMBF6XymD+56+HCJif6LB+qqPVjYhaVh3+NrYhf3kfBI8U
XhF9PhO6JSePVEmKkeySsD7aGzNa0bX/3/78yUtRO7H0yBmqjzoxFZtArL//86dvNsAJ+jDcawpA
nSX35BINZeqFquiLo2r0qwYNWKfiNrhP0dx/f6BfVuJ/agrebtCtvOCMMDGfc71OHqisyEQdT7F+
NJOaHCqh7SsD06PRoEnNCR6cZYaMEQhPxvs3DZQePWG6wd/1nfgVFqoRQthpO5HifdpUiQtppHU5
dNf+1lM2mfK3b83851m9eB1nLMFpQ1BTygDdlNFdE/b3YhTGIySk76/j6Wo/n4DBVxmalmUBPDh5
7ROtLv1O2O11bA3bJ4XJwvd/f77hX27Tr/edLyTPspxrza/vzEAqrInwkPFDUcKQiw8Mz1zsREvA
O7s6zle+wqjt+2Oe9FF/KzROkRcohqOgF+SJOKICESCjs8oBtT4G73EPhW+Yw7oRrO2VvD6kRXv8
4fDzNfvnnP//8PjgbV4CYZ26nElMaxBA+kwBy2rP14GMJET+6Gy6MAxd4oJNei8Y2cYCUHwb3SoM
ln74CX8qtVjGqexZcSHBnNQKYVzpWsMQ6ygU/WJQmvMuidCIiOnTzqdHqhUQ04TuDNV5PhiuUZE6
yPgVNUz0Einmtopmkaq2HIAIaqI6IAj+YR364w+EocyCQZmrnlLV2s7HN4qT4JikvMITsL7ScRaN
RFGVYWIyc6ITzOYNv8YPtccfHw4GdGRk0e82WaS+PpF1UWsxmcrpMca+NWfTgLtc0IldpcYdb5je
Pdv1mTL8sFCcrFf/eSj+fdiThXdkthNUkFWPnhzoKW3L7nXon0f/aASOS7I86cWLpL5EqYMPNfjh
Lf/Fvj59JP999JOvI8iUHItbmh7B+6IWzk1SuIkwC1KcVGb62pmYdhs/o0sQ4J1Am/DGcPcj6cwb
I7GWZIivy8k6K+bwtcLYSZDpi0Er8EuUb31A0nobqFcG3bm11mZEI3MMgmGv7FnCQTdzA4xuyRfV
XpOY95mnGKWMzIcvgBeTVqyWYQ1SzFWU4UCffUzBMMceT4+YXg52jOTI7omvRcCY5sF6bDJX13lg
fFaRXgzb1iOTHLvZXeL5t8RmXXlxscSpToTUkCFfGl2tyPZ2qa3kWN70pkMkH6qSIbOnRQ8QeVV0
ZD1iHF9LbMRLz0hp3mmRW+ZiQ2DFR1fKF7xeWF/7ZlWl+rKivRaiS0X4guja929LOJHLqBZkHfkH
y/6AvkxT27k35SzmbUm8nHjde4SX5Chp6K26szGXt4PSn2VRSQ4nHeQOj3dR+9c/LARfP8j/feyY
51B/UaiK0/eMdYDeJN3Eo2raV4yQQZrBx0fHpOwHX2yCEY8UxF5gMRs9mg7a4N0FYb8kS4vepXjJ
WuWIw+WnFXJe9b8+jkhdmTb9qtaghZwsT3rOQDqUeXGMy3eDDSD3SaJfUbS7Mlo7yCmU8aXpbvWW
jlW1+eGSfP0kzZcE2RPDNYPdtTn/09cFQEVN15ljTI3SKdlhQgwGxVRUq7CRE0LVQf2skEK9AtDH
/GFVxWWTTK+IK4L9pKnqSkl0c9/2TnNZlSOmtdBv9pLZw1rt4/b9+9+qfwXF/Pe3SsplQDQU5aew
CRs/BgpNIz9Wzi7s3sP8wZ6ARzjEMDlXEqVK1J776jPa1UVeXuiW+lpBPzSm7KwaLj2IKBhuXN1+
yWIUftnnQDRColS8u9ioE2aLoCV8/WwgEXNQwYtHf0VG+c/PZyJtG/O9pvlzstaGkV8wUhuL4ySb
A2zZK+KiQigGSvzDAveHVZ06CX4vx2SAyk7g602F96hVAs3gMUsQaTOsCd5R7iRkQFrvQzakl6Ej
h/PIRAeAJB2bQTjIH2rfPzxXNmsYGzQqKdpcJz/BtMK099q6OIblPdjp6ywFFY76CZm5k7xJNfnh
I//7J5RT5vtJ48ZgsEb4yJfRmqL6uWrEXFw/c8w3MtgTNDcAAX2rCchnHMQdWFy44IOG46FB2vD9
s/nH09Wpe+HlM4s7JTIpaotqkGg8dhIqTm5mmws/J5utSdNFN6o76Wdu65g/vL1f69VfT5RNGotB
g5Y3QhcnJ12rAdHN03yRA+Cm5IIr1vD3FQIX9p9j/Hop/9WuDC2vUKauKY4EQzlIKZpRLgvjHhkz
hjpw6M4q08Ld2GY/PEDz23CyKtIl1WnFSZ3G1WndWOhg0zXP5opqzi2Ud9Rm3d2EBu/7G6f9fhzK
cZM2PUNS+s2nfb8yRF0tMqs61ppxWXvZnZJ3aKUTctsY76HBAvB0C29j18hqnfckAMpqhbatI4Kq
uO4Jh/r+B80L7tfz/vp75iftX9c76Yt0nGy7oiK7NMDyQ3Z2kVsvlLpa9/Ht9wf7/YM4H8xihEmj
AJ/ayZI0QCWa8MVhSQvDnZqjb2+b3WSnW/T2P+xD/nAoDcAPjce5Dametr3DkfVvRMl2bMPoxjRy
5xhrhbP2I/HpewSAfn9if7irHM1y+B9dn2G/X68izOBWi7pmPhrFVlGvVStbEQ74/VF+f+vZitK3
AyqnorT4TcjhYBNsgqE+Fka1qtP2xQIgYOg2qwBx2019hkXlh9fi91d+PiSgpfmlp1d98sorY2Ul
g8Yh46kXkDQ05aCWSv/w/Yn98SjgC9k0qar926ZNd0AtYxmmMVJkx6yTN7oe/HDtfo2OTh50Ou40
eBAnE0zyW49KDyU2sIneTvpZEUBQ9iNC4vfBZgtYoHMYXJkdJyxjkRP88HT86fT+feiTd0zHquPb
9nzf6mJbag1qQ9LSf3jg//AIzp0Qvn4gfARb/q+PYFbgo0LiblxZXVcCYNLNc9zq6WEKgVx/f7t+
f7eo3ODYQVOkofjb7VKizqlHgq6PrUFGczTnhgQ61KSRMbZblPH0w6J5skahgJMOdw1xlCpolZwu
G8RqmFqbd+Ox08DJKllabKZWhQ2cjMXKQb7DpqLWfxil/nZQ1MWMzTBiwwiY0Xpfr6eXCLL82pZY
Aq8mf0Fz2PAEY3zojN5aD1xfIueV+KendP6r/3pKgaqqdB/nXipoIIbxJyukXtI6SQZVOQq03ju1
0uJ104CCaHMNsBBJtpeKFfYPbCjhJlEq722/jtNl1cXx42TF2DJFMEVLp+2TY1gAyiD8WFxNfkil
MuTBPkdK8P3DcPJwCxRzdJgok0HIA5ginOfLB2SIQqciyZ6/D2LIDDaduPn+ACdP28kBqPK/HkBi
PrYJzeYAZrEQJJJCd196kjAcMjS+P9TJO/SfQyEvo+lH64x78PVQfGpR7JRafswnDAxvUbJIh59G
vn88nX+Ocdr06+oYPAtq4yOmHSkfQDGgm/F0/YdToaPy2xM835l/jnRao1rqYI5equdHVSNE0gH4
cJFEpFQMJWMAYpOxl/O4XcQY4w+1FC90ppWVZiH4MUrCIwuYWzSl+C+Az7N3VakhMU7rWRGc0MXe
Sp0sMVlIQoJwkMPqIRPiM9Qyc5v31hP0B+bAxfQRK4p1jBDvudFYlobbBhZN4VA3GnAjwtlmaQKS
sPLjVYD3aF31oIlYQmZRfqAttEGzFr7RN4sKexiWw7sEEccI1s/FcVtsECq/2Q2ZNAXbKmIxwmeE
Oe893oIVWfbNKg1rEFi1xDk29eYHEjg2ayTNuQPN7Q3Rk+PSYEsDuScKjtMw7rMp3fZ1oy5tAAUK
FgTYAWYt7GUeZHLZl21x26po5c/BEYQwrCrkQdhTwDCEslmEAhqIiE1n4WiEPVsGVAbWawccDJSa
WAze1jSi4krkyZue+nKFBcB6sjCkwqGN801WBu2lr6gogQWSLGYqWOXUpndrOxWrOmTVUeMYQkrI
fEIxG+O61ruaCGYMnFlLBQAphzRkIPgLEZZyq2le/mQ1fr0x+rZcWQLXpJMjm7cDnRx4rXXcKUmU
VYUR1bV0rOle1T3X5H0uM6PVPj0JdEJURn83lqbACD0SxDnZIKRGWfHVnGZNeVV4mGhsPV6FXRu6
U+lrEIjHnix7ZTA2fgnYyHGy5i5vTOnGaeYB0wPWdZb0gTgTfvpZair0jim3d11Lli9qa3NdTREY
xQwvO94Vcu1G3v4+tIfnsHNAB2GEXqm2Z67GLNS3hcQLiPC8Og9j296nfdVsDYdERFR5CbfS1A6B
X77yXFjrRIz6kz+ZWGEEhKOu9a1dibp14Tdjsoqq8V30hx6eeZeNt4RTQ5EKaJoVQdBdEMPjbYzI
i4h4mIzt0I7vSMgVHLQ298POSteE0wCpmvyjRYGccWNpWrSy66zZ1SYiq56oQC086+J9WC6gwmMi
aVNrgRtWbJBR+9us7uXWy1t4XkAtUNgnOv6rXsYkrrafVa88l6PBlq+yvI1nVeKilildv7oIWBdH
6xGWzGgu6oR8VTNkVh0P1bSpk8pCNk6qVQCfy+3CQLnK+tw+oOdp1o0RETYk8C+0bTgcegA36CeB
5DVB6Z/XlvxQHBW5u90YS63En9UlmK9lbD0PpDwuaTRnSwJr+nXCzHfhNdqw08J04HOph+dVHHS7
2tO8a8+fwl1d5ID/hzK/dEastM4EHRPbIkDGDKC8IrDXSwmBJcavuEoT4qlqZqcXISHfixBXzcYO
jDcTciYePURwcWm/wk6cAfJSLu1Y4GFJPfYXeVEdsJvz0VP98x7ExS4j3pw+aF/RAgmubLUb3CC3
s3s/Na2Fzn9c67I13AFo3bqLJgvjWD7RnlTw6kUePiqlF+ti9toaJGK7ZUuke+hgyQ7FbFccsAel
ycyxS2lMobL1z0z+4zKsYSIFbR6CWquKN1/BiQv4C7yitBSaE205LhvDQoVPjJhPfvQGA2ZAeoSf
LPWGtMkmigfk/yaYSdsmL6HzczdoVBPvTVMfzDmSGw1gt+z9sr3xaZCtm9l52xZTvifnjIS5DOyD
mU8lrvuJzn5cegv+De9KmyD5qEHxRIo0KdijD0CiDomerMkkV3RgWrAqGiBy6MaDAJRM5BD1QYSA
s8pDNHwThLF1qsQlbdZMvqbeoC5L/FPLsLSeK0ygxJvH731WfxQYfJgtRO+doTzoRQt/cdDfMi/1
wM5xoh3jQ/LUyjfDoGdjCa9Yam0LslWPIneCco22swhu2FXGC6LnwkXWKLdVTCqmUpoJ2sMAmWGq
TshVQXf5Tcp7k1b4OO1M35hQJBZ9SeHQSekzc4F5lHUjii4wBvUd/yJvYhIOeHvDin0BK8ZdaNV4
h4wyubfS9M5ErfnQtkp66LHs7ccp9w8+ZPkSWyxoqXbWuVozZwFbmvImfdtx0wwLI1ZDhJ+Oj77T
UbAzsd13tcAx95lvfUgbLdaEi/esthzIYz1pexTBKj3wesBjzhbPrzqmq2YRbUQv5aqLUngZvCdr
SAnmddRq/QaBUX0O/Ky5KAoZ7auUtXcuaM+olGM3Jq0cW6vxySJUuB1JHix3pNp0JulcSM/I0Oyc
cQPaZVgT0wVWq+hbmkc4xTCOYeeU+kg2eDTtRdcStF3X4qaIArNDqty2kLPBVm5ChNl4hIi8l17N
V13kRvamFEBNFoC+MHXJioup9v4xGmYsr+hw7DkMuZzcfnGirFnAxYQB4kyI9pM8BmtEWMeCgDhc
RYaMz6D3P1q18WS07f1oQIWp9CS8hm0Z42WgBjQ6SgbTHJ0FjJ3qkLSKf2WEMAccDL7LptbZkg8x
3pfeG2YkT5ViRQo1qW+9JOImjL5R7bNCMntBnoMBzPcvBXeNWQOIeCvOyLqhxF03CdajbKb3wMFP
FuyziGxkqrS0rBYCSpAli4QIlf1gyWEtKn2OMC/Tiy6WjBp9CZHWkx9pybSrxpS4V5umWfVaYj96
kKfg66X5NjGYhuAT0AkDLzF5ETXxWANTg3yElgzPzWTcTgSSY5OXEf4ZX+uuU/hEPPNqdq5JjAu9
knwWEwtkECFXrFWzgreqhJdTjuQ6Nbp4y2RkuiyY0/P/1mv/TJo9Ym0soIdxbpvCn/JdvnjeTd0k
cuMbtdw0KgiwBIM6bqS2uCdKLtm2aWkv+anaWkHotmkyHJTLXGkq4Mydc4kXned4LJ03u8LqYFeK
5sJpc67g6NorqfYIpoeGtzWheALaHGB0Le5FpjQvJu5DvFnxmMJcnFIDy+XEYi/iFoKB7NWjVpbe
rdf6sEbactjEJKG7vjOHjfsM1ZxsYlX2bMJcDCVtN1Mz+rcqHJPrakA52OuFzVvJDClIPWtX+B0h
5q1a3MrZogm63F41CisQYCamgoMerZEj25vQViM3Kjv8vg797ai1b0hJhzrlUUMGvd3n5EGVHzou
IiicSY8+Ft99opkfqmQEVmaUtHXFlE/lG+wvki7OX6G0GmsmWSS7KwjSw4jMvYIIt0u16dAfRw4n
jLo7Tw9RqDW3pTO+mLVaUwK17+MAH20c9Oq8qwSho6r2PhCp6QYD/TWzENjnepuMGxAXAD3GYDsM
THoYSOGksFnbC9JBLwIGMgslY0W1m3BaF5XBhACf7FqO2nBDpjRx8wFvZJAkdz0aeJAbUeNmpWau
BIrVdP1WqMGtilwW1DF7c/wo46YvCQHq4VAs1KFvNyixcdpEY8wIx9TWgNqGFSi4BJOAl6yQjmEd
q32INDbF72E0NPYNUdLswzApr40yjbblYOpLQFT9Oezq5oWLPW5EF2NnIzSOBoT1a5dc1pz2kByI
T4pwOcfeLdZynO4AjDYZW1gYijZgWmoPDUdBUB1EpLUPpBCCdUXT7DpFZp+jZffXxkTNpBdmcwUh
i02ACt7+uY7YcKzjauyPBfCKiiq1K58ICjobBuNZj/pef4+k3mu3RtmEOnN9PU+2IYg2b22oVf6M
y3Z+GOMOMkGt63jbjW5Vms0cqJMZzjJpB2Cl0h664b4Gi3Ru9nyWO5Mw0xRr/85oMI2mlhNcxZk0
V45d5Nt4Cs2FoSlPSU0YbFqGznoqU/0lLjX2LXYahNghcdEu/TCb/YGRShXlqOECe06z8BKY/cuk
0eMdvYJx1aVRcKUVhBNhDqismyB0gFtW8qbr8bH4AZMv1nr7ygwx4HgEHi7KitjNJeRwq3lCaoge
klmHvS+o/HZ6p4TrErLELkoYuyuU1G6i1wVZ1/07MBKDuMkaPX8dA/SSwEdpaqXgnql5VDN2cLgW
+o481gcH9c9atSvOvq/w17KaLbLAe0o8wgJlLAWwWBG5cT+vg/hJF4UZBeyYbABSwxicp40FgVNY
XnqRwqiKXAfgHFW9rfBLtYQaBmAJy6URjecgYMC2aZExndtacRWXyVMLw23bm3gxF62Oy1JJnAp+
AvQda1ArN4BDsEI9mK7BWPJpgLSLIZKnExttcE8ZQOMIMOm7GfjDm6V63dXIrH7LHxig5TTBBWxG
JG3+ZBDc6Fidx4Kg5Y9NilNVZLYO72iwtmIK9IXiQfui5Oh2Imyty9ireMmzGbjYEbsA2qsksrMe
AfDYnnNJ3wp2mlE/+Zb1oSQ0HAU7kP1AUNuDI2xlU41K/uKMHpAHplgu3oJiGTTgL5Q0aLBAegpj
Tx3jKAvC0lBKZYtBjt4Xw76FCozeLT2/OjN7rBGqTuSXjVJlUbCpF4sop8YDX6hsiGonlssE6Xal
1oO9gNkjVpoHV8jwo2mRkqq5JmiNNpduTUtIPZrrBNmHQ0AyHQjQ4Vrmy0VG5eaGEr9KFISjG2D1
wRClSDd32ulKGKPYTSHAR3B94zlJzCZ7DKegdVZVG2kU/llVG5juU4PoU1Tdl3FqtBsEZu0zoHT7
YA6RctHjY+ROhd06BfP/GLDMHMATxG40xEBieZzEFUUt9I08gHvn5O0NpLePrq+qXdB0zoKJ2HQm
gps2WRPzFy3Z+nArRKw9Ubx2rC/UPIViNMu+rZkRN4W1CjieK3xhLLSmYMuHUTZ2wyCIXXW0nUdJ
iD2IDNgKr5NnveCq6u98keW7xlAIA1DTMQ93jDTgFBmlBq3eDhrzM4iNYRdXg+56Q5SsEpUJc1F4
6CU0HK6rdKzzi7oR76auK3swe8MimTqBxQJHH+9VCKug472fCHCAL2E+Z6bVbPUkp0FiSY3Sr8Jg
nutMGLOI4RzO5HtHHR8szEjUVSOwv7qgulMSZWO1ZPjF6QAuL6NaRYcFEinO8fKQVMB7B1wF428N
ImE60rroUKghFWHUbF7qHY670GLQF5VkBoSpGmxD6flbu8yq60DY1g0npS9Mi8cytFEN1f0zSDL8
ehKbtkoBtaCHCyik6dpVT+DuQxsW4WpsEv2Z1Flx4UQxMfVl7dufU0MwasNqeugkmpukqUEHqd4D
5jHUEQHRuAnLqNtImGtZUolt7XS+i932daribgX6Bje3rbNuInVcR47l4YgrXge4YHe0lkDZkJm2
pkEPrU1yi8dxlNeZFdxNUU++pKLCaNLtHFf6mLr0HHVcg+1HTw7dstDiYhu0lWTh4e6pQSt2+WjU
10aXKQeYJNYBjnJwYclkWqexHa8m6Mf0awtOQ5t3/MqTk+v5JSJDqtQmq2jqSdoWPmnemfHGV+WD
qBboV4gglnLENN8oA4az3nBcc5YK+WFo8fGEKl+afX5phQpWxgwqQwY/hN9nBuRniHLlq84Lg+Ny
rbTZwMbQqF+mju4jalHKqrpfC5mnF1SE3cOQQc7SKy9YsGHMYRka1cZL23jGk7AhmAozfiI+zV9n
Wae5YjTSFVsZQgtUwpvxmCfRtslhrPuW+AT1gbqumKZlURL7S1P0syjUEu5yEu9Za41ztEOZK5se
QZTv69V1mbYDe/ekwcFXSZi3GEvWNrbgpQLAe13galzoUfqK+jXgta3egwHaDIgDTd+bGU9/O2lv
s61/EagFvTlA0pTS5D98xB4+tbw2tMsUWz/B6vA0hOx0t21mmGhkn1kTUGAdEebesVkU6Gi1pB3F
NnwKwBZMvwF6KYFyn4y1eux0LThWtZ6dO7FtPWKTpDPFjnTBxYX6PgE6ABljbKVVj7NnVl/BhE9X
0oTsqAoqNcVvBVysvE6fmsb0DtAIq21A2OHW0+rgClhj7WbEHm4GbsuyjXpx0DtujW/6LOJqaazy
HrBW6kXTJo8I/BLgD+D4aXhLdRDwpNHlm19ZIpVfr6dselGC1qLhWgzmrullsMZyAn2Kim2t1RAa
6kLpt0zh4GrZAbcj6UkuCaW56we5JST8tjSBNQR53a4S2bAZU4Nox1i8vHDAoe8FrdnDBPiUT0ql
yc8usYon024evSIJDho0sE1cQ0Qawujdr4een0/DV05zdqFHAPd6CGsPhow5uAw9aVGVBbBqK1Yv
Ac/zfhvQDkbfUVdprjdbXk59TdiJxAQoir1SDdmN8CLrcZjsVysbeF5U1htcpM06JxV8MSiZvZNG
mbOWlNltrdi1KyQFhZqRt6TFSvjUCas5I5A0WRqhAiSZom+pTORuRkWCHzFVirspbIhcoCMBPN5s
PO+Gm6Gx40sKhxBQ6AyWVgBkNpH+abVpPI2T0e0NFgyYhYOAB12p/R2fOjl3dMUOsYV6GRQ0JSiB
uu3YWTPGkU8kbGmmnRICTFpQ9xv02t8jlC1iQT+O4jrwwa9kbZJ+0nJFEGZXrMhjO5jnNmlO11Tg
lasbsXk/SFTSERgTUh49UkqIqV3jbAP8IHmyL6tBSVzfGnL6Fk21tL1xILKj6Yzz1qQLNwmQhgSl
PuJKRRUwlB+YLfstOT9QVoa+QR6hYhdcM5gA/9MX2VrX9OBcVHkPL9aCjOyAWq+wgzyYo3xkeKZS
qBXPRhzUIAlK9vwwbJqdLBF6KgTXCs9r3/XU0Xy6uLhgmWAWzd52AFNleBxwKjXVo0gFZJwqrd0O
L7bIHmekX1/fiFzyaWgy49Nm0T+z0v4JxWaxJ8sHDD89JlqXT2GK6HjwifehZdAsye9hJ0lUzAom
Musvde9TZEHKEinu5raxoptOyytGAyVthSqz1l6UBdu+0ARjB7QgBLSk+9pkwMorZwSIH1szB53W
OofC0YonYyoqD/J6LdajDO9aJ2B7ovdPQTFTwCXXb8kXQN7YdAlgKLcEliPHn6Bfp6kE/5zq3kKN
vOsi6PvzgOzSaEUfuqzvQpTU7TpqquYOT0C7VOvQgahUk35QBrq6h2Fq7wZQsA9epdYury0TSLP2
dv5Is1g4wT0TBHWZ2T5hKGTLbTyIAVs2Nt4Oj4DmGpFPcnNOOhB5ec1S8etkE7U9nTuny2fsreGW
dvGaqtlrnKfaEgQphnzDorN26NhIVqvEa68SGxpla8O9JsclYrcUiFUJ9om2bvzaaiyLXZEmc0oz
QxS1tbyHUh1ziujBKbfEW6yc6Jm+We6dZVlr6ecwrHu0o10ThpuKEfDFhLsXwZMMN0jqiHcGu0MU
akWDK9VIDjAV832KgQBnGHlw/+dvXuLP3cj76iGNDma51m7mE0Dx7Ob52jQPEnwa7H8oW3KAk8BX
ZBFNxk1ZgrDIPWJgNL3UNqYGG7dhiASCCmh3+n8cnddyq0gURb+IKmIDrwKUZVvO9gvl60BODTTh
62dp3qam7tyRLeg+Ye+96pZMA5tjYmnH4egiZV8TpW2WvHjBAHAbtEljm5ee8wi26t9iGqelKJ5X
XvidjpgRygmz+JJ4eWhuF3taDNBEPTQQPfslqBnLhnty1UOF99Ah4JIhp1kJSvaqjN9XqrGLWbHf
CdxFS/9aexqfc+H1nwaBdKG/EK6A+9tYud+93I7yalBXV7fWo2dmn57VvyatTk58SeTEYCimX65G
+vvcSL7gOgt80l6frYb0iY1NXt392OrTyW5IbWMkPG2aTMNEpjGIrjPGEWPdJEx9BwmemqaUKCbW
IxZZnpYiD59QiGlT1vCESoOJPnOiks0Gp/DCbyuwJzKmVGsqsAhjtiWgC41yX8FjWeqU+FYmNJBH
uNVsd3zuZ/YoXZa6pzJfPjjPzZ3LqiPg2NPviWXPwxhxTFCjQRa8+JjD6a/ZMaX05F82Zj4WhOZt
7sPdsykr1f9WGE02VuE1UdNTqxG/AItqSn5nd04jiFxrHbHeeO84fwIWKyRaxfMXgAZSCJkMsYTR
KUkIht6amk1LmLWz/mNofX9qBwIxcgg8m4TZzUYqyL8Mnsh6Z1BwtZZmeMyzFLW30g3r0TWrmtJ4
bbtgqadPi2MqLEkcD8hG+oKzzr7VFN3CjHa0Cd7O7S8z8YwL+5rm4nCU8EGcfw2t8ClPxELSrGOz
MPGRZPdGiknbYCNbxQWdefmhJ0lHiH/uHxk5/xvSkWGv5902lDEOkdzo4yUsBzU8dYQ+E1FTSHLO
SLPMShDSjpukz6pNxvu6kl8E4ZuR3flID3Ouauo48Lqk2ipye125sHwZ3+wKWAJhnNVFG2XVniqz
qC46GyQXZfkwE/Or8m2hIHpppBVwtaf1WcVzfG2Z4RPmV1Mr6uPwMuGmD61cm8mrb28UCfO1sRnp
LSb+/tFx8uPq+sVR6LdyW/JdsEildzaTbtslRRpKfxi2Urlyz6IGmlZXp1tqDpI0Gt/k5Kv1jc9Y
PYxz5x2y6itwPo+Xuk+jNYvNPZQvZ+/PJvVbPMzelhXl8qgsFF6DO1kHAjTmaOr76tzMkvjP3ltD
RDQLKaWkuRVW4gNLEwhgbTFftNX3Tm7CfwEn+bPpyV2cC4M9gG7CnO8leBjI7QF9L2cmCbrX1JCp
DPVYSH8j9SK5SCLW2cm45oY1OpncffzAYWJDyYqNozDKYq8GO9vfMoBpbmBCGrlPgwCJJCpmEqzR
wsNZXZhgESaFjNNBYIBSX7IBBIzlpN2HbRj1JrsxpmamuNshYSaucrLifeqUjSra6mhSGLHdSIpg
Nrr+NONwOelOZn4V0LD4I8jVJ0mqGcGszd7DyXc1qM92ST5eC2isu1x00C/s0rgM+U20bVsqJGd1
PSGfto9COO3B1nA6NF4M0Exm8jPNsjZiOlcGNpVosPqVyfXCPQAKowCOo6snS7GQIVCmP0E5kMT5
Dn3k1CtnSWog6zYcMHDtOvCTLrCj/GJd976fiEgpO91N5cSKeX1bOyX3cEqayFX2+MhhvbAuwt+Y
YzzdW0acnVtTticCY8iTtFR3bZ3cY6u1jBR5K9vYLsnvezk92RSee222GIoNmg1e8LadtvUvx5f9
ZbGxVtTuIA79Yi5PrRqZNlFgBC5FTU0qmpXm1b1MBa+FP/1kBJe8J1Mt0s1yi7cQBedCOyU/lVrE
tvCymO55Klhq6/wH6haGWE/2lYYi+Rocq94BuIO6NBQsdRNg2EXuqju0w4T7653OfRZ3aLgS/wjS
yj9yJZuHpMhb9L4VOT1tAQyBa3nti2UHhk6G1Pgd5Ol2utRGVew5RMZbmagFkIIolUdt2RtaWyNp
ENTHS0Oi9rSkG5E7L2U7+jtWPPLYiv5Glut0ul+FCUMM5IbGPokyTRxo2TTftXPSEPx9Sx63/AZU
kf8H2PJb0pOwn/52LABOwtPKt8myi6talinQZTJGFpfwPVBZOyoUq13TSepj7hfOkcC5bJdXxUtu
uyWNqKGfesec+QUMZNHUBaEybGxYN6FpExOSOrZXy8F04uStSJafeug+sNSkgUEFEFRNz8RMUQqw
E6T106QDi9eRKFpc/T6JkSz7btFvG2c1N+BwzDDjJLrUZZ9uimVhQS7mF9WU/U7zU9g77E7vJhFX
pHEb2issqwNKzLulMbItm4A76JredlXOpzKHNHQWblrP4BEn8i49+3yrO/o0484nyfCKdrUI7JkU
KdDE/jYeS++Hgs0g19Rt2BcVRChpnjwsPWk71uJ8kpHU7tGXIifxY0Kmx9na1PTG2xQiKq+C9elh
yWULKDuibG+9Wae/r/aUnf06Ho80NTgaWIZnG+wkEwo0pgMZmvvAsGselza3ruDiiovREiS6phiE
1jTtIiNrYUY20rg3b6sDv6Y7tFHHbRwBaRErc3UVifDIYpjeOkr2kFhKiSjgBmMyeme/xj7rd6HZ
fzH+2NuLgNDEzV9JZFXB6mo/jtBdYjXbD38m4SadxvFScHLvc42fJrEYALW9/YqOIL15ktb9Cqw3
EGt19aZ1eBN8spDhFF+4bsYnDQhkWAzpBwoewqBt59lUmRsaSTo9e43r8kOQYOwUzJYIoxoO7eCu
257oIm9Qr03MLjGfwEMZcswI0vH9kLVHHHhSVZGfGsPBHMvhYdTjYdcXWf1MRJoVQtcxAyNxoC4S
G1gHcTeJT8fU+73yFus9IVHkRWu9hKjPBqQiWxMPO1jpUNsilepprSIvZVa4dLeKSAqy6VsxXqVV
r49KKfxFzKIAL9xSdY3iYomu/4KOVp8ZS9ms+N34mcwoXt1uIjYzqYOJloHdJlswmk+pfxe9R8eD
c+rfOsTde2l4635Oc3drpRbTRTaPjWYHjY84i2gV6vXfoZneUi15BkEGo+Omz5lLxoFkF3lo0MT0
6iX8HwhobKKuZ4FIezSGNtbdeyef5D996NSrodP55HS7m7KZCYnUCZgyBm7Z3tP0O5rFBEzA6AZj
MRGOS1RJ6LujESU+4oM5rhMCy4T5bIzWr+74OfJ+gMqzaeWBYXTx1cf1tOmdxgASjy1yECww4EgA
8jGpetCeEu/MumJvWC3LfE3l91Y88cDlVCd9JfNxo0h8f0cGZW4z5b54vTAfLbs193ReqHNE0XHA
t9wsnhOf47xbt8tU5TBj4qeM1NITq8LqZXCQVdSLV54NcUQVBVep0PI3+CBu0DYueNOG7sf2EJOx
oNAfreITpSzjnCtRapQDgeRl1Rk+Z6QzFSz9p9e82hrIidgfXrr6Wxn5XbwuhCE/wNzG0a+bJ8Y0
sKepW5Ifwui5Khn9liTl3Xb63mVcXhAybh0h97Z4hnADrYyX0nlqjZPjnN36PkmPXrYnRDpjhaQT
sut7e6ejyjuD0IiBmvhVTftjb6rs3QYEZWn8evdruRfVj+9eabs2mU7n0J8ZRBorrZB+Ghh91mOU
SS4VMp74tr5q99roLxY9VX2fZrvepYh1DksDHqj8raZ9yRCq1wKzZ0HVnBemStnBmB8GhkwjG8ZS
DSxFmMdxtcnhjxAxaoTfXguJC5fjea5+RjyQZny3Jt9GJcFiAdTxUaukcps0z4n9rnVno80PDotq
YV/dzt9y652b+KauaaKW3zwJ0SFQ0pM+buf+Z2F+4RTIGOmr9Ol1YTLVJ9GkkBfQGBF5VzPZLqe9
kR/t5eSl7FrtMnTsvV5e6/a55tWRNNoXb2DQT0CoGsqwtQCle4E3eGGjfm7fmkj/aDKhj+JsXiFw
RI5338g3nfMyaYtjYe4m4wQV6FCVRKXSRHMyjPp3nsKaRIRqkNu8kAA4PcUJ1qWRgOD5hxNoU5H0
ODKLs9ujnLh3iN8vMKzr9WsjDoJJBOTMTRZPm846piiNeGK4R0I+dZFuO+NBg6drfyTNQ2kchvTn
li2PuSiYHH6BF80ELHXxq9v264MZy+RefWJqegcE/LdtPC/zKxaoDWuO3r7E3q5ljYW8XUOMM+xy
9DOVEw3GT4lKseJWJeg8WzXIZpcmvstsGFpotYqLxz0uYFjZvd5tG9pd8vfRflWNJtngKvslVU59
YLr7ZRZmcUfGZuSudFfFZYIX7QHno/ga5IwUyn7wwI9XFvTmEoQvhw5p6uIcm90pJeXSKPelW28m
wGzk0kFygOtDmBDiXJZLVRG688UCN2Vz5PkvquPk9dmrlQxS442tXkgqD0kkCjqqwbzYZeyVJ1xl
qFj3S5JhY3ya4X9VFwFaZ6bBd/r3nNxwIlfY73rWpSAhyS/IdBvunflF9x+7eJcjwFzbP+aTO02+
6uuj6b8kcreWfxMEChZYTWfcbOd7XeWo0XY3tonpkFq/fGTdSwblUen7OJkPYtKDAulG1+CY9Qnp
Z2hPscAG4bCgurGRv/mwC2T91BuvvUV5qe2pbQ+NeQNqAA/Jfu3RZ2NfAQnAlQcrtFX1phL/ZtIP
q/y88m2NGVoQRjpLHDh1yTxJe0BUFBJ4OTtV6Ps/wPq4fh9c8YP4L0hS0vdd8gMZuK/mbiT5Kue4
XdjJH24qSHaTVXrxF4OKhAORZ4CmKdTKOsp67VUhPyPGd+PF18J5mNNiX1ifJqL2pSaGmOFr0n42
KkGf9Uy04u0qnG8jANsKSw0lQLvxAdHkJRVpZSBNeYZNq9MpQrGol4sNV9LCGjHHb46PMiONjzHh
ym68GbIfVwOoYkVafurAh3m3rE71YJBQqCSbcBZGlKyc+10IJv4kIWktoBFTJ0ys17oBiM5vZKbh
QRDQCHKDtiw9+cKeRdLjdrwjpNjGupt4n4N5k6HOd8UyhJUW/+tVGxYpS4b6IpaDVr2N07ej75dq
Z+TkThLt6X81zgNG4CAjU7iwiEcVR0mfWDu7GlLUBK2rMHD/XrlXM5IWnaCctGB2v1fO3Kn7lsWz
65xpLzZO+5GMH0jJIgfVAAoGJJd3a46GfT9pF2/e4ywfPN6HhxE2V/WuNR9MrcLWpsd1v7T+KeFN
GbJtVe3M/LVX327d7hYktogN0Lc92STodOgLa22EeZxzZBNOV33ZyYPbk6baHNjP4OZ/6tu3xTtV
oB3+dytD96H94y9Gxaj+tc7DjaLoa3tHPJbzH8uPpv9BX7sns5z+udro5k+1gIz0d0t3zjsuT07x
gUhsF5mile/W6nlkjpKt98J54HbbUk8HZBvEfx0jkz8CjWEO/w5koySvubrqy3uFSsQYThpFVuL6
w/4mLEaekXEiCZKYc4RLEcSr4VhCbtrx7Q+kqzZw4C2RnjqrfJhwR/HFp1vql0BMVzWhHByZEVZ3
hs8EMseL9ppNAEGdb3f+7RGg5OSKOzNR0GtyY0ZFPAzBkv9q7B08wE4D2uoptUMUpIuj7Rguwil5
Q1IWiXi9gz20W2dxH0PpZq8dGQUedVROpRg/FsPa9smh8t7ZF9BKl9vKeUvjX3E3kE2oV/v+yzt0
w71o+RcneuWNqnYDG7lVJYcpPQgwCi2Bzul6vul51PJicaoWFWfG7YCwfyruKYjkBEs9uBXeMHBz
zaMHtqMt+JI/OMR8iIOE3dVFGQrwzZwtnoH7Zv1InKd+POf+L5iFUh2T+Qy6cCOGy+1NYyPNS3Tw
qbjNu6x9jE0W8o4bgWDjb/ttymihymNWMvX/fCZiLFG4emQgE5Kws6+8uLRoD4g9WEU0em+ac2ea
94txkD2trL63Z3eruDYs72ho7CP6rZ3fCXYk03pFnIou/W6Rj8v05Ro8MR9l9qmlQOc9BPUAg1rt
MnYh2/+IJNFAVx+Te1qbBxI2GxaDbXqeMsCbX8x+tHrek71adc+6heryS3dPwn6MpxcQRk1yWJ2t
TE8VoVbrjliAwK7ufAazzXRf5g82Stts+CyzgYfg5HgvytnN3GJZglHlxTGfk/xhVGc9gViPSmp4
z8WRSIhx9ahXogyDKk8oMbKPvgnwlLjLrVAO7+P7atz7Y0QjFzrDN/cRu26yCMHGxb+zgK9Tnz0I
yU4JaEEvI0lgLH2+PVzTgpBTk/zj3N4Y+lZ0WGTQRcVczvoNSHapgHElzWF0H3N9OivzMxnjXWn6
jKqhlsk7OppAuJK+p94oNhizvsNUCKmxjSjTKZiZXdMBaEKHxUxbkt7BNtm4XMBe/YjjGfHpCwhu
Trv8OBOWX/bfGarpqibIvT5Uxm+q3E1nvuUcAKae4//MA2bSFQX8zDYxmX7HJQ21bMHCu9znfUUK
CFNchmoVP77Rv5Lx1rfTYfQfMFRQEiTbFU7bQsUxu5FLEm4rnkxRbrOpfxwToAGrzSmThDL+mB1E
+9NL3F7K2Am0DgoYo6rV+VN9Fa7p09R+xSkJJUg6c86DhhGm1MJMv+9952H1i/PQQka1ubGSakME
FvYNM5gAEfsmukTBiTeaL13J09yU5Nkn37bFxir/7VTNLgLJPnIabkQ49ONRYWpjtc2ZS9Q/A+ea
v7JG2xLDAXYZHuXySal3MG9iuCcYH/EFJ3a8lfWPxYKdDFlWnn+NF4nR3hlxTJp0TifeHVJ33Crj
p+sk0c/QCW85PWMlDy0jUB1fDqni6Hm1dy2fD009HpCaMF2dkz8Z7zxvb6Bu0+AZLTMXWfq8mOQJ
NzJi8HcesB/v3NVBTv/XeqA85esgrFez6L5WXWxKgNe29dNVf6njnhxIGQnRG1X5PsmMDh29G1tA
ds2rAiH40GpcvOlr5r+kphGNEk3v+m9GFxI/18uf34Ehw21jfIxE5Y584nRvr4cbyXuhSyzFZwLU
VYb5qu+Vq86jeJ66rcioVYifybWNwUqYjkeXP+Asx+7Lsa4dRHDWbel86pptadyPLsHIB8c1QFuE
uDAi1BPBQI0o6mw3wuScUPWZ+nWQp9E+SdbiIv2pLCeYGSEP2sFkU9oyyM2NF9e9KM3YIfzc6PRS
JEwQGs03j1sFZUCQ3ToyBjfj62wBzRghtJbX2fsBOfZvha9hVzZRuneN9YxQdZM1M3OfX854O76T
2slwD1W+GwuYoXw21ubO+ug7fyPQZ7YApdxW6dvkxiSJchphQzpqPEVsDMCenNk/W85vnbQoRZ9Z
l2To3DCuENSSl3/6fNG7Zwetan02ch5OfIKJfidaZF97eYOneKe2p/dxzqr6s4QIEyAnknlV9ixG
tk3wJdruIRYvxeQEarkbuph1P2XZm4HyayEXxGXQTtPHA9DHF5eU6aZ+qtSr1j158nFadkpe4VIG
TH+ZoR+dkj/QPsj+w6SDsf1Tn+mHhmlGsVAB4TOsylcAvfdzdtdqJxyBINofS/dUifec+Pl1GQJX
gH8F5ZUS0AxPbzXYy2O/sxiuVrTUKXWdnv8p8BrtuE/aSw44M2toc7m96/rHB7MBQH2XGTuwipYJ
Lp5k7mQJuxy4Y9Lux+xVAdPA2cby+jubvvyBnxDVgWa91+a/Tqpdai2hpR8gRqDp4jlevfE6apCH
SWEVDYINYsYHWWMTVNsVlJDo8F/YALOK6Z+NsG/RCxKWxjOuriPjhniDle8V5EiwclKjpS6Osc9s
X/PuMAwGa1Gfy2ZhX47LkXkPMJhsiUzVH3uiu/h9uIgbvOIG4JIPFmEvo6Fhh+uiKsbZ39lBkeh/
nkSSZM4RGeEffoJ5iFlsDV5eVfUOYcXRHZb9AJ9Gv+maAIyhjR9IqC9MHZH0+m3E5r1Eh04uOi2Y
v7P6ARj7jSSiwq62993Cy+4u08Frkvdxbt5tW9v7q4o8oZ+bBg5ruwaMwzZiKR+YZ0aWmo/M+D8c
CkThq+Nk5VcIiuE0LdusBWBuug3BToJgaP0weNq5KpJTamnbmu3/hm3Gr9TEdqzmx2TRWeSzsJrM
YHX6Q89bk/no5ivrA+ULtQSkG25juckKLSCt58l2UYCl4lBb3edceAjEGxID/NI/QvwGrVoG+mht
Os2KVqLdAwKxsff9LdV16J+ErSiR13pj+rdurnxnPfQwZcXWmLEKuMtxXZM9ariH0teCzPJ3tTTY
VILOMfpLXbHeq1nSj3I/x/GDmSkyV0hcG9f+blyrU60pqN91GOuwmBgug00+eRzQm2SNH1AUXmaC
fOrEeTPbYaO4NIfCxOmHLsdMTtiTwnHJXwxisWZzfenXPvL5MzrqyHFJAn/OI5uDo4PnuC4rAh04
PYmPvmLdaY5x7ptqb/W8p0gqJ0C20nMjVpcfnebti2a6SGMOGvyVPXw8tpognOFzv6Lm3ws5PzKO
fJvUeLSLOIStBl4SUDD5KLQ9t752aqjtesbyYIG8pUHCa9/r488YO2SnaPuM+yTVnchh5QwMj1mR
vkXRftUcrmDB2zss6yktqd4LPHCDMB4sXUXif44TkX12H6IuC9JU7rt+gFs17EZ9hlsEzI4NH4zb
g2s2ocD+ZxW394fPzsWMnvnXB4I3Ge6xN9aQpKY70VCxKXN6UgyRBrfdJhozOZ3Jz+zMYckQntHU
r774jxmJRYGjwKlTw/3Khu/bq6LW4YpCYtuZiM4sSkhIzjC97XiJCDdFXIP2YxryQzGVoS/Lg67X
uDvzXTfXH2yVS1joacJPo22lZBVz0xyaNcgBmD2hO80kAcZb1sZ2NOK6T/OEyP8GalrMbSDoS02R
nQpvAkiU7GI1Qz73NURFXVTO7alJOMu99cVG+aoGCuIOfAGcO9Zf6sY79pkG6ro8oS86FAvxrlj5
Yj+lIQF336wHlEMjbR0cXmE9QdILwVXdg4oqielfd5VM3joeXlgRJN+M19pyiemzqxbaRv5kDa+F
osvrscQbAmcgv06OjK59cobiI18EWkCo9U69n6sEZgaV1dhS1mEIRQBZIzqrwpmlUmyUZ8k2rB04
kql+eDxy7o9ubO8XVJN9ykth1IGHCgIBK6ZtJOArp3ycATvjTWg7CgwaHEemxzoeNnnchnXDbht3
A2Q6JJFtIBsuIqLNkF0znG+jVHp7kwErcY1RruaoGNyNWVg7UBmh6dR3lJlHXL50WhTFgxYk5GZ5
JtZ1KfAK4bR0MUFmNfMwG8goCwLEBnkTOCWGrKE7+qBRm1vPloJCrox+b1P1yrH6g6MBpc5a342J
dZtaLorOcGUs20IWNzzSZVEaewOh3DUnpsA7VI8Fkz0Tlx8R8RfT99DZdkxXmlNPQ9g3ZWBo05aT
4XBTni+9DE20ef5UvrZjfhznXA/Qy96vaQzTza4eGweZIioKOkOca7ldv/eGjSoEA01soYnNDf3S
KYblHh8Udgx/ZGA9S0l2g2ynO2xZ0ZSz+V35FhmMYk0K43gOiB7bWrG7GYWHmgAuYymwkAH/nZCG
u4zki9ZiZoIfle9zQeKUTfm0QejFl3NDua9x1BLPVa5TFQjNYa6RV6HAmdxKnWsX01DqhSi2gmS+
9etdYNX1WfdwGRucLE1fI1YyAXyLHwtrSbAUdpDaCAB0D+U0V6kOGbAUmPX7/rehEG/5vNo68YW2
p1nIKF71yGK81xrWxWD03wFR3ySK1NBEmqfaXp+t3Nqj7t4Bn3kiz/PKVhgqOI7kWexGLZr9hplo
Pu1T+NTJIHYYpUJ8ZFHs51d9oFRlD+nhDCSE4+pW2kc7oRH12PwZ+krDgQ1DpGyO/RAUb2BTw6Wj
9uhbtG9TfRio2OFhwqJ0ZqgEEOx7idXZdHf+/M/m9lLQVnvMkT0aXejhqgoHgdmBf2uA9MoGSmE7
WdG+298LIV0I7r949jhg8Q7bqI8Hd3gvUTpaZX4/MaAbZuitS423Kzllstvh42fFMwRiLu5tuzkY
I3a4Ru1MkT/i/WYeynaWxf1BF+bBsP2/TmRwfwvMN2n91JAteluxW7rPTIaXYvaHw8i6vIrth8YY
QuzzfMq+AliK2tDiQHLc90VjED/07h21x8eElBDEqGLIgyiruP2FtcliyX8r2vi8jjjTpgFVZZo8
+/V8GcoR5yDif6eF3jAu/Ios1ewYMbPWyLAJArDNclYMXA42xkSE17eFihZlCofjPDXwZJcPMweN
7SlEPY5LfB7ObTPIypESetCPIE9YBcQtSQwOem7JhjVKhxmmGMK1mCbV9Nf9Tbq5uP0FYPWO8KKT
Oy7jnhXbjzdbWyfLzzNTxso2ozYRb3qitmMs7btpahgfeoRYND49jRe67JRjAftIkYjpdl6Y3FrH
aqGXx5Oq004I2d91ZUwHbpytNvtrLO/X99aLJOGzhYpn2z11YX2cJGkXnhXMZnp0YCbd1DDUvOHi
IUi7DYGYKQkGMYYpmZnM68ZyEqClDOAbjRvbY5DLgDK5XYYabpuMdtWWC+IjkNtdkVLKTeMmFyRl
VF0SIWrYzib87xbwJGv7rSpZvPaYyetZNgc7tQOTNIVudii6bcYrxCWsFjPxQe3cskZjOSI5z2u7
ikYSYB61BW9+jpvurmkFaaLwRmiT9KvPC9qWlYSB693WRMq8Gl7TeltYp8OuylLsnKr0vvPe+6dL
3b/TnY4dhEEE2etqscYynXPf5658adB9vJGVU+6mhdtgckak0QK1kEWq6T524fFsuqb4yoGk3jcC
GRj5BaTN7uI0qc/2SBQgTgaNbsd5H5XdnaDnfK9FP+6wGGYYxmuBG04WsA3T+J70ZKydyZrOvEGp
iSCPQZ5JUoXuvbatNN+NJfEeTHupimCcpbmzmWkHmgd11aiZOBQqzo/KdI6tTxqGLTFTr+Zk/E/I
3ONzqS4dOSC7frXxuGG73LOJHaKucNEs9Yj2ZoGleMASiXgIDxPmtP5Smb9kxaOyzeHkWJ5rfoEd
RbWl0MQn7cCuL0/iY5/R1FfFOGND9U1WT5ioH1GmpYdc4jFgRpJ1TGO7/HksRnmtegcxP/La+T7z
mR8Tr0+Ei4ld55oTw+ERX5JMD1Obud+ickgpWUbGnh642kJBUTYcOwbJ1GtosaflidX/NklgbrqL
S8RDD7NpAD/CVEpN1bdnrOt2zPn29JL4DtxJX+OsTQnaqJ7hjiJsABtlmMMgYq04Lz3H55Je3XVo
/op1oMfNmpou1DaFjxDbJWgEv7C5PBeIJaJp1J+qefppdZkfa8e4VE5JMEfqUg/mdUHQ/e2+HTxM
xg7hKg9+1ro7xxiwR8rJeGf97D+jUJ5fSXkhtxxeBC/Fok6yl2qbQHg66b4YX4beZBXsV+uBPhJf
D7KsK8+K/VCTQhA1utn96Agmd906q33N6pRYRJHxruQx6x2ZWJTok6X9uKIuD0aBCXfM6CuwFfz/
2NfkUXCsFXmHabnT+f+103ehk4Xiz6QUW4v1lHmdSXYLChJql7bQjohVdIbTPQNrJ6k4pAyGwswD
y1c8tDfx51o7WyRz2RlZjBnCMRqPbU14CmvRYT4os0L2IcbxRc0KZ4bvMQPU/eYFsiHlqdI4owus
LfqmzG28czmmd5SMvY0kxBl2zW3N006++8/PZBndDGBkAagOR2JB9qnoKcvK1pkZZCRU1FnqBQTu
TwxsOX5qUque+F9wPJlswBu9Gu9MwnQ4QOfbLlokuOwYLOx6lf0SPp0hb54YC9WFj1mhY/+VdhX/
tLbAJMuGT2NYvUf+K+TUslq4cnuSHpYU1a3HODTPx+VeA/aWMUA/jtkE6E3e0qPI285dKgvXb/dt
U3xb8fpcFTM+lovKxIOXEgKHJZM4Dn9eUPohrdknsuEoN9unnDoKdFPKUVp59nTvxE59LWbL40Ii
F5+O1I4PYFNvmRKG86LNI1NNYKZbJ+Y3XcQ+3pBeLA+DW0Exa5SHaJcRQzibUIt9WtiR+ve9WIwG
o6WpDtML6QGp2vLR5SHr147Xn/krFeHYhBUoNBC1ZfJj+ckn9cl6Mea6eS8ZDNnLS1K2DLzjTUqo
RkyeAc7yJMByygFXxfGfBG36qI9e/DsswkhYisfZwY29+5g78GmabHmyNWSFlQZRjYA3n/Pkdl6U
qxHNThb08W6xKGltDwdqKXt1cBBxbsYEZHlI1ZM7gZ5OvkHe8ijGqJclOQaYXdu9haEoIAuXEeuS
LGxI8k6XOHAZteazidaRwRX8wSTd8rUmBw14OeAsLmYrN3gAV81wThNxDsie6BTOpXyv5PsW/0g4
xXV66Wy0xCb12erFLGgVwcuE6+ubYtAomkW3vmsr62570iyeCedzmXlaBjOLFBFKKGNpWghrjhnl
a8zQpplCjzRu1sVNH3TSjne9Jm0GP3m3HZee4JDOiyk3JqOi7EZzNWQGzpWqpKzDP0GBjrePZHGd
vKo0FvhwUfvw1uvFFn0s789Y4SRiz72RZsZFBFkXVTTg6DHR6WEqKuREc79WXA9hqY+wxAs4C1Rw
lKmFbzMtHOI+aLOFfCIde0XsY75FZ9cFfSoThAvimuAaSYK0RS/xH2ln0hu5kl7tv2L02gQYjGCQ
XHiTszJTQ2pWbQhJpeI8BGfy1/tJf5u+/oy+MNyLRuP2hVQlMYNvnPec5/RNR1QkK9OKuqkwbDbD
Ut/WY/djg+UdHjUTGRaEMH1oRpnftI1iSURSSaGix3cY3BT3CcsZ/xS8xiF9SeeLSsffSFjBth4L
rlZM+tk6CNn6BdFwHLwvGsvwFhTGqcEcOBbOWhDEvM2Lt9K4zoV8Q/9O4shej5AScB04v7quSuU2
yUfB0NcBHItgmd2wMOhu/AW3jQLO+mCupsfUQaDyuNdsvS4rdnnEG5hgFgFl1QYPJncwMLbilGdT
e09KoMZamRgEG22Rsanzd3/JYfL49Se31h5PUpTVfOyZSjy4IWod5C2nsZ/G2S2cAuYPO8fi4Kr5
vl70n7BPrnOtO33j7f1dz5ifJuPdB9qabsM4JNArAm5Jnm2GbgvHTkXgGHTLs3HtdwpSRP1p0tdt
eWDZB1ml4hMfOpWQOgIcPQfFAxlK91z08BpWYzDG7D+dyX0t8MBuXXEVwChBtm6dGN+jP9K8DUmI
9TBpiXVqgys4V1qnwSWJAnbVigbIOdII/BY7Eg2PJZqCD9Nh14RNgQnbTe4jVG3Ti3XkvIcd1whE
lrCKWQ1MgfNDM+gjKLBHo3rEwXp4kKN1LpvMvIahm2J5MAgC/SCfJY5rNiDt8LtwWpudsXoZO7qv
S694pV0gvlVx1L+43D+4w08ItZJwOj3Vl7mmMKh0n3Of/JQiM8nrm1N0tRjz1qWTvitSJj+lLTBG
CUSdTFXjh5G4Ur+J4zwvRASLe7vOX010jYnNHuuscrSEh++doiMQScXa9AuLAZ83hY8ysSqG7k9e
FkA60hIxCnuQdllBGwBUfFbSqB/WtbRgMNg8puFeJDToUlSrMPTTPrQaO+LTA/Po2hir3Ouk/+VC
K9nDzwhOcxddqxQCzAsqBdjWxAiHM7ejNZQukGmtdA69rLDvJ0NQic2UFlKwY1UCZH7a/qFhvNjm
2QCjYcFwnS/ed4IStyur5KOuSxIlMxefOreWVQqbZd3PnkE8WNh1+BAvtuUcF991YRef8NGuJu4M
VXKrGjZmXuRhw9eq5rx2ZraPsvfqR+Gkglu9HZsFuFr6jJzBjZO3F3aElsbdpIoHc7DGwJ13fZMp
6k/9SdzQEDny6Q8FLsNmDgHpRBjEX7l76JumrgFLdALP4FRN5VboId7jp7VhOFLY+yCisf/O+Whn
W8u33sZZfxUZm16gceUOmjaoKG9wfwaZ99W6dMb7cWiHV1cEuJ51iz8qia8UAQirXA/bZ9a3zzYZ
SUqnLI9AktPtTM4an5E7JuRgv8qYKpIDxhFFAar/M/i8HLjoeNuh4Oa8M8CYbqS7kADO/bm4b2e0
N+MFLf+Sy81JshenmzC9jbP2sjTE+5jhHAayzKhLASKQdetssydlZlplZQ8AgEAG6yd+J1RVFpuk
7Tz0E/My69G/WNSP7IZ4KE6h7p0tA41B5wQd77tA8leeioOdCYPmJ7tC2bCdMCgOnvXQw5P6DRhr
OndKDSfptM3N1HuowaFffmm1qI1V2B1XELs/8+mq1rniMQOHNR40fqTbIdDmJvET/yZvKJ31VUpw
dewq1DKh2G9M5X0zcqoUA7oaCqW8asXEjRpIJKh4Fr7O65kB3ml4h1+j15nXu3dV6ZiPzG7bo2mC
7NJOaXjryCF9sz26e53R6tdjlsy7Yc5YN4GyOnqsMZgHexWTPmnmo3Lt7wVzmgX1bWVXgNOLNLBu
BqLmBxU5/dZFFFunnqwPKCP4FBybk9znjxbG0jmOZaI/e9uI9ewm48YBc7CxrfQl+3+OLpyBhBbI
7VF20W+nxEJaC0S4E4P4WfruXc8E7u3Unn/5KDYnOZHcZgFfHYHbZ0+LjZXOzqfpjINbd2uSKKyb
2+J5cZOO0wRpUlm4xyydftWqYTBi1lq1Qaf+eJ3Lx5HpeU0f+vxIgMtZT+ynVoTMxIodPtJqcUyC
+UoMsur1lNGcnOKt5Nxfxnjb9hy5NHM0NNWSG2qjWuz8KRAb22aj2rdzDRsB6crFzlK43ZYPPpCP
sPZOjSecP6NDuLmdeq5DXWItu4Sx+3cGg+lhDmyMarFh6ofac+4n8ZDb6gdIWbtq4o7FFKNtwLyQ
aRBrV5bN5EWK7YOxnmovczeZnkjHhLKkZWp0tP+p+zp+ZcYI3gkX/krg4eOvHuX41hQq3VcEaEj5
ESNG/zHVW2y6lgVdlq1bOKS7fhD6T6IfVZUdQu2OF5MDitwVEUvBOoh4SzhzczTSSoEC2BaBS2Zs
SGr5uxoNkIiKrASy4py80c4zc+0gCEm7dU+j/YJ6c6WlnrRVoqHEuJqYsrlio5McS6v8AKyXbagL
fs5b600EdKlgoh7O8KmaFzzP7R0LaEn0MEKxEll4CojyERg00TeSDYX2NpEUvw6bbzPDEHEopF71
XBY/qmqxEaxGdJWlcc88XjVIC/mTm8ZdM6sVh7hQi3Nynajqfk+epZNtlfrtufcigbruJKcGw9YR
Csi4LwY94mFKy+eiI0Tq5dTyNumMvmTPzsCMS2wpXAdcreWhhJtLwLvIcG+gqgz5rik4X7eumvy7
qE1HhGghT0YReZyLcD4sOOCfFBtSjPZtvqPfiJIWYgZnkS0sMVNdbZzAEvQbBFBO8yTe5kttbRbP
Gz30JBuTezPXcuX5GipTZrvYa2f/rUtQ3jNHRtmmlMurXCQLI5hREnk0jPB5ztiP6rDODp0Qn1nM
i2muZzYNrZkXFp1p3bwvWdJjn3cqrALFFNP8WfcgmzwhH3zRDIjsjrqL6U++hDbwpWnAEjP17N4A
eC3bIm6bfTpG1+8QvHhd3n05An2tbYkBOHjMNiwIinXXq2BbLFn+m37h5pzVaQgvLsxHvW4le7/G
0+J+UbVPmLtxd3WX+tuc69qxqOOOTR8LqFaXTAaxcO9oyAkuxnb7TaA7KPcW+tyIOW9OgJ5OS768
QNmtDks1igchLb0O/LR7IJtd7mpnKdZzKygz5PK5rrUKv/KBaQNdkllhkfae7CtmjZYjPkkTaFsl
/rgQcuE+9ysB2xwlncw4/ixq0yjpcRnY2vFzTNv6Pi0L9xtwALA2F+m+AOq48Edms7dMxtrHrRev
NePChtz+sNGTKG6XesaoIDMeJ/iF1HcPIGUyMPW7chYJ4fUo3HSejl5kyvaNl4YlX+3GKgiud9bZ
95n8R14NeyS6aj+1drFLplI88Cm4bptQMYsYBRTQGf0DQxFACup/9Sb0VxZJsz3ybb4VdhK/Td5s
Hwu7b56LnicEh0WBnVJTK25Z7ERzZVu4NeMa4Cl0Yx+sCVRZFmBZ2fwScWJ+j3MxPaG999TZ04dm
oqK+K4fp29Y6umOKKHiucDAHjTGEopbyEOh6fFjqUp9IAgPIY+W40Z0LWkZGJWlBAnGDz7FeN+w3
qsHQeR2xiwsSNK6ko/06r1rSOAbgLxa+ZcR/DBsZ7jDtz+W8mkE57KKWD5tAot+IxmakzKLrA8xB
Ns9oFx2hmuU9i3r10sYMalQ+eety6DR0Rz/Y5a4qDjZC1SpN5jfGTvRvLsKwOLSNTkEnysZTTv0y
TRlvJsYUlj+QXwjQT3sFJPFPjG2MOMsYHuyC5Khb4Lkb4Hog+nOfEQmYfKWzEbE7SHZswuS+H2MG
TH6V99dza+WRsVyVvG63JfUIBI8r0FR982u2ceImbngXamLs4VymmwawFE6V+E/CqLrSYnqfB8zE
TRPKQzzmL0xJ3dq3radcMrCtilGZt17nWHzEKM591vwomjVgJBCvv/UcArL+bBV3jiT02dFwee9B
pn83dY4qrSSmuFqw2oqTn2LxWQhTDfda8wbZONRe3Nizsm6iUHF1Ztu6bWwFKM/ziiN8Pkwj8RI5
1/caLyx38u0vrq6oR9LCmTJ10tlaPB/rWDOwGSX03q+4AI9SDK9RWoZ3fts35yophy0XIlx8Y5E8
scggOd7gBk6AFMerhRTUammSr6BIqtNQNfkJGwZ/dNBJXPkjbNFV34lzntXIKn4HOUpG4AoZCVT+
BHFMHvqlFBc2P/i52xL32UAwAYfO9fcQiZTpY+ncFnnVyF/uaJd3PHOgFuL4B3YGRrVEgvMJJVaI
pKKeLkk6uWklUikiB3C9jiCNW1vOylclkzns6NAv5HYigL0fDJ1RkWnYq3oVYrpTGjZD13qwvpVw
GB3ntNg4amSM1xi/JtavriJigR1pNQHP2jtL95gjn6CGFE9Trx7yPqq3dhWNe6Ce9qd3NZCD9wqu
nx7mRuU2GHJd+1YP1pfIx2aXtGoyQF3rZpumYjiCHRkh36efBKzDdVHYOHcdn9RuZOxdEJj5FC8K
WWGAVQRbbtiZ3rG5bYHC9fr4E6pNsYuwUwA3y6ZzVVZcLLoAA5PF6L+JVc0cb+OcCLRT7JOl9bbR
nDfdDhsay+glmNZSW1waHfxafjOxupy6U0Aidj77cwnIK1RBfD36s4cYjf8rcpcXBCriXi2T06mu
KodivLwDW866FDM/RMD24AAx+xFtF18S7fsPYYxzuKFA6Z4WtCuSigw976MsRRVP56rCpo5Hl7QR
KZr4aiTv8Hb8Zkvs3oXlFN8LnwRgiX4MxAQEl1PnP3bMRhWxmggfe2xW4hGhymJRr4Yyt0MMsWRP
EJZUv45seCMUr4416FMdLdyhmMz3lkP6pxVItXhl9UbJ6HPkjn5QQz1eYvBIm7QhB2H1JlmPnMrr
bAr0aShpgfKm8i2iRHQXBcR6s7kaSQbF/rYTs3xuKjrLu5HhSlhdvnPm8Wq95NdaqOojjXxMwL7F
8zzwkZKi/c1tliXq4pChSRfipBBKnpyhC/hs29cQAr57Ph9wisZ2ILPB2OMqxOI8BG5adLID5eG2
wY2Lho5LtPBgOUXsQZ4lmfhh2y7J/E6Oo10HLbFmOIrDKtRXSrmYmfUaHw+FrBlyxjxjduzG9BjI
aV6rsn8qDYJTnzOxeqPF5hdO1MHxBv88KjIAK1UZdm+manlo0siZWGg3tp5PReKAiB2m9Dmsi98c
wNDLS31dA1XpYz+H05Nb9BWnUkpc0/dwhOvYeZ8Brp3VNGcM9nh7AqZ1GJNx8lKaFP7+gncj9KZ4
F9uI90qHNp6ORVZ7vAdM9n7wE3nFZ8ftkh+KSPYLhQinejKUFI4ec17dAJKNod7x6kswA6Ax2i8R
IAqsalh6bUDZSKVLtJGTFv4qZaewicySoCFbskNANYVY25IfWbd4zhNBTvEoixSjh+TrpMkvtIKA
W3QxbPIxZCIAL4R7tQoPCxECPL445qYaxc4K2W+kAytcO+TAzhPrUPRN/Cu3NFsC1LGDY03NMci9
aoO/At90CcTxmBei47VqdRO/GkZagIXZmZpOHClD6+74IdFz6AY/dKdi/DZRcMplwx2bzwzE8Hrh
yp1YiLZB3vDaD2GBRyHBVJTrYT7lgwGdn1TRXnDx2s3zgFw5RVcGyES5U6hTA4s7ardKttU+9VP3
aZQ6f5qTCJiCV6dXRoVcuS3Bymhks9MzoXgON/u4cT4GmvDuZ/CxYLMFCeNQ8d6Sajeqm9D5GVGp
N/bQa2h7OhJP0RS3r8LPcGAS4EErbzsko5a/VWthebC7vjk2ykqflc+M7HRSo5D0/bYpsZNZMs1/
QivNLlUXgerk/f3pJwRUs4GrIXTwaY0yTixLtQ743BmWtY+trxy03KP9Mxg3UCOB+kzs+tLpAipa
HC3tdp+hcd0rUmxqHgYBC8Tys3Yt8vo30oL8GXrBcc62baudlDuzD6hhsTLsGmQFSL4ovQoNl2PR
x8WnzjO57cepey97LhUASJixR/9bQHakFjOUO0YIHC2+2yDLt1N/iY2XnKoelVRgTZvkcI2wyDHm
1BHZh88Cnws73oRuNtaDif3iPve1uTgIWCioVwVYKBI9esF1Oc0aM3yWULYAKZ/Yx+iVO19y+WPV
1lNUMXqb2HaWu8BllCAdiL4TgTepFKdVb2AzALjqHdS9dPrBTV4efKvzdoSH5z3gweYwGLoDbNxY
n7kzjgtGa9UeKk6MjVpazlM1Zed5xPMx24Kq3RQOfWho1cpztEuJm+OW2zKU+pHEDUQqTr9K/DD6
MKS5+fU13DTH1mKgWCiP24KJpB9TQKF4TMuIu51Xxw+CWDkMfjBtN71M/X3vjQVxdW32oVk6cBve
/NnQArEjE895AQeQ45/oKtuB7jWPZ9BZqtCo/9csCePBQbBWep46rOL2aC+3k+mo/6TvdA/kFQSw
zet3FI515/hq2HH1cg5j08Vfdbi0B1f0xXqppq/BpVavq4rkTwlnD3/j1O5EOta7kXrZnYvCBb8q
kjuxYM4tFANuAfh/p+jewIWKBy2uRKv2+Yy8mCbOfoLAvZolaewhckEspGG3XWTr4SelHKPqBv3e
1CPS3PWwncnw3QzSCo/+hOa9SqbmV2Yp/5eaGzaHla6rG1i/zUY7Lr8PSAFR9FH0V3iy0eWWtUN4
8FIyNiF1KNuSvmRoEJ51yOIo3SZRb3G4RuVWztiQjeP/6ZQFAOqK/kLdAdcTZ1BLRMqbfTFohNA1
+J9IC2w2W+sxsit1urb7PjqmiLcQ17MVQRN8Cb0rbsKMfd2oHf/CJocGHV9/MFk4Z7j/1kmDEmRI
gSm1loCUNwSDf9jGXe1S2vPWie3BWmorWjqyrIf5mAXpTe7i1s5hpunghNGSYFue5u9eaYFerMKa
Mi+SNjGQl5OV1fWb24OZ0QTMtj2P071kBDqmZP7XjcaBkqdpdOuxgTqPPPq8pLoRnwPu/zJbNsVQ
gQqM3S/2QfKBkPk35j70OOqL98Oou42JpN4HXP+OtE2Ik+/M7Y73b73PFw6/tCkD8p3FiElZJbsk
a4MPtm/TinukvTIFNt9AU1BRzmm7ThokEx7ANbQy9JIC72QNH2TFyiX9QmyFgYTp/5YRMVtzGydl
Rpv1eqoqPJbWgJDvl+o6yXnPgABIQsAJAjUH8ZAQS3wNoc/xPtYjXY1pWa1TbX3zkk8UODEOpjFd
1C4NveiMqxXf34I2ymmMkVZUaufYxRuCV7Q1CInreXAsBk4rOaHcxdvZ8hiYitr+s8TBS0PE5UXn
Fh+pEMD0xesn+5YscbML8oSZimgbwXlJ6y6Q4tXi4d+jXMzfNAsmmriY3EPkYCWJACc0kDw89q13
ElzCm4jgRHMrGU6OzdOxVEu9idMFildMOrC0o0e4I4eFVjwSWob9HB2gzGBzjvhFXtGxynyfFSSp
GQ3IBLSWvW1z6L+xZ4/ryi7tGwReIBR5Up9sj3NoHVx7deQ4e/eWjQOoQxEC/EVgJ6u8/Ti14g6w
pb+KivinqHO4P+ztzvC2l3Ui0AkCnVSHgBXGAX8tQAPBXLMrHAgBU1K+tiX7cU7e+EbCT/Rw9s9M
zzVEy9Xkd95mpJNmK0uTvKlypvkD1RCjJhr+0bdc+Yavyd211/FiGIZ63zmoz0hi6rSQHz+kgLh2
xYR5NkkGOBsjjuFJFdVrlnjlo+UStOXuPGPUQv3O8vo5mCdnx3EBA47Ny6HLbO+Sx1a1w77hveLk
BOCR+2yicCSw6qwEeVUWNFPeQ5EHu7yzMwgeq4k96ca/boX0EsgFiGuGZ7kUBmtHGyA6+x0vCRyk
175C23pRWQGkIo+bF6uYQGOxI7wDEM3PuquLC/h2YBwKfGS71O0mdMcaALiN/p41+TnM6+W5YhI7
0zf9MAKp2KRl/8Ppwl05iHoGQ7DwIU0mgEQYd13sPSvNxEhDBjIz7DXECZoyuny4qSEEnsMC+aYx
iJP8MHEaT1JgH+7sPUjt99jn/bAq+xjQMcavMB9qe+O52R+An9U5qf2eeShr9m2Laxcch7hM0fhJ
muRXC9biZlzi+bVDLN+wjx12cwS4Lim7gNEg1rds1Kp9Gw7cUYhHQ1KgHyei9ei/nFjEogGyBYgX
a1gywSrLWCoWta7WstUGxjDvooba9m9qs4uz8RN2hwODrW0v8S2XO8M1BbPbY+1nxd4fArUJZ3Si
UcD4qAeZPmHvG9cj5xtTMy6fofInsJzomW2ZYAGvQu88OTUB2ey8mEtrgzmB2G9/uHXvfiXOlZ3l
kQXScFbWKajTWxGO3lr32bwrl1DvfDto3tKxRVPwuCJTxAwP3o2nMw5z8c0pQMi0tSd2hOX0ATRd
3QJu5IXqRC3RHNbPeRkUZ/yiBdNVxQRiauubo5ipC/QIqQw72NPJ7Z1Y8GVbZ5LQkpoIXlSIopJm
YbITJhmoXbyCLrMBBzRmN2jWEklrqPvXBDvXm83ghu+WcKk3oFqtgpDyobTu4xd2wSGjeZ49jrSI
XAIQ9Djr5+4dW7ezA7fGxUQrbDb8V/o6elIdXBwRN6ZHtFxnKDZY3/Mc/2uSN+ZsstKgm5jihiNr
eXFkbR0d9vb73PScM0wsomd8wgjDFTH1CNqF9idsmjc8AZcedjsIf0SmPHipx5fKQ9wTKDn3ZvL8
U4TBfN13mOfYusY8KlX1nYop32ZRVlGF7F0T4xT7PQZLZd84RU93AoLtXjpZ8uxcI2C2J+Izoln2
U0iW0DamsTu7wlzaiH7aBt2Un7hwVA/LVKidRbvZDiALfQQ6e00saap1e0grilzgxAVotT4SOy0o
GzeCnHwo/K3E4Khu4uKWvCogkj5kNVJ3DpmOFDHCh/BzRaJ0r8lwxWr4oE2bscBNgreTVQDWvUkm
C1T9ptpykiTbrsQ+SU7D3fEs0AVJq+aubGSDt74Kl++wyhWPwNXQUSbmGLVRirXVgsxu888gI6uL
uyySpexUbQLVBXtf8uvSDQQCOwTlBdfnFY3Z/qTFyD3otHoMp6XZWUrI//LLEc6mTnwlpoBSo2z6
8Ee/viXXFH/ziptusYJg1AEGWqBVEqHqaQbY0GJTPCAMz29DxVnA9rU6jLn3YszUrBqPLzKI8Fsu
wjE03HDHgzeNeUDNbzN38ZUrp+RisZfZL9IBW5B3PC180E5pz48BHDwNKwRPej4eCojhtVIFKao+
RfjnV4lmzgq6eNtDJC7JyjK0x9d/AGEniMd15z0MWWxeKgV+BxZvHJ2CKVNHzHv1Rs8za09bzrcm
LXxe4J1/J0q0Mvr68n3UBzwwgxfgAmLvzi6Qno05aM4G5fmBpUYCDrb8IqcSbWFFRw86NuIwDfDi
UraHWImc4uhHEXnbwqn2g4QmF/ZNdD8Z/Q2RvjyKaiDMK0cfsH64rGaubnfUSXEs4x/nvODGLqYq
fNQaS2Tk1SgrJTDHjDUmWkjD9oh7z8PkkSdIBPqDHIEOdWnt3zVDy+szUNc5jZxHOtkZyiG/tdkm
sJRlVCfwsFtbGiGTQ+LjpuL65lwRz+Wh5+MI3pbDauwCOkkTkiewMtpHd/ZpmuJleWtFdC3hXbSI
3kDJ5OKa8Cb166/oOkGXxgw/vjP034Xuo11OvRcwOegrsRUOewTM8ske5oj2F9Wx4II1m6ZYczxp
z0jWoAZDzCWnziNjTWEoPRIOMAE185d0mu7UemQD3EDNr61nHATGUB2x4ZAF1+LDhx+RpkhOAA47
F1wbPeJQNIO9i1XiDmRXQggLDwddduOG0q4e10WNnJbjHbZIT4uQQJmf1xQplOEE5wlqTxfkNjWI
Qh1rHPg7LYfgxhRLvbcE5pl+sZoDHzym6haxvUu9ZBM5hX/KMcBuGO84jbr+vcZFeGgxzDwaf2l5
tuhGhJqQ7tCjxxsYn3xcvZa5fbb9l1DYj17ujpu0mtV58dx3Z3AhyOe8VbuSJQUGS/+xJ0B3zroC
73bH82Fc3Ni51ccHtispkAaaMeaA+uvG1PDdCsOHBNWUmcuSIGvZO93SbhVvxkyStoGxzd2GBHY7
tzPnfVudREAyQPbkQwFp9uAeyvIAQ8vG6d2nrEVd88ngypSD+RT+S5b3HIHK7m5gavHgwgOysCpx
hy2+lGrYqQ7FsKuDpr7juZI3FLItgKMWj+Bg3NLFV5W/GYFIxHpd/eFlA0nhweq9leCGikPRIVrS
YP1A1+OW7knBWYnFaMoa8kcZQRkLv/mj5MPFESjURi+kVAbVEKtKwvataZr2Yrd0OEbGz/bRPFFO
Hit3gyH3k80/a0E4m+eK985WdxGg9bqFtkAie42fxzvkKeAA2Qcc9rPzq588c25Z3RMqYgXUCpzK
OQ7u1UA50WYU4yf9aPaedL2/8wvV/1BMpI8iSNkeBfa3N8hi14BafQzG4DP2fMxsDQoCC7Tf+HnF
lu0NF9UkpwLbgunm1yNeENVTmTVotD+72rsKcpQg9w2Yxg133kwCUNHUtVGRRU4+oH2rmpyKT3wt
i0NvyejBcbviUXFvxCTeTQj3SNRHHqpv07GnqIuKC4Qf8yIKB3s7OjYO0lbYK8+zys1EaHel5hIe
IePbeloIYeIErLZ9xJuvC9k40cYXE4dLpv1kxQ6hHwQZ1Jy5oxoL6GHget0xpeZiw6+Cq3hsz1s/
L/841CVuYDrlX92M0O16vfVpKPRCbJAdiUP1aBgs71iwwZyyw+kX094H7jKN6EoEhmbTadP0CEfj
gFchTavf/OX4SFcTsY5rx0iVso3y67g9TrlSq7YxzSXm2DnENVBMfH5sKNirOiWRdSw4tKiwyHCI
v2VueudS/LwRBYFZlXCD8iaaUlZOOIc3DoUmDFjejIuYd5q9gJrpafrAJIWTqfWa5RgEA3zj2M/e
uhDl2ndYOrQZrwbXHmlhBZi4zpMUZzMyMATdpsWXM37QLYm0nOUeMBEbdD+pkWmqDqxprHWWEXcc
hJy3WKd94iMEJ+yRfqGlJCkZ0PC06YZO7p2sJY3ezBQisGs8kTW5T7PMf8EGlK5Nabw93hZQTlA8
1sj9MTGBnlc/vnoCMjb+Ys9qz26nDUsHDDasCRT3i36uo60/eH+ioB8iNqTTdL3uW2CrSEeRmHE3
1TgrxN8QZzIYXBhzqZ77o8aXHjEAun3X0GcVccqttc88yXpUvGE3ejNnaiLRpSSlPS04cGwLgTuw
anVhLlpXxS8J2uxj7DuQoNqCbw6wEK9a5B7bOkJRwbDxW49T/yfSUAoVbF8rr398hNk93huqrmd/
vv7pij+tKNRmkCzzY4dPN1AIyIFXTqnNAbxOfKDdRQzjx342gDJXVcOG0s/VuDHazvYNNtwbxVBF
GyJT26rldUvGzcsODdVOIEwBmiU+GZU+cAACZ7o5s8RaXjVdCE/8u5QVdLG1LfrE2qo+nontYUDC
gWj/tnqclwhy5nemZcItIaNDYDL8aOSVdaAGUvta+rznFdtAsvPZW0svbcprPbq6hVvCKzfcTAey
BWl7k/XoPaDk/a3D/g5YiPQgg6Tu0RFZQhfotJOGDHLNqhRe/TBYziv7bDKRykGh1J4+qpDJktcF
gSbGw21dzM0t9HB32yyFgQxBPYDXJOTZOPOKSYIEcvkiYdMaKj6v4A/UajxoSbJWTQ+zRrv4OCPX
2vtiSPZYadgokHFn8yOHj1ap/tmBzwVNFZnpYiQOs4qyofVShyCXJc9ik8zYBZLm1WcrvvPC+4AQ
AzPetZLEXrC4Ggs7DRxkdncUvmwjYmG4Pq9r07JXvyJmhXdTsh1bhtw+j3HpPsQFyqyF1/7RrmvS
aVMQEK3H0ooZskGcd1nwsgQnc4Xh23OFOOmRqCSQ8o+lv9olHTi0dkKMnItkv+265EPxWlzlA2IF
Grva8/CjzKlRQaDBsJbAAd8DssMtYcNiu/JYLYsZJLUD9q6CvBGzXHDrUkGCN2ZqXrkFi/1AJpwU
tB+GRyMEn5uUtrlQpNPB4QWGE9aa7jxkbvswGTzIVIxlXn2pJuK7IZ4qziPEMsdB3fHzHOpD7fNr
KyjuSQIXAL5bFm/4yV+9TnPkDAU1xgkVwjrALACkF+cTt98WeqzONksxgxKjgHgVGBKxc8xpbk3w
yTr+oOvUWO7jgkEKU17SvFEN4+z9Oh+fstjVvFV47FqHhSqbtIWdMggZP3HUyXFws/PuFrhWZM9q
FUlLXWEISVtW+6WT/neVdlRrwuxdRSHOqX/dWf4/9q9L31cETZXHf/7xb/X352PCmPsf/xD/jveN
uuQETjFUNPiE+u1/++Vd6cjAcSVbINexxV+/fM8Hlhv3XF2IPz9HS72uxPzrX3+L/78RnW/hBszq
0tGusv9b6zo6m9enZqguYjnP/ivZOJ2RTSby+L/8PvyIbD9QynfQq/Fq/fWvUtu5wz6qsiB5fWbz
hopwVlDZfPq/fRfnr99FGXfJrvGtyxj4T3wyqycdI/Lio7POjPJy96+/3f/06+cXD6jY8QOplPzr
t8ts7voy8cyFFw+v8Dn8mx75v/v61///nx4vSAGFMHZgLuYXmxoKff5vf3z3r1++RqYkh80fX81b
L99X4eZff31x/ftXwDWr8ub3f/zDd2yXX/c//XyuD98//flJE3skzEIDXffBfw3EJRogmOEhJLK6
BmIGFqPFt/u2WI//+jv/3Q/uv30uO1yWvEmUuVguDNhN3f/N3+zvvv5/knamu3EjSde+IgLcl7+1
abEsS6Llpf8Q7W43933n1X8Pe/C2q7L4kZDcmAFmIDSjMjMyMjLyxDn25cCKIu0DUzZYGLCWNJYH
v7nwwq4cITOR5ImVySZ6v19og/mt+THky99vOSREecP3fV6bFZ1e3Zt1A7PrXK+8hUgXxBkKpc1L
AzVPz0VrSuWzbbslsEPovuq/1k3Ma7hiQhHGQKUdAarch4xJH45gMHZtS0plf5UAPGbcYNatbQxI
EeKXDTQJED5bkeYY4PB9fVfpG061ZUK9nLNcSxxtnHc7gIqMtnBAd9OGiWW//W9Z/t2wZxsSwixf
AShYPoOazLsdjxLrs7T1/fnvZ9/3YC3PgDaVzz2JLR3r7vrnt2Zo/vvZ5xWJK1M8seQQGoUtr5LA
5H5zBELIQqowMcPELp8rskqi08YCzP/6ldPaumE5JHi2oQufLzjsee6sq+chRQOAzDyK9h13F298
Xp+qxZU4MyREQLuWUjB8VfXs8GyHuj0cTusGFtfCRpcc3L7OZUM4+1KLx1qljmAQn/mN6Q82y0+p
9fH3jAj+ZHv0nZmIhj+bIXS8k0EHs8UbYHa/bmYxlDi6bQNZVzXTEDZ3m04d2osa0eoGyCKI8ydt
hELzad3K4to7NhYUOEBkRVgSo6slG/0ijlvY+7wPGsKXB/Pbuo2lZddUVbN0hxu34Qg20E1rGk/r
qmcJdj/7VNDq+HsGhJPP5Km1mkwMOPW+Lf8Iy2rDwNIs6bKiy6qmKgxBHAFvVszgVDynf9ZICA43
VIqL/GF9FEvOqyu2YasKPTa2OE1e0njw0DbFs9k+SMm3oXpslI1UdJ4IcafrqqHTdq3ZiqkJscp2
Etvv0hgUxoBohFM+SLL9aEBmHfv+Pe0bE1pbQ7YxeUvLf25UCC9UpruSQl5BPeyvner8WJ+1xaU5
G5KwNCPvan3aJcUzRXXTv/NCqnOHpv30Dis6aYMuoyGkW0JgyXw7IjP1y2eqVeEnO/hLj79N6sZJ
sjhRJg9DDuLjmmkLO16Vqa4XANSfzfiePn1zY/EX/evs8+rlQTXZdUeHlMzi8wAfqc8cVpA0rc/T
ooOZpjl7MbUBXUixprTII1Ufimef50Ve4yiPwLQ4P1rHFPJuDe1dU/afPTFnBHpqJmOMvYS0JJ3c
EajF+oj+Tdmu9ozDqlumPsdIYc9YTQrpdevlz5UFzOQmAA5sn2Bw49maZs70BzxJ6xYX1+nMoLBf
wiBPzbTCIISYSHoEECzlt+smFjeNw9uoY3C+aOLF1zAqlLkzTKCMqQzQwJZ/l4a1s+7WzSx6w5kZ
wePY9sZkpZiBgwEduBuo/ksViojo0PFS5mN43d6818WlMmRF1g2DdbJUwftK+Bho6wyK5zp7ij1A
BsfYeihhyO825m9pp54Z0oQ0n2c7enJsDNn/hPmDpj+uj2PJAwyZsoRiUH2VnXlez1JKGXyZguIg
n9cQiAPDjETQxgiup4r6jULGRwlEkzVNCJthUE3GmDrZcxF9ArKhF/6BcwBRku8lrErrw5mn/XJZ
Lm0Jw6ngcgnp7suex+F75v/jIJTmAPxXQB4mKS13H2iOW7d47d8G+vKWoqgOGluqNq/f2QTqLVX8
ko6yZ1qXG5AI+SMPg/SZrFuZf7cwLl2mbETq5Dg0bAuHQqsAfDdCKXvWtXuDlw24eb+Nzm2i3pb9
3+umFqoW1MHObAkj8hsjodaHrbyHZBLOg3Z6hjyMNs6fdEfvWwnAHTDP/m/HcYcYfFm9Mdhrl+cH
2JajObKqcE8QohJi36lD+yRVxXuLJ7Vswx8XVuzi84I/OoDpK22MZ3Hwh7AET3Ij+feFuZHtXm+s
y0EInmg7tmLbPVbK9N4PDpN+1+p/rq/UwkAMVcH5dHIsUMdCDEoGsEX0bmTPP5L8j84HQuDwYHRY
N6Ko164HkY1KKjJfdVCIuXTwCASaXkO18xz/ae1+8pwbWk92ck9UbaV7vX2kyyRwvqwbXQgZ5zbF
s5bOFi2FYzp7tpC2o4s3LpyjD8olyV3PeXOuYlzYElKhyHPUSUOB9tkGF9bDYqVDE6uM394xIoCj
Ou1vuiMbgjtkkwU2zGBTqc6Xmbe+P0gdeiQGrTPTj3VT/6YJQrAwiEaOaeAbDmXtyxWjQdvq5YYR
8eqHeOwzygMn8x8DkdX951L/bGjesWtfA+NuoAs0HEBA6vDdfHLyj7xxhB4YjE8JLP7DXRme1n/a
1c62VNmScSPugMb8n8tfNiRlI0mBo75wGfxWqa907v/zexaE4NX8Z0HLnzPn6Te/Lsws2DIHJjx+
f6XQGxUfJJ691n+/Ke42YYbmv58dJ5VngrCTsWCBk8x3dMMlxod4a08vWqHbTjXn8Mrr56WVToEd
BRl47QVUCF1aUPSqHuTLHX37bf+XpNL36NfP6pD8oQB0HozSBRX25EfJjWkDSuhSHrt5rL5ZH/u1
d5gwS0HHYXPQOap4K41zb1BkuQjc1vlqmq/RRpVj6/PCoHUUJ+IeBKtbIe+Sntq3nloWkzkfV5qs
8qKkCnGkjMOCxiQD3Nl02w430bDhGQs/n+9zV9cdS2ZTC8dWmAF18STFewH8l+1M+x0/XzVNiwMF
YUHeLS5dghZapbDk2nqp6o8VoksbUXbp1+uKrkNPpFLakIWdE+satK/j4KHucT+equHta0sWTsyj
pKgT+YRDSilyo4ikxHdNBAZUNs6bNz5Zvq3adFhpBC9N+L4W6LTQSZb0EqJCgBxeKW1U+pbm58yA
LqT5MPUpY1bZ9NCAjPFvsnwjTZ3n9+JMwDtNBdpORbFM86r4Rhcgtb8m912n5VYE5cZuNN7hoDRK
mTK5AhHenod4FroKuYiQg6QNqPb/dj6qsPWth4froMUFRTPxTdJtVRZfgw2paaQRkK9LBBr9E62F
GnLG6tsd9cKKsA8UaayaStNCN4RRGvryN5eouNufj0I4Ank9hJWh4/tNddeEdwDW1mdpwZEuvi+s
Ar+c1DbUQ3f8YiGhUG7E6IVF4LhwbMqGukMaLQTR0EBjmpaIxM2zg4p+zAduWFK4UQi5Sv9wUc0B
2WvqVEExdOlJdVkl9CZgRG6bnQeyM3ugRayiBB5tzNbCtmBH6OwMS1boHhfCUhoiekk/XO2m9iP3
RJo2dGejnjf/WGHnXZiYZ/RsW5R5EBHVy9qN6b09DRkYZRveSVThJ/nJiVu3rg20WeCgBiGXArVb
94cl89wPZPATiqnbYjIIaj2AHkStwAjTB1FNaF+Zkm88FqrVfIoKo72RpzCiQUk27mqy7o1K84I7
Anr4ZV4YfRbIk6xLSuWeyuFbLH1bH9zsbeLc6vzD9duRKYsLm8mANnqkd7hyB+VLNbklklIKHcbd
nWO3R8m/W7e25Cw6wt6Q3KoARsQnH5vuLVo/7MptEc5SgY+Xxk+t2HppXXB+nmIMzvg5DTJF50+a
DN6c3KhcWIC8LjwM6c++L3cIi4GWWx/Q0uIYBu0XPMoAgBHhO/RClKXdD5ULqcpLZfr3vaFtnGtL
c2aYVLE5Fdhm4pxVWThMdlRVLo2W3QvSE+pTrDQIWESIFq+PZskZLFVlOLSnUJkTEjAfVKccaXnj
0h+bg4v/Ro/+bW9C7tzQQ5lYyidkkI/rNpWlKeSNXyXv+zcgCqEKIp6WHlmMprRAgCA0TwGI5eQf
BCpOPva7tvvaR+1TD2lD58DHH96mjn4qG+tl/ZcsTfTZDxHhAE3ZVwGYvcZt4Mw3u+eR9+28/Lpu
ZCmYnBsRphhJjhpiqqpx2+YwSZ/i8d6wAPRDgCe7UUA/98b+Xpxdbd5vDncVRZ8HfRY7wxiy2WJk
UDJ9QFXzHHnexlGzZUGIT1bmdYoOU5RblaBlJwNy28Hb2GbXdX3LnMkBaBqiBO5w2FwOw7EcudeN
sXZr6YkOnZy2olB5csrvipbd6t4tVOo7hU7qdyzWmdV5v5xNnmfVaZaNU+0mA33X3V2mf/FQ2JoQ
qgEx3Ca7kmaVdZP/wkDEgGwZmkVioBk8+gkB2aMDG8mZoHGzBAEf5S7tvwfeU+HdIAWQBnddSDed
9JM+7o2xLi7jmd3572dj9UMkago/xG6gfwLG/dXLtkrLixsMUJMtWzYuaQs7PcibupcKr3Y17i/m
xxQpFPW0MX3z9FxN3zx5tsWzLBT4l8OAPxNKByIKurAdEGu0Mpxns35S2wfFsfZK/U9u/VD8T1L3
GhSP6ZvxcLgpgAZaWAE0gOQWdpsPCelUauwFVEZkyGzKdyzS+feFvWZHYw/TCN+n75SOGr3duAQu
HQDn3xe2Gb0vcRLDPOW2I5VrD2mIQ6n7qDVYSrNP53bOIBkDV5oAGq8v3JL7nVsWtpoeIHOQ2Iws
R2J3Mrpdmm/kHvPciJ7BwnDvoSpu85p26RnKCMNOitqRi3S8Y36xa1Ic9D3/fus4LFnmBmfpBtm3
JdaFAEsDwYr02lVOkgYFDsyd6wauN9FswDEU+X+HtOBiE/yd9K53GBjo7rhRYV4n732HjbmoRacf
6ZouxAK9T4ZYDfza7VHBio/JrAC/cWpcrwbD4JJC0sm92hHPJccfvA56+trNQQI0B9nnNDzG8Ubu
dO1Vl1aE/ZLSw1y1ulS5qf4t0j456XF9oq5Pc77vIOAh/2+mhMVoB430uTA4IMpvvNKRvdzQ+0Q3
/0Na347lo61spUtLyz9nZhaIEGKNGEN5DuGFW7Vrd6SHX9KQ8gBj320szoYRRyilKJ021GNi1W5Q
fEL93YFBX3lZn7nrSMN1EQdQKGnJNpWny93oRVFJywX7HZ5fqUGpZ9+B3I9Q+EOxZyOqLQ/nly0h
tsiDHUCTnJKhNDeWykPSKbI3duX8cy+Dy+VwhOASRbTdw4HC6Ym2TITAe2vxkGSoO7WBrqfaupIu
ZAkX9kxhhQZY8Hwo0Bo38F88omUo3cuFv6uVQ2PfWniilHwoh/tB2dhQS9v2bNlELELklQP/kE5q
ykMXf1L9g+7cNFvg6C0r6qVzdEZb0XyKFbK9IfruRw9B9cJZtO6CG25hCqlCgWRE60Da6wbosjjI
he7tN2NB56LILy83hUA6mCUMISNuYUP9glabujGE+d9fcTuxNFG1QzN5dckQhq+DB1PFxhPs4vdn
4IEKlka7gp7kuZ7LsLs3Lnqn+yB/nOq/19dg0YCqWxTCeJiQxQcLKYLkry81qkfR1+AUFV/e8XmN
SMmBaXF7EJa4GuSo7XqldqH518q9uhHEFn/92efnv5/lzDrPnvY08HlZRfXsTmrT0/rvX9wItBjz
0s1peXUhp/9ZG+EwqFwLFvNs+lJRe6LacGyhMlu3tBjA5gq9QwFAvbontrZcSjAHkVb0dHOZ/kkx
4bytVNSem5a++WS6XTe4cKVjbzgMi+Y1lYxMCJlxA5N2ZOrofSfG3aj3+2jsEJa70az72PrYp7OO
HISL0obdxSnleYPa63wVuUKI0WqKRAvVvD5GgwmGQ717zNLvtnG3Pr6l6DI/DVKENXjLEj3bR4Jm
hE2aomXMTV/3jmGs3sWDvmFmyQVVC0glVx5exsU3M8k2WrrdtcY1oTBFLau/ScLJeYdznBsR4nGh
S10jJbMsD0XBFl5ECAfq8ntOW321kXpcY2cImee2xC1rlXBVRBa2sqfA+wwrIv3op1FGKVp2ZeuB
8k/D/09klC28Q5huHHDL8+kAtJoreldvhFCh0unH27Rr0BA51e1HWJO+r3vGkgn4HWlmM0CN8Zh/
GTVgjlRirU5bl7Le7smD3Wz9+0sefv79+e9nUSnoQ1iRdb5vacE+MSd4fh6t9phpN+t2ljwcLBqX
BBJg+6qYm5SWTbt63rpAcW/R1oWkkFtp25/WzSwOx+ASMj96OlzgLocjjzXqLxIsrNwjdr55Qg1S
VXc1Nbp1OwsZKXGIdxmEZwF1i4WXrh8034dH3c31Ym/CXTcpd315Z4WPanUot3LSBSegU4D7IYVq
lTReiH5SNPRRkTaja/p/N/sq+3N9MAuTpgCVUQ2Tg4MykriL6H7v0NMbCNzoBp+m9K6Z4GvbmLJ/
y25C/oEZih4qjGigrYXAAJe7lUjdxJwh7an5r+Cu4UN7keJn3XpU/ZORB7OUx66IrH2OwjUUU3ud
LmDUGPSDRlPwO0at63O1nIzFEp+Ac13OzbIJR7dNb2jrj1Fq9u6jP9aNLK7cmRHRH2O9U3o5GglQ
6e41n95x+VboBP1vEMKcwgsdxYafjS6t9D3U9OlOSzZ27qJ3nJkQvAM2hcaACYQhRH/By2A/SCgT
d1uvzVsTNf/9LA5FgzROSNiOblDfDtRr6+f1hdgahRBH9WZQ/AZEuRu197ROe93HyXlwrOPvWZl/
xdkoIFnTrCiMRzc0PpiBtDc6qGWce33r7WV5ttitpAwG7fbCaHK180Y5yEcYlQ+KtVffDhwDnqD/
+r4wDjANSmj3uJUynQbtNko2rgoLp8HF9+cE82yeUIxOAR1Uo+tPR0+B4wWGh9P6UiyaMMCP0LPA
a4AlTJFm+2kStNBmI1urFUf6gE3luG5icRXOTAizBPcDbXWpP7pp9WjCTV6+/N73hVkKKi02gp4h
OO3e6g7su/XvL00ROFaN3hdF40gWvi8PvBV2jTq5hvkSyX+NRQfH1Qa+Y/6GGPQNnAkQA6ckQKrL
lR5h/MmGsJBdQK0IGLs+/QJRdGtZ92E3bCz50noYMzGCTsrOiIRIpdRFkOZ9I3Mt+VDL0p6umI0z
Y+kewgXRAvbEI6SliX0IFRS0uc8dxfV16PfZ5VmsyDuj0dCpQuUomiDIr39ACXc/RVuAuqWcg3HB
ngD7rnEFnmgMo/FL0A2uU88obTu6V2nt0k8OdDhvpgKwLDa5TGZIw8VM1XC5bClSIBMVV9VtdfnQ
glVEs2Xd+eaFFx3j3ILgGPXUdGhWYaFHb+QxOg3/+Ok7/Js3fR7I8Dz8XPCHfsxSaAJ1xZXTg+Xt
s/g22mpLXXI5mwspT3A8Ul23EHmePkA5PLk5PKUpujAovq3P06IFfJnnbrr7rjpfpEgqginNJ7dB
8yNoot3f699fCgK8PhkUDkiDGMXlSsM8rTXwoY2u0URH9H+8SDpKb+6qwZ3OjcyDPIv3IVxxutIU
ozshAKftVPUdkfj8+4K7Nsk4RaXDIDT/Bs66wTisT9KSs55/X3DWZFRRvcw4rxyuR0pB05v63Bjp
sdA2wuXSavNEQK2eS4VNnetyojTV88o+7kY3jqB6UGt29tuHQnEO3KCi8Kx1VUkhxxosaBR7ylDx
ScnljxrStclgHIGmbFyPl67ndOhAVEIfzdw3KCxLmgYapOFl7w5enR1kB1bOPO9hhcpsNKvUNNwj
HF/vLQlllVIvnOe2HsrPqokg9kA9HMpreeg2QvjCUl78JmEpR0MGC9Pwm8os3Dfp3530UqqPtrxx
p1o6KS7sCIdrOEhpKStV72pwEA3xsxwhnBHuhuKptJ876dg3rzo6eut+et09Yll0Y4N6AA9Kaigm
hoZC7bWKkXSOkR23HJ4UK3SBDlAUFcON5Se7KYL+K/uMGmelFRvWF856lWdAKpBwsfAjhFAiOUnv
SLbVuorzZ4T2LKg76N+y/INnbDzSLC4inR08zZJXkF5cbpMaDmm6HbLOndR/EkghZ0xMAbFhVLwZ
T2cBiJRnDCmHFVf+S0NRUk9w6bdIZEM/m+6CaSNwzTtAOAUB2HI82SAGr8sillZKdj4MvdtWqJ9q
+s2kVPtK23rOXjJj4A1kD5RfrlIHWRvTvNTLwQ3TQxrC0veibPXrbpkQ9lVVhTHdQ5gYHMiE95Jy
b21VELZMCFtKi6D5HyZMaNJpDD/QCKdsufBC/KUMQlScC74abwyX640UUg5/eT24sAXJcKq//TA/
//y/QePsHAxUKytkjc/3X2z9sYnffq26+Lxweuhmkw4eMZSz/BhJHzKIXfq3V8QvTKiXE4RmV0fD
J2vgI/z5L5l0u8u2GmY2VkHc3tPUZA565oPbwsgfoW4V/VyPk1sG5r+frUOoBHVnzftBH/6QfsDv
+Y7Pz6B5Snbge8TfHzSFbtdQe7oI2iQtrZww9f2eBWEAql76cp1hISz26p0WH9/z+fmewRVnLjpe
zk86qnqGpFjvFlO5l8N0v/VWtXRUgIT9PwOWsM9KO+ls3eN0tK1HaIER5zn4U3qQhl1ubwDC/51t
McbOJHC0CUEQBS77cjDQC06QEI+tm1SuYhz97k6LXp3iplMfIGU8NuqNH5b0SB97mm8j68v6VC7c
2uYEiOALBwsgPWGkha9leYWyiquiVOh0kIsn7X4OkwFstkhqTVtrtzC1VDSJYKirUTUW0Y8mHIz8
wSlcJYX407vVg49ShXgAaqowdm744fzrhbm9MDaP/mwjlbbmQdNhF67OvT7P7rv2JNXPfvJ3HLxa
MXoxg7YRQpfm83x4wnwmpDgtbN+F62XJt7qBzT5QT0093mu6CbPmuFOn3l1fwoVoQf1oRvNDLsdF
UnCgsHZKZ5CVws3U3fh3vvH1hVzm4uvCXtOgNM1ai6930MJ/Ga07Jb5xstf1ISxhQC6saJcLVfcO
klYaVsbxtkfyRA+/1n54aJ1/KjDUaEhKw41X39cIuq9b3po8IVIZ1WCnCMsW7ky1SqnvHUfqxcDm
pOHMA6UaUYeJZjoX0EEDw+rWS8/874sebtMXAwiQzAm2psvve0HaNbyq565hfw/LB9W+r+Ifb58i
ugDJnOW5M0bknEiQpA+1ICnc5AH9PGPY2DFLK3D+ecF9ZSuiSWlMCxfy/a771iEO9o7fb9DSwKMO
3SemkPq1PfxKkqTl7qg/OvWTV5kbBpZCGoyXMJNyp4E3SxhBNtZaZ3CVccM8/zCE8NFH9W6WuvZr
eIOLfuMSvrQjZ6wB/CY6gA0xglKbzpomoE+js1+kHD21PIFPx7U27hYLnmUABYQ6C2wDHS6CZ6Fh
WPhFnZVu+A9kAvVftHatr8tCqKTrm4PA1EFNcBhcui4VtklqpqR0E2i1d5Wk3+d9DHchojmwOVew
ocfSm8kkQGic2xS2e2wbjoNybOmWKZKC0mEWIF4f1YI7X1gQpi1V0FNRe0ZVQIBqp6fY3uoZXHC3
CwuCP6c9Ar9RyRhiJAKD8NTCeY/GEE0u5tf1sSy5ANXVuSOI4xp6qMsVqm3JGnrPL11jcO3mYwm/
v3GzbmKpEAHn7n82RHIHhL3LPtI5MKv6rqmRgJJeE7jYHfNJ9z6lHcrcT4a6dUovLhIXZ8oBsF1d
VZnkvDNjFD/JC2yEhG/gyF8f1cb3RdBp2KgEtIrvJ/ZHHc2k4ef69xdCAMw2//1+R4g4QRdWiunr
hRs08wOVah/i+IHJ+j0r6uXy+0GX936oYSXd1xC2Ixra7D1zo1iyNVdCGIhVqUxam7F0XfOt1PIH
r4hu1weyZWL++9khzOtt+b/pKoJjzfNws3GEbS2HsOdDyaz1XGOippp3o6OEqJC0m7Z249YohH3v
eV4jlzJWLP8mRc2yOPzeLM1x52yW2hwN6syfUyGunnQY+u3DwEn2Zd3KYvQ6c10hJa/qAsLElFHE
5b6TH1Sa6OVTFD1FW5AeZTF6nVkSolcOnkTTUjahw+tQ6Ec3/YSqvA1tmqqF+jG2veI4xeqNJ8d3
ttTCEFh/TUL5FgVFVB/RSe0C6/v64NcdBZTo5RQjegpPRsYU5+kxyPZN/RB/p/1x3chSlfUsOihi
lX4q01BOYnaU1yrKgeQn2XmF3x7iOux3QZFMCEoaLzGLfYR5sdrZITx5rYPoqU8v8kaAX/Zanj11
GL/ojRC8SglMp+xL7ntedYrzk7SFr166PzPaXwYEh3IgLpzI4Qs30qoXC8r2UEccAVqMslaOuopI
k+6cusG47xmlGjgnapg3VSk/r8/68tL++hmCt01yPPGazDmWtw9Wh8xrgfJhAz0/HELrlpZ30H+W
RLx8Fmi9aVRYQhd9Cj7k8lMW3Ob+h80OreUN9MuQcMo4lle1bcfMduoBfgWoB9kU62NZPv5/rZ4p
nDGxF/eZl3FDL3OEGJVXM38s08dQ/qgX6LHd9P6PMRiP60a3xiUcB75qNwUFHk5/50GrH1Oby/m7
js5fUzf/hLNYajWlqVazCQmNJaVqnw0oQse8PlW9dVofzf9nu/+yNXvmma3JH4FKlAbHdPDYqH+n
+qtlfZnlyuUGvrvir059dcY/EuMGKpkNV9xwelPY3Gi9dEmn4SG1clM3J9l5zaA+bDdGuLheBnhJ
COCoyokgDSnRiilrJtbLQhD3mRvCfuPomzencIvmFf6XBWEctmeoUepzVBjVndPe6vneKD7H0qkM
jr7yYaw3Xh4XY+KZOSFkwUjsoA3TcwaiGoZC19sbEGdQwa/hCLEInmO/CE0mrIxvvjZbEX1jssR6
AOCLWB4VJitQDhS1qqfQ/+mFOyt/8PfvQXqcD0UTYlCChIqizUMx1IBeNH8XbMTtDefShABUJope
m4gyuVJyan2g0p+G7m59h24st4hhiJNuCKDk52hAgvKli4aNXbg8BJ0KItQh5lWfcKGm0YBKXeFq
1a3XwQ5r3/hIv7xnEL+MCEHTGHJHS5o5x61ux+ipN96Toxu/vi9EzE5J6zbL+f5onIzwDhWc9d+/
GKrOvi9EyZpuQ85oJkmpn2Pp3gq+q/6NlU4b07S1FkIksRzeCux4nib/GCHxY5JTbZhYPP8Ni0AI
aAhsrXoZ7xHBa6AAoWRvD0ep/yfOboyIfiDrD3T3NkwtT9ovU8LdrONlNuwNCgB+dDvqX5vuW0uz
fm1tXAGXJ+2XGcG3MvRle+h6OUb8b0gYS+aHON44Q7YmTXAvtUW+NjNJQ/sGOeQj0H50Su692t6b
zrsiyq/RCJ42lhmUW/9WTRCHQ4s53W/SOi2ui6kjUaTwz1VDTtoX0sD1hgBfxgdfe7Czj3n50Ww3
OFSWAhcNDxAOgzBQrhpyBitFNyYaCL5oww438ta6L2Z/5wYEV7acyUkij4OwrR7i9Eeb3yRWC8H1
S2M9G/VfVpcc8m5jUEtzd25T8OlS19QhRAHLNY0TKo5efFKtY1p9XQ83S/52bkVwaV55glhpGZkq
fS1HxGzBdJ9CNFy3WCK2hiM4dtqYUVUnNbd2x3PTBo3LsjolSqDv4mzcyGrnvERMk84HJXi2ZbVG
mjcMCm3YAAX1+H4a0NY+9PKTrb6uT+DWuOYJPstqlcEHTNExLkU9jCEA5ttp+BgP7yhyn49IyMSy
Vq61McHDac2yioM2UkR9x8Gj04wDQmfWcRB7A5VSHpzY5kRoTfPBKIoXxe5vQjJLuKXegR4zzmyJ
dce89fxBmbOl6s6/lUE0R7stUbHlmPDfcMTSowSHDBrhlDDs9EZpHm39HXnA+RCEkND6YTKhpUKy
BMmPXP5ZI/y37llbIxACwDQ0qFUGWLBcbdop33/v68LGb0FJgXwgn0zzG7M+Zu85ks/nR9jvberH
vunP7iTfSu0XM36qih9hsIFKmL9yvdN/rbKw043AbNFelwvXz5/S+Iscvkjd8fcmStjg4WhZQFbZ
esN48rX91qv4YvnvfKKErW3IXtw5HsvcxvGhjFCUjr8EQByz4oOUPulDegJ2vLOtH/pw36kfA+en
pp1SxAh+b5jCXSyvob+wUCt0WxAVjX+SK3fdwHKg/L+lAhR2GSj9omg1f77AqMrzoN+G6WkIPinR
l3Ur65sGvPqlFY/0bMpTrGjc9LRbbdxIAbe+L2x7xQz7pCq4I6kljRF3yRZSctGhNZDF4Bgt2xRB
EnQqmUiSV1zz0g6wq7azh+qHV2wJQSwO48yMMIw8VNTR1Di16uqpCr96sPO/Yx3ODAjBKxzVqIQB
hDwWzVmr+Wnm337PgBC/Jrvpm25gBOlwUCZY3Tei76K7Qn2GAghP17IIuu6UCDAUhC/gf/ZRhdDz
jSIdk34jB9+yMv/9LHtQkWIP+3o+CGlLGJRjb3zPSfkTa+slccuQEMWcLgu7wGO6fH/Y1f5nPfvc
wdo59l/esSykDyiMEJY0scd27JvYmiLC/iSBI9bxX+BT6yYWt8h/JgBLXM5ZHstJ6E3EfNmhtLOb
vK/VVrF+cXucmRCiSGp1HsyL7HLjrwkyhp/rA9j6urD5PEuyh2Hkit/4L0Dl4o1Au/V5YetVUqWX
asYSSNZNpsGRvjH/i650NjnCzvMaTa1CC5/NzBv7lH9/1rZehrZWeP772a7wiy4tzflZ2kj2Y/TI
a26+dRotTxKMmxbEzLNk2aUJeWyAEBkMgpfpuN/Hmw8Gi2NgA6CeCyydWH5poCQBTZO4pE6URjuk
VnZm/yE0H/tAOSmhs9PC7qDkL1bzYzLuY++hoK8vch7APm6s1tbvEM51rW/KpO4Kfof3NDYnEwWW
LYdYmksbItGZAV9Vr7ptsshrMqPrU4A+yq2TZAe9/rm+Y5YGcW5B2DG5N6UDMvSpO2n/+PmjXt5p
kFO80YZNUQ9WD9VCWQj+HWHbGImn9t1Y569xIYW3Qe6bH6j2WHfFaDobZ4syL/5F2vqvLcOhLgZ6
9woKOcRQnCX5lL+mtbqPIpp6hj28JYc2vW3rhzbRdjkS2fWIdnQTvyBrESbFrRJmD3pc7DxL3ddh
DDpd3piCq2IAP8sk6wBdpM0EE8IUVGiEjVLRla9+be00szlK0eccYK8S/WzsjRvtVRQRbAlRJOkq
u7TSoXy17a+BE+8SLd8Hkbqb1dXfvrDno5qd6yyajLIZlyVvu6+m7x3HINrhqsd+s2locfJsOgC5
D4NAFHseCOmp0eZl+SpnP+Wh2KfKp9D3d2gCH7J8S9/massxe7Rj46Ym/+sKjF1aXhTCU1S8Qs/9
xWjCD10cbDjplglhz0FZbOoSjz+vXpP/iCX7tvW8jTrNgglIX5Dw4r/0yP57NTpbGX3sSkNKs+K1
ieV98dXO6o0xLDjZhYH572cGeHBQFSnKi1c18nZxf0/UOA29czS2ztzrx03IUs6HIuRXPo8OdO7E
LMj0yVACmE+bHXwju6SqD1N+h4zEKWqag5YEN60T7eLqrU91kJrYaNQgVzczFIodVqWRW10e9Pmr
NmV3AYNt5Y2bz4J/z4B3G/JA8KNXCo9WWijGWAXF6zB4N12kDjuvn3Ydyji7tDa8XV7HGxYX3GNu
dld0alIgPUSib1uy/SDysJhJKif0j2Er+14ygPCDBmvt3HwstvlZnWbokWHkr23zxxiUx87ZYqRa
cEAHyitoUWxKaqYYUZu4a3Kam/NXg+uu/Lw7KOGX9eg2n9/CUYIFhzZzxM+u6coSAwr+IZfz1xB1
Or3sd2b4V2bUH5pk2CuI4ir2cdiShVoe1S+bQmiIh0ZLaPziqBxo/tRfGvlzqGR7Y7hZH9uinZl5
Ao+zSKXmv59t37QrWpgVWpwa6FOPWubRj4DG9YXV7VPILN9+UDh0185oZfo+6XO5NBfUbZLAHBi/
Tn3Jc0ty7EEklfKbCQohDSPnZK/CUijzEHppRmrjTHI8J5q1rMZDvtWkuOTU558XFkf1g6mFpD96
LZIq+1QZenFvmZvlvauMDL56QNdIy8xg/iuGqGpMVQm0f/Da9MFJCrIjCijHStliRb1OlGgXNenD
1eH5h7lOWJJKG3LEf4bmlf6vQ6TdjvEfVnBvGB9k55QlP9bd7XrmCAYGYNuZ+gJaCiGG12baTqZP
BjiO/r4Fc/1mhRAbqShI/qmL2KDJRah6Z+Vt209SAc5FPxn9lzx5iHS4hqY/rP6t5V3BlLB1hj4s
mqqwitfU3Dnprtzq51iYKwVcItJ6YK6h7hJSRV9L4FMDDfsapV6/syUz2dVV9ubjG6+BUoXQbJMg
iPRguFU0NnLTvqKdIxcns6KffW9v0d8tDIU2hTnrpbOXrEa4IdVAC5Wwn4JXz+vVx2rI0qNhh8VG
pfraikUpCTA0yQ6EASIazuASNlVe6X32q8Y4oKlQ1frhrf57aUIILLYcSL0CWc9nI3hJB7e+/b3P
C4HFk+KxbOBx/Fz867VJ/OYeJ+6PtIs48wvu/GIsbHY9M9JuaEr7s9eVx/HRr/Xjm0dwYUDYFKYG
M2nlV/bnycZdbSQE3/pmK4xAiCAVepc6tw3785DXB9A6u7+clDxpejONLrmeOt81UJBRTFrSL4+Q
MO7lMSvs9DUbP4xZEO+0kXq3+nafvTQjONQ49PkI31H6qt6UwXDQ5S1CkOtNAUqOth0KrFw4qZRc
jkMbVXmqeid+pfl3Z992cv/mI302MFci2eEkeuKKG54Xa/+PtCtrchRntr+ICFYBr4C3qrK7y3Z1
ddcL0T3dDWIHgVh+/T2qG/d+tkyY8Hwz8+YYsiSlUrmcPNkp6ZuVfUHTVqJ90O50X6nEJ64dMLwX
oNQGc6Vo0pCf84JpZZ46PMVZtGh/9UvTb+NV5aYLxnBmr67kSNcv0cJsxDSa9C20XK/6SZMlxtEl
AdJhOKnNKjZCQDUgTh5MX6MLHWE3EkAlaSLnISZXGXCHpdNIo9oYNU76M5jEECoHzrTEJXbjlkCC
pYpecfFg3Iwhyh23HJysH85mF7RRENmrvllwSucWcSFCvnuItJKCJBChoTD3xV0iH7hRp+sVWNKd
S9rQjpwenw+1p+5vmKAToHoqH+6hEFJgYeGJguP4ZrBeZqU5wWCL4UyfFBUDZNFd/+CtgAARhqKy
CUt105U3qBNj1Jj4eXzlZMfDt3B875bGM9624+KlgIlCX6lo+bzpjyogPiROr4OAAC9Gbz3nvPYx
svbr1LUrAn5jRQnX5mj+LdGqpSpLD+5t7fZTvoV8GXhHBK/Utf0q6ilKnDrXwdaReZWlBYaxzcbR
RwnP782nKt7z8YW2ESbzbkJwcg50S9pjt2Snb3VGbAN22/qcjCAHLlkdIwBMuH6yy8hvQenM4iyw
0W9XDI/6AGLBGgJOTOrFdssQ0Ro9CWpcj/rJelf5VrUezWJInxd37yLgm3oNczAqfN7ohxVg9XG7
NAlwXmWgL2CHUpHulTmirVphjlNbWEGPAK8vvRJt3CFdmS56E1aACldkXfS2Vy32Q9zaJuzdhWQR
61wsLpz61MgmUz8x9amZ9n307NDX+7fu1jZBBOJkLE8X1H2SPqLZsu7KWNdPlHnc9tMpuP/9GUXT
VVxpvHYgIUQce70EkJaEUQWXHUWNVVtvs2dWY/LBwkM3s0/gaUZuE0sQpHnSIsxQMWJqFOZJafod
VfgLNYZ9XU/r+2u5SZwIhn30WTuILTAbSXb70yZWW01tTIDEfnTmzjL+tmiHCd0vTF9nNQBJ6lIj
8czpAF+loU8Z1xRdRtLC6nYqCrcwrFNJY7/RX4d6IZ86czzIZekwBYgzUcGQNGxq7Gaow5icWPza
88krPxpAOivrfH/nZtYBeyuYjk2wKGqmtA7LmGy7zBTrxN21rvjGwiqWPi+tItXdGklbfJ6prxay
L+m0UHqYE4AR4wKvDx7om5GsTe3SRg1D60Sa0vttp0vYhxkFFhk/FRPTRTFFPufUDXlTdBk5pcNb
Q0PwNWiBaz/sS2FwgAYVxtxjdPTfDPPJJ9SpyoGcVCDp3dLPot8Pn7IN7wAKpWL2Mbg6r+/6qBdU
G/raPpnauosDc4kQeeYUkAPB7quuGA0g10sKXe2NGKm8U45eHJQVV8nq0QWA6Ru9QjAiEILTuF4A
6dw6G8AAejLCgBV+nT38WF19/8YRDPFQZUgnnFTtuf2TlQv26fYyY2YWwCfiHmOerCHtf+H2zG6J
Fp76nHq1Ox3cgR1s/mEvDba5VddrQeL3i3fJbJyYg509PCXRqnxShtXSuNq5lQhydx1kr8Yt4+qg
2zGP6gygE7fwteQHMd8i7mlMXXg4bjUKqSjIQIgBcosbyp4WzdNaYlbReTL9InyOzdPDCoXvo+Km
YyoLeCWljcqqQa9Z10ZnJAZTvk2WSMHm/n54VUjiIA+Ciy0prNNjk0qDRmelL45WOzylIJZc8MsX
ZMhKW4AjJ2IYaHce0U/bq2vXXtLbWwlApiOed2wLtxpu8bU6uXniKoWrOac2APa6XdJWYf2vwm1k
CS4/L5TtQlsNnRYxkiLOaUxXvT74Rq76RndoDdsPDc2PHg/3IA/eCGaow9+9Id9sI1rVXKcuKJed
NWnd9YIdv71919+X1kPcKWNFFWI9E8blBGG3Vx9/765FyO/1mOWGlkKETtZK61X67v69EP+/fCSC
lloQkRnk5j0Np4FFk50qJ30aMHIAfme5daJtHx7cMHrYw0We6EKWlAUZaJo1wwhZDjsiK+wWS2iB
GfUFgkVHGR/BI8qOUvwd2tx2K8UKT863BPT8avwwN6KYLC2iNUA5Z+g91cjEvBO7DU/sqTTd1WT0
q/vHMXNDrgSIFV7ckAagCtaELDxpSbqJOvsJM2OsPGj0gOjtNjSc9X15Mxp8JU+68EQZsoykWFBm
qb/jtNvSON+OWfbnvpi5gzGBOdDEYG7wz0kXpRvqoqE5lpVkr2DfIAup29nPYw4J4hpo8g1BdJKb
FFiBKsTkhB8Fmu+Lh8t+OHeAi8C8hGGl8KokxeqpxmriFOGp4QBKrWv9Ya8WE8UxaBN1DNDu3KS+
qNmNHWGudTKagGt+lgX393/umBEpiYQzuO5v8py8BO4gqoh5yqLikJrZi250m6h2Hy36i5DsQox8
weOm7DuEh+DZCdR/1KWmRKElkq26+ryU5LRAMg6GQ9c8FaBkrGnqT3biRxYeqiUCwdn9AmMArJWD
Aqlc7GvBFpWUSWKhJ3H6pabunqExqE2Szf1jmdNb1PoQdCOSBSpDMu68ajsbXNfkpPHWZ+W6z+x/
c/AuMlyiMCOAVNf2BLwVtAK9EhRrmjCUpwaX6GpcMiKzy7gQIi3DVPPM7DmEgI8ZpZnXnD5afxN6
dSFAiiqrpHDSKIKAbszRTZF4/8JRuBIgeW8qK9G8IbYJTGKBu7fdx+MZwT8GXmpRnUbWVrKzapkl
Zhzaxskop11PldVULUTeMyp7JUE6ad3kXSgGKJ1C5X1kqybbPq5KMK4GrBRo+jTAiCRVKrNKV1tK
TlE47BQMEyiH2tP5+uErgWkLJpoogGMEw4CkSzqjgtM7JKcqfjG/YNbc459HBhQjHcDIhWqDVHzL
CQsHrhfk1CffnC+K8f4vPg8IIfI4AjwsvxNxqZVF30GPkC42Puj46/7nZwygrQHa6Qq4kHuD8YwM
N8+mSlFO5INY3Ncy4lfW6JfuUln9tmkWIDFdw3MtKPiB35L2qdTsbJqsTjmpdFqp/aoontX6QIcN
1VLfNgIVCXGnXHg+ZlT4kzUdSWoXA0RsSeikN6pSp5N76qP3mlgrs6q2WfRwIAjAGHy3/xMiPeWR
oWL0mhBSWF/KdfYwNBZcwdg4ICIFJ/uN/o6GqsQT2HZPdopZeF2zT2N1xXi+B6HrQsgsroL0HAL7
ACgPIDY22rSlq5L2TTrRLnRPE/rlbfcXIccw2xnfEm0JED9zMEKdwaykWajOyaUSldC2weMCx52P
mwZxlNagjY3pm/vqffuOIPWmYbo1kClADspZpUGxrKnkeXsujN/5xqr+efzzYjYozC/GaIOV+tqA
dZhaMwyFw87u8NWJfa38L78vGciwmkqjYfh+5Pj228OjWV2CQS6Yfyj+fsQ2kn3v3WmYhtCN3kZ1
11hr9vATC058bD3CcwEUlffezUMgjmzanPnWJvnKbZYIkW4P99N9hhdtash6yqV2RR9DpKPz+gwE
vBuv1PDhjN719yXfs1UjEppWVoNSJ93nHi3qBQG3lwA7D8IDpNOQfdbl8pmTatHkFG11Lt3qZ9uN
vssFlt/8uK+ltzYeBlcYENRgUeKQUacxUP5qwTN2Zv2P1DT8ERjdEAX9vF4qCN2eyKdpJzbY21wg
tMTvF7Gm2zRxb1Vte475pna9eomxcOn7YkMvvk8ZV6jR4vtGFAy2R3/f36ilz0sXYrAcDFPsWXtW
UKO1PjBly3tYAACFJqIxC6n0m1lapGdVHTpqe85B7N3sNEyOf1wAHlc03nzeCLnftSy4SaeRZeck
/96uiofnpsJDwG1DqRQ9BmKs7vX+T8QZSV5VyblzAoZpCAvWeuY+XH1e2n8aKZBf4vNBZn3Uu6L7
8fDuXH1fet6ynBmh0uP7OohaflZOvL7//bm/33LhCBAxtArJ4evtGUdNnyYlTc5ZvDLHjRauBn0h
P3ibzQGmTAM2UaBfEedJL0Ln5k40qUkCSNnZoaXfNrHfJuAhdmyAdAqvX2p8nbkTwHUCBg0rhYkt
ctxq8jJrJidOzmqvekW8a/j5/qbdCnBBBoPKLkIJFA9lVGfPQnSPKhYaUNPX0DPbh4OY688L8Rcm
Y6RpgkQMPj8lw9oaRq/UWoxSIQtHv7QK6WbgxrMSgX9xrr0yCTAc6P4mCc2/dsyuVyHdjAl8gwg0
8PnMHD3L/Kasxu47sLgPmw9kOVEBRywDbxm1yuvNAjYPFBM0G85NWXl2Rr1m4Sma2SZRg0OLJTJ2
tzigMsMUwE4fujPxze410x/2xMWEGZQoMXkWHr8cEzMF0+B5rvZnjb6UuevHUfH4OQtnH4gKVQws
lP1WVBuacWTueKb0KdrE7sNZO+Hs/+fzkkMZJ0MURxyf18l7l5/J6r4a3Roo+GEgwEAPBYbewSO+
Pt+mGmvFIqV6Brm88lSqWu4hFeUAJdQ2izyc8lmjyIqZxIj4iAVjeDP1x8wQF+W1MZ1rbfc107b3
lyLfiM+vw73DAG9k1eDdXC+FaGM/JVU9nZ18dL6AWL46akrGNqRWMWQ5S8Pavy/wdjlYigMeFFH/
BqxG2rvOsSf0UdD+GH8vnVVUL0Sqt+u5/rz0dsRAtidJg88bI0Y9td91Ew3B63ipOLO0CmnbUjVu
tMiCGG76leNN7oKGLX1f/H5hbhFwRC6j+H7hokw9PrNsIaqQVRieJaC1uHtACaO7Ta6KaiGiXz70
/KjVZ80NHBWX/PXhk74UIWcqIiNW0gbpx6Ome03txwtezswWiakOaIdxxTWUeyUS1+jq1Mj5sVM3
TvHiLpVE574PnAGKCqKQD9Tl9RF0SqOVLY35ERlIMLkl3uPbAwTFZw+egdugSS6IDqojxwCJ/1E0
/VH06ub/3N9/4YZdPnY4YpRdEKzj4TcBkJJ0tKWcUQvwhqNV7ZQQXZpe6Ozw1qXK+b6gmZ1Cl5/g
iYM3K+YJXe8UgLsZbnTYHinxwijQFlyPpc+L3y/uQmo7mHpW4fN99q70H+ajpAWf+3Tx54urcvn9
kfKi7/F9Vf2hNcfkeH93ZiwS4AfImSJDLbqLJW9ZIRZzxrTojiBW+agrtrZ7xVM6e40ZAQt+x8yl
vhIlPXu5kRtI9ufdkdZrjf/OslXZRQsylpYjqW1p8ZKQAcvR4iBMAiVbubWn0IXLLfvnn2fyn02T
bQemaNAGjezdcWh6j5aKB1Ydb7KYn9C/Wr1r6dKy5i4LHD1xUOg6uOm8G0mFYYpRkxyryA4/NGfA
wMa4Ss1dnIXj85DU41Om9dkSPcIN1hkLFXQWAM39L0OctJ1KlQAfUdnJsWlS8wumjpMQr0lhg9ii
x9wV2/3bt3G3DjNSv1TY+tgrlHZk3uCQfq00HebchclUYNAIy9eNZUcL78TtcUNnAU62RUsiWkrE
75eXgxuUtjX2xa23bFi1fE+sJGjKpSk6twcOOcjKoqVEWBE5fGnaybFSliRH0r4kQ7wrlCroQW1J
wZOQH4HNXVDjWXlogEWrKOqi6CW+Xhfj6OAcDJoc6zz2gGV/stN3ffiqkFVY7fQ+XhB3a8NwyDri
P9hj5JDk5SVjmlvDFOOYk3XoqUsjhm8vPqwLhoEi+4XyDzIj16uJNJXnA8+SIwaPBIXzzIrXaSko
mNMEF8+sinI4ogM5qGGsMpsY1bJjZbd+BV6+kJ9h3Pw0VYL7FlPaLCwF/4C3gEAO4PeutJqQ8CRL
p5QcbPuY7prmsUoTohqRm0euFuQqeLPkUNwpzGgIzU47dOkQlAl7UWj7fn8F0nkIEcj+o5NXF60D
N9o8GqWGNyu3D06sY5pNq8Tf1DjsfZ3wbkGUtFlClKgIATcu0pIoAlwfPZwX4NqyiR9SK0JLahab
3S+qTEve0MyKUGYAVQHso2PfBGxcr9y8yxk/wOny8pL6HX+PtSWsoaRjn4sRpUyRyABKUw48aT06
mVWM/SEcjFVmvJldvCLqC5rVF+7jrCDEPJg5C2TVzYXRmjbs1antD5rWFbuqGpVV3JB0y5z4hxYZ
D3YW/u+6LsRJ1qYu7XbSQdx8qOFH2pgJNIAg2rR+39c68VZcOHz/K0XgKPGiYBKZjJAGy7GNIS5O
f+B9jRl64JEaD6bZe0nyk+VQQ7PZF+UStfKcYogGbzHPEchdV/I5UBRBvqwZIHRovEH/Spraow+C
1z9XBowMAFG4U3iG9GslxzVrDUaq/mBissf0LWRLzH1zq7gUIN0iMtadCR3vD+q3eMAAwrWpLfXh
ijOWT+dShLjIFy9paGdAb00QAW7WxMuV3/6Eyavlr/s6MKfYNtC6LgIKDbVayZ8o1NYJyw5SJu4p
7mbwWrIm/2q3cHWAS0SeBXNkr5cSgQqYgeGYH2Lmro1x9Ma48Ezy5/5S5FL356kLxDFmhSJMgpW7
FkNap6lTLeeHguFirqnRe3zbg0jTzp5TazO438Zoc1/mnDW9FCmtDFPvMLklAuv0uDfKVV9s/7vP
S6fTmxjdpjvYOBa9ttOX9EE343PH0LZg2YjsAQ2QY9bKKXW0qufdoXJauK9BZyx1IM5dFMzdBeoH
pGS4juL3Cy1uiMOjwaLdIU7e9IgEGf/Is++P75ILLAvQDUCEwO+8loGZOSNSzWl3YB4CS9+slpLx
s4sA5Sd6lEAjc/PMtH3IcpRb+SHXn0K+S911W/wLRUJe4v9FSD5Mh6q8lnQaP7TsiY/bpQre7QqQ
uINnIf4VwxOlLaq4mjpJA8p3ty2fqpbtCTsW08NrAEcEsu0QZAO3K/vIQ6GAf6YdhkPVPiV07Sz1
ion7e20R8X2kr0VPGj5PpEVo/Zh2nVkMB5OHASd/O/p7iqen0OSrzMwWEoOzwkSVGOkQkEzKTXxO
bCpUjfLh4GrFLh/3rgoWRJV6amt5KvsXOwdwO0qI6IRBfU96r6puqFyYerAt/KyMrbME65uxjJpg
1dDAVQB8KFLd1zdEn4wiSxtlOHSW+tXQuxbgvsrHzIgjj8zISxr3zUzTk8Kjp9bo3+5fzxndEyga
JKQF2uGmdjaA7MHsjK47dJr+LavUM8LXPwYL1/fF3JriT7DO/4mRuSRN0kxKF/fdoc/tv+rYvE/q
g4TpMJcQoatAzaFlDQMuhc5cGLNUq3mbWHV3iKaPFgjusXYDkBUG/WJP8+2zDEmIZOCrgwfxBmOB
UbBM0ZyqO6TG+GzXPPK5hZRoA1cwG9hC9ePT0ZMuFuIaFDiBikbXixzhhG5Y1YaNxqaq7Ms1JPW+
mtfNa69F9rOL/o5VR1R0dH/Jaw7IplNETwlBllA3mxRNqM2witGb4VUVmZBBIqaHuTLt7v7xztzH
q79RMpDmVGpZwTk7NJm6SmNwsWd98TRV8VdTK94Rx67uy5s7AZB5uYCHoA57w0djTa3DrWZkh6jW
S0+PlK1e89XQk32bkeC+rM+gSz4AJBXEfA4kMwA3u1asprMKtS4rdtD0P1P/hyrfbeONj1+15rkr
Npw8qamys9An2dS/B2Mhvp3b2UvhkqPZ6Irixl3NDqxghm/o/c/a7t+GVHX9qSBbpAj/LCxXmJvb
5cIQCaYcPHlSTWdIwfzSGIwdMrVgXlHb2rY2qBVkOvqhcvDtP1eZkXzpdCXyaGNFvttEumc1Wufj
7bEWTnrOPiF7AF9bFfBtOQwCM2ue8XhqD00/xh6rlC8pz/4M8RIUc06jLuVIvuJAVXQ3qWp7AKBJ
60QqVPGTDDiColjQpzlTiOXA3INTAuxQYsUXdsqJssoJw6Y9dLGCkXjIWXhpmsS/7x/j7L6hqomq
CurseF2upRAOKD0ZMdWhdeuvYzFu7WpYUbY0XEBOeX5aXUA7QHaAYgEBDuZaDmtazBPXMXrPnPi0
cvtiwhRbC3nMVjG8Al5/EGH4oI8pB9mZF1m+Gk17ChTeaP4UV5ZX61rqVQWckrxTO//+Jswcquhz
BFsd6FSAhpOeBExOGVqAHdihsHWvDGPPiJ4U/Ylb7/flzBwpQUpQRM3IOiMPJW2CNdYh5ZDD1fch
/6M1i5llgcmVLuWVBMlHGJOeJT2wOuhwXVdVjwltncdp7rns1GiDz/tviN09ok8LOzhjfq7kSrYv
zznJcwK5rPpWm2AWA2dTuGXpMQm/3d/DOUkoIwtKXfh1tyY9ROM/E4bOSn+WahAPB178YYjhp+N9
QXOHdSFIhj93emga2djhrdJfQvpC1//d5yVdcFUWYwY21jEkuWe6fAW+He++iDmPEW3h/79XtqQN
lFV5bijiUagOI952G6Pjeytd5+23SS8CaIqfasl6tBe2bsaoEIzYEXxz6KLBwLJrPdetUOksJ2YH
o8pH0BOZ7apGK8FLZITVguLNiRL8+BgrAEzXjY+FdprMLTUVCu+mL3ZsbuPwpbEWHtclIdI+Fnmv
F3XUM9CnT16UvzP7J9WW6nhzin25EukKEZu5KnfgG8XOLhpLTyVbU3+zjLPpBvf1YkmSZIvr0eKY
horlTHFAbR+RNiZkR2yftAt1pLkrdLkkSQ+4MSl6DPqiQ45ymhpZmNVr/Lq/ljnTfSlC/H7xSg6Z
lYeGgl3DaDQ/Kn5RNC7rzSYdF9zr2aWgzwMsEWAzvWkk0NvajusMVylNRuspwgC1YFCmcnV/NXMn
g/Qd4EVEdPfLDSsgPwtzQoW/muXukTcj9ZtULTeCHzRoAaJ+avnUvN8XOreFl0Il7Y77JB7CAldI
A4dm/zc2zpH6ohRv96XMLM02AT1B6gLvP2Lk64Nq4tTBqGlkqehYTq/6VA9b8LYDm2AliL+csX1N
3M5asA4yl7RwO9DnCtcGGQ1QxMslOK7iJoEnDaquvBL2s7HJM3BCq04MU2+BsyY8sOJ9GCf7MByC
ZlqId2YMh2M4KDc4OFG8WGJTLrSz7NwinJK2OTAD8NLI9KLhm24sCJnZWQjBf7D0AH3IEHUWairY
ivLmgGb+JxrFPjAGL92gejx7qviiiyEeJsnFcEBPiEIdEjlwTCU7ZdK+zdMoaQ5NnryC6l/19KTZ
8Dj9abEIw/vSFEOjufmW88ZrSOwPeZ08/naKHARa8VH7Mm/YHXgWh2DNdetDlSUfbv2D9t1S77rw
429W+R8RMhYBAUpUEmbXh1TbIq+6T0biJTXa8hOvIu3RNBcOcU5TBO04jhDQLEDzrjXFAGe/EZkm
mrqK6ifphjfesZMywH27fw1nLjvuHr4PN9wF27B0et1g6c3UkvoAeg9Eafu8O3ftK6E/7ouZMZcO
sitwc3UgK0Aceb0c7oKsx46a+hC+ttbeWeKLmVsFYjzh/okudlnlx6LrcRI1dktZ9fUz5z8xZcFa
6v6fORM0YqDdGGEYiLPljIpRuJWKySN4vjLriSnMBxXeZkqH1f29mlE1BEUCKA6PFhdYOvqssNMC
lC4qimnDnyo2f4St+7vtnJc8V0JvRF7H0/DTgmm8lSrK1CgagT4bHClyLELt1sUktlE9WJi9F0zd
5AS1rngkMhNPTyN/DPug18al7NutYgixSMAjJ6OBiVpqKswGEIIrRaYeKkySfuPa5v5efm7W9b29
/r7sVvcF3u8K389RePOIMlX+GIdt0A3ZISqRdMrNTde3/+i0/I6I5mfTTOtKQZJGmwofGNgwmDRr
PYzOYeoUz431V4ZJ8UlobBNneK24i7uis3021TxQje5N7avzEGEKdlRtSoevNL0+pUWlejFXfTca
ViHycK0gV+nIt6a0nxBrU9TS229FQ7Zpb/lEMXyt1Z5Tzjd4ORcy4PptRKgDbSS6yXDKiPClC+8W
xEkISG4PVRWnX6bU6Z76kun7YtD4Nop17UhDk3KvGfTyC1ho/lGUtjmNUeoSj3SbkOynjz7uqixQ
qJPu3ZAUAamcf5oKrAI9Gq8WbsOtgnz+mfAUMP0DhQLpABWzK20zy8l+dL43zvelaR/a56291hDg
WMDpBxcNzxiKHNemya7TMR5LZu0Lh+TgLXBWVjJ+Z93kG1q/mpSSelodBXWIGmphrImZP1mNQYO2
Lnactj9HzGhiQ5sEVhO+KrazG8xkWxTNDp8LSnVcq2kJ1koK121sdb91pzf0y3fBOCAAb5zoi9q2
6ZNLJ8uzMvOPPjrPUamjwq03X7sqeskz97Uum+h5KJt9h+E5Pqf1ipRspSd0kxhj9zcy6gq0TAkL
mo6WXmVj5nQR9puhct6LpE18SoZDPBS9l2pspWjZsy6cD2rUhtfHZup17sR2NR07L+9N3ePgeV0N
LjUCisGJuq38darEH8BW5tDCTyaMk2mV2rO5CoZ1QqiXjrRdh8gX114YZz+AS3vhRfsO5GnQF87O
rGpM7mB7K0lA4xkf2zbeDaG6M1v3OaSWTxP2ZBDjHS2Eu9gk2w6p9zrrgolNQdpna2BO9/nAtkmJ
/sSw2U1W9DLF2bpEbmpqf5SlFvTMWnFb2cfUgV0Wc0j66msRjVuQ5pw1Eh6zmKNu7DZqkE7kJWpU
ZCHr/qdZqO+l0QfIlx5Irq/q3vVpmx2KtI93ucIDg2PGth5DExx9FVPrV6hNT2rUdn7hJpFfTC64
rscsXpdaRD1XoYfJSJBx7JMjHVhgtOYvpbDstZmOVTAkbez1ffFhRHbzVNNkQzowqCGfRarSd40x
SLvM3FhRvjPtXAnYpGKvHaUIQif8mdC4ecoaVwvsWgWCxO4DNKJiyq8Jt6qLqo+hzUGkFFoLfVIz
VxDt+ODuQCsiknVy82lelFrPUm7tTcX90MryPV4aBPrZaiVdwksRn5mLC8cYkUzWsqGz9qrL1ENo
6tG6RJT9PiplMfp26sI2WUagqesQCewx+MIbfafSRF01+V8AOjdFFoCLGq2Yf+o6aKFU+7JjqIoa
NTnkajMEIQkKY+SrUnRqNjmfvqWJxl7SMU8X3pxbZwSJTUAYAbxGGvUGDEPDWAU0Qhv2hFQ+Gw6M
oryCYblRvGAahSNwvWnXgtxry1WCtNZuDVCf5NO2VP6gMhY/num4FHFDyNBZvegSxVro6E/JuarX
dftwMuVahGTgqyKD3yG2K81XE9+Uyoe65B46t48eAcYWRWwE7CAgkoNNCnIMtIra1p40dlF72dRs
dKc7FaxeabHhu9T1DbdLg0md+rWrUX2tV+g7A+HBPzobV5XRBeiVyFdRZ3kT5xgU7RLxOO64kh4V
UnzvhiagYdHvJjA2wcJG8UvSppM/gnR/VTGTrNKpfhvK3tgRJfGbUPmh1tVrr6hfMAv6mE/GqzIW
X8fIfKF9n+4HneeeXY1H4hYr3pkbHQ9AV5nfwzT7cPP4PYtyy0swOMjXmgZOgzv8LBL+YWnti65W
+9HUAsqrvZ1Vu6if/DR2wQJPx/XY0g8Ub+DKWNYLRXFvPUZR6WW6/tJi4mPKzLM6WnjLQPbMDV9t
mrUZcyS6gB2LufaMq7mlyXTSMsPyeozVQ2L2dN9nu41fcVgAAqCpF9XSm+x7nDlNj5GaZG+1YAmr
7Lryqm48djo9lqriheRB2DGSAgjJPwHHKNO5CFOu71E6pmXO00nbu1MBcHccO+HTWAztqU8Ba48o
DXGz0FS0L9i4ROlHxMelS2xiFi0QbajiA68juR+OjvKF3YX9Pi4d96U2mvrNztt817W14XNklza8
4/EbaprK17pXyK8MwKsnAHz01yJSjScaGs2TBeblb1mpWi8NbdO1g3Se6Vl27G7YUNPKI25HT2OR
Das0sn6VjR6Bq6esUl+vWPR1SFR+RIRvraws0jGiWDHUb3plqP+wMK+gBy2eYdyDr5o1AZFpquRH
qFrt2i1t980JdRigUSmQZqv7F3ti4YvJKv5cOzHdKwoFqZGVtttRq21ocgjy8Brs9x0bKiAFU/sr
4+F4DkPSv/GigsWGH/xH0xlbt9BMn1qYM+DVMVFy3y1J5CdggF2VgIZuUqtYyrkKiykdBgwE8kKi
aUaMKpQ0ITF7RMkO3xus/d7o8aoGj4tTG0EBK5Fb9XrqwyPNjeC+xt/GXsjvIS5G6VQzkQ6TIj6H
YWwp1Wm/LwHi6ejfkr7F7S6LUUZ01KC0ft4XN/NAIUSGviGjiIBWriQiXnG4040j3o1V133h+S4x
ns0lu37rNaAUDIsL0J6wvDJIrLZ5XUVOMe6T+nUsvjwOPwTkBY2XwIOiQfWm36jnNG1rFc9G7qLz
v05NxdO66F0li7Or5rYLT5Qt5lwIeLX0QBmJnttDBKJsbTg5+hpKN9jPi73hS1IkIwSt0Kpe3CUb
40YUlm4y40cr0v7W2/3Tn/EagNv7z3KkAFCp43QsVQhSy78IIIryWVXf/zsRQjUuvLlBdwYr1SEi
df1o2DPTV/oFuo/bRwLHL0JYAXoX0NBrEW1qhlqbi+1iMG9p0MU/wZDBgDRY6kKaORjMFrIg55MC
15G8rEobuqktNb5PLZv/prk6bdKQ0C80MfQVuFqAt7+/e/MCYREQ7oqXUFpaVpaN2VWE76MsChhP
tyaWhV5pPxyWpqXO7CLAY4JeASlpS5P551RrMsccL92eM6Lvpo5Om6Kq6t957A4nA120vj3041Iu
dcYyWEiiIVsH6BWMrLRAIxzSrlYyvrfMpl41o6quuT0qm/vbOKPn6OwBjxDgkSDOkRMHltF0IK2r
+F7rm/FrDWZT5HMiDc3+xhI045NcTXo3UHFEoUZUFoAmk3QkVbXIQX8f38cTTw48N0tPI6nypSM1
+xpXk/FPOrbTHmORo0MDWoufSZzSrYl5LYCb5cUPND7RpxCv9qoK48ln+hAGOaYoHV3uIhwvwX6h
6SDNN4pp8khu6Z0ftXm2ykCg4Q1ZnO8wyM1dd3VZr9EC5AR9M0UvePA7v3IxyxYPZ7+NB/ZPW5kc
aEcFdwZTYsByUW4GdUC0ySuM1TCKJjDwTnsjwYyIOHNXvZNSeCH/Q9qV7bgNK8svEqCF2l612J4l
M2NNkknyImSVRFL7rq+/xbnn3ti0YME5CJCXAdQm2SSb3dVVU+IB7+dX1Ex2ZDJRu+C2ewf6GJy8
S6oHOlrh7/qiST2LEv6m58ZvberM3+60WH5bdV3YEa2/17UxDjOhPEGLmj2rRR/nXo9ayW+g4JUP
3Ol07hkarRzfatrx2NF43BI+W3MLuAQascBmbV/kk6o80RcV3SUfSAeSo7Es228sLppHrSvnjVzb
SjSBtDpSbACur/AbQJOsMtKBjR9apS92i2U6zywe4ucacl+hYStGCP1X/mjrPP6NZ+iNYg8irMUV
jy4aUQOCgLR00LOWKUDeNuMHR5t/Nn1uYHGaz3nCtwDnK6fI2YNX2s+9xlPDrHEVQxw1pp6TBM5w
nOnzsEUYIWMadTziwJsBrKZIQ0D7RrqKXV7nnKY5i+quqvc2NCUzz+o0C1HjaISzni9e55AGIhNT
f6gdyHZyTUt2mh1/heaC+nvgC9u7SqV8KPAe9Ch3GdQc8vr3TUfPxc+U7nIN8mFxDemqqJ3TJ4Cb
fysEe2Sw766bkc5RYcYWBTeAOwWEVQYAU9pN7qyjW1k/2lpYbwHk1z7vCOQ3KqY40uS4Z8k605oa
vYm6nRJ/dKvo9l8PdlVwjkNfSFRVzm9wZJrzmrR1E/HBN3lgjv7t33eBvkOJGf+j2nr+/XwcbLUG
uCoi2QM99Pk/TP7p50VMfxLjINlqlkaLz8/mRzN/q2/LuYm1FarsooMQyLALWNOcZ0qXKWobNUbg
0DCxN+KnlcU9/b5cd6lbpcjSGN8fWUBibzxen3zplJV/vi1t1KLLgDoGijoibXvHezNM3M6fF/tw
3YwUKr2bEVIg4L/BFY9g6XwRaI2UOl69TVSYhyVDbqaJMrPxXfrjup33FMDJBf9uCCUTggv+/XUo
OVNhxFadaF0R4dcYvtM5qNEUFsOTlOu7VEH+qLKXKuQ4uR5SF9eoxacBZ5PL6S+o4TSvdjp9NeI5
/7PMGX0mOh0/lnWa7bUhcZ5rak+7lqKzXU2mXPemxrC36vQrKwJWRaGMi+0AMhnpNhiVnKh4jvFo
6Mc7wmf9UPMMmdDY+HJ9rtYMQTsRDK54QF+2vZK8zG03a3nUVsXwAl0e9cFm6nxctGqrd2Rl+bHq
qug4xP6GufPlN5yJZ3mlFBGbDj27S6rHITvO1cY1vrJVYMUWTdXoSLXlcBWsglWC9oMiqrJHzdmx
LfHPtQk7/b50ktSDAvcu8X08lHX3Q02fHLaxHbeGIMWnRt1PULGECVXbz89WE1xfcikAwO5ARyno
S0QfPXpA5WcEmoL1tLOMKcqIp5OviETR3J6kP5Zf1+1cDgN20M2A28hAPeiCzGTJctuE9HtU0kMW
smbjNFn5PLjXEcYjo4AOd1NaiFZH8a8l7RJN/Z/00Nyq+oNZEiELLlI8JOFL0hkyDebA1MQdopYn
nvFW3Kyv8L8GTISbeDhCfkkKO+gwIGwy+RiN7S/d/sVvvlABRkHLPIhqECtd9Bs18wJ+UGUGaVMS
+2yPN/OGgcuNIABLAKMgZga3oCF56WizBBIR9RSZzPSSJnLU1zi/VYoTk0TwzgLbN5picK9KVwaH
zhq168yMOgdScUHTfbvuo5dnEsoLEI0XzdAA28pNeUvPU+h35VZkPrbqZwdPOuaWoam9XTcjY3nF
nkOvEiIENBOBj8GQzr4lJnGX1pkdNWmk/XTyvUJ2zZ9h/sX0H4ekvA25+R9r6PQykWm75P4dixRk
ajOs9ens2VFZ/MOyYDDoI0bBEpesTIS0JK5TqlPRRVyzvA8u3qDX52tlb+P7ANUIZhFBzn1+VQym
njZp2nURehx9PRS9BdcNiMPhPEIQZJ5wKjxX8UiRsdVTqdoZ5EW7yEpHoAieu+y5LR+cT8rnii3h
dVurgzmxJd3lRa6kbh/DliKahzJfqZ2N6VrxYrxYUZIVDSc4riTvIpNCrLldushUn/oW3YtsQNZT
89qm390+FpDoQele4MJww54vzNTwHE+YBgxb3ztrn9j7f/i8JZjmQCeCTlzpTExAnKMklPVgKvJ6
O7Tam+N01AtOvi8tRaml4GGPaY/G2wcU9ri9UR1dcyuEt8hViBT6BcFZVRmKoQ1siCj5Xc5f2/RX
1fzg6rd8+mNq9caqv3Nsy04MhRzwRiAg0XAVni+GOSjj4hqkj9zJ9QoSqvTQHme18Dr1zeK+y+8K
YEh/1LVfzf4YBzR/hdwm3m9QXby+bprwsGs/RfKLsnRdtIoZfTTblVcrT4Pybc6+UeWJ8V1ReGYX
Lemznn28bnblCsIGhto0lCAQVtpSCIB2I6NBJgbH0Jf2G1iRwV183cDaejroK8KTDjUm8Bydz/BU
qYZCqDiHbDRBZIfGbe4A4fZ1csjdbFc6X6/bWx2QACwK0DHyUNJ1pzp1xlvNbaPYNJ8bJQ6A8fs0
3KygjdsIkDLkmNDsiGyy3DE1TkjooWTeRBADVqq9siXQIY5n2RtEnhqKhnjDIIA6nzayQGFYSeIm
UpvHNrWCcX4BINKqnru62ziQ1mZMZO0ASgftwEXbZlGRuE90HQ/7tDbChZS6l85jHYKRYCv9LhZb
GhXYevC+ByQPrPEyGt2MzdLKprGPRoOzLwWbWsAR3sp4NJBRTcov111hZQ4FOb1gbABvA4KG8zm0
QNZs5xbo1JQasgeZ1yv3jn5Il3C8/cWEuYM74LH0nnmXdlFK0XgzLIK4LQl51/mDY26cVCs3IGr2
eBeB6wovD7m42Gpxlqez3UVxGeNiCtJmq0ghPEpeG4AC4QdwaCCxpRvQpZxOpVKMUZfku5kzz6bT
kzrQwzC7z8wuP1hGXXtqot7ufnjKglsDjxAAplUpUNHRobBM3TJEU2x4dv9lhCJiMmu3z594gyB1
CFwl0gHSQd9MXTwYFXJ72Wftx/L9uqNdLg4aKwR4GUk9SEbIz3KhXuhU4CyNhoE9ICh6QCJr41q8
3KTnJqRrvS9bB/QdMNGpo7+UzsFRbMA3tiiEZbQs4l7YwWsBuwbvzYt2sr6eyGzwNot43JaHmUyD
t8Qx8e2lf7Ld8o5oX5K6DVo9CZ3GSh7rmM3fk4wWP5yqqXYus0ZvgvT2vrFAyVCZ2uCVZUGCvnCS
ncvJFmv65fVioN0fmxtJchQ55As80flI5iXJoozm+4Q0vqPti2W+A4jxzkLYC7WC62stN/K+zxC4
NARTl2CFk9O4/VBzd+oMGjGuaj5BV26pP3pBV7kBVasxtHkyerriGgF1LDCGJ8bPpiYT7nA2hGOX
bfXurgQOmAKE4BrANNhAshDS0tYoIkB6LKL008xB4KiGNXso43sHGJvO8Limhl3zw7W2wCOX5ysU
OXFYgKcZqcKLLpR00celthmLAFnxlmp6Y2Bp9NLRaTzWGcfCaIONuV9ZbaS+kPwCdnklXAOwvcpp
odHIYYY3tw8LED2pexhSMyDTW+/siPIhaafA0O+5lXuF9sV1a98yA1BaAtCn5xs3zMrGByTDhoq5
Y4N4Si7KsxzSzUs8MPT17drkkGw9Eld2/dn3pXulLujsqqxnUVcfWVt46Pv12CbeY2sUUqxRMdNl
EHJlUZKZYVV/11BAvb5wG+MgUlA25bOVmDO6oWfHb8q7Sd/bWyT3q4NwUB5CyIdLXz6DAVextbyZ
WTT8og4gjRvPntURnHxeOn9bBJsuXzBHeBOipWwET8iWpLvcqydOFkHEKlqGsZXxgDuPV0bT4oml
EBZl8/3oVl5n7vLhEf/b5FDkLGCFb/dHsnyZYrYRpa9sZXT/I5OJe2yFO6Uw9clsnIpFuvuI/uhs
yX0boZL6DIWfjft+1ZS4gsVzALlsMdMndSSiDygGkBoLVQVJHPTAMMcHFnsALlx3ujWPsE4MiWD0
xFCvm3VBKhgi2tGpPrR3//J5wF3QPwRqFbmgNI3NUOsdf9/7PduNGw63Ok2WgeVAuy0eAOLvJ7++
GTs0l5sN0LaGz8298mR8VyiIIjYWfs2v8fZDkhN4ikuou5WRGtBJXB7zFNguarYeFF6vT9TqSP6a
uKhZlVquD5ZFo6QIsdqlfnQAsYhDvhnCihU9D2ENQKT+fzDvN+XJnNEYPVup5dLI1byO7viwm1MA
/jZCsVW/OrEiHQVN1dZOMTg0Qh/TOHrlVuFqdRR4JuFB4eJmsaVjgIHLUlGtlEWx6MhBq41X5Hdm
GV1fldWFBy4EaRZgQi64QB0HrHl4CWBV6ISmt8/2dNeM/7BFAFdENR2ZFVAZyltdY70xm1UR2age
ZrthSy9gbaZOvy/+frLeRaObZNHaIlrcT+bcoXlnQIPx7DFX2bjA3ttCJddy8eQ3gVYFbAz0XOem
wCMRZ7aTlBG4blrPHslXnjqfIL3oqxV0W/ryYIGvmxkp8GSd19XEaw0atvatsmK4I4Au1RHtIfsK
+Kz0OzJOmGNRFLb0OGzsnUNvPw/QRIFXLJJCglNC+j5jU1/XZp5HOq+eqjj+ydzuLp+y2/eQ4EwC
NQZAhgjcpae5nrfQkqAtzKQ/v5tb1euVHXr2dfH3E7/IFjQ1TnGTR6n+wuxoSwhl6/OSWxsToAoN
0maRu7y5ocU/3bwzkYVBd+9/yMelXz9m9pLMXUsjE9Q1xUfF/Hirdp9wolML0gAWiFfpbS0skDAn
4fh26wBQNYMuEnAKyPEATXM+/QNpXISUOFp0hraT4lOva0Ga/Llu5HIRzo1I9+NsNV0xzbhVwMvv
c+MjKbdSBmIWzrf8uQUp+I6nWGnJBAt8GL15fHZd3ypvpG9BzHduRDrsrbYtrCLB/Ws0h7S6WwBO
roLrM7U6DpRHVSQnwPgnJ3a0OVmgJ4zlsJXdsmjeCK1UV7/5JYRxnBiRLsUpcStk/GBkpG9Z+quJ
N+hH1geBGFWQyRsIVc99aqHErNUJ86TozG/yGmqvKAV1W3fvymNajOP/7ci0B4gZe11dEEJ0X2jv
ERYU9X7qds5utP32LcvAobd1tYjHz4WfnZiUEm+mPiwZqI3RPgkaOQryNl7fDfmjQoElt/eltuNj
iQf163WvEJvwmlVpwYxpBBH4BKtDHcR9UIH4jHvk9mIXQBKQmkNrGLqNcbGcL9vcdHbSlQqmc0TX
aPykpT+vD2PtGLChlY1AX4DHZDoHhTRln2YKR5icelr8Eqcbu2fVgImcK+5EULaa0uos8eg6hNZ5
pFT3sasETtHvrw9BzIG8EqjLg/QCHPPIKEkWJnvWFzO1eNR3ARhgfYc+guVtoRna9G4fjMhPOiJ9
hWBGxgLkObQ8rGpMokQrQyN9sBdrYzAr03VmQRqMmywz7xRYKJ8aI6zs3fW5Wvk8MvkWytpgPQEq
Q7q5FFrTGTTAaVS0d6VfsZsDVrTYgBECAkjwKWAzzt21IEumqSmvIjRK853S/bj+61cOsbPPSxdj
3BlV2lb4PDDmMbY3tcbAajciuMuNDV0VPEshJIDWLpT0zseAJOkQO+1QvqokKIsqmIs0MOmh028O
4c7tSNcjmViVKz3s2M3rWOGC/HV9si6XGskIQZeEhDRwJXKFzbVyDpgVy167n5b1gMr89c+vTBMc
FdgLbIZ3Rt/zaeqpPaoD+vUBrXK+WmAtoC9K2uxR5Ph63dDloiOFh7cPFArgsRf8E0nNnDnL+zhq
lZei3yXLztoK2lemCkw2iNsBgcJ5K+e+9NJwpwpl/1fQbVQ/yi11ua3PS1cFKUiN1mt8XqnfnB/V
Fkna5fmHAglANqhzAoqGyuD5ShRNW+iN3vJXl34yjNc0/+LyVysL4tsPD/AL4VUjIG/YG0QahwkE
sz2aXf5aKblnWopn2+H1tV6ZKZDDI3THhYGcvClt8IEYmdUTp3h9LrkCloStYvrW96W9XbkDUdDZ
XbySJSTjoRhvRj3hxXry+6U9DYQ32kHF79enA5t2zsb0rGwFVLNx7RgQ2AQdmRTE1Vqt4iYt+St1
vtdK45kUgOKMBDcvwqkVOTHXFlDmyLWKvyquV/603v67r0veykjrlLlV8FeoGC9T2G7xYK0sMYoJ
YjsLVMZFr9hQj1hfN+OvCyQQaTBvqWyvrsHJ96UlNrS4Y9xM+atNwmbAg8DPt5LJWyakZZ4WBWUu
1JNfdbJzwbDo7LXs9kvudJZklAcd+FTaAB6+Mgc9ijMlRkTqefbNtopDhFjL4fqqi1k5j9EcUM6j
PR/M1qDwlcPMCSLDyoLmmVdzmjwIaAXJtC/N363JvML40iyVd93epRegoIn0ODBQuDouUFBMj3Ma
I1R4bZTvWTt6pHv57wyIH3CSIun7lBt6VcPNmqNV39Xj7r/7vvCRk++b5pSUaLbjr/FyWIq7TZjb
pY+dT5B00pYJrZfexQQleVAZweA+gT7n5iHgDBcxggkKQ+TbzodQxOZozOgwiJCEBQCrzDd8eGWN
oVCJLC+eLXggyX22dpqUeZInVqQ3T9XB2tI6vbxWIYf09/NyrL9UVUMKpphR2VRPDlF+uza9B098
gJTG3hnoxmxdxlN4g0Gb2QBrjuCAlzY9B33RpPXxHPEg/VGlu6Hw5y3e1pUZQzeK6OlAnQ/PPekC
zzPG3dYc1IhVL9MUGlvwpK3vG+crXjcZWhMVfD81oqp70Y2NFRdzcH6KgOcO7xYwFaHaYhFh/3RT
UPEk49YQFeXRUJPmbsrAjOmav9Ex9qeemvuedOm9m75ed+SLpUFnigW+DBxdILXQ5Gs31QZlRtNq
H6kd9UrwZKBtVbU/J8Ovf7ADLByyM2jFvBheY/ST4qDHNcrAItIOQV4HFam843UrFzsfo7BV6L0j
2NUNFErPJzGeervOadlHDJoCVZDagVHdenjBhNAsFYryAloh3ZHo1OtTbarbiCnO4megLkvdecMX
LnxN2EAqH5rjoDqAIuP5MCgoxyxnJABexvu8O3y+PkkrX0eHIfhkBCBJpPPPv+60VUWVOZ8jCHgO
u6QO/6vPyyolyjAMLV/w+dF51PY9vTUMRTPgya+Xof60iNHGO+DznbJLQpPcvrz4vICsm+iTxDqc
Tw7nFbDklj5Hw6NWHobk7vrkrDjo2eelCJHrFnqebXx+ZqHjfCD0Q3Zzp6qAnwqpd8D10BckE5pY
SoamurJWo6yNvfx+drfQyCtjgAH0UWM3YyPIQM2unPQKOhIq+gxjL4FCAUhsQZ6/latYcVMdVhDr
imQOqtznK2G6SCBgP6tRbgXVFDhbTRBrwzj9vrB/cuBOg+pW6YTvt+pznr0U5W7JNiLDd3Wxs0Md
a4Gqs1gHlLIuesFKSh00lhpLxJJ+uVPUqtrprc6DuB2SFGdte0xbZ0+c/gvulvFXDd5WBBOjCkVJ
xgT7pAKKQUKYRsIysVN0ejsMcgUtvaNpwn1gFgsozqXZL7xa3Qncd+qo7PTRXYLeHq17Z7GH3ZDq
xR65PbBsziX/hiZm/pwVYzUByQtJEHtyW09T7MRnzmhGzNBbyEiYVeDa4I4z5hp8Wuro5IFdzO0u
btU5pHOiHPFWNnY919K9aZY8qFQhQ2cAirJLkyz5oU/peIwn85vSDhPYl9DlBWKlfgH/lw2QrZ74
oKvhh8VtQBps6FR7RF+h4nXg3638RiH2W1qmPCRplj40jHY+GBjaY1XOy6+EGMNDmaJXl+VL7zuZ
lvqO0qq7Jm4qHxjI+jV3wEbY8LL1nFwbdjQnrQeCFO2nOtqQmS4tEk1GtYweJOtjf55L69lyF+0n
c5yJ+hWf6yPOfjUB7MEcTE+JY/dlpBPd1XbyoyOxswWwvXRGXProMUBWDg6Px8S5MzYLJ101ZCQy
CPSM4x3Jwtj6ef3sudxQ5zZkhx/7umkA6oi0LHCf0vrmkxOfF0kmJAnAtCj31DpGZZTlZBuRNSn3
rV8CZ/gPvx8YKNF0DKUU+WBTSNkUXYKlSxA4QNir32LOtjDJ57sVIzgxIP5+ciIMaPRJtMkk0WL+
hhK919AEXEro99hKBa0aQu4S7bp4LgKwKBvS2prHNYmY8zpOeyP+NM9fHJ1uPBTXnAqEF4BwiGP0
opBuDVwfR7x/0aHWemDLpAB80ubT9VW5eEoIQSfkMAGnQBnEkcdSs5T1TTMZ0TIZwWLnXjk91eRO
6z9R9vu6qTUHBoQP4E7gKYFzkO7mtlTHTu1HLTLqj5PyMuyvf/69mCKvv4HvIu+LE/uiIMX1KdO0
eNCink+eO/9h9bhHDclPwUjr/NLbe1o/jmriK60dVtXD1H1Cq4JXW024FJFWPI1C+OinsezrLYWg
tZX8+8vAV3XuMEvbO0biYuQZfakXbwYCb9gIndcmVzQ0okkT160hg6W5BakVOjY6uqIP6vywbOQU
3t948uQiXMAGsyz0BcpETqraqzquNPi8ofp26XiFzv2p/qjRA+etr888qJUPtrNL9SQYxh0EnnZa
9jsGm0BSfiuLg94clK1w7HLQ6H9VUdEBQnmlC8S2Fsdq8Rg7qrTxPebcKIiFqOX8+9KRW2kD2Hwp
vj/Xf0bDDonehTO/c7rh5hfDuSHhQCdHF69jg1QjDBm4mgbdZ9mycZhcnlmwgHkCHAzwjQsirlTU
9xP0Eh8JKV9oPb92VXU31t23ZtrCPayZEu1mOB3fdYykILnH4yvO+tICG834ZHXJvm1QwG1dyFLo
ycbxdbmzdGhS/rUlpQ2aMulczmGrV94M7OYxeai3yulrXoaMLWBzhkDWyK9S5o4jibPYPIIGENLn
nXczhBpuBjFgVNGxgVB5k6KHIqU5R6uieYRWFwitDK+KxxCb5/r5uDoMIA8hzYWeKXQ3nPuYokzz
wiBDe3Sb1Fc9xboZ0S6GIa4RCxzWAuJ4bgBsWW1sdguG0fOwHUBOTduPvbJF7n+J45DsSP5l64MD
eKBqHjMn9nMBZ8610Khfe3Qg8nAYen9WS6/NvxjO55unUPSvwt2QO0C3kbRQrkZTdL1Y6rFO8HLy
XG13/fsr3nz2fem8SZNuAuUjvq/04PANCPOzt+sWVvbmmQXxC04OGjtjbpZ0sDA2O835Cm785Cfd
AtSveBqIFZD+gFwBID0yKmmIrVJ1+lE92vYzT59v7ipDvtZAezoKruhtRbR6PgYlseq0Nwb16Bq1
D8lLGjse3apnXVQFJCNSliUeKwWcahhDthR4QPzgc+nb1otW72h2aOuNZVlb+JMhyVunaexBU8sJ
y5LVz2C8/+6M9b3TpOH11b808040JlrHYe3iEkCPTVKrLF4Abw6z8S4xvDrfQOavmkA9RSjoEDRO
SKFOahYp0eplAeJpj1ciGB+zG2VecCujcoImNihtCPlTOWRN0H9fGcxcAHG0wBi9Y8qTCQLhqdu4
Mi/d+NyOdGA2cOOFMWuJNFAg/Vq2hMdXPi+Ya8EBB74zQJ2lYywrqZFlSgMCitpfeICepuuLvfV9
6WqsJ6dDhqS1I3CRmyaImDjZiFre+QzOg0IRDqKsDBnPdwTi+U6culRPmUXjaNKW5HvL4viYO/Z3
jl73txyqST4zSh0cGwCLenmvLDvRSeu5VH+IUwhO6Ko/1MrvxlReoRTx8frwhaOd/7azU8KVpndu
oJQxztjAy/BgxPusjdTsg+6mQBdupbpWTQEJh2ZkILCgCnQ+DYsOjnSjY+rRYn/m/G3R82Cchn2W
REXFN3JSawc4npzvzQPo5ZVvcbTDtSDiK9Qj+vKDQv0eixAc0ZX2/fr0rdtBZA1MBboAXemQtXMw
RalWpx55stfszC9pmJJXg/66bubyuMAqiQD+P2akY3Yms97rXasee6HtpWQQ2zUVD7LOG8NZs0MA
VwY5OWhAQLl4vkS4paiV1Jl2tJ1DogfV4rkb/rZlQfz95GYFszfRkMvTjp0NDG5xgNpONW+MQvxK
2adPRyGdSFAHXYp8gQ1GPHsGq+pGimZ1DDheUSBBtvPihZ7MyKhqMdeOC/lO+CMidmhVXF/w1SGA
yFCcecgzyfWXPBlLd0gL7VjxwRsODjJ7/50ByaP0QmVm3rXacTTf+l3XblAiXXZRIzBA08v/DeD9
7yfrTLjV1HpfY53b4qFG/bjrcc8Z9vjFroeD5aAndSn28dS95b0dUCUNEPqHKkhFKouFjKCziBWu
n9IpSA2kaNss4KzagFSvzjLSAYIsA3Ms15/ncYEqdeVqxyENQWGab3VKb3xfjleSYqnnmFnaMdP2
NLurt07U1e8DIwMNLaTeL2pcqErwZIh1/H7rk9N9/HTdRdbONhBuixediITkXIm1uHxuikQXASRE
Llx/tvb9mIbjOATXLa1FkWhpfmfrQQ+3nPLS+9Y0klbFaT3TO9vNQ60w72bi+KOm9N48oSHXIRsb
YHV0Jzal28jMnTabGWyiQOYp7t1SPOgGBI6a39fHtnpYnNiR4gsaW5AhqxcVhPifwYlgmt+S5B+y
FiCi+jt/0oNr0NoOjgYbyD596Mf5Q6+hKFah5hJv4acv28DExj6xJXzyZGPnrLfjeZjVozplQWE+
l9DcrcPMcgNnrsKlrLwEZINF86WcPlcq3gCv1+dzbd0gSoP4AWkYZC+lG7dTi8UASwvm00Sw9Owy
T3W8ge6vW1nzSBO6oShjvvP2SFYIxMFQlcIox/QDo89N90EZPrbpRxCEhGr7dt3YJccx5vTUmnQY
0xr86CBdF76o3puLG2YgHJlI7SOGCTW1uoMmxaHMqsBpGl91lm/TxIOuTg6qoQV9vnxNGsfv6nrj
eLwknDv/XfIhPldJlxpirW1Weq7724jvmI0sX++p/JAy11M1GsZbfb+rK/x37uU4MXV0yK/U2Jk6
mQOIIX62RiWosjZMqLMRmm+ZkjZnB0CsxRk2TjfvivGlGoOyPkDc7fr6rl6GJ+srk1iOxbzUhoOn
eKywD1SbdrHFvSovH7UG6o4JOlwTE8nMOTILvut48dJO1v1cg1GB5juaNIcGrRDgjw+MhHuUTo1f
58nh+o9cyxfZJoIZHPkAIiPWPN/YY1a5LXWFy/P7sjzYlrLTyF3fPM4Nuq7z+DGtEXtCSmlCCfS6
7bV77NS0eDmcnCkO6zML7q8emzZk91QJr39+dTODrOo9Kw/UjHTUW6jXKngO4Mjif1wE6TmEjSDl
4E3dN2P6nqZb2JAVe8D44kpCJA3FYXkmGRvcVnEpkiJxyMqd+qea9rOxM7WPyRbIUJwMUqiLx5Tg
7DNALAb+qvOZSzmD0maaY+as+U/jLB4Fx0nhZJETq+jUGvIAUM3dpMy761O6cqvBLoaHEwJ1XEue
0mpMmzhP1eOQ7C3oIKa+wTZWbcUpzkxIexOJ08HsCYamQBBAq9+ArLvd7c4sSNdmpg6NzXKskw2W
GrCMgKfnRq1TURo5MyHdlrxQxlGfYSJmr217D12m6+uwOkkAT8KrsYHQL3u+/nqSQCaccrypqR4M
SwhMTHDdwtpKg9kLAFDRrHxRj+4GM+2ZayzHoibfoMwYAB34u9hE6K2a0dDrjyqFUMGV1oI2KYWm
tL0cFffetfa1knkLmv6uj2XluAer118j0mooBU5hFEWXo2NXnlJ2Xpx5k/bIsg3X3RqM+PvJecaL
saAuIxgMCdPWd3P0MG6YWEmmoNACWVfQ+4LqRW4fn1CAKTviLsdEu5une4Rcw+fRvDlLCfZiwDVR
pxCAjYssZdNZKRQ/l+Os7Ztm3xR7QHuuL8laPAl6ZBBt24AyghVUmiuqGi2uo3k+Ul0/xEKik/XP
PdA6A4V4WAm8uabv87b/0xntg02JPzS53xlbS7aykfAzgFNAXkoos0n+p7qD4pDamI+WTznzCQRP
rw90xffODEi+l2pkAOTYno8EGGSIvpAfLVe9vLmVuRzuDewgWkvQsAnohTSdcZtUAypx4F4HB5/n
so3TYC1KAFsz3pyggQDDqtwdjEJyB5I5ZUYoM4D6lB5qI/dL+4EZyg6trt6sPVkx9xrzRbV/3j6D
77JMgA6Je1Vaoj7WGZIWqnFsrV3n/LSrFHn5nbFRwl/ZWKjOob5oC+JxEBGd790ByMWlZppxpPwx
75qggRZSO/0pStdH1fQfRiRosyxgYJHlkeJ+HTy40PI1yNEZn5cYmu/PXAM6jG5BZNZ8DyhP4H6A
KlnJEzQ6STmfYIe2IYGQeekZvYdmjg0fX9tEJ3ZkUGw769we0EB1HJ0nG8LA/c2k9vDuUwPSdYdi
E/BRBgyo7B4dtnwLwn9JQCUMgNROoIYJsETS6mdjCkK3UiXHUufqvjX7xqu0PvNQ8c4fjQR5onhp
631tld/1dtQ8vCAh+AosAXTCh60KjtirUnCHbaxhG4OsAlKBUnCXm7FRpspoHsvusYZ4QwHFoo0n
3roJ3LmiaI/WbulU6rsuAeqgMo9WW33nJHl03BIEtWZ43dFXHQNY2v8zI51KI0vSpVNhJiPgO3XG
YPqHfCbm6q8FsQVOrtw8c7rMskrzyOnHKZz01+sDWAnpQbknuMFQ2L58HGXakmZFpZGj1QVm/EAy
BCk7yh4c1d+E06yuyYktyQfndsJVgUvqWPQ6VFp9pwLOdStltLoiJ0Yk3+r7Zqbtu5HO/63ejs7G
NkKnhwl2MwSncuBgURS3hyzFgYO1NkrlUbfnu+srsnqmnZiQBmCPuloodYadChXVB/TWtr6lgIq4
LaB0VpFi2t1uz0bK3wLEGbefKt0+wGu1Vq8WsNeRwGmhgk56nxV90N6O/ceEaaC+EYV7CBdIh5w9
V5PiVhU5KvWhoofD9XGsLTyuNtwEeJiAIVraisyweJ5rCY5Q7inf8y36kDXnPf28tA+LsrfmTCzL
QEKT+V3z6JCN3oiVNy+Cxb8jkPaHk+QxBLwwgqTYAy9fFqgQHAolRGN26U1bSsFbA5L8DLoOeVJB
Ce9oQKJutp5GTQOwb399UcRH5JMe+iOGDa4zlIpl3kPQUJGuMCg5ZuwV+tJejtZgqPbqxufKeWE4
Bq6bW9s7AnqCLjJEHqhbnh+W6PdvXJB2ESBPdEDwP1uDEmQj9aYteIj40OW4/hqSJi8GvzevdRia
0Yt339LpuU/BTMZS/jlHNiOAzu5WrLPq36AAAFOlJv5J+7R027FiEyPHaXpx0jDrN2K29e8TvFGR
/ECTl7Q7SzYhMIaI5tFM9xX33DG8vjZr/gbqO5wAuvBxeX+ieF47vKr0ozHuICGIkgTb0kZfW/5T
E9Ie5ek4crQA6ccUNP5LMOn3ZYq+iA0nW5soMD5o4DRwsM4yHrBfEtAj67p+ZF3deJlmLL7b1Vug
wDUPE0Rt4I1B3Ib327krq1llGFObgVFRM8Jsse5c7gbGDOnoLm12hl3715dHmjskQCBUA2Avnh8g
Crjo10Fs7s5IfqUvpTMehfAOX7LnxGQBdEdvi80uTIkJPglpIBMGPdGOpi81yAOt5Htq7OxN2lNp
ld6NIHuIYweSyugGE+54YsSeFzUZ2yV+BgUFNPkO5a0yLxcWJG9T0B4TVyYsDP3LgLaaG9GGF9+X
DrMOfTMpt/6HtC9rbtxmuv5FrOK+3JLUYsu25GUyM7lBzUoCXEAS4IZf/x4635dIFEssz1NJ5cYp
trA1Gt2nz8H39V8FMpEfrMRffX7mwkbdLWTZ4PMleYM0hL1GnL+0oc4XYPYGdAXT9cI3yLF3DyIf
d+i7iTL2DBqkle00Oyn/DAQS4EAc4vWMCtrlSpeEVYXpE3J0yCPqnb3BYr810PpxJIhkbp+SRVsT
QTUCfh8MPOalLWoNetk1toZBpY94GYWieq4kkqzIg5lruoaLM4jej6lPFYwR88sTLfzoccsd7cgZ
yF9YgdwKQV+V9rNP6t3tcS2amnKhaPBFZXxOvkS7ui2prZNjIWhkJQ+mGDdm8pBTa8V5rhma/n52
LEFQRxNLwZCZ31OzDHN5xx0ZQYX89oBmt837pphAgu/yqtd5/MqWoDvpenJUWnoHZvHHZHT2YkxW
EonztNGVndmG6FsgaQgEjI5oxHuDEPK3noIjvTWDjVWoR42ayCGJLRfWVur6TlprNOVLGxLrBoAW
SPKBZ5jd2omj5SXQVQT14i4sqx6KJVnYa5/ybp+Xr7fn9J164yzq+WewZ8Zmg+XuIIHnc8kxKd12
m9t2Ele597NifntvkY7u6kq6kVVTPYLST1WFZZMM+6CZ3Bd2FMo2koOj0HQ3IEbjP2nqfdaM4uAT
d6vXSjwQ1wQ8cMzNB8eQ+aTnyFA11Jyw070pGacHEdC/MnSUDOLCQR9ZVpXJi5tl5K4STXAoRrAo
B0WJBCGeIVGZCbJvdAKyzcImTymS1xEZjeAQJMU3BFPNQSFRECup2K4fAMtAfNXfgVqaP41uJzak
lHilFi55bLL899DSbUvbFgRDfYFyNXO7J00K9DtmoxcKM0DJsxTyzmxRP3bSrT0OYZEfmAo6MNmP
VsRJ6mwTlyUbbifFPuvol1GTaQyEKH6wq757mphE30ftSEqqg8DFDsJO9OnOVkVlRCD2++1QPDxv
L+vVTQl1E+ibgCUaIQ0Uk2a4/cpMnSQoiuwERBaaEEp7JfG49H1oKoMTFhAYXMezm7jgKi1VFmQn
e1e3R5WtkJVdeRT8fAQtEw0CmuVAw3XpUSqR1sEAsYhT43yzedRvA3Prkrfbc3R9zicryJ5PeHPP
gM7IpZU864lZIw14Gu06bF4HFrvsAE17XcSaBuJNibYuDen7fsVfLk4ekiKwOfWDzxm08BownKxX
sIvj8dY3K8mGpc9P0vXv0d91kYKAMxCUSn1+YskJ/bGUfr89bwvfhxdGOzsWfnq5zPbWmKAhxAfO
+UTaF/trXa+8mNc+P/N+WTaWPQvw+bQKmU3jdFhjirm6Ryaalf8GMPevvCil0edaenKJfS8a/XXo
kcV20FZ4e6IW7Uz8JyirTqHF7F40rbwSpY1Gdl00sfB/ye6BViuLvWZjukvO7t6CdV6pck5PcmhC
G1IHLq2irFu5eRfXBG24GAjamfS5cmeFHmWkEhg91Wh17LU3ne9vT9XVgcdLZaJARDIJjIdXObga
ySrGNB9xdxeiFLmNOnMF5LkwURNDEzi68HKYUlaXEwVtY9xvEm7Y105993dV/Sralbt0YZYuTEx/
P1sLzc/MRhhKO+Z5xBUUJ1Ymae370xDPvm+PEMeiDr6vvQ4H/nGPPgHVUFOc5FmvXK5ktjZaAdGO
gLW2ocq9R81vViZo3lwwKf7ACFw6yDpBAzuXmFUETAuygl+yh6IPay8tt+g6gfRNa7OtSvr0G67C
PPQlGAd4wYBz0s1ml+mMRY5R0R96JQ2ARIpg46CNYwy1OtDj2zvxKvia/cTZE8rqShMUh3ly6oL6
R80EVPDa8dnTjEdVNxEt25WXzuKink3J7Kpz9YEoI6PJyaPpxvbTiPY//mBEqEUiDQTV66trzgS1
jAu6Se3oup+hTxPJ4uAYSawqqCh+uW1qcTBQQ0Ekhvod7F3u0KS3aaH8PjkRNn7KC/u11tZARIvn
+D8T87Idg/qy07pGcnLShwAoVTfK6Z9M2JmJ2Q0EPF/Deq5jC4DaoxA/27SNve6U0y/U/iDlyT8n
AtcDWqvw3AWf1+WMedJtiS5FcuIGg2T7vTn+luT37VVZ3NJnNqZVO/MbVU1Kx+JtgjtCi4uxC43+
O1jGwPl0GKw15bvF9cFNAZj3VJmcBzeml1PEDDji2ujEifl3X5jbWicrIdSSFZQAgRxAW8NELXU5
JGukfuFneLP7hrZLhjsnAxXsmjbrmpHZ2kCmLLUnv3hsiiTydYAg6PBNH9KPX+E4Kv+NZbY8Gu1U
pddICVT+pzE7cfVU/EGUMJ3GiYYLTJ5XdOwdsnNmNXjasas6Fo1auzeGjoWVs7b6Sw4AgrwAIzi4
RPBUv1wX20oG0Pg28DW7wfmrNFYu8aswAc4ZZCOQMJ7aNQDDufx81WsuFNngyiBy+AT2x31CrXs6
prHerzXCLS4+EBW40UGlcYWxgTN1BxQGcR8aX930J/H26bCSaFg0AcgSHmogF8Mb/HI0qcZHdNs1
uA2zHbDvNjTpq83to79oIsBkTclrUCPOXFldG/aQNpZ2FBVL78akGXZuN5BdKeo1PMV0MV4kEhBT
Q64R9zWCLLAKzk5L7g+9KfloHI12fM2CwglbnnxRJX2Fx/7VKCTWAARb64hctAocHlSdEDliGi/n
sERdQjmZNI5Vm24SfcdKUBvVfzGyqdVBpWuiXwuuFFB+qPdNZFvYHbMlc3ySaB0PILTFfyelFzaU
QFysDS3vUA9rTm767VczCsANeuNBAgIlvcuxEX0c3Rb6eces7MnBs5DGG2mXbxujZqENDdux9JyN
Xbg0tJmXxB/eOoAhTwlRzCueyNPWOrs1hjxtAIVgxrEzZKSbX5rmhaRraPM5an+6/6DF6iAkRI3i
us8yYVUaUGEYRx8VHmWGbX9vcj1MwBDlQW9sgyA6yNYesNOun00sauxIXSAGRd/lvI4gCZJqeV47
R5tn9WbwOJpqLA31t1rq+0IXFvoUjE+ZKpoOPTZK7Dopy0gpKX75jT/ELuXGExpxmzCovDbM0FS5
M5u0+dpZQr6WkLMJrXrMHvtaJmAA08wXs1bl1kgQWetjgY1aD/S5Gd2vw1gX+8EboEukt90W6TBQ
H1Rjl8c8p3zjNnq61VQG4uJ6tChQUF0SDXAlR6I097VtPBbVRmW83V76BTd7MT/T38+WPpGWngpb
OkdmWLEwtimP3ALhyRqB54J3wmPSwj/IJeFlOTtNeWsHfGgM/+j4e24cOF4Da4KjC0O5MDEL5yuE
xEXOYQIJHauL3OE+He+0nx+eLzDeo4KAjNjEKjdzfQy6lllPO//oZ6+2sWd1xMEJB8jfbTML/uDC
zHT5ni2LrFPV6jnM5E4RI1tqWL9SoJPqY1WNYVF/9flKKmaOMJtO54XFmQ9A07fGBZf+keRBpKQf
eczYOIRuZMBDUhzMcWshR20a34di07p3t8e7tD0ABAS3CR6L19QGA5jdKlPL/WNNncNQuwdCxVvv
r3aJTQmrmTtAqz66VwGXwRU57w9Im9HOPK3yj1nNo2DYkFqEWop7ROOhm34zs/vSRv/WHzjYC7Oz
GLbIFGuyvvGPHn/rmh1LoyD9eIRxYWK2MalCX1irav9YJPyHNWbfu4FuhmLtEbN0yM4ncLYx20Jw
z0gwgdbwmef7ekqW67ve2nx8P6BzAA9L8BZ74Aq53P8eNStRjaZ3BPAtrMyXjr7lH221fN/yFviH
wBQdQCt+fpZ1uHEvHVLvaHfWphyDyFJmVBXfxCqIe2nWLGABQLMwEZDO6bccbrUlA4HTsReF3A7M
96JKqe6TVQTpZnRp88WzqbYlhj6GcqD9Fv3oyR5C9sFuFEWahBhAuiWaZt33tKzvyqSqotby2KZy
wI/Gmry8d2mdImFnm5ECever4/IhcutKD6mE62gHoJNZ7TsM1Zi+TELusOZFdsr9xXJeHwYn97d4
IqK3q7KRofCYEwuQsT5AwmeMHZ82W8a94cmA+s3dGIDgcRAtfZKjmSBzY/CwEq72yBpw79/eCQtT
B3cLDAUWaRKhmIW14N20k5xY9OQAEpKQ30BtQEv40KBw83FDSNRPmtUgGkCIcrnlzMbDIikYsozv
JVrN6I+miz35wd7oadO9R3mA0QCQg3fzpRm9bZIC0oj0hP6bmIDQghcfbCf5fyYQzU1cCWgamHkb
ZeSN7mZjeqIor4WuXu19Vn6yPG2vgTnh9qwtOG4M5z9bs+GYY02zpoCtvDODMKgTElWjRmLTIWrF
JyzE/4jf/jtEswWyVaMpTcNxrftPdrOzxUPjWmEr7iv13Bfb2+Na2HagwkL3Gnp+UPqY9ysATtW7
iPDcY8d4SIt9wb9hq4cgAbxtZ/KX8wsJMREqLBP331UOJfCchjFhu0flgOrQ+BuVvJUVWrIAWChC
7kkk62o3FE7L2Ngm/jGNmjYFHnztobSwBZBwBOwMEAd0XswBVQVpgQ3hKe5uyJRlMcv2uv8Hq3Fu
Ylqts3DICrIKAHuYADFEloSeDpGmh+TLx5cCDRbg/Pct8KjOExpOzkZbMd07Ns6LRk5sZfsurQNA
8xPSBf9eRcC9SXHZdQLb10KskT0l2lrf4MKLFeR8AE6iYQmUQPOUSYc+FwaEDTn6fhdVXfcTDvWO
Cz+0UjwomkqurMqavdmBlF2ht8IGSEPL2yersXdl0oKeBcV4EtxzKVcqU0v7DOxnEzcoogLs6MtN
wHQmoPEhARQKjr32q2sfhjVh6jUT0xqe7bMUdMleocOEDB4t4yWXL9z/WCPUe9AxgT2mvDl883yR
bEbRRFRTcqRD/TfTUI30Pbq/vZOXii/QOIK2ACi2MFfzsqfnuEKVboAamw9ZSbsIU2OPUqGbhqxk
e63h9yLH1qBsR4wMDju4czW5AYPC5zy3d7d/zNK+R4MCuBmQv4Xi8CyU60tL7yyILh1JaoBdmeWf
oay5cncvrdtEijhJbOH8mrMbD6KvdWKXJnaiA4Qyr+pt3YKMUWnGnxgCPh1JXIB18JadbRA5VOAU
H7BBvAJsFtbWyPInV609ZdG9gQ/N74UJCP//Dc3CHvRWG8k7/jHoLHqoK+ZuTZ/mu7wnn5HfVVsd
iBKmNdbjYGn1Vo3gQJBtB6YL4rjbMhXNxndqESujQ79TleFJbDs/LIBmduDXTu5L5bWxJADsaFC0
2YD0GWqzxcB3XoLeiLBtNNiq3OCr03PvlJdBEaeCA3GDgHqXezrdVCOakBqZN3FtUhHltVECLwMU
Txl03SGnA70LZDBACxQNjKFHuBsD1dlEHR2dbVnx8l4mVgCubTVuh3rI0frlgKtvyI2tQM/LLuNw
kAkT/V5PmReioqw++aOHyLXrs93QUGfPQBgcQSHOC3sh9RfbQ8ZboZToiiz0Kn180kli3gEV/anA
//UkuqDcKE+pnSjsr56bfwejprc1B809JDl7sPVil+ORu9HQPAiWdr/e9f2QR1bdl+FQWXooVYLC
/si0Q6LyMcr9xA79Nhlf9BrBd5UnTdRUjMSup/AHpLU3ZYqKUmum/BOo9Zq4Nbgety7Pd03L7Ujj
1hBNIPsnjVruztZad9OC+XzvDHyIQQIUhG5XvQUghzdChY2/QRKlMKNetm6E4hUQVKJChh+c749e
VtG4poNC6zBqV7mlftWjp3DpG/qm52Z9DMxGhmWG9wOwmO1TV3J9Yw+g/h0tkL2bhd0dRE+NqHDb
Dj+S/N0CKP2JsM64DxqvB9FOpnXfZJkYTlyC4yd2cvIpkODonogbtkXQ/i468M2js7D4nbTaN7Nv
ykeV4/0ig5K+tKPGQtH2fQS4pxdxW+oRSF2yL36wTY37nrwOpR+cUq1wd8qRBL919A5V6bRxktR5
lATAe8W8Vc5DVtLiEX3+KuraKghHUcnYLIvqU2p69Un5OTYjtlJ5N+DUhHo/6MhhULxSDFaFntaY
AGx1nrHVqe7EepN9tXP522ua4slvWytCUcL8bdeJv7WLJNmBf6x/CJjlx21jV9vB5lWcy3IMc9sT
x7yGeItmJtW2rEV3T8scrCTAw5UbV7Ra7OEmPggHggAomGGgQwHKKD3/1Tek3XV9Sp81RmlUCpF8
Mt3ekGDY61C7TZJOv/N4Nu6KqqlDKzHSe4Npwd7UpRN5Kk3vCmL4Oy6MIeZG323qqrGB0RUkUmWf
3lFLVLtO/e5aM0qxbwVKbLFlozngww4e4n0u7hkU55Can/lET3mkMZVgp8beADJir8RNC7794vMz
T6i3WpfqpGF4MJFtYLMn5ut3oIVauZcXHO6FmdkVQtJOQAlXspNQoU/+rug2rbaErMSYa1ZmMQwd
sVoBqdlJafdOdafZb1xsXP3jt9TFWGZhjGGnXiXBmnKiGQkr0KNQ+0EEK9HfUsYQViZgGHRfQY41
W3cugCcFBQA7jZWR4wSUYGmnyKDljgLTE0cKFgcmS7ZBYRcRaws9tqFqHBdJtoa+WggxLn7JbIsE
DdcSnuKXeAQ9FhttjbJ27fuzvSHTFIAlT2cnc9y48djEtw/QQhwNDgsAcXQ8A5Ekny1X32eayXos
1yCei+zRbF9IdrLonUzWwpfFgZxZms7aWXxrl8oQqu7YCaJjAAeo8tvtkax9f9r+Z99vCs1VSYND
FDRlExJop0QZHOZtIwu5cUzXJDKIqs61KunYaS0UXLDaBRRKhiFKte+qJZupaUAkXdgWP8WaNsXC
Ck0ISAcqYK4OLvFZDKv3HQRdOCdH7nJEOVULFa0y3eJ//s2JfIAk0s/bY1zwEwiYUQEHgwaO1jxh
OCSt1SSNIMd6CPZWDQFwPog9bwgCH3MtX7SwajAGPj0g0KcpnTklPlo+R98sOaZJjIunWmsYWvw+
KqjAEE+aiXOoUNsws2QUrSSF3W7MxngWY7mW5Vi4JUBtND0LUVxCkX22s70S8gGBoO4xy3c63ZVs
o/V3t9dkzcRsc6PHApp9I0y0fOuXJvTmtbD8cFsPkp2gkkfrA3YZkl3TXJ6doBxxsmGlEJoIwsq9
b9jKG3phKSY2WCShkdiC0vh8DCbeemPm4Oz4kRuvcsgvfR7oGMjDQGoQPckzR6nphqoKX+HiKUTY
eyiajm+3F2HRwtQibE5KNObcVxaGlrrpiPSpgMQQlIfaFeey9v3ZPhqMSgo4HnryPjMbBFUre2jB
kQAfjDQ2Nipol+fZ3yppoGtJgeGtnOCeBn9lw3emhkhCmsCTP/5gqs5sTUM920qI5x0wzgp6Graj
/arrL7c/vzgUFE9w+SP1d5UuG3wNNOIjZ6cu957RAoL/2pRvkd2KyzWXv2Zrtm1pCc7wHk+0k1UU
aTQk7IvqwItVSBeqFFnphBWzP98e3sJp91ASRWAz5ROuQEGaPoIUemTslJZ0p5OHkfJ7Sr7eNrK0
26Z8HUoCcFvYFJdLRDzImHYIik528OQUYb7WRjXNyyyLAIrUiQgNfSEWpIguv28G1GLIQ7ETabxw
wBtS6j8MqFOQ4ONorQtDs4Pvd9RHdzAOvmX89P0vpWaHpHlz+AqCdmEfXJiZ3VRF2RglLRGIUfU3
RxNPJbwQxYfQSZ6FuRLLLGyAC1uz46P5VZplhslObXUCA3lXnWi/u738iyaABH3vRsQJmiVQ7TSV
tllh+TP6RdpQdsNTYGUbL+4AoLQm9hgfIM3ZDnBGKGLjNYBTmuWjFaYFS99Si0HMTlA9rq1KX6lD
Lz0L0O6MHn4XwQuoT2YeVMtZIp20S08IK+IAURLl6pcvtHuz5CDkS3+bQt8MKIWExAs2HdF/ZTZZ
+RELE3vxG2b+opSoFI0+qlId9D6ipvQ3gpbPeMH/wdv3wtC0Yc98rBKK+YTr6C/x3YdcInpSwl/j
iVzwEuC2QgcRCizIo877GUqRF1JJOz01bSQiQDNu78K1z882uueOQ5IQF+VCP57E/L7/wecRyaAy
gX14pbpiBG2jm0mTnooBctm6Qx/6JFgjdlnY5oFxZmQ2hrZsaqPv2/Sk1yfL+pa61s40i8gwX28P
ZnFj4RUw1YimpNbMDk/HwhGTncC7G+UOqRVka9YwFksLAlQlVhp4PKSAZ0Y86gelrDM0+li/UbpP
9JWWu6VBIEESwAQiZnuOqO6hzi1y5mPByw3EIwO+yddqtYtDODMxc9QpeO5zmcNEUG8SCDnGH18G
4EK89546YAJmxw6ZOGihQGj1VLksLBwjHOWm4Cu5mulRN7s8g3MjM+/M9bxlvYsIAM9yR5x0eq9p
D1q1z/Jvbf1ddisIrOVV+W9M0885cyUyq0XCEpjj+htJJ2qvnWOtJLmWl+VfG/N4o+RDkekoOJ9y
F4zJO21lWVZmbI7VKDRV+hyia6fBMeJRG/YjHfa13m78vH0UdvHS9PYW6fIVBzYtxI2Fmld/qhpY
ZzFkMKv9nYBAjpFTYJ5Y2e8GUYNA9X9bqDlrctCPrasXmMRk1HZcU2loVyZBA+MapcvKjjCn1Tzb
EX1LBtyfMOTynyR9dn1kxIf97ZO05DjPNvm86O0lptE0RorkbbKhdF9Xj1AIr9fq94v7buKmQe0b
SmlzgDFLKHW9AW8FraA7krFY/kFPGySl/rMwu/ENDWTKFUBWJw9M7/1XtHGEtydqbQgzl+OODeRp
NWwymR1LSFP/wcUC7LeLcu2EdHJma914JXLPUI8+9eDso8NzPX4uycej50nO+V8b0347209g5C3k
4BN6MgIeld0v5byJdqsrNEL/vj1Z02RcncgzS7PVsDyR9A5PEKf3G6nAVQgSANPoIoYyjUjV9ra1
5aX5b1yzpQmYdCHTgLnTvL1rhANd8S/Tr701mtlFAHSvA/5LHw9p44GR7z77i4OVqMt+3B7GohkH
iADcOoDCutbl8tRt69eeGpBlLoJTn/IDp2ZYaypimb3ytllcH9dBjy9et5Pe36UpDgX3XLYBPTV9
oVD/N+VDJ1Est7O2OnRNgpIZWrtWpnFxmdBFDu6liXZpngbMQFDHdJTPQX+lJJ5tWh/a5dqLd9EI
3tIAC6K5+ErAbMjRD48EFz3Z9XdGSiToVsLZRad8ZmC2GdB2zF3WmPREE2/PfSCJA/fVSZPN7c2w
PA60cYH4fnq8zTYDzfMGdCdwN6zf6ihwlnf/2/cn+2e+oKHK5iPB3ZL9BY1xb40nZvHnQ40a8mig
q0Ue+/LzIvUkbUSB2lD22ZY7hGd/8PPPvj/bwAOKjpnU8KzNVJR0zxjH//b92fSbg6hcP63Zye9j
6L6sPbkWjzoYvSfOowUyX+V0HgdjD7K86qfpjNFQAp/lfi6V/rF5QnZu4tCa0u4oJlzr+bmubJnj
DMERTPu6fRr959vz9P4WOfON7wYmyBxAzeiSutqnQKFU0kxFcCyLqDEidHTb9l09ouzzaltx/VXn
28oKJUVb0UbJlUhstsuujM82sS/HsaksGRwZV/X3oJb5tma+uXJUZuHllZXJI5wdlcL2ucUcDNFJ
7bBVXmi0WLd9mT8ZzAWe8nVlSqek39WUAiEI3higd8HpdmmvRzWorpveP7rgLIlAIpOGkIQ04tTx
ZNxkjRH6uRCA2aBbyTBr/67Qs+bt9o+YXRD/jPnsN0wb+GzMOXWFT7sW7ToQSzYZYtzaDqIuxYWU
mc+5U8e37U1juh4zvIU74fDRVnppr+Mo+GkV+j/sWmxKVoeUkLhJ1hCS8x60f8aFbj4ci2BBH0KC
odzsCOwMSfmUOCMJ9YYfZIDEUGelp5Z73zgf/pbEiWxRrEzqtB2vBnlmfOa0dAk1Kx5Q9E4oH1B5
dhewYuWBN8++vQ8wAOkFEHfADV3x72e1rZVZ47lHRz8FSLgpct8Pz6Y6ZqCp6IuN2SL7awaR4SY7
aSTR7WWc+bV/rKMsY0461SgMzNx+4Euh1wOsFx1IDlXx2wuarXJIXOT1iodeXEpcjP/ams1m5oLg
gHeBe0TXXh1CjWAnE/vNLNWbBDlhmAz8rqrarTfoOyWtD/I6/zNSlLrQaz2NdX7BpSkh0gTbwjEd
DuKTtcZ/vbRVwAn27+dng9NJ3iiW4vN2nYVbB/+5vVDX5w0knnAvoNybwBtzUGaNr/dk6L0jr36W
so+GYu9ov27buB7DRBSK5m2oSaP6MO95bkZHjp7XoSQbMufOtD/2csUKXH5+Foi5oCBLsgCft1Lt
a2nKp6TmD5opDrW71lO/OBLgMrAgJrqB563VDH1BZp2MAOkHMmR5GmY/b0/VtbvFWBDsoRaAoilq
8JfuTxN95pR26x7dYpdAxqiGlBauza46WP6aq10czJmt2bzVXFHWQUT6aJbJlhcidoLN7dFcX5iX
o5llsoA9lUPqYjRMPKdeXEoZieCxRZ3GbX/55oq1pfGgbweVSAQh6EWZ+RzQ18jUG9jUqWE81CTY
qf7t9nj+gTJdem4gc5wpjgUzMXAMs+sJUH1/kPaYIBOj1942861yX5gVELS4rUU0OK1zl1i+2hSA
PL71XpfGbKgTsNpZQ9gFiUJqqnbu9DovTmVZpdsEjBafGWXDKy/luIMH6z+3vua8lFae7TuoeO4r
ywVCRwUkqnXB4oZmYMkCxZ6zyXSj3mSeHF9FKbCGJLWhWJmSh1rW3Y577+SBZh77YFA4WiL1N6Xw
2Nbqsj5UepbeZ3mG2rk3tGgd87qvTeP+9mD9IIxcP0m3ybaFmQUbIw++qlqXuyZnXZw20LnUWltt
B5LZh5bXTheSukN01/HxmA9ucnQKkUUqoHlUg6lg66Ts+zBOYFygs6KkstrYron2FID36wFS5tmm
8WV3MKqs2ga9bseK9jx2IXICqVo7D8GgySM+tCQ0aZpuAsKs7eiZ1Qtp0yJKu8z7i2gu3xJo9Ozt
zkE6TiT5oaoZ1FLUYN7Vnv2lcoY0AkenHY5cJc+eTjrQEJoyMgQF/1ADBkOt1r8nvZHGpdBeoZeg
fgVrgkhLJxy4CIAuwJgAqrvZmQD5C7VtCOOeSOdsgzw7oEs+zEwbkGaxK41uJdWz5N9dPBwRFyJN
fgXpkZ4wnN5w0MiXpttCK7cQYDnk3vAH18i7zg9qfVMeYXb2Eqm7wOC6E8mT0YLxPH3A4h/71t3e
PoFLZxx5wyketp0AvROX/pERlojRwfnzQoDvQ9CFrAzkOnDBAYdrx5sMbQpXXRltx4meNuDmYUSG
XFeh5ydR5fEwc3a3hzKnIny/twAmA6U6RIyA8ZrNWcDJMA6WTE4mM/YBG3Y4uYcKYgp4w4Ua02NR
9JBNs79lsngk+Qez11fmZ5FFm7QtoPkDXNnof1WO+ZeTyl3frVG5L62YjxyMhRsT/IRzr9yxtLA8
DlZf7vMftiOLUBpkJdhdsgE8Gaz4eDZADOxyVzTSRAMSJO2O5qiFJhjbm3wFLrUQZE5Nbf+aeP/7
2TvIaAsbcUwLFhq3csOkCjr0a2b7RAafzLp9dhsvbsV45w5wb5qzYn1pUwJ1OMUDQLRd1X0zpnyH
ehU5Dl6+Zfm3SmabfPzG1Mo8LtoB7z4AW2i5vqrQUjlYrV6ASroGpD0TnwJIMLTei11+ub31F9fL
c6d3F7j5rrp0qhEkiWjNIKAY2FjZY1bFH/4+ru6JWQSd/QAET07xbLFwrmmHJxE5tsWLD2nIl9uf
Xzq5+D7geRP9zMQmevl9qqnALwnVjnDmJnZEZ0Vog0juFdSIH1s0joBOtPBDoDrEHvw3Rlz2g79H
S+AajcHCRBoTrAfvWMwlIEqXP6RXSrSlmWFXith7dIaVV9y7OuMs3EHaESzyIPuHONgccMDtprcG
yyJHkBZVG5O6KuIOaHCdUjHEv0b+ZezLEg0Xtb9zXQ8Uuh1huwq9FLhjSfpTIsjYDllSRZ6oWQSl
onxnVeqr3yRAhBsEkcFE6VcAtr3Jq/Y3DZwD7Zxfbdbaj0qYbdwxCnYUZ+xX/PzCvYiROVOOARN4
Vfq20aREmQ7ySQ2QWkKtTQLYml6ucVwuLhAuE3hA9JJf0fkgSjUVMqDa0ULNjudgbtnf3otz6dbJ
jWMg/1qY6531SZVPvKboqiN9XGZQP7VNxEqWdyqUE/myPLRCCxuzjDNl7GyvPXWOfxj7YJ+45Z3r
tJGWNjsQOT1CoWaTFXRvFGt1k8XJRmMIkKwInq9Q04ZT1ywx/ImK7NH10aOShPW4EugsxFWT4P0E
ZsB8ADd7eRTyxunHSje04wjUvP6pzPPY1OtQBc62GFccwMK7xgB3H4hDoOuAl+3sleZmdu+UFHyR
tMKq1j80343TbNfS3aiZkStX8o5Lmwj2fJxwpPzAe3U5NNainQhUctpxGJ8YBO1+/sEWwuMc2xMZ
DB/cK5ffR4KPi87sQYaPcv1BI2hDSR1LoEjHypApVQBfGZjPijfsgXi+BI21l8eJJF/wigWpZGuR
TWFZ+SuE9ciPIfcMkGfYHXC/mtxadecdbLRlvt7+1Ut7Cn2XU1QxqUzO4+gasaXZ55gU6X9K3CSy
TIj6kTXE1cKNaJxZmfMeO6OWZRUFT59uYGNF7O+2P6zWGBaNoCsWEN0pfz5fX4n+TLA3l3AS6MyK
8cQE0w/tSUyawtj4dZOshBNLRwUPczh15Hwmcc7L9VY5ODt9m4NTFqCZCindPvidZ0/gGgrbD4KD
390TVP1wGQN0iPhldlQsKy0CwTE2bXqotUloFG3MlYu7QAu9bk1tZelknpub/n528+c2Nysnx9AU
c8LE2AWjRBfiX9J8pmj1a9bajRfNQdUWfOsIytE0cWnO6o2AiWoKPMtdncKDhtAc39lOGuprMrcL
iwZP7yHXhcfPlK67NOW0XQpoG2KzNu33WkL/7oi16zW6aQSFzo9acacLPufc3HzjNz0tQLOA/uZR
hUo+tWt6B2vfn81c7onCG118X3HESWGxprL0Lk05C10mYhXcB2CwRk/WPAb8P9LOa0luJNm2XwQz
aPGKFCVYrCKKoki+wNhsElprfP1dwRmbzkTCEjf72Bn2S9mBZ0R4eLjYvr2VmduaM9BhavS/VXjl
Cne+M3qckwNmGu6LaODpG8yDnDkf1bj6Lme9aygpzob1ZRyGp6osGfcabWSrVzSGn2VRccfvsBhp
c36MQCxVOSrwqGb/2Eutm1aPEnMZkzC8H4OMWX1b48FW9eZE4GIflCnuE80WXBBS/95InMc8Z90O
ntU07bf74v+4hBf7LhLhMrNX+fBCTxl65+fJDBfE1BuTa+Xdew0aPLn5bqYf6YbdadNwx4yJ+3LW
7xKVcw9K83D9aVjdY41QiRYtnNelzRGzGGxdEmEMTI269NyNgLaPZvviOG+bwzTEei7Wq+scJQTj
9kVsVpfwOCYiNoPOfK+nxsFWnoLx70KPXB87QHuNb26EafrqmWK5iXWJqzHk50qk9LY8dfSAvYTm
azEmNAgp+6jV3Fln4GfrWeNXe7qTdPBosnLoYebqm9wtp2jXKMVOyptdAioKCKubzO8TS947weDW
ik5DrXlXjPdtXe+yWds1huqO/r00qLtYf2dV7yJYqQaqkFL7UqSZK/t3tvEcE3MHw3MU/TD8eyN5
MNUfkvM2GQ9z9RCOw/762Sprh4t6YXKpt7ABC31uwoFgo4c2Ixi/N/0hm15yGkCscHaV+ac55W6n
3Ktm/0Eynpkp4BZJSB6FITjO6JaDDAlS7LaWfX/9V6lrJyJ+EpAWE0dtmeXw9XQylUxxXszg/ai2
+7F7c/D4E6XeVZV2mGbJnZRjOb8ryu+ayps0da5efZPoW4fO6qDHfwVNtdPh8Z9Hr2/tvc4AlGY6
Tu1vCG6cQt/71VZm5g/l5VJ1oXNgXCh+H9HJ4qq2fmVBCQSJSsKvyePyEKIyVfA7H+a9qjxKw5dc
bwn43tryfZFZh0Q79ORv1PBOk48Z7O1OqrlN9t0wc9f33ymCKaJ+nq1PZX/X6y9N4TXOl0G/n8fv
fZs+mPnfWTWS2rXvyy0+5ZVyJ6A/U9Bc0fdHH/JiLbY9523Y+Dp1asXtw2epecySd1PtGah8XH5p
q196BF3aMam2cp8rTxkkQfjPdGzBaLksoTX1NNR9wBRJ06dF5H3pXdctodCLU9Jpb4NXiWF1jO5Z
KLzeJH3YlRCXxqb+3hnDOwPm0QHg1HUxq6ugNdMiKQ0ya1nZsBq6+cqqNiBlBZXpP7VK9X+UsHj6
aGWd+6bpjBeZyZhG48ba2+1LgIsFukDWcdlwAnlWDi2QYbyofea6VnNjj4fwZRm7TTMbc/UgmVlu
kcZgAqchO81wLbe9z37+i19/8vXF9tR142hdy9fL6lOuPtv0NV4XsGI5yWyTcCOfI9ayUCSnm7Q+
yCvzpez19/rYvcSj/Tkey0+x6u/hU7kfjSbbkLmmvKQ+aMiAH4AOBu38pbIGdVD6GOXt44ZHsbHq
j0U/Boe817eQZheiRMMvvGO8+Lz85JrPRYGZDaWo6lJP1h7rnJGhx7m7rZsI8rRzEYscg2oWUt8z
zs0L86l/6FSNulUXpi+Fam/BCi4eFESRvhT5BXplLjiu56DI4yBElDwE+2po75iHAfeNWYSMX9f+
7hgte107LoJQIRBiZp0UDTWcpb+sDJWh+U6ZeEn0FpqPSviDiRhutJWvWlsXBHf0a/DkQOMv/n4S
oAVZoGZd5yQeqI362IbZsbSbd3Y5/CRsuzda6/f1Za1pBa0tTKzFObvEUFWzNgS+Yya0mjNwTA6T
T02gv5Tq1szfVTkaI9DRcbC0SwcgVTOi7XlOPIbWuzXs0eXPqn27vpaLC8wRMd7rfzIW6gd4PtRj
X048IsS/Gdr2NmvmI8gHauvtTzUoniFv2iL3X5dJB5KFTjjUqc7Pa6buMRWjnvCORm4TfjSHct9q
3ymEQBJkN1vV0fVt/J84R0DiTtRDSqeeYe9a4g19sM+IDeW+2gX/Ril0MXFIwTaxnQslZIBxkHRp
nXqpmuzy0fKMyfHmYSvtuXalgNQw95HnSND9ny9msCdf0eKy9JLGCl/1YDbe4iqkV+xT5GNyryvH
qjB4ZUFbUe694KOejDxISQ8U3lTX+0KnNFXAuzVkjDPbGqG9JgrqJgoCJghuqjjn60r1Uovg/y29
rsEaDV+monCb+SehwvUlrekeyCSwsdh0htoujikzii7RNKnwqjRQjlIiBztpNo52rPxtqvFHvNYn
udXbjY0U7+yZv8UtY2Av7yRMltD0ChU9UcFQihvZipHaqk+K9ORsJAC2Pi829+TzZRKB962C0qvc
IYZWduPXr12g01+/2DMzLhpJLfj19veiIm7r4f69FWy72CBxbCcriI067Uyxgjk6SM1R+z9u0PLW
xHqd0bWDdsn30rOi3l1XKvH/vjxeB9Y8BprRl3IBRpNBd/QQ45QercF3RfY4Dscy+xoXr3RUGeod
swE3BK7cFh48ohPw13jvy07Rrh61vIvr3MvlCrBuG0hPVlKLUbOqtA+mWN3QgFV5NHgbPBTUq5dW
Z6znwq+6EXnOMf5I+fMXXc/X99Bek6EIHBRDvUwKEgstM+DdMGHjyr2MGQFgZ8ZY2g3cqR0gJdsq
P9ShdIiLYSelzuc2kw61Eb2kyWSEO0BAQ/VBNagalpHCSAtH7T4V8zy+6+wQRle1D8qPKKDCHEY7
1R6QM7pmybiNEpbRp1Izon1ZmfKhzKMapvYkePBzfXBNSKjfBWHs70ZGWHxoKpNvlVKc70qplkpX
DpjrxRzTkNNmskGg71PypuY8H+iFhM4+TUdIhOLAuQ9leX4ioJMeQN75NMWq8QsdU7ly1AaN/DUQ
FJdyhB+7apV9H2AbepEr5btd+N9KKLKbY5y1YBCjBLI9yYIq2LKbnnGglp67Wmz/hvvV/6JJMg3D
Y2AqBwL/T2bZJK9pqceerIROuo/NiPTRHNYPTGOYIO0MlEdTkf0fTqKqMBsFDECVEobSpnpuPGap
NezNRqldpZSy52yctP1QJMNznWUW2zNs8VSt2DDgiZReRCqTotvSAlj9mNLalfJudk+/skbZSD6v
qBcNz+CJqN8zENRZuPJGa+dZYuiZF+hwLs/fleR9NDz2bOB1PV4xliQqxfA7UoViuvjCkg1zV/st
hAApI16d5KmsIfZrNqotK5v1hxUZrh32Cyj9uZBQ0fxBLuvMy8IH/6M1bSUDL+0ZLVTg5aneEZou
i0fFZMyNUkmpZwWfB1jetHKLgn9tAVAqMdyNtMBlfsMpSzmSwjz3ompndF/MrWrqxveXFeySQbmZ
3/N93Tk4B1KQ1w956/MLZQqcxDfkic9b7wB/t/H++ueFqVu8JwyUEQzhAjV2YQqbCa7PMClTbzYh
ZSi7B017wUXH4j3I0hYgY20tp8IWF485iUaWOEXqTco7G3Oifry+mLWLJ1B1pAloPiTXca6repKN
pg2iwGuZbZw0bgfneabsi+N1MSv3zqAAaVB/ZBzvRajeh8zPtqaMKzEHe03JX/TauPfHG8d/inAd
MWB06Aa2QXosXin8xEoymE7ohVrnUWtwh0G9L41pYzUrHgVZFRGoowSXEEvISJtMk4PaE42MqtMd
zCE+6Mr7cH4x49b1+8H1041MxIoiiCPC1SdtC4nXwkmK9RydU4raC+mkzg91UWw88WsCSLMDN+OQ
oHZaaEJmxbVtFUXlaSX5OtfYmkG+cm0MOPyBMwg2GkrD55oWFY6WJK1aeoa6z15fxy/1uI83kk8r
2sxEOgqm8F9jvZzFGiq9g44y9UvPSaePMCLDEwEkVbLdOfk3u0X910ar+e8yIrJyRa/ikdWMGeM4
+OddvzBrp0ETDdx7BsMILvoOpoYjgu0IFQvT3bQfp62tWhUgyLsAU0DZtjxuWcLCA4+uPepB1T7l
3+0L4D0nXsR88a4vjjtVCsdi2DobZKn3XRseNeXhuoS1wz6VsHhmW6tSajvoiUqC1A0sdY/TdJD6
vwp7w2lY2yqHpmUmMoBdvIAgh9BU19OoV17wowrvnS2Gs9XPC34mCntUNOSF0bKkPpAn06y8pvgy
VdAib3X8bAlY3Ip4SBibpyFAz+4U+c7f4JRZ+TxlV9JFdPpYFEQWyQG9qzLdrKTSa6L6t9bg3Kv5
7S4PAQAD5EQ1BPuxUCbBLwZaaSg9rQOaDeBt44RXVOns+wtVahS5C9uU7w9h85BIw2dyOIyij+7J
8m28HSu7dSZqsVva2JAjChE11a48uMrn65di5aE9+7wQfxKqw5CtFrXEpbDqe+yeT3VquN30kTgW
A2x4yC87YqSozsI2cApPNwuq7SB7JGe6cSSPeMkFWwAoGzEGlG7+83VkVicVpl9wInp1mJvme6PD
H9NmB7/Mbn9Zyf+I7lOwI4IF9VyUMlohoF679OLkab7vko3QZvVETj6/uH2mXIVqZ5p8vkkeLPnQ
KIehTjZs4apWnQhZbJdiZv1ILrz08uxop8fh/rpWbXzeXiRpiQaGKo2t0jPzHQzn0hZ+Y+3+kTJh
OgoujsCpnR+B6rdlEhaoVJX30fPYqL+kCLKSNgnkB10b5o3HVWz5woPH/4CeAD0Gfbe0WEUz9aNG
pOkNac7E79YKoZLsHYgpOmun8Fjt/SSyv6dapG7B1RY7SSFOFd3Hoq9AEcTPi4MamCxqgoZVPQNw
3Fuf7K8f1GIj//t5gbp1bEogFxtZ1848KfRpW1Pgf7GyUcNTrLPINSZd2jnGYNymGf8RKCJqRtsy
2XNZqx5mqYDKrAErqj9Z5TMzxq4vaHF7/vt9cg/knQSKSuzniT2rZafM20ym8VzJ9lX4wQ9/idb7
60JWd42CEYA+EhB0GS2EWJ0q5YPJrpWGS1PTXvPlo56AztywBWuCcN4JH8XAxQt6t6Y3ncmOOP2u
B3eWGMlndVAbV1V8JvUkTGC9vq6Fy/1n807Fic092TwK42acdUKc8S20GdV+9NNj3n/WnK/XBa2d
EuUB3HsNSljbWLzPSlBrieZIitd3X63huz8f62jDy1jfun9ELJ7oSh1Tfe4RYdUPkXMo5we9eVCi
u+sLEdfvxDL8d8f+kbLQBCVv7Dgr2LGISZjjMXhH4+Vg3YEq035DS/AvhKHU9EPCWo0HdX48ZSmp
rSZxWbOqnR5kMzU+xnJj7Q0/Ux5g7sih46oGc58lVgxlpj9ucemt7ilJWkwvcN0LZFVl24kf2pnq
KUH3vqqTv8bGp52gZVhQ728p46qOnAgTP+ZEGYOKmtkkpVi++lD/zSwi6NSv7+eabSW/YJq0WVJF
MhbqnhnpXDjCtvbGaxQ9m8XGI7u+gn++v1hBSkKhyORY9cBBuo36d53fT86n62vYkrHQiWyK58bp
kdH4kEOPxvyG5qtuVPRv/zdB4o08OY6ebsBYMblPYLjvzNACNtnvoy1awK0jWTx3VTgCN9GRgn2H
56ax7v3c/jdGFXwBlJb8h36J85Vk/aSVPXRXKNY+eC/Ju/r92G1c1dVjOZGx2C3GnJSSBJbf683v
4Xhslfuu//0vDsSgNQn4Mv+3bKhNnTxIlIKtUtPH3P8m4KTysDVsfHUdJ0IWVhTCnlRpNZ91AMqq
HTceD3pkbjw7q4d+ImRhROOuijLNQIgqfbDiR3WL8fXy+5TWiT+YLEbF6yLL4zdyH4+DoREw0wHy
YwDgef0o1gSIrn/SLrxlELGea9Qsq42ZSormje9mej/z9sbkC88MJpeh5LBj4KfZzuJa+Mo01hL1
Ds+I5YM9Jjsyh9eXcGnaKaMQjcMoaOkmY9DPl1CN4wwVA7g7rZyCJzrcP5PJCg9DWrw69dbQOXHD
zl9NgkFBUWxY+Ld0Jp4LC/whMRNwI17V7ufkWz1jSHZy8F3T9tdXtXYw3GRkAE25xPYAvGSOfN3q
nv9+NB/9G5nR/hwL8wXorALRe0lFNLZq0xvxrHty8g5AYdR8/Bc/n2QhqEGL019Wn+q89w0pMnWg
Sbu0v6NH5fr3L283+wL4RCDEZZMC9Pk5hFY62rETGl5l7eL0PjJdBnRdF7FyAvTBmUBDoRm6ZI8x
ihbMKJxjnpKNyqcycobv0hhuEbwsewrESeAdw09DsxKp6CW418mpfLXtpHjS6Lgt0+ZkWfsxjhZ+
CaR1DFgbs7s6emxGulUidy7/TruNC7S2UIo8RGpEHfJFH6fSS2Vg6JLsHX1dvoOP8e76Rq5cUMA0
//v+sgY2Q0jRyWqoUNiZjkHTHMY8dNVaOoCrvi5pbSVotQ7nM6wQJG7OtcIomZ5b5LxdejMdnrtq
PNz8fUgX/zBKk+/FkT3/vqLncRENieZJ9rfe66rbLw34Tlo86YeE1HHJHdlZcqYwR0Hz7HBXDl/0
2z0uwPv/fH85wwzWkNwya1sj9/d7Kp5ixhY648ZhrxwBiXbRuUiUDJHM4ghqekdDQxk0oJamG5HL
2opgL28+mAyFWA8+BC7+Egor08fftmXce1J6zBK3iNwo2N96zIgwufskyhj3toxWgtBP+1IPBy+N
P/thvGvaDQfo8kYggB2CJg0wGxWocz2yOkj2RrLhnpYWRx6pXVXsG+mY2hv3YUuO+PuJ51saWask
I3IC3Pha2msa096M+2yzdrt6KDZOBGADGi6WaYVWUbN0LNTe07V8XzN/o+8sVzPDn9cPZkuMUL6T
9ajJCM4mVnovb/WjRmoxLYu/bC39cV3M2rbpEG5Ag0Xl86KEq+TE/nPZdTBuehZDhYsig9xr2jfM
Sr8uSTjT5+6EgE8CZxLDhPCOFg690c6t2Vpa6xnmXW586J17M2hdO/k0BD+m+ObUhRAGfJJWXCjl
lswRjdEmYNml1qvm+9DyoGDSmo2nZO2AuPNUpRn3gtFf3H4ykGraVUnnhbHulvIrjMKuXR6ub9q6
EBoVxOgaWvEWVhgwVJHIut56JJb0cU9fmGFvnMuaCEHhgetNmE0G61zR5BAAmKSjz2n5qQWflcsv
eryxV2taJniCCYAYlHyRH41rKriUBgascfJolfqzUxjHsq/3pWFvhPOXXiseJO0v8HqRL7jIlUb0
8JGaSUfPnjvXyh6G6MAcjr02fKISvuE2rW3dqaxF/OjXTjuYYTZ6+vDZtr/UBXwI0afrGrC+dULJ
SPyaF6lYMCnqSIPX4NEnp0THMX4s5529lcDekiL+fmJtDCXIlbhFii6Nd0oAOZhW7S31WW5uQ4Xi
AnI86BnVb3qfCWPOBQ1B54S11oye00LqQF4qnTZe5dVDOZGwOBRjLJ0kdurRq7WfY/Hoxw8VTUrX
D2XFk9VBTgPD595wLc3FfuV+W9vplCNkfAunL5n6OCfmQXdSdwpiJhZ+bbOvtH7sJPWxVp/qrtpY
5JK65s8+AhuBFpS+EnhDFkGBHdhh3Fvq4DVm+bW3tMc4Vz4mZfUy29pBo3o3Vdo7Q2QYTWU8zmb9
bWMHhIClOcftwQFyMOgXyeHSkJ1+UNEYu37N1d9K3+/r7FhJD3L3ZseHrrxvlSdduzkrxL6fSF3Y
w3xqpyYzkToZpVvhGFX7KforMDaMyNp1OBWzsO1VnHZGPJmDV9lfzfxbCedx8jhYx+t7KJ7wa1so
/n5y6dSpMEIwAoPnWLEblpEbfr8uYM0WOtC18BKCzblIRdc0XgTxNKAkdVzu5LHZM+X6TnLsQyQH
3yQreLsub+2JF3BP8Y6I4ZDiap4sSMNOTaE/D54Pv6laPShZ4XbjgzKoe+gH3fRGcNN/LoFgXDPh
NaL0stAGJwOHqwXB6JVfY/+zbm64YOLluzifk88vtCClu8PuCz4vlx/yLtzDkRJaqktJyW0BAjvQ
Q0kbVetLxTPopSLgEmbyMurS6jAifRtQhS8+O4Pq6vEhCrRdGX25flKXqifSIVCRkacS0NmF6kld
n3dQa+Ve4ZpTsHP4d13AperxcWphQJHwLC4G1c2hmo/xPOUeQ1WVg/nbmaiHHdINM3hp64UUUjuk
ufjfsu7KyPJwjnqkQH/puhrEJzcC9FCxMwnLgL5I+tSwhQTFPqYBrvHGPq0cBJEdiC3Bp0R+anEQ
YaM1zDuf2af4NdtpgfcvjoF3Vhd9X/ApLZ6JOTPmIdQGPm9BzxUpbtJ/k6S94uzBk+yvy1o7DI2e
eWg6YI4nx3p++8chhWAlTHJPGj5aRBP5wd4apHVpYOA2plTDNAjK0toya1D3hpWE/VB4cpTsle6x
mb8aVkkQ0R2i/CjBTX99SWtafCJvmUWIzW4sx5QG+Aq0PuypbmFEH/XMUVy5zO6DnAbi6wLX9pDh
8yTjhBVQlymF1owdeIPl3Ivl6E0dY9ykeDcxZf66mDWtExkwGAJ1wOb6wnDqcW5nXWRx/efcfZjC
rXzi6jKIJ0QbOpj2ZUwh9VNmZ4OUe8CAXGewfik5FFSjP2zyvwsbfG6jySYCcIWtlJeHXTtXOm1U
MQFhDEVBnbotA9irh3yeXNkcD5p0b5oPkL7PDJJ2hsJVx5c0P1zfyTUNOZW/9Db1qOsg0Ss8Myl/
1LrylMFd6wL+PAZ1/kHPnQ3M3NrOUllWYXxiYB0ozPP1qjCn2swRgYc53eWgwVpluq+2pmOvqcep
kMWmztD2NTCKNrQ67aXK9V+v79nK59EJgIXkULB4S5vXTFpHITqrPYPBSAd9yw6tfp6PqyKpBZxN
bOGJF0LfTT37+VR6Mga76d+KDdd39fuCLo6pBsDFncXlqSU/HuOa7/vll4x+7s/Xd2flhAXzHbQ3
kDfQ2rb4+b6vWEGXxaCdu/BoyvUhgQl7y7CtrUEw/BLAiEdaXro2Q9lUJMuArwU/2j5y23HDkdkS
IP5+cghy3xg93lPpqeZbpf92lI/Xd0no+eLeixftfwtY7FLc9OFgtAJwmflub9yNdHgZ7+Ty63Ux
K9cbBCwoJUCR5F+Xyb5iyPqinY3Cy+Q6csdar1w1D2mi1t783v4qBe3G3Vg9fRo2gJHBIYcjfb5v
dAcVaWsrhWfAwU3KmlJPFVjvJKe+ET8sPBuLiiuJKxtGWloEziVNBaza+ahWXtTtp0/5FjHnmgLo
Gqol08xE4+/igBw/STPGSZdewESZx3HKxteiC28E7P9ZxKmUhTnMw6n3mWtSeoUsPSaD/r7stvAh
KwuBDIBSCF4s83CWQG7dBNjbQy/uyd/H5nHMb06IUDs4+fziGOYKAxNGfL6De/LDLN9dV+DVXy+Y
NICgi2z14h5Cektap+LzwXe9+6ZJoXv9+yv6yhuOKwZXC0i7pTGMS1uqwintPFkS5byYIG9vbeG3
1hYBlpd2BkwiFfBF2duKZKmvhqzzMqPcJQc/aja88BVrQv1WNEwRrwgS1vO7UBRRFnaG33qT+W4s
H6Px3ZTsWn1/+16BuxG0M4w3oHpwLsVpmyqIJfZqgoozyH8BiFWlf3GtOez/CbEXlr0H0FKYPXvV
GF+rXZdvPH4r5+2ArhVlO5guHX2hT6NWhHUnK40n+Xexuqu3QLxb31+YDaWU7aww+H7ZPkrOp0Hb
zeWGiV2x6QT1JhyMqJJ5cQwqTJbKaCet13DCtTLtdfVrk7+O+WvQvV0/8RXFdSAssUGfqgaeiPgp
p69gUyt0cJe191VxaE7dCO4uvw7YgN4VsDLgAi5ScF3jGK0aybrHaJ7m3m83XM2Vz+Oe8QSJ3juB
Nzn/8cqsGmWYjxoWPHDrOna38OGrAngaTGjKibKWFZROlhjzYUwATIJfj3349617T18JDX1AWKgy
XzCepH3VKkrcG970Pm2e/XLDAVn58QKnRAMRoS4x1EJRdY1mbXjXVJrS1KOWz18Ua4uL5tIqwQRO
tPsHQX8J+45zo4n0XAE1WLuhsasdmGTvjRvJkLBFxH+CPAWMJTCTZXflFIWtnHWD4tk0i6bmIbbk
Y27eOCDvP1J4QNkqGfO0HCJf6RWDSqVKBcQyuIX1IE2HcvJkfSPjubZlULhhxKEZwbNdWL8iMK2J
6SyqVyj5vWwQCdJG9kyOVYbBMTrcrGGkI8hG4IFAHvuH4vDkdtt2EKaS30ieBSHBW+h/uf75S1MI
ox9cEyIXAD/9stcuGkK7UqrS9qK+/dzREp7Xmuso0ufrYlYU+UzMIpyJUkOfMquyvUwt4F50+3Hj
TFYEmFRJyAEKCqyL4l9ntsyPUbiIev1T/aQmG79fvM3nkQA3BFDfnywasYzYxpNT8LVYNfNCNbws
/Rm0x/KrXDyNKlNwj9H4++at4rxBIasy1eOLqjLE6k2UVBpIrIMcPMY39uOIO4IhpBYLdZfI2C/c
nNnQwrmXJdPLVTemfrKVLV07iNPvL5KBdiTHk6xElqd8rP3EtYNuwxlcuX24NSSvwJAJPu/FUfRO
4+RWESheTjvRULTQ4cZuVWbwh9zffBKAt/BpGdtAnnw59zxOpKyZykr2mse4/+BvkdCv7NTZ5xc7
1atVHElJI3swkjIIvN5wN7c+v7hy0C7Vcjby+cjYx+Eu2qKqEPu8uBIQygIagOUB8M3S7ajizpiZ
PD97WffamR/05PsY326caEciq4znL5L8i6OepLKvpKIGchzbbmNVOwgx9HGj2re6DmIKvE2osgmH
z692qMvJbKaxAoVT4CajNzYaXOOfrqvSqhCLBl2VMYuiKHIupNTsToprX/bK7GU2fsFgATvGBv5h
XYYD4lDw5QGqO5fRxQ0pQgNYoKk+BknrGvPLoG4xf67cPpGngGaLUggXY7GQMav8mFHsMuMvfhfq
kw9NiQTi6vP17VrR3TMp4lecmFt5svS6qELZ04xfhfwh8Y/Xv79izmGuEOyfgoqDJP/598M0Bhye
5jIg6lc9/iI1D072oMFe3hqVm2/1H62tRsfxAepIWHlRRh8YOGhBISd7TPE6WAN8x92WEq+U6s3/
9AIx8oFK+bJI5feUd6uslj1Vnv6qB/XQZRBKz355n1LEDo3q3h71g1mYB5XutJrXbMMsr2gfTQzg
+4CN408usQLVMMWypDuzV0ufjem9Fj6k/cP1U1vbR6oJpPtpFBNnd35qbeSXUh6os2fG1pPWt8++
02/EUmvqDQha5JMIGS5g1orPhNM6FSKqv9RMc0snd4fJoES6cVlXBZE/BqckPO+l1Wk5BaOsBoy/
zIjVMrd0V57GvRlp0a4sxy/Xd27tcCjNizCFvIC1bBCxIzgnbIiwaHuIdkZPAiX66Efh/roUsf+L
FwGQ7T9SFi+OXUSSUTPW08sk431WdG4Le7zR/5Ci9s6UN0zE5ZL+uN6gPmFXoHlAKMuJiYB2PKij
MZy9uCuplCs7RWdOrfT1+pJWpQhKE+HswwG3eBz80KSIlVqTp/hSwNTm+cM85AxcK4KNV2g5Mwy/
jPX8I+miBixHU0m3HpIU1c2yj7715mS/jehT00Ce3tHPF/5/pCku1ZA2D1hCMRn890Lfu0SS9XRQ
J9qZ3S45VB3MVi6jgG7fRdG7IEwtMcYyyPdVc6T3beRWQcOWThOB/gcn/nldyKV1YCknQhbWweiq
BuKsafakTma41vBkaM2Ggq9pw5/HlYQOYPWlNkRD3M1mY0ye5dxlM9PRX7r+7uZVCDYMMYMCwDT1
+nO1nhO6rJq4KV5f7Fp3CUQ2zPTKLlkEFmSlwHtjSBe7xNw78MZOWLwafu7aCkN2N856TYCYcEKi
k/yjtWy/UGsjzoiC89cu3U/5Mdy49hufX2ZpE7/Cmlp8PlQ/B/PRDD/dvv8M+gLVK0hYL6DK0VhD
NGgr2evcws9ETbfYgJCvLYAI7E//Fuk0a2FR1CBL6ynIstfEbfyvRXFzHAzAAzIYRs3RuUU6fqE/
cl5a9ihXr2qu7+gPl/OtfsZL3wkJFvl4UkbE2stXOGdoZ6sUSvXKNLBQdgvnXay4cvaUx8BgN17J
y81CFrg/UdqBXWP5bml9NJSF3Nbgnp/K6V011zdfB7oGoKqjFqYD71o6gmoI1C+cjeo1nJI9/JRu
uIXgvnwUhQTwVjrWXSS/zg+ka6V8Zkxi9bpvnGfH2XfdznSVG8cK8HoghRvNLAOIdC6ISDLZippg
cMpXPZP3/uzseDRuvRjnEoRanLy3o51S5RmRkHb5bojk/bAFN718i5BAufDPUAbGYwhlOJHgZJaR
FI5cvlbJY1YASbtvusf2RgoasVOUFf7wz4AKoNftXEowgWWdueavTVsemcGUG1vBxYrSIgQ2OYAv
Ami3MLFWGIejE9jVqxZ9zosPzc1eMKMdmMLhQGpE4nxpwSW/mJU0irLXyf8wxrv8dgPF96lBiul4
pBwvQ9W2tZzUT1/bsNr7BoOapfvrqrRy0IwSI68CpE6cxCL6UoxoNqfWTF87/VhK78360Un2abXx
EK1IEdgVg3sncGKOeMxP1Mk3lTS1hz5/ldyk/vUrcX5uGY9VCTBok56AMgBreC7B7MqiksuRk9Ae
S/tHGH2ix5+Ww43tWjG4Iv8hMIg2+KMlkiUhCz0aEI++SkbyFA/GXhr0fdU6x1GmCdutmq/Xj2dF
f8/kLTYuDSu/r2Pk9eF0MPX2IG81Alz6USD4uOhk1sQAgSUzSy/H85iMVv7qV0fbZ/KQ7Vb6zY4U
BWPQM4LlHADanxkwJ8cfFAospL5SvHbTd1X9xQjS67u0tgaQOQ7milFu5FzOD19JLatLbTV/tT5q
revU76J0o/K2KgF6KTKduDTwdJ9LSONhHhu9wtWh98eOop1jMJYs3qrlrmmxIOn+r5gl5WyV0E1V
G4gpsoOef5DijzQAKRuXcU2nqN1TXaeOT+JZPV8LvGylnbVJ/lo5v7KP3VYn1urnKY8Ro3HneQfP
P1+nvQXGQUahHDySIT1A5bhx3isBGgpFvz2qK8L2ZeZLVivJbmIlf7VlyVW6e8P290H5K47jQyZB
u0z1Zyhltxy3+MzW9ED0yGID1niS7DTM62Y2stdy/qU5n5Xqizr9vq7MK04K9h5nDtgAKMclq5Ue
Rl2QDXi9ZubslEL7bgXJ3Wzkf9sVzNPB7XwuTCHmXjIWmSEsONrnx6W3BDhN42evPd2sWgkrWKUc
NGdD59b2TbSDiXQRKeSl81jEYZ9OFVKq/sm27vpxr271R6/dHUhJafQGpYdeLJy7MUil2Kp4Y7rs
HciOQ1RlbjM8N8MWOGXlgMgTEaMztIpHX1/s2KDqOWjHKXxts/Frnyt7XEFoyiXXbPvDOFhvN+sD
aUSAn7gYRO3LAeZO1Wpwr+fpq5N5MvoWfy5VzZ34J/ufrotaubpgkJlPh20Q8yHE30/sdDJmOMi9
gTNgvZlur97+mNEqAgcYPUR4AUsl8KfZr1uO5TX9FHU7Rope//UreVcyhSgXuD2miRlLbykoZk6m
xi2Ozb8Ca5eN8Z3dZrukP7byXeAc/SY+FPmzr255/CuqdyZY/P1k32rTamZL88vXURret+awt0bt
qcj8ByhaNi7Scl6a8JmRxdRC0cCNa6udy5KLMIWCCc9cg2csiJ9t9b3ev4/Lb1nnHEz7h+l80qJy
75vtrtu6YiveD6lYGd3ArjNxaHHF6OgMlNq0y9dS/7ut3znaE20YB2u686v7YJi3lrqijvgLwmIQ
mhsXk1PryhnLYBwIc+YPFCF2pT2SmC13QZLtUuOXGdxDKtnQ56BC71VWHxztUDjfNpRq5baTR8Xg
i2Q60yAWvkVUVlaiq0P92s/Si+KjtVSo9n4YHdVA+6Rl6rFrtK+Uxug/Zd6yJh/6/0falTVFCrPr
X0QVJKy3QC9qu3arozep0RkhhCVAQoBffx7mqzpHW8suv3NtSZqQ5V2eBd4aGRKCaoLnnoJfgsOh
3NfR5vf3P+3TL0OKvDCel68BVvKxc1FWhUM+M7vdm/EayJgYPoVdt3LzjZ39uFKFAXAnRYtMz4Ki
OjoY6CiN7jot97Sqko3MxIlP/dWrIMdZ2lio637SDPAnayJ5qPB8J24IdJLrLu1f+/Z33rx8P2mf
1tQyVTbyNX+5xvFSH7dPKQpFx9rt9n4yj6sqX3//+E87BOmai3rVAgKDfONxDcOryeTMnT/sPfom
6j0fN3YHs9875kF/yD1xM3zxLhCI9EDHhFzEZzdzoi3TUb/p9jVEYu1z5+b7d/nq8UicoY2Pag/w
hUe7va8EG9wy7/YdfctWtH77+ePROgKmCn0quKEeHZpL7T4UPun2IGu/qlMBx1c//v3TlxX37kiW
uvJ1wGm3b6vfiU9PVPY+hTOoJ7x/+lGM6xYqG9wQv/25mO6sZ6Mffj43qB/hwHGh+PKps2v1phzQ
qGr3Zf2kYPuqHffHC3WhMSMLQGEVzKPjnlcDORnL4fi4eXQ5jgib/Z1x/9DgYpq3Vv/jvAZREi5l
ONUjy0SZ5OjSslxcjGFTdHuTo+BWqaSq115wz06xKT9/dYwDCCCAEC7KJsexM7AuUTNkuts7fNXw
lflpvXh5jXePX4Z/t6hG2y77usTjdb/j8r78sQDX8nwfXHnIZkTYF8eL1o2KPGN4vg0j2bHJrtu2
ShynSuwQgr00PHy/yj6vYoB2EEGgPI1BPzmPlVGvgmwezR64xtgxf7PgwTcn9D6/+CKLKCZCfzi2
QQ3v6JXMnAmElcW4N7C68ZouJT8+BNEiRjCOKcPzP/EnMtaX0H3WBgsZNneXufXz56MtDDHKJW2B
WMbRC2Dq2im0hbdX6z6SwMv9GEMFk0Pc4ctuhwPxJ8bJXIlyIkHu7SPx7BV7Xq1h0nuK0/DFp8be
w0ZHTg6G1HHkBqj7hPiGu/v+jtIxVX21yn+sF4gXeT/GUV1hUIHCasMYnJOUm4eWnqp7f75dMQIA
hejKLTXd4xTPbbQGpRUjyDyt6BUulnVZ/7WnM8tdCfsUxOGLOUO2BcLR4ky6FMc+7nZbDw1gKZTs
w9neChv+x/DPzjbf70EEa19skQV7ttApIFj3STGy7fTMDPPpvh+Vu68zu9yOHI5WQKKRO5ALm2tW
mDohLKCbjkzQQzUgcsXRXI1VEo32BLe4yG83o1eVu1aplz4MXmwBHJv0ykitnCoLfs9Ozu9n+KB2
sNxG2ytxKWNnrqGvvguKC7BE9KwVdcDjKBqLtID11sro2tpEnT/e5aMe76wp8n+7SB7bWJeBtVaO
dMAAyd5km691UECsigPO0LaWwNNhoD1kAYpk0eiccVa8FJaAh5fyuzhyRQkfibz9K0ZH70bIAV7U
oULhsSP8Oa9BOIjzaSJYowpnYZm567kDsTlpc++5q5SH1lDAf3Wt8kUM7vzeCc1DafomnYNZPFZR
0KSaO8Mar09hG1aPyeCwectLYcew/RIrySxcc0rcQzgk2/WTZa+otl7myQ27eFAzyeMgC6s3axrz
WPsDX7lC+ldycu7hCSXuO4j+bh3ZkST0dFAmWTnDyT0HoYeudAz7mkctVPTLoIvVr8KqsDeO1L9F
Ozw6UT3GTjORizDCpMd1BHPETsnxqZBNgI/TeDMImFV1P8kG+Q6xInY2UdonFSncm4AbOGuFXV2V
aV3T8NbVxKArkFcJaysgE4TTZTcBbaZXbg9/ZZf161b2z/WMWlicUytzYtfO0Ukoh/DByPJh7MNH
Ms9THoOyZd+qQMgYCDzIWltTltpzHcq4GjLo9/nR2HSJtqz6jx8Ch1NmLEuGntV3HHWZrRt1B2DL
nz1nvM3qIiep6ccV7+2/yjFdzBp/vI762ai0D7XXXPZWozemq99K4wZsDfA+KP394B18PrQ6YRLM
79RRFOKp2RD2YRKOE98DH/Gr9lWNu8TyR5RBzJ3o+LPTBrdToWQfwznul3Hk65i3VtyK3E1YNILJ
V2uTMJcHMZd5uO6l351FlvbpinNZr0pZ5FVqg1t2oeact7GkLfQlMgoDOs6Gle8XfNMUcxYPnpKp
A/LvmxSjPBOiuocJWRbbjXBhSZc96t6iD35NmrNp6v+0vuqH2JdZfS7LyUq08p51RucgtQLah9uK
z86fwYMyNdCnIyxouFoR6Ph2t7YS0E5rIdBUGW0gjigaxDScp2WGBBQ9m4fKAfB9C/3TLAelW2j3
mtlAEcx9N8etp5p0ZFQk4xD5aVDyN79o6zToC61WTeiVsad0U67DcZixlDwSE2PvionadexObtue
9VPlxpBzcxK/MG1SZy1UwsoGAvEO5LVskEQSlJFUak/iluQQAFHu+ALJ2Hbjl1WWGOZ6SURaStYm
R28r6afwD52tvtoZ0V0K6Nlf1qYuCJZGd0+qajcV1m0ZNNLazIOsq6R37QFKkfzAxvLJCQscPIZ7
7px63PySUGIy513Ii503dDjWdC0GJ7YkfehHgqlDPQZ+wdQGo0hEwtzXdpWZM+VZ2dZ4MttPUEiw
QAfSEqGWV8fCyugmnFl21qqq5qvCCjTbYKVei87eKAZjP03Er8AGpx3XYJf6+AFJH8gmyYWldZxl
hF+ScMxvupGJ1AzD0K4mz1wYu8Xmq7m0ZQqj8/CV4KJcjzmzX1m31uV6ADp7ZTOD9Q8W9vVYuIQB
lwMnxFrZ4VXHScVT0XjdY9jR6YBm4AtUn+2LSg03dYmPYcE3/BeASSGcSHifJxHMgLJYuuD65nlf
x7Mpx6QE9meXefCVKD17/K1VxzZ0CKt72J3dz3XxBPKMPAtJ6+1I6dNd2GJ5YDdbyeANLAYiS8WF
ZfMU1VEGInc9rWeApHaWYFZ9Qf1hGOOyml+gFFRYG4oiNvnT9kEI4TzlklSY0aQah31c5q6folHo
ptpvW0CQlDfbSek3EYy+3CimYfk6tNQkpTXgbK3B8IClY+5Ul2LR1NjpCnCcCT3qPu1Ky20gQe7l
0aqpIGugiI17iPgGd/UIMTguobjeb6menpqpDFM4bPBYkrm6yOZu15tcxWooAcJzypcozHFGyvxa
BTNJ4f1IV54HwX3b4GD1zODGvSutJ9wbb5PLuZ2optFpSKYOMzwgyItrbUuJV2fc2QS4/kQ6w59S
bKaprrBM86yB0YqieaI0L+O8jsA/9Jp7e2qlhN0kimlUsTEFZmRbBFYyl+C4OnUNFUj8RJtWWFWl
oZvGomTFcxImXIfFJR1FFZe63EiPxczBd1EDfhhuar0HENm+IV1WJyDnYo+6Qwv9jAK6zHFbqvoB
gqLlWk42WXlcMCxa1u/9cYTQIZPtrUHre0uh/r0DRjLblOOcx6EybxOmMsGFK5MQTbAbHwT/zVI5
TKuImlU2FAz70VJPrSwFvgYzT20JLTPbKW6AVmGr2irUE85D8wRz0SnFUd2cN2He34Uw+cQhEbht
wgIjrhRhzgoybrpPIIhYq2bL87Khl5Z2zDOkikk8dx1NgKnELlQOe+q66tXpfW/t46SI7cVqcxgJ
g5moFmfwGi03UaD/uFTd2cZ5INJtgQWxwn0oC7oOde53CR/R/6ZoVqBi47OtQ7s+ZTJvEghN8sRl
EdlNuV/EmV/3Zzib67guwmYleBcccMG1V4YKfe4JKG0Igj2jSRMUSYU8bGOEqzeMCHMRRSyLw3wM
CSJXNcd1WLeXYB67T3QoHhUJ8wejYOLnjWF7UeJkiUlRgKfVI5qSQYv9NCLEuwnnNpJwyxppnBW0
/tMrO0jxW3HL930JD2lm/8lKNPvSQdoHV439uLX8QajrwXXy154gvhlod95F5Fa5Fd+181RWZ64u
hIgdODV0ydx0O5sHd8I3AgvcKWPf656yUN3Iom22VlRx2K7kGwRxoTdCIHNcFznbdL0ezoRvualj
jf4ZtNNUAlRyG3f2QIY1byBb1jnzAlTCPU6nqk9IDeK49qqrbKbZirl5txotZ8B/9GmU/e76oEp0
a3UrrBfov/g05VIW8RiF8wZ38BudnBcjzRp6CjVA5OgAiGjjFmHaMu9PRmsb/nEMWHww+eKg46B6
FBUKdTyPowIe4sSXKoGsFmYZ0qWJ68DVVpr8L5iQ5XqUcFUcSP9IRcuTkvhP8+Txc6G8a0MJpKJC
+VY1dXhVZLb+A6qKveMh04c5ZGzjlDX4/ZYp7utMNauK2dM2k76JVpNb2sUlNPzb2Kqi7MJuoxlS
qWAlh4FpopR02lMxbSxEZQJMgFVkJkBQQ9x0Xq2bZ3Q5uRfDcbX6JSdcg7Hd0nzvQkh2Size0t/a
BN0TEf0zFFl/m8xnSTXnPSK6AlYi5sDgEX/XdgoBYY6jZ2f3apBpKfzSTorCjF0S4rL6M4ZzuIEo
9fAb0USXoprjxZXL0UgpVNeu8sxqVx4rpxVsbosL8Nu7a1IZ+6ZXPl+3vvTwKXwhkiLrqyiWfGL3
Qkkg+hjpy2CndNCQOHOHeU6zwCJri9hvLFfDdUnq+873qxWOZOQSNm+3Tu0zSKE0wAsNVpX95n2t
ELx2fofZ6aN8Aw91RB8ABTy7VtdcIJ+Ahtds5aPZ1W7VkkMp/breQs2Twx0MQS9EvFmxFmUrUsHz
AxpufxqB8K/xioR6esJZqJFoRPNbFA0Kx7uHEyfAr4cRoreqRCgeAcgKd7MkxWosgIOesKf3yp8R
2jeteubEUwfLta7bbgDKKQoUcqNJJ7ansRUKhtRH1rlzwNcM1caZCl6wuKlhZXxBpqrOIY8/WJFG
1IpugtJti1hyrteZsUGP0Zb/NOADPbEy8rJLT6HUHACAtrX52LhncnCu0MkcoEs40CapXLhzl4VH
9SoPO9R9sgkNFAC43avW5yHYSeUrKTzEuZDeu3IibqBwafJzuDs3beygQPVg6SY745RlJpUEmhVW
7UMnCWSA5jxqKxw6OPTzx9HPwtgKSswDgDmQ0pINWAgObVag//z2vVnYwKMjNnbH8EaqXsZ9l8M2
r595IrLiYDsTT+C+va9sdd+gqn/uRhKhXzYr3P1hn7C8qq4bu6qTEX3Fx9qvb2aZI0iz4f7kaxu7
Om/yM4dAcJI7MtxA0oFgM9MwBTi5Poecod3dgdtC4tBlbX2ZmbytrqBZcad8+xn+Qb3esUy54S2z
bYgNzbYuY9aWr5WnDzYt70nbeViv7vCY2568D8vekbFFpvlRunq8GtpuF1aZn+ISFVj1Ufg88PnR
DV/qvNbIQyx7m/me9VzUhR1DdwZwbx60JF9zWC7eMajCPPoZfr3bNMHLMGtcgy69hWizt5om+dAU
mid1gX1Rhf3ffggz7LLm0TVjnTgz0sR8bJs4gJXqpvXLOukpKC96jOwDYuL7PHT5I5TLg9/Q8MrP
Z89pcY32QRmXI2uuWENGnTQlktsSRIxVif79TkN7yV47c8bumrCO6hTmBLXczq6+62tfmB0Xiypl
6SPfyyNQuLRhf51h+iuUvhjaAkLQfvV7CuZ94xPoWw8evMEvdR6+UniBx1ULOOWqzTUuJWM7GlJ1
ISA2YVBD5y2E8hPat6rBB4fqOjmLVBOAPOO2Z15jv9ij9+JGukiaGgekV9kvpAcnkeAoimeOyUD3
qUIfeMwxZy1TDzMgKskUOgw7qBzeWne24tILsmTqgrlEKSLPdqoe9LmklqaxMHLH5swCd88DyqQg
g+ekIvMfRwkYvcOnm7H0gxRZP7JAwwscLNGhs9mjBW/xOPBKdzPzUibTTMvtbMJ83RRM46fx9tY3
9YD0Xi5kA1Z0zyChq5TPiL5rIXFg51NzNYYU72DAvRNzORwsM5e/BUy1foH7Vw9blIm66wJo45jg
6hkSE7j7GcpR9y2UCraB6XiRkNwWO0iLefdSZBw73O8UEGswLIoRS9InCbjb2UxGo1PWWEG7rpvK
3wy6XXuyth+RK5u0AgbqaoBa5qqvmh7Ie+r8Lhulp+2QgbCMvAoIvwwnBW7BKI6U3SZ9GM0bOYa/
MPUsRlQC+kSIIHaa7UNTumYrOAoDwbBFkriOuIrO7S4wMD5gXF8pJTp3F8EPcaU9Ts55H3YJWs1d
6hr1gKop3foWeYrydozHJrrPB7wYFR4M5r0dK+y9YQrBucheg14+ITALVnNOozPTITeM0KkfA2H2
MsuVWnWdXSadbboysWy7TlvKeNqFyHXUxF4CSFglnlVCs88tt1VJtqT1t401VV2C8LmNA39etQiv
Ir/c0u5XSLfK72Nn8v6SMevWfSudC5rnQCWiGvvXQ1Hkdx4opOa1nenULxcp2bK+Rhr6QPpMrMQw
VIg7+2JtoqCPhe7LnWtQXZ1a+2myuLyASXxQpYbJ31Gt6LlTDv2qy2f/irmuuTVdxpBuQmXGDopD
pebXImu8zQDZ6inuaY682UaZZ8hlhJXfe+MhLKP72rLLHJAqH9W4kg+pwL5IhHKis7a0qrSASlET
M1wsrwy3yD2gGIOznYviVSJEuMhGal/yzG/T0YxDbOOQuZhDSa6VU7mo41SWHQ8ug0ZtaP2KiLlx
59nZdLVrVk2h+M4QiOky0LBiruu3MLf+dl7jxlFY7AMBcS+JgDkFrfmFsRryogw4Ijbz4CzzKt8/
HyHe9eDOqIU52op+jbrzRTpkXRgmXuYomFUXM+QBPIk4ILJgFsiqINbOIKEVXsh7XmcYKg8eh4gM
6VCGzp0xVP7luoWLCMPJCa78PP+SuA42iiLdXY9ID287nyCn9H0pX3sqIBfat3edowhEeCHYm6gi
NypxSH2ohT+e45ZFQ2+KynE3lDxYj4N8GTOBw8gfjL7VPWl/QTVmhsZhV62yzoqu8rq1cdaAxFGA
WBjEHatGlA+jZxQHiiRTVf84A9l17Y8ky5IwZDNeC6HKuU9absM8hAVrwyaT2LqAtDwJH6a+438j
VEJvIKf0COSRv53JRBNUhmccHvnkrmbmPzoo5ZUzDlUfSu6Q1MvFq+6Iwq8v+hLlhaHgadZr+uw0
zH+YJhSRODM4AKOMPiskoRfWHLZ/mF6+uO3e4Hf36dixSSUtCmcpPLeHFWBB7YFFSHCdIbojQ86S
wW2CmNAGG7GuTFy63E1GHDhr5TbZ7wKYhzsIGKg7p+/nNZnV5eAbegMkW6FjQ/iSXljCxUqi44gj
FtlxO3TOpuYzaiFA7QJlIFGoOp+pP25cu5puQJcLL10D46yp8urNclDcqc5Ec1rYdRiXkTXEuQ2H
nNhRs4UMQ7h+0jpUnGjLftVzgMKIs3Q3wOg4BntJ6TqIqya6D4bHOVgNdNuYnze0oF4CaAJ0LEAc
cY/aNCIIEVlUgqIjlzrFNjvFSv6qnQGgyD8YlvMZs+6hlkVRc6L7ylr1XuKcEpr94vlLCxkgDuD5
4SZ5BMiphM0i0UfhXnkvOEKxEL/vyHzxCd4//xgQ6feBQQEOzy/lgNrR1q3PMlTivh/kxEscu6ij
SD+FKP+EaFTvcI1YJ7pKXz0eiApIyANuBwLY8vd3jWqCqg+sRPwA8OHzv9kpxf3PT4fcHdDcALrA
nRTaUB+fHk4RtSjXdA8MmHUWVtvv52YBfnygroJf9P7xR7gTpG8u6XM83pa7KDgb5jMzbQLUI74f
5tRbHO0DVCrR/rAU3dfz6zwe+Mv/7/FHkAcie5mhWUz3Um1R6KYnvvCXk4T2JNQF0AoFg+3jN4Dg
V+1z6eHX2+tQxJOM3b/NKe3Rr6YIAPFFrxgp4icNHyadXMgCve8KVt3R1MSwsvz5LC2KFYv8JbDO
xxRLXvR1xSGBu3dRm+Tuqmp+ylrDYno/QHA0T0UzF7LHAJoOsQlTZp8CUH81SUDSw3qCgrOLsT6O
YLUDRa2JuPsHCW9En50iN3z1fOh6LBZTC9b9uOltolBwKrW/N7gPEbEHxjrxEZY5ONpwCz4DPx9Y
y88Gplq4aKe6KtgP5mrOUsgvmE13F9U/3xEfhjkCTVlVIbIoxDASLYQ0K09gCL/YEQT4RA8kFoDm
P9matA3KHXneBAiQvUsxpl61cdE57lCE+X7Nfr4goJkFmCLw0WDtgojw8YMr36FDJSPkFu7Md5NX
79Gr8K6lHtwTI33xSmB/gW4E0smiQ3Q0Upajd01EaO8d5y96WokZGdp5HBwH/fORgDdbgMULcBpS
vR/fyXAoUmDxTXs1EaQDremGCwAOyLMwHFXIPGQ/BheioAHhCAB7sewgSP9xQPTZJqDflLvP+1U/
rNQpXe1/VJmjRQ0gKQHwFdzhBVjzcYCOBshSGoQhToQiXWZ5ZVLxMgRkuOsv52rORjD7Jdyo0fTJ
Umt0DNAQbhCr2WkvZicUZ2hB8jsHKIM4Q/68QZEpuELoOu1oNdnWZvJ9fe2gS3tFx2c4jkG0y98K
x1Pr0s7Mqu7AEuK2DOqYeUV/bc9Btho923rpS+HcFQVCz+/X5RerBYRTEG/gGA7A9LEMcgQrBtuf
O7oPcZZG5WEiJB7nDcp434/zGYK+MFsxFDp+iAGwbj5O7SjAxdLcpXv0rWNqbjTkGFDVmnoUqNAJ
z8ad1htSnSENRJ35xGH1mfsDzBoWqY+LCQQMHO4fR6dL4akObbZ3rvvAgzpvhgl+le59xJvEksj9
UGo7oQjx+QzGUgU6BwQWDEyOCWZM+00YjJLt8yzbMMta334/pV88H7RqcBcWSy7Iyx3NaDDZpvSZ
5Ie2MVe1U51T56fyzPjR70dYFs+7iLCpVNRD3pEfNNqtamX5P4ZG4vnAli0YM0hThkdfRXiwRdJU
8ENRIEpITlL8vpwh6L37WHHAyx2T1iIttV1CE2/vEIBkqg0Ebv+LT/BugKMDqWejK6cWA0h73R9s
cuKA/fz7kbCgeQS8LSjon3QK7UEx2qA6tgezT0gIC/84zsHz8QUgmbukjsdkAOFklmoMs/ZVcFE7
GxOe2HafLz0AUv9tu0ULFro1H9cPsRQ8IBxPHML5rI4Ohb+up/OffoGPQxzFB/XYejbgMeLgWSnY
TdUpWZcvPsE/CipobohpP22yDMLFwqvhP+faZ9V5k/14B0SQ81tEVRYjh08XzmDy0lSzVRzq1xwA
5+HnCwg0cwAfcUDg7AuOZke0FanaKRIHiuI4iZvHn0/++8cfZdVk6HwVDHh8VV+E+rILTvz8ZX18
vI4Xlvz//vxjI2MXXUQxuHi+oxMZAK5AYpTn0TNPeHhKK/CLtYrKCfDfwFSC0XyMAh8L38/LqKoP
gX/f6CEe4XB2ipz0+bJdVGb/b4xlsb07T9uqh64KwrODtZKGx8PKWSqXqx9/lA+DHF0LoV+D+88w
SEPhnVZczPWP7zW8BWSowNUFZQ6h5tFbtB4b+6KuDzjQV7M7nbNSb/6Ld3g3xNG5anrm14yV9eGh
ny7H4sfXGoynoAAEgRsPl8/xsSTKoRszNHj3lXhRTULJiVjnizMDDDTAsyNMFCjsR5+5bIANGlHc
3I92ys+Akvnx5Hx4/NEHFhbIrED8+/uBj2vogDViOrHvvnwBqKVCiQRxC+L7j1+4JNyfh9lggjpA
HwP42ZgTIyy/8WhnA0mEew3GUignHuenBesdFGTDYG+6NQBvvlizYf39NH2x2eDrgRwbZb9/u/rj
SzSA8pAGDc49dG0Tt7hqrAuZdUn5YwsDKEKiYgkjTwg3LuTKj+NIJAgc6pDhPivkBTuvTkZJX5yC
HwY4OsRzkufdhGb9XrwBVJRHa48nQQm66IlNdxwkg3IBMAikq1AfWpKfY4L84Lisl2NgHVSAeIys
mpKcW/ohAHtB67M5mlLgvtCUyLfff6l/RIJ3q2HhkiCHRHIAOSxkrccc3Fpx6mRspIdpBLQEzEzh
xhnwD/fRPNENh8c02hfNA1ee+csqov+axo8uamnYWxX51XnN7AcJT4x1RVgUW3Qm6OYOQKZRC6mF
antIVExlHt7lqoWNmSb5NUR6DVzeobafVOcDTUA0MW0GGMJ4b4U14AmyX8FuPtoABCE3jqbApgGQ
eNYDqwJ3DzECuV5FotwBeZrfmcg7gNlpp99PzNES/s+8UBRMQXOEnsuxTnVGoqHKg4EeuHfxa9PU
O/Hr+wGONvp/BnChNQrDii/Cj7LvVWTbmh7sIUuBu+8GcuIVTo1wdFn08Fsmbo5XgK+EtWH/xQsQ
SNiiXIf4dZFZ/7j58hpltKZ38HjX2vAi356Iz+gXnwC0PXAzXXAl7U/UT2o46mhhSw+w8YL2JxPi
Kgscee+oJruxPSgdWd4M55qGFSmDclDiCeldoiGdefFggn4dUO2dSyL8u6pv1AYlA/LmG3PJAJnb
2sSEKM5YRdoWljyL5t7ZFJ4FmkCgEQ46PZB0YS/XgwKoagALYeO4+ZhMHMy4BM3+PpZC239aCBHH
moFeMU8jvQAy6ZQ86RefEccDJsFBORFL5fjOKUAlzf3RPVDyFv3O6MP36/DoOljWIT4ghAVBmqKf
OTpSsTCqQkYPqCnGLmAH43gOgPj3g/xTWj86ZhZSDhg+0G1Dp+zoJao5UKOIMvcQTEHalBvW/4o2
A6o37jPAeECD0yYVfxfgu59W0x/fufWD5wGFcms4EUIdqw7854WhoAQtiAAR4XHmRaKeQUaxcQ9E
N5ddW66Mm9848OwdMvgT5fMVZUA6QfCANs6KNM2JXfnFql4E2f53+KNdCWSR1gXH8EMPKKUA0eHG
kheZO59IAD+9J0rPC6OSQPZokQs6JsLPvY48ht17hVrhtQWxEF/iMDdSrGnZFitTiOs25L9Ga+X0
4sZ2+YkXJUtL4/03hzzrf/Q2UDJEpfL4gBCGIkdHbe2aaLR8Gx05CbFsIAYbeahau7yE71FzlhfC
Xcp55AxrRwGpiR0oUNH27K0OyyzJhuhtVgV0uKtMAjA4QjWhG8wWkPdTsde/Q/34F7toti5f5wtp
Y7sbxAgV2fy6V5a34qPT3vFunNIBdsXrAfXDq0k6NazX6yAuch/dCWrWErBXWw5/eK3FiSk8XisR
fAXQy8fcITVyPilf08Iuu7Iq+a3JSH0mjVCXgcO9pNQAI8/cP9U/+nI89HYwIoqwn8SWI7sHVD9r
its8T8EV6/xbCgQ7Pfv+MDg+0P691btRjnZAQeQ0NxqjOM6faIb+0yli4/GRdjzAUQrTDeXY1xwD
dAy8h+DeGe66YfX9S3zeXvg2SDAWXQ0QG9Hs+Xj94ebLO3DDsltupgvBmyvXopvAAqRXan09gkXj
eCxlnN0EDogIdXj//Q/46iXRTAwIqqrLSXb0kkqFHDgjO7stc51mnG764FpOJ4KUrxbE+0GWT/ku
aw7AAaQOaEu3ZKrBdYEJ8oS2n3Vr/VDjHS+A2QQ6AIriHnbeMWtXeyYCQjbKbwFxfcl588f3wYSK
hhP30BKvf9jgyzBwUwOwCE4qAKF+fB+nHk3Da5rfFhABjHU+QCYRGDru7GVp0ISib61z6hz8akxw
ulDfh939Uon/OCY+TwP/uiK/jfyXyNsW/FDxc7eL4jbqYxOcMlz7al0srNsFlAKl3eNMom/AUstM
m98aYGm7Q9E9ICz5ful9tYHdpQiBuzQEDf0o7RKOaVH8C7NbsKFCZ18XP+s1LYshQAKM6YogmYP8
7uOM1U4+TxFAqzctSLXOclH/rErwbwBUdhdfdoBSgLn4OEBZ19oivRvdVGZlr4NTZ8MX8wMBKDQb
IXCHLN5bVsS7XeOEMpiczItuyuFqN3j/xY+HWgkQFzB+Ip9kp0eb1o7dBNENrOIa79FUJ/bIF3s+
hFYQ1KBxASC0P1qvhW8VdMpNdtt7MSteqZ+QKO6ynxWPl0/wYZSjkyUDx7M2/8PZme3GrWTb9osI
sG9eyezVUZItW34h7G072Pf9159B33vOtqhEJrRRwC4UqipDEYx2rTnHEj3bV5rv8Ut8t+rkY7Gm
/98EEAvCr6Ti18XHezngCdeyQ5rTtEcWelNjiLy8Es6P1b9NrMYqE4BQ55EmhHrSpI1teGG+b69l
s84saaIbKAoIqDBrHeXtfHK0vqx6sDJ+WhvupEF+PFbPlztyZsqS7WD35THAijBXS06xg3auQdf4
bevp9QEB4uXfPzNQ1EBDfET4jHj4WoKUyZGdTK3Miit+ydKAuvtU9qo3fJCOyTdnVsEYhOILIoO6
X2+HakxtQ+Cec/z5nzZ5SF+6/sOrjwaoZs6JvzDX1hV0sGPmtSFs28/FbXSszA/P2SUEtOhr0IMS
kFlNKEVqyPmlqu3zoJzujPjK1evdTILnQjrrT86ZnNb6Sj4akh2kUaX6XXGj/1KHG8XeXv7Q7yYS
LYD1gD4ENnZBJLz9ALU0BrU0Nbpf1uFGb5Bgzx/LnGnMIz4xAA5Y+Cjm1hcf3HB2WMeK7mep22fH
zL4yVd+/AvjCLDMNVRv5Xa4lb7tg9KJv8qCc/TDtNhn50Tjc83p1peiUVxO2rvtoeh7kV2Fs6+AQ
VFemwPub5dI+HE5i5FxU1LUSogcoUGPtm33FeNJrdRMGBuyrmxlTBTGxh7re8CISV2bGme9GIArP
KxVC0NOuX8WDIhFlhbTnmzluz5ukvbLBnJl5/CpyHyb1GRVrl8aSnnXl5MvA2Lo7vTlJ4UevDSwd
DkXe9NRk4F2/+m5BPjhaoMujn6o/FS3Cx/jr8txeCymWqUcLBtH5ZeWTuX07M1SBIFxUw8jkrt2o
HVCoeDxghvZBmn3IHK9GbG6NERtnIw6X2z47fgtDkKqeJmqR1cZAir2Qi6gcfa1zXvop/5pM5rNW
Xwt7npsGKpcuAPW83jkK3vYwm1AQQpOf/KaSez5UVB/TJL2mml5+5c01nHFkaqMM+EPCX99RIyeT
mj6WJv+PSaZlL5J/UfrMM+TMq6anyyN3tkt/NbY62kyBaSUvBcu5wTiQbRAkX9sx3kU6lv6QyV+O
HvI26/4oNU8ORzKY3M6znWJYMtN9V72WyuDWauhlk3CzZidfqyJ2dhi5fEBoZlK+w+v0eGcTQnuT
H3YNxT9789OIHCUxCy8wun2Tytd2JmIA6y9nLRc3LuWICjjM1zKwvsR1gFN69qW5jXZNkExY6zNL
oLhXakwvSe0FNmOMJ/t+TvJqI8VpuikMp/US5O2wGLveG8tmdFszmLdl7wBnEFhG5hxfNt6OLHTT
sqkOPbIeN9Xy7ll0Gq6GLq0PUabaWzE0+r0+DcqjNnbapoWLcleMdn9IFfGilc3wJdO18WdiZM7B
EJH0kkz6T8mCa0zOPH4ywyTbNmOlbyx2eU8xBr6Nnf8oOwXngibPZbbpii6PKGeWBYfZKbMdRcSL
YxWN5kHode+2nTlvWnPIbpxomraVDBHAaiBY6FWsY/PX+kctGw1XowgSBv0JT0BYlnfdXDj7mXDd
rkk76xT0eI+UIi/xsxu6B0pMhrQmD1urWvRgfYutVg0kYmaKmJ6sKI6eBkqcPzgUg3R1XfwubBkT
k1GnDymIcw9kr+kFshS5IilIIGGUvMs0GCdUxnE2o2YMmwqL0rar2++xhlNWNzIFu9SkbNhTC7cI
s+DWEqZ8n6m5/NRk+q0g9FNi5JryETNnkG0jJzGhINTiaIp2wjWV3BGBVHbCtAh7xPZPw8jmTRRT
iR0glNikcSRvY9lgSIdY2jpdk3wl+Uv5RyOXCVqQv3N1c7SU2zaKnhacLlSJMXiMY+eHViTDYUr6
smfoGwdzEvGBg6R3IfiJ8NWZarZZYKNflTmyB9AOuui8up5fpzo2Gi9X7OxBsqVhA5da/UEBnUbf
DLbqfItsIb+qbdtswTFKsSdNlvVZndT8R2BlyiesqsUt9VYp6646v2o5b7/MGhgFhuaZiTFtg6z9
lUmj9BwkwXybiSn5RkVk3T5qETZAw+pGc6MbERbhZlDhHxTx77CfzaehwVYUCQdTnj2JQ56bvQc6
x9wTxgmfcjm2YUThDnxxpKb5EZVR78lSSNylVofvQQNNmKSGtAl42wsvtkIwH2Nq3WnV8GxJY3hT
R/2cP5R6J/ZYVWcGp4ngLvXiOGZZfR+Vrb5VWnbZcJkkkwF0aRwmv9SLnnGO/km0Kf6WC7t7CLUZ
/AmD8TkmtGwegyLNdjirzOcpYOxdUw3FowV84V5ScvEprcpvqlVmX5pSfU0CkzfKAPW112dcSgNw
VbyYX2dpNHZ8pPGBsXW+aFOremh7lA1ez3aDQrPYIZmxN0UivxqzZBgQcxpkM1FXetyJ+UdN0hA0
gvOi43LG8ZblG1lozdYa5eabYGWWnmNl4k6v2o6O2qnb2vgFpx9W/KNnFxYU7em1XyI1ZnyPSbJR
KFjORy75Hxo4hc3GivdKFjeePTj9ZjaDYmO0TrxrMf17OR4zj2eMstP6ujpqhaNj8Qqtz40ey6c+
Aq2Uikl4eaPp3sScc4c5wHMlRtmbq6Zys8gC29ANEk5JE5csdmXk4RG0az3Rqi9Nr0s/sG317qzj
0sqssvfUKJVuzDAa9nNqZ16G7w5CUi97EXWCPLXpEO5Vkd48Wym8KTWI7D2ksMKrO2v8DSVCvql5
xPzoiig9wjww8HcWMBLUBKDjhKPlwMYje5Q9HDap3CsvACmawnPSobvNoir8YUicPW7Ec8rT4npe
0GL9SYsrY18OkrUdqBn7Re0S0mWjXSobqcdsL6bBPpRGSJWFIgarCvDEjZM6+aRmbbSvI1I9vdmH
Nz058Mcx6Eq2cQkTJg4lL1Y6+b5LYmOXSlLzhEVweozTptt0rY2oN5/NTWcnhd9LrXmSFNs5tJ00
b0VpJl8x0GeHeJoUjGfAgdpUBo0ZFcXJbDCzBUmLibKr5uJXAyvCBS0TbyS5fQSXk3tx4DwKSQk2
+HB+ot8BSDPkjaun6RdivJlbCAnxMYTmTQ9EYUdVbHYNJ5/vk6GFMWdD70iqioMBL/xdU+F1513U
u2o6ot9oYZjVepBvQTFBaw+xI5/qSuVv4o+67eO220Vt0t3NKvZcubDrrYbeagvsZfL0SSo2oTHp
ByFkZRfkwtmOpF29SijdN07fdDuFcbSdR95CllTiuoukeFsmzOm+0M1jrRskOU2dDLsE2SUcFeeu
6rvUM+ucOjeO/jt1zPm5tkX9VMZltm80mrW62qC2BGApRyTjS96m1qYagJ4sNJ97OA8gf7pYPiZO
0O5LqSm3IbveyWmjYZtmvbmrsWfuGjb+Y50AyZLqxDzq5O2fO+pYe1KjQDyQRbWxSuZOk1jq1gp7
czNnZFmliYS8N5QkZketERvRgjIDA6LfppMtHZDXSwcjsPCCh7i2nYJiPdnApjFJSX0CeaZswWYl
Tw2guL2GifepLtLymNVz97mqR22jTLb+WOP833KQpcCf+/Z70i04NXuqXEdBAB0b7bDPO1XUm5jB
clVH5FsDlKibUNPwmKqBtgHZVt2Ui9Fdm5zoUDOJWdJR+6yPevRPbHbxpq8xSauRM0DNkDI3nruf
haE1LhKP2FUVptmYFMoNSzbwCBiqu4WgtrdwBLtTa88HcsksssAWmxi7sAd9bna1OdWPbS7191zi
Tf1EDmga3DCGh6E15nMSi/I0YgHHeC8zZ8053KRBUWxR45qnUmj9rsoMy7V7NbvDTSk8sylBmxVG
hqaD21VokfwEH80VUuSvSS7PbqDPOlSGBfmGKWg32HoHRTC13Sk3G7jeXYmbyXC25QhWIq/Mf+y5
/6e2Ruu178GpB0bEltep8r7ui5icErqmKSqDQ1uX+k08hQKyXBjtYfAUL8ksBZ5qdO0+SXPNyxrg
JZWI4o2MGGNnyEW9z8ne33IrYA5OfeGOHYSDuuidLYndx06EjuEqlgryBdjDPgoKpCiFCTVoWg6b
uO35pgskkAe9/jTqBfA06vjVnuLgm9b7KPUqtR/AsSfjNqCa9CHH2ubPuNsPRdM199lMplqqW/Oe
dTRBDxHioWgS+b7Oi3CDYkXaxYo07IuBvOGEtMByM5AxG8IZ5S5O2qDddJ3VPU+q+JUahZdqxkO1
QGaULhy+mHbUT14xS/U3zZoaX6m65KdetslXZzbF1ogxuA5y+E+iJLBYpAHqXzBrABIczWt6rrIq
FR0OhdE7O2hh8haJVoiXtrE2xmyPWyhWoxdkUMd7WGO7WDJbd64G/eAoQOZSSWHS8WTD2Fu8ToWj
sGE42YOtz/FGy0MUOvo8gVEqbXckfrIVeiFtQ7gfW9MQoQzDpVSNvZ5Pc7+rB7DzeT8Grh6KL2LW
Q1e0bY2lvwyNrU6a0Q/1uL81EFCkp9iJF6CWgZKEJGe3ifVaOxm109w7wvo51MnglgWTXofrtINt
yaV0EPYhcAaOnYxjMEqpzjrFfXtEQdFhvVLCnSWK/FVT4dWQymg/Wa2UnpqmmH1TEpEJv29uipta
zIZMei6ovBh3suKFJMcfmpENIVRnAH+ERThSSJinUwKILzUSv0FSRdGzHMBNUKa7kIDqbT729mdg
S0HpxUPZnUY84rHbBvIAM1IJol9pn3e+LlnZcwpn7KateqqtxL2I3MFORq8NzdKruOHtg6JdqgJP
bA9GhGl5BoAyq8pwSKnqeyicodnoifWtZS7cBWXZ3sVDkL2MlRnf9iFm/yRb4kVTH30O427aYSuF
rjnbmqtVlfzJVsvIV4UEtMWIQp5DVbfXptzeqqIvPvdpxSt8BtnhlMly6QHNIgg9n8J2zreFKL9I
Td1s89hcatZ15Q1yxfaOF4/gzNeqByOtx2fLrMRRrmOmCv76Y2XEv/l/xZtw0Dq0baxNI5z6vYMv
5Mhzq/KrsuJmXys28gR9CLZhIno/nQrJlQYr3mpqm0Iv4omRhWL4rAVgZM3akB8cFvanVjaLbRgG
2SaPh3ATyVnvFmPV31CaOt9NZj89RXrWPukJPFht1oG+DV2zq5PAs2P7CKDrJQl0adPF6BOEOgA9
yvL+Xh15KzVsh56s581OVVN9tziTPK2Rh31o9MoGUsWvIKmhb5h9dSoofnhfqBj8U/BXoylD6ZmH
HiWJ3d4CT22/pzneZ4hI2h14HDzqFqVIkqGicEcxJqcQICVsgLDcJLO8DxXJtZ0cPM2szqeBhN+2
DeLqBFVI7DQDXJuYRftEakD1MBhBF2vr7EazA2cHGhOoAMiSWwUv6KaMHWfXmxHHel00n3Ql/xlH
rf0ga2xzpoNnuh0gb0aSlh4nEdnf1VrJSGgH3UZt6/bBzHL9Rsmd9mR18i/TKtigu1o5xaM2ug3O
a5eAXLqbDVSkIZkWD7aF7hp1MW3NDuBNENrmVhpHZQ+ODYpOase/dbUj9q8JAEtmEp+iost2CXQk
j3xguG0GaAps4djRaw6GyGgw+MsQ5zUHVSQutRoonQEPFvqri+HV3shRAvTCCdMjDifjZly4gMFQ
hq4RifK1reJpKw/gc2e1z7xZTueTo07Jd8Q+5s6ulfGWkqe/pzhJP+uaxFgayctAtc9d0QX/dNSQ
fa61uPTbNEAgOaqqX6hW73IdFdueYtB7LuLCw0OiboiPDCCZCs0F9SmOXQQ/TTUr6dSJCAQwkRP5
HrZ+4HUtXNVUye9DZVCOATTjrXAm6UFvCUqYsV7cEIEu7no9Hh6zCN4j/JHnuc1Qh5Zy5jwHjv6g
9bL0WXIi4AhJWkRuFTuhHyYDdJVwvCs0p/BiPfjt5El3YxnGeFL7Kj/qHFleBFzLLdDRUBbXHtLH
XAXnVjA4Es13snU0F1pUEseQGPK49PJItt2hqYUXREZ5o1WKvO9z2faq0u53WRgkXqUZLxS9sA9g
c/LfSQ9wdp5gufRamG4TQ/Q8xerqAS4F4FHVmQ23KJX5yUSjdDQ7Jfa48cp7ACm/6zRxDr0K3WsU
JveyqNFuKnW2dpmk3IblkHm2KGW/ooo1Q2hNx9aRnE2kJd+zLIn2KY+vXVynHUEFcKqAIhf0LoQy
pCC1cULTMH4uRnPcBbPMi3KMs6+JJNVfgjEyT2Bj2z05vcotKqd/kLhPuXAWxcauKsJbfaYAeAjm
e47Uyu2jzHysIvRLvFyDmwRP2jYrR+mANxdqzoArntuFFe5kUQN9StMWiFTmbHOCn67oql82qBI3
ZYlD5SthpgEPca2xlrZzWZaPXJhnV0KR5FYyM0o4BlVV61G5s7sxvQ2zOnr5YKR0Ce5h8iSVuNRK
WttX63EA8wWcz++Uo6nezsWVOOm54CHFC/AmYDxDfLFSjOaNaEwkM7PfdvdjfAzVKzmGK7//rtAT
Kkxbifh95yHFePtB4Ty5Rf5F3olqPQjn33kXRsvmjBuD2cfYTaTwBPZ9issrsr1zffi7kVUCszEy
YzB7GklCiM7uNTfmtZ9ffQIH0RjUcn7eIuRYPFbi9eNTyFkSPNgXKVKwFqtOVjWBWiYbkjXf/Eb7
/uFfp6AN1WCobrLgB5be/SWsCOqhlerelH2pVr+phIeIgH00u2g5fxRdJFnIJdPK2yZwLQxJ2ZSG
H8jZAykg4uqT9vtyN97lcv60gSaB/ApvkbUykwyCo6EWNHzFeVAav86JVHy63IT5Pk6/uF/xvRuL
PGzNaej0Qkc3XBh+xxnZqNazkfbE6NNvVq5eA7AsU/JNNmfpDmIUGoQ8QXNvh2wi0FjNZW5wQI6H
JOtPc9A9Qqj4BBbrH3nqCEd+VBPNQqRJU8cuvkAczFWTcikBt9Qrwy9wcaWnUPy8PHzLMlh3ifQ4
axyZEHKF1SxI1YT7DBgmX81/zu0+iyaXWCrEMi5wClGg8Mqqf+f/WDpEQhvFDc1imV01aJSOk+bY
wf28t0DqqYFBgqQ+GQHh4SKEVQuxaso/jZq0HXIYc5e7e2ZXQErE651BRf+xTtoT1W2X0uamj0TD
m4ZTbH7QOLXsnW9aWGVOe870cIhV0xeoljKmpPUfJvxi5uR4MZcaSKuNreCybBNNYkbgFSDHMuhk
cIDNik766GAtGgqKvOpIPw3Mo8vS+2sTmhTu/YPVaX5DCC0Ep0kc9/LnOKdAWMr84PFbiBXOevrF
s1rLLcUV/JmUmej2We7n9eBa5WkuofvBD5Pa7Ksc6PvGyfch8Tx9/HX5b3g3JZaUJkpoBfMw9W3W
d4FErgyesc7kWwRIkzC7nbXmSjrxbBN/Cm9jQscTsBrIkrcYsQRt8oem/C3XwcnK7P3lXrzbBpde
/NXEKp2N0igWaa1OftJ+V3LFzfKHMQfkbewut3OtK6tTm/eHbRcB7eSA9J0SEKp+ZYc41wLXZzY7
NIUq0/ztrAsRPsQAGWlhCQUKPXNHwrRXGnm/DSE80nCC4DzCG0GNk7etwDWnkECmDn7dwGRGa4Y9
ohoB9eax0zRuHoYVMNoivZlGNfpcAKDdacM17syZtDZeFAoEEfSXSauv/ohMohoFjE+kDsRALDN2
bUpmqODhNKXx+uSaUeJsc7SiUCJ0YZustqa4Iba5sDJ9isFttQIMYeOmxPCb7oteXFE9vjtXlvFF
PGYbFqVw3y1si/JvllKMgz+O8otqiB2s5No1SFRxzZhioPX5JjLTf5TZvrKnnG3Z4a6Bjwrqzlqi
MOhaWQeKMvgdnpOhsyhUQp2I/Bhot0r/2FCvJoAJfXlVvLsY0FtqCyyCIgrlvLMThD0FlHrFHnzc
oNSsmLJ7Myu9sKg2hd2a7sRmts1U9Rob51yzwM5wuLJUlmn0dhLrTQNNsnZG3+AMgIgaAraNJZV3
rbLhPxbllY96ZmnqizCH+wLCw3d3rZQyKwS1NeYrJsaMqOA1Td0yA9/cRhhHVP4LRA95Ixn1tx0i
YQU7vC9Y+zyqbSekygSB4/bDt4ClGfJsi9dM1cEHvW2GJYDcQm1Gf9atzTgbD0pSHy/PiLNDBYFm
EY3zRFhLtMJJIsdR96OflEX3OFHYmrTrKJ4vt3JuAsC2ILepIrxHLfW2I5kT1IYhFaPPlCQFejAA
c1bpqewoYmscxv71cnNnDpkFpfF/za02/7ab+ikKqtFXQiQc4y9b/UTlpd0c/3O5nWX819PAojIb
jS2yx/U9u5NLJxRGPvqEtp6MoGQTnqhCpL9YjeKqS43z3rrP0FRf2TrOngqsJ7yYiEcXQ+bb8Sxg
SePgjSc/KkDNBhKRIPDxBiCo4WflfC64mwrth37NJ3Ru2uME4KqFHeC9DlKSHKNtIgVJ4vwZKjgx
xd+l9PPymJ67av2xqisoLZnya0WsKUfkLykW7wv5wWAHVpvIk9KHLjBBxoMDnh/N/AAkN1R/S8Px
414otmJ2Zf5JxVr6uCyYvy6T+lDUqRbJql/lk5sR9BXRVYv3+2nzponV+Wa31RK3nlXfzhp3zPaS
+nh5DM8coG8aWN3jal1LOyOkD0pM6kjbhd1xoNZQHL926o/LTZ3ZPxbJr8npuZimldVMlGfs1DGZ
Qd8y/zGD79d0iVd+/o+j8a+vgUN1tqc85ecpORO7M4zby3//mSltydwx9GX/4xmxeuZFvU4aK1KI
UNVIh6upUz5XqIROyaAYV04lZfmt1XYBUGC5w6tYB6lD/XZqTUWTz0ohz0j6HaoMvera7SxFu7B4
0cOf1CEhZ1YdbIRt+pUQypnt903D6tuGYyPRxGh0s1/H4hlZ8TbUvgSD36oNJfkOXXrlGXFue6I9
7AtMDBThaydeKeUa99Rm9ktV/DAT+UepllsyWaQeQuFGcb6nHMo/c1Ddaj16l8tf9MyUsUj3IfzE
SaTZ63dn55SGnXVoMFXcMtT8uHK2XPl5Z1Ge/jUj+zyJplDl54kaEJLetvbv//D3c+XnvYkil8fm
2wZEEzWxPXSTnwnppRspxkQhvWvlqJcfWU9FDBP/28ga0dv2ciw7Q4VQNaABhMxPeQJhQnJ+jiHp
Dll+pVgH3Av7Glfj3HqjQCNxPJNvhFjtbe/qmuSBEsRI6ZuvlJgyKQZiby4P4JnT3/q7ieUL/vWF
9MY0x77JZj+yNvr3Wtlm9aExrszxs9MA2BkbB6F5bplvG2mUTNUaIIi+RkWNycuvjdP5Tvz7+6sl
G1BQsTQElocB4IGzF8puaA/qtajd+a/xbyurr9G09kTtA1rRqi2VUKKv2rV+nG3hzwWWZyx0i9Vs
LsypTdrwz3sf+Xpqh99StblXamN7+aNfaWdN87Up0qbPVELzDd5xo9reC/LYrhE2VywN59vhzYbU
GpTO+r4c5A36vg45PvUXqTkxNj4ClctdOTu1qHz+v02sbq+OqC1RpTQBr95dSnAY8f5yC2cnF9dG
W+fJu5Cr3k5eCeFD0cQmQRiujzkstKXGQVCeBrX+D31hI15CjcZSnX75S/5aiwme6GmSdJInhE+R
3l35+XNf4++fX70rUh6tToasFb29tVF/9Qhy9f+wm3DfZbPCeslxtvwJf/VgohZlNMWF7IcVxbI8
cUSCYl57l5/75EtqgECmzl1qfZ+3emmOi4Y8mT2jUZJb6svZxuePf3QibzgvCccSbliNlZ0GQSQU
IfvUxdo6cX2IA4pEOMrWjneXWzrXG05+bvHErRyeR2+HDPUsAQhpIqVV2/1eSdWMGj+WfAUbcq4V
HUqTTkCKqby+ucmWZJhSxG1qaHbSFgHS5U6cWyN8C8XAUU3udc1HMTPEEcFszP4E9loVlZda1rYr
DmZ75Vp4bg7/Qb0s+EebTNPb0VKb3NDDIRh9Uvpun3zPUfjk14jwVxpZb4/ojxutK5dGCuGV1Rfq
Q7j2tXDF2UZ4Ni1uLFCv6xnGXZ2CW7Yx8kVqL5N+05Zbtc+Xv8vZz84Fj8Arodd3tiuVeF2MU2/0
bUTCp2Yu1X0gut+XGznzgLL4Gv/XyGoGB5VFDXmTh25Gzbq0es0RHZTaK1/GKf5LU+RPFxgP0bf1
NB70PnNmC9l/DO7LVeX6xpGUx76Y78rY/Fyjgb7ctbPjB6SNuBWaZ8obvJ1uZVrrdVLpOKOM0rUV
HobalU357Mr5twVrdUNOiAI2mPEn37H2sUT9zrtFGHjtAqacnW3E9hQ2Ae7a2uqYDPq8LFudgcvD
qeFmcTeYFEZNmy+iTtuboKtQ0pAwIXKc2V+pUzxhFligqJSP3XfUBC7Cnmow2TVa47m3FtC2RY9A
bAYiw9vxpeK5Qi1b0gJlVv/IlOjOKLvQk6w28lrSYa6Tyf2+yrOPv8Otv5tdzdhJlAMqm3Dya/CE
yBK3V1176yrri9fy/xmsmTek9P68+v46CS0n6pwQnw09o4pL3iJUyydKgnHZNm/kSWlupD5y7lG+
Y7WI0MeMuZRt4yzBHO9UJdXjisqTOj1+vTyjz02ExSVLVn15x68TMcYcFGGuM+LxcBN+7aqNHG7/
QwuQHYCUWJBl1kkYCqb2dgRVxlcQoSYUOA+kz0VzTc1ybt1AGqQUBbx6Ga/z25lT2SjJe4c9Oh2V
TT63J4K9TYvfwroS87jW0GquCDvPWwrMEracEG7IBbWtq4cxGwHKOPqXy0N3bjmAGOCqTMQDId1q
MxgiMbNfk1LMJelOHaZt4Uh7PULoopA3Sof4iyxH3y63ea5/y3cCoo4z4V3YXFRUQLJrLJFp8FDo
j3YquwP+kKtR2OUNtn5E/9XO+lCVnSlW64lbW0K13wIjUoMizRkpIZq8WOmNVhBhYcHHpz6Vj2V7
jSZ4bmj/bn51i8+mKggQ0c0+qtVm8ur5S9GcFGOTqa5sHS4P6blTg/OQweRsx9u6mptRMlaR2ak8
FGvYIyU1eXk5RlcOjrMdIhNHtQaEPuiV3i4AO46swhF8N95e/V6TpPlWq0TgBVpL+ChJrW2sD8lz
Qzm/zeXunW2ZiwtXPdBo9vqSr6W47CgeQoCsOdQwz2ryBrP6KVL0nWP6inXl6nrmesFN3yK/STps
eVa87Sgl1wenC9B8GdIjj/ts2pX1DeNqfhi+AesaSiG5N7IhhMNWq09vTYp+UfXYx/XgzfVPbBBt
+HJ57M5MDWzWTAtQAmgG9GU1/nUsNLIyJRNKZL+YPwXzzhiO/+H38b8vV31ekmuLf1mITOnHSvEb
xxsnKh9e2Q3P/v1//f7q75cpb5J3Wqr4qhN7iTK61YcVhMtXMIEUEBGlAuT6XiwT/8jSSZN9OUxc
dTM7H6yFtZzMNnw4yBjgOZekydtPUNrgWzOQqb59N8WaK+F8uvwNlh9Y7XRM1eWnOftRWy5H8F/f
uJX7tAn0XvX1NLE2HfVtAkqoSkN3o43GoTbaxFtKveGFvMY0PbOXwz1CVbZk2EhZr7rW5YmcS4s8
kiKtw+CZL5Kz7fOny9073wi6MmqikXFaB3W0JFBiawxlP5W7yIVFeaTeXuCFzvzZ1LL9f2iMMj46
mTR9WZtvx1IfHJiLKMv8rjGfIE8+L05Cl9o+D5N9jbRwZl8jCf5vW8t//9d3kxqcreqY8Obvv6Xp
N6V+NKMNOhGIFRmss8sdO3MPo6APAWuoRAuid3VGaFZuW7WF0rRfuMKqCkqUB20YXjklzq1XUnOo
WQHGaRDP3vZJxRtiBTPJhVxrPcfBWP7x0C5BBcq+IQdZ9rPVZKeQM1740iR+jFfAuInH7spAne/B
vw2sdhzNnJEVtNrs69XOHE7tr49/Bx527DQMkQUv7O0AjfVgUW6VlFb8OsknW/OD5r98AqiACnOY
FPQ6+O1YQzjHDvkkO/tZ5q5BXdHLXXh/QAJz0ZhHRNj59/Wer6iURgUpZD0YEVYBcRLO1wgrtxaO
m/HDbDtERjRGvSsd3s673Zlqx6VB9WHzoVBO0U0UfHg2vf351RKMBigbc87P57c2Vu5rd6Yz6XI0
Uuz6i9CSZNt6O3HKycT13RoP2HvCGn7E/NAJ6kZXR8U4lqq8MdufyuKdlm4UjKXK+Onyp3q/6t+2
v+qfA7gX+xzVuyTnc4W3uY5OXaZcmQ9nG0Fxs+T10C+thRa9M+TVnNBJJXqqOuyZmZtYj5c78kfD
+faQW1SVeLPQY3HTWGs8ixmxRcwV+IHYfLWr+8wc0PVpxnPYRfEXRhn7a5E9OVPTvnSlqnERLaPQ
lVIl8GZKXZ40KgTdjKpV3yOsJftI+ejoSyd19r7Vx+5Gj0Lht3mXHedYZHtD1Mm+1JC4yROKA4zi
anvgKtJAls+n8TRydzwIAg1ugx7iOPVt+r2vIvFI5mkkl28rX5J5lL6IyYCYOIWl31M/5a6rqb0d
mClmBTEnbh4riWdlMJ6HpFPyPQdPj71tLu9jvI5ImXXt8xg7z23R/o4GSXWlUE5xzM1RO++Ig4XH
eprEazHZ80092d3RNiuqRKV9Zf4e0ZL9StVJ2lz+Eue+9nIS/2EpUhNhdeZbOW4rOTP42tVDimsU
M/eHgZAs+r+aWD/dtCao87CkCWfXJdildpd7cG7/Ih5hA6RyMF+sLxRFwUiOnTAfZHmgku5hrn6V
WevqwUngQrzc1vvTZOnKv22tFuBYtXoqatqaensvwDaZH6y8xP6LpB93ELskxy6+6LcHilKIXKs4
+R+UfldujWsgrfe3r4VzvgRv/oBt11RIS5SEC4ViPyjjc8cTqDIWlc9BvxbFOTNQMLSWqCfFVBay
4ttuNHEkKknp7YdI/tbf5PbXy9/hXDfoB+5jbspoLFf3Ohi6UhkKx3xQ4L0+jvYMvsOopE9zqg33
Ri+nV5ivqsrf+3a/0qFCL1Q69KPIOVfLJOg60c9pnaOSqqrHoZyOio1DeltHyQy9yKZMupK/2nKZ
bIc5ae6tFoYSpWpCN2jBlMkR4YLGbpzngi3K3tpmWu2mWs8ZfNvyNDD9/0Paee64jS1d+4oIMIe/
VO4gqdtupz+Ew5g5Z17999DnvN9IFCGifTDAYAB7WNqpdu2qVWt91wD0vYzUB6tUSOt33xyjR4cm
CxTCWGWZ/H43kqpGiIf4BGmAqDU2JQq7eHdxRdXJDQPuHemFb8q1HrG2SkNncDJEJNUAypV6B5vE
gsO63VmjFXIxxEMz4UpSeKkc1EZwEppHyfJW7fB+l4gFIsaRKx8NmukFiGhe36liEp6UWLQ1g8Z/
EaHu7vf9LTw3DhQHeAhJPLR5T16fkC7tNYp3aXTq/VX60i/xLo8LOtmwHJB/Pz+av3iNBFLVeq3G
5x3t6+BvhOoJMo2XvNoF1U56py4u5wK5T/IR9NGSsbpZeaopaAJ27C45iZ4NmrshYnvvbMFha5Bv
pmyrUIGcuEWoNo3ArNLylMnrUtil6f7+90d/dD1df+RqOd4ol9IEOjkfvip6vqUgfCnJZfDciKb3
URQa7wGlwOJJdZr2oAiiYXdeu9Q/drsPRstjuV5Hhu2Gc9BTM7mMUIo5Vb+ayA7e7o9r6esTPyz2
IewcQVGeEOpY6dWh+Yt8CKUQ+kwoECJ1yL+vNxpKNHBY4PJOHXwFvR2gVv/+IeCyWBWyhczU5KAo
rqQmksrS98VRcJ5EZXEFxlfsZPFlnVQoDU2jRvU04yIhyxO6piufKmxt3KTVVk4BG9NKjGLD2rtD
7X/knZeu6N9VV5nAK2NlVU3Oq9vpfRnfoAnfU8cqVpXoFCtO9hs7RrIjuFRF2kb0eitQR30JG9lc
e6lnbnMrEiCD6KM1FQdERxT5g9tW2tF0NGEfeAnIPbjah7cOkVvdllLZ3Zf0hWQwyaHsIqbB8NjK
efsWV9zhre63QEtKwRBWZSH266TIjHe/rEanq+PVuQVRS5qcP5mzoCexJ588eZ0rcMe/e5Gvvz/e
vxfuyi+ytiz1cQn6D7H6WdW+399Et0Hi9fcnm6hqpCCJVUE6tZEvntuiKp8lEBOQLooNanWtJ/so
mYr5u90WG0rjYJDqhhJ96rbE3JNrNHjzcz0cjOCjmS9cubfH+/r7k2nLzaJ2sprvN7TrSriPbsEv
zsBLscCxJoYZs03T7EDpuV3bwcANvPk1Ap2hdRDnQeOANkkkPOdehHrV1z6J1/fX62ZglkyBmBuM
20SmiXcMAC/2w2B1kNmasX9upN9dW9p98+W+gZv7cWJgEkGangCdUJH6Z0GB1BEGBLsy6W31q3Oi
e4+lYB5rtTq3tf5y3+4ti+4fw7SywJjK+KbVna5IAyGOoP9VTG8XSp49SBCPNc2qTdLVkG1D+SFy
/XUVbwPl0WzfWw0ZrYNEg8CXHn7Sr5N5laQSht7IP1visXPWOtQVaf9BFz727pLfvjlyf0yNneQa
+Z6bClOCKl3TZLV/bvXHTIaicp26O09fa8qC77i5u68NTVHCquGLiKJB7OMoj4b0KUthERRhnHBh
PvptpK8LC3hzW0zMTaYw11CG1xJ2Tm99iBK4VeLUVpM3PXsQlV+l8RwH+3bpnN+8dyY2J+fcTWkn
SsWSZZONXW4+yblml9WzZr3XX03sTNxkr3iipyS5f5a0TWt+yrtf9ydvaanGY39xrNWAx0NOk8m5
6IoNeR1YmYyN0Vjr3hIOhQzdXwET1n2bNxmOyZgmAYrbW9TggYScNX3vtVsRZXVlwVvdesmJjYm7
SnK1Fv2YedOG4ZSY/tpNtJdS8R+MrFzHcXDORHEHWHAvwYt2f3izjkwD/gKjAt3f05xkkqepGIYc
MyGBeTF5co2tmcCf8cEJGmgMf6T9gguZnU+qKcBtqKuQR7hewzaGABXuWv9sApROY+t7GwdrKXX+
uT+ucStcBWXjlPLEGztFifymmYouqNTGTPBUEQw8rfU9Mxbe9EsGJuPIpBReWjf0z5UQf4b8hWZJ
98f9Mcxu94sxjD/hYrubQtCWMU0MZ03rbcV/NQeyRk0ONvdFCj6p3dI7bNZNXNibbPUgNAa3TJmz
XH5JnI9eS7MaSTeoQu6Pa3bq/kjZAqA1yIxcj8tzmgpWi8Y/B/VKSG1nqXF9dotdfH/i7qAmDXpL
5Pu1uXLb17OWLRU95kagADEmwKBaT3b3egSlF7PteoMR+PomddYZrGX352huDJcWJmOoe6H2wt7k
VsprlD/NFT3Iu6R5vW9l7pLlwTL2q5MtpN3zehxDnRkBhJhcsvCVykW96duvgltCo6uswvJw39j8
pP1rbBIzpXSYBHKJMR3ZCci4BbPe/IUFEMBUh0BL3og/VHlmFZGpE/YFlg0/saAvNfnPjuHCwmRZ
kBep4hxqwfNHCs6B8en+7587gAADYMZB/gjk3iSN4BgNaclq8M+lnQr7vl0ZGiqbC8sw51VIeZKx
H/NfZNwma642OrJ8iXf2YzLdOEeaX0FuQBP70UtcW1kq2s3uMUAVvO0lSp3T027lbusbLfZ6NpaT
f8skdRWYX1JJ3fX61/sTOLs8I/Zk5P7QYI27Hltat4rWJZ13zqUv1WPd/7r/+dn1AVVBlgcmJd6y
15/PHUWIopDP6y2Qiqpb0+y9qh1/lbcLluYWScW3AN40RqDT1FIvF3ItEhHIjbaC028VCM9J+pgV
7coV1aMHOuX+0OZmDqpDshgUc+j2mmy9ujebPHcS/5wma8iOljr95NkBjX3IwAvpM53Cm6yUnoY4
DcJz0Nci3K6RvIncQbJxsc1G6dphnfnQEbVi8FlShvQbBHkxVCNOvomGNiQab4ZVC4/fri2DdiNA
WQMzaAnFY9a3J1/PWntwqW07lvRLTXv0UN0sW8P/VtqlYHVbHeTKOiJ5/rXJQKjcn7uJryYnzhsX
tm8oE2RIzqZcLHmrVI4AOfOxzpGvgM1W/UaD0+q+kXEBLgKaP0bG6gF9IcyhZYwLeBkMBICTYQ/p
j0EhZNxsUEP3hVhAXW3ILRSjqfA5RNngVdHj/JH6xmIgPLtDxvaNPwR35CWuf0AWVLWmu36IdJq3
l0WoGjgF/sI2nEzl2IOCzu2/RiYXUtpFQk7ncHjG/+VwwJqgeN/fNz4xMrmIeoOyi8Mz7EwSzdx2
S310sxPFw5X0P49XSgDXE6VA/Nqhaxqe61gvH+ACyuxuEIKF+HPOF6EzRyT9Ryt+GoKolH/cLnHD
cy4GDyL5wLhJNrLT20O2RJ8zuygmfVXUTSgJ3BR5TfjhNU8LzqKa9ftOj9KdnzsG0NXM3y/s8rnJ
o0GAs2TA2XFDoqNEhh5GghqdvQq+cYiXucg7QzlpatKtGs9sTdtUEti5W6felIND/bErzS9M9VcR
xsyVSLvMuozz5mAIjcreaQYqVplie6JVHLlzi7UiCuXaqor2S+Sn4aNfFP0DmMnCHjw/3KoJTzzL
TL0dkOsGBua2UE/Qa34Vm957tLoGrlzdUzdI1Zi2qNbmMww73mrwTOMcE9+s9D79Ariwe0X+Ythp
Sv2FVNT3nlz6q+SG3iYgWfbYm3oIKa26hlCcZ14f/oA+yN1VQ9DsJRW2U3igZRtA2IcGcM2+UWr5
qTM0x65EH7RCpB5Rfdf3bWrQrDdSKhoRlOhVE30F6vzNUxUPtYxk2Hrhp7j7aA4v6VmzIE/fNY3f
b8Oihic7GWzPCWC3V0c0a1g2tjfyZ7ukr9GUgUrN3GVWHK/zssxRGVTUNVpAyCZCqbIq5cp8gB2B
qy+T222QpfnfuAKA6ODQNYX0+rRIW6fRUMMZGsAfPsamcM+qn9NmwXXPBSeXRsZr68KrpjUtrpHr
BWdXFldQ2X2SI2szxCTBW3fLii+4t9tOGFwPiLsRhQtKGSDutb2oYqxVVAXnQK7oyfBp7bc8IT2k
uuU8ktpvV5LXdxtDkK1HSgjehzIHrLrKxA7l9cjXt8rI+N2RLNhVbqQs5IPnDjpMdTpvMnJ8Nwdd
h3rA6pFROXfWABNzCiG0sXPDt4UzzhgvbrI/Ph4QFK8NzriJINJkDiDnhaKcp42v6lFix1n7kSDx
Z2SCGy0qVT+5cU0vInfNk64n2sI9OhnjeI/SwUUcip4aheZpzz6HrzSd1q2ONdwkdAd/KCxj1ZpO
vLDUs44MH8Y4SdbyHLweZRaZoVpVekQjymf4lZ2FSZyLp0D0/d/np9DKSPJUbfD4fO8/5N2Do20N
bdtkG8X/mfh/sS3oeETQhCwRbNmToZRdKtZRE0fnSHfOruE+6723qaMlooO5G40yGkVUmGQ49ZNr
uQ5SV6qtKjormmvryQ+osCl3aVuhXrhk/mB6pjvw0tLkFOpiAM17W2NJd09B3QK/EOSD0xYrjXK6
KgfrELZxq2z3ijFsWqs6erLyWfe6ldJn+yqK10Irr9t26U6f7M0/J8MEJsbFRyxJNH69Z+CqKJ3W
aaNzYfxU1W9W/Y+W/XP/8M05vEsTkwArUaQ+z4I+Osf996r84FonOds64atLJ9h9S0uDmUxy5AKi
o8gYwSTW00p3qLq30lqiK5vfM0wYYgxIEU+ru2jGpMNIDX8WSaA7XbMyyPX4xiE1ltrjJ/H3f9fm
X0vjeb+4KQQd/TAnxVJbw4NilUOxCvxBeZBBDm4dhfvJT2V0GjJuR3hbmwW3NbNuQCqJjCEWJHU6
HWjsOBmUrjH6CZqU2XKjPwFZPDiJts8D/XOiCpv7q/eHDej6jIBTGtsiAbNAATJtfHEUyx+sxu2O
vivbSdihpfRZMKRtgKxEuhIQNCu9L7lV2Eb+G+GBlS8+ZMVPU/kgIX3BNMKr7p8kc6m94dbvERNC
YcSjeHwXTytQhmIIIGycnnLr5ybMNnr+pfcV2zH+QaPsIbNe70/D7bQz3ePLjv54KKamoS/CENCb
q2J/zFCQi3/k8dfI4sqSwrUofb9v6naDXZnSxsLRxQZTRbOAgmPoj2hQ2Ja/tYJNmMW2abzV7hnx
5S7f3jd4e0Nx1yPSSq4Jug+IE64NSpEge4HmDcdY2QbN2lu4NWY/T6ALIpEK3k2eKaONpu+1aDgW
LiKG0m/F+XD/99+SNPEShU0ASDjFSBIXk3sJZr+c7KzQH+sO7v8Q2YOD0H8uzGNYbUskbtV/oval
16oFxzY7sH/NTptroV5NkUALhmMKvYT16kHKe39gt06NbgZ4zAEs0cBK48T1wjS+FnlZQJdJWBXo
Ij76vkP6dycUn+7bAezIlyaH/MrSxEejEVbz5gmCk5MUlBikEILcVvyhuIX5FtNOYIdDqn8pTCM4
xFGmHkJVB0SiCN63xBmKH4aR53ah8fPEDmBJpQfBuWLZt7FYfuLNqB1pqBtWgx/qm5CWwTfXcX+F
taHVKx+O6J/AuFHU07pya0Z5/UXxjY9BncqrrEQYAjx18zGWuqDbuIHln4pUlsE9u02513kOPCaD
kL8J6MmtshrOYhOxpycfBYHXHMU+8kJC9eKZwifPCK2XTqa92YpScRf1HWkiNwm9Y+vqxY7arxba
RakqGyPOMnPV+GZzaNDVWhm6h44IXAyoasrg9FHVVHZKgxxXWAvqIXBVZZuVTv0Ye112CCQNXZG8
GR5UvXUPaso9EAyVtxPYMHZEXLUpac/Ywq0lo8slO2eJqJ4CSxwfZJWmA7cq0aFTEDm0a000v7RJ
LJy8oEBYS2u15keL1sSDOKC5Uf8GLPRd9VC/GQHLAYJaPmh3L9CLx1JsXjyhUndJl9eHQE+7jZfG
ql15vshLDoWahpbQlVE42slpsuJYUxb8qiEY8is12m7rdwjPqZYgPA5WPqx6pTK+oY5DocavAIkU
fbEL9T5ghaWhX0m95n0rasl8Sbkfj6ji/Bo0zdmWAxlEU0fvLc7yciNbCFANPopNluG0qHdWLXV8
FEJbz8p4xPrGRpbb1rZSuVtJUhgc5CjQ+QoSMEUnI8JnJo+K0w/rQTMRiioRgxSSNRwPb4gKQvXf
ha9iZcRvQ1qYr6GcBs8oDLl2Su3pMTFc6dQ4kYmgVRGDCKmLTSa52ec8rutdb0YGuplDujMiiA8k
xfVXfuXVtiSSZejlMoP6dEAJgxqwLWmR8RBpifJd7BXht1QRR1kBqp26KauHIg7rTZOKyc6vRSa7
jZEgMNtgQ7JO2Jh9Wm0NQM1rWStrNELoYRGUutgZLpp6vsNrXOglNAlLB/HCIJB3CG8RVMTmEt/y
knuZuE3VgUe0KMIAsKK6la0vub+z3G7tWD/vuxdjzruQxKb9i67WkU3/2o+RZnO7MOn8U6d4+vdc
M1BE8TutfHAUveYMkLCqVcfcGGI17LlIdHtoZWud6XnxYEihBeFiKKzL5hvZxhVqksJzV4zajfXX
jHa1JDeqTe37A2KRFbRCyL/+oLuSydMR161aeVXStrDKxVY9AaKLdmbFyzpoaRUJ6rhc50WUPiMp
prxSMcphdhycbeMgdtbJQ3v2a0FYZ2X0ubdKxHM1MiOCGhjrpv6j/FPruyDO6h91FSXbWLd+9klW
cvxHIa7Bt1ap5SjPdH2XdmGZW1mry1exH9oNAjx5vlJCvfmQK2G0V3ipboqw+h2XivWoFprCE0Os
d40eF0QBQoEAcsSG6GhfAPEg8hJxgFEZpV/9rnxJtcWgaXdOKWZ7L4wCmFpL/xRL6H4ivQbSPOmX
MvmT3fOf9zOtXkSh3Ls3/dcC4zesvq6OuYVQUJ2mj8SC20RG3F0slnCDkx30xxigVtDBMr0Q2jTq
tYLQigdq+Ucj1lAWEp6LNjm7nRQjlGyGo1bdVkzMX3L6bp76kXJLhlpdhgp5JNy93rqSn0YCMlXe
CS8H5N3rt0LSL1WRZ4JLIKk894iOqPJMy0my42Zh2g/eCd0jpYF3a4NWHKX+oF7fP4kzEcuVofHP
L0JLxw+EAe+JoebkwOucxAux61woRo5uhNhKxCz8x7WFBCG71EOK8JQrw9Hrvbeobpu9F7S/B799
cTyN3K38nLviU+m1/2R597YwwltYFR3bcIqwXrgcapvXP8DomkCtA985GkMK87mnx9auBLD7piEk
beep59JdV0b7JtD6dVkb+VMRR+WmBTh6pmU9+ArfpfRMe4KzoU0qWA165r6lkhEjS8gOKCQXzSOk
pvaFYw5bLojfINnzZ5C45cGt3KwAsyNF21DLm9ckGvQXL4NjWiqj/gl0aPEB/Db9fb7RrUluk6od
rLD72rMqL07fGC+ZGbu/ncJMP7oikdT9yZnii/5zjHi/QFxEzfcmFxVKjlb1SDweVeuDKNAEjkhr
kawdIVz3ydoTPheti8tZyK1Onmr/sUojPZlEecT1T+6ZOoQZzzVFZB+lbE3Q0fA4LtDFE0jvRJq1
S43Y23WOt/AsmDtVY2qVXmpqFQBAr3dCGZtlA5bKP0WK8Zw6XmILjvypN/IHK4l2rue8LMzu+MFp
EE0jIpgDsom3tFDwbcRJIhr4igx1bmRMu6ecDNem1Wp5MyRI1jILYoOvlK2TAg3eYz14wgMFZufd
FLm4rcufIl+PPay1oZIa3Tt18N+lcflgKdnroHTvrj2NZigIAeYweNlNvWOtBUYTat4JHpIVNxWt
Om85UqpDu/D8nnNcl4Ym75M8zIU+llTvhOp1gK5YBOj0/urNWaCDAnSCCaXATWdIn1uZnpo1qQro
JARNtL2l6tnkGJA4ojWa1I0CYTopmmmDoTUgsxuI7MdBIII0B9QYkSUXBJsq2FrXo9UiVeicRQig
AM1CUESH0MQXxj1pY7/MWJ7INB55+BtP6HQOGwmp06OX6dycYlR6SOLJS+1VcxeBNRLKoWVEM+UN
p1bUN6FoIqt6lKW83wWtIr/Fiia+GvIQH6wcrJdOveUR8cBs6wZcqV7uW1t5kNzf715Yiq9gikgo
Q6cyLR9JZq+0bt0rxyyKHvw4fVjKIs/sHLpJaNoXITaA8WL884tLVUYoOUS03DgmT5J2SqJ3Y2nZ
OBefny5iK4zafYJ+rJqHKNpT/bw/P+P/P/FaV98f47yLn582KvJ/Az+f/G/S/BKs3/DS3zfxh/L7
xgbs/vhh4Fgsw7UNQHiq1Me+fsyMKHRs3ReM0s79UXrd11sj3xiukr6M+cd+l/tAvKnMZg+CA8YR
ucRXU3KhRIcUPWyM9CUQJHHTUAj7HsL3/hVuV1O2CTtJ2EvaEhRysrj/ubs4PRCVGbShTsEOoRUM
rZBzdzV9gUym/gFQxo/7szMJpMFekd4BckMITXqRYVxPThJQ8G0qpCg1penXlZJzZqBG29E8ljx5
HaR4C2mlyZj+YxAOPugm6MXAIV0bHCxfGHiEqSc5WgOYRQh3KWk8Z2FsFB078kFFTusXIUBJ1x3g
RM885UXqq9dBSBa27a2DYdqQ2eBepyYv0hlwPQpAt5WTU0Y9eZkGK5modj/TONF2bZDUKwl2hUct
bP09Yjvy11ANvbVGSWUN1+USIEce5+tqd5OERqYPGgp4DVnHSXzjhLiYyCqgFW4EO5UTW4eWLXeC
jdd9LpzHwd1JzpdG/0a50xbdfYu6rRR8MJs3skI8XeJVVFJ5VH93UXeI28LO8mf13fVtU4MQd3w5
jdf1Tf7aC1UjylxNOvUp7WUer9GaPopNaa1VceG0zyw+pqgXMB+jat7ksJdIGZQDxNInRT9E+ovU
LmzfP7Xx6/nWRlAn/B8jUf1N3TiIq9TLkkI6FWIYP4hI2G21umleHGRRN40eKb1dl7GPJBAFy33Z
tPpD0JtQvaVUMEgTa08IdFbbIpAUmA/7YpNqnvvR1Q1/m+VVvySNNI73+udebY9pX0lppk2l11V5
zspNJqxTY1+FC1O+ZGIS6nqREmcjgfq5jj7TUQI2wC7Ft/tuasnG5LwZ4Iy8QmEYWvIip99ipbKb
ZOGBchOw/DlJGr34ElVPqBuvz7TQIz5e50F5Rqm+PfaxKFCVpapTW4i0B0OqrLtGeOvjqNi/d3BE
Bn8Iv3BNIB+nR7jsS6VwFOWkatshe+iHbe8vjG3mWGACvCghIJiPafg3+ByZqNSVExQeiNyDZ7s/
hNuOMN7dUNISh5u0g91wC+RR2xeZZDQnz3GQ5lac/E2JKo/6dZqFr0royR+HTP/Z9066bWKkpL2s
qY6IkJOeJE21BC+ec9DjvY4bgOuCu2DcUBeBBXlYoS1zoT0Falivs1qMNonZwMRZpJ0JRQkdprJV
eGvTs+oP9HDQZFCVmu06kB4szM3t3oXe6uKnTGIcLXRjORfD7jQUB8HausqTsiQvNbO8+FYT+TNI
C24fuUFfen1bYKJPjqPkmtD8uL++M2HCpYEpcDaEgIZUNAa0DxbwL3VvDCurXTgHC6MwJo6E/KTQ
diFG0FAOCjtYQhfPLcTFLBkTJ6L3LLFMKvhkit/oytS9XbLUWDdJFY4XDl2R6MMBiuEkTFOFnlMN
ltSK1amIehBtlE7jlh4AMfmV65b7Uy991y4ycE2dkcqDTaS11LF4O0jKkGNGFO09Go+m5UhlaD3P
r5T61LXIslmue5IK4+jAefvubX1laFqA7Idh0EJHrk+CtCa10kfbTl8Is26SKHAiU38kZJAYEMHt
9SHW1LhTWzOsTvTkNyEk5yvELSr1pV4qps64i2tLE9+PfFSVDopfnSz5kzRsNLpnuzc52WrezgzJ
0us7v3qI4nfDsyYDnHh+odepAWiYDRRtOMSerj301IMO9w/v7bnS6azhCU6dk4fi9CUuSp6vNhI0
WA4k7kPwOXbX9w3ceodrAxMPF7tFNxRRWZ/6UMhXiEc3K79J4jchDtttSKlge9/e7SkjvIfNDz5U
GV2YKbbZNAUpDMOKAb05b6ThebiFKzVZKcmuaP+GNEAfseB0GouwJl3vQb8reLAYoXxKq6cg33nW
++eO1AdJOx4TXKHT91DWhnFqqJl8asunINgCA5TKbb/gvmecAsQm8sgyblq3chFCKrlDwj156kWQ
Oo+xvDaChTzrgonpDVG6YlpquiOdQgSW3RWMEtJSDmvJxOR+6Mu4SqwYE6QSw29NcCjChcWYsTCm
imE5IEl9ixYxo0RIlTwZTqFYquskCg+JTHODrhVv93fwrCFKLjDxwRx5w/0UypFAWakfTmaRHQZZ
fmxc0vFBry8FHzMuFNaDUc9dhhbmprpTa1BuOEXJiPxuYw5vJTSlsp88q5TNOmtzf1Sjl7x+bPDo
ogWFjlp6oG8CWc/xyjZVrPQMBAM9wd+a89JVX/T64KfOylgk4r2dxCtzU6xSU/tDGueYq4dvenRI
6ZknfXp/SEs2Jntu6JMu0mQhhY78OUr2avvBUz7fN3Hrnq+HMQlLuk6DK8Vz0rOgHVqzt8tu4fQv
GZikXAJdyitZgu+vb4JdWW0dMVm4YW4vADzYmHxQ8TG3VGYDSMBAjXn8GR0wVuAYe9dVWiotxtah
0LSwJjPjubI2uazVyulKEDdAt/V2Y5jB0dOsparozFamgkiSanyRjZQ9126fArvvu75Bv2CM1O25
KV+0AAyGnZcvvft2fwPM7DGy1OSSQBdQ7Z0WMuqkLOvco4+XbDpqyQ8F6FFjybXNTdroAmAQhn2K
SOB6QGrj1aVa0I5cKYcPmrP/iyFcfH2yh0WpDMtA4utAOF+gJT5KqXCEEnkpIzq3LChQjWrjdDzf
8JMnfl+ivSzB7UDRLnh0o0OQBHYoQDW5LpZY15eMTabMy2l4MUqRl4L6Fb5ScRBsOfKhyRRXqvaP
Uy4RFc/ug4vBTSYxS602FXQGFzaoazlIHpOe890F6oP5jUBUDUs2LXzT3RaXRuDS7wkngV6Eb1kw
wlwEVCzvb4g5K8oI3IUDVeJZOo714v3tZ/BRqZoDawAcjR2Iqy//2/cnIeegOFWc+H5wjmXxRY6/
VpH86b6FudW4HMHk8SGmSgdDOiNw44MY7DNx56cLseXt5Yzi5SgnTtCBrzEmjtlo/LyLGxa8qD5W
yaMT0mKq0nDlZzYS2H/hNS+NjSt2sSKmRuUCxSi8jN6u+9Rc9T/vT9jccbk0MFly6J+N1vVlyAKE
D522doPOtkaYcgazBihBX1io/85tMcTJwOUQSCEwM7FHl6GU8P70zs5D/zVa8jRLX59sMFmsUj+M
GiiOBNU+ZvlSMDu39pe/frK9Ktq7Wsni1/s1sVK9IasZit8b9/T+rAcFnotpGpftYt0HNYnNbDR0
aoWf5laIvt9f9qWJmtyUgZAYPqgXD3p1O29W+ub+5+eOISm8sbcCvP5NAGukidYrZuSdh9JYKwh5
JKVhD8qSwuHccvCIJc8ApoBQZrKZ2t6FPA/u+XNg7izrQRJfFakFjqesuuDX/RHNnBPqBjCRsXNR
vZuGFmnQtcDnevecZBq9j+22r+QHsSvfpCzZU+U9xGHxbkgGyVk4ZiGkGEGQN+lQyUnEPLcs9yy4
awGAImTS+/ujmtkGAK7GCiLNgwQZk8syjM1K8MkCwLrkUmw/SIijvNsCrTVw0BEmkeWcNrgritAK
vpq6Z8d/cB+sbsEZ32404iIapeEVRimONuPrcyJ3vinoqlCfM0m3BbfLV6bZfHTleMFt3cbK2KEZ
AXyYRGPptOKqxtCEQ/ndnNPQVI6IKDVrkse57XSpsSvkpl2wN8VdkZMcDbIB6JWlxcKchBXaIDZi
0bkN8ram7Sip7SHhWP30jacqOxVuB4fEsKqk7XtXiwcgYKRRHJ2K3xQAFdVcoKrWNufEGPZFmpw8
L15wDTNZu9EGpAe8PHQoSyaux5Qhv+n9rjlHCbAuwfbLdCVl+zRN7SipVjXsAL5r2p1v2Gq8BM78
k328fu3SfoGWnDqmbW5BO7B/VDnw9+qMqOhz53vrsDDXkp5s/SZ40L06teHms3NF2fQJGHu3IG2p
x8JGDVFozrJ/Ml/lrwPRzpsFDzO3lQH5kIoeS5U3dKxC2cfpoOXV2RUVYRVrgfboeSa88E5hLaRo
53bzWHomQ8a7n3Dy+tQEphKVCA2UZ/D/KXwg9bCNoCDsv7x/N+G5gECMFXdlups8s458gb72c6x3
BxTzXiUhWoiL5ybtT5cZxDqoaE+zCZ7RFKLuxRXP8I1kBDbdF3AAL2zZWy9JnW+EkvzXyMRLmp5R
kMOKqrMVPTXy81Ij4rjhp1sSIAfhJJnKW2kKOKckitNyfXY0E37Tf7oIakb/e6pCuCe+SLR0mksP
5dkRXZichBcx0iR9Jkr1WckkpNmkj7FS/4UruRzV5JhXtKKlfsSoxOFZ0h6SpabKhSHoI6r3IkLK
HPD/esD33eSfWPmZyX/z+8m6chpB8cDKff19sJZyqYphc27orA+icJ28X52AbcV6k94d29CmdHZR
JGq5jqbWOSheLIgTTvdP323EApCPewRlIO54cRocSWVhqF6u1OT1/H1M10NV1LzAmye6At48Jfge
Su9nI+TWGtsd6dzD7E2rqe+qulfGFjbDndV9ibwjeGs7dGHT8N2NX30N82KvFrv7I53bCqD0CDbJ
tfDPxJ21uuFJKN3XZy06ed+7/uV/+/xo/mKneb0mBbU1cD4hTa6+w7F///tzPozYaKQ2It97w3Bc
jXReysBhlItPANxo4ersrF9oqZwNKC6tTAIK01RqqZeYJMfso+/wpKiH2HG1j3leCMd0kBI4LDrH
9gfvq2+V4P2VPl74DXPrhMDYWG0lir7hKFMTPaPdRq/PoQpP1FYTlnA+8zP5/w1McTMmWD9aotT6
nOrrQF7L5u6v9trFGKzJXSAYri92HadKrfyNXNLo88/93bAwSdZknUj2+V4Iq+e5Mn5oPxzlbz5P
xy63JfkdHk7Xm7kI/EoYtA63uZdkbn5zKc87F1uM0YsijQI7N63Bhhb6kkCXz1nzvoJx3cRmuNPl
g1J8+4t5QugDTv4RozYNI/UWUe+8xnuKztF/ELO/8J60H//f56ckGYo8/Nd7imb8ULfRrgSBr4fI
+GT90dWgI6+XorLZlVeAp0HbTfQlTm40K0pAqMEAdbb2fhkTlC3d+rfPZfLiEMfQHkBz2E16TxxS
p4h0KzuHhrhqm5egONR5fhBrxx4Zfe6vz8xZBGM5lsp4LzGcyf1ZZqBgG6fMz1aq0ivT7ETA6ski
wdScXyML/y8AbBJnyJmFQnzll2cjDla5ulezo5VUGy+S7UA9G9U2zM6D9/7IluZEwhtzjDpvslhe
lBeJpGF0ZDUqkNz6dX/yZg4RGHjIrBSk4mECG7fKxZXTNlw5ci1n5yAqV37+rYQqvBO2jf8/2hkX
8cIOqgNm60pKdlbVrTjy0D751k7yFx6zc1uBNMbIuzA+1afECxmdUXGet9kZ7qgqO0TDBm6++xM2
E+yQYQB0MqrJ0RIz8ZoCzONF6bC1I+TBNenVTE9hs+6KT1568JcwhzMH9crYJN5wAjESYRdj1no7
o4d4SYlp7pxeDmay+mrvhy4q3Blt3i9W/LXP9275q5S9/0falfbIiSzbX4QEJOtXoJZe3FS37Xbb
X5A9ttmXBHKBX/8Ovve9qcpChdpPI49mNBqicouMjDhxDgoYG8+ntX0G9AL0fvEQXMLEy/X3e2AY
El8fTiT77uYQWUS9DLo5pP/n9vKszRjufESHC7r7aj+bHeTYhRyGUzJqQcDKLZHmle+jMIINhm4K
FP/Uhoqy1q259YvpxN9M4yFv797985cWLWSY8BZw0BxwOU0lNp5onHY6VY+Z8821vvzF5/+kxAGz
hqaJ4irzEXFtV/jylOZfaF4E0/w3BnBNQswEOIkrqhuJTIxnzKY8oXMj1LSdHLYS49ecLwggQU+G
FyxYX0Bapbhhz6gcWQ8OEmTMN/a51X9EB/MXktEnycGHkPNgYP1jMmkBCo4PS+fthMSWJ/EyaOcj
mnVDs3LQbNP/7CznBNG69wfx57/PUi7XDOqrUBJBq6yFXJqOXustSNDaFkTVeblY4eOuqBut0XWk
7CZ+cjX3j3r8WG6s4rINlDwBqtt/4mfAmq7SKQVta8F6jZ+ceTbCyaYfPVYfKR0DNyuB5RtkdHtf
rngHGIQcHFQwAHZWY6DBhKiSz3NxSnrmoPN1BpEEdcO8L+/kIH7fNrY2f39yqy5Yz1BWVzZQanZZ
yRxkct2gnx79dsPTrdxBGAc+jOImnlPqjUoSG8xxg8dOc7drir3QImsr47E2XWhYdZBcBJQTB+3S
SxDSjV5tVPw0TUbsZvUzKyAtOVcvst1Koq6aQnYY0HA0yOK4XZoqoBIyOHPNT4VVvNEZoh1F9cmT
3nFk5PgX64J7Gxg0tGMhaXhpKkVaEmyWMz8NXRXsOvzt9vfXAjgC9AnSwQvo+4rV37fgABImxKls
LSPQmfggdbqwaRyhYTPfoSNjz43yyS7IYarqv3AL0DQE15ANxAjujsvRlW0lUO1l8mSZz479UoS3
B7e261AHQCUPETB4xRXPDoUlva/FJE4DZF7a7LtuxUmxUQJZOzjofIBqHLz4NdsW74dmwhuen9LR
iX5oSGffHsPaXjv/vnL5dTNyVz4kyZCeKO7msT41Y/ldlPyTj1rxbVOrQwEaHmo/6EkAgvhyNVrQ
FKfzXIgTVK14eTSzw+3vry4HEtFLxQhK7eollSeG1CGFiBPKHs3+geQxG/5iQy257v+aUO8ZLet7
fyphovGLwMpAwrWxpdaWA6hTHXTHeIFgTylzNGmGJkdnOoErx6ufJvNJsKO+cejXJsq2MAa8QhFR
XR360mFSjmw6MfPZpM9Dfui3wEdraw0vb6DBZTn9f9zC2dPDADlRm9vDdNLyz1rI5MfbS71WZsLz
Cf74P612avpTkkGHbibVT7NL6zdwJSXgoHXTQ5pTEoA1ptkh7z3dj3PpRII3XVQ3PX3upW9snJ+V
gYJaYlFJgJAcIFyKD2g6MoETxZxPxoQcmz8Gdb+7PdZlyZXA4MKC4sQkG4TngHrmRPv90Iep9jEx
HkuEOCyoy0ehbwxopZsOSNuzESlbMNOAh0sKez7xdAjH6YsOFjgXEnLo07WzPdgwoOz0ko7TnjVp
SMkuz4YwdRKQKUODRB6a6tTqW4iDlWOBVwziZw/FUrRMKbPsek1r5XqHG9FsH2u3PY7OG0jpgcus
Xm/P9tp6IkoHvBB3LzhDFEvYV7pdWwkSdD0P7Xpn5VvK8SunD0MBIwQyvxDSVG/3zCdovHQRq6Sa
F1LzQ6U96X27sYorw7ARTULyFy+aa5oaQQYESwPqG7L4XgXtlsrZ1ueVPVnIxi3cKufAFaXhcGih
Nv3uZbARbIGHZQm5r7AfveTQ0mj98TRMYbE3pv/n55f9duae3GIiOe3w+TQDO1HM7S3K2rUJOv/9
yjaqOjC6dFUynvLZC6avc7FVIFvZRSh0IzMK6CguUxUyqFtIUQnIhqJlKpQeJIEfRrmR0F81sZAN
QosH96mKF5wkacUEQqpT3+WHBn4VNFXtX2SsUa1HfAhmaVAvq0n9Kc/d3AYd2InaIcQmt7rC19bh
/PNK1J5CV3uafU2cjDRqm/Bvjhlqx5C9W0AcVwTIFXeZLswSAebYRQb+bMQba0uARLtnIMaEq1Az
OG7WzgCK2fLU8HBMgwFc5+9v/kfFBlk1KG4BznXVicQzmZSumJGesI1gB0LQ90d9Dh7OYA5fXBFg
L5dHjXupxbgzyhMY/Bh477bYRBdXo1yPaHpDvQkEU2AWUOUv8CR0CohD4BmbfpjJGHSkD0n+wWsf
CjRVlXKjnLdyE12YW1bszHMgXzzLIQE7ez6HP/TvAw86529mDGzwuISRYb9qpap4z3V7homx2s/1
Ift827WuxBNorMNpQ7OWj3eRcr+DXA+Nrw3FgktDe0Di0D2WmTf8MqEPAcYMD6yl4NZJH1IwfO7m
kmbvftEgzYb3DKwvovfqW730NZLIJVcj8l+6Ecj3UnSgKH5pQFmimo2jnWgmkkHPk/mQybvb83ft
UvB5D4UWZO9xOak1wgZ8QGQo8YxxBSor1hfTfrffvTSgvJMYr21QliIxY/V7yXd9EUvz8DdjcBCh
L/jAq5ykyDPqjb0Hajn6lGrxFtnPtdv6QxGNdxK05YGrU9JxmmWPoubQZKit/FFCHgPsAzxH3ky+
O++DnMKylcEi6cLNKO697wFQtfuBnWq9BU1rftDxR05bCZmVJQdHGiQD8bCEq3GVcMGfhryBBP14
GmMHHVqmvpVc2jKghAtjASJLqyIwINwImgNBtqXg8OdRd+kn0f5sIMGNuMoGxFExwdMx65kPE0Wb
7Sb7ubM/VcNvW7zV01G3WJCONJjGEhS7VcCmPpqSHoR3+3fvO7DN6aaBbO2ChlAuAySgGm3yOi/W
qAg8j4aOvVHZXdl6eNFCkAC0efAwatBiumyQjI0u2OtJQMDo2rTmi1010fsHsmDesPtwsV1BoHXB
fKurqBvXth0aNQ0rudUAvbIn8HSG6AFwHbgEVHwd+E+HLPELL66dLmhrAt2NjcrdmgUk5uDG0OAE
4KRyekjuC10zcn/p5V7aQvj7PT1C93+/rzgyV2sT24fiXmxN4VhFw5f3r8H555XNlOsuF9OIz4su
lHUT5qBQ+wsLoHZctCdcoJ6WCTy77Gk6iq4CN0zc13VY18DvbfWCri7BmQXlrur7qRXUhIWseZ5f
8cy+PYDr4Ah3rL80zCGGRIZXmSJqdkPjJRk+3xcfJksrQbLl88DRnH9yjx17qOMaIJ27bXRtTOdG
lVkDxhh9x33px2DPhJi3HjZbnQFrh/zcgjJrY2n2k2/DwlyBKy7Mh7v8/WErajBLmyGYQ4GjVc+G
zIpyGFDCjyeiBzZkn/3X988SoAWLdoABtkRPvVOgm2S7LHFjEbby05h+vP355X9X3D05/7zi7jtb
zLbJ8fkG3COQb89scBndld771xqdf2j5X9g1wHGpHPE8JaQSVp3Eeose5ie7+X57GCt76eL7ygaG
FhVwrMjuxTMJfbon738fLhIHuItMMLvZV+g8a+GKF3OfxK58KYK6ePf77fLzyvQUKbIYDcfnwdDC
WODNEXl/NHoxAGWCKm5X1sxgAb0RbFe9v2UAA0DYgFwDdhP6xS49IEemrADBeYJ7Tg/urFLf2D8r
2xTlVESJS8sdqIqUK8jLNT1pZA8+e8Cjgia1o7ptTsMIWTZz3ggWV20BQ7DcpqhFqrRshpNXYCIT
CHf9HwP7apOP3PyqbcFh1nbsolT0XytqQsMsNBfizLAye3XkcB/l6L9YctxHOHTw7XiJKP5Vom8i
J0wkceTULPTGMXz/mTv/vuJdpy6z9czjCRhQIFvzQOa/uCAWHl68oQAixvZSXqBoJ9JKji6JuNG+
e9n3PLr9+1duh/PPe8rrwxosiCWVcN2GfKjsH6n9w9Q2nmhri7xIlQMJaeENqJYfhmrsBgLB0LjK
2r0x6x/S1vh0exSLg1YcOCqX4GwAghxT5SirbFYuNZvM92NaoitodtOwdoyd3foH10z3YBesN5Z9
7XjgGkJOEW9+/FFWRdrMTrmBMRmaBWXZEgoXJehbTjTbCDtXR/avIbU2NNeyYlzCkJa/mOI5a4eI
jBBsFX6sJVsOfn1U0ANaGD3QQaaMynS0drIMbGYy7pwdP1bzw+T+vL1Ua7sBMTQKzNB7BbGHsuFo
krJkQJoR4UiBjE3QgeHxtoWVKUNjPcKRJU163a7AElLoWtU6MfE+F/RIwdCWZW+Flgd2u2FqZTAw
RcBQgpPpOiqEuGWll/YNd2IG/cqPNvt6eyQr64HqKaYKsDQHZFiKcxmop6VFX7ggNzWivP6nbtp7
T5x83m3cLH+2kXKAIGGzXI6gnV960S6vLtMdSeV1woklb6egmYuHMmvumeNEWSl/SCH0O8zrZ9OG
0KXT7N4/TDR1IocHeVRwfyn3WtpUkwm1EDfmsrnPrGMGbax9Wvvv90POAsMGmhQtklf5YWCkrZ61
MMOMQ7qDasntUazO4fn3l9U8ewDZQiLDkmC1erPZlfJgD3dCP+nTfUu7IK27gLNjssVcsuK/Lwa1
HIYzo/PgtEXSY1Ba7PivgJGJ19vDWjlNFwaUoAb5MKlxAgOSTaFeAraK5FTW5QHgjfjnT7etrRwo
5w+N+H8EI9R3PLR3ksxwcKC0PHa0bzTfaotfGw64I0DvjiwYtJeUI9U00mvRT6mBKA3iaslnOxWB
bcu9AQWSEsJNt4eztjrn1pQtURaJN+JRqcWpabCgStFenpYPoI/dmLY1O4gIASmF1PlCu3y5C+om
S3QI72hx1893rBseczSal9VWdX1t8oBtRHse7thr+XHqEzFD1EqLzbwKEvSNxkiDiDFAA8iGQ1rZ
B0B7I8WFgAHvcdUfaY4oq8HSQF9jUWTbwtLfcK0rMwZGNFDWoCEbWGlVVYf5FdSerNqPIasGTd9m
2hnT4fbir43h3ISy+G5DTTvvGmR0njMHzMobe2vl8yCsWTrwUSe65kHRZ6pZkHTyYjD/3fVtt6vr
bCM/uNz3yq2Act3SyLaEbld4tBmhp+QZHjS+pYW+9blzoFC1Jz7av74lw9Ow2ZaxNqZzg8t/P/Nm
kKGUvgUd+Hh8G9IqxB2wsa9Wln3hswdB2sKAfFWmTfHQh/xPA5oEUJRoR78MNPLx3csO5D3qKiiv
eYua5uUYuChEIwhBm//97AL3cbz9+ZUzCAY8xLmIONCdriIi8Oqr53Q00pPsGxKy0QtoJo8duOdJ
tzTMzZ9u21tbkiWLvzQXoQtfdS0UwuASkKHsJLwHGRbm3V98HmQIS6cPPKXKmYqicC4t1mcn1/0l
xyLwN37+2oLju//3ffNyNaakrlOedNmp7CA+5UxdlCd8p4/WsPEi2DKkRFBtA/4IWmMgKAyOFfSm
wmFLvXSFpBjtQ8iyLfrBUHNSXx3m7Hi5O4Dko5XpfnC7x7qkRwaF99ozH6GtVgUoh0VoRaJBg+JF
ZvjIxE5o4r+9Zn8yoapfOPsd6qOkSFNGZp6kJ8vVhnggpd3uOmI++34CruLKLncoOnQPlkQQ7o32
W5U648MM9tqg6yfzp063+IPXHNX5D1LuP1qmc+m2mBhcXnudZsFYfQJ3cpqezIXsClB/MW88zFZg
/ksvF0rmi7QptK2Wg3rmq1pEk43r4GD4WHmwX3wDvChwDfpRotk/sDo+HFzRdqHh0XTPSh96s5Do
C2fGeED7Wkb60NEoT1ke4UFrRUWRVw8oLPV739pq0rpeMTA4g6UPHCoLOgVwqssf2yd+SrR+SuJk
7HrgIgwDclLuL6vVmsMw9f4+76s+SIwU6hFu/5trzVc0rKXH2Z3suCXZltLUcved7SCEKKA9XaAa
izzHgka4/D0QVKS+VhFED/Nzn4tgdB8a64uh/by9U5WU/h8z8MXowAZM7/rATIVWedJN+AendcMk
teqgnuo3V5b/6NAVX2QjX2c0z2+cj7XBLc1d8P6QWLiqHmaVIL5W8PnDmCWhSOPZ/pYaZTjXW9RI
V4bAW2FjW6HpDxk0PHUvZ9EfW9+hghax5T9azedkfGvKfe1+vT2Ja1YcNLID2YQ3GojrLq0YyVS7
6PvJY87fZCkgUGcEiecG1Mw3fOiqJZQQgKJaEtmqfyvKzuoyK8njwib3RpUdLN4GrGrvK8fbuEaV
a83SMXVQdVgSBYt2nNpoxLg9CweSnPFUP7j7bt6o5im3wZ/P+0gCAy+ALATyRJdzNploJqs1P4t7
rdlTt/w01ebOAY3p7aVRz/V/7CAJZSEmR6FYDWOlr3eDBYrf2Cd1RLq91fxOyce8/JCwlxzqiuPH
DgKcWlOhrPECXdCNna4EI/81vzSzAZ55XTLzxrasR33MYypcGKYfO6l9Y/oQFUl3PxfF99vDXZ1V
wK/+19yyqGcuFxqGXZXZ0GYsTRtaomVo2G/ZfLhtZG1nLBiv/zWibHdIoYjanngeN2IIXHLvDxvn
aWUU2HUL2gPpL3hBZW+kWTsZlsAoIL4T+rUR1tZr/c4+vWVlYAQgL/BLIw5VHaxWuhkUhj0oclVf
E+d1Kyu9svBQxgKYBA03SHupxwf7TqdjXRVxp1N3pyF0fGhSi3+HDhj4BtDs8eJDSji6vTKrEwda
+uUq069pPETtpbMAo2EMSaTQBCBi8u+yrHq/E1pSeugiQSu14aopCMemWifTGeuPjD6znhv5WgyL
rPPd7dFc3U24/GBleeDiz1ULulVnIOO03TIeS6PYT57U92OX+BGUVj8jRUcD0OsBY1Z09sYGV/sB
lr2B1vqlEokM7PITLo+RRimEUXlRxYRmOySwD2gT22ut902awx1vu1+9bX8onTmyaPNost+3x329
iqjggvECOs94VoLm/9I6NH8rj+l5G+vPgwyrMUjf+TLG+C4sqFTejanXFjDFbdxx334ZKW2+y9Lk
WxtldSCAhSHnh0N8VQPoizQhGSKmWMp981OyX473fHuqrl2RDceK20lH19k1AogjS0Hnvuliq/CH
sBBWH+md6Ha3razsB5gB/t0DasMENleJnok0i7I3+i7Wqwqkt2YkzWzX+q+k+NwU1qM3GxGSchC5
9CMx1huH+mqMC1E5QkA01cH4ldTdJBxvpoUxx8PA/buh0Ia93zjDRu532VQX8aZiZfkVZzeHVrSp
UXvzHDfJIZ+QxIZGbD15O1qDjetgzWOAy/P2tF4FMzCJDgxAam20AV8FZ3ROB7s2Gz12uUweGwJW
9lomRWRWYoh80m+Vz1ftmWB8RTyDF4maMgNV6QDkfDLHsq/zUHT2zm3qR78r/mF4FN4e29XWX8Z2
ZkuZTr9tCEn8TI8hyx57ZDjwXr44s7GxM9fN4IrEkxXYEjX3oHVpT6B6P8cVncxg7kcgxzyog/Vi
I7BYmTtAupa2cDxLlkNwuT0sSaFQjI7smJiPc/el7J/I+H0oso1pUx/w4P8wgBrHhgCEbOnUWH7H
2TYkdCwpE6MGBIj54hIZzOW88+eHxm7B8NeHBTeaqO+l/ZhpyXDktGI7j6Nh8vbyXV09y8/AzQPQ
DGqXV2g5TU4tWM1rlN2ZAbGDXdrueJ5A4fVjUwKj/c4s+H9Gjec5Soq4dPD6vBx1aTsahD0w6ry6
L7x7M/nMtvB/KzsFI/o/E2pV0ae5ZqMRCQlw/Ukr30znMFgb9/WypxUXcmFC2SMVq5lt9cAqVNVe
LMWCjbhjawjm5Sx5eYsz22OWeNkGBRrW/LEKzK1yztrSI6hBBQTJAKipKKMA2qzWas1DhpX8k3lV
aPgnMd4B2+5Dus1L39na82fpUZAHugoXPtgWljjybMM3RWaS1DeTWMzg0jJwdDeTYmtn99zEMuIz
E5PGwdVdwEQHwoBHpyavpWjuRQFhXa3q6uMwST8ox7aHpB2ZT6aflgFqWd8JOJ61DmmBhLy0uTME
s8e6jQO/tqYoyQAxhfZRxHjKee9J0VlpkgD6MD+00I+VdeD62cZpXpsA+PvljkFx84pLrOwraxom
Heg7pBruPiUPpN9ARiKkWdn8ZzZUoA7P2twawGsTm9KDCks1Qc2I61PYCR+dNp5ZBbXs/ukK199z
j4i31qHtbpDEveOO00V4bX0FcxwL8yL9OSAsjIzB0EM9bZ3Qpn4RIW/J71uYuDeLujtS3WR3acO1
kJe8RzrPdPlB04f2YNQ44SnkcQEQ05kTWNDBvbNz3KuU9Hkw1bwPSkCRj2PV0RBSoHqQ2Pk3lwMP
IhlvIuChQeBA9aByiACTgwf6g9wKTLRnGkGb6C/CcQJv4m0IVaAM8AQ/rPWqfyoLELROaeuCPBC8
rAUX5hPJLVD6mQbymmAOgk6W7B9FYdSPpnDFUZe5fih8p33MRyRiwQaifdCa/I02LiigW0/WbwOX
ow5+16qNqhRSnwFycdqBzt2446Swd2MJ1QtIl5EjwVMBwkcZOQC+QaKJQc9J9GASblqn+mAwbbzX
PA0SmXU+PQyuPoCv1jVCg3dpOEFp+gDV2Ncsr8h9ItxkN5luc2/NQ3Esfbs/sFrvdn5Gh6cM2Z1o
ILmzh/B1FU+5n4R5YlchomjMZ+2MUaPhIk5KTna9Q5q9sBu8XFxNRgBxzZGUqXhsx8y6z4nThSkz
yqM0k24nS2bezZkD9kXW+nd1Jc1oQqoznECJA34iBjJp6U6P3dQzLBATj4lX1gEUtJyDPuvsk6dp
XeAUbhL3bpHsBfJS8eC6gHXkIg+qrqPQI7MMaHJq3h7c/U/g2K92Q1JCNK/xkCzI9C1Zx6tnMPhA
gJxH5xG6BK6hTWAQo0Pu9YBN5OjIS7yoTKaD5iaPPBF1UJXG1s294lBgEGcc5NtLGld5uhnGmMpx
Hp24yL2g0uZPlqZ/kL79+3aAsGoG2UtgMVBpQH720qeC2K3AuyRxYtOiWqAZ5hszyXhoTbs73ra0
6rwQF6APAdfSNc0yCIj5mDhejDpnCPKWNBRGHRkcj25mfrlta+3us5ZmbaTBUVxWL6PcsztEeinK
mbLxArjSB6sqP2imTMPGaw/lVEZG5W8AKVc9JxqHkGv0gUdSQ8uuylnJK5Q0zW9eF2xBZ7a+rgQN
PfHnVmvxdaeFBHpRRDbbyGSubHHMl7NwuRgYgYrec02z8sGSCKRbXd2nJDtUtIga3z4lGYJWLXc2
NsTaiPAWRfoFnAvXSCTPFcXMG4ZFmutfrMvQ0pX/xZAAokU/ylIYuEJLTEhXMU6ACW3yJBwt/dFt
S1RuflIbZHmav3F5rpwlwBIX6hPEXAt50OVZkkmTFHVr+LFhzpE2j0+lXeyredrd3txbZpQwqCgE
h2z8gqtz49ykQAjeIS7bCDXWNsP5WJRIfqyJ8NgC3jPquBV3wDQR+diJyBw2qmtrR/XMkApL7Vgx
S+7BEGEH4T6L9sWpU9DGoK+6+z28sw/qT5R6bk1xdxDD1vp8mGCN+5+JVhxAKvKQ4DL7iyVCLRq9
Ej6odP4k888iVSAaEMdU0o+nOWyh/EIiTdt4pKy5U1SHwf6A3O81lC4TrLO8GfycJE1CridBB8Rg
W4Sm8XJ7LMtKq68hVGmAEQX7yjWYLrEpiELcFChU83EUv3PEWSS/75OdD2hQre9KvkXZuWVxGfrZ
7JkJLViSwaI/0H2HwqrbPUv7GwONiGiPmdlFYlM9bXUbno1SObuOQCzbT7BJrTosmxrh1asD0Ajr
6v1Q0VBIa+MVuLqASIYB8Y2cHJpCL0c5QYdMT6GmFiMCm40ySu0sEMnXIv/n9vqt2gFj51KHwGbx
FXcx8TEtUaDyY3NwIjnbAe2+pf6wT8aNk7zmz5fbA7vRRd+82vQCqrlSI3riA5qmB6a3y9mWhPx1
/hLpDPCDoGUet9EiW3s5ZwDLVKTn0ol7i8QNtQ6153yiQmKZ7JehmHYA61RBM2QUHV3ZwS/Iz9uT
ueJ7F5koxGXQVEf8rfgPrRSpbeS1ExuTOwQ1T9twAndT5FFt3nDzKx4YpkBjAawfaL7VwktZDjqD
sI8DdOSXWR5TgZdE6Rxz8wcz5429uDosOCqIP6MNFs1Xl/MqdFoO7WQ68VCAWC8he39y94L+TUxL
0NiFUinUNq7bQ2136Fovc2KfAUyimzwAesracyvbQoajExE/WXFb2CgEDGToUvOutgrxWannNsTQ
ei9pnyfNZaEpEwMyG33Ye08252EnXzTUCjLa76iTo7blt1Wg9d2vWuftlxz6zjQwx944Nv4AxSC7
7ouwN6xngFDEA4JKuddA5xQ5RS3CtBLdHCA2HEPbasEmCt21qTTEh8Ho+ceUtzIqp6y5E5R1d3lW
OcHg987BsVL/MaOQPLZsPoRoUU4y6E81S/+5T05mkrGwSWvgmXIXCLZktg+JOWZx0o7lDirR6Q4U
gj1iwZbv0nrmYarb9kvdJ84dbXon6HWLR12bpVAGBdHHbLH5Q1qIH02NXwCIUXovQAIaDrgSX5ip
J0dhyfKeID0WdkY+ByLt/UNHdfJh5IP3mFPozAhdHsDuR+CxCu/Ba/rskKVJG9Z0ltC5K9G00KTC
/FIAVGLtC8AIWoM+2MjO5HALrNnlRON4nHrufYeC2BGIDX4o9GZ6MLpZjyfXmp7rXvifUHExH4bU
1neapjdBYaLPypJEv4e0hvurSTCgsifzfdbQMqrQoX1PBabKLX3/U9mPSP5M1XComqTbexSdsC7v
jDv80xyQkqUh63IWobu8CcqBpAEec2lAvIEGbgrm4WKkU8it0YwqF88FN5lZiMPThEZbjJExU/6b
SVc7NEnuhDrJvfs66+wPnNrWPe0r8eTIMgtTStxH2vdVmFiFdiy5MF7LTEdTuUmkDHLuGZ+bqk82
XPHKbYaKI1gs0KILCLwK5BC211kgJrXjJJt3TfVZY7/QWhItsm2d+IHu141oUUXEL3HVhUHlyiaZ
bWkaFB9i3qMr+KskPxowlGdHmzwj3QmegznkW+z+a07rfJDKlY2oLfWYBpv1fEx51NuB7exvu/uV
Kw1MHDh1S2UHdOuKibxgIG+x0S6qmWPE8UBOusNtC2uDAPoZLSXoi1hW69LzlqlJZontHHPy00jI
zkWjDLS2t9ZndSAO+vtQWwHxmrohpMlwqYKDNC4bW9snvGuPfQcCCo21P0AMYD34CSFfKsspwgki
IKEt9D6q+qLZA27XRRjB8FzUo7eBalkdPdoAUIkBDSYQBpejtwXkhWWC+YUITKvzkMJLj1s8yWtG
0I4GwgA09IMvUulD0lilFenA7Tilv3kapWPk01+3V3Ftes9NKGEBCEJHIn2YsB8HrwpyuYX/WrbB
1W0GkALeEj7QGKqCoCgSyAo5FaQ9q/arI5IZ0ilyoSfQX+1+QERebCmlr80aUPl4PS/KJle4pq4E
O4Qslx1D3d/AwKWPAA0XO1K2W1gwa81bgWsVKBZw7qKouVzlZ/F+ilxymc2zF6deQaNMzGLPOP2i
s8oM9dz9OUxtHSVm7e48Kkjo0aI8jE3BAp6bkIn3rfTJYXYdoMpRhHPe5vvemLXHHIEial6m3HGQ
U+7rutTvNK8ggUt7JOkLp0UK05dhm9fGXdtZRYBspfOQOoNz8HOZ7iQupVdog3Q7R9PY3kqPej3a
c5AiyxtBsgv/jhcX0qKlfB4LWd8hmSqRlJTWDreKvue6C2RF5mm4Bjju4kH2gdeTLee7MX2qHBRI
EMlUJYYXu8KOCpF8ERxoU8dMAwCGDv3EQ6PJu7+IGG2wcYLsA9nDK9RRS1pnFKkFo3x6nLr2FRC7
T2kBUfj3n6xzO8rrxU91KpvZ9mKBrABo0QJr3uoUWHkgAcb/71CU7Wf6lZc3SILGQ/dqVg+DjV1u
fcwQjt0eyuqJ+teOqfghd5zSxuoxlJS+MgcUT9NncAHdtnENE8RFfDYY9YFCLWOqEHt6cdciRZg3
nyoHWsDW8MSG/GfZOB8xWhoU0IwoQQdWFGBxaMdosruNCGR9sLgXgB+A+Kz6UtPAz4v35uDFXAP7
OgQD6mKIQFS22xjvMmmqYwTuFw8lZJWhHareIDJrStCcebFeJlHS0PuqtQNuQBJjIl972/o5FtOx
ncWdO+d3t22vDRFRAaKDBZaJhspLtzXqDXqdq2pZzxB0Hhb25kbqZd3CwlQJuhtIEyrBgdm3c936
4AVymiddAOFfvDTDt9ujWLu6EHug0QRByMJKezkKPRl1juAWvYygV+L7Md2YJWN1EGcGlBNsa37X
e+OEXCV9KrSvtcfAT3q03Ue9fPKSHUOmT/hHAaw8sz+w7oMsx4CJn7dHuRqgng9TWSy0Bmu5nDFM
vX7SZQHCPS/UrF3ZfneYFzbZLyM58Oz3basbc6vyIpfSBNgKt0Ds1m0sKud1qLaYkdcHBsA2wje8
d6+4o2idWdzMCjcuZBlTOj14HQALVtvFdp+82Xn1HTxnH8c++acwvY1Z/bPF1dO3VI7AkL5k8NVT
nrl6MthGi/iYEaqHo1uVoTsnw53HLHZ0aJeHjpc2n6scDQlDhjcrm8dm5+gjEpVJ2gRap/0z8BQr
UHKOFokkOxrcdPfeLEVUTW6963zz+zT1DurIvr9joDUMMqrrr9yxAWcB7H9fAlEZJA3p60CYAF/f
XkOyun9RGAGUEUAeCIdcHpDGG4BZylxQZ5VwlOy3M2jNIxeOeXTNzti3RV2GrAXfKJ1bxO7gj9t3
tdnirT352M9a/ewiMXaoM8afBU0cFDBnV/uql7m9KwamDSFal/wAhYrkmCI8giNx9Hspk/5gINsQ
AliphcAz0Hs80q1Hv87xOAV55SlJGJpxNEoeqY1CKkRg6Ku/pTj158JQl9jF7Qe8FNRmryA9KVgD
SwblzNhvkI+g/o9+Mt5mG0DmsX1xxxL1yeRZXxpEzfHZ0HqA0siTb6Bh0KzA62KRt1ov70ZSoBfG
oo+Z9zvjOYDqZOskrB62hXsQf6FfzlTWSRbjMPcIQOJ8bnfEZjtnSxVgfSf8a2H5BWdxaj5aDWTx
8FrR0clTl0Ok1VXgNu8vI4I0e+FksIwl0ah4KjvLNGC9TTf2OvrJrFv0FpobJtadxr821CdRJwyz
b5jtxi3T7ivmIGfqzL+8Dn1bsuSxZRQ7KbX7hje7Ocu/3j5Ra/HW2QB95bFkjZZfFzjksbTSICVv
LnpNkVlr0g0k6JYdJak5U+D8jAqD/B/Srmw3clzJfpEA7curpNyctku2a3O/CLVqlyiJWr9+Dqsx
XZlMjgh70LjVF6iGIrkFgxEnzmndYEx9hz42bai7++3RiF5mrH6OtzveMPpN1bRPlVJpa/fD8LlZ
gX9Bbbv1DasOc0kwINzfF4bYcC92H9Dh9jgAGf9hNQMD6yTrrJN9nwsE0s7ux4zi+1+HpWH4F0kO
QvR9dBKoeOXjRQmesuvfH7srupuKBvwzXQyOdo8+UqV4R9SJtiXgYoDAupVy1kwwqCYFTmjdh2r1
nHyl9TtWAa9iVG2A9ALzCPMRF6ugkDRJ7dFwkCnXfbsZK18Z9Tf2xP/JpqHAgZINYtrbTlxAYnpc
9hqMjPUR7L17zw63d61wMZjeNlL+qGWY3BnUizTTq8LDMyFp9kb/LYb49LYF0blg8SSDzbCnPefG
1FbN6rYBx16iHj39O+LoXV7cmd16LBKJOxP55QtTf7zdxZqkiwHiJIra3ZI8aA7o7wefvrHX+98l
QZUOKG/2//mKbuupDdj2wa3nqEuEkmu0UOdpe8aEa8Iov1HYQgs+/3TzentJNGt0P6QqEnMd5JBl
hVWZBf168xb56pRdgscSqYI+89+B/mWah6z6h3LjDe13ug4TBJCRx0GiZR5/ddlRbw/bcyTcVYwv
ApK3JuaKO34x0SbNrmKYaNU8KEoP98ZUqqFWNWrQdYMOGqhCO24bFe4v14HvZeXvGyWx0aJJbZR4
UxfL6I/WuRnPs/v7TTZA6wBma/RcQjkcVStUx66XBgWmhOC/yCM4SSAsGx+lEWRhJ8m5Z5+5iOb+
mIEOFAQQELMbDv9mJcM8xUU1ZVEPITKq/qh0kFlb4dDrkuPPP/v+tYSHP6SakHK+af4BHpboyexl
UZeOhzSuPyp9nwWjkldoPp5XvwELZpGOYZ0eJgSKg7f4beU8FPF8QMP1wZE1RnN7/8/vgQofeGA8
7BukJa4nOEnIlNTumEfLdHylk2SLyL7OnSyjbrtxjOc8ol+NJTQUyWxyO/Dmx3N3p7kopEuKJYdk
4R5X21KDt+ttUdm/JrBSqLBDg+imiWV1l2rC8ySLvML0yUfnPFTB3C2SgbDHPr//GFcXkg0eUFl8
RqNo1JlSJ8tBSw9shfVInWNaHAH6IZ7nr6VMl1e4LBfmuNxDZ3fzUuRpHmnZJzwcNfq8fWrZJXYz
HFSA0BppML5Szh15qW0XWewm0aoaADBNS5jGy+L3xnRHqBl6A4mSeHgdRtl+4/zgv6sFMAMTEdNR
3+YMT4qq5J6Wg5JARWZ7mkOj0fez7hx1nb6gdrrbHqfMHOedVr2aXQKIf5Qiq0ymeV/YSohOckjB
LB/cTNY9I/JS6PqEzhPrlwTK6fqsFiMBdceagYlEz19bowBZerFvcaqsQcZYLTpZIBI0HcwlrPFh
SqZ0k0XHHqwhNgp8hzU/DEq4PXkSE3x4ohJUTqnD+ELqV6353Cc/Zu/ntgnRPkcBBbz1QB+iO4YL
tmhhVZaXNFm0tOei/5rKWHlFQ0DfN6pArPUbyirXCzJnaZW4VlZEdWshmzyfTe2ZuDJSQtEo0KuC
dApsaQizrq1glxE7d4sCKl/f6+Tr/GaaJhyGy+9zXrQmSo79WhURFAT61S86CdpUtG0vv8/GdxGH
lmBvig0L3++9lzwO1fS3qv6wC0m0K5sltlYXVrxmdkFaXxfR1H9Y7i0qGYTIQ18OgjvqyVDklYFa
WdTT+wlMim3+qwRRYDKc8/oTUWQhqWzOuJ2lLGR0dApz8xBMBdoynq3l0Moe6TIr3D0AGvBFiynb
WWbv5/1rarr+2hyc4vPbz+Hl5HHn0HaGFPBSjMYlvzsQxE4yMrNbvYLrPcw7k1ptSWc2ZQE5c+9I
x3PhnZX4pMSfmuxnrs7BWD/T7ofhnQZtb2jK3Sg7RJKp/APRu9h+mpOttMzxA2ISLHOYpMdk3Wuy
qoFwk6MpAe6MdS7yNc20dHRl0psiMqyD+aGSdfiJ7jPW8/C/n+eCwQrYq1YHFjyqmm+5tS9+dcUu
1g5ZKgmqbocBdVwkjtEUAB4IZCSuz2q6eGU1rloOmU9w5/meOkriqdvV0KBrr6FMj4ZWuE7OpcHf
zE7q0jLKdOJP2dee7jokj9Frv72xby8A6L4B8AhDQKrcRIfNkq/K4qxlRMjruDx36N6yJI5HZILB
mW0dOBjk2TnvaTqEAnQyZlGtUL+BWHEjAZuIFuPSAOc4J3OpjaaGgaaivl0GFIC97VkSWNAZYRek
L7BtbX41cs0d6ZpWVXReyKdu+rj9dcEEoRcIfOCAZOCVyOds8iSbvFZRsNZl71Ol9kdoknggfNk2
c3sBYEMx0Afg3g6yEJxHtpPWXgsrLaOxeKriXZU1T2X2NCNQr/o7k0oK1oIpu7LGeWaltjurc2Gt
OFoAjEnGIvo6WC+Q38LpQIqJG8usexXagDISKbnrz88unf6fBrif34yTM9kUBtw87LtwHnbbiyE4
3yjN/h0A50BqZXbUleD7Nfk6W3eoAUPPLrde3m4FTQSomzBRBwTc124qy2faek3eRohbyHE0Tl1y
LGT9X6K1wLMbzhB/IMDj1oJ0Wqx5kP+LrB+t99nUP22PQXA68PP/fp5biWHK1GbWbBKRcgyaPqiG
0AVM6h1GkO1npJLoXOJvX8dR1gxAIRI5w12Xev4wAK27SAI84UgYwl1FywUIodmeuLhhGyfLlLTR
m8jplvlYZOX4agKJ+Mmc2jfrt6NezFQqUFZEvg5FjGtTFWktK88KEjXFOdKVt2Xj8Ui9/jo3kMpe
S9sq8HVq3XUZOohU4nfT26o8/xpB5ZkxmrigruROSAHysKYiWJImmX1in5YlarLnQaaSINi9KMdh
juB9UTjj25QsZYkdp+qbyFSfSB0V4fbGkn2eC0gUXLxKX+LzMc4HiWRuSrClgLpHbtFlCR5w1V2v
s92pjtNCuDIaleqhahOkFrWuC71Vo6ftgQgtAaiIlWftEXyVx1LzyjLytYmw5/wiM3xtBEWJIism
sVW9TrxozKf/Z4bN58UZiRGFjrEBMwX53HZzMCeooAPurJ4VJTIUGkzLj3cMjAFxAFH8k6S/ttj2
dU2T1cTSo7UfRJxL80GpJH5YuAsubBjXNsC3DdIGZiPrfibGGlL31/YgBNcJy4YxmCX6aG5o5l3F
BloKzM6RTu7X9Vmph0M2NEd16t9+L14Z4o6+U+WuAlIx8IYGGfA89SwLfAX7DP11kExnNC4sBL6e
qtEpCXSRwePi6q+qs6fGyXS/v3mywOkIYBRSxnAvvHNc7HHG03QEB7b3YuaLr9vfKWq7kHvdtiNY
9Ss73FyVLchbhx52THvym/K1ldE+3b52GLIcZN6A1iKy49Vq6iRb+mkARaqntzgpbkAS3e97LdBB
b2B0MmioYJNdmeM8ckPNuKhJrHwoii+d9eDFuz491Ga4PWt/7lrOBbAkEQoMwN6xns7rHUCb3lRb
PU0iqhX+1AW2Wu01E/hx8ml2vjolVE7rjzGRESEKVwtEYNBZB7EPENnXZkEOkSO9S5JosAM0OuRv
PzgY1d/PM/MXjm3Vh8prvSJB9N0HmQ5ailLioQXx/ZUFdrIuLPSWiv6YrkuifmeXod0clOwLCo4D
2cXB9hIJzyjqZbgzWU2B5xZAFFPkZWaCR6dSnzVwZJ7ceepPWr3ItBGEi3JhSb8ek+E0ylx2sOR2
e8izlDI0q/D7cDQWRCVQ/+XfRAaoUAZrypOo+4Hmp+yN5DEshsFdCeJtbCobvaBcaLxMXZOaRZ5F
czK+UtrsCsM7Y+dLAkvRKC7NcCEyrSaTriPMtIr+OmbmyzK853QwuQDckgheQf53vRCxY/XdUNMs
Sprz0h3nw/aOEnkyyJKhCIsoDAkVzrX0g5E3EIhLIwitg9VdDwH4CvPmrkmzkyYr+Yu274UxnlwQ
BErEqxsnjdS12KWJhfYY0x8n89f2mESrgpQ6lHgAfwY4hpuyZOq1pnRgZqR3v3JVctrFX8d8YYvZ
jEzzekHchBi9NpuQVwAXzvigDOH2rxdNEiDQ/32fu7z0GY0OzaymkPp+9pzukLl2kKHR7/9nhTsg
oMJ3W1DHpZHVfNwr6RfbkRgQbSwDEg66i7oT6Ju4jZWp2Tj2DY4GMJ2guKvOVlw9U3U+5Z4Cpohc
lmQRLYvFNF9BDYdHnscty1R7xHBinBNEUf7jgKfk9oSJxoM+L3wZXE6AZHDjUUFkZGZgrIlmemeP
D64GJKYPytHs57Yd0fLDKbJAnF0qfD3XGtbSHPQWdtwq9+0hPeoKeXAtGWWacL6gfcRoqZmgIvv7
i0tLMVKjm1vMF7kvRtfPwAe1PRCxAbBrQ3gSrovn7mi8sVqINmeR1aU7F5JY+Rv7/f84edYN4TIQ
wi3dyZq5uQOkMnxXp7A2HcY4O0xpuKayrJcoAEPwi2cqsjm3rCdJr7k9EPeI97TAcCp/9AuIYMy2
5HqXmdGv12QFpU7iOjCTTKg7qB46pDW/6fuDO3/eXhy2W/lQD5Be1GiZrjVUea8tEfSe6vNKWQAL
ZNfRmvamdl/mEfokiR3EnSRvwdMM/LtUF/Y4l9zEzULLFvYWBMo1gCpGt7fROulne6hA92GmgNbj
HRkGlDr+DpI/snab5qnTJ5FRBqQEYZ1kh4uOKiR1gVBFogc5V87laERBB2ozYRK9h2xcwro9p2gF
2l4pmRHuOgBRnJ2XaAyL1vbj6HRBE58coEm3jYjOKtKIkHVBH7qLSOB6O0AJbp4KB4/Lxn6l4/Ni
Hre/LxyEBwZLhukAlpzb2APoaxtPoWk0GNmHYV5OQz1FIyG/ts3wHKF/thlT9IEsI64c1A2ux6Es
OuTmCYAB6BLooX0U3yVtvAeYMQINU7AsrJpnBs04+JZGgiGeQrvMd9s/QjSXl7+BO1q2nll5Y7Vp
pHh7Vz0vUjIX0U10aYA7S6lpZV5nYJDjdM6bV8Ws985qh4WKAE4mmyocDFi//tXLuaG8HGbikCl2
EKbT41qcnNP2XIn2BZpddFzcDILIX6rstnWR20qiWqueptkGodj01JcyHi7hKPASQPM+COBAOXe9
LdoVYbk21FlE56XfF1BO/a13ViZ7aYqcKnQr8DZDauM2H29pyQylZ8TSnYmQrdEONTl5JaRN7dRP
of5nNS/oEJAcXdGdcWmU2w0K1SuqUy2NXGcIoc4E+N9rC+2MVJXtBdFiMaprDBBuApSZ17PYV3Gd
NCmAPZPbPACj3/seOpczb/ixvSlEq3Vhh2+lQNvQOhjjkOIWNMNkBoE2kTzbhNcR0y5Dol4Dxyhf
OYEu7Bzr/ZpGs2qfyUpeYqD060Hx1TGJJqf7CAEXYEXtqCiGUMlbiYsQziQy3wheVPyPx4yq7rjE
6K5ka5Y+ovYYQQ/oELvGey4oCII4IIGG6BXAttcrlrnuDAzsBGkfsqDM9XumvxwiS0wKBoNdDXg1
MF8omfN3R5Mno6l3ZRZpuvJhspTT2k8HiJ9JXIVgnzOZdAYYRnCCZp7rsYCYYqgMsLdE2QzaHjIH
GQ5Zojwlw8/t7Sccjw7eHghqQbuLRxiMJJ2yhlZZpHf5KRmNA9WsAJ23kiqLYJcj6AYGAD22DkDQ
3GmqNBO9QUaaRYp7TNKDrDQvHMXfz9tca7SeontLX/D8Igr4+cCO6jo/Rl0mXi+zwmUMa+Bbk6zI
AH62ekQmnq8gAbbUshhIlJlkHIpQnTNBvnLDdKl040BmZF2jfPgC7aN9O8ZBaZIwB3cAo/jWihcN
vH1m9rS9FwRX7ZVdLm5JGm+yLIpFskBikzZpONif4uZUr6s/p7LrQ7QjwIiCHQeSu1vI4TLO0Igf
QZKNcs8/Jdh1+mz69PbxAOAKSQT8iVoid4gGak+6ba7KB41+7YZuB6rbxfsOXHmolBLqRsF5dRhJ
JO5w5OHQxHB9Xluna4ANbxNQ8CLKd89o89utQ3Zs13eUkJkTRRuJDe4ENJReWzITE7n4BqmMaul3
xaodB4BpvNbabc8dTwTAgssrO9xNW9t0IA1YPCOyKA+xYgVQItvPan/I2ueVVAdDKwPwqKMzbt2j
7HTsXRLMjawNQBBkXP0Kzm/QvI3rYcCvSKBdb1KQRBWomM/nYv3ixZNfqJrfr8/bQ2cj416LlzZ5
7FjeaxUgVwhsHFB9Z8MjWEWCeaAPQ6cfrGaKbPqybVBwFNCtBT0GgLDggnkfPNV5S2viprhTjLAg
fdjLHsASC/yQhjY3RoN6CGayB4CYfZv+2h6CcM4AawBMDaQgePlc78qlMMiELE8SaTUkGMIl3SVa
6BXg1jtM7wB6oRjw1xYb7EUuB0Tiap4bKmQzl11inJ3yxZwlIZPAE8IE0ql/2GxvakOzjtJD6ll4
hk5nSO6A+1clR/ODIytCCdflwg43bcqgJWbMypyG97SSgFTft5dFNg5uqsrMaEAOge932c7Rj50d
9HUw/vJkZKJCO8xhMGgZilrczdgqHYigkgovG9tJju4Sfyaz+SkD/Zk/LdQ85Yq0HVRkEk8cUBnh
isRicSYntXaJMyOA9aw6eXQXLwlT+Kxzmc0t1DFWb+9NRfN7ez4FEQB02kABha5EyK3zJ7XrTb1v
U7zgPOVDR7rvKC1+jxPJXSI0oiFMAioFJ54HW/RajxLojLyY2n+nngI9tk9z8o7rF320KEAC8YIX
6Q3Oop6p3S943sQ5eoEt4sveT8L1wYMWkEN0oN4EMbXr9AoAhlAg9Z35nHlns0Wl5cvb40pkWQA2
ZKTJyKtw94PToC2jyaHS66qveXeXtm9vOEIy4K8BXi4EzsacVhXanaP9M3PAkRgYRejVICcIoAqx
vbtE3gC1L9bChxFBFPjasQ0QsvYGmuBFrdwpO9c9bX9etK+gMAj/jvrXbfGLNlUz1C00uVvbKP2F
oB8mhTLsMMWytilRNHRhia98NWtq0KRBBZ+17K3901jRwFQWv7Tejv6EQglS1R4qX0xb63rG6KLG
9rjgKnATEHMnyuKe01WrJXGx6HK7sMLfnpVVekPF8jaOW77qxvjYDNZRN62XpHCPiD0Dr/j59qWy
UUzCexn97jesRK0OcdcF3J6RQ0H8AeEzPTBMydyJFglddMgcoscaJLFsu1xco/aKbmTXAv5BH1Zf
Ux8rDfGU0/uuTJtJZAhVBNRFUB9DVzp3yYHAacpnUIhGsUXu4iYBT5CpHCBnESbN+o7CGK5tlurA
pgApIDeqxLPHpKzQNtpoepBgQFqwvTSCQ3plgI32Yto8tC9Yo+pm0WSpQTKHzfgONwALLoSPgTYH
2yL3mF1JEitNYqLzNQfBDYhLJZtLsB6ACQDNZ6HjC6283AgSa6XUHRmOPV1Kn+KINroTOAk6rvtv
25MlesoCVMleRtjOqCBzB7Ra82KIbdQR4zG+d7vml9UOAcg+d2h2PCbJGo1dfucRc0ebUfZcZ9/m
4vhL27wXsss5M5MGtleUW8A+XwHnN6lnqky72nptuywwJomnEG0O3HkojqDVjWVgrzdHiRyIl5RI
vbbovW+Ww4wm8+0ZFThxFwASi6EXMaf8YerryZu9uEOnnmMFCHp8E6R9pSerlwrNAFQCxIqDaIfP
IYNpEZI0xYo0l2HfaYMWuG58TCEevD0a0XyhesHI17BJwDx3PV8AaNiNYmtZZDjHPgkbGW+pwHPj
rgMG+k/i6eZZUrUj6bErURApKsgHHeLxqFfBaIMttIEKjyVjGxQEPSA6Ar8D01dCIzR3dI2q7dW+
Ngo8V0HsnReoaDdBDaanNDl2zm578oSHC70irCMdZTlwZVzPHsQ8ujb32iJSG9APExKkpQcONg1u
afJ10OZ6wwfq/aos2fOIJ3ViyQGGm2TJDrD6449ry0hKOmmvo4cQWDPnDNBT6addZ55pCVJipHuq
0DaIi3JU0wQx8ouHkgwFqA+m5c61KzfU7Po+zrq882kKBViy6BA6HGxv1zbur9RZyN0AIukdQfwq
CRhFG5tBvSHCw5DrfMRQg0DacntS4NYrPjbmAiwTWISKRgZkEuVP0CD2nyE+aABTDVmg4VdEre3N
IKfNTn2b3Tt4STYgihyPyIjed1Mdzg2oyUCioljlqdeT/fYeER0woKiQFGdsUOhXu14ou26TkShW
BdYCephS5Zi+owDoXlrgkobOTIZ1cGChZDTN58E8bI9AtGCIgBBOMuVPvIquR2B0rVHiuFXRUK13
XfnRBR1Eov/YNiKcJjwfoLOogjuDpwUhml5UhhtXkTXqfquEpQznInJEIP74zwB352ataaSkgAGg
UPYDtBqnZZqgUTn/Rt0G8lwqmN8qJQ23hyWqECO7gC5F5AotFOk4fzQDg9y6uVdGcdcERu4FiW36
WfELxJ4+de5yiHCMH2y73DvtzwxQn23zoqW7tM5tvqEcawvk12g4I/dx5+0qI9m7Mv0X4UEDnZmN
fn+Uwm/uXOAeXa3Mkwo5lN43h/roJOQUpy14Qkr9BNU5SG2h8m26d6s+fgGt6Nmd84dmSH5tj1YU
VkGaFo8Q1hgK13i9UamhpEMF5Y9oaNEkbHod2SkJJbsMXb1+mhiN5GgLZhesngD8geGAFVY476/U
lUF76KuizFsHwO4FmfOsjR/fPCi4d2Q8QMSCf/Mt9Z5aV/My4wLtcwCOgNPzKeTxrAGRqa1IGjgF
h/DKFjegtZitKoaSW6RVexNCjHqwPRbBGcQwmOIzcqz2LexjQKOdNaNVMDeeM83axeSelr/b8mGo
/nEcWaCmCcLPS3N8LBAPHUDSMcy5OngNz1170qiLK/rBgiJhMT9ky94zvxHQmS7LC02eF2jb1dr3
efo2xr9re694v7fHL5zfv+Pnk3TGYKwjWn3LaB7365M2nrY/L5neP77o4mFkGqtbdkpRglJECbz1
ibrPavs0Ns9J/LlU/9k2JqAHQsR4MRhuszi11o82FIQiD9TUy/q1S85k+UdVfhH33McUUhfnsun9
mOoQUPpQ0hPKM35tSuJ90Rm8/BVsyi/G3GoIX3C1l5HSvwzELxOwiX/eHqnArWCgLCVks5Kzw6b9
wsTi2GRde6xaAUpKa1X2llpCilH/APTecduUeDR/TXFR3eAVyO9XMKWWZ9AtB0t2ojKaIEGEzPQk
2GUEPXRUgq+HAwgZyWoL3pq4FRK2/3iTGy73ZdAnr9uDEe12xOH4oImGO8Djrw0Vs4MLDWo+UZnv
ia/J2A5Fy3L5eS7sSU1KOwjWVlGbH7MyVN2H3gTo4O3BD/Qb8c4DohhdV3wFE5vCowbVi4ikoVqe
pu7YDhKwomjRL01w+6v0+pU0DUxAtxXSog8Ni+UrWUZQuBpoUACCHB1RqslNl9raizlpDh4Mfubc
J+U7rg6GqcLNi8cQUj/Xiw1W/gFtqAuCbTL4M3TzZL9fOEt4MwD7iFfkTQOkOfS51aoTng1JFRaJ
GpTjvWlLvIkoXEOMiLZEPLtRCeRTcqqmj0udYJYIce8HLTtB0wJg6DUgnYPKP3QbW+Vg9okGAvb6
pbPrQPdiCcuBaGODHgCUi4ysEOfneipbc2rINFVllNaDuodwrAWhNqM6FlWxHKg91i/b51RoD1E3
gJh4noCq49reaHogtSdlFWWY0QWZGdBof0WhatuKJrqdADT4zwz7GRdulPWEGN4MaoV8cu6nCuJF
SfVYFumuNp1zCjoXNS3CGumh1FnvDKKfxtrbjeb4zaL5K9XLxyEjO2LYD3brfpT8NuaKuEQVOnfQ
rY1GNHCD8gzRLEWmq0tcRsj6/rBbShG5ovN1gBLFXVKA82MszMJv1SU71Fp+b/ftgSTLKNl9woW4
+BXcXaap8aqTHL+iXBLf+byqkMYArLQ3P71ruNjerBEWq84d1hTXMzFaq4yMJX9QlPqgltrBSHFp
5zU5lFMK6SPzuXOWD0VVf7IXWaAiHuh/9nnEXZku4G5JYN+bX4z5OTF8tQv0d2TQWGENtxzoLNE0
yb1bs6ZqW2oWNUbZBgZ9rNHPrGb77bkUuaVLI5zz7s2kLdUyq6PR+l7TozL+WHWJaxVd2KBcACsR
3t63ddYWpOFOktgVtMSWndreL4oXqPZ8VKCW1cn0kkRQRUBJ/1rj7gkwqc0mVK+ryEn/QWkH7VJp
gCS5PxroNs+hhwVtdlLdmeYDmmslPkLkIi5tc56PtCZRKx22cwhMV+bL6KVBYWW+jcPX559Qm/O3
V0+UwLsaLXfkHOQA1LRzqyjWiv3cg7RTfdHmejcMTy5rEW93mgkNtSF9x7aBIBVULxxgJdF9de0M
x65JnHKlyNmgqcM17pbymzbIoLqijYOEP/YMMjeMsePayEQg1rck8Ljt2r2slneuau2OqjaqWbNz
ymIZlkK4dy4NcjdJX2pKMxnsAd7ts9Yv1mA1wt49ZBAtQ/JRfyrtI5XhQdkoeN/NrmpW7kQ/PF+A
Nux1mMAjALC1EhSQvd5tbxHh54E1YNcT1OFULor1SjPpdRttRQ3YwCry0PbHbQMiD8KQmX9SU0j2
c6tU2tSjawZM42g9j81J6Z/jXBJRiMbwxwuC0BHymzwfCW3onLtGAYhpfa7GL04miWBF5xaBCrtL
0PwKOYnrjRbPUHGCJgCIn0Am1rhWSAblCQkadDuskdGNu2qtnrdn7U8LB7/slzY5P5WXYJ1rM8Bm
64Tuy7oIwMJzSBo1HPpiV4CCN0GWe6jKEB1O+6ZN99BtCJESRiIYbx23jtpyDTL8nUub+4qm96Ag
OdUWJPbmLEhp+jM3i12mD2cKmjSlakN3oKem985G7Jxa096pb9UcZjl9FIPhDWy8rNEXw67NiwgJ
KO0VfLuspXA8QRjCaQ7VO9qsPdQBLTxb4BHQiHdtAhFsbrkZQXfvECLDo9iS0yJ0ARcG+NKpjs6r
ZAREN7IhCGcZpwUEtBYt97byVDq7vn+iyo8O5GaqK1NsFm7Cv0Pjs3+GvrRoIgACeVB2dG39zvmY
zBHpIyhtBqWMdVR4pC6scduviiEfkuhAoVd0fKHpEo5FIXvyCFMsl5PJ3Yf2DGCiV6GYGdvFse5t
f4REYmF3fpaZJxucem29fgX84ZOpt/u8cp9KC51GlhGkM7gDJ/vz9pmTjZnzVGOBepHLaqtOBtZK
irrSKrmPhb7wYlbZ31+cgGaOobWz4lBr/eQv8XGlz4YM3C3bJ9wpg354pjvQ4ovyZoSm58cFRHVJ
eVqKcV80PzRPEtPIJo276fuCWsSJcSCU4WxAAS1vJYk4USkQZxqvbvDB/Kl6X09akoPWd/WwLImO
TtHua5x/RDJBjR9n7akeH13rWVl7vy0+jeRLVbZ+2ezMPg5Mg/rleGjKr1rznc77upWUljU2kzcu
+uKHcc4mg/hP0i74YYX9OELMzAVkPukidTnp/RISA6D2Jhr07yv5qdbfxnafxr/z/lSPr9v79v84
R/87QyB0vJ4hdP7XWlbC65WrFrSK/TgD3udnWr23EJesVPV7cPUkZhcqMz2stIf6Uh6Cd/qoxeod
eJ1+bv8g4cRAgMICOA/Vff5lMi79mpMFjcT9MvgGPaHV4DgpcdhbkotfeJ4uDLGzcHGe1mkwV21G
Q46pL9CC0QA+7c7DQiVeX3SkgJVEBzlIyMCBwB3bOVfiNC1x/y+WFaCzrrengFhQLM5zUFomhxKS
yNszKNxblya5U7wuadJBLAhL2o9BNuw9958ZeWjqPRWZGswq+jSKNJz7r3O2R7dQoCvzzp4e+wbh
tmfIfg3bQPxOdwAIAbUycFY3KArNU4ySsJ6kev2ykMPs5X41HQcoeI2ZP5JvJv06F9H2FIgcy6VN
bgZsPS21kTkWy8uOxE/X9LhtQLiqF4PiPFfd9LG2FhiUNZEd2r2Cmrx60CJce6gnmy+DTPFb9FxB
CAlyeQPFxBuGUtoP+exAIDLqSHYY2zmcYgsFmunBZm0jhS4Znnj+/jPHRyqGPuaDqWMHgWuMAFs+
HranT3T2HCZc7hlAC4Ef5Prs1QUY/x0VTkcHvtcaDxa6gLN6v21EfA4urHAhAvayOQzANURkRPVj
eTbtc11BXLXZzd1LPT6b+YdYv88NzXfIRwIO27h/nimkVE/bP0S4WS5+B5vtC08DLgxdiSl+x7je
V58h6jH2vmrsOvfedmRjls0s5276QdWnPIetNP2mlE+j9RP+M8u+Fgvxvfxza0V0Odj5P257GB3i
s8ZbU8aMKAx0HeD3ABAHmy7SS9cDhgjeqjQgR4qM+kmln9SlD3J6zHNoWAMX5sWZD6UQ37afctm5
FNXb8ahnjU4AlBg3msvuSiAss7IGpHJqd9TU3Gc6Lv/kFql8tNb/su223KmpFu8tm+YASue/s0Xv
Xoas/j7lvSyJIlx67HJUFdCqC6zD9Uw40wxaRda01pndrk3UKM3cUMErLOuKfdkV4TDKXn8CEm0N
U/DXJne44IU7jzho0AN88xFAp91Y6Luy7nauuuwVOoZmlX/oq/7bnMdHtclCuMqQ0Ox+NPTwHTv/
4qdwG8F2R72e2EvAXBwf5NpBZp8Kp/PtrNxN7lElX7btCXf/hT3upGnKWDPBqgzNCfD76C+33fT3
4pTfts3IVpU7ZO6YTmo+sLi1O9aGF5bDZ0LhweI2SCBxSLHXtg2yaPDmDr0YF3efWXVLwewPf5wl
9Uvc1j+reT6lcePXC0h/TWIGQz1C11dWcxXaRRJcheAYmo3+HPQLz+UqxlRC0AT5o3R40Mr+vlbJ
KwQOdlVZnFWlPmXFGjrjO/oVPTzxdQO5JciA8KiqxgHuUqvRX6x7xRGCh6cWmD0KrAyxLMnMCnfM
hSm21BcjbFKtic0Uh8Uol92oKc/aOoRjXknARmyBbhYQ3SyOpTKddr6OVM00M1sVZoqa+n121gGl
qHadDOUjvLcvzHD7pF4GnSgezOgx/VYo5u+8cSQjEW+JvyPhIp8G6mDVBNlEsLm5D6mR3utkKH1l
sUYA7NAgWHZf1mLZNUsqo8kSDQ5jQ3OTDhYroO6ulyoBu+c49ZAJsroigGiHH8v0t0QWPJOlfgCO
ve0FmMiQa6MJwK9Tn+gjySVRj+zz7O8v9prXKTmSE/i8Uv2zZN9iGahH+H1GtgkcBh4bfHGUTgp+
/gpIORrBH7Oke8IRksQXouOCWv9/JrghoK+tNAYNAG/TDTMrqMYglc2SaINdmrhZ5oZmgzUgaqPx
2QOrl0NGP0a9rVqGQDOLX7hGPyhJJ8lFiE6oh4IYirCgWrxR9GuSNenqdEU+KUNWbqU7wxg+m2Xy
CHCzZBJvTSFXDkwcuicAKcM/1/ughlYHiKOrPMIWBO4x+6dFJNLHzlPTuDIpREEsxhLzCLMhVogk
PV+1V7Jq9XKmpQS+7WBdfwL+4K9L7ivNoZ++qBrBMUKux852uSJ7iQoHip4xyIeCB+4G3+sMdNXN
mEBYyZ7QPwocc6BOxDggQus03wafjczi7f7EaFGs95BoB+aSrx3NE/DSRMejvp2UTyCF9pGpRqJH
kjoQjotxpLsOoKvo5LlewHha4xaSESA7W7wmGKxuV2omlGa9e32REavdHgeM6MIWd+JsW1k9aF1D
wsnJwY2vnItKD8fF25MuDrOq2qm0feqqUdLmKRwi7l62Y6BZxG+btbCJDaYHNEgOZtjVM/pVk8n3
MnpXtNDv2w5vRKv2P6Rd2XLcuLL8IkaQ4P7KXrWLtiQvLwxbtsEN3AkuX38TOvfMdEOIRshnPG+K
YDWAAlCoysqEXprnAgaM7Luc81mTuXHrCrw5pPkVLkBxYqf7xvGykfenIyiTkH54I0E03/WmkC6x
2rRHYsld1hlJrRaFt5ZqRqIyAnFLQUcJAl2UEc49wyfjMjkDAqY6+IxOi8hlOs4B1VydWpAClmly
oQAruEpW0OJUNar3iP6yxN5dni21GQHe9cA//E6CjZIE7RAjKodrct0aV5UXzZPmxFUeTZBB+8eG
8MGT+xDkXNTsBkS1S51HcwiJiRfWLVsvPyTjFE0kTob7Ze4jy3m6PLj38TsiiBPD0iqB1tEqVxvP
ktzudg1zotT8lqLhtFkLlDE5CAh0fqGbTmnVjMGiHXdhscncp5F1h5aX2xwUaRr/U+Q8zocmjpOT
OU39HjjvBYYYO7T0ycyrTVgfLfInTX92ZbFty5vJeUGHYuTY1wyU3M7IN/Z45aefL8+x6gA5mWMZ
x1JDEg4yaChX+GaXRubkfiLVeF105X5sydVlW5r1lDW3s5YGIWrryPKH99Zyi/R+aBZRgpynt37z
de2vOr8NyfkcZz2nTu3i+beGD0X22yQdGorgsM3rCAWxpAIHSCWw/a+WroNPa1q6eTLImxAyiVlt
t2b9BVjprPk9hY88wI2efLPXOyhvRN5U/m/HgQyXsNAqVKQGhhwOO8bjxrqax/jyIopNd/5EOvNc
uduuzf67KREVvRQOuaJdesxTK5rHcjv6hmanSDtSEMeisxhPMQ/dO4gUpI0CGbMqh3xOFS8O25TD
sStB/cQ0R5zKiNCDwVMWMCs0CZ17Clp9yw5AuSouut+s+Z5M94ku5SH5/ts4Tk1I4wggEQL7MNFk
Pzw7uyrDQ5CEmxlvdPRrjSnVDElpjzgBaAdA74MlOx9SytagIkZWxaiXRwPU2p0eKuGMbzv+0KSv
Rq7Z29KN+jY+EboC4YXjBI2r5/YWqCDYHk+beHGjEuwzINzU+LbSAqqE4GISIYiMYjGSYPLstK1j
N9lT4/ekezHrvi/NWN44xVDNdR07hR2R+TdSJpd3jsoAkHx4SwhsGuQczqdoHHJSj5BMjX17gyJ4
WfzFVkGXHmJqIVhqya3KGXiMjAplubgINwm/Moxdax8vD0G1UU5NSE8itKJUZkjnPAaL2S4Yp9ga
24es9TUvcJUZF88RPEWQ/QcT1vlMZY2XmX49FvFAd2G5R9ch08XrOhPSlk9H8LeG6VTEJV+bQyAY
gwuCVrait03NuutMSVujTQBYmduliLFuj/4bMvVq5Z8ur4x0j7/tP3RwIediibWX8VEtD8K142YR
99Uut4+rJ/Coyc/LRlQefGpEWhfQ8TgBDUkRL174C7jeBSrak2btVTbQhxeguQoUpyAnO197UCxb
lWvlZUxcwKuRutB8X7EauFEgZmbjwYYHr+zChrmGKG00sdF/Ral869efhkQXRyoGcWZEOkvmLg1y
auVNjHu4rSNiaE533felSUqNtZsghdvEnp1vXf6p6HRU5MppQo+NkEEUrQTSUuPFyhnkduuYrdHy
DQyYhcaX1AZQ/0bJBZhH+XHu2025QJayjkfu3bpo1hYgNhC1fb7ssop7ENzJ/5oRM3kSaBccNJxF
MdcxcucR54fVI5t5RrscvXesbx/V2hTbEEwBZgAiNtAOIKA4N1fhaqxNC6OasmEDDsuI9H8zoBML
0tIntWu2fW/WsVUFx3ANN5b30FPQ5vlI9uVRxr5enkDlOkEgQKQXbACxJOBJT92cml5TxyvJjz5Z
/yxT227W5IPsX/8/c//akfYlCLfqBrwedewTKP2WhHs7qwfqvZpHO+L+YHxi68Q0qE/14FCpR74f
PbDvlAN40XLqwTvQrBK1hxHk16MmEa8zIV00WVuD9HyAiTAzIu+aPuXNX+3VELl2kDigmiu3w7mz
B16+zqjj3P1UgZitvUebyWUvENv9JOr/z+qcmJByAA3Qr8bYILyr6xV49jgD4MjzfqXFLyvfftyU
6OlDwg546HfNfVWClr+yS6oYghQbUpd3Cau3oWX1Ubk6XyzmOtFlg6oVQlADgr4gJHiYSZ5nVwZ0
Kha/iklt7bIUGdY6jfoi2PxvZqSjYcaRbaU+xmWQX3k9RXb76hINkE61TKdDkQ4HttZL2zkBbFjI
nZFm65ZxxttoMOnO01FcKkIOYF3+nTfpaDXoympaYkAh1sbpXtyFbzmp0RKt2UKq2w7gnADnJeQu
0R5/fqiahKHbzaR1TCr3xrDprZ2mGhMqH0AODQQH+BcEMhTCp94CaVv4QBFCjWx5WI2XMdxfdgDV
ME5tSPPVWcDH2dytYjZvmy5CA97l7+vGIP5+ctW54PqqUgvfx7MPhKYgQ+Eo9ulUq1Wr7qL9HdEZ
nnogGD63wlG8aD1vZrE1k4PhPHRDs7XZ60ebFt5OHKSZkdfEuQyKAmk0fZJlaHQrWJwYnzL3KtHh
dJXjEB0XQGm9nZvn47DZ1IdZ77HYXA9D2URjWkddefh1eU1U4Qd6ZECtA1gAlGmkMMpJZ/SpoDU2
NtZqkzbHcf1ut9c85VtIR2zRhanxgbfMtXxQw43f2goEHbe0PLXtl13nlXU8g+j5xjfQ95kbnb01
Z8s45BAwOnqcPydmW+8a4gruUy/f8Wk0o64Gc5KFHtvNYtsdqH+MGtpvYX0NlnVre3laVK6K8idB
4xDeeKF85Prcm0DpGeLIrV4K0kSr9xVtCv+bDem89cbGNCyAH2KTxEb70Lk16I00W1q5vCfjkGZ7
DdFpy0KcTH3YXPtk+uTb63NN7Os2b7aocIBfOy80mGTd3EnHCEN/bzkFmLvuK/PvO7blOtSz0gLa
rfBGcsCIKB+GaDBdfQtazPFas03Lr1L+s1o+qJ35tr9FT9d/jUjDmFmw+suS1DGvGvA6ZhDu6dAh
9/QXToDoDm3I6EtBRH6+y33D4h7jHhaovkmn9bCilAtmZs2uU127okwMyURkEU1fOqvypgUT3eIj
xuP1ds2eErS9hF20tE9p+evygMS0yPv71JQ41k4O+RzYNcsbEevN88vE723N51VLj6Md4lYmcngg
QDz/vF+5pV8kdo3MS3lLA7K3JnplpMHHgL9vi4+OVjQKu5BTwvkrmUla5Hj4ir3pNDnamQxQ+gc/
L8+UYihIhQniOTzygTKWwjq0J1aJYftFXAyvUKxprX3ha2ZLeI+0GIC/Iy4RlHz4XzrdoVZuAClp
FLHX/JmS4+CFm9CgmwmAK3AtWOFDq5PlVtxaZxal10RR4I1WYG2w/HNU2HctTSO2etAd1XHWqqYv
EPTE6MlAMUI+BNKMMzMrQuTgDEgN5/sO3ZBMR6SmHA666EBOAgAq/PrcD2zG0hUVKCR76FeXNYfC
O+YCml3r5G2Vo0G3Ksq94I8AJ+a5obFrK16PcAbH+OJ7oCoNvg66LhalDahOQsYaHXCQCji3QYnX
0DXF2lQETe9bO30wp9+XfVo1X+Id7vkQIEMKWTLh1S0ESjqnRDbD3QTQNAbF4tYsEL0smt3jKQ4a
ICaQ+XEhbwDwt3RyGvnA127syjh0sh78c+P3Fmo29QZKCxDZS5jxmFTJQ1ZmeyPOqbM3SndfIy7Z
JGljHIfVYl/B41Hs0BmKzp0m9/BsXKuvLFmy47SS4k+JZP4+XEl4h3Yw+5pzuhyC1eh2buOifmCQ
4QgKmDlO+qaKummaD0DKoQMnJDzuyny6g+5Dtu3Mifyqy8G48Rq07gLZb4evZjM6M4SFg3FrjyPZ
rms7/RmcvEMVfpl+d6uZPVPm5q+0rsNjnWTWtVszA/2R6CYCafxzziseCazRMTO89WBCGXU/eOaw
4Ua64lHK68hKnOJYFln1e0RJc2d4OTqDPK/Yg8LWOPzFsoveKLx98AaSl70HOqbM0gF7sT2YRnQ/
owauw3Mp1xtYCKSWoEnjEOksA4mub7clbLCm392bwCF/dAz/oe9F7QYcAHDf890BQLdROT12YLLU
v1fX2g1d+WVKrVt0y2uu4/dDARJWNCOD3BQyO4F0SLr1zDPeFDAFhALqIFeXRyIzrOD2wveh+yZo
M0EVJy9HXVtrW1ooTzAUDaM+7RG8tCuKOjU4sabhmtbzzdyZ35ckuC2L9UDs+quZF5qf8f4sEL8C
TPJIXXkCcHk+oWZRgfDPRzIe1EXxnOVHk+Md7tb9MXDHzeUhv49zz21JYYE714ntZnYRj2u3r61h
661XxToA3PQp6IK7XHdcK1cQCRkhoeGIdvzzsU1j5zuI3zHDPNk31LrlxNPsKaUJJC/glUATgpju
3IRVdOEQuBzhgYmjgv7umU6CXGkBhBd4hqFnnciPHJ4aVTZMdh6v+9C77hZNykK1/pDohpAnsASI
o8V1dBIJUqMjtctRi2Pp+FCW4c7KiwTESPlTF/iaeE1pC8I0oHpAbxO28LmtyQTCO2yTPM7XfLpi
nTPvO7+ft9yfq20atk182d/E984Dq0DccqCmQlIOaRnpsCgg9hWGUw7fJoci2Bkc2av9ZROq1QE1
tshg4F3wTs7TG1sPqOsaJmbq7ykkd3cjSSbNI1Q46vlARPhE0OeBxm3B6Hg+cSVhVR8WomK2POV8
A8BSVeSa4+69DUwW4kxoWAD6/w6+WQPUWGRjhVJmRdDS/+K2P4N1b6EkRMGTcXnWlLYgJ4aeIVOQ
Bku7ph86b4C6U4FUM+NPHtKNGxePYJS47CQ55Lnp/1yT1NUcdUp3OLEqHT8hAg8rYXCHIZ2PIoLY
eIA3b8zA/iDE8e1oR07TdBCLou9NzjrRcimKPqdF7NbfKmDa8ukT8TRkOIrRwKWhmAKiWMyi7NzT
HNhLl4ZZnOF5tXIIQZCto0vYK9z7zIj4++npIMASeQ4j7IcTQDQD+YjLnqAcBSq0WBaAKN894cwF
JBQNNIHiZmq3w2B+aZbyjtBRk+1QjQN0VgA3gpVNEOucjwMY97HPSoJxvJD+2cg+Xx6F8vPgDA+B
EBawaylUCAgfEFTj84lRbLwjKULNhlEFC3h9ikI2lPFAVigdZfPC+pWYcxbbXgCOQmJ8BiqV7TvE
n5u2Rfjuz/XPznDdO49PfFfVQ3Ud1KV32/Dc0kFElMMVTeQABaGWJz9RKmNpg2mG5hvEibZ85nfp
lDxfnlFFqABWDlQKRXbvfflmmTqrBb1TFpf2i+el29J0Dml/C47xrZUStMxrVlDlh3iAAyIGWWuU
q6X5TRsPDME+w9WUdJ+Y292HbXaE+O/Xy8NS3IDg4DIFDSTKA++LRMm8jENjZ3GXdEfKze8pVIXD
dY6z0fl22ZRyRKBxE5T2Cth60IPbss6CLAZ40DcBULif+s1lE0o/ODEh/n5yOrQi1jcbLBKfrHor
oFsbSCbrfF9nRQz0xEo3d9SkrY+DrjgS+96djv/bKMSanXwftCVd3Qf4/uqzrW3Oj25NNYGPaghY
dcC2ABYB2690/PSuzRO8e3H8VDvWbXNNnKO4TgF1R5IFAk1AN8qVLWr3OF+dAOmv4Ui8GxJ8DrMv
5nzj2x+PdnDIITcBcUH068l5UOQu82EeijTmIH/lYYi2mVLTbaGaKsQ6QmnGQQ5EzuW4bTGE4pka
p081CDp/fnytT78urXUZLplHM3w9HDZ1ddvr9GVkyK64+TFD//58sVQnztQ1/VK6vfj5VrutWbgp
emtj5GiRK+cHL4XwEBvn3wsf7qgzP4NbUzNA1UUhmmLQDg1vey8KizO/RENFS2NaEJAuoK/qZ2WM
L6ScimjIyk1uu4dqsHY2tOQ8an0urL/Yr6e/QCabnl0zaR2Q/YP8woEcRPLMs/DjkRwQaij7wEdA
SivD1KjntNPUERqb4e1s3LEuXkLNnlIcnzABrQIQWYDx9q3v+mQh08Br/dL2aJy5+55dr/a1kewu
O6N6rUBriqDBBhP4O12GzC1G6IXQ2GBh9Y34vN3Oi8WPRjAYtx7kWw6OixxR7SfGZgqRlkpbUFX5
CzWuCrvTpVaUI4b7oigrXgDyQ3NqatKZs5vGg/VYsq9u+5vWmsemzDIotgcEfpHihkCfjbhY2h41
M8EO1VdZjPP2F2qJryl1NsXwe2jHveWxm7Hqnu2CgKR+0DKlKE4WJIcRs4g+J1yLku0hSPPCLoI0
Dni2mb+sWaq5DpUTeGJAigKNblmdJfHTuFlvreI2a1At1DRqKccAhQEgJgB2excuj+aUWGbfINBc
2900WBFrny47pdoCBJLQhoYagRxoBsVYDVDLy2KaT8mmsGczqks0zfxvVsSvONldQ+7YVTPBSg6R
CwfQErSJaEwoIkgCsQAPOHyh+CSTMYRNUId+xzIkudseHEcLov585d3NuqbFcWms5SE0KdnaPmSt
L49OEeXhkkcfJJ5+yAvI5frWWfMQmjEZCsbjtQctizJYn8jEn+niaBxC6XMnpiSfS2bAUKsepoBt
SyK08DX3pF6nTWCCofTyqJSegTIbmBkhBPIOG7y6tW3kFaJ+fzxUn4tBE4apJg16JyBO9BHCAC16
7hJJVtAmHNcsXuxDWc/3gX1rleOm7XXErjpD5NyQba4OFJJhqCufk9G5Ac8kEPtopdChKFQTZqG1
HPUisHIiHXBuKIEQeF7VRhon5aEjx0WTFFJ+HskTxEjoYEci4PzzCy0Ltjb4fB/eT89J+xcXIEC7
gFYg9Y2KgeRZKBs1Vr40aTy6Ft36K20g/elOt16HNpDLnqW8CKEjBn4gbFXkAaShNEvT581M0njp
wUGEniq0tBRFd+8nw9xEdm5FaZYeZsFbmY186+YNRYOx6f22J7ThXv4xIhY/z7WBtgtIIVG0RILK
lsY9p14zjQMDcLAEYhBljmGT2muzt4Iq2Po+Z5sKTMfRWIXPvuXPmqNDtZ9h9Y2rGYUa+dRCmxKH
XndAY28ObqwyAzFdsk3Lw+UxKreAjzUV9yAScNJ7JGUNmt95lcZmPbwGeX1Y1vB30aLgNvSa6VQO
CEJkwGBBzggNK+deWuNGdqcgT2OrCPluapfmYXTb6npqpw/S77wFFyKPLfj/AMmS23EXY+TtksGL
Um+cH/oS2Bm3fXR7b9nS2SJ3HW2drd21i+bJonRfyA0TESqCU5aI6T65zUIj81ozn1OgpSrII4Ai
Bo05Q7lA2LTZDihDlmBN2fh9iI4aMmwnVD+Sxf44fjcA55Dvi9YN8GzJj7M8rYNmBXs9HvwNivpp
RL+1uhe/ynFObMjNQU3S+QkJYGMeD/XEI9drIm+5sqcPslu8rSVwI2ChQUJLqKqeTymk0SarqAhK
1MXRdzY++/zxHQCWAuBcCO5nU25YRYoZfKxezuISGl59+xVl0cgaXsjwF/ez6DQDzYiFE86VThNK
CmPhycJiO12jBKVfYKoNgHo+Phohy4HXCh7mEOc4ny2oalc0LDiLu2W/EpD5XoFc2tHxEqkW/9SK
FLRBOLWrbHti8QQq287ttuX8I0/TqDJ+/cVwkCsBVheykhAGPR8ON52qYtQs49ze+h2oDKOk/rEM
f3PWCl1rAR8EsktOmyRAQHRe25fxaI1jFHbsvraH76NbaF49qiMQNnxcKASBqFyGzLMZcg8gWo2r
Fbzq4NRpQU5WH1bWP1+eN+VBdGpJ8jbAJXgXWnMZW3a7r+Yiys3gdjIgYFW6V1nmbT1q7tc1+Lx6
btSU2bNTW5qNpYpKRHoTWwsl0UCu8dE+7y2jXMvYD4bvIHiGsqsOAf2WX5avaBQ8ILIMSBbgclKo
aDXuXC1ZxeKwdZ+cdt1CHXQ7tRheUW9w2QCvDtkz0LHd2oABFXN4zer8au51hGfKhcXbAmVfdA5A
WfzcT4N8JZD37Vhck3bY9ka7Xccg3fbAAF9eWKUhhCJveDpESFIkCb2TLBtHnFbTXORPlZvRPbo0
KWTlxiDR2FIuIMCoAO+J0EC+RYu1o4M3YHKt/hDeD+VfRK0oM/7zeclFWeIn7jjjBuFgJp9oEI1f
Ls+VeMa/cw7IeYjGPMAN5Npbl48QhoE0Tkwb8N8016EH0vLq2l7d3dTr+F6VCxOgzwR5DWiQyugJ
K6TDbIVAIPrBA/pNIvBzlr6OtUxm7X27DPHgx8HuozMHhCPnftaPWVi2rK/iwTHLKKzXBzcJDkGW
7x3K905W7JpoicZm65AtWY078Jw9JHV67Mdp2Hx8dlFGgzYMsoto5hITchLqQBRvopWFRvoAXfTh
Yn1ray+PFjwWdnPr/xnT0thdtqiaYhRkoEUPkCcARdLdlpsTLxIUM+LFADN9DwWgrw75cdmG6maD
phV0WPH4EEC181E13koHPiPmt4MDKXZWuifhwdaJvShHglMClPbInuMqOLfi09BIy9ZhMQqIh3Zg
h8m07tcy214ejNhB8gZwkeJCekgEpD45N5MlFkLtMGQxs76FXrpJ6G+z51Hqfx09Fo3W8hcHxqk9
aYEcm+cpNMRxYJSb0v1DiO6eVp1IIqMOMVSoqb/j8qk59l/rFuKevsrojfvx4gzEGhykIwGAgS6p
tLsYCzieE0GBuHmCkiREXdpVs2uUI/jXhJwSR659LWgAhG+VDuxqmdvynqRUS7EjrgF55REtoeMN
BQAcRlKGE7t96cwOMBE3Y/63BfoNRyMzoDbt8Ok4F0lx4Cy1rtqhTADzyZx9NS6lDq+k8nKkzVG6
RSoZZ5X0Iyhvx3LwOKIdSJ0D2PO1WOdjVc5/MaWIqAhYv1DlQN7g3Mt9kBJaKxONaUmyWZAPmHRZ
CdWinVoQfz856kZUoQwng4XG3gRlNBfHy/tU/X1QUSCGAd7GlL7vJn0AxUbQ9q7BHThPZs3LQ7jt
O2dA9yPah1Gjh5bG+c8v7ZrnfYPolju3QT5E4FjccCBdcDekxm2Yk41r7S+PSHWMoob+j0npgKMI
tbM6BNh3QGgSgP+NdVcEVTyba6ZOGQGeWpKcbHUGwPnYgOdh5h+rDpoQ0CEZWb4fM/d6AkFKVPr0
OgC1QGgMX6rK21aB8TR+VE/m7WYGTAExN9BZSPfKXkh9TusJob0z989hOV0Dia4Zq8pN0OGA8hAC
P/wnmXDB0l83DDBRdGSlTxCGTm4Cn88vl5dOdWmgQV+ETWilR1PVubfwGpiZJViLePbmbUqfnRzZ
17vavR1A9ekbny5bE1+TfRMBE7JBBHgWcMCdW6PmSvuZATVnexWLGh4eWRlepUV5Rwv7Jiy57oGs
qssinfCvRWmzhUaP+nkOdNuS93e8YemmMrvrha/oSmDjzdzSvcG9aOk4jaAx3kb+MG0vD1q5kCc/
QdqQhC3rmq0M3BpdBEWtVMc6q/4+IlGIM6GyJseiLodqeGi1uMfoJ1K+rkajuehVJzv6VP4xIAUW
7lAMRt5h1TK2JIAIV1ejWb7ajo5sQXWMoBkQ8EAoKEAOSnrtlDOqQ6kBnB5F6x3YOcdPFls2dlH+
wHGsWRTlmADEgaQVtvC7t3lQpT7IdOAXSN7c+YvzlDls69vVr8trr3T4EzNi+53cJcUcLMzrMXWu
l0CAm4A5Gj1x1NgVBbS0dA9k3aCkiMYyK2N2HQyq8awtFJyiJm2jzPt+eUyXrbiylsiIE5aVNfzZ
4DcBHqTdQ+1/HOMIf/vv6oBd4Xza0N3//yb87kimQ/8Lui6XB6E8904sSD7ddKwbfHESgen2dk6t
bwwwx465sW0lDz6dPvdE112vdm/AeAEtwBNVzpB4adkEeTgXcRdiYQ5FvU+9qP8LYDqqaACMA2IL
qns5PkKdZTKCFtj30PhaPAb1l8vzphwEOjyQpYMU4zsaraR3x7BOmyLmDUHmFERR1HSP84jmm04n
1aWzJa3RXA0B85YeB5u9IfPRAfmeu2tXTaFCuUVPRiTdSW0aAHrKMCI/gWhJm87boXNu+RpcFbhy
oUimezcph4XUNrAfQoZMxiOwYGgWs0OjV8qvS9Ews2w630BSVZN+VN4LrtAjxqtP8BCfbyJq14NH
WlZCx/HKyo7l5rInKI8BdK+IxkUb3iDMnxxtfuGhjSXF86kLf5jGJ7t55fnLZRPKmfLxBsM/ArpV
aWmSpukhU4URDGyzuld5GXF2RCf8ZSvKeYKQAnoVLSBsZcbxmtolp2I9BkZ/s9rc1Yb7etmEciBC
eBp1biGiKHmykWRhBmbfMi6WTe1u6Bp5KG3q3suKMw25VzASgPYUZVo5Awb8fmIaiHUFrdoVRkui
ZRi6qAUrZz8Hd35lvCz5qqt2K94bZ1bF2E/8oAbwzIM6KzohXH6PZrhrHB4bxx0/99X6h8zGD6MZ
93Wqa41QuJ+DwiISN4h6kL+RvLtq3ImXAbq0guCmg4ZVT288QN0ur5vSiHhGAbyLoqnMx0SBdXZZ
gId1ax/W9d4I77PscNmEwvvwahcYeHgf3muSjzfDWFZN5+Eigijjhi8fd+6zz0u7NKiqpiAQz4vX
DKRV1+3HaQ9Rq0ZTDxJBQpbcFKfryeoPPF3KClIj8YAGtmVTaQIB1eycfl6Kn8amN/rZw+cp25X5
M8gwNCus2JkOsOxvtIdAiBHJjdCjnpAwB7gF73Q8XSlob9LjkuF10Ora/JWmgOUXqSwPL0hppTM2
NxB9Bv7Ed9Korei2J3/MmUazlh9YdRAASPPGgofVlyvCSZF3ZpWOGSAcdWxDctYcQLu0hKgNNsYO
ik+HfOpfLvuxaqtgZ2NoqP68r/+spc2RxQZCjeTl4xySm6nvnqdFd3mqHMIFsxMgFpAqeXclWKRu
AifLAdpuY7re2x/fLmiORrsyMqgEJOJS4MnXjDTVSOaYdPvgW6YrG6ieo2ffly4CFkyt3xrA/Rvu
VeG6+8a5n8mm74LIYtc8fKLdV4g/bmydMLEiyEEbDLLogHgKZVXJ91gVNuiHsyd0RJaRO72W9g0z
rqbq2NCry36g8D0UeZDxEZlIwb9zfiD4jNuVSekE9o8Ygo9LDgL29TvpHtvliwki88vWFF4ndDxQ
xwVhKRZMevHYrMwWbtg8ZmF6Z+TeY1+5z9nAd5fNKLwOPg3YMd6mghBCWra5dVfX4APHIc2jJX0J
/6JP6cyAtD5hOEC8lY9oTa+jsd47OvJYxTydfV+6Bnq0ZiMZjO8H7Cc1trO58+mvy3OkWPgzE+In
nNwEeRIw6q+TGMKTOWXbphxw1Nx7ZrkLqpum0vGiKlz6zJ4UdwzJkE6uN3M8dPxoIcj8IVLHL9gX
w2MXbC8PTuUAeIYC/YjaCq5pKTWRheNUgomPx3n32T1Y/Ony51Vzd/p5adOMo+kkDAoo8VJG0K7L
h2043vfupk8P7ccZGQEhRoUUEaJoXJafoTR0WR+0NY/t6d4a2LZdXyjRFT4Ud12A/DYa44CzeQ9n
IwxsVk5HxjjxtrwGQ4/jRqJkvQQfJ3wFRhF0mQg9RJFQPgGMoMiJ2dAxTtMqypzXVXOvqVb+5Pvy
yjeQGkOLbznGw2NvQT5b41iqjXn6eWnlJ7thBR3w820ANfKbdb7uW807ULEWaN0BOo1YHqpEMjVD
38/m4NNyiMFTgbultI/1es90CDEFdVgAM6gBBADW4KqXjrClKJllMTLEgcPR+DpDceZrlfxMyMtU
Phdd9JIekWj1H9PfRrBJvT36Y1x6vLyP3g8V7zho0JjEQdYXVEbnZ1DThymq8ukQO/gNpXOVp7t1
+FHXH45KoV4CrTQfxUOQasiwDPyGujRo2GO7+lFbI8ema5R+73XnFiS3mElTh62wkDYRajhNoXE7
5fdBV4+QwEF9VYZAGZXf1mZO+jh7qY3fc/3j8jq892r8fMzNmy+8DwJIW3a8MfMBweDRyTZ1qSdi
fjcCPDqBvQFQRdRG3nV18HxYAChpjUfvEEJilvFU8zJQGoA0HRAIAFq/Iy1oEmqC2LNIHsvbmoIN
RvP5d1Mkfv/J5yVXbduKLRwqL4+03KJJOcqNX1TX+K4bgvQ4A34EbE9Jnjwmox1BTw1qK5r4S2UB
fQHY9Eg6AoouWQjtnoJRcwwf6+VHEuxYWv7FNJ0aEDfnSVThoZeDkXAIH5OuNvddT+soROvwbYO6
nCZyVa2IgOwT9IoLEJG05yrbmPMWZctHx7qzzHrTAtcwfRi8j2WH9BiBQ+HeCgNp2QHeTx3aNsZj
5o/pbrR4fVNWRnX44P4TVgRrBLJN2CHyWcxZUYwTaltxMM4x+slu/Mk+WH25/biZAJxY0OISUqSy
mSxEGn3KSPKIZOBjyKd7gHaisHI1TvbuVMdoYEA0n4gypRyxNKTxDWYbyaM9Q960mjbukN2DJ2mz
5pXmAlH5M5j+0AkOESmgkCV3K7vSSXgR0riqKvNzaVLn2U1CHZevzor8almthU08TWNQeL7a/evl
VVF+/e30Rb858FrS152pXbzW6micL3OwC7nvbVeQ2e0uW1EtCsTecAuCoAS4MOm6D61sKQbfpXFI
/vTLj6X53pjf5+rnh60gaQoWH2xJCyR8kpVyccd8CEr07vmCM2szDGgbc+vtkOuyM2Jlz0rTIpt4
YknM6slBM2ZrMZtonor7NLlF/1jMCfTzXI42Wjfb58T/zBry6y9Gh7o7WnbB7wOk8LnNKcs9Aqoa
Gi+EbjKktwv3YC53GSR0Lxt6DxAWozuxJPl1E6xWTzqfxsNcoPUt9ERDsNfsesdwP2cGmaJ+afJN
ZlUgfDXd5qZu1jQqy9beIQPf6U51hfNguGhOF63r2G/SsoZ5UbHU7Glch6CxqD6B3jaynW92+Ofy
uBVHOlrLgF1Hry1IWeTryRoWYs3uQGPLS+jGzph1IOFIoeOeDfvLpsSueuc/J6akGR5KEK/xZqHx
uvBHY1mqDTjRID2N7ryyWzcrC6N1nbaAOGjwPkrHDRDY470F8QB5i7C8WcjkGMZj4TIarVnzB1lz
kc58AJPOi7mM3wMg3j9+LYumHhPFejRNoQR07rlzm1dschp0SdvtgU0NiIPabeKzjx8yMIOEHF4U
ARLN0gZpaps5rZfSuAQRymZdeuu+WKx2N7bLsilYFmjuTdUiisImagrgZgNI5XxYtQW+Bm/FoQZi
0P6a4dmJXvmlvufjnTHv8nZXWSAcbdtZB2xSOSquHAH0Ba8GIoNzwxXITElaWjS2q+SQLlkRtd66
cxyqmVC1Hbz638xAI+XcThIUE8JmnDjE3aNc040/B91QVHtbgOL/a0L8/eQgRVyGSltB07jtIIpA
X3v/LnRvi/Dp8n5T3HKYr3/NSK4xIOtgzI2BpUqNPprL4gcvdMBK5WwJ5I5YEcCwpIiwDMzJ5gGa
8oZg2K3+XQcsORs/3F+LbYQb7h8r5HzC2rYcxwWI8tiuu+UROPzyqgqAKb88X7qxSK7dJ9bagBcN
Y0HHULTY5o7XeCQPqA5cNqRcGKA3BN0+ittyQsYBEyfSpWL95zCeTGTL0l5z5KnGgpZ+oO9AWABJ
LGksLUqpa4829ccAsWFk9RXbpdPy4M/E3Hx8MAAHo4YuxoIM8/naeH4TpOD1xyOQpp+Z4z0ulGjO
HOVgwE4geATRdioPJh1x3hhDnTxCFRPqmM7ya7IXegN6QR1QTLUz8RzwBYULJGbk27AQ9BykSZPH
vi+hKEo691BbdINYFBKKZRBobkTVwBBJAIoOgDUuemmVurnk9tjh8O7m/cBaCH4cOaoBlxdIZ0R4
48lpszrGYP8faVfWGzfObH+RAEmUROlVrd68ynacOHkREicRtVP78uvvUYA76WYTTTgfMDMvxqia
W7FYdeqcuV5vCDQ7OQ9Zc58N/zAO9BqB0c1aa0LiJUSmKnNmI4HPjLbO9yjb2b8+PoZTA0LoMONt
hd7LOH7q0fm4KaK23lqTM/l2X7rb/82UcM/QWcvsqMJYdDhLmoNn5JdeHf/BBs4lAPvmSgW7LtnJ
khRjaZtVjYCE4bbOb832qf2HxMYa7/xnQrhj+EBstMA7IBH29E3aI8MUK1BBsrNyakG4Xpy4Mcx4
wiCWbDeNxiZZ+LaMyg2ZFO5SFnKcGhIWf3GXxTRrLD44g6rshg8PXn7TEt9y/STHP//g0CCG+Qeh
jxydJ8xcSVyUmzWMq/CrugzSSZUTkLl/kGLi7bz6tIu+bzPSmqVGO39YVD8N/q6q/8rOO7w+OPnX
jNNFRDj29mDhGkYugGtBtJgPefdaJarOq3XSxWAe/GlovEMqGc8UYQv3WHHIO5eIqUteQJc+1519
TEm7mWetxX5g8z5PhhEtI6NbKLrKpRO4QhHA9gI6HhEQYmd63hlOroVWhmeDUfl2qthy0jnEy90D
BAjdL2KwmaW46cYm00JOIWAyVXp0k6cVORRtlCt8p+wYrRI/q54ZompRf9XpEl4OfNFCe7KDUX+z
nCFIsq84v4p7QDprYMPARYOnAmiVz51O21WLW6fYdoRt6RAwFV5Y9X3h3LTDwpoi7rTQi+8oekzr
1+tOU/V9wd8QbiMGoOuxGSG8k4Ir/+t1A4Z0T5/MkOBomqj1una1kLjQsPCNxE8/a+/kSXs3/vw7
aIFm+c1vgp7CxI/IIXq5/guk284zgU1bX6kXigpa4s4kiQY47X7L8s0E7blSsd0kJpDudIE/QMIQ
5KhCwG4uxgTSLehNzKBt15Z5Ey3ksRp/Xh/IuhaCdzizIgTsI3h39NnSKFqcyefCK3bVFIeJhypH
XIy/rGRU7G2pvbXjGbmM9dEtXNq1DjqUxqncMIJ2rddXB/BO++VK9DM15Gh2qK1eH6BkM+IBDLEp
ilZg5JGFzWhTjZSMNW5I0/H77BWBPtdfrpuQrRQgIkDuIbAGhk8IDmv48c5dKhrS6N5kL9DMGmpF
EUo2bbiJ1qAaUJQLvFUbjcuclqkXOhqU58vceNAYCKF6q/hi02hAwkmlYizqsiOpsk7bX5PrxJ6E
Pq1JamiTJF449uNey9t9bFdbVrgPI2CXBkOvSeruWdp97of2UV+m7cjzZ2dmd6mZH23WHMG7o7jw
L6nX1t9EUIeHmhNIscTd005sIdAYwo05xi9cS57GItumQ3HTRUswDfyXAaEC4NFGSE6o9GAkPgd9
eoib0caJ4Fm8aSaYioCp8EKC3sC95UTdpjNzvmdNDL7soq7uOEt/gDpUJQ90CbRaR40vo7UT1h3x
4knzzHWdSPNCo+ytuwVJzMPUFvp9Umv23VDb6b6aMnbXNxN/LsC2v+2AbTuitezX9X1+WRZffwiY
TLApAB3CHXi+JSaHJl3SoM7nJBDdaLLW8uOFj3dZOhuHhGbDt6KGlrMzRv1j07LmrmzAdVtCh+9T
1JpVEFdpuYn4VO8NLOPks0ar78GymL1d/6HSpTr5ncKB7A0Oio8k8kLgORi0xvjsVwixX7sZdHC8
c9h+bHU78FilWiuZKzidIeHQGPWIjEGfRGE3k8BlNzl4ezRVwVsSiJwtw/ojTk7mBKZiJ59gpMh9
am6Zu6uGzUIVrwaZ4wQgwFmhAcjqiLmPjNq9NrLYCxti7byh2U2JKiUqn63/TIh4lBFQlxKxrxuO
S/a5AKTbALh3HJUhsMyOA2gdajzoVgGDzfmElaOrOU7HvHCIn0Hu4deTtYv7X9c3nWy+4P9BJ712
VF6gOVOzt/LFgL8sUxQAIDw+ec/XLcjW/dSCsLmcpdXNKIOFajlw91A7P4p3QhT3pezsQDUPBxxZ
L3qBGqVeWdpN7rlgPaWQ8QBkw/tm9D/BErLFednQZHt9UNK1QarIBs4FcE6RsTP1rChKR90Lc4ix
bMFgzRHsNGikRIuB6vpYz70Y7AAB/58twX8VyE5xaE964WS5v2zm3YGY797y5vuq4MDX2E9jm3x3
ItMfK/3Q2l4wD2Y4UVMR2UnXETw6QGBCBwH5pPPtOLBWm9t5xk6BXk7jWzmx37NmRlszz4r3BWLZ
iiyGyqAQA6VpYy2evWDjvC4k9yvre6L79eH6Qv4Jcy5mF8TgKDc4Kx+VgCss46TLUuhkhW1PxyP6
Nj4v3DQ2aOHP74csr7Z6m81BUzv2qxPl5JhDSRecfGjeH9CbECZsKKEY5w4HthT93uJ1s2tJP2zs
0hs3HjCfuzFjUVANtXmHy6XyUX9gikHI4qwV5gdt1ZUKTYwW006bu2ahUZiRdE+cg20fbL3eNujG
yIfg+oTJVuXU1noST9y4MSY1egI8oGYqyp9dI48O/Ryzny6rug0f6g+T4uD2pkgyo88bZagLAQ6t
GsCXYBZROI074xvPPkqKs35+5UpAQwC4TsT4yNZ4XlYtADpuduuERhZeny1Z2dcESA1SkYheUKkX
3kNuOxnoebaiUEvi+cWpuuxuppD5HhE6bUjDvg9L5Nxrs01Dl5buj1nT9dgvdGN4Aie+ih5V5u1B
HwpGNNTzgDoTNnsXR+VSr2l7wgLd3mSaYnPI3DCCffSkgTQH4FMhhFncKu3smiHxqFXf6mj8XPJy
21WQMobOkd8U/HcSqYD1UpuoLTvo5FuDGOFtRgez7HiHDTlqd6wJeusLr4uNNuBd+L3WP6wzvO6X
tbED0TxI0sT3LUeVI6ZgUgrJEi7me4pEAbqTFNMoXaYTI4LH1ytHS1rbjUId3HgVK3xVzl5mwAU0
CcK8SOQB2XF+iMt07EifIBabtwY5uiqyadXn17+f+Ije6DliIhwqNpHfbkIfUVELrh8s2QV8OoL1
7ycmQEKeRkUME7Px6Nk38bi3esXZVY1CuPCol7GFG5ik9kEfXhqm+LxqBML1FvckSSmN4dh0/SZu
o29LqT9Q3VUkM1VmBH/NorK15xhmknIfkSDqN5NKv0hqAh4FFRoIfl1khL22JGU8UC+c3cDVDoOL
GpoiFpCuxYkJYRQluii7toUJhlcQAUpGET/KbjWUlnDBeAR8R2I8V2ROOk3DACei76MY2f9ds3yr
cwVqWWoF9FPol1y150RKSggveiXVa1wG/YY9gtq7fSlUNGHSdzfQk/8ZEfxhD18I2n8ehU1ZPjCL
+zVkRodpekHs3Pm1ixi/X4pf/TIFcd9ucm48Xz+asmjk5AeIl8y0JlK7Bj+gKJH0ievbqbTvxpK8
5PEUoDv3H+rqKHY7CBDA0odxC64gzdopAymtF3YJZDT34D4immJ7SLcfCGYhqAvGGSA3zr1N5qFh
o4rxNG8Y3eXgZZmdVmFCdo25Ft4woNRaYURCoLBArnvieKGFTeLkyEik5BV1XXOn0864iXuQfiNb
mAZDjYbb6+u1bggxAsbM4U5bGT+RVz0fHMlpWjAXfq4c0jdU3Z4skH/yCf1iWbX15sLcaHTxyzZV
eCbpaXAI/AZoFSGzJwQjbUcWQvsFlf1sHg65RhAmIK4G2bSmb5Asb3bXxym1h9a7lb0Sansit6nR
IRZLE6ThEvIpTn4z7yGPPzX89boV2e73yFpuR4SwatOfzyZFuJrno+mGQL1tDYQ+Y/U4Vq9pjYS/
oQheFbbETMSA9HuqpQRp6f5HHr+Ops+RKQIv7Fh/vT4q2QE4GZW4O81YH6FuBUuDGRjuplG8cVWf
N88nLRsbR+vwrA9T9/tYv324pxRBG2jR8LjDDYUIUbg9tCxHljJykLHJ/Djzhw+rXQrfF9Z86DSy
mBq+b5RvEWiVklRV/JJdsX9HgHTQ+QTFhhuPI3fd0KkeiLO3o60eHa8vsfTiOLUh+IFmogTvyDWH
osfHKjMCM+lu8Gx6bSvt2fXGW8Mqno1scIKqM9/0UkWesM6S6IdO7QuboGkJyq64OcOh437uvhbL
3muoPwwPvGY+G5/G+ef1If+51i9MIiOPLjykh5EBO5/WCN4g6crcDTW9ToY9b9AsF1dL8tw3kfXT
w7Pz0UgHJId5ErH7js7Lvm2iFPWSrPdjzt6Gecwg10rqRwd57O3A0+WxYBGIvHL2pYJE3F6rnAaZ
mnH6eCyBGqsNznVIPOPGEPZ04faWM0cWno0jEl7Fw7bCf6gKfyc5mCgcrz0Za8vyRV5Nn1NiDMyg
4bjR4zc3/yiREaYc30XeHEPB6RRi4KVxZlCxoFrIY/5iJ8n32dZbv9WLw/WFlgzDBD38f+u8/v3k
tdC0FXrwltQN7f5mhNh2pLhapI4YzepruyUA/yKua6i9po5pvH6/3qE2uR8j4i/V3oKOAWitFKGC
dDQn1oSlxxMaEI8hc8OsuIEqMXis/mG2wIcBRnN0hV7wF7KK1MaQl25Ye+QYNe0r+M3er5uQ3cV4
eP5nYv37yYK05tw0EJZzQyviPqjMkNjaWNFtN326bkfqN5F3QaOdA7YCsfQW92nFoHkAOxpNN7lj
a/smLact97Rc4T+lewCNBNCOwAZAA8v5kFKCawCFIzc0eXvP+2KHZMjNkLPnZc6Pw/Rhlqn1zgHL
MmI2qFJCaPDcXKxpJGcgyEam99ikB+UzYv3/L1wj0gMgRkE1Hz7m/Pu21uh20jWIR/s5+zWjXLup
aOGBjVMftb3ReebNgjLIAoAxNmCN/tZDmQFn4tcpeG5ZyzUftD66IuKRridwumgstfHTbOEg51rV
OoODivJiWjtIlOwcHjQqjkTp+fLo2vQGFwtW//OhazROwaWeeyF1e/+h4/3Hzxdu8BUkg7QV2mSF
cKGwuqHWGwRT+rcUmB8V04DsIgexFbix4VfBGC3CPnlVmq2xeLgajOnRTtlPAmY9J08DN9E+sRzA
Zlq0W5MOz3VJ7qpFRaUgK3gDugV9E5SVTIoO9PMJNIdsqnnlAJ7huD4l9yRPN233AjJ1wJ6HXW1D
2KWkG50+XT/tEq9yZleIIBZzirmWQzy7ovMPr5rfuOEeJgtkTx1JVd2pUmOoG0BnaFWZEJ+56H2Y
qpkCg9JZnXNk6dz4C1uiwKLjZ29KHYV7MVevLhxIoPl0sDOu2hkXAm5xbfa0pwVcGfqrP9k2ix9z
szeeaUGM38nigbEAdH5fupoYwVKZZuNDATC5R1Ec0z60RnPkfeLeuwkZgzSh8bFmer/hWjv6vLH6
TVzrk981Gd2wthnvmL0YT5PVxGD86toN9SLvrS7x9EVuOscVnagEHCVHm2AukTqmSFBfsCJ4ZIkL
p8OtlgxB39b49duMfvw6gA30jAO6LlFurhAjRDXUhEK3p5vYm3ZF/Wi3ruJ8S24CWEFNaW32ByeT
sP0bPerHuka0QZbGH5l1iGLrAS2cO5Ylmm9QTRHdSA/82qEHvD/SHxc9wIubWC2Um9fqp/ZtSMiL
k/DbKSue5sVs/bxguI8iX2+0bZJaz7n3YY4ohHGn9oWAJCujTE+gNRROXX8zZPFtZ6tYrmSnDe2H
CHWBJaIX2gJj3C2NgV0eRm1p3mie2bxMVQ8ydydzj4RNlmJOJXfAGpygJo7WV1wBQmSamMNgGQxJ
JUN/sAEDTWNVyVplQZi0nA+WVuOOD8m0M52t6qaUfh6oG+Q7oIcOgZpzH8ymafJKVgE9APisNvf+
7+u+9k9Xm+iPUOJB2QVEipAHEAKEWdOaanQnIK3KvRPf9L9piRfiNnH9Zt6OP6J5y6tNTgPt63XD
6+0o2oXiw8puAC9xgQw23cXsqhrPxFx/KKLPJnRIoNRZV5U/V2/j8qNXbb11IS4MQlFwZdaQCVRr
XqVPBWKOMi12KDncmVpxUxXu5JNmRv9OFtlbDbiq68OUrR+QbP9ZFdbPa0pWtKC4CKfC+FTM/VvP
UTy+bkM6lTaIMFGblGhil5GVJgU6VUJr6TdZNPpJkfra8rXonnrruW/TYJ4Ugb/My5ug7ICGBXqJ
L3qTRpoMtGY2PHB5a2V7pznm+fb6qBQmxKxY3bUjGoV1N4zT9IfXGy+N7i0+i6iigCNz84huUDvG
AYOSm+Ai7CKxeAZ0dzgm/J3Y/FgOGdtQ4vwyUsDpIm7p++sjk+7EVRkUrwtvrXien2mOJAa2/4B8
H40m9JV3c+BFbrIlLC02etfp2xiBVzBbUa2YU9lYUV1F6hTyfNguwpUW5XU0m5MFQcXl2JibiUFc
bd9kR/phkRpcJWg1R+oU47vskFqGTo8G3rAn092M5NayP44PQ4CxkqN5oEu4oGErXbtt8hkq0VZ1
q+WBp5KCk9xTIMaDNgIol9aUkjBRoF8g0GGIaTgM0x4y8/5k2NtyQtf3RzmFVmaBVYkW3K9gqP+j
XHPygl4fm0Y9jE4Y8divjPSoT8sRQMtcVWmVOCI0KSBcQrsa8KsizUBi15Ze6Z0d9qnj8873ZlXj
v+TAomwInXTgPBAyibqPDSC645KadmjZY1iT7NOoNZ+6/MOcQZgxeFSUcCCQdZnWmKys7xaQXITp
eLuitouPe+w1MAE9BhQJDfz3/HQmtVGserB2OJAgm/dV9/Lh03/2fXL+/TTOuGkv+L4+bqtvRZtt
2ybdum4DGvPed1vFU1u27qCvBiYGKHRsNMFcZzrZArZsK7RQEcXbXuHLLqWVsByopaHPBpg9/aI5
UVsAX+PxaIUQE9Efpmjxvrpl3vqdVQ83cQUXQ0enuXNLPAlIUeoo+hrevkJ2du/2Lm78hpT72nOm
O29UUtvJtiQyOWjOQRvQSkdyPtcA9dX6QjsrjEf3BWHawY6rKqBapGJWkThWlJvXHlq4pFUk4dxQ
kespj5zSCkkGTUdw69hoDG3wBDKSPTXT4PoWknkncOniKKPgBhif4J2W3Jt5MRdWaGqh2ZQBAd2q
a70u5j9sVRv1FsC1UFBEXf18VK5btlbMajs0vRdGC9/U7xf9NbPuKu22VwWEsrVCMgh7FXLTlz3i
nGWVU3u5HdrxOGy0lQfBTnpI0tX0H5qRkQ/7a0o44m4Ekjfw7sOFTC8Wf/YcVUQm3Q6g0ftTBb6M
KZDsG9yxwaEbcxc9qO6cBDnX52NKjXQ7DDa9W7tCFEdRatRbX6rQYcClJexBp8h7F0KJ8L+6GUR5
vM0QxlvuXVc+s/T9+g6UhDDIVyJwB2MFLhVr3aEn15aN5GiZta4dlmb522J8U9LyODTGZ8vtvs9j
+SmqwcRy3aZsg+BdDMJF6CnDurAbNRMIeq/AbgQH9qYuQsM8EFoqjpbMXaK5A7p95spVLT6Hyqgo
47G2LfCfPnDQoTlcceFLR2GBaRXIDgRgoj/u0SZEpphaITcDvdrVpp+o1Csk7wHU8/6aELxeaiQN
XVCvD3somMyF5msJDYb290AfhhJIxXjvTW/X18ZcK5fC6wr5HoRia58nUj/rbzrZEDzp276AZnsI
ZE73uEwDu0lY5uwtA5LBNkcB3XHQdLGki75ZBqe9bdy+fWiq2dywLP3FKZ/CDEzODttVAH7joR7R
PR9b8HcU0Mv1wR4BBvbrP1p2YHAUkd+E4hKqV8KGsiD40tBx/c3TVsMLkBw8ZM1QqlRhG6WbCpmh
P3Ul46ISYw1pCfQw/HVcp35aoJJkOY4KDCgdzSpYgXIPHntigGfqlanRurfCRf8ym/A61POH+ofZ
AEVvDPvrUycf0RqweuspEeNjM0cOUx8XK9SXR5ceJ1URWfZ9AAXwSkG/GYjKhKVpc1bEmokgSePJ
a5OND7mu6paRXaKnJlYXd7JjGQObp9ZGVpg15uJ7gwYVEThLhLDbeCiC6/Mly6WjowHs+iAtJ+hp
Ea5sQrQ8ipENDuM2djbVnAdE625ZWm7HnnzTcnKfFPXWLJPP/VJ+HKEDDhEddwKYPIHrE0bKl0Iz
xkaH7aprgqaZ2i1gGvCjljHu7HyuFZeDzMUhXQrVFLS7wFkLi8dtq+tyvlCU4w2/j8l+nE10ckz/
sAdxqCAci8z9SvxyvoBJVRKjdVoaOnUYaff50/Ulk21BCHqZa6Ie4sZio8RUE8ogRUpDa97XQami
95Z1LAAi9vf7wiwZS0szK8X3c4jw2b7VpEVYL7Pz6KaGla5QBbKvNb2vNrZuvbWRnuKZW0T+SJm2
qfUi3+dmwXY0A1ogQ7tuYEHo881pmvRp7ieUZqoou6nmyjvENXKHxOPu1ypnKrzJ+jNFx48SmLEm
n7DLxCpYDO2fGEbdsPeKTbYQH+p1HOyVkxvfWGjAu74oskMLEpn1MQPw1yX00kx1UFfOQBpUB8v7
PN8m+ZNJDteNSPYvCkJ4jiO5hftMzAiBjNEwuInyQpG/5OXomwOWRwWbUxkRDqUeZ/2Qp3gUmazY
W8t+HlDG8BQjkexhoKuxeREVokApotgKp3TNlqOE6OnDK2QLoOvMVLIlChtini6K0SveLKjWTWX0
EnfznZstr9cXRLLqGAaEHlesO5KNwlw5iR33VoO5ytmrWX7u6EtXfk4Ujx3pOMAg7SGHishMzMpp
TtOnIPrAOAbfhE6SgmpJ9nm8Q/FaBlAG+EzhAohRl1vcoXHCefLLOagcRVwpCfpARfT3+8Kbpjaq
kSNz4YQDr3YlLW6HdnyeyiIYCBpT3OU7+hu+oiVVYXadevH4Y2vh7YvHNNhKhLjPjFvTS1jthu24
LcpAPxZvWu2P7Qaioh/eBIg0/rMk7jMgJF1m5K0berX2xCLnJbL5IQYtQWqqAGWS/XZmSlgrSiKN
ZQVH235RgbvRDhaX+8mCxPr84/qgJLvizJKwakYJXZ8qhfec7SDhvqaqTklHgtc04kG8qy+qsXM5
1OikhyvrU/umBvWnTrd9Z99PsfYvG+HE0vpLTsKpCV3Z+rQ6zbb7XpaGP3jvrjUFYDDzSfszVVUH
pBN3Yk64Pd2IVUlpAfKXOyakStcHg8J3Shw0VMn/Tp3gdGw9KmZvhtOpssPs7MzxS66KAVSDEA5P
nM5pgycOLprxmXY/LEsRISmGIEKzcSMMlDFMEvdeJ/ubnlg+zVUwNllv3OlEiTCRom7cpp3BqkHa
CY83/mpZy1vqNndDZbzobvdiufUvHml7YidbCyyGlamSFZEPdK1pgBPxkiEth6R655oTBQDRe0hr
uo+9+CsfdcWDUWVmXc+TPR5njFhonwVWBLolmWe+W4aHoq+pOEpSMxbybivwgFzwDhvexE1X62mY
xF+q5BuPf+eJIiss9QvAkaxQAwM658LxSRktHTYA6ci0exu8+46NBrj0k5l/uu7fZJgGZJ3/GhJO
Ucb7boRWEg2juQnqdtq4brRph8daS3xz/hIXT11P/RZSqPOH9Tlw1yJe0JGdQs0L5bbz1XKYkfU8
ATixjO6X4phYm1TF3io9wCcmhA1hZoaTVB1MtI1vD3tWfzxowBCQTl4xj9jYwkVEchBzxzFikiSi
X3k6fDGJin5avkKISVYrq3SKME12y7hBctMJY/1rHENLT+N1t2lLkKY5SQs6D+it0vmxqLTjsHS7
CWwJ1/eIdC8i4Mb41jBCFIHIzQTPCzulYV/7tR04bzkAB5UiepCER3ic/DUizGTE9ZJqFoyMEDlB
1+zAf3SaVX6pOjo+a57efy+XeNymc9sB9x8tiie4tEwC/7QSDUAB4QKIkgOQZaYFp6ExOTesyvbo
MAk6tPEZZvMJbc37mc3vPE5/kqk9gurkKc2HG7cYwJ493BS9+/v6nMtebWheQ5cccDFrv+352RjH
eOmHKnLCRetjP2XdcBdXSRHqaTs/t8yz9rHJVUkdqVFgcVa1D3hGEcuigY1Xn/QMgMb8JiG30IlF
od2yDkuuuLpliw2ftnImoiB10b8MUuwyx49wQhPhFXR7OZq9rN5Py+F5GRZ9O5vVLjb6A5v+oWkO
CQm0liEjgfZsscAee26iN0uMG6L81lnvgBA7gJI73mFWBd4y13NqSYgc0yWqnXrWHKDH9yQCA0tw
fYfIKJgwFABbcUGgbV+M7PUoX5a8N5yQ5rzgfgHascCYG/ARJC3/vrD6M+78zDdrvd2OTM9voAme
3412y5/6cRiOXcrmQ50Qvpm12dnWufN0/RfKrsmTHyg+CByWao7ZY5Vnkt50FfIkZetz5x9c8KkV
wXGwzMg0UJWgQF+gFhwQVdpWOgpc8vDwaHuE6M75ScxbS48YwWUP3a9vrRXdRE71FkFO6vpkyc4e
PDxw7R5kXsAALpgBUtLRHERIHkj/i5aDmGh+aJzo3SjHN9JwVR+kdHue2BO2J+08u9MmdJzEix5E
RfUQ1f8Ao6EYDJLD0LS4JMjEK7szUY9wgEHapFHQ1rvR2WaVbza3RPWOkq7Sia31DjuJ/AYQ7s12
CX/JM9d3qu+OUW9MVbguuwihAYGjhow6vSjrWpmLXvgECU2NH6uI+VPZHOpU88mganKQDgeoQswd
smkXrPPF0o1zYY9AWJPpnc+oIC/0BdHo/vqmU5gRb3aoGqVT3cCMYc1hbSUH5Pq3xFEFmdK9BkKw
P1BCEH2ufz9ZnKTMpiYBv3hoRNOvOK/uzNxStGlJj8+JiXWkJybqrkSbaL2aQHLI3rjZVtPummnD
VSV3yR7A4qPiDjAF7i9P6BCECuw0ojTmhE4KnVmsfbtDybi2Xq+vjGQ8MLOi+h1cjxco9MQAh3XL
IfNYjPoR2QPLB8fbvTH3O8K6A1m4AmQnu03WTQ3tTHAgQeZEnECW6b3mVqsbNZ8t8wtn7/Gdky9B
TR32HOkxu+lyhm4rrwcRcWGERZHtIicF65+V69/7TC+O6HJSJS8lOxQ1XuwZJJMx4WJHuNn0NYdg
NiIF51aLvk4axC1QAfyHyUZ3zwrfXck6BBfPUgLVkw6c5wZ649Z2mv2i569LST9jFW5s1B2v25OE
P5BY/n97F1xIvHarJeVwjHGGEDJw+1X3bJPSzQzGmmTYNMvxukHJAcT7CszuaOkB8kpEfhVIoicd
nRCL0IC0fvn8v31emL+py2ip6/i83b9NNzr9l8+jcAFZE4BPUPw/P9tuWQ2NruHzBb31qod/6fND
3vLv99ezeOI7RoRLcxvh+/nRNHZ1srs+O7LVRvc9AB9r8RcUbeefn2tbSxHU2mGbF53fOm6QLO1X
NDluy3HYllClM9zMBpOOKjKSuapTw4Lb9UaIlk3mDAwIBG/GrN8MNvQpzffRjYLrQ5TtLwBXgCQF
LM+8uK6ycrQcgFts3PSfU/3JU1xTis+L19RYF+Vo1vh8qmcAbTm+/nG0Kt5aa6IXjg+uXVgipzW7
Ye5HElq0cTctkKV7G6JPCiuy9YB/XbtjV5I5Md/RsRgvD66R0Cz2+bIb64PZHuZU8ZCWWgFsH+jv
VTpaHIvh9qORD5UZciQGJkKPbmFCeltrAxSzVO55zQ4J1QUkroElxk1I1vv9fG+nAERPaGY3w3Ym
MRoDRkjJ0C91X32FUj3xc8eL/QYP5+vbTXaiUJkF8zGIgleV2nOrRWbFQJlOBMhzflsDpulydAyQ
9DsUksdNn1RvxEOmvs89FQWPbCcCbLc2o4HfC9v93DIazzJQksQk1Pv+Eyu822wpFDex7MZDQg7C
36u8ONDT5ybKZKpz5jISlu0B6kp+pAU9+3p9AmXLtkJNUTr3gNMSn47grQEswKuAcYqRVfCNsXgv
PFDKmaVT/jahnHXIQe4ZRBXEU65blo4OVzn2C+69i9ItOOBswnWcAaOdhm/cbabPLnfygJujSplX
auoPzgr1aDAvC7dSvjizSbXaCqOsuk/c4pAZ7CaqUkWmVrol/poRc/go4E8NZw3MFPu63GRcEZzI
h4F9gF4cD3A04YgZKW2rycH3l+a+nm/66LtrvP7DokDLFe80NB0ALHy+5VytTNoKtdVwqJrPtjUe
vCT6Wffu/2bmDwTn5J5dUOeKxsYhuMdJHVQm83YzbnwkLZijeA5IJ+3viP7kVE9MMUfvF1a6JOTA
WdgMKabEp47C064zLzo/oOX+f9r+1F1OjLRIXyf6HANZnTi16eMFqh0KWlnbue2zjV4AxjMSJfJK
NjTk6PAsRGs2pFoE/7BAumCFp1uhXmw168Di+zRTpFSkJoDYgQVc6MBEne8H3s+JNRU64MtL/jZG
9QPJi60NUbCPbzsA3/8zs95kJ/PnGHHB7IpY4awV9acssZLALgrt67gYvcrUmj4R1wr9vMjgwKWi
P0FIr0yGXhDCYjuElKjlD4k17No0aTc1tfPeT+K0uiuWed5VZV0Fbhs5G861adNCIxMHewbeOeuy
Qwd5zu0UG3bvj9DM3bf9VG3MSm9vXIi1+anTjf5C++TGqeqnFK3Zj3raZNAEsqNDjG6jnQ7m0GCu
emifo51kdgy498Z5dxJ3jFG87vRnxCK5741jvxmZGf/SChMA1Er/Zmu69obHornV2NzetfOEOBj1
Q7TnW+gRRu7cgKiiTl7sKDb8NGFJYJVDd2zsKtnpQ6TKV0ncHnD7mFHUJQAsEt/0WmbGWUwBAOTG
dg5Acn59b0iiGHweXQug4rLg+gSX1IAuHti7yQ7r9k5nT1V12zaHpFC1EEtHgcAFsr5I51w8szNe
g5UrJnaYkw10iLiueOmtJ0XYdqucGpDEiP0BvBW2+FC3aVaPrR0W/IF2rws65BNFcCw1gdQPHsGA
D1w0Jc8xL8wpKuywYz/q0d6AyzowFoURyXLA06HLACBFjEWMe6o6mVqrA17e072AEHBsaQ26XcE9
kXn/cN+dmhKmjMXMqr2R2WHsgUjkvkGCQUWxLHPcyLUCOQjeBHQdC5srT70lzSmu1Gro7tbUMa+i
GCpx9mM5uNautFXkkJJttkqroYCng9vngrOkt7q47TWLhMC0fad03gHl9XT9wEi2wZkJYdq8JI6G
IScIGw0jmA372ZuMQ1NOx+tmZJHjSpXuguQHGo4Xt0+VTVrZUwKa4OJzZ/CbpVn2TmEBiM940IFA
z88zFSRfOn3wbUiGWt5KMXh+USxabGZDgnjfKZ6h2GL3irmTfN9Dle0PCTyeFGKxDdq7dtY7nISz
g25IN/GbKFHsaskBwqthrd9Cy8nDrXc+hGqKeq2aEJBAof49Njv9pScF3xZcs7bWaDiKp6Z0RKhk
AqSAx9mF1N7YtcPUD+iroiTdRqYd1IPimSId0ImF9RecXN6jli/emMNCz6Ln0vYOvcZum37Z0L5U
hcDS0UBVA1wxeNOiPfzclqdV/bKGxiEd/Jpq2/8j7cp6JNWZ5S9CArO/ArX1NlU93T3LC5rtYBaD
zW5+/Q1GuuercqFC3Ueah5FaIst22k5nRkbEtrG97dYLuwf3/r8W1CAesnfIkRA8S2QW/0gcwH3H
gX/xRpxyHzCEtmwArxFtX/XFQoVrqIs4No9Dy/9osUEDbzJpwEi9ZmmeFPXqwVH9ryVlgTh6TSci
4XHa1zbbWG+zsoEbdlkEquhJvh8RAw6jWdcA5WpUVucT98wboFmNvpkJobDVtG9Wlm88VgJV7q1c
p+6SJ8yqM0BbQFj+ivLDIlPdps5Aju2oF4HUGQDGFrPRndl0x7S17aisOj3wm8l8NtOme7H1UQYm
AvI2cOpsDGLHFUhit5r3oGV5us/SWZIEYk1bYrfj18IbHRD3Nt6Dyevm4Hha9QKiyzw0kph/xuLl
92zCAWuBNzqUpqD7to/B0xJLxrYktsr7OEcRL3A5eHdcajl7Vrf1J7A8Ffd+EtNI5vup7Q41GjC9
JPKKCHQAuwTadCOU97RwTOKodLz7LBHWI6I2ZKEZryMd3DfPFBKUYaXp9b3h9fbJbrzkHwSq3sb2
s2ZbZ8O0raWXbsu+atBHqQ8hHxCedo5IQwRA7j+yctPArzISEN5pkWU148aMvWILaHP67OZasi+M
tti0vT6tLNzSaWG7M64ACULdseZr5cw/LDFlAu1FaGkA8PxZJFGZbaLbO2vRBHoNPAOpVjBXzX8/
M9HENbWgumUfnXjjQoQzxU3Bsl89/3HbztK+At3Hv3YUV3d5nVD0TthHmr1SvqHNBoKJeTaE6QiF
Vt4inb+WZVs6nc5NKrMHkIRZVaApOPrDFhBBZ9oma9Kfy7Pn6ehaBQUh8k6Xsyds5J1Gv0cUqeNh
kgokp6m5n4bsm2at0TMvbeKZ8Au1YdzngNFd2tJ4Jfu+yXDYkjtS/0lKvvIwXzOgXLbFwMw25zCg
D1F858jtbQ9Y/DwS+ch6osvhqlO/dyzOElKZQNKKfzqz/9RVa2QACxHqLCoJJXd4Mjx69ogzZ54E
M0afGwTP1XgPum+uu/uqfJX1SdPXQJNLrU8wBs0EsILO7anKdFW9hMRKwZAsIe0GofELeH62IH/b
AXaxN7r+UwZ1bsthSQhs1MvtufwbMKrXFFBXjgMJVWS4VBHIsW1yQPQQt5oir8Omtu5b6u0ILsYM
YutTk9uBkXO0SXraNzLaTkD9ZIf3+hiwBLQPK79mdr2rX4OuH/SVgJERAcflvBPadXTCDXF08rsa
+KrYFgFPfvpmG8UQESNGHlH+mOo/b9td2uDW3Bc4x7hzDu7SrFYx2xCGJEfm3ZPpkLR3Tb9yQy85
7bkJ5XjkvcEnexgJuKte28ciXQkH1z6vTNyEoE+YPi5m2n013a/vz7Gicvm/+VEOQFtwo0dXLjmS
N3tsIycxo9sLsPbzlePPtLpCyhYG2Lh3dBHgxbFyJi0dsBbe6AiToLfqqc3RRpX7lgYsPHADnRMM
KbN2rTSgX6Nr4HL02g+wtc+AUbDK4slkgBvg0qUEc6e6nAhBGcGO6CSxXfSwzze3521pVMBzzCod
yASBhOfSCktw5XLU1Y6pUQa18ex5j6z8nucv/82MsjyxFNNoSpjpDeB4ybPpPo14aRoJXTkAls5d
8DXMIjJomr+6BkG4XLo05eSYQXRXCiDKOgNqWmDtqyacBLG9uz2wJb9DsxEehOhlQ/enMrA8qZjh
c/jdSMIhzQILx91/svC3L/zsJmG15nZS6uRo95/H9hUw8o98H+VtUMb5IDFR/MyzrRTBg4mdU7bR
aKdPTZatJPOXsLm4nAi6yyxwI11RoIF/tGk70RhHmTr2Szz6ycatKv21GOshqriTvxm260Q6t/hL
r8nkUHIiw4x0ccQYkqM1TevXUuj+I9gd09fbE7DkMkjsoSsNL1PETsoE1FNvJkM2GUdq5rvUZ16k
k+6RxPUYZJzdt/Vq0XXJaXBZ4oJC1xCUOBWnQUo4l8CWwmnQMrRtu/3tAS1+flarmfkCZtGAyz3t
MTAjaDXFHVgC+O/+pPnaWbg0ZWBOxe935r5glbiRuX5rpW5Mjtp4zKrvRuKFHLDuybrrhg8wa6Nn
8H+2yOVoJHMb7ugJRkNDaLTsC5avzNdy/HRmQqnI1EM5SoDXybH2JoasaFU9aoLEmDubgD1M6lu7
Lct9lUkO+Ae6yA2z+gCXNCjK/43fVYgEQMyZRGHAPua6AYm0dDOUK2fwvOxqaIQdCPEzvLyBlJoX
9ewgIQb2eWVOeIRARNWqnmdkM6SVb/ve33Dvygrw7qixgz8KicZLK83oioJ54C0whtL51JbuEIwg
ArADok0dD+yh+5X0vNxPsT4FTDpJmA7ZXW4/DqYFLvChsOLQEcx+SnwNnJykj60QqapaBJU0MhyC
zPzUoAa9AaslajypbDY5WCbaIDaQvcBh4fySuksPE+1xZ0qZp1s5Os5XroNbN2G+DG1LVpveFOSZ
91kfJITXQ+BW8ZOPs5t3PEySndbuClfv/lDJsxOZ0t/ErpM3Whrlxu7HMqy4WQVeIYt7HHd5MEzV
sCXj1Ac+tsVej7Pi5+15XdrTaDOemd6A70OgfzmtZtG5bcVz55i1d55/h2zI7e8vOQe6J8hcoUbB
Q/1+1hvDWFp438d4rNSNBhCpc8ggI3/bzOIwzszMfz/zwcKozDa14YO6CDsr6vnKy25tGMrRN5E6
T0qC79vkAXoINjl1a4SnswNfOrgB3AMaO3CNoRdOxXkb2tgORQGqkcJM3IPfAadCgeqUE5gDitYb
79Nx6KKaD/bm9txdjw2GQQQCgom5F1glMi/s0TNApmyDfgTPGmjHO9kGh+5tI9cLdGlEWaCpYEAQ
FzCS1TvGwsRbWaC17ysL5KWcmfH8ff2fvv6cN59v//yFXqv59yPNjFw98pnq1Wo7hcAEZjZK+v2u
0q1wEFoQ1y5C9KZ9YIO5I6OlB+Bjh6Z7X/7UprXa1HVEDctockfi1p1LVMoxC9IOrcsGxzrqNT+Y
eDJAo55t65J9jkW74hLXs4mmNcTtSMEg+Y2CzuV2IjqQWxN3raNjbbn4HK+1vF+P5fL75PL7bjWM
ueWCwYXKB/xDfrEkWz+Nbi/a2iiUs41ak2W28yiYE5bP3Ro4+HrfzIPA5YpsABC0rjKIEcBWgDcx
iKkNkP5oy1cqVnbNogl7ZrVCkAtIm+LVLOv8QcCxjnJK7KAgY4EWNxnpJt3dnqrFBQEzKsBlQGvi
fXi5IBrHM8YGdu7ogzX12SzsdNsPcfZjSpLkRdTTB8i6EBcDGQpJdviYGpVARGBsmaxxnsYv9qM5
fLs9nMWVP/u84r+m3eq9N+LzhhEY92StEr34ecQhADnMaT5PiUWsSfqVbVX2ERB8q95na51Fy99H
/xYUcT0wiyqOS5ySo0KES1PeVRpwksmfD0wPGKP///uz/bPbsiGy1LUW37fRVf7oVys1xkWvPfu8
4kyt3pKhnu/8/osnA1vfFWsEQksWQG6IwwlpaYQvylmI4KyJpwlbj3sHbuxMnu86zlf2xNIqnBtR
VjmLpZ3YJow45b0I83EldbU4hplgehb+Bteu8nnUgWLqOdw+mt4nUj00JJTW5v3rPCNYQI6MEjZs
Xa6z3nDwoQ6ejffHATFt9ZERzFoB0HlH1l6F4sQgQgLolTtHvYxk+ppWT9P4gbhupijAKTs3gqvV
cUgn2NKwEJ5CBarfWq1Xb4ahrva352np9EPgMwOWQQN6hV3AG57h4vXBWZZAMECz6CNY8HZ60j0A
bxt9wBawc0iOIbuNfN/lmpijhLof0HVHrffqENzC7C414no3FT0wYsSk5um2wWs3BhQa8gBIkxLI
/FnKXhnSHOofU2se2+aQevu1S/bajWek9exfGNI1ixQo+qnFaGUdR3MIoewQZYmx9ae1ys2culCj
4zMzandVynSQVk4cEYNWtO5O2DE7moNRvo20JMckJTlQc0WbHqaKSzDhj/T1A9OI0rwOKR5AlFUB
voZpFDxfAALEyOOUY1g2csUzFhfqzIIST/RaT5Excs0jfZHpviCH/zYA5VKJ2/8fQDZlwcjDolyj
kZ496WqNzgYwD/DsWqk4IMn65AACRGhYiK3R4DG9t35AIfrdxwKcDkGRN/PUzVHqpSUuq5yWPd5K
tv/TO1Dj++2pWsgr4vtIwiArD7rZ60IeQ1H6L6NtTF669g3MpeirB/1m4CQsZFKiH2sKUpTzM5R2
e2PbOTR4yt6focWv+IvvBgXQzMRxOUombSlqitLr9Ku0EFw+3x7lkr+h7Qh1dzCJoA1XmcTEFymL
u9I+jvpRy74Y7wfnoLowNywA2IZLTr198qFxswaXx3FA3hVEISv+PN+PireBNAZ4Z9ubYySVq7AS
NoRTXaiXpsjsFObPaa99R3dNUFiQxOrX8v8LxxyIqNGTjJcX8iTqRaTVpV2QXPggAo0jHu9Kj2+H
WHu/X2OqUF+Y71OENsrloEtugfAL4gwmCEBRVhjenw0EpwqgjTiuQa2Ch+SlSwlqmLyrNHZi4u2X
FC+3PWphkmYk6Iz3IQSkmUpI0wJqaOalLE8mOkb6qDS/+/2KiQWnvTAx3xPnZwxjWWIPMGFvNdwA
9Qrbx8IRBvD8DCWE5+J1oiyA15bgRPc6dvLS/gDFitAyjiAqRHo/1Kft7dlas6Wc98WYQv5S79lJ
o5uUYDih9sOFyKX5+badpdzFxaCUk98AUa5mtC07ddUvbKmgQS+rKR5Tmdw56H5JCuDMeslneFPQ
9P4apfbCkqFbHZtmTjKiM0o9xkYJGH/SsJNrf+KB260s2fLwzr6veN1oZazibc1Outja8SvxHmwB
aqT9rJXX0gO3Nnb6aCUrj5zFUaHH428NFVGB4oh4nAARhq6EEx3u+MYVK59fdI4ZRkuAacMjc95q
Z37uG6nZkaxkp0x77J0JFYqXrEMbPuT2xuTdCAB0WuARDowhCEnB4X5pq64MwZMChE5sDPVOD2za
rZxrCwcDblHkkxB+ArKv4qrrGtDXdPSwkcBSZLSPNVImmvXttp8vGcGzeC4PzHJIljKMQq/7Adpb
xYn2YWaEeRpNa1famonZKc5Whad2LTOQvp7AABplwys0H2qUIG6P4/o1Ar2Hs3EoS58LvWSCYRxx
EdleAGCm3WwRXN+2suRg51bmX3E2FOGxMY+lVUDUtwur/Hcz+ihZ/EqzneOtLMziDj23pZwAuvQF
11LY8iaBdhd9owEpCY2WQPb8D+3ktvW6HyQRUeLLo1agTeW/jVU5IVzw2/hW5hQn2aRhjnRN3T7w
epeIvZWtHOqLi2dZnuvN+g6oU11Oa5GiR5MMWLzRApDTfKrdcDC2trNiZun0ARf1/5tRYzeGgoeB
CgEckZLAz0TQkpXa+qKr2wiCQd/6t056OZCUaJRRQTBn4/cW3DnS+0nWuqsXJ+vMxvz3Mx80md/m
LVCyp5JGqRtmKKmBVmvtglgYiatDdQbPNgAYr/pmzUZUoAUvilMPPKELFdpyevHpu3MhCKHPjCgn
AxhbdB3tsQUakp7y9PdI7qo1YP1COfnShnIwlMhoAsiAcIS3O8d90P0AcVZjbClgvP69535r1qiO
l3YuhgUIHmS/wbKgsmLVhVnWueDwM1RCQeJQxXdtcl+iSNk5Px33W6vvNT3S6eb2hp13iRLbX5hV
QqOs0DI3TmC2AfxpgoejFDqGRAZDt2kJGtvWwvsFT8RTApHr/HzFDaLcHbnt5wby7PmJFBHOCECv
syl01hQ2F54sF1YUJ2k9njaxdPIT8vdEHlzr0Aw/ap9HKbiCmunn7Ulc9HuUdXXwqYEeQy3i9K5T
iyrT8lNJ/jH0V6N6GqqVyGHNhLJO5VAZhV3BRFVvu/RXxjb6ml7doiucjUJZGWB1Gla42Fh4cuyN
8ruVvfkQx+D9b7v8UmR3ZbwSea2NSVmkUXo9GjSz4qRX7obzH01zKPVh5UZaNAK5LaBo5tKOyvig
GX0vY2/E6Wrfl/GuR+mwdD8ykDMbykBY0TR52004XYsQnTdtFUHD6f0uhqcqXhfg9sBAlNuuNPLU
AwgjP430uSjBVfN5eD/+HAlZJCfQGYVE8BXwFnRXBLpeXX7yNRA4HIjYV/2neFxD0s+ToZ44QBwh
GYI06dx4fHkVaXnSA+PS5ye7D0W/Z/rzB2bq7PvKVZf7fG4lm78/funpN63647UrSNslnzofghJl
pYQN9pDJHK/VKOueWBp9gF8fi3E2CiWQchrIQ1RsyE9Ts0l8IzDzQ5uuncUL40Cqf1YKQtL9ujZo
OtJgQJOIU+mBQkvqEffuBVkDJCxZQdnFmwk7AC5XbzbmdE4S2404Ge2dMPaWOEi6sgEXLhUEaH+R
FaaDHJVydPVazCFH0NRw3T4yrX2OFpo6/U3l7rZvLdrxUUkFTH+GYSkLT7VBjFWJFgDLr4NW+oGX
dpC9kEGjfb1taWnSoBYHIAT4xzyoLF7uEtRVWRZ3en0SZR7x7EcK2H1bkpXDcSnQAePr/8woEyfG
kni0HTAgg0c0y9C6XIGopg8Tc5PLbs+oFwzCDKT48t/GpxyZstaGSWpTfSqmPBycJ2aRoFxLxC9O
IojiwE6GW/lKcMkVduJUE5ar7se7Ph120/ga1++PR/HORm1ulvAEl4tyMlttyz3LaetT9abryLqc
YnQ+3Z6shSMTyg7I685pA4QXitsBN2L6owv3HnJ58O0iQtvbSnyxZkI5bxAtmV3qw4TBQNmdjL8J
sHe3R7GwGqj6+SiF4woD6FTxtSklHfM4FSeZFfu6YU9Eiq3lraWL/qajlQvmwo7iWkVBgDbEi+pU
FLm8A9D8d927IF2rmPmQu6lxAFiFhECxuRtpD3GQx6732FruH7PX7ZNIdHvP6dC/TgmIMjOthG6g
sLLN4Lh/NJ51UImBEEGt8/7emlhxqK3kT9YhqTdZ2osjhBU2ZlaGzei9pX2PM9W1Pk96Zu404fp7
7mvxy1Tp5NFLaPFmGWUaOo1PgsGWaHCRJA3NDhw2rojjwKj1FAmWzg9Lf6r21CnrraDlAHosz9pL
JiZ0GtpjiMAg2ROHmxGKDBVkBVL6UmV5c5gY0UM6GNabbxXtBhwf7gtwiA0eNXr3pRdlF8aO020S
Wvv4q69/omC2vvcMDgJyz0i++HrioEtRDnlgoc0K4Or5v0lmFZsq3dDqDpJj+R36aWxwTPndp7qy
yru8EGDXgLxRMLoZklwj0Xadbjcbs9a6UJYEBH+FAOlMZ3mb2z62cEBjB/oeSlYoHYBK8fLYNEQ7
VlzQ6uRW3/r8UzONgcCraS1UXjOjnM4jB19yzpJqvp0ZC2j+SAF2r7a3B/M3j6Z6Mp4xiJWAVJw1
pC9HI2mSaPCS6sSsyd3HVg5NP5Stw1KUWWCbo7ab7FSLiCgBzu1FGnhkZMGYOsZd69TtKWtZujfb
Ln1gUFYJO6pP96PT5psJkhfPLTOzcOSmFaZSB97R7OqIJG0RVl4zvo6t7e/KdJgCIgRWUvAfvE3/
9F2Z7YbR7zaaDt7ERHhJWPu2iHQbqnVcohqMKpEXFIyUoYEnU2CQ4WTFrQzKsvaChvV0JS09z4I6
S+fnynzunOU2nKTMJui/i5PI/pTJJgN5iw7qWT4cqL8WMS28K5FY/StZidP4CpyYuI2hiyzmJwIU
iSNPQvtiosgL0odD5j8Y7ye2AgU4AAWgFDEXuN24b00pCn7VKasRaRrpU9auMQAtHPwwAUgGyMAQ
cV4B36YCooNuzk+DmHq0tmbati0zL1px5YU1wuNlJt5wsTfVGyyr0yoFELw61YcsecBU/bfPK7eX
bGjCx1TD5+0fD3758/bXl3Y7yiooRQJVPT9aLh2MpobW6R04u5OmhQSNW7EAZLd1UMXaA3KQK1O1
5M4Q9EN7PbhREDko7mzhikm1gcJalSEjs8/rJGh1RBVZqLVrFaNlY6C5Q13XBUxQuZOttDSboi74
qRRQp3+1EfwnPhooRB003qoKylznVncqMLX/WlNuZs0bE09zYG1APzyNpyDRotb75olT4nwW7Fui
N0HPftxevaUti+67+f0xL56anDHoAOaBwa9OVgmFn/5QdyyILS1sx3067phTh7ftLYU5Z1eQGg/K
mLiTIePy1EzJRpMPYwyUxlpz8ooRFZbRJnXbaSOM0Ea/t5LsMGjGo4intWaQBc1SUMygNRidBcCA
XMly8jxhiVG45Qk8GSBLYCndcQl+3Cp1QD00xnJ4MvLK24hO/5b1OQut2DnpNCuiAWzTgVGW2gFt
YzRipfcZmY08MrskizTQa9/3SffqFtVaDWJBbOfyN8/7+exCMAhrbIPZ5Qk53F3ZaV/8lt7Hwvji
a+m2NvuwrGXgW+MefVYPWQx+hmnt5bF0qp5Pm3pz+3HepBmmTZ++adqdGa8J/a4ZUE48u0fMR+cx
dm+2G4j8A06Mlyee7XhUX3MMAenIWo7g9FSJMrKnR86eO9i5vVMWx3BmRDkO6swDjEyHkYyF0gnp
GsxraZOcD0I5SdOKV00xD8LywmyKJAvJGtPr0vl5bkJxtaqTnofO/fLEhu9Zd7AMsenEg0WrLfr3
VtZkoU8fS3E2X4pTeT7TiQ8p+JMlvzfafQwq4Vx7K8c52H6t/E+6XW0b659ed7fgX82SlXB06Ro8
N6+43EgqsIzHMD8AzGzukREu8mgaVh6ii1ZALwMBbkCNrlCbQ1HFohi88jQVaB8NDb7Lu8B2N7dd
b9E1wPSFOx2K91et4CByT8jYYfs0bAPCaV9sq2YlL7Do3WcmlOmapsqzOs/BEe2+5v033135/tJE
eQimQJRgmeBaUfIONOcNQEZNdbLTT9a4M8Np3NXZCg3lkn8D9AVYMJqGkEFXQh+fFgkUuDAI7n3q
p/sYguVZ9VYkL2PPVtx76Z5G8tlC5RAUelddN1ZHzNLKcU+7c328SqJRf0mGu0b+qto9s7/fdoC/
v1yNRZCLwJUGymwkQJXNJKY0B1kSvLmI2z5wBk6AZSjteo/fxoNiRG8jtcEhOpUl3Y6m10R4Dww7
NowOCCO1Yu9rnhFAXyXdegOjd47ZFdvc9ooQTT5FqFGO0lmnC/7ScHv4bDiIBrLMd58aW5TPeiNe
wOaZQ+ut/WnLonthReq+lI6TRUjJjYfRQJk2tZsSek+VV0Vd4g+/6jRrw1IX8U46cROMbV8FNZ/K
F0aG5v15erwsZmViPD9m1I15eYuaRSsTWXf6sRzfYvaNoS3m9hJc78FLA8rxX6WGx6cUBjy5G5w+
AveS3ubRR4zgIgPxEbK2jvJSJ17GJqf19aO0ykhMbThpz1azYuR6KyKsBBEn2vrwTAPZ2+VUAYPu
tETrxAmrEkJKVJavjf8aW2sCXddHCp4gaNmexWn0Wbzg0o5OWtprcIJT5YXotAIl6nsn6/L78zjP
Aif0obV0LPF9YgeTt/XHjV+++6UGE4CQ4eBCAh2c5ZcmRjsrc82P0xNt3ahp/YC+v1cCZzqwYuDU
xt4Gl8ulBeZwnVqiTE/CuwfGpiyjnL0bsXFpQjna+0TLAchl6anvQD0b5vYmeT989NKEcrpLqDm0
JsUonAbctSApXHHZJVc6myVPgSRXKfJIlVOkJ6v4J0EKy1/T7bze3RcDULsvRlc6tZ9gADL94nC0
itahvgZOX7OhbG5PcHS9FbDRiVCXu8K8s9ZiyAVRlnkc2HJQZAF5jLrnZCYp14RGkVHskVcCdjPf
C+cxKw9d/MqQSG7NA/G/d/RP5/zW/D9luqfdNq+b7fv35vnvUPamb/ZNXBoxPU0k6sgW3TLOWgF4
aTpdhJAgEUEG9YrTX4v7QfI2S0/eEJnOro8/19nu/aM4N6Fsf7fuezfPaYp3Ragnh67dA2Fw28TC
YQzwzv9GoRySMbWaGtwZ6Sl1vxrg5y73rgid97PGIEI5s6IsB24DIwHWFnMVb5phL/QPLDeCEsSm
uLSuJQjQYS+zJDdBu6wfRLbh5a5Zw8gsHQHnJpS1MDOv7ZuCwLPbABUHr9zfXojF77uIThE3ekj6
KLdioxm5AFMkRXIn0PSwWXujLi702feV3++bwNf3FN/v/KeEQbnwCbSxck06ZnFTnFlR3KlERSWt
0ax/sostye4h4UK80+2JWhuI4kuDRLK+Zi4W4qsH3Swv9AG2GVaMzBfGZbwLhz0bh3ItDh66kFoI
2p4GWm5Fqwc51wLP/tFZm849OfqxqJ5vD2tt/ZVb0h6pAb5MzNwot7EL2dDov31fuSJ7E1wyzjh/
3ww9E3RxK7f8yu9XO6e1tIRSpYvv11XQ/CnWerjWPq88rcw2c+s6w4IAdSe+Oj//0+TYytVI8tb0
cNbSU9ve2WLbr+WfFn0WbTpo0UF/CzpQLqOsdmg8V5qSnvIptMWOpU9pF5Tmlw+M4syK4kLjQN2B
1DgFcy+02T72V1xocXOffV9xoQYy2VXigty+mQ79MWOHcdjcHsHKPKlxVleBkbYZMIJBv/MmwL+D
foDQ99fbVhbGMRc7EeziWTDnHC5XQ7Q5dJXGJDmhQCCguMd3Y7tSZVtwV4L6APKByAXgWagshezb
1OK0044UhWnf/S30cXt7EAtThVYgkGnh8+BfVB+cuhXrOR4PSJcPJkh67/3sszvsWbeGpph/qXIS
XtiZR3r2yjFMzetLZsXHQvsOaEWo+SfiV5Hjp6hyfifVysTNO+GWOeUCIV4yEj+BOd38yrJjTHeS
fcuth8yU736+QeEAUJSZGX6BmTkWAvoZeawfbWcPVia3fGq7lQ1z7QWzCaTNZha466STk+DVMJil
cSxJ6CbWpqVrEeKKBbWyMXlF1rC/FtJvIFse1tJy11tlFhcDIAFUTAtkeUZbp1pZjiCyS5xtl9vP
nMm9VvW72858veowY1mEeHg+AE2p7Eie2fo05a1xrJxyH7N2p9X8txGLzSCdT6LpVvbO4qg8FHHR
nbnAgDfxUTLZYFRM6+/sNA68Ug90/dftQV3vHGRsdFTwQGkPqkH1LWSbAvKfFLFCTcf7TAzPjVsX
yJBNv4YY6Npp+uzR96c5YZM4f9dqZjdUokhKex+82oUOrR1OgylnPyROH1MM+9rM18pdS84HYpZ/
s0WKsdw0azurqHH0m0M7fUKEdHsCF78PNVGCYv4C7bLt9LaBSrhxzK3PafqrQGHitoElPwCwHqQH
YEIEYYoyANslwmw8Wz/SFBp9XkydHdT2oPTUm+9vjMHCzLlhEHG7UF+fd8DZMSqGAYywGubKchqo
tIOVbU1QeHG2ziwoVw7wniSZhAd30/lnmlWfbaNYy3Iai0bAxAPoA8DVV9BRUx+GXGtdzJiTgVQv
ww1A9QchmlcNUquuMVlhUjd/wD3KA0rTfe9Ue6BNgwaNBI54v+YO+DVnOR800cwcEsqxQdKu17ux
J0fbDMWbZhwb4wiU120nWRryTKw8U66AUOTqopXS7TsIOBwzk7K9N9osEtx9v7o1hgKOOQjooj8L
jU2X/pH7A8ihGx1dvWgDS15w5X5gM50bUObK41BbwXFlHN3sIR3v1+CKi7N09vuVCLqGkG5eS5CK
TnEw0Kj68oFFOPu8slMBtrH7SsfnNXffQ8taX/n+dTSF6YcSBCQuwLxpqrCHjo9lzjo0VXMrbMWu
8T/5xgN5fxrk0ooySbEAZpCUJg5MkQHPl0b/3J6lhVo+uqEILmvko4C7vqpyaXaGmCPVjyn7Yhuf
SyffUfD+kyeSVg9zc6vdxlFfjGE1feqHd78A51YsyJWZIHAywYBx6cJVO/GaCm86el4ZpUkZ7W+P
bilIAOuFDZJoFx0qao4U+NKKF8Y0HfOxgtwNGgTr0Nby7m1EgLLtiV4ebFP2KwHpkmfguDbmIFFH
tKg8ekoASpvOQN1lKCENCuL86dFuUP2qWru7Q7GvW6khLtlDIVdH/RDUP1cUd6nMqVknjY6zzNmx
1ts35aFwtlm8MptLG/bcjuKLYFhmdiXFPK7465TX+7qSb+9fMHAk4Rq1ZvlMNQASeexABUdO4Nis
djbNHm09ZoHVj48QBLyHHN37c1wzTeT/DM5ze3bJFtTIqKfDYNl8tfu7yhERly+9NXzgLAVw1sao
bNyBunoaES0WA+jjjgSgAuCN9amKbk/d0ur4QE6iLR1cJbo5//1sJOYkOQp+EnmmFByyfEdBvH7b
wkLsA3wSym+4OsFfpbZIpTxNE3ua/XrgIeR9OKT9svznfzKi3mogPqrdjMJINRgjxP+sDWcuAApk
jYRyeTSIeHE0IMxSYYCZM8Y5m8uvfrtvtN9xe18PL7fHsrAkuJmR6wdg2ockoxJf5aAiTV0thxio
9TXx/xTvzxHNfLfe38cWuLLVK6gy2qnWNDKBYPqxbr5C0TmnNkh9nm8PY2GmEC6hoQD89/N1p/hu
L4RRSU2bjmkT5O0nEAXb7+73wkAgXUkg245eEjXUberElsgVTUdz5JuUDY/tGG9EnX99/0DA74VL
DskcANiViIkbteVBPUg/TtqjPjWhO2VhzVdgIwuLDn5LALtQogC0WCWLr8ZyMtsJd1pcPenyqfjz
gTFAuPgvZdRM33W5zR3NzxPqZdjmnG61uofqov8KpuiVs35pzedOWwcLg6e8ShIrBxdg0m6Aa/Vk
J7V+m/P2a0rzlWr1UvjhWJDwQicehJqBFrocjlt7ee2UCc5f34+DmGgyNIv0ANTGNm/MNmgzui8T
4+Dw6aGsq1818RvwSCSfb8/qQqCAnwEPxIzi5ahe2aNDJSA62XQs+nE7FPRJs9lblzlfzJgifS9X
HHGhGR1KiX85isG7CUEBZRV7EOzGYMmbjmhzJNsJdGO/u9rvof7p6xEVY7+RPvBZo6MVX+sOvP9V
bA0ARLsQqLk98oXgAS+IuX8LxzpYYJUFSGqv1rX5lyTgM6mhxS1jHyTgeehmK5t8oRcOg4ba6V/u
X3QpzT53dkNJGz1DTWFPR+JU3SNN8i+5NiYVcg4d3RUO6AYKzXTu9NpqwjZ2vKjT3A88ebHx8aQG
rAtU4epZ5sQFd1lnTMexoRvT46fWdN8NsJtVMP9nQrmIyyEry8Y0pyNSAoEzPlq+FtVJHmbJGmBx
6aiZnx9oWzbAdqum8ujkQ3LRKKajb4bJGBRrPdFL35/liv5ujGumsHyABNj/kfZtzZHiSre/iAgQ
IOAVqCpfyjZ2u8fteSHa3TNcBIibxOXXn0Wf/e2uUhFFuPdMzDxMx5AlKTOVystaDhiDoyGQyaOj
b8TJy/V3nrgFIS1A8JcBDIDDqs9kL8cbWZJsioyiRlfY31mh7xrjS5kk4Ih7MeTz5zUd3mzZp1+e
TbE5MjupV8XtFN0T520faMnb57+/DPnCgaAma/xC4jtRb9FYqP+xfor6mwT8PenjTB6zdH9dyMqR
QLsIbhgLWHdI2p3bEB5xo9PIyY48MLW85u3XP/k8bHO56hHsqXtkJYKCBdqOqvLvyr7NkLK/LmDl
zPH7fwtY/vxkkzANAZrACgLgCg4tabEKGXruK7ElSKebQJIkvC5xdcdslNCW2ALlNHIuMWXuMOlZ
AeRYYJMlh3Ljul+5KJFBA7KisVg93pnnn+8H2VZd2zsRB6Uc7OS5yv9gAacSlC1jspa0szsnquaf
DMWazHQ2DmVrDcqDVWQJ6bAIJxLxzjB2eht2G7axLgHdpwA+wN8qWJ8ZmzYHNoITpd0dUrOcHUn8
+YsMB/FbxPITTjRLA/fN1CHzhnZKzy+1xRta7O/q6+e16VSK8l60Cxf0nDMWkuk3TnEgW90Qi7oo
PhFoAQTIiRhIQ3eK8n2P8gpdp4UT2el3iunP8VBn3633dv58fxqqGagmIFGxlBvUYWGjEqDxqbgT
zcV7p/3j1Z9PSpx9fzHLk+OoG2FQ+FsHILMyGPRdh2bK2PpZb7Gyrm/Y73Uox953I8EUMNYxGMAe
uQH9qMX28QfmJ68f/EqchPUskxogQcLIu+J4iWdrExI+NNLsj0LD8O4Ts4L8T7TrRIjiq5pYkMpy
Y8BQ9+5bWpIbJxbfr69j2Y9LBfu9DuUxl09Ez8wBxDZ4hr03ku2TSk6YMxpvrstZc7u4DQFzguFa
lDQVOSNPChdn7kYaB7hBCM7X699fWQeoGZHzAuoAIkr1gdLMXmaMkwSctnewy1vx00k+vwKUw1An
x5gEoiD1aUKsDjDWJrUjUdx1P7JsQ6HWFkCQNnbxD0FHgXJxUFB1VZ20cRPWaIzPmyBtj6Z8vb5L
l6cARm6UkJYcgYeoR9FaOuCJZ405iboxmEzfk7fXv3+5CKSfQQtFMU6JV4z6epipnXCaIT0NgFxM
I8c7TtghSbdINi6NHGLAToDZVlCT4CY/dyYu+vR5a4B9ahrRf6HtqfNcGseeHYj+9fqCLs38XNKy
oSduK+2pzngLSdr4xWvuSjRqG2imLD7fI3EuZ9nYEzk1zbWSFx6JDDoElvkkmsKveyCPV2HbHvvP
d8lgvgT1coTZAFa5GKt2PYAoFMwhkeMk0ILUt5MH6Rg+mV+u79+awp0IUlMsfKoLV18ExS7ZjeLv
Fo1w1yWs6QLGJhZ6yaUjR1XpASANIB8CjnVdNuFssdwn+fBR92yfSfZB5uHbdXkrK1pGd3+NicOb
qSquNUkshTGOkTM4PwsKV+Nskf+tisCtjyladHJePIxBlWZ1eWGBKM5+SfdWunEmK0YKuFLwMeHh
gyDVVHStr7uapAk+77wxcWzTB9CB/8EenUhQohbbEeVYxuYYxYz5ov8ybQV3aztEF74iEH3q6FFQ
YmA9dZ3MJNUU5dkU1D31ZWJ+3pWhYvNbhBIEl4lLRwxjTpGJyLGfwwH5wWLYCFJXEj9IPQBynyI/
qOPElbNI+GQSKaBNsrs146Ay/ao50OSQaAHM0Z52goZ0q8ixsnuor+nI3CKgpIiVzp1NItuStX2P
VDcBsUEnMDr8+c2DBCTSUfZGikc1ktiaOkOYHLNMyYebVujzCiU7XFeylfwRYNmQvHURTSD/6ZLz
ZRQFaLGERK2mrh8AKL9nGNHSK+rrxW0iHhJ+V8jytuafDmQhFfUOpO8x83JB/olEL3DhCJLsHfOC
dJY/hsba6ZX1Nwg4NjJkK4aK7UMFBzhecNcqny3J7NLQBUfS1bup5D+D8ailf13fxDVVOBWhWGrO
aszWiAb51l4L2TA9AFlvQxdWRaDGhSwFECiRaDs/pkYrjYZpGXKbuUx8yftHog8bMhZ7P49icSi2
BVx2dJQAmF8xVkD0mPPYYRna4O2Bjv1UNm5AS/l3AUx7wLBKP+s+TzIAmSgeIC2CcZUL02Vajmd+
hdMx+8S3kaH8ef1oVk4fyoTEkYnoHE8Jxcdx6kqg3sRTxLMHvWH+CHgKmX264o5oGX0veMOCbRZP
8fPDGeLRZV2ClF4xa2HezkG59VBaOf4zCcrRTN2s5dKABJyI+y62pliX/105+YVDGHMbC08ZcmDn
C6gxMkJaW+uj1G7ueJlZfm5wv+qnxyYnj27SUJ8Zlg+S2o1Ez9q6MH2IXCgmlSge5+eCmzFteSoq
gRAK+FBpHIC6/boCLD/9Yml4UKB5dkFvVVNJZkwnS0ypiDTQ59jdcdIO4wA0rA0xa3fQgisOF4pg
A614SjTNdQ1NERrkmIDwEXyvd/RB127aHhj6843RpyGrqkPizhhQ3JgKXl0i4jZctAuJkxq8oV41
a4nJRFRlXzUA0xXibhLobCs+3xyFnpITQcpdMZnAG/OcQkQgccmDBWesaLZKJ2saAcQT/IWG7cvW
GZSHMieviyEqizeNoZVtw1bXNgtIaQC9Q8iDJlfFkRZEjEnNUOJrSnffw5cagt6aiRvOxUaEuBJT
oyEcRSALDNcYs1ZsNgEk21CWlYyG7mVOhh2rvycaihdxss/q9+tavubm8AhBfytev5c8WJZVUqvq
oX0kdW7AnceDMuc/NV3fCBdWrgiULn7LUTRg7qQxCCsXUfYvTbqH9of5dz/wh+bHRki3pgVI1AHC
3AFoNgqm536h53lZmPXYR0yGvW9twUetbRfGeQEQg9sODHFKzXpgWSmrrhORmIpoxDxc3LQvjrvV
2r62CnR1QM0W5Gjkbc5XQdGoQAYgiUYzS8N/EmNrTHzNbSOpCVJlKDMKrIouWzwrjCGLBQjWIp7/
a8k3BPCGONaYx8r/dqr9dSVbMx2oMurkSG8CU0pZjquZbQV0QhHFXe5X6Xtb/yhnFI630gUrkCEe
3tS/BS37evKO9wbUtkm3CCofzS4PrWo8gs7vxqT118YUvp70Txbj+xJYNYFV/MwB94dD3tDBlTI6
fgbYzJds2DImr1xOnV67c6/jcqoICEP6/mHIKlRx9aC1KYb++7AvyzddZ8dOVp6PttGbzDVf/2DP
4atQDEEIc/EwrwfDa7mAwRFh+WVx48pnxwHM+hbU2a9LQr0nAdeJvgS0biEfq+iSpOD51WJ4EHtw
QCFS3fNpfK0HiQlI0FTrEw3L3Aqz6s3tk49R9D63SwepjipodfcHcExDwsdH4aKkabBDbRZPTmns
On0LTWDNdNH3g3EBC0Q8eEGc64aoEpTcM2xIQW94c2SYAnfZ5xvLQBACkqWl+ITAQW2dQRbXs9G0
OUWW/lAZB+P79UNd8QtIG6Fsg6YyMBeq8SJPSSKsmoxRxju/frOnzzcZ48EI94ZLFC2a1Fk28cSA
5iElsV3h93OWBQ3yYWiZvL6EFddjmUvNd4H5vQR1AN1eUuvNMIKOwwwcgK5NzXM//TDt11T/iKd7
t/lyXeDqnp0IXJzTyZKSmnvMjfHGb7Sj1hHfLb/9iQAkdeF4cO6qd0ONE9REiT5GtrVrvXD8A8XF
KxRdzYh00cHkKAsoGtsaZ4/KqB5j/9ElX5t4I5heCTggAZoLvCO8q3XFNBLSu9xpdBmZbf5Nm719
P/eZ76ExkvEOFE52enN9y1YuhFOBv3ILJ2diWRnrs9aQkVOAV23cA8wzqLMvev/5J/yZHMU3jZw5
XVtADnO9B31y79pUvKZeu//flqMEN60xkKoaZhklQIsV5JG2r5V8H7dQnNY0Gbio6IgC8DI6hBTj
JBQASKJDBCozf7aPcbdxZax4SMzQUJTll/ZFIGSeWwqfhxxgsmKMrEn6HUELC1o/uvfre7W2CLSx
LYShiKNAfX4uhFrTf8yxAnpfx174FnXEmgCk9JCPRnyD4SBlFV5at3oxtEMkUoSX3Rah9dbnlQCz
dU2R87kbomYMZydgWxHmmi2e/nzFFvUMfXbzgO+71n7o/bg6GMZdXe+GrZLzhiCV6Qdkt9TIMawb
mV3YFn7hPntTUNjIgG68MtcFYfbGw+P2skRQub2tuSkfImpL37OyIKGTz5wXfS78UWyo15oOOwvR
4QJ05V28nQau4b9nI05/fgdrhKsfQe16XYOXE1ACHrwv/itC3ThMLYDSypVDNHfZAVBnY4/BwKDl
90V9pDQDgPzuusA1b3kqUPFibWUZHZshkMrvZXE/ZEfevBfGxiWwvnNouASWDzDk1WYjbXIs9Mrq
Q6QBEXXC+JKVLtwxW/QIq/azUHr8R4xiP6hxxwV6gaF2PJxthEiZuL2+XavngzkP5KMwG34B8lqi
8X5sEziAptWHe7QjNA/IwRZBTNrq3hnBuFgKXd443eTdpGyyN+62tX1E8I/UJLqzLyFE7Ykhvz9i
LJnHXwz9zhxDuTVXuSVCiQg6vvCZeBBh8PeJJaHhffEwKnF9G9cO6lc3IxoayWWfOR2bipYdQREB
/E+h0DdC2bX6wcLYB/q+ZYz3ooXDjYcprmeB2Wp06NmN3/V/VeI4FT8mO/c5/W65le9kn2+u8jCJ
imIPpllAXq3mDbmZTrQgsx71QJgLcBsVjyO15NNca9rGBv4irVAdBdLiwBoGjAAgYZZjPIlygAiD
Ks2IMowrp33XPWX6M9L9e6SWA7sNe2MOgEXsm0Pnt0gua/re0e+odjMPu6qMfcv4qIdjX/3QBaaH
2G3TyN31EzbWLAVDMNgPoN0uZY7zH+jW3lS1JkaVZusQ907AY+PJFDTAsxmgsUcrO2DWFZEpEAC/
29Yta55hvIE1Iiwwn6W8RUAS1sVWyposYi/2jcIFIWkIWEz1EdU5VczcAtM5eMVb5dHLXB90YLo2
PJf8Q6vyZ0D4NwD+L53jCLZR/jGnJVp7pV/P7SE2vTshal9rk52bPw0if3Y7I0i6YcNfrh8vtm9p
g8Doqpo97VgVy8rA8Tb5X56b+tP8qPcvcwN+ajxuaxeptHjXWrdx98OqjqV5V1dROqZ4jFchMdpd
W9DAdkYgTMY+svTPNH++fr4rbmIZeVjy8gve9a9Z4BP9i1t3GOMSsw+y66aXiZPkmFRms6PVtNXR
sHht5ciQ78DYzxKaopdeCbryRGp22+HIaq2rj6wrp/2Yy+nOnmQXgF69e3WZqF9azdM2vP2q5F8Q
mhiCQnSx6PjJIm3CbCNHjSUaXCCFUT00psdueqzaZD8A7GJuN6z6wi0iT47sH5qd0KfvXBQgwUyV
A7O87KPMvSfT/b/Xj+ziqsfXQVC36D0qQjCt89VMs2YNOjNQT+E2aDAES33054rAnuPsBnihW+wh
FyqiyFNvkqHRusEb+mgAHOUIdHe/0tGRgOzcxrZdBIGLoKVShGwUugZUzMilUZP1wygio5E06Gji
3qO6Z/quln0lEsxF2O+tPqXVzVxw7DDSggrOha/3ClGa1OojYzx2luFr+f3Mv3affnAsSzsRo0Q0
iCh6SUaIMSs71C3mp+P7da1YOSUU8WBdS1oGyqHoeEfNAoRPcxs5c/qXmJvipapnIzC92Ph2XdLK
lmEki6AzGE9ApM8VO3ZLil7HrIKkmH4H3tQTWFJu46HYyUJsYT6urMrCSBO67RCuoAldWVWVzYaT
NHaDebxnLkBfc6s7r9eXsyFCzTNgntQBhzNEGNpdlyR+YzwOW/O+qzIICjZ0YZbEbX9usiXqm2nW
xHXUZc6AXEkpd7VRFI9lPDsbRrRyOnAJzkL3gqLAxcgniGwnr+d1i2LubnZv7fmmkzdj8XF901ZM
Fc0CmF5eWsMRyCo6UMY1EnQ0byNPlnbp894Yb4TWEPDz4NHB+7S4oWLONho7LpPmv+6oBVIWlWTk
SZVgJJ5KkZkJFlfIO4xt1PF97Tw5Buz1yUK9pf/Gsqe4uS23SIRXHDoGnBGjYT+h82rWYxbFMGmE
txGYYthtrjlzAPK1rZD9MtwFzgVMGPXkZRIRUc25mjROOY4DnXmUiP61MMibJEYgzSSMASuOdhcW
pqIOjcaeAi/VN56slzpK0KwFTGAkjWw87xRTM2LAUI76UEZJLkOmJ8D40P3PoyVhGvlEimptllly
0EnNZeRV+tcBebB43iI8Wn7oWZyhiFCMLbUpsPwGo4xo+e/EXwQq1cB7OVjiQSR/12nkfLpDRxGo
pKvS2iSg8CBlBB4iz3B8zdjqPb3UP+wazA1qgZFbXfUfs1c3ndtDAv+3vS82rGrr48rPz3u3ctmE
jzNyPxmhjF+u+4pLj3T+4xWjBUD+COYHnIfm3jWvE70p8xurvrkuZFV7wSGPOqWHfxvKBZtQT0vs
ziyj3LlL2uOU3lN7o7i/sk9LXhWzF/rS0ewu6zyJIrvKqxjN0zLSgdzoy3x3fQXrn0c9F60+6PVR
O6bbnFvU1FgZjUbYEsef0620yqXThl9ZAC//I2H5BScLKImU6Pgry6ggdD8WcC1lelPnzsGg8XGa
yo1zX1sQmn5RjEL7NwJixZulmaC8Q/kp6jkYE00WMCO4vmWXtVw4SaRxl3cpoMsuIkY95u6QjyNW
xOL70cu+JXN5jG0BfGv9XuvBaEOLg2WIu9TQdsY8BmPDHzLabzyiFuVSPM7Zz1A21nSqzuNML6PZ
lizIsvEJXaO7jvcHB0h6aLn/J2vn9421r5gVhGLUEzEFoEQuoAQA6utqnSwjWzrR6BU3aZcdQRSw
b4HJOs3lDoQoD2M6+QY4ns1uDtiYo4acg89OD/SW7RrMK/vXf9SKFRqgSwYbso3G9Ys7RAivozPR
i8iYWjRWRADiD4t6qwC54uAhZeEbBX07cNMVxeodrg2T4xRoSTpOLhgYntL8Ja1oULfM74eXlv11
fVmrAvEiAXLTMiSstkJg/EabS5mXUVs9ObLz02nfOJ6fpQ+t5fhdrSOTwD7v0ABsbyIDagGa4GJa
RtP4LPMe7sBsbkSxm4wEc94b6YnV4/otQ239TzgePz3FulKk09wUErK/s3mLIG5FygLBiM5PzAAs
CZtzt+POyMLS0qmipHobmzdWfmXk6/UDWnE1ZyIUA8xmy2HGYIPNSr/5h3iH61/fWsDy5yd+s4cx
xXqLBaTkSNHoa9nftVxs+LIVcz5bgnK7cElyw2wgpDfeer08mCVo50GhmGxh+G4JUqynadt2xB1X
RbbwUzNM0EbIbktzS32XU1V84tl6lAvZyqg5swpi6CwCxn46RenXdurH6R7p751TfDgNcoeVFbhD
c6ho4dPyUA1xMPMnT2hBgehXP+rl7FPt2MxFmPN3PG6CQTq+57GbiQ07lzT+CBzi6paUe5L1r2AZ
28/eDnQivkf+AXCIX7G3optAIFIhpRU2jhEmIHXOwdnl2j91+RcDlynLXyb9Y0Rio+cEHQ1fvfRB
N7Zu3xUdhakhs7GU0NHZoGhRJkcSF2VVLz0GlPBdZ+cbe74uYUHXJHgz471yrqfcnqqa2qyOiDEG
g4sZwa1G1BVLwBp+S1BCxQTz3hN3sjrixquMD9n4Zmu768a2tQjFW4hegvy5LerIcD8IObZVeP37
K+p/toRF/okxy77Va53h+4P+UAzomb2d5n3Sb1jzot2K9p9JUQ5bp7YYLYKjcEx6j8SWn8QHxEI+
rfeaNuw88XF9VavygI7o4t3vIs+gGLXB9ELTCeHo4C+DOil8h0c63ddDHBLtPvn0hL6NlmrcThjt
caHJaj+XjYyJ1Q8xj8bZvLe696L8dAl9kYDaP0A7TXARqUAZEzHxDE3qGo/6Y+74/VZL2qqanXxf
sZV+0ntMwXJYo/3NKj442wh+V9VsgaxcMFrwnlbcuVmIeWxaAgUAwQ4XLxn5q2hQbNhqrt+Soxy8
NSAAzmIDcuDhMkccGnEfu4/zFuvVqoJRgFjguBHaqWUgLe8YAHBoHTHqo/rTzTeV4df5m8aDeWuM
d9XLnMhSTNQoM9NLOPYuntx9Xc6hkOxWdu7ng9UFK/O/S1JstJrr0s0IlqTFB7e2/bEK+3wL0n5t
Ldiv5Qn0/yfhzt3NAnWod5ZXR27VhtIDV1Xfg5Ps0yAEMBc0kQJ3dinDArbuXIzM69i1WNZEOCKf
iSc3fba8u3ZyAmsrX7qmcUuxFw2MqORcwE86NDZZbBdNNLlm4hOT3VZoAsildwtmtM8/rNDRBmht
QOov9RtFu/Hf0zprKiwLQ711OJQ7sFqYwO6fn9xsA9tmzSNgTBGvSRtYsxc4QxPNG2klrInc/quO
AMI299d99PJj1TvhVICi1nOaE22O8wZARlroynsjf7f0vd38U5uH/02SotngSed6rGPb7C9sCDGs
nvB9LG7n8fUP5ABee5lSXpC4FCfaxHIqkyltosREkbof9JusiEOwT6NYTO69Od2Qt6p6DuagkOHG
Y0INcDSaFjqXWFdq/qj0H4bOkaD8MJIf15d14euAaAd8QQRQKFJi2F/dvh6DF3ZTF9FsuEcHfk5H
Ej0uvgyxOKSFdp+bWxjVaAxSlQMy8UBCjhnDpqi2K2FP4YpprrG+iOTAOTVaagS8M60bTp3y0MiE
7rSiSoJUxNVtPDlgJJ9a/uaWsbwf8gHssWL27sAtku2tMplDifg7qBhguUyvyPdknnq0Ukv8qScD
OlZOaHXFG0uGfuelVAPSlSv9PNPMUDdz8kXWTrLr5q4HXnY77KQ1NHcFzedg7A3pi3EyQLcnqT/3
aXVEQVLbkSwTj31eOu8FQpFdzu2nqe9JkELRa7bvwP+HDKbfFl/4eDQG9tJy5/Yt3c0pvXXBRlS8
aLdaMTxTjdxmkhQ7M3XmXT1LdGAbeu07mHYJBLHLINPrwp9heSFL8XvHEdy5GQYVArfgAs8B4fh5
Pek+IchwpSWaoAGMZx5yoMEHch6+mprWh1pjoufc6+p9J2eBFSUkyPrWDhqUVQ4kT15ZNdN9ps0u
QGA7N6xFPAS6kfzj9MUYNlNV7DTeV35dmhp6hdLY77O43Wsyy3wy4g9soeVhl07A0jBb069r8EeP
FE32XPf+AVVw5TflZO0Bnxj7nWult0OO4LBNYis0mQn+k1gIHyMY06EeinavW1PqpyQjAehdskCX
Mj1oTWYD1X4ubmoBRGbTxgpziicMo0URVvjJ34Bumt6JEs2grfDEPjNN7QnTHnjqx+6M8YIsT30t
o+Oh8/p2p49U3ntdWsO0qOnn+Wzd5FPb7VDUQpM3L/Is6hrzxzTa+jta9nrwMOVDkA5V7Y9I2dxc
t0PrwmMuqO0LUvMyWruMEZ/fajOg32JpSDy8u/Zoj41PUu+5lu+dTY9ohfZzrj3X1Lx38sfaORRz
eejj/mVqDro+hwQVSUQSfklzaED8UKLvOu+GoMEjtEoHqBA6ZCcWDsA4Z1T33RGjjz8HQ/cHawxm
uJfqrpbJTrgFMvoPCXtMBhsOrvCt+DVBo03cPJHU9q3ukBFAQVj2izF2G1uwugNLD6yLAUakt5UH
VzUVyBzmYxV19U+z7wNMFu3i+SMB3CH/dK112e0TWcr95PRJA9UYkKcRRyJ0f4JJTPlG0LV85OwS
VIQovjXVrDgvOIR09ptTfOmcjbTo1veXK+Tkeaf3RgY3h+8DudAX2Xdv687bErCc2IkAmpZdTAac
SAqnNPv1Fp3IxR2nbJCi87bFrMSRWMDYIkh44XZI29fu0w2IihQlXiyqkbZigmUJJwY6Q+0DoSPs
tI/rBnwR/J5LUYt9dTUPtNSwFtYEGO6WzV+xtRG1bWzXr8nZk+Mwe3ugzgwRzb+G6zN+1ERI3P31
dWwJUazQdRi3iwlnXsTActsb2VPRBlT/H3dLCQHmsupSbxBVpKGXJw8s7mubYBZbJ6Kce+OVAhjd
mOjLW93aMUurAkQ2NW5M19y5tJM+klcjuub0EvUCDb0qPS5fjsm8HUYavzes/GGk7jdvdLYcwyL5
wjF4FPMrwMJGl5ai95UxeQVoM3CQpfM1aSPTGXaj9Y74QmYW6N/SwBw2YD9XNwNTEvCrqHdfhK+T
mGvSJQwpyngH/shMHragfy8LVAjr8KRYaBERsV40DgCIGWXbkbLImZpbt78n6DhLjuA7CUCKqfNq
37Xf7PbrkB9LcU/Hrb6TNWelm2hzx5iDg9yQ4qxQHatG2aG0GzuRMDNfgr/jumlsSVCOTbAxjWeJ
en5hhsAm6D9d+YYLOV2BorCI82KrQgI+0tGVMM+ab/DD9RWsGfeJBKKM644u74veRPEuIXeph8Ar
Tf1MN0Nu9uF1SWv6dipJeS51kylHM8NppNoM2C26s2yOPPfWfOH6gpbhY9znDoqj5zdUrruNLSlK
4aLbN/I5sW/y2Ecf6fXFrEoBaK6FjoYVnDIdlSOmJSjCYabeJ/x7O75w/afYQjJf1S+KZhgM7C9w
ZYrrBenvgCKYh7fYNy0P5Pgn6gsHgNeeSxeUlfO9suKk62anxl4lXxa2TLJlH2tnfhrCKoehW4PR
enGPcME7DO5uQizdbijwqgiK/bEAPIDno2IiwJ0lcZUaVTSkARqKtdHn+h9oLsij0e0Hz4y8r7KK
0qrd2vEQLiTx41w+1+Z7SzZqkWsHfSpCcSRjr08ak0usn4UgsUqMjZNe3SVoKjoGAP5wkd4p+ZwK
C+zLUU1RWItr3/J6OJOt0dXVZWAsH84WeWt0OZ8rVN9YgjlaXqH1N93V461Jqw3DI2uWhxrMf0Uo
JtGJBLenyKoIuTcadi2dbt3OsvyWoFsrHfAwNMG2PlSwF7C1DA+MjuWNPQ1dSPI29d0pd/3ZSP92
GAbLZxvpoaZL9aAuEhCXZaBznpox2yEfQXfOgPnO0Y2n0Bks4Xsu3kqx4XwajGyJE09WpEQ+o5Va
GaQDZwAF/KF7Et1G687q4QNJGrV0FMZ0tbfNkawYGQaJAdf2vZ+YT/mtToqNg1k/+v8KUaNd2ehz
h242dIEYzEDV0gCds7XF6LEuBK0IS88HDFGxxKoViCd4WiEjKv0nHbAz19368v9fhGEY1f+/7ytm
mMdxn9cYW4jwOk6qw+ju43AQd8b7dTFby1B8lm7GAxcJliHKjzg/2t6/179/2Sn6S6X+uw4VhKNi
fGimTkNTW8zvszIOmTXvZjN/KRsjtMdi58TkDsSQTkDmcZdS5MEsvrv+I9a17vdvUHyBY4pexHWM
2Kh5ommO/o2vA5plrwtZ3UkgRKEUh8IM4NzOHU6cYHxhohXK+TGye0hEmHa7IWJ1HSciFod08say
Ckbgmtsq0pHcGkfhx84dfNz/KEXRbFDIyL6WWIg3NEFblYHMvEOyxai6tV2KfpNksmOSYsrGnsNl
DjPfcAKrzvlkrxTF9ua272JAQgPT+o156Im37jz+ytIN+9kQo3buVG4Jz+5gGaAWeRw58eck9y3y
MZqfbQ5d7Oj3etTOU9QztGawsJ7WjHEaGVoxtB/XNXhDvVRe5ixGw3xXYy2tUe8kQ7jaZsADcTeI
S9bF/H5gKpdMCTElGfDANPjDPCd+QV6BE3t9KevH8lvGon0nlkLZ0Jvx3FSRJNTP+wdNc4KkmHbW
sNVUta7HvyUpZp/1NKmnFKuJ5/dc1976GTnd64vZEqGYfeJ47aQJiODTPKDDrX7puXNzXcb6ofx+
gpPzDUMneNZNBoy+K3fjz7Td9+MfGCQIsCygiaBn9wJHN67AV8IIFJgZh5gXPskevWqXYIj9+krW
jh5dNy5ASwC+ctG7X4Pb0aOVi5WgaiIAotdT6fPpWGcbffprx3IqSPFgjaX1wq4pPJh+bJ0uqKZP
o6TB5k8lKD5snJCIGEDSG3n23Tjh6fgHlnjyffXFHbc6sDAIvt87P3TyZjb3rdzQq2UT1DDmVIRy
9RK0m2MAz4F58L0skdVqvGMHfy+0d7wyg0b8vH76q4eCXk0UJ5fxCbU3fEbtQjqozUVSvtmC+lb1
WYCE5UzIQk0KtDcgNim3oyd7DUxDJY8qA6RC9kGm31PJQuF9VHwrpFjdPNR00SuOiTqDKp5yGAyX
5TYelMS5z7vQznzte3IwvxPyJ6p8ImjZ1RN3aWZ5DTIlCHJbH/HROO+un8rqQkDzsTzAAUOuFnJR
nQHoPKdlBLzmMDaTAG1fVfUxAQ5SG24+j9S6nBGGdzCkhF4PtHycLwc1a2bwylvmQPw6+eoUG0q2
Fpuffl9xyKykZhZXSzyJypUWIERCtzdrnmq2sW9rXvlUkKJslhjA6GVjITybfJ686Frl83Qjc78l
ZDm8k8MnmetpAFJEU/XUfpWyeywmOzA2KRAXZ3XhCQAfgCF7ZHkv+CljwnWjMUvk7qd8z1Bm5T8x
foT+be6nXhl0drUDQfyfXDonQpWTAm9y2xK5ZJa9KJ3KcErCGjjxNmBUrmv46iaC9RmgakD/uEDN
az1PxnLR8N54tDsUBQ+Z2DDS1YsNcMrgIvAwIqvmkDG0yvtax/hOhcJA7B3bpvez8sl1X68vZTH2
i4M6kaPogweu6WLiGBepteCNbSHZrH8dnA0Yr4Npqt23ejLFgI8T+HpjHEdretXcaSNUXj0LDCT/
nwjl0IfMmY0m7fH+/0bSLzb6FunGUWxJUOxSl1NjzzUksOS5tCMpju6nRwIWH4Z4DI1kQAW/4JYH
Un5mcQ1TJdL70PO/BnnI+rc/OejfIpajOjH8Yih5rBkYNByMO3DX13Ij2bNm8ZgPtQCfjyYAlJPO
v6+lekHdBHHr1Ou3tBsAuuCFnvHXZP/Lh69p82iLP3n1nYpUbkykkLU+B3RMlCXNUfYspGD/GV3j
rh23CGfWdADRLFqFYI/okFWCswQUotJxZgRn2ULT8t3sTB81z88fEcZr0DGMZms4TkWIa3YT7Ti2
0I35s17T28T9PFc5NA2gkwhnMJCGvIWizDQRghVxU0QMQI+HzW67NYNfSKS9hSQSXffLPp5oWV+C
p65HtT6yvVdbPJENY1/7/JJxwUDwQuSnhhaydDFMV8FOusIvR59t1Q22vq84E22si7xI4A3tYg+Q
G7QLfe6EAXwLAEcUWkFAbAIFTTESRJFGl9Khf0g1NIu7H1ymu+sS1HtDlaDYhJmPg2sAZfeBDTd6
/Ui9r+2RbZGt/8InOb01IAWPLYR2OASgYqj59lHzJs8csv6hGYwnUif7KU5eDbM6FP+PunNrjtvI
tvRf6fA7fBJIAAlMnO4HXKpYvIgiRZGiXjJkiUokgEzkBfdfP6tke45F91jtt5mIdnTYJAsFIC87
9177W90nJd5lTfu2z8+Z6/AyCB4T+gy5V1NMcMv867v9U8Lx/EXQ2YHyQogyEhrgvh9vvfRDuLJs
uuE2v1Mk/zRqPhWd5HExde0RZjmnNY7R+yqOzJJfaANsR7Kn0w8yEK8Xv29fA6VsihMHAMevGRqZ
zy0kPPgaoZgP6KA/zj5uqnFb3q+mgXSpQ9k/g61nQffsR10B35JB378MAPviHMzREAbxf/IWEnB7
SMC+czc7tMpHmLCoS+b1jdsBP2aSH4M0eDRiyG7M5i95m3x0dH6JhfsSrtP7WUDRJHP+jmRSwVdW
kTc8HN3BoT5b8225B98iqsAk1lDq7ZWTwalJdoA01sPA9kua72+wnZXM86qHP17BV32cUoD/+QrI
85Zf2X0YCmnYS0YhH5vDtppk3paZkIfdJEcJoeXcofTkrTiQlpzyCFsFmd6piDVlgIYlEU4/giy/
nuZnnsA5sjr7xuV/pnbkE99ptvfuxj8qcUnFrwqH//q8/i/xMrz99dn7f/03/v3zYDYnRTO++td/
3cjPbvDD1/G/z3/2f37t+z/618cX7aR+/Svf/QU++LcLV5/GT9/9S61HOW5304vb7l/81I/fPh1f
8fyb/+kP//Hy7VMeNvPyz58+D5Mez58m5KB/+u1Hpy///Alk3j/MzPPn//bDN58U/u5avnxuxhft
xxf55797+eTHf/6U/5xCOwwxBtoygEr5Rq9YXn79ydmgAlAdzGSgCEHs+OkfenBj88+fYvYz3hL2
QvSBQoyHUuVP//DD9NuP0OIBpjT688l5U2A//X7/372i/3ll/9CINAepR//Pn5LzSvE/s+gMCDkj
vZGpgmk71KavpcATWZDrd3BFMJFywBVt/mof49uhayFW5ON0EElP3zSJm4oxtmtNV0BEqIaUkQAD
9sA6CBesBu5gH3x8BBSwjEBVDmL5IVMwtI0SFZcqTW5zpCurDpVQtJlez2j7DGTnnrp0ySHTzaJT
Z5gpMmhpx6J37VKbc+NvYSW3vhBq+NokvaniYfbVqnpeSkiQ38MiS8uii9jJtGj4Azw4LTSCh0OW
9fHtZsH2zmblq5Y0b9HiOhcZWVrYPyxzQWkrj6PWzSEPdXPktmX3sZ3i6ttw+FtT4mFQ+N/rwf7d
7PjPZs3xZTgPO//6o/5fnDfnOvJ//T4u/zRvLgf35dP3E+b8B79OGJr//K1jEW7TSHBAU4Jd59cJ
Q+OfMRgBTsK6TsAyPG+Lv00YSn8+22Ei7Qp1BTzzEvzRbxMmyn/Gf0CmFGAI/MJ5iP/+xf6DCQMZ
wvczBvs+cFvn64Nbgj6Y125J8yrz0UfTCCrKHF4kkZqu232I2jq2LmcXowv6sVwEaeFS3jX7IWCq
6uEO6Urv4vFK7Gw5+ZA+Liqyp0Vm611kx+dpkBU1wfJGz3LDyGb0IQpcrtHOtS6AkLcrGMhkv16h
OMCuYQB3Isze+ESl/pKCrS7qfvX4FqCDKHfIDQXfjYFqHB2yjioTF+iwkT2EhM7fTCRFtbDMUi15
gQ503r30SZ8Mnzhq+9CfUzQRAbcMI/kA6qRmE/W28sgb2K2r1GXVEIt1LcDn9D0U8tBj0yVmVwtA
WhaMnAYsILO1pFAt2CSUJ5EuiFMoiw5CJG96tyynbNDR2YUFO2A47vpG4nNV2UCxNNW6kyEy82Zc
9vQNIp0mKsnqbHTUE8iI9xzFAe0KKI+GO8E3efLjGovLBWoCYgGy6MclqyyT4uSoyR+onzhZSuSz
fKxL2jb2KumQpA3CQD1bMHDYdW+NfmPtmlWd8Pt8u/oFdtzbuLzPiApbOHS3EMv1ucHnLuPKUPXU
efKJTsLhHuRq+weSAlB6me7BRMHOC1uhxAE6ct7mBUxhFJT/K3InTa26rM0rF638fehEk2DlyuBB
UIJJlQaXeZf73RQEgAV+mGHL+lmkHYnKYWgTdkXmDG0JEQbRWLYu7VeoxSedFUhJAgSx4qLQmWSi
HQ6Jb6eDwZZHyr5Pd/VpnxCBlA7YnblIbL/RF903aHZuDAzj92ULXbnAXSool05B5m9k0uMTg/3z
CBXHhraHPUxKzWPyvC6JFLVinSTvItdv4givaP44ZrP41Mf7thfbnCNSSmSXx8XQNt27CVL2EVSc
rY+B1mYDgBAhm4ayIW2GezPDdAVvNSzKwTSx2yQ2varg7kNvvWB6L+IgyfsinK23VdAoCfpXFn8F
WkilRbRxIBk2hliLDgOfoWM1XVvrIGbXQWAAipRgJ1z0tN/booFh+b3C6ZkUUsR4WNsa5zcdydCH
1+/o6+4clRbtK23sin7YtweXuMaWcummXzJpxrbCC2dfGuanvOjZSj64fdzeUzPArdjQbdBomWm7
uOKEhryM7aBgZKxnMtzAt4fCiHQYgqYYG671lXAdajc2GOzLxDfLUbxV0J2OlsigokqM+uJM8ryJ
Z+FPLXa0qzBgeXgIDFxLqiGK571auw1t6yKDMqPiTmMXj7bUDIe9QUawjmNO+sLPOHtXGsgaVfnM
HMMuUo+BQ2qn3tmM0bZ3uXogYy6rdMriNynRvivndJcHCYY4Rft6Spo6bRpnS5yBJ3a3G7b2h5VR
88ic8C9TrnN6SPZg/SCBmr3PBpC0E7fS8AJwf6aKZphXUWX4IIZcKFtvE9fqizkhTViFW8jXOppS
3rpjwmNQpne++u5Ao+uzmBW9LUPhQI7IDpvHLk9mFotfT49/a5v+z/bgW/Oi343u5WW8+WT+f9iI
z+q5//tGfPVp/9Q1fny1GZ//6NfNOGM/Iy+H1mJgoLDefNtyf92M4/RnHLtQegSX7fdt+rfNOEl+
RkwLZTUBgw475Jlg9nv0Sn5OQHDDaRFNfPDogwbyb2zG56zNH4JXaOvAZAX4EnpKOH6hIPb9MVg3
sZrGcd4Pg3BNiqYabGShSSg6peIguhoTlbyJ0a71I5f6V0Hzr9c9f3mkM0CDfd1vLZvF8oWT/eBT
PhfExPzg4t1coAvo7yEj2bdLwbT8W48gFJGvWw4UGjn3CXLFwwwJxmVPp8ccXghYpPa50FHwg5zv
q9jm16vhQIBTB8hsuOz3D3SxsOdpx3VD0DJnh46FopqR4KxsPsqDWZalFNICV50O7/4w7H4Ls/54
Dvk+f/PtNuHxAXdNVM6R5Pp2TPlDAk0uKJqhwQpvMjvXSnxKvk6p2mrZ7rBe6f1w8fevh1gygpcO
0EFITH1/o9i40oZ3035QTY+MmmiDlmF13+c7xDdzfohVP/6o0vn98ft8jwBxRGjnxIDFxPkzNBP0
m2xJ3GHuxvbYIvgqsiHMjn99Z6+vgtMcCoIMLQaYuMgOvSpGBy5GkOTYckiyPq0zMzYX6Jv7kSD7
9QzAVdjZrAkMX6j3UAz6/vkBBxVonS4wyuBK7yXtV/nUGsMgcop3cvrrW/p3F0NkDzklms7h0/Bq
VI5NaGB+B3UW4QYUl2Z9L6KdHaBuf/7rC/2bZ3cuQqMlhOKsjkru93eFKFtrZGbWQ5Cz284k7mib
/O85n5+tG5GAhhsP1q2zf0pMvr8IRjTOMIhZD5zGn2ncrTgS8OxvdZv8fpEz7R2rItonX12ENrwH
0RZ3EmbpfDT7DiZEPlz3QqaHv35m55nyhzUYahdkvDEEMA6QEcWS+P3tpNG2ZEHS91ekRphf/K0P
RzPJ+QAIjyykvZEpeZ22X5p530KlugP6c31c7JJwd0/TNhzvBtV7ebGOkWGlRqd7UsxmmM3j0Ad8
vf/rr/Fqnzl/DRz1kDXDP5hRr+lnQeCRN1vD7jCSpds/ZAO3WdHIyA+lXLvMXDDd0I/rbNBf/NdX
fjX0v10Zyz7sGPEgAAR7NfSTfaO9AxH0wGXWHzepkwMU1VvpMLge/vpS/+4msWxgl0d3ArrRzy/6
D0tw3MyaamA/D7YJ2PtAePcZa9p0mnm8H3ccc+87m/2oZ+jfXfQ8pdEVRSFh/3bY/sNFeRsRyWbX
HwYJYVY9sXF8mvPOnHQ6oicRndIgp9t5oC9/82ax/qKLASg/kLPBCXu1SvII7VAdMeogcjG+C1Jm
T1Oj9bPvwYda/ATpS9THT3990VfLy7kbgKL36+x/BtQaIpZXT3gB4kLnIfQAW5jdLWO29BXKCXT+
waz506A5XwdRFrLjmPkItb6/TiN5vnjIkQ9kEvwm6eb4rUEx4a4R2/CD2f/6/YEdAA0KCeH/hVwi
DqnfXypu+nTtxBSemrEcP/6IknFWguED/rC8oGYH9C8WY9S+znKA/NWSTKc4BNwrio/z2CSsJtuu
L+emI7Ja+gDHgbabzVjkTuW2YkMbdVWvs2WCecMa6mIJRQpguQ8QEqJqF7xnZpN5sbYi/xCPSRyU
c+NxWIG0DX2Jc5YAXqQSJ7DUDJY9DzEMSPtugOiNZuv6Eu7Uh9VEZ/loNIU/gQm0umgXzcTZXI5e
TrvzyQ3sHILsTkTKliaWNDuqIF2emGDI3Eh4rd/rLk8/dD4Jnvm6xW/Cdkw+sy1hYIQRfdeD90Yr
5kf2LLtEICFKqIXzldghtna7ydey8WKPS2PxTap0HLaLsQH9suIiJuhDx/bwDpOYv4E3E7jpPsnG
GYe5Tt+5dKfQOus5zktPZ3FKRp8kNQ1HCV8F5IHWi1SaFmTyLmcP/eynqF4zu8IXIBR4/DgjrPGF
xgSNSpYHGypLW/Shwfk6h0NLqPoiVx0s2GMR2csWS/tWo6ySjGU6TQNoVFrAxostQn8QkkOFyQPS
31mWmrFEXEmvYLuxQCzbgi5/waE6pYXNFjCNnPVhU4gA0O+LDsA1AYVoPIBxszD/wLse01WiTFXl
W7PiMO9IR8sE/NT1guMHpABwID/2dLcK8YnqT0wETVTZdIT7xdJn5gtXyX6byJ1EB7o5Op6CzvQ3
Rgacvu2cWN5uvYaD4CK6Ybye5A4/Cnj6TEmxbE7rizibwi+7BIK0plr3zyuQUh+jUC5gWjTZoqDL
9QGrxlk3vhQjMliV5SJUJV/7Xt10iUINaUQnti1ERufhkDYjvUeByEFmv6/6aw7oTlb0PNPIMSB+
fOZMDtGJDcK0b11L1isb93lwhMwOsV6UrOoZQV9Ij0MoW39QA/awi17Edim3pVG6QPcrvuFKF1fP
fqfBxYiwfKomv0G5JCYbFHB9apJ6AN7BVm6wAakDmURwh1B2+kwDHpISXQ+zhvXGHF2ZFH6tB4Oi
VQiXgInc4eu0aeGIn0zJ+QRwxeJtyEqW7jkpnDUG0OfFmKFYWbrc7vAx0CW4BNvHXERIV0aCrb6O
Ocoa1x3fRnMMpG2TOlgDggLnxnylwsQPtWiNUgfai5GfGLJ/YxGFuxd3wYRuzmqDp8ElnsTW1h2i
1Cu+unwo+TCFtsxQVHgf8jxBxU17oi95uGHI7RMq8CADtmNQo5y2YEkBH2RDkUDuyGUsO+zDgyl3
YYH6mAWqYtGC4wwBH0NVx56JudxiIwywDiiFODcvSaVsn8QHmawRmH89XZqjWtNRP6APZMqq2XRj
Vsf7zElFxixcKiRwFCmani0fFr2BAJ7QZnoK7e4StHUY9iilIOLQ0W77EuSgixV7TMb45JGBgxFj
toJEslPpL1fLkqRs/ZA+c7Xy8SRI70Q5sNQ99VjfumqG4cIXCZNFWm1JnwYoI3fphJVrC4KSoSay
F2wyfDlk/b4/xYj8r7UlbqsTHSHVa3IthgJBv4A9GFEDoFOp7Y9u24IGVNhhS6DpDWKBlHQzfV3m
Fa1KoZTdG47akEGqst9fjNX4tTiakkcTqhCZ6UFjCBhPQU9hbGw+zXkz3M9I6uKPe56f83OdjK66
VKOOOygG6aCOU9h7jmZY1yPgNnNyEjwP5no9W+QWet+xRqUhRyEL+SujLn2/2QuVrSGvA5yme8jN
AJMtO2iFT+Pybah5ZQ9DvI/DSXTTHKGljcdRGa6Dnqq+UTyqoybmb1PkwT/PaE6+GTeGX7NoHw5K
u3e9R6EqHgE36cbkBVn3gF2LJMHIR201z+vAQnJTIG1q5hrvosF/37REY6WbaVr2y5TKWoDlCB4V
9oH0IrQ5RA2AR4EbooYFjjMaS3wAsgjWIzVGGIo+2MAjRg9uxNaEF7rX+oNBHrPuW4VxnkxjUEFt
qW+CeZS/qJh+wVlhKSXj5FYtqyi0XMyR7j0UAwMijDoV9p4OWH6qoSfNVCF0Mc/fkiyl7nnAC4ZD
LZ5s53NUIxBXFXpb7VW/ydkcc+WnvVjVfMlpG15PCMewMAz1lOSfdBDdonyRw1tIfdGBRnluQIck
XvmXZPL7uyXqvkIGcWhIdEFl9q638CLvNvJhc6JqSPdh/Ib2ju4TMQwlsd4XW9a2N5Tttmj25H2c
9V2xRxsIA4G9to3brrYOK90gMbU27HIlS6A1dct4GY+kwS2wI2xl0SU9K3ftZuYeQUFpqhhcXNji
nN17UC7pvBtKM8up3BLQbxxTcEoS2l+2ANUUMHVFhnbfTqFTzW2j2Hy9bGb3tW+w8JW+dSCzkQRz
XmfI/FIbmi+pV9Nat5kbHkBNspeKbVnhFRr8y3OodPRpGFQLIN6fPepMO+4dY62wwkbvdgkETawo
4liZbw8ydBxqXYOEV4sbOU7zQo5hrtvb2Ir9Mfbhx7zj7JoiVX4LL0opSuRXALI2YmFFqLP+1mZo
8kI8tShZLuMYf7GpQoIkVKiiPDjgepB8jjvoa5Z5+8QTCj5Uco9q0l508/h+DxIAi5vo3ZjBLrfz
awRjkC5ZC4kU9ymdKbtncqFfp9mnlaBiq4lvEH5IUu0rdiWUfoaphLxahrVzxP3CEcq2pY8838oM
jgFjuc+O1ElHNS81/g+5cr5EHyFMI9dDFLRxAQdkdWGZx2wYFv/2XEev2DbaNwGCn19aHuzL46i2
hdbo1IMnE5+AGirhMLG97JFfL7d1fxkSNtXDEowQ2DR5NQ8qeZoFkV96uSUvfs5Q9B46BBZTMzyu
cMe4WzOkQ85TBMOtJelyOYvJALvkaPRsyDyd8iUmXyH/+Ljmmt5FO9XvtnG7QHjU1yGKUV9BY5+u
h5zbcuvCD01m3RPS7TMKgONlaIlYim4RE5Ypsbs3S6dPrc2zkm3e3tlxkXuRTShwoTFEXYAT+XWG
z1dhNw51y9pGdTeCcOUZFPZmCpD1n5Zoe0CJxlSdpqJGaXU5Sju2qM0020sLe/a3mTkTEAh8Nrol
1PepXC5yAhZesPeoooP/cAnPK1QDBU/TF8CnNLbRIUBpzgT99GnhfT+X1A1LjaiUFKjvjQdwvPJ6
WUhfyYgeFp4wrPoyqttFgTrNXSKrjO3dCeZstAF8ajWXfFeYstB2HewEc4p5SvOqm3jiSuNJ9AuK
HCkqsesjn9LunRn8jBAKNmKXlixxAUs6Ua8L18+0m8KHEcqs66zdEKx2a/q2nTR90IzLe9JGs8dO
kXHgGMZzOQ3R7a3cPUpDw4hBpbKlu46xpxXMmenS+Kg5Ohov0F6CnLVuFEtKMmLKbW2YXAQBv+qC
SdXQ7W0l7rk5rDuqX7L3HvHK2JW5Z6oMnd7QJaImfUmABrhFEOjKRClfcpOkeHEqDa4QXAe+3KY+
edvGan6MjV9pQYFftCVPe2gXjF2f5T5kaLaeN1OrHhv6Yd8jcYts7p6XM93gb523s0vATtiwaozZ
frngLR2aPGyCEkGgwTza2AG+QXlYwBudIlDeo6YvkzTge83U0uAcsojork0QkF+0cko+q3CY5RUK
uxlF6zm20xsOjgVEULOdl2uqsnSvUDkdELGEmtZI/1pfZ3ZA/JF12PLkEIQPMHXUR5UhsC0sUGGi
7GK5LyU4bBDO79LG+DyVRNsZoGWHBvcwtWk73k5Y9V29qVST05Lb6WRT32EoZK55SEcL/x5LYnOb
+eDFGJJU22bDmvqclH5KggOFNwG+hhjf54hxXuyQT0Df9RG7P6ue6kF6crvE7fME4kHl1u4WihNb
prIJsUkjLCuZyBxD1TTFYdNlZj1iHWqnqm0bkRdiQsBVbCJfn/duiseKeKgE12XrDis22b7cnNM4
bwLmrizOr1rC7G/W54U2RcKjESED6DK80Xv7JAIRXzaCl1bTtk4R/Fz2jWE3jFhxPQd6epcGTaaP
8Q72tQIc90JwSpFkRkGwkKmR5dhL6d+afjPXcoq7GpMneuuUy9I6NamND44IsLLzFD+PffomWYG/
DBJ3MQcI7fYWjXMlRG4CONbWFGJwvkB6xl4EK15LQZa+vW1V8OSMH46UbeFnG6oN8seuwakkwuko
CeRYKGW2K4r1iVXIA4E+5/Qjag3EVlSAK1JoVDhQusw7FRcLFB60EH2c4wBpEiC3p4QdqbMxnBiT
AUXntrl2Ldzad5GfcHS5AbdFRcXaz6Ir9CDhpimDJ72Z8b0Mg/lNxjPyFjQtDaMEyGf7ff0FfpLq
1oSJunV2OLcDJo/ItDmsmWEzFAw6husZ4qhLZekxI818j+rIicGWTJbbIPBsUdcmp1CLrZR6eG7E
ct43yXoM+4yihgF/rDvOkF4CtnQnV4Ae5hdUAGcbY1EstVbRE4IH+TDCyCooXIpsetEEozB16zhg
0blfxQP8ryAoxcQWb3rBO4xYRPYfsTM2uOhoqgxrKSIphQCDzaboQ3G7Es1PmUvth8VY0pQtAIHv
g34geKwRIImQwvF3IP/N1z5LeUlyplgKhyi5Xjc0mep07oL3od4IhMaEZxLGHVCGLRP5AD0nf9cP
qQPwu58/bT58jwxTfBAdR9mfwzISlOW5gltXCLIC4shDxvprOXOLEH3miC0HBq4ewYEbWF9FHoLR
Li8SFMMLocyTT6YlKLOAo9ubmBkbaccAfQWoKn4xucPCDh3r5m+cWs36njjXf2kSww/IA+tnwVz8
BAtNChnNSGVtXZP9wtaN19qlDh+zjyQcC4TC20HMxOINa0VuOcWajMr08IKOEFmYUAQ3KRCO0HLM
Iriz/fnsMEfThk6+SCEaRxDxhqucz0fk1bSq1bIl72UTeBwrEN19JJmIq1Zt/UvkbXdjebY9LslM
3tHQsGJCwmiph2SEoiEdgKGosmiYjyQIe/AtW53duq3VTWFGesUbOvFD0+wux3eNmC4g98CP2j2o
jA4mXoJ5CjJWgMcRFdyPcMEIIAHKa9Xg7ZdKkgz00DFaD3Gy06g6A0+SYoNM9XHKBEL9dTDppfcs
fYqbjkmIF2w6Y8XOJlf7icCmIRGr1tW8Q2nEVjeKAwZIv1R5r9RNBGlKANngqLvSDaDfwe6lk6U0
bjizlNMVVaEoJAieQqhf1b5tc7WEQB1Kj0W9yleDFslwQRql6OWkHtqc9AhCDYmmatVkQcs8fLAE
uEWBCGtmM3+/rC1YaJEflS6ZmSNVArUTfg0g0xnx+EfYViSeQQZhV44O5azrSVsAStV6xHeIvypr
4+GIlEJnsBW0Kal7xsxXjjoxBBSz6k0pkG+6GQBsvW63DcfgtmVY1eGXOr/N4TEQVhzD/m0wQxJU
JPnUzMViHY4SiOXW8TpfxeouNCrQO1jIGqfCqMXhpOFz/DD3HY4oK7c7Ld3cYt3b4gndO6ydx8ov
frzu8cZ1NfBknQ+saxI81zkRtxYb+H4cVoIXrIK1QeQOoRmAmcveoPQxaZiJ9gxtelmMvqMy9huG
CaYWxaoSb0KfFjWFvt6B2wBNQYTJ9bCAT4k8FJvuBLaqAImYFQe8GEvtWmiYnXSIQXsWXEEqxNqa
udGYwjWDe+h7n65FugbIVEEEkv8yQ6EeFlMscfBA6m9GRvvczlehE9LcQtiMTXMwLVaklOboHbUS
2YqqA76sQYg1q4+SThYL6Iq+2XKdp+QrNSL5YPMYWHlv8hZOOj08Z0A4GaakpJRskGM5E4KESe0t
29kOdlw4iV/wielXaMUQavLZi+ckGrOvHnLVtCBKrwcaKBuDWJrH23HLuwYHv82ncaFRdYzgRRJZ
Uw/pgpytIEi+gVTXgW+bT4x+2GQnaGnSgCQXqdXA2sgtSNsKlCTkHToybdfJaMPxnARDdgMmwgKW
e6hG3YptW7MyyPJVVTIPAgjIIJ9GvjpRUJs5REWY9jqwOKr5MLcnPVmRIOPXx3dNl0p6gnq33wsx
NxramJa05b5aMwElFHTsLUta6soAya2+bscBNancSswEpOKAGO1pun1kTCbvcc/5O5ltHUIsoO7T
EhJG5y71NOO2MnxHbJzMdPGVXWAUfeq7Mf5AbINT/Yhj7Id5RJRR7zyN0ipap/Rd1kYbPkpAWlEC
mTput0K3M7C6eTQ9SuKgNErzUce/bBkEFG+yIF+2G0S91BatkuZlDadQlmafw6hYYB8VX48GKfIy
wnkiWwuK1FdcnTFBHk309uwTNlNcYgijk2r3NaZfEaUGPitBlE3gNZRyeGiDC92lopdAyoajwp4J
8PEy1GT2XPbFnKCMOF7IDo81LfcErj7iYgBoUWOBMv2wQfk2NMPbDJvxUsDCVeA0bToc2SOgrXsI
OPEm6i3fO3LKpgyqD00R21eaULNXxhE6H+LBK/VEqHZjMYQ4nx8B+J5ZOeUrQNUoGcL1N0VezxRL
TzLY3nV2QsSNxRp3PoYkK1zbS3bpZxx/SzR0wh+yR7W45VeqQ/gKBmwv1g8zmgr3UzRCSYjMI46a
VbMyZKijYGkhMAx2dEIUjhsQaON4To8NXejwNMbtgvhD4miN4d/q6NRQMjTPLlma/YrAtqqvrQnN
AGSRm+hV1A3DlzkUFiSZTOKcti0Bii5ICUPAQL3A8X41iGqPXeozmAG4joon5A4cf9NNmUKwO2z5
WmtKbFAlOPcExdqhjo80wSzsC2DRJjgyl+kE4CpF8+e2hzrtorOhR3yVxLqpAIJZmstUt9NT2yI9
UkLVFxuETxOXVRC0o7oKtm2nl7PicQ7y8vm0dQvrZcznTPBsRO4qiR9oYvrzw+7XlxGSs3sTu3Qo
oLKdgmve8/Up2twYXy3zROSRh6vOr2N084M8HTfsMkjoymp4trO59DPwO2+nDk3KyPtKLMfN6oPg
QAwaf7FXZiLHmJoWEB+aAer1OYRk5gPXARHXcTLH09sYOYUOikkebCUN4qQrjE63TzTxcI/BUCIp
UmZQCNSxaNnXdplCZJyR28jJAYEEoFjrNKdxNWOckMvJccvubMo6i+2/Q4i9hCmq4WRsgYQeqM6C
GvlsqcueC1C5DKbkeOCrMvpiYXb9irAbtEs38ym/k8tK149SC8NrYUKyVtB16KHugnWkTWHhs92X
BLLk/ksk/jd757Ect5Kl4XeZPTrgEmYLlGMVjVikJEobhCwS3iOBfPr5SncmRix1iNH7WXQv7r1S
wSQyz/nPb5JypdBZHcJv2tQY2GDlvEbGzCQsZn4unwJN+bQJrFWvNBKq72PpdK38Ab8IY0ijcYan
MJGri1TGt560WzQ+ISKN8aTTFc/FpvbmJR5F6g97W1f+GHf+Av2SbGucZ7To8uwGOVmxSWo77E6D
pbUbDaZ2SG5t3acSCnkRW2Y1fQ9TSEwnzeQsi9a8M961zqw4f6vKe3Jphr8IWzb53Sp1+tMx69mI
RJG2xjkJAu9s1IXFHxuHMPy0Ok6yvANOVU8rWh3v2AZep08Ibtr0MK/0kLeTId1iV45mE+7Rb04Y
5aylVjm52nkgHroiK5+W1J+t3eCQCEJZ2UtyuoGEaKZHQYeeTN/ByOjAdS91sF96AJJdwm5Z3ydy
SmnlWWlzLErtVjtZa+EiKW/LB6zA+nvqsIpWeQj6eg+hOSj2mbl66nZqc054uELiU+ZkRkvnSiu7
tZKO7jOgleWb7PLkG6XLdKoaDtdIB6gBj0Hfy3m3pK58SruQkzmsTepHY6xAyTvDbTaDpjrd1l1a
vEdsQczRYuueImUyDVDfWpagOVa1bAusUr636TKQMCXNJItx3RdZs3G9xKhP7KmFfU9XzFTEBKod
+dAt+KTjUv0009CUm2AMRcmy1LVD4Jw5w2Rl9mvdFGteljsxtVUbe1bBSCniP6/mQ6tLLtVrU1+L
W6fOKfpzlKzLQ2GYM8BS0+Vy52dZ1zzVk1WqbZ/okfnHmjhT3IQKc9HOrtOXCo+VgpkmQ+ooZKnO
p6auaLN9EAgX5YkoStry6UKDJ2Hpc7joljzFrg4/V9VE7WIWYym3Y8+8hPJMOlXJR5dk6j61vJUa
OHSkeRqLEYxNuNr7IbQpWjzgOzuHRNxP6BnH6UI4105nbk3pV8dxZWa6cUxn+epWOj8xyCuYoQ2F
eaoIAueTV0v3yfQanwZ6BremLFTyvWXycd6HmFE5zAeKdc8rYXqTsGi9rQVy6G9Cg6CVbCw9RvkJ
+U6xxNDC2E5V5ae3PTdCde24iGoohvsOUEa28tgtwqn2uknqPMpXyxv3y5wSbgWuDOqvzJYOeuBM
VLihNOlnW1VMgJl9ALOD9oCjMOKEkD1PpX7fyLIzj2HuBuroJjSgNxq3ftYMngD9NhXGFGyHQLb5
8TL/hvSZA4+6XgPat5hwmQ/mUJV6K0ezZfTkqsGK5jozD6pU9Q9zsGEzSuicmjJJ5nMUtu2ScPTm
zUGJlAq5b9flNqF/TinwJt7YHARrcxDZ4gKlCorsXcPsduBL7SjAk9olW6wsw9CI2eTMl6RLGpjv
mPmnx4pR99c1TJdi24SiAdAaxkv9BQpTbbMWWdZdxuHY7mCwampRzt6z7SGmjCpF5bYx1q729qRh
SKL/QjZzTv/WUWQRt6xIc8476xOzWvu5nziOHDMxwoOnMQWJh5TYCE4sLRoiZopqPPdUOMzNksr4
oXFvcw8Fl3RT1p39gaKkEJuSY73aLLlI3ruNjbaLZ31pSHXB5rBamTvFWE256zYoYNwfpmV2102Z
LVZ1A0rfABYGViaHQ8F6++gzfV+jfABE2kLqwEV1NMvRi6rSQgyQYSTLiN+rbZVtMk/ofqeVJ8ov
avSS8VFAf79NMjqR2wnhJ+IEEjPo5ww7W04ASOJzXSzWuLkUk8lN17qMEDpqyHlHvpLwnkTehw+T
LWa1LW13OOMts06AOWUrgMFadA7MG1uHybWnngvLXNVemqMQx95wg+RgXBR5h6lTXCLlzSUFwVF6
3k000OuNb2nVPhRdlnPRKZ38/VxW67IJC4X1FgMSJ4+zZKra7WQsRPOGq8AiVae1f5uXSe/vMe0Z
us9tVyAxiqsaRGKbuwA6L1AChs+LxNUn5jkysM/9xuu2eur8uyLJ3W9pl+bPmre3lFGx2oZ7Kzy+
2a01+P79Wqa6iUJvbUB0gymHLCOSatpnM0jgTVPQ4TPZFyBAW2dVquH4M/2vXeAWOfPSMvXx2ats
HEPKvPmSGi5s2xrGTxivZTvl+5mTtDvapQEsrjtokUedStf8nFhysG4NKSaxgtglDvk/Laq7D762
AYlvIRgvy8bFkzD94MuKSiTCt2oZyygPEArHyq/ovyw7q9RJ6rUKo3kpq2k3+V433LQYzc1Hwnyd
butPWqoDhlfFjIlK4do/EsFGuVHSKdpIzKWVowICjovJyMq/OaViQNr2qYCqjPe8d1IUa98LQbbF
JutKRo1l1wv/kdBwLZ78QakyWr0+kxFjgeLHDEXCYRxBH3YsLr+Gpsv5zoATDKZXneoOsFSmdg+Y
1U8xSSW+F2dCKAwYens6K3tePjH6k+WWXJmkiYZ57oDwTen+HIrCMO75pMr3KILM9+RHq8/+mIl3
I70XZe08tV8hM+UlIbZ+r2IlRPU4O9QDG8/tFPMBX7dy47fAE1GSMDqLMhL4fnp9nqQITEwftUgq
bLWtF+bidzn9Ov9hUyacUaPlfqYMA29oBFPXW6BOCifoNh1WizRIL/ZKzAfSqP5Cve4Dh1kU+ibJ
KKLvJjMuSjvPthYP3LtdMWUMEEObFnpiJ5A9Ta3Tk8nOUwKpW8hV2UGIHtK4qyaSMIKu0N0OPl8+
7Y1GuOWWRKzgpVscG4qSVTHaCxQ5bDGhLE5NTe2zDa+SM+JgpmlBPys8DrpMdkt4C2vbI1yxqEvr
QNGcvAA0DFQFhWHprQeh8LuHmol5qfIaWuM+MbdOUQ3ZzoPW9WWorG7FKmelcDaM2uztOFGiWw+I
9219GmRTjFs/GCknDK9vGJKuc5XerraNlL10fWWfdJm4IPaqbU4pEHu1Md3ZPYcGCXZx5Yb1ibef
h7EhU87tIlHj96wY6j5uLGraaOnIA4vLLGwrqKNNhr1SBjwYZzNVeKzLruKqqeaAsDTv6ZS7FnVv
beNeuOkm/vSNJK9V7I2aYWZc2lP74I2m9mIf/mHAX1+UCGtyNWPTqIrOj40+YJ4fmkF3q2RodBsz
KOW3wB+WinJ6Kj76+IVLlLhDMjKkZqqJwiy371LZGWjQmu493AhUXYlblD8tjPyH3dgFAHVqEbyy
QazrvZR1aD9AwQWH5rIyvFwKzHthBAx4dgvDe7fMVICbum7U5wk4wo4DKqfzSOSMiBo/6FKAdcdu
Y8G4FWtRGp53c1p79yOzyw8sY3gxxA81NILp0qVRx2gWAKHqnWfX7RuLMTFLkq19VLTYF1tMJxwX
gKsyuJQ0JaTBqPPM+SWh+yfvIGzT4TIvHR7kPI0L/LCCBWaPZbfLPHf9ZgpbPPrk43zqRMm4JjdQ
6kUhGOtDoZfW3aZp/QVE078pFClFH2cZiC/Kc4ntAQMllKcZ3dtkMidz05alfTYXv5QPddsZQIcT
H9cmB3D7ZrhVgZ19oDNazrTyvpGs0xjv+tAZLcTKsKEObp54P4Mq96rYcKphV8KQggSl54YybLWz
O2/JAOoHtoaQBtKwkuOUTUX32RucHjA9yTFUSdtiVaTYDEzOqyLBqsbqxpXhsTZM/2EpEo7xdOAa
o0QkYQXBBA4Bnj8MZDdWMRjzpi3qnm/VnbuCOr4Vd0EhXBOGCr7pEaxiigwEcdlPm094jtgBcaCC
JTO2O3hdgXHTY0PPOx4y4Jkqdedg45ariQPniHNxW4Fs3YmFGdAMaS+M7dy3b2Weh2q3htJ+11SW
+TO0ijFkQ11z3lQ6NHfCdTU7gV70T1EVxXsDEvMlXKocvnOcTbApDCQM0egqpbej0FYN3WDM++cJ
wUEjo0GkzvfeLfPuVl8Q6J9ZlpvZty7osmJbVbLo49FtliIuqzD7yni0qpidT81y06RUwJFfzpCv
ZLisdxeMZtxUk8rvOshPWMzlZpO9tydPUh0M+Efs/Vam9jfYBfO0zcDn9Ef+xtXb1eZCm5M0Pqgn
g5EZb2xVQ8tpmqCCrzKN1a7OdCA2RlmOK3aP1bC6B+4DLHAWbdDcVCFp3FviYoD0K5HSamA+2XeO
HcNwhqM2EIWTbo1e8kGA7zF/Y2ojyf4wwe6hKSTex9ZLKvEpDLJC3w6F1oCNaFC3fg7PJxKiVgsu
cG2Y3dgC9tXTYNfjaUhmv9gUQe0CGbcTjCqTKKr0wNhPYBHge2tx0Kyz4j7MFqPcIOSCuOp6GrxD
mM6cRKtIzZKin1y/XedQh9Kp5XYqY7WCT7dAvkBpRAqkFHyfu9LX+jCHqdl/mE10lw9UOOiwck6y
6luuyTg4Vr0l+jujXJTM7og0apiAWkVD9BWdWRPojUjJ+twYxLLa24CePbituoZrhqjX1LdGGmA/
wRxhbZLNnBhjc2dNI7RBSqUAMU3rmYa5UWFgpgG6Z8OfoMLKOuWQLMTMvrdjTpe78TyqNRNUEUbd
QLLweGXfpNvl47F19ICWelhUoaK0X+pv1CIz3iOLyD91S47OYGo1c4SFBfJczVBFNiMjKBB7Y+m/
mLpOyTyHGeNvFWSd6hQaEhMTgo4U6L/nLunj2qhevWQooqe7tbab6QDfr8y2tdIJTNMla0x7vxam
eMnT1Pk5sIqruHNEsmzIwiwvQ8l5bCB5QIs0IpPzsGezMrry3PIpIleGVas25LEKcWtyaH9k+S79
HqG1+6P0qiw5WcM4w81chxrot6Thu0lyr4cHIXIv4JOCUhPnynWLaHXpMr9USxq4G+0gjoklBGhJ
zLk2GfobVcv5kc2sk3vEpElOV5uMHyGyQXxz8oJxOHFeWXrAxIVYudrg7XJ25NX0VUwoaqEukXUH
l0JiawTQUc/Hmql3kMYo2/zhoO1WGFTAc1b7j7BSKmAJ7TrfLpGG+dbMXdcE36l5wEAZabZNZD3A
gjXrQkAhLWF1tRhMwPHauf7sv8jMgaKQV5ABdl3RLy5AtNfOR1GG9brz0sZvdiNQSXVMLeYih8Tl
djZtVZQc9kaRq421rEMIQDflWRGlyxoO21CsxrT3RwQDGMsUrRlLPRLnUaE6hyBkT4wux7RX4T4J
oVd9MqyFCob+Z+0P9lqZ8gQ5u7Y3cu18NOJDptMt86VAb2E7VtRGK4hnVEka9YfJHD0nRhJPRpPL
ex/uyEeEF8mrNvPTYqvRhdo4XQbj6DzVE19DYT2b9nIZUJYGknOj18ZjYretd2sZiek+zL3u0KFi
WBnedEY/4VfPiY4SWmPmMIgTnI2Z70bWlVO/JF6fdqeG7hQAp6uM4rG1UfnTyTlgQI3dGtXHYdDg
9PDf04FwdKaE74o2aYYPfQNB9Da0c6Jci7DF1iq2GjcLvpNrxowoyiWAuEU9VgFT2ySvMe9TdV0/
Dqqxpo9T6hBsi/zDNeDl6MQf9dZyi2L45AErUuQxtA+cGFVsmdeYYmrF6lcE8rwoWCceRSABMgQf
2Ek7PbP+yQaLkWCH4xwV4WJX9y7qhXI/ryWEIENOawppCPhx3oSZ0fc3eYEc/7iWPmyOtW17MArm
+MH3Jgua7KNvlaZxM3n0YY8aNxvoK11SSOtBK2tSMEQGPX1qxsKy71ozC4JNojO/0xe6OCx5atiU
GXBZ5EjWT03qpUVxcpt0qO2HOSxnHcCMN5J+U2tmJPvWrYzyHpStb24ZWYrso+dDozlljRzWBzU0
MPbqKmywN+DObittXryMhiG8ybyaOY8HSAoJMcxzJ86I8zjQADM4JPwPg5eqh6yIqgG2YGTSFX0r
xxbe4FzQGUch2O8pRONOiTnzL06TSYNl+AdKw9SHwUSGxJrsx0Wm7rJPFNVq+xTmGdDTTT7lhMAf
GITYVf8lMLOGL7IoYS2up6C1kAZoMffT44x3jQ2WJKrSHz/MYC0OI6KqyNv1WzU0dH87tjbPHI/u
Mssu2KllBCbjABNuunEsnbnlbi5taUF7yJClb+dq9SCCtm0SUsbKTsAHGIYg7dg9beaBnMZp7xmw
cGW1Dptm0ZI5pBznNMy2ynQG75wkicz7iBFn4Aw3EMTEQs6RbXJUzFxb+OR4WaIOPYMVvUn9LgUX
Leuqj5Qagv3YOPmHrpgYA2dmaj4qR1c/M1QxUyRyJX5wrM0uJWkXfMTPL/kcQtKdohZa8XM+BeF+
MS3dHyq89z9bfSc+1rguvGD5LWcEMdWAqUQvKQ2iebzkGaAkslCxZE0X65rp9j/+Zv+vx/8v6+KR
9hc9ftZnX7+M2SsPqssf+UeNb+D1+y8aaB/+o31xbLqE4P4jxyeJ51/oyxBjoWb2/F+hzP9rJvUv
LwRPx+WJYhixZoDq+3/k+IZlIdXH9wlTMKxzmAF4/4ke/2LA85tai58gQ90h8gRojs2fwflrORim
H1ijp+P8bnWVvU0b7BuKef0+l5n63nWFf0MpKDa4fZuMzV2cmayhiqG5uye7m6ztb4/u3T8isd81
5b8Sev/5xxfvrsvV0Fa4HiJK9yK5C670dtaSwYZLdPFOla2OwHCOIFnlh0WAT9P3s9zRHOLLhiKv
DfW4baUFJmmFB0PXn51c0TYMQbXpqmB4XtBh7ufehcWsHPNuXJLltp7Dl4Wde/P36/5lcnt93Re3
TczBoTniK/r6KS45vlv+bOTvzHYApjX3dQ0xt7QG1CGhWzw2PcqtQAfjcbTn8F0NTrpL7KLcq1ao
0zSk/TdSWIcPbZnA5TtWlvXj71f4y1/w6goB2JDlOkgnQ1j4r69wbkrXXQqusOJQOrtVO//ELNqN
mWWLbeib4mQGkIy1SadoQTDZdNovdh4aLhGE5UYOQ/fgVq56RDsy3OPy0uxhWziRMgBee/gaO/Aj
0muD1HzoximFWGOuW08F3kYs4Zs2tNfL1kGJhpIHPwDLZpAfXklfsyn3+8Jo+4fCgQESzSbUXohS
KHYCQo83aSYXFQupz0j2Eus0j+bXzhi9h2ywLso1WLeX+qvc+2WLR4wxjPeCoU4B7Db1FEut8a3K
jYC228MEGt3i3lgEsdW+nH7UK6ZNF48g/7kVT84MNbkZgtuuy8Y9U01oxd3YW2OcaKeIDZgKJ8jG
+BwFrVNyJneQABC53Du5tj+S3eo+l91AClTjGFgPDa2sPydNQgNvjz94X50VMZ904NDKILzH6xLU
F2uHFjHkorYJpSh6R1QEb6yX18JX4SPgxObQQ4nO5+9QH71eLiaSvSEdsuZJW6uFFMfydmPQum+4
pF7vPn/8zJXuFUegEcBdNk+jzpCL5VoS09uHNPkNHaRrYQVJEhUrUMb0e9WHmhr/OXSm52o1Xv7+
hVwcU37fCX3Pp+tw8cb0fA9R9bUNAyDhkjuY8Zx1hYPF5HjLfQPtZOMFTXA7WUj/2MT7vVrgXzOt
sH6uYWPcVmxZp6LXGhZW4B7dLkR5CaM2qgHzNtnqjw8lw/0hJlL6+2KH3t521aFKFd9K7w0nqyqs
g+dSoqdO0Iio7vWh1GPxEc3Ickcz0T70ARQbXzL0EhDo34Vg5Wf+R4HS5d0HDBKDN6w2flmU/LZZ
+BwEImBME15St5gzX2mESXhwklEuybklaZri5Q4zq82Qg3GYIeZK3pH+CDJavstU89RVb1lVXLm2
svoC3gNOCxROLvaL5tVm1V6seUeSbs+JdrujSOj2al8dPRpVgq/X8qAYST9lKJC20LkDbEvp2oQD
34B/jjGWVZS3BdjZG5b0f3wUl8sCHsf7nsRlkNnXH0WGaG9y4PKfG2v96I02nuqZdP8j/4D/uXcO
YnwLMLWgYHj9I6sskiRjenxOM2LJPeIfF6/pb6Z+fOPju7zE1y9ZeHzaLrYglwzS60RVGy+vwXWK
5qxzGhOjoU8AVSrkBgBg+VA19vLGKXm58tc/yEZt/vLFwX02/PXWf3MOwJiLmbHljOfUJeYQ4s8C
vWqsvO9zVuDXWm3CgI7s71/1v1nKHrEuv0ol8G6cmF8/zrw1Czw35vaMQxsCif5JrkGs+wk15/DV
z62NBpSZOoLtc/mTccH+77//5z0HdKC+EHguWTaGu69/PvMqFzK0Ws6KwQJ6AW99LDIaYR+w6WEY
7a9ckn1EjPxWwsn1N4QDhUldB63O9QWL9To2yYXj0E6F0z+4qtb34DIxuGpzVJjE5HizrcBPoApb
unAo/EWVwCjGElgwYTl00Ja/cBw17/IEE7+/P5FfRj2/LQO2FtxagsuhTWGLT8aVkUNBXi8TOstj
AKLXxymYBYR9ZceoaJInrQa4qqCXY1I4u7INT0w8OoZ86jujRCYIPsG4E0XLTqIqYD/y1aYyWUfo
MjkeWkCdNy73tZ2BCPg8QipRrtbBHMu5lOK/m2wYIAeWUWjjoW7gk+FKwMDv1hJ3obNu7LrZpfg1
KsOIklIf/v7TV2snYPLk4i+BByo1ui+ufVqStK5zpI7rw1ojSh9X72AzdYtKxTQCeoDYNZ3OD2H3
ViTSpVh99YL4XQeHf7A5hyIgvLpjq8yx/YDF/oDTRbYZMHrfGj4Oc3jBj2883aszN7BNGLfwRcNf
aQIshtcPd1qVNfqZVyDWN417XyFU1oaxZWGHcQP3GcLZ8unvT/WXJdD/3V5AixHiTyMsThgzICvn
av3BDIIDnPT6jDm8jkAPcc8sBlh7htNbB7/U1RZAsrpxusm/gXAMrtinjE1r62hqJOSLMuZdQgDZ
3jBh/kV/v7xf+/vV5VGhQ3q28AXFduhyCP22S4pF5gjry/UM2+B9YxV6m0JsgfyzhrfT7IiYjDqY
h5MpX/JsVbdJmg332TT1xKKW6gSrvNnqBc0nag7cpLwVB9HBCmA+Isv45M5DcWPrOkYZ68cJYqP7
ys71XV+4XYQr58sUaAuR+rQcnWHO39qNLxd/fXMeje3lfOP/gquyMht80zHTWZ9xr0f5hXco+iJV
bAHPNTMN6Ro7WGIoc4OvE9YUrmyXOETn9cgieg+RZXBiCZvr29+f+esPjRVx6X9D02MZ2g7L4qrc
cEQ3o08EH7kwnr8LLDoPsmYG213URzIzlk9B1fQ7KzHfqnT+eB78MrYvlFkhXrj+9V5o+gscGGjS
5yzxS/AaI42Bj603TvrXH/Tl/nw2Lh/3HBzNKKuu7i8ZU09ZXdCf2eJmRJDiI86ceEJbWAf8/Um+
/p7/+aXLw/RIHiVh2r5avI7Xu2wrTX8WY56+CCBaPAfC0wXtj9QywAUIp7eiCq5OusuPBqwoFKmU
jNTuf6RRdC2QXyOmc04vsUNaZ7+D8z+gnDTGp5zNZwtxQH2YyJBGvDzDWpC4WaMkqDYOo5dDVqt8
U+T+8NZOc2lCX632Xxd2+YYd08Sd7OppaLXUztAm0xnrNwoQWB+fM9udTpBA9E2ztsnpYoRyOdPI
nTPb+sjRkgMdFPamBqxAMS92pSsgiejcPpbD+LVJgx9ubRTxWK/zG3vxLxuz68u1eYYh9lUsk4sH
5O87j41DrmU4bX/ubSV2ulNQDRrPvAQSzLugb7sjH2m1d9Ft7cJgWs7zDFkLiZqWnz1pBDF/53CD
iE7eJvDN7+myxq+iG6u9CJkvVWnb/GAMxRwFswT4qCnMfxhb29lF4wZJKbyVNsR0d8ra+74xP5vQ
7T+wMfQu/BbLv3dKyXGnVX8vVRKeiQMNdngtDtFkieHYdm63kU4NsWeq5BtF+VXR8muNsT1wXl32
ZpbY1aGRLkzxC192Z9/Mn0MGjQfk8e5RNUF/MJp2fEhLaRxmNb0TDZ4bSRWEn5J1fimCnkHwIMdt
4YkUKLxfY7Qs6/1quPJYjyI8B0w93vgMX5f2/1ztxZTRpoEnvOM6fQSVdAX/ymjP5eqOhxBSWIz1
Xhs1Syk2oxZvBan9+dkHHvDXxSzRZv90Ltfz25mVjzB9UpG0Z1oN82VazagJAT8YGgDFrKN3Ewp4
Rn/fav7c1GjF2KtdYWJqiJvo69+sYPsw60q7c4OaP+rRpG/k6ELSd5e34s3/zePE0g4Xw4u3P4E3
l0v57fYWY4bCP/BTQRXAQsnz9L7JCyw4ZFEfyyl5K/Xhz98LMY5D6k32DRZy4dUpCclOSuqQ5kxc
h/GsWsUcGe59tKKxxHkgb99IRPrj/KMm9y+5lC6tUkB3+/r+hmEcezSdIB+q9xj+wycPMojkXjaQ
MuAlSYRhT3PTY4oQ//0l/sKRXu05F6QBgYH3qy2kY3n904s3eW3ucatordSnpcuWr63V6g9jLe4R
Fzl7oFtzh3W1fQ/PTewK0cKDlT1xA5YxRQaTcqR+9fRS2MjRF9gzuE8jyw1xneSvxQf7M6PVIUqC
AZWfi6cRCez9xwnV8cfJZ6RVE/HB95ztnG7E3hNkUB1KNU6nRjf/Wa4lBz336gP4X6oNgZ7g9b22
fbJWCikNevVyiIKOQOaKLZQit1wPf3+uf3yQVz91VcIn04rBosUGELTmEhvl8NLWmKaVKvw4yg7S
4Ght/v6Lv8CPqzdJp0J/D5Tg+uxBr+/Oxa688dagPLNUzePiBsaElXnYvMBFsxAjZ07swLrY9sp+
1/V63rBFNPfYD8kYhZWEtB5wFhqBNm/gGG0hEZR7wyDgJcwxtm6V452hpfWnzllqKCiJzzh3/HFp
LdA/GzhnLL3Gmko3MOw7OCOYwzdHZKdv3eivnPbXN8rMhROA3Q4c/U8Yw1hbSD5TcUa3tR3ZDW+t
dVnjWZv9rkbtiU7WfZKzAxtjwlErcpcPf3/Uf2wP2Jx6LhMiLoPT6BpTKNE9DUbRF+fFYP6IAt1z
f1TKVTsK9vH9Cit1//cfvAJReJf8YoDJKkMZhkW0w6/frVkzBMqlLM+4rXvHYE4w79IHrEQQYyqr
P6RG4xKDgMtPiyYCB3ccqIRc3oLG/qz0uA4oj0zS0O7Rl19tVBMiWuCStDz3+ZrtpzCU+8LFQzAK
EvTs0/DDZiJ7sNMFmQQqwk0GoDq0M68pKcTjnPTBF5m/9Tr+OIhAjNmrLwMrUJYguHo4E6yqAT/V
+mxlglGtz7REK2ygBNTWx7+/iKv52K8XASJPc0jPDIZyDUZAYQLPomc4Y2dSRE0gCxi3TFqiVAyp
s50z2AiT49aYyPKFdY1h73ALmI7Qo4NjDX0lFq7hgCbUebG3rHSInLJJeHI2SNzYa+zpKPjiqRDi
AF0Jtt3fb+CPfudX0scFjQs9HHvF1b7kwi5pUa43ZxebBHTeNZb1JE29sRdZl0d+9YlimENvb/sX
z1DvCvRjNxCBrWb8x4wUtwL/QGjHx6Zz1lhkIj3gJoLeE9PNRweHushIJmvvCWt9XwD0xKVp92/c
9r/7gEh+xqfVZcpAKtxVJ5AQpmVmYd0gUKPthjoUbtEE5Mes9Z492Al39fqAiMA4Qf94tis1Hea3
mpHXOBbLkk8m9IBzqNAu2PpVUZEa1mRDjVOPFtjBFgnLBFnI/FkJ5OKVP/T7FKuvHVTMaVsBZ1XV
/AZ6ftUNcQGBA67E8nWY7zrXXqpOjrCPLrw/t+PsoSVWcIOG/EOdm19SpKWQmCU+DF4HPOu8GfN6
tfD++fEQE2dM7JFqXIM+yFlgsXntcCaj/rttrO4tgHj1/PfVLf54xpfa9/KMuUkfq/urdeeJftat
8qYz8Gqwd1yV7uAcYWRq0xNHq2NbVFJec7LsFE5ZJmWEIFttDSmTZ6/VxbmA7fjFy5vivg7yZe9Y
RfKywnr+lA5IXdHYyZ0tl2lXO+u0C8ZR7CT8911WDXAZAW0OJKkwJK/ThyRRYKe4dp0W6Rd735Iv
s1dWe2fxQzxZZX/v4cxBn6nQn+GvhOJyae4kySgRtqf580xYRGQONvoUewijpIOLImXzucNfbz3N
azbsZ9/tbtPd35+hfVW68N26Jks+4FWBjHDavD5rqhnmsrM4+oxe95uzBiq2IekfL2ReOOeVti99
PZGHeWarfZKu7edUDp+g0STQxovsa9tU493c9u1jIEeUsVIO+LvhDzPngXdqa4zcBE58D0JCzwxn
gYjGTnzEbvgs3UFvtTdDn5YH+G/mG7f2xxrEuBgsFzDAhvOBj/3rO3MqcoVUIM0zvcMYDfliPGId
mLz7zx8gYxaP4R3zW5qWqwfoZaYKl6S3zlO5QFvCAWX1twZguSf7XWCNTzLwMAJyiQK29oXC1Kiu
31nVvk4/pMMDhLkscta7QOEREaKLHg9lPz4XmYoChc7bR6ePBQLCtg+CE/+NjfLfvH2QWcuiQLbY
rkz/qkZWq0o1TgTBefKbCntg/HN6rCVxP7WX8kY7SBFJAhhSJhgNXG6bUWHUE6Bz53YDRnIu6M68
BjJusdqIu1kdtQy+zaHf7gUOhseOkTZcMoYMAZrM71BR5Y5TaEaRg/pZpIJRp22rQ5OH5Rtn9695
2m+HEgv7Uq/RQwoAFlI4rooXK3dVKaVlnJfCWbGSb0bGw+m7Us/LO9ws27vekOGH4aIyddTkRwp/
4XvVzTpuVqbDmZvtOtNcu+i/qTuvJMmxNDtvZTaAJnChXwG4Dg/30BH5AotU0Bdaro1v3Bg/ZNXM
ZEY3K6eMRiPZT9VVFi7gEPee/5zv1IDCdI9bSsoEabLwcid58Ncn0Yc1DZ+VYhfdtNdJDeLhx7IF
m3R3OxKtuYdCqyE2l+6hqZbEzxSh/Gar8i/fCs3QYRbEEupjHW80Q2eN8Hnci5WBmQyQSF0MEZuM
0+v+r7/Vx/XjH1+L7wWcnf/xEPr1CpzMThuXrtLvMV+AJTYiLSjmaEA2Uk/sf70YO+ohd7JoN2vu
c+fOAn5eWAddEi2B0Lg61LT8e6v5H58JeruDMotPjPvCr5/JKAmkk6nU7+ko+c5aupJiN1jhHchZ
+ze/6oeNwx9vxUOYHxRhiLHWr2+VmcSRTXwI9yTHnhRXhYQiEyuAkhKR5Y+G3zQa/IsznjuQgei8
yjQ60/xf3y+CnUBnlXTvXUBDny3FdX0tcrJAJgbwVgfnw+s0CrDASSz3NCooXx1zcBYvkdOS4ThO
42tFk5mBneuFxEt4WJKkOmgIoIzeynT+zRX6z08etA8mS3Ch1kH1R/0T0G2BprikD4sey0BZxPhF
1yp9j09IZ+Am+kMjE/M3q6KPS0N+FJ5yOMbQXFnVMyv+9SARvlpcbSjqh7anAzYtGT8V2N23c6HM
l6bDCUKJmv7ObZlMAln/y1LE8cbA/fZ/rAz0/79KJa6Ev7Bw9uN70v1q4OQP/jBwGs4/eGDrqzAG
0545+r/bN2lTwj+B7swyj5U9/WD/WW2I5ZM/4fkFy3+tw+AR/Kd9Uzh4Pg1ejv7QP/qU/pZ788fO
+z8fKjZLTcNkW4ESyqaKF1zXHD9Jk3Nm90bRiCrQxhZdJBqgIhKToOOpgROXrMvOpgRv64emxBHX
9BbimAI6FRhe2KhAa6YoKXwJJR1cawd/24OYGB4BbfSJLwHBYXtywVp4RbIO48w+1iYffBY1BX1m
ZXUgWtnKPe80feFBPOs+AQKAe03WQ3fPu2E6lirZR88ZHO2OFovo3sFePgZLLpgpgzMdVg5q7whQ
eLlVYcjW8HoSYMnQiwbwM5pNerKzCCN5WtWoZyXEyLqXbQ5PMCkMScRR4K0wJiO50sW7QM+iayb2
w7Rt4JfJ0pkDR4Yo8BCOL+rS3WKvcm6BrSpn4UaWyRdsjPQuJbPwhtBvcsdp5nHYK7YuyP3xsjEO
xmcmbKr0zYV/hMdnmP5QF8Z8T/WZdcU1oegPoRVGAEzASJibPJK5fYzlqJhHRyvZCeQWfq/NDDI8
qBEcufnaRElgTMxNdRspM1oFdz9o47FaYi3qB4AivkWTqk8Cwt1LQgPLLutjPb6TjNEmT430bk/K
oQuvXVPr/WbETkdJMGGEfaqX1Wmq6Xn9bDEvFnjpOvGdqlXY3rZL6TWjtMovOMpE+hPrIdS0/KYl
v4CUPi3wBJKhGRevcgj2xkQnv8QZwGAVqJ3xakaskEjHQ22DJnlr6vO7YUGjWAoOIxB6lpqmcQzz
Jn+xqXAffHoqFz+NcOxH7D3NTZ/iagIZQOsmTw/iyfN06XLXYpIzgqGBo1HLyHftsRxAELWJu0vL
qTn9dI1f/7hGfvYaf/DsrpeOZeK/ZrVKEnb1kf566RAldDlF2AZXUUIETEmw5qkhSWhcpwXoXmp4
Ri8p+YlqHXUTYIfqekRPrL056tVJpqV9V9klxRNOFZ9D4jpPwHOyQNBo8JsH99ph/JOg8edntZGM
cYtTKfajc+Ony9zo5lDN8qwPIrVWSGmkephdw6R1HH7pFLZ06lpQTZMJVPy+EpAJloWGAb0SmbvR
6xaaUpNL6LqtsTQ4GFhqWJ0VfXdhgfiV4pLAcDPjQcTZWtBBHq/x7TQtT7GQViBj+Z0erDMLkvK2
5ELcyrhAah1b+q4jJNJvYBPSO7w33acC4FLtiQG2p1eGKGZ+G2vhc2Eqyrc5Csu72nDyW1y14IPC
WicMqba8hJ83ccQHC0nE90U2ANKnk7Xwf/OTr/LSr3fL1blnczwZcrjsL3/9yVNtsocxJgSdZol5
XxbN8ApA8SmjGGg/R3l3MNUo88HFgaggnr9Vss5+zwmqX21l1KBhJ90TDAUlyPKBfEqsgKQhKbmd
Sc/+5if/Fx8VF6QmVu8Weom+nhE//eIuvRPg66DWI3j2L1Aj082Y4m4qe3KAJG7qLc1zoGK4lMrf
HaZfF0I/zrYfpoS1xWVNGnw4TC67IofMC2fbZFoHmTXOXkuBk+HXqh4dZdBu9UJ02yFpiy3lBd2m
L/FGLW5Ja8WygNBxv0GQUKAvi2LDwl8AhTCy3wytPmih66dk6MguhY20g5ykflhdOqmcitKCb587
ZPAWkvBBH2Ehq/qeZ8cy09HaOhNAkGXuiVFZYY8orLMrtLNXN2rH/UBm/FVA4yFkKJTbJlTajUb9
NIUqzrwnVt3vIim0Oy1e0ZQ/TsW/lZf5y2XUf61ten2/Lz81u//5/mt98/+tAnaXiaW5ljn/rxdc
QZl9Lf/tv/3b43v2rSXo+v7z2us//v6P9Zema//gCmDaYrBJQtfgNv1nfmb9LzQMYZ5AdoM5yNrn
z/yMThk77jUkEO7wGGt0zuA/F2Drf+I2isVBQ4ZZXT9/awG2PiR+uqOwmTLZzDM3xSaIqvlR00F/
WUq61Og1Lr6nxtOkst7KWhowbH/K5WYFZ5cxAK8c/xXEZhn+TjH5oHXj0v/wCViG/nyjiEM8S27D
J6grMtfL5LUyCkonDcbzfDCbLHDqu6T/VFgAFSyN6MHXv38m/9eaWP93atX/HzzR+b3/6iR//B//
vaE46dvP5/aPP/lzX2H8w6F9C4cf9nY2D2tg54/zWpj/sOzV4bh6KjBRrQ1d/54LE2wsELHxFaEg
Gkwh//O8Nnk902YvgLOR0/vv1bT+qhTg20LGxhzOu6urW/KHVeinp4/t9q1VYVHHlgNQPR5vhtw9
wT33imnkav6PS/9frMMws/56Df14M7A6uABWBxwpuV/P4IzpU0d2ePC7UimWhyLFAXBsJXwqr4eR
KlH5JqGdY9NNvzdLI2nngvGEE6LtnRUgplDxU7DjAWnVh9Wd4tS9eciiKG2vWAhYDMuk7GLajjOp
HOq2sCayayE0dMse7TM46bq8ZHEnbsw26aJbGeOrBBfQ0IkSm3NUbxdD5HEwFIBXA4F9pt1qWD8b
j4cieewaO2UwkdXnj0wxJZ5ByUa26/quu5JjsLXtoNPYcIR5R7aKlHRR7I3RgO5TieEyRz2v1KFB
wtGBivfmsvCsvTJbVq9Ca9eG1wwxhyLtW/2aYgCj+SIb0T6tZnFp2uMF/FHgZ9i65aJqwQDCd/A6
+OfKeZwmpukstvqg6caRjd6iGlm9k1apFTcDpeHSCPKewQ/0N2BeB0HzCKEnglSuN1YASYCgaYRe
4qWEsKABFJ2glfEjeo6aAlQjNBs9j3PPpmspB+OFUlYIkXC4P0dpsdE05a4aTBJggk+Ks5caNDEo
ZDZCzRMtpS+5AYtSH9dXykIZVArvODj2Lhn7DcwabY3QdUEfg762OvPWrYD9U4EeaGH37Co6KAI1
Knn2dx6uv9e4tx+tOWXI1mWbhrIaznFxbisAO/ki73o7AlRiqD6Gcdfn1D/Us2MeYAWiO4IG8drF
pcyAz8BwoT4mVn90ZxWa+kTFmKNmnqZ3u7JgR6yYiZ/aymWYWEVAkMBra+xzaEFAS8c7ocenRMRJ
EKcKQ5p89PHAgeAWNjBhfmxgC1/hC3lGQ7ZM0+rjSBiCtW+7L5ZCnMVk3huS8e4sove4FcfZjs6V
kyP/tGyO6iUsdho4H6M2rw70Zvoa4Bloyu2g9dsFl+esRbfZ0ij7qu2O2DIwv5CkBzPVe1kKZyOE
AyHMc6uMUAjlvLPHeU8f0YUOrj3reuumtIYrlM1veOKhxjTNY9MPDzpTQ1NiXMOGBy8yfNK7AQrt
SmCDftq73cjxCw+TtYQBxMlXh+4hKo0A0IKn81RrWT9bAimRKYLoZo92WHmI7MnxZLc0vuYoFjke
MOEN1wmVgPGL0UQKzJ/+MsD08204fvCQ1MBlbCYV96umuKVHX8OtTcvYLjbbb+0k2GLO/RA4YbrR
hQiafNmGi4ZfPmuJkhWPAKlINNbuCY0Ar3lyLbFTe6QNV//G7RRCsCpmc+SNMmNbyFTChi7X4ldI
2Ij6z6JivJ84HQ6jpd3BHvZMq3vlg94Ih6/iduoXV8k2UPzL65LE31mV3mMGXIBs4bytrZPM+1dL
Z1CHlcJDyYRMbbaf48YdwNHpoNQMAK/4C5WAUruz4oqTPfOlBfMvNkztZ12x8a6GyyE1khYKc70E
tEtd9ao0duARry70nlv28TAf62UPwRHkSWx/03SLxblT0qcU3Vdax5U4WeNGmCCiDPo9vL5pHL+U
y40RQaguBDt2Xc++R0nGqGpwn5ds9jttAZPVV2+hO4SbUJp+k1ffysTVvEiQ0XIVc2saWH6nVCGc
n0xe47hQB2NAAzbQgkXn33QJuC612iWKtdURlRgpOTC6evditNoxnnVKwLKTmtItlLkdOaHwrqWQ
w1tqrlBhF+g0KYusxBz9wURBADLxHDnUFwgbTmiFhZaNp1g3ZtYnuGcniJ/ONUR33XRI6xt27Y9T
bdmHtB73tZkdWnyufhfV+zRuNs5YH+aFd9Mba/YFxSYAwbTlHpeJ5ZVGcZ5kHSLCpPDzM3uvTenB
KuyvI6T1QI7zTkFK9AY7yjYkRTE8hewVuVl8WaB7AXhFhgGi78us7zZRLbbsvaYbta1NGLxDegBm
e5wcpnUdhSa0DkIdfIbGFO97u9+G1EwYOqhl0FJ3uY29tmi+1Cbnd4mYXiY0/7lODU+IykrbCVVf
nZPHQnUR6GiKssYOn5UJCVPgzG1rZzPPjb2xinja8JCQt5zr5UZTx0Y7TzkVNOiJykUFXRWAzAfP
Am7J0yvgCMMAMddqj9TtTEBYQ9ApLpDVOj/Wld76WHS+62PG3UDLMp6Lkcg3FD12TkC0+OBI5QjQ
RT2ZaI0e0MhsD5gJy45M7qK8ecM7cIYa9dixwQRnZWNWB5ftL4v9It1a/9bSWnLLnsz1sA+c7bw8
y5j2lVJfTFSmeeu09Wda6x7ZFBvf5iJXA9OCOW/1xK7qOd9NerLl4fd5scs3eufQeop6PqSKCouG
aSkW1j3BXliosnJwqpUHyXDEC+3w84xRfKzN70MZ674YKoQX0gnXoUjHEwxnfZOhNPGIlMUjJXbN
rscW7vd5rnOg+JHART1J4mYest7GbRFh0TrvhTnrgZFo56XMv0NvbqHXw+0nL3ybZFxQhMfgPSWy
9pWl6JiLmDxmm/7Su4gm3OkaGUSFfGFcQLVo1Tpc+BnrBbd/Dt1Q+tSj5Z6MTcWTRTgf7QY0R+Q2
B5WFqw+1+pRybngyUpFb7PRNdrI/ULzz6swVHoFy+RRVxR39YJ9DnAfe2LjNWVDsE+hAA4AI4ZUR
Uw9gwgAYXhjpfomzI9yTO4xhZ8eWD6aT6Ih7kbU++8YNIX7jfnHnkNANeJpoUfMHCofezKmHuzwY
oONRn0pdTfZKBPGOqUh/V7cVxFyhnCu6BQLGlm8RV4S3cpJuLDdle29a9sYdC+XrqOdf+mkqb8EI
3Juw7PjhWPK4jqI9I8hv5WjioahKxS8X6w1MX7Ul8UWFUgwLXCv42Wtl1i960+3aZaLiZ8nGzaCG
h6zTNw6ecuoOL2xU30djgvI7GjcWHQiBFebbPocXAn/jti8Y0OJaoEqt4+HAiIsls217XRYFkbGc
tMwF9C2HryW1r0wETzQvQBBxs3cr0y8LKNS0Sx6rwQg0NT83MW0YUZV/ydzVpgRqDECDGlB6ul8S
84rF6q5bit0sjFfaqvi6rC5YyMV+51AtMOXqe0dRikcPwzPftsRzOn0eRvGk2l3jJfZ4Qul7pETo
vhAqUKbeGnyHeFnQN1FyKQq49xMtLn7Z1m9VSuqsX0JxW/JhpkParH0k0ENRSZxmquK7xEkLHiuO
Yk8o1vB7E2Z72SEm9om9f86L+0gV2XSG7zlqPj25RRw0i2megDFCUQeBR6lOmZIs2eOiUuU7qers
ZUz7cqhhfeo8IQ3aYs5tTy0IMjjDi7RpeRFqO2R7URs9dP9QaRBNom/lv9ibfBDC2JkQjxUETIiC
uc4/xVlQfzh8eaz6cDlZ86YDbuOSkw6ORBzCxUvmqfFh8La/GQp+oDWs+y+SqmsOgxOQcO5Hw2XV
dAM1FpSZGFqJ3gtCyUi8Me1qGJQOXCVPqV07hRBkaYKGDOp+KNOUAt4n8KmAqVT2YCJa7+B/6a/Z
+jgcDQ2Eh110UbBknQPne15Ns8CFzFOs8qgu9GytppmlLjy1MdXHHo4mtCUFe8Jf7/j++aiys10t
PuqqvzBt/XW/V0sbd/sAOLcrmvy5Nd38GbDXXikET2FlVuxXq6apb/PX7/ph0LoeUxdgBFO5VfRH
Mlr3vD/taTMFXnikQpy1UugmgSEr/UmvNaMF4zYVuIcEjEK6qhKupKKY2GVMM77O9f4CPd2t3d+F
pT5IvD/OLrFu2MUqbuF3+fUDARIyB0WA3+o5m0+FLZ0T0w7lnLIBvSpVpZzr0mZ8oozUK/31wfin
/f0P0QElQWMUaaIb/PrWSNhO7+qQMIDJR5+HyKGqeJILapUuUn71xl6s37kyETR+lspYSq4eBwTt
1bnMpPvDe45iaux14hUADj8W9l4iyPbl619/sR+f/CdBTjCTxbWCvxQYCx4r84PHgdHM0hard0h7
cLc4cQ+Xwgp2rff5ExS5bfkKvviOh4YGUFX4vrPnpr/964/Au31UNNbEroX/1EHMRPP5+CEyOlNC
OypDH7P9yc3KR1Q61qYZOxPdLsOHKR6bIGcyOMXZpSrMQ9Vx6y2cpN2T1SGU2mK3AlAIfRziNNW/
LrXAdvzdUvoDI0bKfgoaI7ix69mdaJY40FoKHkEOv3QVAFenNqqdYcFuhJuxtNa2RTQw5/KhzM0j
cdsr7qjA0hqcH+Vt14g9nG1i10pzwCNb0lcFvEQWs9cNDs9rHQp0yhLxxrEysWETH0NwHa+9Hr42
agjprngo2/LLohcnZrxxwOblNrfGlwaQjYmZlnceXsJ+fBPt9KYO1Uuo0++sy5PC3TUAHbkB9h17
k1YfBroEvElxH6NRBEXEbxSu4Q9rVxrTQdXqizsY9omp15dUKFuQajk0WFQpZhAsQ/L0QYuL28qw
tnMy7lrbORa6E1gTe29X/TSG9UPcWe9JHd6MWbSfRzw3pev3Q9JwkbdvhcbiUG9eOCqP5UBJpFCd
LRrzDrM5UFKTboGFXXN0CxAsgOG6hVzYeU3VvwyQ9LKU9nr2Y9vIUHZmrHzJeL4SfCx4SA7fSqN8
5D7tQvJcdhStHUOXxmquzkApwyfpYOhyqm6zUDaeJfZ9rItXM4Oo2RfPzFWOfWGAGVVhKldTuwW8
6zMd8tIwO5SNoA7HfZMT7ckLt5G0vhVz+jJGybo2BvA+bpNweC9GF1itXmLhHx9ynFZ1oZOG1D4p
lr0nZ8T6lR92yJdL2+aPcaQdC4MWnW5o/cVgEMqRBBQQLZK9TCrfLFKxfpSiPFgs03xbjR9YUD6N
XVsHKHJgFlXOIqIw2l2voCiM3aXT5WNE4ntb12sSNGzyL7LUbaoMtZswLXeLkCeroMRVxZNY6GoR
hEpyYyz2cXLxD4RrDQFWjGVTo1Ng69spzUx1cdbtqny5mU0CJtA5KBHXu1sJ+A1dIb3VnfbERvii
1C2nPK5cKH4G7eLVia3p0V24znoKs7aVS4pAGxZ71ze5vlEikexjShcuWVndDJjlaeIi2WCkQ+ep
Y7rPB3aYAKwJjVMdbDTKk4E6djDqXrlDnPmewufzh0556fLuU2l0tr8o80IdS9Edeq42mjSTt87t
Hq0iLMj8WlPQcixUe9lxP+j8ebUDxNw0ZFHeKIQaSTBcOK6BLOkJjzEE+NYyDQzgmZFThkjqsWHd
pwqyd/XcbIw8OdttuM/LRTzTj5vyiv2jW/GEo2EWQNxQvuDCUIlDKfIGDmUIubbnYVd1VCfhIsZ3
QQgK9sJ3Wr8pnopqRJcy3tBklNGoapzd2L1nAvxCden9GDd+1MaLb1Ma7ds6EhlD6ImNuPFqNGp9
VOp4vzgwh8HF+qJwz8DQN5ruPBKVAvuv2Vg9F8WnQcKzBvOiWgMYrOitzQThznrXiGmvFeauIvXT
tWZFX5jxspQzuXftQhv8VnCm4N17J4l5zBtlI5Qe2IYJdGfaVg799nN26efkM3GgTVyq+yQ3rpOl
4i0FHj5HtHXTSqK65a52tLd+eddi7aVfqK1w085odgYNrfFLSwBu10Fm9Gyd7cHYUKcie2UDubWq
+MJQ+buk3vS2u9MK65uljCBHDCKu21ybbS9Jk+WADUdvNxatgu+2BCNFnfFIxVQqH3J6v+77MW2Q
hDnokPuYrVcnqjDlXQ3w6RZXzUQR1JIhC2fPsLjo9Mzm7Nm149Gr2gnWrxDpo+Zm9RUR+WunaIdl
oO47c7XAHKkr7i0TLXCYzMDSk248LKBmNmPTXe2qdHxt0tXv1KFIcYw7zD9pmKO/TY56LjN2Ck7m
ojKQYQXG65DuWZZzlahPphi0e1VN29UhZD/1lK5u0tZoyX4R9JKplsOF5kueKMtmOavb3ecI1sAx
TasZKVK1SaXBNfalPYsAkO9lnHPacPL2YLnJSQ6q4StdSFzDWRZ/IXRLrZV1TuDzb8By3Tijc+1G
Yfj0mkcB3WUt1X0836M+PcpIowbYLoGXjixtAUM/d63+Wk80MnRNlnkmldN+Y9XKUXfqW+i+d/PQ
MbWmqhE4dld+ISf3FU/NuNNCC6tUDTiV9tcQdUujxvvNVQc6tUhvK5/zmEQLxUNonsOCU2Yu6zd1
rKojtJNF82KH7fl9AYYSqaPIkwtalfFNY+qwbbW2jjdpbWgDmXRpoihm1LicSO6mOn09c0/C0dHz
Z1jyl4ZNg3Lg1hoPqDGuBkA/dyCvD+TFE0KiBoVQ0Dn7SDWLPQYa7bZz6WeYHAyNtlKE2FwQLIJ0
aHHFJ+pEvWGW4V5BP7Gon1tMb0n0u7kam20Zhuy7mrEC/8G1nGzKYUE7zam/vDD071+jOq9v6SmM
8DM5CmRAnCto5aXzue0Le5MNOZn3qggPUZLemEB4Pdolbp14SJTDYOq0z7HuJsbN+uKxU6Lm2Iic
oh7gZsVd1s+cyNB5JnSrwKnC7IaTcS0DpRqzja8z8YSdo5TPA4L25NCb6CwiDIQqk006zXiz5mqH
PyPzQfWPL7HZ3GtuT63jyA0QZr91V9d0IrWD7b4qXUzZqJ6ExndJauVxtTHNmxmngDGll0LQ2pna
G6OiFqBJLV6xdp7rkj5DhdPRtxtZ+XUzkUwX0qa/sSvzB5YixCjqxTnEo5nfu4WMn9S5n+dHFz/R
6oWLDlgKp/NIVA5/Z1xjhFPDrSiMaOOidO1k6maBqVMn4QharFJtNHfZ4o57w+2zbm8as75j+1Cn
yIHAVQPNoEFe53oGtV3ROwcv3Zui4UY60/jKXMwC/dw/MCNfTk2nIEGoYYg+krnOI/f9S2OP9RHK
QhV7JQs83Hv1aGxZYqc7p0Tvwx9N8vadQ/M2xe5t2osts68DictdutCfG7V2UNsrQLnPQOTqWmPv
E6ab3wYzliBK4H3bskJVN6kIaqhB20Wcl+vTc1iMrS6G/DQJbqKgDeh9ZSJG/wcdtHELPDpJBwDP
47AcHMe8C2mv48hDD6lts7qWNr1IGKHupNlsxqXQ9jZ95fS0VgdGIiqEXPh7uMrOXCGz72p9s1Hq
EUm7yd55+hf7Xh038wqMTcrsvYv4cTqXkHwtxmtbVEEMqZGJgO1FY/8Nr+C9JZSWrUtzFDK9GcUI
ZdDorzCmvtSpuwRwsL0ZbSYYTFqwmcLMjJa0fVqnQaMj/SoUYHlKNJ5V2dCqMrrHVFlLK+LuXDsO
hYiKT4d5tjcGt6Zdc9rhahw2U8RIj1kGT8OEtKXEqq70y/LkaNT/RJbwGdvRaS3HxxwD20Y3S567
NJ9pjB1YQ2goDV6Lv/jTyCIs89YVpT6my75kCKMeIPESpyazybF2zeTaj8xc2wW7nknRA4x059rk
oX62e8XYKYOpviJXdseQDi1DFrZXCTffdDXrV7oKaL1AC5Y9w4Cp9olrmvaBoyA916AXqpVk8SaH
kF2/qF9oK4thOjE7+pqk7Rr3rfNLJ/W7PDem20w6+oNK+x7dsM61avNia2L3/GSN7Xm1ahN8jImH
K8tdvfY9Rmb2VLvpc2diraR5s0czNS428B6f+Cp+Pn0GPIH+G43NJ8eiMbxQO5cWFcduL2U/D99l
VlcBd5a3NB1sEDTEQlq6J2QWsllYsuSmiLiOMCfOexM9YFs3c+WHLUvWMWLO1YokpZC1dLaF3i9e
MUTXOXQXH0HstlTL/GtLYcKdEJkdaHa10X+oDWF5WMx6l3HPY5XNGLrotjJVnhfQ5uXQcLjB/mPp
xcSpof/SoJmOWnWf0KEpu3zTqlNH1UsYU+JF19bnLqHFolZC6EnluiiJZusQ50OaAOGc8sSnZy96
0PUhf5gNc3y2hk5WO6IlYX8drLKk3LCTSkDhT7hZJMv5fkYrtAwe5mrAjZ45KQ9LMYa3GiV5/UBr
ntNW+0VP7hhfenHZXqylvkxNSgthdQ8SmoFMIXYUTvXbhmoBv2nd703m4PvrZPdijMrgjxMmwYJW
tWYKlS1FO5WfluQBgW3n25YiWl+UlfTiRWyqaCx2Uackeyp8wHvK90Gj4INypnMpjJPWl0eUpS+M
MowNN8RNEtkGCCSe1yPipGfZ1eDRg7vQAtlcCeWd+pYzoBzSh1yWNzqTzsIRlI2VY+Y1pvRFxRzN
jprbuhPNdTLckwt29N7IW4AtkrUD1J7DUI/X3Ipab9161YwisFZnE8XulfqSzB13yUg/0BwkKGwn
jd4I8U5r/RNcUhMElcOCyujGN1ubhWcnDd1bktBTOhZARITp0anwVtIW7zGgMA5JsjwqcCfvXFr5
vBrj02YEeuN1swy3XD4Hs3VLPxFRtdVTJAErjGtmrxAx0Bm1W1pUJp8g96taslzEY8ioyExv9Dks
Nr3JGnvszzz4BNDtGoOBDK2TsAZ9K5iFg1QQd1Hr3lOP8D7U9veGQAwuUffOnqxok9AES0tfH/mG
whbdlLfQ88Uuh9KxydXRh2F2jRf3ZFplcUhY24AhZ0OU6tFyzKtk3qRDlB65diXGhs79Ru/hFYjJ
e08RpG9q8h3g9qku0uaalWgDg/3c8QhmS6HDpTDCQ97CCpaMlzQ9crh4m+d6hnjSMbshbJxeM+ZM
Z7BeDiIyjkl97G8GpTcpfKX+cERGpWbdXexTTWFT2cbVcbZ4QBprS4DAC+m3jcz3US/mfThED0w3
FM/o0OFZhGzDyqJoW02Vu6QxD70yFK8EPiISh9giZ0Xn+0qqLGImmdUId1YdHjpIixT5trfUMzuP
g5kyFM8WjFsaleVVrhIUHWkIq432eWrJdULks450ILOname5b8zB9GMZ7kWZfDYWOX0tRwNHriTj
NmXLZ7URztHF0g8y540KbWQgu3or9OZKQ4PcAIRSDoQR8002xm1QZNUjrptvIWW73sI9dgPX/x00
NMB+p9P8idF4G4/2hkwqI70WhHiVHOO2Fp6YSLAlMvUdalfMjmpVyAW39jwN/qo8CGN4cKb+whFK
gsEq9hRG79ueeU9sWiddxCSywzrb1dyOEZ4v6UD5Fj4j94JQ+0mdl8ZbDOdp7rXvzBvhfZTlQRXG
NdYGYy+y5DVHB9yx/6U+r29qpmGQdCfyPTsKwq5zlDJ1yRdn7xYxz6mEQSgk3s9Vi2pOskbxWOrf
toZxRamufVlll7auMEDjSvdMxfxs2ilvYRvxYbEW4P1VdZ8NuuNjGcoDrVdPshh2WR4DqmMFeIxH
TX7NcwJcHX8yWOlrL7g4o9G+KblUz3k1PeA1nrzaYdfet9WtmAw+yZJMQSyqp7pWn2bXvkbFtBZ+
6HwQIJyhqTS+bohHCjgvfcUFTXTxjrH3J7NjLeSa6anSAVCMej17TZ+ctKmbdM/KcmAZhYh9c9Iu
ZpV9JY8lgsRUgjjTK84elohFjWGxS3RE5sGdvLlZtzmOqfjkH+iZnULyCjxR5oYKcIN/5+XhfNPO
1VNc5w/0HEu/TpXHdshfSiPecxSpBzD5hzm/TpV8ZfF7gK4/+uw9kBObKQtmbBycI+4UkFgofGQ0
ZhydsjHr6mEYm6d8RuZR2vqOQiCWqVVzSuvorKvjvk+HZh9SeOfFan8NoTqD5zg7bnsv05zOqNZ8
Ntqi8xslpqhELV7oPkVpzS9QhZ9sY4UmJmvl83yYwvzdcKanNFV3lospK9GLV9pW0mcoD5Y3Duo2
5sDcMC1okfSK0rN4ansAb2+mXs6ehszIL26kB9U0vtQTWIUYGK7eyWvS27zv8GqyQG1TukbbIoXO
kJW0VlqlrwgDDQ1FaTJ3jM0vFq05c99in6E5jEXP+9CU+xneEPHgqtyOuTvwf/8ncWfSHLeSXtG/
4vAeHYkpAUTYXlQBNbI4T+IGIVEk5jET46/3KT233e6tF950tJ5EslgFJL7h3HsZzjateBrb9LVL
1y9ubocgiDIP2UIRshp3UaFwcYAzeQBMf/K4cgOTXfPkmRh3jfpgDvmdnKkoDRcljzsb9IHsFKi/
2OfT2O/SHu1MDpmjgDSoWHzs4MlVl2vZ7NiYRpWWQNNX2Qa5C004cQQ5CyvGUucysmXVRYvhcznV
+c8yUTfAe+OeNnfXWoQkVfWUhvU83nekg+A66t4yQnic/GtoPCxfSaIMd1eo6yBcZbUrZ+Z7pFWk
YR4wosOxjNJZktNcQlxMTt9/uHP/SUCNu6fDWjkVZ2PrrMQU0sFa6LfT2tWniaM4tOy5oNQX9z6t
98aOXZq2OL5b3PJmEeMNK68LaW/dye4HgnjF7D967vIyzVMf2eXwoyLmlj2ZvSev7gTTRy7XyoOw
MSnoYxS6ovLTW7RNAXCe/OkP5sKjgx9bxUQy+wNWCy5JU9qDvnJLQnLhFU5FML2KJnluFE1r0FU3
UthY2Ivi2VmcmAuiPpSV7MMhj90t21fGotMF1cdtO/m3bWyfRWPYYVpmJVDe+KkVR0A6lE8ppvMl
UrDNOvoUTN14nJz11BWKGiplBzzG6KNLosTCtRGv2uGpnvoWFTteywQ3dYzKrTIk1MXbGH5hhElL
RwFmaNMFEz/EhEYE6oAVVrmBAnmw1maOSjZIF5Jin5ZuIhjbSfxDYtIQEGCNVmi13Cj2Z+6pcosc
7ifaOv0uOgZnDklCQNv3SZBi2q5q8agcnnSk82bGaZnj32MP/GB1a/Vrrkzj4mliYQYRROYUnyHx
bAag9fJoxitj7ACrpj6Q4E5Nu71qdM5pU9r7uiU3eeozbDUE47HYZe6Ycc4gYH9WZERtynIw4Ahb
c2f0xpb9bnsXc7XiyCBluChvpOT0IfoUPmpovxz1LAmsuRqVxvcTTrpR2yPMvIklCIVpFgNuCXLA
rFl7RXpOBA9LTs69ZiBKXz7usiDj7KGMa7pfrhycrc2+78YmZmnXN7azYeW6Ingf+/5m6dNHlDwo
FSrnJ0HUy4Gsl/hAyUebL97rOf5URiOPneu+rB3AKTRWtzF99OzEHeHoz8CpkNOPtYD8WFN5X8xi
wU9+eAVreMsCSdoaBcTmr1umbbOIldlv7PnMyBy6u1ZSjAgntw4s5JO9acxeqBXqu3mxPsrENLhb
+fWl1ocpnR97I7OPgiVnJG3rKyjMfDtaJh12Wp6NceX89sGuBKTIxjO7ty4tKPq8JiKM64wjxnpq
jeSFJNdsB3IYETlZR2wKoSNNKvbBmvN99wdxYS5GVNqmij3CwNmS1ms57VCL0YSOsDFlYB6rlE+q
8DgcbUIvByY6UHrUcz1u3uEgHLhBz/01pPGtgzXHloEsEcp+595qU7cX4QaE7fVkxCs35T0zT63f
pbcGY7DQTghET+xlhMos8Gfcem7PswEYb1vXiYLWaLu7bqpfZONinDCVpZGHvLay2PVrp5i3Jh0G
DEgr1dbUJjbTLl49mGEpOOWN2V8XSZK2nGxHx5Un5XrmNjE7qK/rBDs1FR1r0R46q72tV1Jr3JiU
zBUbrQ2Dfhuw377v0L1sOHCOY+3t2pQCHDOLdRfUfhdsxoyUNrulBjKZqIwmra1HQxgOxhJhN3Ni
/fg2GvJX1Q5crh4hMW0TvFid4rIKngym52XywvzhDi/W8nYBsg2HJegOnPEFiKZzmGtTwGQh/LRS
p7n+MkXab6yVMjA3Y4ZPBvrOtTvqoGWaUf0gr3DPKJxxk1tearyPN2XmuRvP0MdqhVIL4hnge9r3
TfDc2/QpxWr9MKbxNZjqyyhpKiRtEgOLZYjJJ3Q9DQ6VvMXp+D5ORLCRWbGZK1/szDV4IdXwaeK6
9dphCRm9M70Nornm7kwpJxP1UaWjYM1VO1E8eUS3ObTZjr+Q1tS8AqtEeqyPS47idRSfs2099rN5
09qxxYgBl6lg0cm2tMfbGr4Ih6pwcuxoaPuG8J7isaxUHxUaupJX/A0se4vTuNqji3woJmyva1kI
pJNzyY8soy6wD8nqn+MeOM3Nqc6KYvxpV5jIpKMZ4n12RDbHwu0ab9GO93b6UdldumU2czLqIPJJ
7OOVvbFvfo7V17TQ8NIzpUa1dfrPJNc8tQJr2RpZemjQck5N+th4HUu3xA55PJ8ThqfKUicaysMw
9x8mgq5G4RO+XuORNEtXvDnIYt94mqhzKSA70zt0e9er5kjLsnfb7MNbVbvBZac+lrN30IT6FvZ8
TE3nSMZuug9S72md4Z6U1Zx1vNS7DvyK7nEFy8jyrzJOvlu3+ja69T52nTvq8TfMjc9mm1zH2PYr
+YNwpV48QJE5VO2rAbTiFeZ0gwsu8K5LsedY00teLQ/UX3pD7hPGOcs5qMrQIU8XGrpp5C6fpM8b
w9R3W4j1znKy4WLqhfFaNY4/OkvSEAxD9+gmbfzEGcV2upgychMd81S0PZt5DV6d2W0VOrnBmH/2
ieMiYLCMSkPLb1VayUuQYB9Nki4DOkvrbT2gLj2SY7El7tuOrKV+sTLiI8bKBJNj3dsPcBGT8NrQ
rvIxJCsGhrNIa1whWhFeu/fMT+NtHHufcTJ1T03NgJR4EBlv7dLF9gTdyRARJh6hG+DXzQnPlul6
1ES2cUm6Xob7sy3nrZcwkCmndsSpSHwwKO25G9ODz7P1bvVsjohWmHtquk+FZvjOt9v3lYhpRLLZ
rSZoasNjVIGm+flO6AGnHUc8ZonlhqRo3KxgBlAQ0cLWRzs4Ldpt3z5hH5eDlFfcec60EQX4s90a
v60288NaAqYHCkxtdtvmNm2x9TTIuQKN3osZrz0Po1mQWvezp1m6HRPn2YvTh9ijiOvXT4aYbmQ2
nRGtDumdEj0py1PaH9tLfg9g7KGhvOS4pMgC8uTVW5xjGbRPinDsqR22hdtcj0lR4bRAt1yos4WY
dl9yPm1g6bNN6/RrGJTBJ7UJAhCsCKFr/d9JacS/8pWzPKitbtd2ts/AEpEuKJ2sFKZPNbM+Xz1g
ashLSHR9nor0gN15EbKoukH80CGLJvykgbAlNbY4pBqFSUMzuB1y/90wjJdVtndi8abtTI4h3q4z
y0d06y7Wp7xZXuStLGCdPFCbdir60LXoMNbggSohZLOCLji1n6oygJieR9Ju6rekVp9dUVGuNawG
PdLgnE2cuPnWLLhnHX0/NIMVeaVn7FQ5ROXKU53B+7BJctlvfJdVJ3XoOW9Redj4C20tHLIj4fSn
1ZgiPD92JgGckbZY+bZrsO5UNxwX364iPvdTvnQd0bIMyEmovO3H/GQ49huuVTJU2JLsMpXcr/Yw
Xowl/9GjuW0mbzlqRR5P6+eEtQ3El7eufvSKeheURB+XKp23Q11wpwhn17eFF7lMS9j5OTxSY3iD
YezOwhze1xy7Oehe2siYXy/0zZLAEKcivyXOvXOujV071HIDtho/4QcxXHU278A0uFlm5X1emrup
kDFUjzP/Jjn1DZ0sr3hwQUhZs5AuZ3v0hlm6590gyZd08/fZEV9pb+snZ6wRMtSKQ7mwVlby0CGk
ut22Ne+vaKuzm4M225VBkHux3mdpYj9aaAD0plAuTxvW19se0Go7Y61LflH7Cnl+467XKkRRdzf+
q6p6QuJ62tUiKNiidzwZOyYY7JyWIWTceSyb1AL26k7SWOVxyahUUMw+e5P1UFQEcGRBae0HLaBZ
poJBCWzRlXcfajKfhUrjnsEvUZOkfpuOtYfGvCYH8zslZz77NdhlrQfR7Ju98u7stEPIMi0JaT5T
Zy44hzlewnQVRad7LtPrtEsM6NptiPdlWxR4WdxZpXCLyyIbflS9zqhmjOQaN9wNInueLQaUERZK
ejyx7Se8w3Tra6ITltbcNDY78gI5VBpSDi0/Pctbmkg3Jlb4pqRrilwitrkaFjlEmPI1xd1YGNXX
OFDbGF3L8d1pvulN5nqLijyX4g6hTcENqQLKDNqoPP9CAp/Xr/V8leJXVPAi1CYO/F9VqXjomxBh
h8V01v6tZ9xashB8ZTjKu58M+vq/iQa8xMGtWJg/u9RNdWca9mGuAqPZMvv77Qy2xRYnpzJvFOvf
mOjV6mZO/bE/sRjigzGTJfiR9DWva5YjHgYJrPuvztT58kmY/eh/zsAnr/hkiwyvmAL7M1oHvH0T
itRHwosaJ7TWqrjgtOctWzMvm/2M1GK5iCEondCnXK/3ckrsLoIIJvUCGgtkw6dfIh8MozXx5Jqj
3luxN/S7kXCq/MDTc+Z9X8UU74peLt49ot0gOBer8IcfVH1Zs1Xwnc02Ljk6NyTyTsZ7rrIW81bJ
bpHbVUvBsCFlCGeotbGpntkJk/AmET/AjeEpzTKY6qy3132Cb265JxbbfHY8YlQjBB5YZIxlbehu
M6ohu7TSM9JjMEwE0vrIAKvfzGTSeZ8ym4EyyuVAiZtOQ4tbtV9gd3JitV7kaHenrr8jCSCpnpQh
JcUV++L5oanYTJ+UA3Uflh3pHafEiTPrMnno5JiNsPCI25zBSNHbBrmqi5jdaDan8ZMpVo2vmIch
7yUdPap6IYqcubUoLPFoysV9v+bBLpHdDRALtmIB/GD1RlkD0+XTzk9kz0I0JerE6jvTCocrO3oS
pFT38DDlEtPiDW2DPZszWh46D3oN686EaB8fZblK56CSjE+GdTGw60ACtXfj0c4dV2jcfstbadH6
z+0yhgYEnM+Oq8yNu6sXk3FTWJ7ke/UeQaSiXq2ja8jGu11lyUOEYx04OjCbcToUqwIfFaRMGCw1
oQFw0Ig5PsAI0yenWBnDiEK2L3WfpC4rM1yuL51o/XMO3/Mba92B56abNAcWC9MNxD5+bCwgCf8z
oE5GY9QPVVsp4sDmumWf6C76Zb26z6ZtAdDGqM8A6CdYFSkGs+vT2FYjwrg4yXeEOZSsQa9rS3/O
eCiWTJ43c6rZzcJH1BREbpIT6T5Ls/oFMWL+ynIeLBt7/INjUlsZoYO9ifPauiNmv3RqQXuxijwj
XHgZkXgnLe/OfcVRdh1Dtt92rdZ6T/Iyx+UkSPjd5wC99tFX0nrDaIYPIls9NB7phJcvWe7+kB+h
SmngyUMtIftyPbqH1s9QNgzSmB9dmeLFNwPnztZkLNPGiierJR+5mr4Tfi7GkYxNGLelJIRFvdOM
MW0x6yrUmc6zYt7RQWoVLlnD7WKsiCOynsmF66Sf3tz5eLLmPFmG2vR/4lLa3s9joO5dx2CqQ4o0
WzlmWMyY5mR58TAwbLaBKrR1N+e8nC2LrvJIdqkvwzx39GdjWTDn/TyU1mUE9Ts4ZYVQZ8V3AgGc
i1kNZUPBRkYJDk8xJ8WJaB+M1QmmAeCieDbUFk6e/auTWby/ACQcnSZcFTqHP9S7zIDxl8qEU1B1
zO6jv0LtSzwPIUOp7hZtM0ckq5UXrRWqF9vCWk41HSlH2WLysZA5nMHa+tp4dhENJWFu2/Yhtqv0
RjP0vW8EEiiHNsHbmkAI3U57lflsLcEw8mJFhkzFKI8qnpanIW3Me0YaDMzbjmnlthd1ReJr1ibH
xrS5NUemgA6TKsZseznUnGxdlYx3gFnNO7AtRwiTJUWi7uqo5UBMeqrxEk44H+mjYvx6qsX+Qn1i
p6HdoxPUWWGOxHwvRsCIApx7yFjnMfep+10rZINBEpmTmwCD82NlyvFdjj4YO4lvPIf6meFy05DI
bjU+n9PcyOmjl02O45OD0T3diOtOZE+b6pIuUvyCc6L6b42GGQZhUXfwNXyZwymB2mUWDTAm9XFK
QtuIryzc8TbIkJZv48lEqUvgjO9skpWZZsTxMve7rEY+tlmQVeZX/d8oo7amGjkJvyInHKaEYzRV
xs9yzccf2GWC8voTCbvg6n5IpV++sjLEKnwyFbSnMMBF2fMmzm0xSM5wU8wOOd2q8b+FavXtGCAZ
owBuYaIUD07bXHSNqKLyf4xkzT+DQA2XzEO7TOi8Q9i4N3AtVVaJWDVLlHxStQT4BABExucs/k/S
mp13CDv+bW1RQdz79FtpiHlzweYlNtLHoG8bYATC2p/jVN04mgyPiF6cah3nxudaL+l7oDqmXcKr
HEiTIi3rn0pY9cNsCPHLxdD0phyH6lcmzY6xnYts2yhM2im9tkx/yqF6ZHsCbSeM1sa0aRJkwLfO
eFRDL7+ztqWQWgRVCQpkvKAx0XwFTU3RIblpwiezguZUYhR2OJmz+zSQRWkcHFYtt0xhxsia2o7f
yE6nR/pdMuZJwNtSwgMya3fJn5c+rr+Gsfw5ECsWYb9ZrdE6PlL2J/cWT6MHn71hcc69Hjh8zgJk
3GmAELeXpGyyGYUwuSp1vS6979JmuLGbJsBcx8s9QCoDp66sHMDNUzP9zJIghhtxVPOSlRkN5grb
s2XVVyAAvroGXuOQH8AkyA5v2+TBsWMAI52Q0XiNTXzpBy/7bCBO8DZ2hsDfjayFWfMxlXZC9L3D
kcxu3uOUIdYuTZjtghMKLu28dHikWfZVk1v2i6ygWNb+Nqet6KMVDnrel4w3uKH+iCZWstyGvW0v
ASPMyry35Mp1SbXHdU9QfC0BRKt8a/slKwdy4xPrZOja/WZBb9yZSZkz1Bcj4+8/XzdmActbBCFd
CE2xnqG7go8h0+anWJGkhYzn2sc0HYIegbzdM0SBOToWhuDMyGaiklBS21zGMZTo3o5tcBvlAfSr
vOPh0/CEhjly+Wfiej9hWtbAY1qLe7QE2/1JjQwP4R3hrjqamSSeKbhTlQx8d2YFUO+N6YKi5Hnx
qweqCV0zd8+ik5y6o1MGyyZlMHaqu6tjr4bY+pyX0SYnfHDLeluhGfiivYgvDcrj0MvmZScSrwhz
LBy2lA2sAr2VkeNmJsUPVY4xXxtxauaOOWmd76vAGtVGIc7FaiW1y18T9rVpyF4BXRFpUd7ObNCi
RwFD729AZUtu7MSUrxM3MkeZWXbTvjY9B4MWy0vnJ4VrJis8u+7hSTs0IsEkRuu3/vNmab2m6yvT
lPKVG9gFRqQVwTiz1DPDV+LqrjGpA89O6mfZ+zUixZJ3RJsMt/i/fnyBFTdCMfkY6wXBfN+LbMlz
7MNqVAi8NmwGiqpBV1blSR28SD9J9qjMseVqWJzOw+y+ptKmuKyousQmp6N7d8y5Rtjo+JBLUqcP
qZrXWwgr6wEntaQPha6vxDrq0exBwskSquqKzokCI6FE6pc0ffCGwLRPtq7W3dD17XvJzug1DTxk
BVn/0jdQyr3fFb/NlZx0TEOzX0x45YUdABV7JmBWUY31uFAPEqluh56+JAeBtT5cDs67Ub2U3D9r
TG+3aRo2ghuiNYZHs1r6U9s72S1bzk8T549hKxIz8Elfw3XjtbGKRUaINvhAy6rgOVL02nIOIkiN
Pvrr6T9lA6w1kkxurQzAPWydBTPdIcVyx497rvCROct4xugVnTtmZ3SU3h/dW3B91FxqZSh7V3Gl
9CSBpIyZ/3wDJuHcEQ3qXJCDvFHzvewSSi47uHZucnB5SE1Ww39x5pkbvygCrkuE86bYEtaZGnoL
lyV+FddrBcoeiaMrxLLTkhyni/RIhL7oxZ/j3Wo67tkddCCRyoy8QUXc8U2QffKAmvQyFwe7Lzs8
3IraBctYBzpjS09jcWjTmX//1ynAUiYmlwEngatdckEiIAxrgd7zzwGGzAArYSZRY+ZvYz1BzA2p
EzMiKTOLHwYiCxDTNPxI6bnFOnHTscIZtn49NI44wHDC08MrGBoIbWKyVpxWt6CXGMHrBIpEWeFQ
jPqX6f7W/1MQKg4f8VLptWjPjAjs6h4+jagVPUAkbtHHWsUucT0nOASp1P3elFcecuJG3a9xzeG1
rNwXkM5l8WpUWae2zH7JJlfQPVzVcJpfmDZqhvywHDiEjFp620FTSG2WLl7Ftk7pq7Z4G/JJLqIt
65t2mc38MJT8bJLFizoNDaPp37iGJIPNZsb3cS7ngclU3EOh4CEHe245QfKkVR9TzGidnNqsJvTa
lEqgs84K1BydZS0lKyO46M261q6xJ5McLfoGMNDSL0SPVn5EWYSIcOgkpJRnXMv33BvL178+w55B
vNqVKimGw1gXwiUIjzJ7S78afLKlHO09kyB2wsJWWNpkbjlwqvja34pUCCCWYUYYVKax6+9yrGbD
SaBff6BfiL29nDOBOGGqqk9bMuTkzF+WamutCyNXd9LiOal7p3uaoXPiE509l5/Tz+xhgKKKV2UH
XPIZk5c6rLwihhrKJ+sOziIu6RNTjDkYLmK9RnWNjh9byjo4qNm0P6jy/feii6PcN2CoMuQ1V5rX
SJJHo+Xam5Ka7GIMNoumvB0nB6GHTdvDKGITLFXymORssVGaaWgl/W31wQ/kg5yIrsvDeqfF/PZH
tnc1jvofsa/6j3/7J8e0f/zjf/xfHKr+1zfafzW3P6sv9W/XH//5d4O2vyzZ/vuPvJj/enX/n35t
WG7/g77x+kr+5avWmV6uv8C//+t56RNwfv2z/kcjqz9f9JeRlS/+ZpHEgs+tSRzXXzZsfxlZyeBv
FiSPQxDC1eTYu9rg/t3IyuavyNIK+Jq//xXwuU7//V/t4G8mT1sbQbXJTXP11f3zof3zh/g/f/5H
l08Mef+3RRsugfji4rBl8/N8Ew3CP8mNF6Mu2laCJ6m+rwnSZtkSZTGR7vFgWQebcgLkECOi25lM
jEMBc3/00OLgFNIZB0iX9jz1Y/m7bKnPgFuyezMuniSuIP22dYwuojowj7q0Jpw/5KAv1EL9dzev
Juh0z+7TpSD4GseS3sEdK2M3IOZ7LurFu+IK8M/bau564ojt1w7jBZ6ObZzde6wnr6dKltO+xbXz
njhB/GkiQj7lI1l8m0xh5MQ3NOK7ujJNpCMuoYaMJbDNSA4Ubz6mBCXEZ8qQoNGu9dZmOZKTLEv2
akpregEivaw5mI/d7CGklDx0AAE8+QArZ19pzzXqCQZ5S7NRHd1M+O++nL4pQBkwZ4g7wL0sR4cF
ouqaCbJIn12kMCeBgQPtxtR9qgrpbe8RzGDP6d2SMqYOsIRE17SCD2n9K+upLRIEryEXIGYAbO13
Htibo2S+G7wcj4ll2fjlSAgnvHeeyDdtfKquuiMR3dh0HIQfRhkYYT4kcuO3wF/DlHwQjuTeZuvF
dA5JL78mrZG55ebjErcfrZe/t0ChkFgVhCsLGplC/CZDhiMVBh3b2Zegz12yqSGmN6vX/5p4qKVM
9lHcd2hjm/JHljFsX3vfQGKSXdzW7iN3pQeuqzP9s37y8Bp5dfRwLAI3qq2F1cp6kJXNuzhFjlgO
pSzMrfBhKGXinCAIfk+TZtgT4LA/wP1U3YeJ4We6FHv0PcZNl7NhZtqDQ31DdmvpfzULNaXdPwyW
ag7ad38OLZ4tHZy/VAFz+qqCMLkaImBIcQDyfA888QpzmZXg4VyGOKb5hxjxnUxjfBRyVpIYYRYZ
SwxrOAja7mhigkuolrcyl6du+Wzx4UzhpyjqK/a+2fjAitPYFpO9x0dkOAZBFpKLojbOoLOwKfsB
c32TUo15frNxqiXdx27lPyvBGJ4CA1Map3hcrbRimzbyhnVTDtYl5MadGGUIyMJzgPnpziDsK0Ep
l9nnyR0eM2CKjVhAn/HDHne5oVtrU7DChyB1L1PvPFHoLu/IslFPTPOR3J0N4me1i/GCObpxpm/R
1GT3QC/x65DY1Zt2H0kDifder/N9UsoAAQ/rbkk63xKiyu7vW/4mwnatO9pOAa1jIIfjExl7VnN4
sNKhh46o6y0NX0mZ1w4nLLJhVmGFj7mIgZe84dD4KrnjkU0qBxNuOJAM+ZUucM4VXXuyHCyX/Cmw
fxpwlaHRzkhizBtrcOtDoarHKTFLNC/BcoxVJy/kEiS7q19NWXOEeHN/cZuS/jrXguHqYODi26mf
DDQ3eYk3TsFEnPgBiLhhuw7BbS8WVEQkI8HDhV2Q3BYL2bNY8zSRX7QB3iF3ZV19K4PNAezKytWP
OHRkmJQI9urLLNjHhBw5y5FXipApaN4ypKMzLiB3eAX9SGx+HQx2T2rKnsyBNzIZrTBvcYOuZ2ye
/GM91FFZ3qxe/DBP+W25zCc1eKwT09eFtSsCZXQGC27jWZ5+ZHNCj5RC01Zl+4okKLRlCbZSfxlp
R6B5Soj0JcD1+FAu3T4rOZwDYJ0uED8kxfs5H7Ic6TOsEC7am8TTBluMPNTCuBDlbN6wVbHORt9Q
yDiUa0Wzj9fBDiuxMluh7mQxtpnBxy/MXaLGyNB/w5d5klW24RBv56PqEBBJGwu/wapEO6BFS3VO
TSTEM3vyDAhTrJwGGbTh+t6Kq5ZXFwN0U4/ahvG/yIY3EJH94mH1hsNjxQdGSgI2aqHhFNkZFTCq
kkH9KDr1g662Yw5hLWHpJre5D5kJnTRv7cxRh2lKHu1qWQ6D03es8pMzPt9RmjIeSALff24z9Vbl
RXsDxfQwi3ck6ByI8bBXGoGE8JfTLDzceEbscP2LwUDQ7sk/rwIJoN26rOksAlncJFz4IbtWDvmt
Mw6aGHduoaD4sMop457ror4dl7CIW/2BEzBaWN/8tsvF/pgNdvuicY8SB66tUON7gPvLNi/cD4Ya
QCyx2OihFu+tPPcORlQzHQYXcNo+uuZ+CuqT1N8qmNUrdwcHYSaX29nDnKXPp3pf5OroqWtsrppI
tULaLNPuFgPK+xVuCSOc+KUJ7BcvKPIj6/85tFwsW/PR9t5iMZ2RX4H4Zskbk6CznOsoduxpMy4d
xuQdU99iaInaaztrq9DDvlT97Nzb2qnu197c+06OxtaIVYRn925arhurQr93IkbKzDPP2aexBxou
WYSX+vrhXRIIhm0TTAuAIjMtfJF6NCmFOmSdZx5A8vUejQC2APCxZJYhWxWIm8ykohtqUEG27VsZ
WCxLcvL5JursfrHP0lK4GC0NPWj3MQRT2I0LggS2JGw8ipUBV39b4w6FCOaOOVweJrjj73ScsqFQ
zrZxzW9M8o92g5Y2bZc08iQGTX5L4yIH5LMxtEpcmMgoYTlr00CEnncvLQ2WmehhU6vOuzStZz3J
3rJ2DSEDcIn0LU0/ihuT0xYXFnNrzLWFK1CHRHCCY0y0zkMVS8JAZtG+dna37pltRbJl3pmg2otT
72Bdxwh4CkbtOATbVsFdT06UNH6GrDpzwhaO7q6QSCmqaVe3wXhimh0FQjVI0go0b0QdWYYho/Ia
cpzCmPRDsymnlHKgM9GJjc6yV0m8n/t6VyQNSCdLrdDR4q11hxyOstszMGfJYJssX3kyWX4LUJg9
4xCAB+nS4toHPN8kQwfl6tKlkULHfE230SgDjnA8g3BK1Dj6G1vtS8AwoR+ytDRhzeEDTLQFTtH7
LCwJ38InNGoQuft4yg059YMXsDQsMmAfxWnMbADkAE04O5Qn1s030mX1b5jmLRFjkIV1F9y0CX1X
Uoi3xkT5XM+4hve4Sx0meyHfiXrkkkiqpsG7zTI4gSw4+PGcHL2JYmEaFn/TeuNzjB/5tpqqj5Fq
/6iQAcJIpY9lCiaCYd45cbMUZYKHHI00BnFsAQW2jsD/ry6V+ZYkXQ/g1b9yzxwImQzH63rL7Kf8
Kxeu3uER6KFqzWNMGpj4Ysj+iwSo5nFNuwdFUtTWKdCfKCosJkR0kRWHr+eR4vREQcrmKR7UBhka
DpKSIKv0uzEG8wHpGU+ysb7osjuuhEjhuppt4lb9KXvKrdAGA8eqJNp99sfdVM9HtANfDH+wNE+D
g7Xim6wtaLzr4GimX9jZwZz+nJDE7YZRmruabViMPZMcD9KCodu0Yv1QVuZc4y/jfUZCwznTYrkx
Vgo2PXFZMdYwX4JOfsIPqn3narhJM6MhRnDHXlvMXCJgQk+ij8EjbVRUd93Y/3A7rHfDtijND8fF
PN/NYrIjnKK9z0x/PpChu6cAOzJtfPK85SbLFiNyxrx7qgjbiUg2cX8POaRM37g1KwR0iWNiEns+
J02kWtwdkNwT6blg8cig1vrSORQ7EstenZBsnZbR/Fa+/Wkyugu7NjmrEn4p7j5c9rv3TVu2kdso
j4ms3RxK9xt5acWiwL73/eVNJ8LfrtDMRIY2r9W1N5G1TIFaao3aV4+knFu/UoVkPZnXC0Xi3qOm
9vJiQMHIqhbR77k2hBlhFlVF6M5z3B7FuB2zWzmhNUWuBGAjKdo1jLqTYXHnG849+i7mz/cju+eL
0VZtpL2SnI9CM9dJuf7d5RGHuv9k7kyWY0eyJPsrJbUOZMEwGbD1eaTTndMjNxA+kg8zYBgNwNfX
8cwq6c7sRUvtKkJikRGRDNLpDrOrV/Xoc8/LfaZ3lL/Uh29+BqBuHdl/383hj/nd2VNn0+uctkjc
6Q387YNgmc97XYyAJcnKBp7F4aWaZOVJ4rW1o8GGThEsUZ1Z43ESrj7Y3GIe2Q3Ml6gc5rXoovjo
gjPbpZK7vcJyu2r8wnzotdiwuAQAgadUlOdixo3ox2pNUI2bGud51AOcdZoYhXyi85Pi8eqs+1D/
smlQWlJDPjwzN+IoB8y5ZJDt/ySyD5/DKhI3dyj1t51gp4d3ph8sZVrYEoWX/46a0DrFEEjVuvR6
fHt10nPzGtSveOrrbRpa9lfiDs0xt0d2wSnXl0GB9807az8n2aZq8mADdWHR2+qPh8eWWBWOfpdf
QWahJ0Ov2GYDactiUO+OmJe9Ec4AFwVnXTPiL0lVuBoCtNVFns57ZL7tFNtwUxlNVoWa0MxVuumm
LN/5vTWcslTt+yFNl3zq+ofBjNTG0Z5aRTWJqZSnJ3gpwuBJ+9Xdg82l6FcUYlESS4DDqNOXGb/g
srNtRVqz1eZ5HsRDTvvXlOl2S2gVQTaKMLEix9Nqz9UkGNaRrNlwNHF7VkF/xruw8THwBjaujTqa
3+E3EkbFGQGniGT9wQGwqrTtvPk6fXKdoNg7fWYz92mx18X0u4BPELD0L7+zsHlysYTI2uawZvkV
8X9lM0QSysichyS9Mhjs035nYN2tsr1n5OekVPvJ9axPzZ4WtqJ4i+lpsOPhgREVVEbe/DRFsBlb
npQdKSuMK+y5cRaM+PmjQNz3pjI6UULjHasqslaMoCyZysaGT9pCSenZO9XQ4RwYocvWLDHRWXcg
EqmtfFKXqis3Oa/mk/IQUArL2/W+U4JWLIBmFkfT5RajZxhQMFABxRpm+OZaqJWDHlkgy7oQ68om
NTJ0nf0Iac1eCha77CEChktzDs5pz6SZVXZNiGK6srXS322Zeiu2SPR6A794ogaDi4G+zwheBN5l
gyjfrMkxjHgEivApQOVn/ZzLfI16NZxG/PPPRdd3J5OMBaG6SCesXGR8s8Kaxrk51humyWqrA2yQ
fu7gZ6nAGfeD8EMW2Lr/AnJD8APfm6myz9yo3XDVRg6fXSFJx4Xd8MRa1j+yZGr2rtlxSbFznMdx
tY5YeR2nKXuz3eGxU4Th834S50IMzVMtMWzaJHo7PsOLoIFmW9xXXmtDaiKzQ30YelJ0ynTnfTZW
mEXB/izR03Dejj7+US2S13Bi4raqytj2njl8Oyl3GqKkPk5/+yOyOVXrnNebSwCTq4itNw9Ei7Os
CRasVB5gAEjKj5ECloDcROkroqZZf5BeQ3pJJ4KRvcf0h6d008NZv4ODokMBwQOuJYZBAKX+61RP
bzHIDsI1XrXT3MRgWPDhDnrjY1ScNIWynqupO2KtKLd9gzAzNTROTWF1tmY+mabwDiZJT+JibMbC
hpAaQyqpcPKjLy0PNb+pLY7VMj/30ffg2RxG0cDyr//7sqCmgFqikojMejF75ax4X8PM9N1xgYQ5
gRALzhqswzq2R+yUyiI3KDzm+S5ljxTivPAnpzxVovrVxtGwmWLCeyJm20l0xd5Sf3KyOG4sonvw
FkHU9l5AI47JSjghq5Sbxabsc6DFERepVGYHow1s1PO+XMwubjRtfEVheaVo5AeI28bMomep0vi1
CdxsJWpDLF2MPAuMBdYVO8wjRsjg1R88jnud46tNCvyiBg5rmLnGdyUMbC+++yIlPmAQlTY2frmJ
Uv9oF95mpsNwxY0eVpmTHbH/gkJNUu46UfQkButSEIjGr0Dzeitu3FNjwiGueVSe/1qD8NqMCWOx
HcHmSmCxOYTUlP8opferbscbkJU9J/9DT3B3hDDn1tVKsZ1rKQFeAqVaSN8ilJftpKefqYK6Bwa8
sd4IzG6yvlOEYICaXokXE2NSy0ccBkqLz1CDFT2RGY0/gdkgHXZqTDcs/KnAjUlv6DaeWBKIaNPa
5CqgH3Cz8EAe5/NNtJHxSUA0PkMzJyKXxocaH/0qDo1XgT76oyrOna4vDi6QiEWjYuKrNpW6YfZd
EKxgDBSrCBtqNA8bPHfuuunzV7wQmNHK8seJ73aRMKqXlZFT51U6mxKUynPSRMNyTH15v3zCHAh6
ThELCNnoQjaoExsPvRyfVYFGWVJJBpptrPZkvn6h8fLdlSQvCunmcB4JjIUy8DZW48c/5aRvLPxs
vDUcYHIwNvdXZFXfEfIkNJJdNw/PWiFUmQ3jQNbLYVX1I51VA9KmSniNYqjuGGlQhYbpZtngn1D2
sPuLYJuVzTdKTLwW+SRXttsN64DRZuliRV7POhs+ah6HC542z27j7L22vKVSXek9gvcwyfrKepaJ
anLeClauMOXDhyEhURdrO9w2o6lXPa7qW18k1i3R98dnCXxXh++Vis5k8SEJ2catD2PrKNuZLTR9
hp10A+IqEzmSEi5EaCwxLgFYjUgmt6xrAxObPdHvQzN0a5eP9YsRxfI3C1aiWFGOzmcjtmLuIFSp
m4sG04KW2+yUoX6Drl2WVb8VVS83c8j5aQUHnRO8UEXygX78UtrjHx7x0M2CsH6A0bvyYSlqfP8n
th8Sa4Mar6WVB7iBQgB8WmIf5A5UL0kuNbCBghHPZN/tDLTgJGg6JsxJP9ZFdRzatFuNkS6YJHRH
44AiK6MPRZYc3JgknlMZ06IPzHwh5MytiIc9XgvEpiw8xb6drSTWfBdH7GoQ9YcB72RduOOeKy3J
V7YDZOjU8AD0ZwX/AXqnFd5HIY3FNp8jJpXqlnes+0ddGtzQa/1CDXt/pC/iEA3A1iu/iB64KGKF
rbKXWCMjxnC9oCaO8rklaYBdHQ8oIaZNS5g+GYKPWec4fGx3GxKfqwPs2YR1gMtbn7HsHq1p+hNw
yx2TOYAlEB5qNjR3kzizLvLznzIU17YRxw5JMwA6BDkg3GCFs/G9/nF6GYD+43VlXgdm25q3zrEu
1azNzQQdamN6Il+nGXexAWe8yXL26Jh1fqHbNF+1tV1+Fz5bDGu6wfMhdKenFSgpbuxTR5JauTHt
dqZz9jBHb6cIp/VM0ygf3tJfV3VzaqRytm7W8YDTBk+ItnIJglm7KDLh21XzJSNbiuIKSqYCoNfJ
905W6lTWOgRcopfhOG5yiXbucQ998nxDPUaxYa/rkAGmKOL+kjcJzQnqLnQxyaTlXfWysH8W/RMm
3Afo+uuxQiTnHtWzg8l3fVZVwO/aQynHgvMc5S7jyWT2V2y5sWCpLFoz2pSyhmhepYSfIvvRqDFd
BUAtNl6CAgJ2d51wL7aMdsTXRfDSEVzE2Gp49JxVJEUarO52f24DA067uIeBpp/STn/sxiPpbWVX
zst8X6hoq6pmleSy3hEuhzvw6scWjj88MIwNfrZm+Et+/N54D7kGLXArO/smhrbXhpgKKBNAbEq2
0NuuWGDV1k6JBWaCRMc85NtByT3YrRQKtN1XMEdb6kPQ2DtAqCyPwcWB6Sy3KgbtgOv+jEG8vPAU
h42dmfHOcoeQHhc32okySsxtMDUtotOvMrWiQ4+Iw9twtF8UE/wittOjV3mYymr4VH7NHqLr6hPj
xZeX209RwkKNl/VpYF3PJU3gGCByqBZR3HW3WHTDkmVasoYCtAp98qEx7uyV5mITV5orFQnuz6LD
wzKpYSTYxxvNwquwE5gcoNCMzWs/5jB5Ys36HTpY/8wK9UTs+mJ1ifxhvLzVxSzOPY0ZBUEO8i8L
6cbpZ2K5+4qr03jfZk5VdCI4E94mmjvW3DSJHIWUVOL+Km1oblOzDe+rAuzrxm2I6kfZml9kkfL1
mBYFYv+wY1NAPrx2nlTYHJEnZx6f/dYNOh6olXQ/Dcd8kIQd4XTiE105hW/sRxA2HKHg8ZdDZgbM
SeNvFU/zOhznXxTiTNuuKW6IszwLejRc4lC2E9c3whHtRhXFY5BXOztDK9V0BOJlMNe4ZXZB9pKk
aoUyduOZaCzbehoonImeYf6vC1zGkJjFgC/RBxnlhx2znp29up7DwDqk5BAyHE8WHjcLnhLQS2rQ
R1a8AB5rAwZM6mIRMoanAQLhwu6jtQqLzThUO0MB1DQBMkzMQIy+1hL/Lr0DhPDhHc5fPte2Q5R/
ie6e5esaFw433S/o1OphwusOuopigqlzN8OcnOtyDHaOZpngGFVULRDL8BH1g7/PGsL7Xjg/JObQ
bKvR4e/TUg8NNQgWOZeoRcFTrnDrh9Bv30wT4U5M5H0MIDE9Oc3FRBJpAZVkuiatl22TIqR2JWjc
AyWdy0Y4watp19E65kAjczlsKvmo+uYwVNa1Y+MLkD6x1i3y3kLMgAKmXgrm/+KchcGD8q1L1qNr
x0O6mhmIFJ3oNBCEKw2gHurGDCDI7sDxQbodmhAyrIVEhSsOJcEAZ8DqxH4KqfmGIBUc4gh//iAL
IppmssoccWa6X2Ct8XYeMwzPGwLLVCqJk13af4rWQrIYuaHc8Y8URG7CHnwo+ew53kOVBmYkCWts
Bt3H24pLorNIiCxtsDs5u4BA7r4MueiwfgqnxcSlPloJfHKPHab1lV+n1gsL2GOUWRtvFMtWpo8c
mbvWl1iimmI8QS6aMuQSWeWLJGj5+E+GuWUW4ccFiFOUpnq33N56wrX/a1CzfgRlRyVz4fjtOqsa
YmkdLrNtEgDLrQcCZmt/EuEihb12NdLkEuMtZGjArJQCfXkMtZpwWzO/tyo0j75RvKLYqhVXVGNJ
iCE52kkcs3uCnTHMMQ0kY7oavfDTMpwH8tsU2/7iNwubkDuKW0KQ1HB4UZUWRtK/pBxt2krXpgQ3
1xfujpvmaa7vK4H+YBAdBL9HAK4t0Uf1eFFhfpvaUd2IWCFoFIxL3bgF+7mGhYfhYF6kZvrucS6Z
+UBj/XgJpoySxb6D8Tbp6Ku3P3uvZq2cZDhMbYxeovtynYeR69RAxUI9zVdfoQ6kqX0ommDeBSQo
F3E9nH0P111ySDK5ie327Kb01vbFGuZet0pQuGA0W9++qPXZGNMM4irfcjZ9BzO0CqfFkct8SikG
T6ReQ4XJYx7lhMVmRVok/lK6eou8XTkNQApBlCkmV9IqNNjga1YBDNTpjj2TZAo2OS8D64eSOQ9+
gRMMLChMvHwZyE0g3kAZbR5jEVa8Fa6D98LQt6ZW8ASdh3wcPwrHQcfGSUP88JB0JTjC6pbq0D+A
VwsWzmwfXMXroYkIHsm07+YK2MLMqvHvUmuhfNTKwH10alz3Q0+yEoCNsZIWjQ+BWfNopc8ZyKrf
v06lDlaeDhz+d1i+ahOGB5igGEurPCZudya9tfO9/Eu79lV1sNLSujSOJUGa0Mj8O0Sq4T823KlB
XnLA2NqjyADCyqE1xj4NQ6lr8dRJox0Lhm4Nu5WBu67kWYoCmIPZ+mIhS1hCCyOfv0uy/qu2iZqN
jUnhedYx5T0e0X3KdSr4F8Go/X3S1PYbPKN7RtIbom0kKPUY/r6NyKHlkDCUE7+03k+L91TgVxn7
OeKsrbyHBiexsU1EzRupMF5BHsjrFMrynLZIipvUY7QebZt3bWXBfna7+BThfnsMBqt9z1PpXppq
DL7DIQVzP486OyE2mBRD+awsJpCVBDayiu+rjos9y8dw7UqI/G0SgkEGt0FwZnCrrQA6yu5XUu4z
KWw7bj6zJJm87URe8dvxZoIroUTFqenE3tJk4TOWBrHe9vjyH3o7H7cmb7uNsBPvkqvS/hVZ972t
qdWDdB1uNrLBID0mp9EWwxeiLUnzMN7krIcKE/rDKB7cqk5PvFrq1AHP/jDFZD7OQ9dvOgImcC8H
rjU5+LiIwH84WEAusmzeTlPXLdx6cm82lJpvyvLMtSirdKGIjXHZo8nKK1D7GW5PYe69BW73imPA
Yo0abpxEwzp0Bue3cqq9NM9mMJ5h1bDPkCL9SF1igZl8dMfiqTTGt6GwiJe6sdyOikt/4Kj7gtW7
hUCQ1yl/ZHDlc5Muah1dyrTmhxzG8ETPSPYwmT6h4yBAJMVoXm/CvOdibb60yo/0CgYJkNM6wTyv
qEeCHdgup7Qe2JLEbB1qYiROAUffyIuRPNl0NC2fjEPfBo9V1K7ciqPLNmLQ2wS5pNWy88W79e1Y
db5k9scfY2E04CAgZN/kH4nFOEteRDPHEdsg52VffQjikLbnYpl0eEmTaECdM9R9aejtket9CCpS
cPX3pXiGQwOkslF80zyP2QZYSZuyjfOTn7huu8vUCgFDRVWo3CVtw1H6j2s1uThwwu+DOw64QhS7
AyhTAwEkWUD19e9SC+if6OBJgxRie5+HTT8/6I5FmGzQdAlQ6gPWNDi72eS/1c3Qr0u3Zk2N+fmQ
ZZRombY/075dGNMDOSAc8j47CzTjCZY+N+ZoBg1AuwljZN81IK+83iq/okzBCTTq4Sh1O2+UBYSI
eAHgRTUka7+dzLd5dr85lj6kHezrRLsn1AeO+do2vM8pAflCDXXJgTaVZ8Q9j/1mnpyMMXJha9Tj
E6VaIb/ewEBpcMSLoSlqXCHODqeBNMl3Ok3tTki/sJkHvI5TuTlG4GJL2ORpdVa2LEjohv33PcX5
5Hp9/2u0apeKGMgf8xJxE73e0nNICh6WOGFiT+8AxyU75Kp0JaPuVua6udKKLI41H/z9KIhOdTyW
j6XUzSlIHMxGWFCzjd0WtACZpfFNmDRdN1kf/TZJ+u0SS2l2euYIX1+S0AJYHY63MrbqFczVYljn
7RheYqe0NoUBU6q8RxvMruUYwy7CoJVfRMJvviNbyOV5zXAtXwcR3W+BMtmTyU7XhUfRZaNILnYe
fhdH1uJpElQUuV3RsaJivrlHatWlRDjB8zzN+MIGbS8sO/rMlUCzEKSm+0wrAntO/ob/rl46XUPv
k3S/WyOB5qdqdTaFaGCQ2/GLk/darvwIp7vs4wvGLGBJ+H8qdp0yGvZl1Onfsi/Vs8BmSaJj0suo
OmNa4/ctTODuEGUf5yAZ3qOqqf6YCnYGrL682Nm11Z9tzDsIDWY8/Epav5zJlwdEjUWMpFz2f2ji
7B/CfDbXiLjjOm0wzLmFl96oWYGFnReYRMYhvQ454TZcVUW6S3vBvE/aPLxamkcRKUP28GkpTny+
2tXsm4TkZzSvKfCcvd13tlom0Z1o044+P0EQvRudnM4lVTvbCI1k0XhNsjcBLG0SwjbLeSz7jQX/
9+jrxuBCGMereAj5ufM2XdUUIV0V3QuvRg3ela+UHZnsPPBPujHZEyUOubemEC+4BFJUx8JxL7Hv
PcayfXPSLl/GuG0prqY+b678YBf3wr+ZqGVgYWlSuoDTHM5FOs0fXdGz8s3m4j2gq4BVoR08eBk+
CinmbtW22HwaLzU3dtbQjwH5BCmMrpfB9ND/AJ2f8O/Tb2cXcDzTKsQpl8WPJJTg4tOmtqP1SSIi
9MU1DI1xq6Mi3dB2wQZhJgQs8jY55m4XrDWtqsDf7eXI8bAkfx+fWuHzvhqhVZLfyw5g9gkYwU6I
LnWi9EfkjqiC4CDAG7dd8HsIx/CpiKzmRUdUWwLBCL6ixHX/ZHk+XEdApZfWHWuQza6X79goBGrB
uz3YmQDUuQz5fn5t+JaTlV+q/LuYh+TVYEG3jo27mzBosgcjbl9TQqWgmHP5mfZjtbwPNOuwqf1o
FYpqPNmiLpC8ZxRSN1eXya6yZVs0/D1TeRtt8KwPhGGRGAQYAjIqcehPJDVs4cLFacVMq/xzMlfO
rrJsvYrsoftTOsLZTIQk912FRscjkG9BxpHaFWWSXPph9FZlQtYUzisCqcC4l2O6vTC8xsmO+gpi
t1gz6T8VPL3ae/96CqgAeW3iKpdUKIpDXJUA572O57XT2lS2zVX33flDDQ3S4ommHHaeAyr4fja8
fgWYZjiMEXRJNgng8UrXPXi56jbd2ABKCeb+5MA7wPnauwPLus5ZG1qZv0IVTGu2Zqze2qvdRAj5
jLAG755VlIzX2n8SBKMuLt1Sz5PnggOMdU4nmevcfXhlcZ1yB9/mUArYjm1BbB83nmOgzSciNzZV
pNujGHT8SNTCXgUhF7vB9C30tLLeQbWEM01WMToWLtI862QqFjs2P4RV9FtijR4QlMC8L/dwPCVm
+W2nnn+dJll8jQon+JLUO49aByGlLczv1KWZaJMXPiDxpmo2Rln+mXRf1mTkyo48YB5QBDB4xspl
PbtyPBuPijvkv9qkLh8nt69/M/zjlMFOGClrb5Iy1N6ysvFEkd9J/4iONqLKGKbzBAARlKMX1FeJ
NfD+ngKFIfLBe0jDxzaJNHqsrZ6CCAzMgu2w+ZKyVOZX09GJw1YPb60yi/WkMdF4XugSdZZh8gO6
7x5gIuP0lODYpASsGL+VjSlByNT8jfZLFBVdZdncYZ7gJ4y3BK7uHeYZYy7JB5ymLXdN3/YeQMix
DrCm5sfUlvUSFbrfQPr3T1PRc6nwqvno4i6gd5nuBPIzOHlMljqgZ3mEsAZPEFTSKrsa/IQHfBkW
9DujexSGP98iw/c2vT2ad6vXwHOggbBuGZFL8YMNZWbS3IQKuDEaxxoIlrjjjTuMDseK0TADpddx
tFd0bNa3iWzd3fWZ8iNjrVvNSQ0WzsErftRRQ2Q0l+qRdgmIqB0dwqvSBprj8A6BAZda/ZOVoIku
Kt26V/jc9rptpv7FsDrvxUm6bDvMwAVyNyb6O43UywCKHXc42duDA/bvq3e4enpTB6xStf22tOaM
Y6EOXpqi976NkFtwWNMGWsVinfMFIX+M7ZH7HfZ+oyXn6xnIQkwJ8c3MXGMN8BXJXSa8WMHEO7nw
KRuygujEMFLdRD6Dw4jS+4WTSCdQpDG4RkAar1UD5Bo2TowLpMpvZld/+C1W22nmWkeSOV/z4YcF
HlbQngGrntJZyKd7BcFmasz7Ir9VJHEdPPDMUqm7sXOd/iLrfBC6aqjG9mhuUIb3PigFbTTrkh8M
XqODIyzq9tMop6e0EQZO4k5YbN5RQB/TEs8TRgHjlOdhjlAOymKXJF31UJEOThZuMBeYDbwI0kKL
HMaNubXenc6Lv+Iw5RUggv3bmEbkuo4xKs6TcOP7mIwcPmrwTywkTaReHf2yaxxRbukXZ7/ymz2F
AVDyJ2nHOzeP7HYXGKjxI+PegvQTE5IXe5e6ElTfhTk1A2oi30WPkImlLeH0I0byoudRfRjoeDcZ
xM3RazEDF5k74Wa1hA+am2vXCCfhWShkJiMRrAv4pwQFggDQbJi3rM6phn3xEa6fc/Y4IwsaIWEF
aAom0c86Oj30WKzTycGwV0dRuaWLBV0TwwJLFuju+UsfRe9yZmDezIELjj5zkXUqmmvPs8sCdlla
hb/KqknsiGQ1sDC82D3xZg9e3XbsH8dCCX54Zk14ycAKYhjOqNZe6uNIDnt/3VmNcxgGr30J+dGP
BGL6BWVP3S/E5Ax3V4/R2MajuSprOM60eThPVH5C2/Yx6Y59Aymjlsm21sUTCNGL5RohHQt0fY5+
OB+lhL2rZjdcxh0VaLFEKGxTS650xNjJsJphYyvVZ59COlmSg7zv8K1015huS0I6STcV9Ipdhu7z
nAOmWPauO6/Ce+33CDP9IuC/70tMw8cp4UtP8WRt+hk3dtzKEM51zGwIVIOPtyKc/RxxkT4qYRD7
bm3rxQnoSiVTUTxGPkVgvQoq8KVu8V0NpJEWZOGTs+MKVr3wJCgh90vvvoICUBjPkflhY1G6FE04
YfHgxPBM172mwgEOlSfmR9rq4eQ4YP7rqTcvfuRGS97jxYXkaPlYN2P6ZqcRnS+Ya05BWSQXzd3i
wPoe1dlqcrAHTGycHWzVIx90DwKBvy4zV14CLcdVOlnRc83F6k0pFOzJ9sLTEKlpk9ae/02VaPru
4Dn+0aU/LCIcOBB87ZIByingZJE5omun8B7sqZUf8I6nxehkGeGYKQkgVaUV8LdUxi+Uoc80mYTo
wobGoTu5bQlU3rX3KMLhuxmk+TWy/XGrGvjYs5cV1FLJ+XdUk8wzM6c7poaWu7a8m60g805Iy4O5
IMlISj/hGzdI0H4V2FWfXSq0KaIXzWGqbHUAHMstwOY0JOpNxkYKZ0WOY8QqT80K41/3o+MxPWoQ
BV96yIls3klDmNHdYMmFBZ4Wt6s4W892ysDd48n7XTQ2aUzHEuQCAhRDxZn2SS1R8k2A88YFcNy1
mjh3wUriC1N6e8z6NNuHifTgUHp8TjllfbOmGGSIP/26GrZxwIMsaP1qg0TXHXzkpCWPUzbUIYGC
ltgL7QzYGjNvtPealMoHV/n4J8DV+GLhfo23RhG4gC4iDigA1Fh7yCQFGPqK6DmC/c/dinrznS1H
ZzVJ/ou2dHwWg3rcMqRX59EibDM2s2Zo7T2CNZ4E5EaRIKjOhjLdcu7WDCLySdQpOzyiZpGtxWdr
Bc4rXL1uN/bCXkbwSJ9FUjH+j62LTJkhztRVjONMRQMvaO+Mj3erNx/4YcqwOwx0wCbuTBcY796t
HifN/BAeeNBb7NGt8EKfjf5j+DUqSSdiWhIMTdCorhPe22Kcu2lZ+EP8nbils7Orwd9YWKHZxwTl
TtyLJ10+Qly2A2881HxAuQX1RbZv7jMWwsp0cJt6+AoDK3yBH1S6qLRs7Ebp198NTXEbN8ahZo00
c7nmJG5zPqKVWHc9uBmby180ZVtyqudg29lFetFysGkmALW7qlFTn2VP+DRG+t6hnX/DjLyDNnmQ
oa+QJbap2YB5aCZBvJ5h/O+s1IQ7YmFLwf9Xh/WBA8i62jQcFTtXJM6LV/f5L+4v/rI2SS3/xc46
aCozjnY9FdG7Qtndn3TGfYOvmQdlUTkY6ZSB1UTofg2BAaNWH87rvh4h8feNsS3jqN232LRXCnYm
2tb807Def/CCErumLjTrHOh13AZ9YbNWpbjsuWcPCuifbQQpwZINcdE5isUvax+LRorUOplun++m
zHAogrvP0VmmD3kE4zvtbPqUGqAUC1+OydssFbtL3oVsrLgWXblJnP0u6X8nQTZugME2cMCN+Dnp
MCWvlWTTPtrYGVO77k9Fjdnex0RGMxsfkLaLkqdiNH55OTdJqhytA5248aFKmvZlnOORxEbhXCOi
QgcSytVKmt24SWl8vv4F/I2Z3JHJrp3hkdm1EWyUK/2NTbHZIlF4fFPxwvnENr67xxy6kAgzlR4z
04ZRd1/w6JJVLjLSErYq5mkRlbzDpLSaD54O5ZrRZd4Q67XB3BaWWvzluIlPUNEOiMX0asPZJa42
G8uT5cb+OQYS/IbrX71EGGVWfyWYb8bK1N425fazhdmJGaRlMP6ra2PPJzAd70YseY9piP/Y8KZs
LZxUbxMGmW1Psugfda//o2zzOfkivlT96f41k/xPCeWL+imfuubnpzt/qn/9N/8pzPy/Jb1Mq+5/
/HdA+P9JL58+q/afc8v86//ILQtT/s2zbdczKSL2POh3//5v/8gtg336m0krruMQVwyQammy/a/c
smX9DVIDuUKT6LIlaFv793/jsL7nloX9t0AIxwxsDgNXSNf/n+SW+Tr/V1muYQlH3v8U/1Jfq4iW
BQ49oXsHo7izas3/Tzmt8Mx/Lqf9P1/6X3LQGUwb3fRGvldjySLM6mF6zb5DDLTMiPrasXWrWPc9
YCUJzsRPrWOXlNY3w00S7YoEFA/zubzjJC2TaJ2twKes5saeNlJW5Ya5iJggG1znMFFL8MOVZ3ps
cZdBQph8mmmpNFybNjv2uevUI3KafiHgw95Me817WifVay3i+Imzo/uZCzj+WknWLAbc2Sshz+DJ
7+bp1kLP/dX5rCAnB9eOP/fhe62Hnr0NggOM8sjGySqT7E9rzDVhUcNeVq2wn9z7pA7/V6wqug8Z
wwuadRMIVYjbLUGEnVUP5QG4tjXxgXWbfUGbBxuFYczXnAEhbny3yehKkflbZ8oU41GKG3nK7iZr
2LOPnZzlbwJHKLb4AjZV3yf1Hipwsm4pHr1YMhwXSHHT9wh4cdWHY3KkFGc6OkFF4KydXWdn+dio
a6OtH8nVi1UrGudcWGl6DABLRKt8tKOfqG30pxMBeVsOCFrcDuX44HqIK3gg0/CBZzZmwGLw0BwA
r3M+hue2RqFyEmlfvBqX69LypvFLWzp67xNn/DWwIXzkCCIjiBHxBrgCCSDo3PdEJdaTTGMKqGrL
pUZlGsJLNhPYxojFunmuIer2hjnh9DIydqZlzVEr/GLPNwTNO7Qoj+G1PYw6pBAutwt/AaSy/QMb
Gghz85/UnUmPpEjXpf9Lr5tXYBgGLHrjHj6HxzzmBkUOwTwPBvz6fshq9ZcRVcpUfVIvWqpFqYbE
3QGza/ee85y2tR5chMOPpsWQaSXwyEcr7mB43/dOsAtEqvZDSnchM5fYQ3cApJ/zgjzYbHLlesoH
+wYPPtiu6me5aCflFp1he0+GLlnyoxfv+QoJ09bUvOxBJRIITcNZrnuyYGAY019zEsyV66nyUs7Y
hg7eUSR0W6+0zJ1kzF8w0fVSpO0Re7zX6VsoR80CGKJngU9ipbTXmng/suCRPNJ6jYdoOiO0LPYq
GOVTXE/hDSjd+EtizdHZ4Tx5LVAwtMiaSXkbMyxFwaShV9EvCB6VGr2vum3RC3eo5S5wR1ZndAnR
+0DPBR1TwqxohLAJzJ1p7M3Uj8Zh6hAmBQS0XkwxzKaWAd73vJXRbd8U8XUV5fEOz4+/dLDrr9C6
5YnsTQ5KvBCrpsnq28Hng+cGioVSpl2EVNrgOACGoNkSPG1xaAVwvrL5ft892bSH3Ij1iNKCdgNI
a9e6qPC6EooK5akBBUSNgJkpQUNiF3TRAMYnNCRi/WWK5/AFWXZwWQ2Tc5K1BcqLQAhUdRyREhB8
PLJ5+ww1WD76xLJekZjavw0kb1j7YVLgafhljgPnMNwSwrmpxWC/2UhMDDjwcXHo0F1sWNHsY0mw
ApIr07wPK0aibkEEjpxyuz5VJM/xobyuvluk/lsYAsa590IayYOZE+URFYNPKkXilNGaLV/caM42
Jx4Fbx1VvF9qssdbYdZEcrWpb78SeCHQfxNywBWGvN1kTtAf+BN5pXzfeFWTMT4iZ+x3Iz2oh75y
FxJ/tOQjZfQq+34eNwGWpp2MJwQ5sYmbpTVMkhBS+8U09AT6IbV2cTMCkBiaxjn0rTvjPKS44qu3
JznmFL6IYFdzEmVHN4FJYcWJfiGyPr6wZhIu+qnGcDvMhj5NxOSyNKJGuuvmgHHk2GlWOdcy7zFd
mg+cKe32AjYR8svWQlhbuqN7yCIS10lfdomiHKyKjm7DpwkdI/wRTUbyjm1hxM2KG3MDiSjl1DeO
1o45Ae0SNKDMt2avufPoMF8grgp3gPva68Qy2tvUd4dD1+NGL/qZ9KTeiK/HfHCA/MMSVsYwPPcZ
StZp5px7i5gZkf6MzQui1ChKc03nsIOB6LcBOCLW0GYNQgucKShOfFNOmbw5lhgawNa0zTUQouuY
NqG7RNUIWBm2mn4Ycal2QRUSGYqTqYq2Y5Y0t7M/Nod6lM49srNhP0jDu2zMbLox4b4+S/y0eGrG
PHvUYK4uZ1nygCOG2IYd4NeBDvi1OZrjtNJDODM3rKfbDk7OagziZsutXdG8Su8oPr5g1bOvJjed
9nUyU77OID/flZGM2A/GdIsBysd9qVJm8Im/qvi7k6nMJrpATlXsq6FJvlVVpA9dSFcdDXD+Gk2Z
/yi0ao8YskyGZVExP0RU9TdRHbWHoZ3mr9SlxkXvlf4ZZE9MpqSJiwfeLSAetjx9skrydSSiChbg
2OdlDWEAhFAb/caLny0Kp82AG+1eO67/NRJIo+BsJ9FjLunGYmXgRMxiFl52OFUuTYSMP1DruP7K
DIMZXju6qp75NTS0YHgtR9tABJNXr4bX4UvyTBRIyC+NkwFHdFfZuLop3jlhr1J6E1e0ofS1TzLg
wjuvcGC0Zc5JHWdxYxU2cxDCptK4QibYEnPTV4l1hcgiORmwpl6tDFwA/kcEcn5NE0+ZC6Je2r7u
NqNNmKlfk6MEcjVmE0vT+7jqowPzPXGwjSa71yhNzkqW8mh7lrt28KVXK/JGkIf4Ucds2FPzxg0L
i0BtOzAui1xFL+3QTHe2dkl0Q2MBmAvcbHqyCK8LVjMtqDuns5NbSS7HA2vzYngqO7Ee6xjSJu1O
9KWWTzwgU38wA3goTfIhcv/smK59bAPfuHQnxr6BQW4t9RAD9gCI9TmQfYGizWA+imUquBaBkxwd
pOjfGoGWL8YxXQ8WNq2Cduhm9HuFeQf8IGYb+0xckITN4Hhf7DZjDJIPFom4mRWMe0tN7QE+7Y98
yvQ6C/p2Y6QpMb38L3eY6uFRkBdU3pvQ++8Ki2GhAbEdfadbHxB15tcIk93j1Ho12kMH+ScyWvWF
9KDqsh87a1/pvELNC//Oxd/dPEMlpycIy+zEiztj701iKrQpOuLasd4XsuqStOEjDaYX4a5HADWX
eGaQgSpHm6/FKJPXUpLLmTB93JThFJ4zwiPo58vpwhhb+zxafsuUf4CTK0MgML7USxeCmBN8sU2Q
HTMHJZbf9wz/bcoYlMSN9TThoSQ00hrv6kTbh7Rq5TPuQHE9loLpfOA4ex85X7tzoD08w3TtKDnI
bd0p3fm7iLXjZkxBNdB4wguEfg/ZVRHU9060uNdltCDhWzvcMIhfEKNOkl0ElUSgCvL7rdP0dOt8
uGooMXasYAFStqBHDTrbchvkhH+zRAfPo2Xqpx4E8YMJa/JBBzq+BH/ffcncmQhtAqcPCCbyeptW
6gfh4BQlsn2uPb2Zq4Cuc2ASKAIq2cEV6Lp3cSuc3cCDCm2u60qsJ8BENIiTVTD1xpXn8DrQtUTf
NbR0gG3EH4/J7Of8mlGukfFK5za2g/Sbk4rwzWzzWjKDx+ZghGK+tSkGNzofPQgthf/OQJt2RTq3
LQaQLGds56gOBbttkDVJYvFQQTPDqdkh++OBCeeQjM9CT1snHIcnMbglUVtkcSQRUYHIeymXOfEk
1bfGUME5qyfaXU2jlpzXQEx70ZGVBPsnvwRaxcByHBDbl12LvyynIUzIrlHsi5jY2XUAiHfDIb/e
z31PWFeReFeMbPWJFDJGdz6zl10kAvSffpBX28Ad8PFgNVIPjCqGU4US71Sh7AcfWSPssSaOO4Ez
hl/pgDQ3cjkGMrlQ35Osl/c4yXE15xpxbGpHpbFpwzK/1Yjor1KaXus0SHicPCd8mibmaitbF+4D
dRUzKaSaZ5QnM8F9NoNYQOdyUwzExPNruMNuVBmT28QskcXblMToqhcAaErD+7u04KzXxlBjflNF
vGU4l19WTo7WGSX8MaajzSQimNXG7+35AVV7eGjdCl3s5P7ER5W3Ta7RquLXxzdl6vzCDpoOFV09
M/7uW2LXOKPviT6OTyUWGnQlojT2SLbLh2w2ph8JxzRIFAl+MANnqRgM8e72cbsrlV2/xJUznMoO
NEOVBuJ75Xe8h7JwrnQYMb9g2USNPoxVjldi1DuzDvvnyItGtuomJPJDuDdN31b3i6bjUjodgafa
BgaSykTesC6G3wUSvicxW0lzQfQV6MPMHKNt7Q0gUHPw2msXijEzkkKRdlUEPkNExzhbLYgrSPZi
OHmJsM990vo7WB/dOiOOpgD94GPJYeqMZ8lEAaOMzn6xLPAIhXTyZu2SUIjk3SXGIhjS1wYz4pPf
8mT7iST5zIK9yQjZYd5BUeds2PU8Ot+5+yOk2wyhwyTOsIyKqzm0yPoeXJO7PMKsSYRG/u2l2cNM
z51IIjrQwAgG/x1ZH+3vcUb/6YeefCbfF5Oj4TcMgCaneGggJx96P/Afg5IxTmsltHFrL4a/UAZt
TpOCHELwszjNhdI5AdiWsm6m1nS/1cR9IXCyMqglVLpXgkzZeYVPO7/JWveQEkN4oWt+MhKtZkXB
Pebdk43G9WvYk1t06vDnxOSJ1RyBvVC9CfD9p9C1xA3EdheAcoJCHosj4zA+BUnII0s6HeX+MhZp
ykyzo7BAN8wN6ebwLIwoOnB0dC6d3qWQZi+/SKFuXc19pl5T/ORvVpmN2zpFsGgGTXihcxBUF1jB
nQO8jeymrAdzlwZGgSQ5txcJHMQckqJf+hAtuD33A9C3ziYQFMAbBEca1X4Z1mc1S/fcG6V5VY2m
tW317C5zM56KtPElEhOCcyeSZZZ0PusRRkSzG3OyFUevb+9VYpiXfhCNz50sE1Ic49E/a9EUR+Hm
+0oOnJyZcpI5lm1LwXOaHJyygm2MtO+HC9bry5TazJCREoTbhkPTQ+C3LclXeXrv6VxyzoQK3hDo
sJ3NMn2yjWp+r5gJ7LrQja4QeFdrhfd9pT0n/6KlE7H1UPszyyazRLHDM1Kd4zX1QHaZekVyneuI
oFuf8eWJ2zKv09B33+iz04nvqwlfNwkWqKH4KDs5mv0WS4z9RI8JjUscGnsK5wcNnv7eK2q5D7q+
3RZDUZ8L1r9lUydMuqFeZPdxq8Pgz9OGhu5MVilBpqEl4isS5tkKzWYKv3pJ8+o6taM2shH9awQm
ekmxNl/oNnBcLbrl2feguE61W7z0bXCPQxBiRm1NZxIrOPWx5yE1mIsSd6uhjbVRuPRQFPBuXHoo
Z766bvrYmmm5MezRihg098at1acGIri2eh5sq/2RGIX8TrIEH7oe2mbN0SXYmuxVuIMwmZkmA7uq
mjuczmj18sI/jlYb7eaSJYOqYPneEqnLKVe05UkKoV8/KeMMcY+CHVpwsCjZ6IiIUn0h/y+giT9C
z4w4LeVDk+8Ifm62IcD+q65W2S5Jeoxe+QB5068hXdvaBPQVmOW8nesacEOca1usmXpVN61UEo1c
7rV7KhPryHmcgktlUX7f2Wn4GqUlDZ66Gy54qYq7bHD9766yUHSLqIoulYBxuJht46905WxcKgMI
Vlg7HL/go7nXdl6KHTVedQZdU2/MClqMCXbIaVAOEvgwnOyyaMhGAsQbbuFHB0BozUkcrUlSMqUl
KROLbqu+s/PK2Xkw16iCKPoIMkP8xNjJ8PJtHaIyhPxNCtiWUw5roZBshxcdQQ/7NjGbr8xbEGgj
82yZV1QRtvRQsDWTDXg74vLwl3WuZfBRSu+Gk6t/8puo+GY6ZlFtraZurlDpqMtOm7ZJ6YXmbPIS
2MAuZeZ6QB21EArjPtvaBTSr4zzm1nsVp9mznLuQ0WSITGaFkbf9QTpCSHMhq+qzHjPvxu7b2Log
qCKfv7vBPN0MiasIhxUNSuM6QAZFcJWG8W67imcpiZ3wjmEZPRyB63zXInsv6A2WEuV8pQ9F5RZk
bJEqvVGq656hA4Eac0ntdqw0P1Y1jmj2UCg7Ve0PV1VN9Bi6V+RMBBU7w7Zg/xBwApnyx0yrJ6gQ
FVmxITE826IOHIvJaKEQNbJEEN82zDviGZxLOg4u0xfbA+cxp/o2Hciy6pVuv8u51afW9gDa4I8G
ouN2TrFVatCPo9Mba46R8lETSvLdi4dgp6qqOavcgn9FAdY9VH7s7lyZl9edG+hXrB6hz6nOIJJk
yufbypLDrWOglzYnzozU76AC8sT3UGYUcrirwxIFlagt+A8ukC6469bWr2bQlanh+4fYctQbABYn
35TYg2ribMtwS8ODQEjcuvdRRSpeM2LWASFtGO81C1yG6RFIGf7vdOvnvPkLv3oPvATheGhyCiSc
ZSZJpTSu0jGBBoJSAuAlZMT1FDrzF2+MeO9cmn0eOxhF6BIJL2jDIp+ZvPnQ10ZwPxpZ+Ur6UvyD
FqX7ouQQ7rsMW/fcG/JMuMz0Bbo/MWuqAm1o6hfHmoVaDwzjLovWkV9K0U53jATQ5bt9bh8z0mae
23nqd4FXINLIA3KVEht6OUebELEIKgPgIFldXicdaYJSpWy5I57G6671swszoCZdIbmU6IjKkiVU
eE9gkQH6Esp51oALNgOZb6doikEahuSt9vRH0uyiCKL9EqPRRcELEtn4e1J6cutqb7gPlCF2BLoB
LisHkyZX5eKMxfwGIRK4xTO985DsMjOPFn1KjbQMP5/3UgIkf4f1Nz5OedEf1UgGAP3TotuFfsnj
67CpHYWpiaah30fMPBTcZYkVWJ4govBkooo+0yd1vsW8mMOq7DWojwAuCAP84JTYrr9L1DjXO2vi
jA4aKyX0L+2SEiEv01tOe5iDDTNHlurOI3ykfOq8kxFiJsBgpsttPcjwlXinHLBxON8L2jCo9CyK
fL8Iz3Hkl8ec1tBOd4axqzj54BW0OBNwcuIwU08KuGdEvvVqVm7/0Ltmsg1Gg/BQ6kbaZQbdkqHo
6+MUDPkDM3uxCkNFAHYFZQAm1LTJzFZdt/XY3RKpZZLrR2CaO9SQdhq06R2rzCYLbH2rqBbQds3Q
cEMJLr2xOPsEQ49/vSivNF3RZzIWe+rh3igOaSKqNUVq9FSENMFQPbnNtistUr+x/berbCol2p+4
3ncjg3PUItWrH9nAqCOADmZa4OLLCotROxqP+oIfLN/jVRwozAP/PgZKdmVmJAVqNHUrgPAK0lnT
7EM4kxs2BHk5xsMiEJvMp8xBQkMiCMCEAMbQtmF0csrGPL/N8M/udZTina3scZNaXol60za8r0jl
yTq2lNfW2AybZNeHzKNK1/TOXQST9kIUXdhfEDtevOkoI+O+KBLrJbMG76HAjJwci3Isp8NiXAKX
krmLkt701NPkuvoyT4fhYEWohIxWIo6TTjvJl7bQOobQN/rk5olSFwfaSsMj0SLmmUTA9gG80RJ8
QGuNIo6sKhb8AH7thuqeMN+Gd/QN3lf/RKeyuRjiKbhMhrR5TpCInptBoqQFaRBszKCEtwFhAKeZ
SyahhXgqYWrekRpKWsHUdP6F4cTZXrQ1JTPbjtGiEp5Q+fUWBHRJqJ9xodpOP2BYta5mZEJfComn
ZlV3GB42CvWHz3wNNw6rct+zvs+koI05jjbPEvwX7UAyGnGOND82BqH0D6VEZ4T61/e/gflBJdSN
igDlZsB2v08dcBOsX3YwrQfmfawkfqlyIPutABJH6+u28LHZbMFE2MOetSzYYdz1wxP/baXfJomc
9IsTTN2wb9tpMeJE0Bn4akntt/i35xQTA7CaptmofFmtpXbyt1jPdnMFtoisUqQ+IrvrIrxOF3Oh
XBJxXQuWoM6S8YfRGNhGOMG14M+8hkOa9NEIHMocLBoCcwMdjK7Q+x26GNPKui5ZX/AHxdEWI0V7
l3uUqRv+aMyFFfNgupxeCEUSviEAZJM50josDGtnmrwkMzYZdmw4ujgbWk4pOo6byzoa7GxPvzC/
KxOf3AoAYI9xvGSJEACIhdkbyufC9cgOgaVe3TVVlnwnY7TcgdlqbmpEN4wyw3yXxDZ2Jdvl/I1j
xR1PDvlii7Armd9zIn4AtQfYWfZhH1mvLfEmkDPikrrMRG7CbJI8sEcnLHJ304wzbouCF3eh+D8C
EM6KVZ1UBDe3uOL3GGlqWpR93J8yMQ4PMcpzIg8adSBaDBFqGxJZgUSi+Iaxjvobu/3OK7v+PBcw
yljn+meERM02ETPRrnnrJ6c2jOpnMi5morXq4gp5KvG2DWYABq7hMQK3x/EIm/gDQQDyvTfz/LXT
A4DEUJGDQ03AzLRPieJhRanFWaga9GK2MIgy6tQfHatkhnLVz071ZLX3sYW31ietFWaBo5khOd09
qGy9toJeIjR0VX+PoDi+6xI5ISEqyzsRjdaJ12rYVF6UQ1ysoarCi3pAqDzcT12qLltk14fRmRnQ
jYOAsjpnWzMivRX1rfPuYIO48sMCmAUtPuZvccioIpm9+mlSA36kuE6Pg7kE4Y4T/Z0ubXD5pIV+
6uIcUmQ81MkhmUKmIFah3tDEu+CUsI9tgf3XN7Hd4vjmTTGeoY4AVYV1ijsyImlha5ut3g6lhEhN
R+cpxLmNEXdSyXXAZP+MBpT5IIpc+ENS1VcmAqOW3mRvbNDe+LQnaoIsYVs5zPRNb8T6kfSXU18E
ZGFiTfPylumBl1rmZtD9vEaKEC0g4fg1RTCVQznNhi/YuuFhLaFQR4s/jvyvvM+Y9OP2Udd9F0Du
BMdlfW8KIk1R2M0PbpgNxub/SUjA/0f4fwD7vxPQ3PVtG7/9KqH5+T/8JaGB0uv9x/ddl6A7hww7
17P+r4bGR1zjAd9HkOwBBnf+i/3vWf/xHA/euJLIwP8KDPg/Ghpp/QcQJfobx3EksS1C/BsNjYNO
5xcRDU4MKX3TkUIKgVyCVDP+/be3u5jQTvQ6/5OciMicEh96UmVKmm6FGas1I7EGWyBlR8ZENKnS
blvW8KJvWGRnbKoEtiZ7P2n86YbWPpstnBDf9nIgCKgqgGU0tL0zajmAV0Fj3qalXz5FYewRCMKo
e1oVOiU9oCSPWd3KCOXIFhW2QcvEKgqvkTTyWUzJE00Xu/HaTHCDIR8U/Z0zDyaHFmGYN/R/2m/+
wie9qRjGH0U1Yo8ZWjq166mMldz5JHnCtpO982L16IUXKFmYM0+TDh11xHlnZ+n1MweLIW1qrH1Y
melTk18Tu1G75ZSY3pGrKlo+wlCx0ojBYgW2kjmTDNonfiry3uoCKq1Pcdz/JUlDTPbPwQz/dG8c
z7Y9IbjRnvh0b2qDNjS/GToaEBlJw5bTEPuO78I/5SlDqYtfntqbMpvCsvg1B8Ja/ry//vHh+//6
H8uzsCj0JS6r5S8pPgmrAhLceOQ6LHeJkcDpZUQhMADD39dfTZHTjJi7uI5OZVFO2beZ2ffDUOn2
ZdItj8AUt4C1fv+ReAM+fiIH4LqNkgwFmu8iRfv4dAIrmxPk/wAwaT8of2GFkOpZzoZABWvreecm
9G82XuaDwBEwRUpQSoTn/uFjiI96MKk8NGu8KBLdsSN4YVHI/fqWKMXg3VisQKso6DJkQzFtXiBH
jH3Jo+MUs5UArVHneJaZnsZQ2T/MRfpFX4U8rTStxPxmh0Prk04VeDLcZeMQQUVNvb6av1vIkdw7
2dk6utc0L4JvzgCT0lmbooNbsf79b/pRNrd8F150Z1lWTNvlILZ811/eeDNBpxN3DtqimDS3L7OL
I5iIAxsJyu8vhDjww83zJEU7v5mAMixQR3x6fJ3CDng6AuRKkcvIhygAL7POKP9TEt7zkQMhhSSZ
0b+/6ueXhqvyyjAWsCzhIxH8JOHLPV0z/48W8q/gmBSlSP9tcpLhnqMn/v21/vYNHVZ3z+F1QXVm
Sm/597/8lMjoyIFOl/i9QGVjxZ6aioAeRjF4x6nuHOSBvQb/+IfH0f38wyqTV8IGHWYhyqS38vGy
XTB4dt4CpGYSi4aALmh6k9N5APLrB+2TNUGp6mgWvv3+2/7tl+WyStnKVJ6wbeF9ehlnkeupZDjJ
Zc15rteWo0dkQV5F1olVym+/v9rySv26GHlKuuhLUdtzWfa7T1/S7ZgOzbOb4EM0CH1qmgrcfm/b
OyPIfBo/ghBkZc/HiB/4D4+QsP52Y5XDr+ubaDUtn8CeTxcPgrQWuOV4fuAAVUW4TnFFFHdtU8wg
TR1PtrTPQj73ziNZvOMpAz0MmW4gi5gg8sq0HFLk2k5ZOI8W98WNi2qgOC/BftggAGCK65pGhGab
TEUHjczv53K+hYc0EqvADc5vSTFpuq3SFgF0K9jF9XRXdSZjO0G/R91i0I/ndyraytE4DVXK8G3Q
OAof63gwhh8hOJTwUUtNnOkqoc+anqWOBb6FwrRqzoQ5HZwQng5NaJ3ZoXtKsQJOYq0tUIQQa7Jy
umKKChaN1n/dTNsQ5CYBdL3FyOaZ006nhoNPzLOESJK4fvYYzRnanGgMZ2sEMhohqExQi8wvvQcG
4SIcfroR0ipUcm1ikDe8QwVfNTkBv7YjQu4Zi+zUVALB5s8IobJFxlgGyMC4cvKV9LkuuBShbLKL
VBH8ACjNVIZXXkVuAhLlwJPrLgDw0YG4Cvkxd9jVI/DA5ap3UXZsOKiQIXSDWaOe5HthMwhv9nUF
9oswFrtAP7IpDEmy2LrnOC3pBk3DVBwwbBreDx8/Sv8osKNO76lyOD8RB0vT7Stn9EoQ8YVvAF8O
eUV4RSwNv5TKBkAPyJYo+cG5KCuOhg0+BMRwntQCpENRqRpS4hyh3LfMUS+dngRztNT0vNYigW7/
LJmualz1VqmPokf2TIdJ5+YaLFw3HFDiGcYV+hxwiwxq/Ki9jxi/FzfULhVn0gp5SdgYOlIMlehd
v7SScx97emYO2Uql42SeqQoBUE4o8ewTuJu23Nq9QGdXgup0jh4c0FhdxIhraRTiEdkzp4LtUJUS
WDIY3gxxSkXiGXwtt2geYjO3/E3Z4a+CtG0AmZm/egV+TypMbllJ1oqHhnKnLVCm3WVb4yFRO6IG
LSI9fJ1GM3FGoQNLl5YBkBOCRE9aeUzBEPel2QFWgh0QGc85GwHhkR4BnmM46L5MHlzXzvunGSnX
hBq3SczoMNq4fXl0GUWO21TYWSWBHJhESq86R9v1s+h6aR7LIRwUzUA/wK8P/yZzCDXo4U8wp+91
pxQEXwPKNlJumRxsEnLJJagqsurWIx5kZq2YoHgiyqqe5VeB4Ts+cHNhkmNt7Eyc8k0qjsR0U5Ca
Wo/JlxFrDKTouqz7q0qUVXE5Tx7zNIWHOEbShDe6XqdC1+4eCOMwXk6la0U7T7tWeLYcL4yf6PKS
h3ceErhI7UbrqGTozMMhwV7G+M3p1DUAnR6J8wFpRhpTkiG2i1zdIedAvuhHj+0gY3zSsq00vUpX
KgUPxSWvauuNRdeI62bKjIAMxRyA423peWNLwmsLJAUKSmDJ7HXSWnTPPWk/uEpmwzKfchfq4gmH
Y0lWQGN3hHoGUXcnRy3lN3yjnHf/sCF+XK45QZkWW63D+cWn4nDVp/IsKOBVGl6wMLRAYjIJwACU
Q4sfXZQZ1egOf9gg/n49YVsupgh2B+pv71MJlZi2tPph8rdpoKN9EZXtnu4nWZI2i/Q8284frvdx
L1y+n1hKchPBCQ+cL5eC4Jc6A7noMHR45LYgmLw1T+O4HaNhBkYStLAYPQulfuCRNWiXf6jhPp0J
fl5auez2vmDxhNPxaSeEL5eAMZw5oKHIjo4pS8WIHSwLTiZu7md6q9MhE9wc7GMNrThQ9DlWS6hT
F6osrOPvi4K/1a5Ur55J/eopxYxQLiXKLz+ERfs5hhQfvEco4I90XMXBcSF+/f4qH28vFbLLn+3Y
tuu4kFwc/9NVAvRnpDdlzXvKhlutdGWYCGoy6spdPXpEnvi1NNI/XPTzUccDUkYFSWdTuMs57NM9
VgEm+tLtgveat4wEKIn8cYcIEY0rZ3Q9HNI47QJMYHSRwTxM3cELEnN6+bdfHTE6+ZeUPyblpf3p
U4wO5gfPpqO1aqFcKntXjSGGfSZant2ca86HNHDt2rbrf/mIK9+UlvJdVi6GyLaz3Plf7izMnUmI
WuJ4HHDUo1cZJzqaorfuClZHcIYtGRMzKi1ForsT2/vff++Pte3ymJtScU5x8QJ5OEjsj5c3RKh6
/Gsu9FzL3Ge2qI+h0NEVQlG6a//6WjR2BGsEfRxHup9+40x0i/MWQTo1tn8ZUmnRonPSm0ol4+bf
XkrwrXiceJZt4ZqfftWsNwc9ObWx1REqFSTrCdKgEtbOyrS76vL3F1s+939V7D+XCjZY5UACEohe
TfHxN0TSJRyH0dSuTRrvkDSpT7pJ0RD9AlDQBouKKCsx7D8sCf9wVc93OJbgc7YE55OPVw3xlrR0
NowtHJrutoQWd1Dk41yI0RT3meHBRzIGp/nDPfx5Sv7wZZVgmeDkIJliClRlHy/rFS5lCA7jHabu
1NzlyQDQxITqjtvVgizvM44iF2PJgpmJcKvycg37y9Ur34SD2f3h4/zt8aU1IvnygkYFAt/Pi0fY
D0FYERW46zEM4JTusyZ7GnqQQYhN4+7f/uQ/FyoOvNJmC3S8T9tt0gD2FYgTd57XDM2WiN96Ta6o
XkucXhcehovvvcIL+ocl4uOyzPPFAJEDKKsSexFns0+XlUMNEh1v1k6no3mf2ELfmUWry3Xf98aK
3o360xU/rsk/r+gLlkOSUdnw6ZZ8vMlmCtWrp/zbhdraMOkBxmckLiyTrnrmoX4RMinu8i4cL0PK
udvfv07L1/nwhFHyWz6vEy05Fif/0847VtLMahV0u6nk0EmoEe2iuISYIcUASoahhDYq9wLg5/iH
+2t93GaX740ZgR2WUop2l1SfN0AGamEE1m9HpMa8izEVwqfM/W/NPIyHCSrMetZduvYtbEzZ0Os9
IC21I5XZv3Bjz1iJnll0Hwgs1L//Tf72nPMYkVTLrbRpxSnn09JZEnGhkq4BG7NQN3ynJ+ajnd+G
HHr076/0t1+fK0l6HNKleS/xQ3289U7MbKZE6LHDsI3NoBDmcY7ajtG9Y7x2ALIuLQVAzgDy0v7h
0v/0JZVgc5XLxe3PnQ8M43i5Z3/a0VWjxnOggTDqC99Q73vff/8tf74zHx4yjxEWtbNPowXU4+c7
LQGdx4mlrR2/QLvpM2JhzK4pd+B10kOdKcTFIgD96NXh1ehP1q5rE4XmrTHvq3kiQCOrn1GEwE7g
oLb2U3AYOT6HH4Wh/rTqfLwjVNu+zRbNlMKh+8W++amd2OV5zYU8+P2xY1vHzBjl/MUwMoLZ+zBI
r93Kbe/ywVSw6P1Jm3+4K58vz9K6xDQLngaapyxDHx+IVHvjkLnOvNUlbqzCqIpbpx7eUisadnQQ
MsT72j8WRtxtf3+PPm5w7DHLhV2KXYuHUZo/X9ZfKiMnb0dUy5G5daWF+ctIUYlHbmMSYA+0ApKq
VMNTzLjo8ffX/bjcLtddDlTMq3zfdHk0lsXxl+taIi1Dt5nMbR97YkfTXTDoHsWOLC3udKuzw3/j
etxjXmwOV3T9Pl4PkMBIs4dWOlG27cmdPWjGCVOcZk6+RtZo/mF5/aevJ5YuOCZ1pl/q01Ji2BVZ
i4ihthiV/OvCgYCyRr3irHoO47TdFAk///4LgpCjqcmqzt1cnrBfftCys5EuUb1vtTSBLPq12E20
DTd2MCQriFHl6ffX+7iO/HUDuW8W5axgGf/cJiaue2jHSvCDynihBE/DneafXAxq8v4bl8LxL7gY
pZD3c8r4y1fzHJvyWQQoY8lA3LTTZDirEm/xJgVWaPyrTeCv78XqCG6UIFZlik9vYmfpcJJebG0T
7B6XLXCJS1U3FWoKvuG//QmXRjCvHnUtG6H76ZnMtVLwYxxzK4BpbPwIxLvpBPVj2tbuv6qel2+l
HA5eLPo4Ov5ea3S+k2PCA7mcqkUpI3t50YQJ0g7Nad90SMdifUn/sLb8/RFRNKu95c5xi4gu+vhI
gsXRJoHF/5u089qNWwnW9RMRYA63EziKDrItyb4hHJlz5tOfr7U2cDRNnSF0NhZgLMCAa7rZobrq
Dypk7hjiYReY5dfJHI3smrwInu7l2VwfobbL7uZAIVPnQJK2nO716RANse7DPO/rjxpi/fMuLjo3
AV4OHLg+YJWJAgBVUHf+CupG+Idc/gnrw5QKguhzM16TZrw0YHCByoxJl+brC7gtbconPPOyyq8p
BOwrMMNHLBGy939a8dLjsDG4u2xPurmcJct1APmYFtoODqyk79chtx3aXI52rI3ZOqBN2rx7S1LH
YONToOLWBAd1/mmZ3N50tcnw48R+HtRs9LW5MCFjuu3H98+pSJRYvvRLHLltrLTx1BtKafiqQTKu
F1kP/hME2pIhqz0oHiQepbIOl4O+sXJdF/oo4AhPCHhIL9sY/EBiLS3U1XiOUPjFYrev8dJqs9ra
WLbrm4JPptJQsFzR0JTXTGxQyEV/RvOxFsP4AbLoh9GJxzuQpJi76nm6Ee+NobFCyfscR2BDLCn1
zO1yUMaEeHqJ7RXqtNMnM8r/pKBQry5P4nme/3LmsDyQrGRwnq3LqQW9ozHF8xCZai/ukB0ocryC
siLZuNnXYag8ULWjk2aTUQhBmNcXn7cgA90UIZQeNTIRVCspMcHu0I2ny8NZny/UVUDUkCRRROJu
OI/jegiitYmp+WrmsiY4iPyFMvAfNcqr/RAMeKFZoHsTr94q0K6XiIDqWNDkaTpTRJIeiq4Jfixc
Js3nXaIdB3NUgPkb/xDwmO4j4Y1+eaBvhaM0SYeS49slpzgfaMHDQQtpCfmjbVgHdnmVHUcLUCJ6
mD2a4rPTHt4XUZTXTdR5qepQoiMjPI8YKHVQMsKO/hjUzsHT/va6czMBmwceiO3i5WjyDiAa9zqV
MVAv4KJMaTrhQw9eqSK5jhyeel2TFCIGVwbZLs8EUfJyMHkyX4KR6hoUHz0e3NJkWrxVy6gjWNXr
0UmvPPWQ5mDCkY+fwM+X9samOy8qiNIyg+NgFogwysy6dAu6sUp/dzBh0mudhSQ4kg29B3n4MPd5
cku89j5YmuBab23rmf+r33m8iPgaSRrrB7Gw1VptU3KnEbGgYxdm056CauLPNHh3adcsG6tm9R3B
YCAaKMAfADLAZZyvmskb4KWNRnUc4Yl/H8AbR5+qum+TGzuu0k+Xv+NbwTyLHgWVZDLQl57+qxzU
ALJmoChHnlQVyW3gpsXRK2mRdl5bvX9c1BtFLcJicbryJ5wMIKy1bVbHRYtqVIW9EFA2MrTo05dj
Xfx498C4qdl8XD5Ec6XdkPY2XMqBvRfSU/d5JrmPYD6RtY8K88vlUHJ6RFWF6wD0DOuC17aMBsTX
vs9qIMxHeC3dDb5i17wtTBDVoOH72Uj28O/KjfX4otf1f2sQbAjKOaIcTjXRYLnIZ0vsGnSos7I9
OpVXfFLg8Fe7yG66qwVewk2Qatqto/cB3g+NGuyp1c3HGANrgLeLAk2hMOn2ZWW0bJwLb8yFDbqS
qp9rcTeu6m9e2hWaQzMf/kThFxMSLfsa4vExtF3smfIm9pvKxFPtnZ+Af84WJU4K9pwShnQcgYYO
DaAi4xG4xAzYD1Sh2VjGHtDWcq12DVUHrdu4oFdbR8QUOEO+BE+BFzm0V1sngPQ4QVEcj+acpf9i
o/f8loThGi3m9r2LWYRCSM7jq1PTkVMOI+lLbAqg0Y+mhY11nhn7ZMB6HipwupGXirTibF0Risc9
mxSCIYeQGPWrUSHZWy811obH1sQPKnGaCg5pML53y4goNAtt2qTU32U4XZwtUVxbzngMWlw9Jz2t
/Sl2Mp93AE9SEGq3Tacv/vsXiSd6HuxRIEoCOfx6aIbV9UZdhZgU1jry7zCXdjWwnc8RXgo4+442
ttN98d5TT5zjAlcnxsmDUaRfr+czSCdNS6BE0si0D2ppLh84h+ajpiON8e7x0c7hTGAT0OWVExy9
QrCrdynqjvps/HENdcr3iQEYfqriDj6MOiF8puW/Lkd9Yxu8ACJBnolC26oHGSEsgVbJeIyt4R/O
itpdD4qFMps5f/7/iQQ+UnW4qxjj+VSaeUGB24L/asZqeLXgVb6HbOMdcjrpG+eJnBRzpDKo/xtK
Ok8crMUDE5/co+um1V3iICuNIyui0HZqdADDgugTxM9krzTluJHpSDA6TnYRG5A6GEmq9iyb82E2
CQIIVb9A3+k8qObkxddeGEafMmdCIJ2X01DukKKzHkrbhitju7P3ScXf4qOKwc5trSuPENDDK9ha
OC8FFa1w3rT4o1/+GG+cE/Tcue+4yG36/eLvX63rgFekZ1JuPGJt+U8rsvnroDvuxjGxyjKZCq5V
MBwgN3mZS6nQYmcp9Ru+eDvgeV1xCvtuExh3KP0i7z7h8Hd5UKssU8SzLZuSA48EpI/PBwW2quJw
xZiprU3db3HLBNVlxj5VKO3gopjgc3ygvD2C/M+qqThdDr+6PF/C84wlI6P2oEvhe2yt+yAG0Vbb
U3av1RqSEK2NY4xT4v2+c8us/4iqgGXeX4775jTzwgRDIfpmMnRj0bJxGlRWXGZk/YGnrXvbdo5+
sPMM1l+KhebleG8scRuwBKuOXWzwLpK219ACbVxsDcpSXWPFHbV28peSp/UVWsTU7YaswdIEMO6f
IRmHA1rbaBAqqln/RZo+bfGarjo4FgGG6ANeiXDOKWVg9TC5Py//0PXZxmLgsUgNiu8BfkZaDxgL
UJQWtqADD1Ms9SrtyIux1PYadZZgIxdffwaRT9BEpCIEZUyow77eUmw2w67AuR0RlYQwR3L2HaIG
h0yAduIQKNq7z1OSCpqVjkhcaVlIu0vDfiIboPEd6eTpqMRQbZ3+4umBT6TLFyrfH855eedTgzbA
PEjXb2fSVe/h2B1b1AlOCx22JzUEbx3oOFDsL3+49ekE65PCAu9FBsgqO59KQHSzO6Opd4yivv2r
D3Cls9QZny5HWSfhpC6vw0gz2Jpjg80hKiEDeKhD63TRs9bgGMTjRtf/1UbrINtjlKg10Vbon0CI
GocCDO6xTFvjpJpx8QUptqA/XP5dq2VLcmXw7qGmQlmc0uj56DGqAtNGluBrQRsdctBPV2UUqMjn
GFtbebVmKe+7oOxI9bmySK3OQ4Wo9wVp2lg+DoGoTveaiecI8C91xkt8N6f9tHE9vhFQU1Hc5kWH
IDL18POA0ZgimoxOj++2VnGn8vEfDRduj4ty6j08amXauOhWdwL5G501/qAapzGz5wF5wGX4HiW6
P6Fi8lFHUe5BNVLjX4j5VLTLwYdSnMOEb0YT0VPzK7jNW4+qVTYiortwNGhIiUautMxI9TwjQ9bC
D4uo/l7QzPygUiN4VtsOSSeEHsJD26voSiR6vbHE10uJuRRa1eAb4M4ZUs7lRGNvBjZGGLRWBLfJ
grFvGVZ/HeLs5R0vr9vV/cc4LeqdKhAhnbaYtG5x2cOWY6l0f5gwIIQ4qjwwo//yOYxRSoLgizbW
+/cKnQPOW4+aEtQemSzVeyio2A5za1ljep/OSjseaiSkYL8t+px8uDzCNxYTcFBdB6PGI2tVgJ8w
ILTMsTN8HrHxwdTn6XapXWHOa1RfjGpsfDVMs/sBAhuiYHr593L41bHIQgGTChWL3gZJm7R5wmQJ
lr7KNH/BWuMm6B20/byk2/iMEsyLaSSFYLHyGekXAWyTDgWVp07eFIPpK5MaPOExMGItYAbPLbp0
9qHrA9wN0givvGO2WFO1L2d9+EH12TE3fskb47XggwouiibqW9IPscAmtBU9Mn9KQ+sRYePlesja
euPJvD6SBOCI0+GlK0jP6/yEsJvJ7fBfNvysif+ZOiSjnerxZUGO53cBBqgbJ9Ibo+K65rlIPZJs
Vd4mRmqHGB2Mpk+y8DtyDWTEFHerfyN+9FkdgA9HSoCJNIcfuah07LVYTAVL15q+OeM1U9aI3vIA
a688HRery6tyNX8UGmDmMhagjuSD4lh49ZToUAXBVbugVTSC2UZMBIiQXbjFJ+QQPgdJOhwux1sN
jXgsSg9UONcIzSIpnqPHSKp39B2mKPimgo9Djc1EFdtsGnRTLwdbnWkEw2PXdV6qq8Cwz4MpTm6W
6Llr/qwX85fF69pvOeKJvmEs0Q2PMxryJdY07w4qSsimxb1FT0DmwEKQb2A0MEJAnhWi2J56i4qC
deJ4tY82CtiHzoIa+66gDumxCvOUjg6EAopx0lVhOzjmVEqkP2FxfuU8qF/ma+9977NVCOmCKEPL
qvQs0Z/Qz4ru8NJW5oP9O/zafdMfLg9GunJXkfTzz1ZPeuSAOdWftI/pjV3trCPZxQ3STJfDSKtj
FUa62XUnSUqs4/Sn4L44JAf1y3itbbwqtkJICzCGoQ3LFvKZvccw88Br66j4l0fxgpR9dVishiGd
gIgR0u+tGUb9s/5Qn3z69emu/4aIk/0nRkP92bsODwoy6jvrfxxI/p9075e1fCm2OF1enR55rNRp
B0fvKQlPjXnVwsLLP5EZ7RrFutF0WrPWB8s9hsa1ZuAqblH0U68V9XZpfX7zYbSOrv0VHxo4Xhsb
QjpnVrMinTNqi7UeUh/6U+T8ysfPbfG9b75cnnkpn/gvBFVFUhgK0ZTAzwePRZA+xihwPgXp7mt+
o/3wfuCV6ZcbSfeba+hVGGk3lHOCNxH6S0/lv/Sq/D0/Yw5wujySrRDSTlDsCueknCXUH8OjWKbz
bqsBtRVC2gmdoejaAljmqb+p7hDpuq6vt6BBEvOHqrI4BF/NlLQTmsisnMYkhvax8HYD/reYv++a
XxVGrsY+/aP++t9Nm7T629BTlS5n9Zf/llvl0bjBH37j40vA5vWYxLy+2mEOaM1KQer4KfhR3emn
8of9CWX/6QYUe/cYfTOXXfccbZSktr6VOJ9fxezScmqimJjzvFeebMo/1d77an/7382elOQUVZjV
Xsbsjcfp6r9FZ1xfDiElN/+zIHi20brRBUbtfCBoiCx5W6b6k9PclMoX1/xiYUZqjN//d2Gkta2W
YYDsEmGq6AjBOqFaiue0ebocZbW8ySogOL2QJhiZKmRZzj6L0/RTk6nLd69FJxdN1an/HLj6PJyU
NIhMDBbLNPIdN8VZeGqzAjPJsPsXp42pITg1ej8v/x55cukiwatHg0PTxfEnl3nmcWqMBIme76gP
j0izTcXHRsG219JrGKjOMm3kH2IWX981xBMWTSIr1oEZadLuXhb0NNzUi7CXzvHyCJIYOjXS8PPG
sS7fHNSBLRPRDAr4JFSr5m4/BUmYAA39PrSAyKM9kIRevelLBUbu3qnKdgvesJ5IR3T9AMcQ0qRx
e/5dsxCP2LDJqh9GnVuwsvVC3bsKejRgt7tdlXRVc7z86eQNzhuQK4vXPvAYHqVyMw45Q0VdYiP+
2epKfLtEafzRVtTgHhdX9yOs/vIuQ/l6A963+n48mijjMqkItbgrrZbcQGhbWZrwZwCL7FhPdnmi
9qjvLw9t9fVsIAdcyXSFPZ4z8vtMqVxnjHKt+NkotYeaNrqRX7zGCs3TosDzvBxsPSRR5wPSZ2M2
Bi9B+nJuxcPDzfX8Z4Xcyl2DIM7nora2Jk7OM5gsIQ0ihG7oEYAXO18fSuClqQld5VsclYOPca91
PzixdpWE+SNimvYVkjNmhc+RNuyRqh43yiZyRQE0gWiIUVagciGepNJBbalZWitR6H6rI66FXZnC
KP3pIPBs3hdl1GPp7OJY3OzqRYvRFe+LQhdaE0jf/k0zoQN9edIlBghwTSHTQnWZjpPD/8hFQa7D
wGkyM3xEQjNB6jNIW6c4WX03hJ/zJXQc+tcYsx/o8DXtPgQLgUGJyer70hhIQ/2FQtLPwZ4OE/zU
nR29aBp4WYuzSq63VnUoHE34YFH5Gour2QSgt6XXsdryZCqU4UGe8gd4Rmnh1LiPzyhKmd/mwUYM
wXLj+XaY9eCpcXP0uptBL+utysVq01OHofxlsQUpQgEcO19GDQs4oh7ifqs0Jo1WSIC0quHcKBiy
X6PTXt+bwJs3buD12mXP24KPBlQNoIuYiFepRKBj57pUbfANKjZeZ01ittkxpipk4bHQuc4pGw1t
vo5hwRQQ+PUiOOhjOdsbp4L8ogSqDgMQwI4HNIaig5ibVz8D7Bo2Ktg3fLOXsF0+9J0aNoex4YV+
HXW1Jxzvxrqk4WzhiK0mebBFTVkdSwL6C35cAJWo2svMBjWp4OpSU3xcUqAke6Tvp8m3cKrBuby3
w62DaRWOuRa0bPCIsDdcR9qyyE0iQ2M46SNdpszZDW2Bhq+SYKeAonjffb28I1ezC34N7jUZluhI
g5Q/n13IjU1oRb3yDfzq/DnrjX5fZUZxqtIQhdDFRoUdXc2DCUVr45W3PpuAUnPi//cfiDNpUU8Y
HAWNmTWPRtQoH7DP8e7MIcE8aO7xNglT8xZ9N/2zFpjRB1OL/ulal2/kZat9xY2mA32gdgbZChmy
89HDgkhNJazJxrlsoMXERnqs9DH9M6KEdYPF0veYRtHGDS5POZBIwK1U7ciDTMp30gemji0yit56
bBD+/dSGffl5RMVx+Dzn/fJv1J3OPuSAbJIPQYRxwsa0r6LDRhC0VuIz9aD1z4dc2FWdDu44PVLY
cu+CLC76X22lAzfD5blRd6WqT/lpNrvxhO5am2yEX311kCbc7OSeglPL5SRNOVrwE7TKeH5EpljR
9lGi4yaLMll6Y2C/hqxzl80filavviQ1tvcFrl6/jDKYrI3TTT7Gxe8QbETKvJRPWYnn86BY2ujN
fa0+1i0ytzip2VVzQlwka8BwhgDtMLeq3lfwdgzKpzQvgAvQvl9TUvopVxvF1KtHLwndQ2cO3sel
9n67eaochoCtd3lvy6ubcDSp8USF3wl92pQWWmp1i95Sx39Mlpi639CN90sbLz7SvqG+q1nodBOg
T1+OKj7g61wfljZADLB9EAkFX0ra1mFqGejZ17QX+6I3DvNkJU+WORtbd+JbcYRqJbhiZOUoSp9/
QIRr3LgRLhUZsszxzUJzxNkjG9hsMenkA5kBGWAVSUxBZtIWFn//6gJqu5kuYtZrj2GKWnaqBeVx
dGfMv1T8OS/P3XpzEoqs3qVXSc9UpoB7fVKYQZtoj8jZlXfG0ji3/WhiJYFi8k5NVQHDLZdf2eDl
G2tlvR1A4goG8ovwCrSp80Fqredkba+rjyFON36RNY56U5NxYA9K+vrV6PNuA5v5RkRbBcnCzaqR
EMo9tTEt1LRFR/sRU+rWxy+98z2t8I7uHGFw5NTLBs98tRt0cBgsE4GE9/BGlW46/PQGrDv65TEp
9eyEGDDK+eMSIaOA8wq9d/tYlf3z5e+5WqPgCaFq8GjiOrdVmdGnDWkRIeGyPKJJqnxMM4zAjHbe
wjS/GQW2kOWyPkFLSkdZEDpp1Pfd8uhpeD7OdYboVBpNGwcmP13e2RQK2AtAtelqrwH21lAsvWOb
MeaZjdLheDcr1QHERJ3+mmzwGCrKdKpWWjujH4CM74wEmbLnpRmsHJ1vZdaSP3OQtPOVPWYu9gkd
jiWYXRUTzP1MyXXvF60QZ8ata1q64NnwkgBVKiWyx8bbmf2EARHMVUiSe2MZg/xja5R9EuyKCem7
E34mPYWuBCqCth/nJrLSQ1B39TztJ8fBFSesMOYo0Ic2qPyeWiDHerRPUEehz2jjnWZfz0uPG+Mu
KK0MTRwUGIal3BuZWQ3WVZ85JWZASBLWGHeipmmnDpXJPrbQwTOa/M5LRm/6kNGna0YoHclUp0er
xqr2FpmdqHyOE70svxS1E8XJtZuie1rsR1sNYjS5sagNo12l6QHC7VHf5DWqBnqVWfsAFMzAO0fp
7HiXj1ZdX1PZ0JKnBbPMskAgtOLlulvGKsL7VqVq5lzlqjUvGEAEXXPiVeem/6DKoZ6wN8N6UD4G
1txT9mzaJsElQ4vj30FsF8UxzhqdhylGGw7/Etaow83IDRL4PL7t5F85danq11E2jnurhsjxaCwe
YuMGLMccEHK5IJIbmlGHZl6GoMGuNao+xTnAiIruaCadhmSXY6Z99qHTcIdDz65PZ6AJwhn4KgyN
bnhAay/Mv8cAf9WjN2F9/Slt+s77rqoUWqY9xptavSDml5gGzlgTth/Xmq6UfzFmQWC0rPUpPgaZ
MVr4zbmZdfIwiFMPs95O7ZcKjbziNJPqRqeKuvx8HdlVBkgOfkVyGIoobA+Oi/7uHpXebLztQ6NB
F9+rvHHf1EZXHsxgqJobpP1t90vqKr37PAez1yxAysHdHIX7R7iPmz6yTnGN/QUGLCjJ+eRjS7q3
3BYpqwzTVawg+Lfjw4AGX4isRZygVbwzo3J0cG6xRzfFGbpPMUoYaqiAFYZ1wrhbQVpwuaEjFXYf
xwED4++D3prWaQxcp8OZACvn2xqOzQhtKR2Xn2GiIaYYdlWfFyR17Wzh+JV7rfo1MuvExkIO8zv3
aDoVgg9lV+IjYduTk98rzWBayR6ePwCmHSK9rYrzQzaruoEdqQnk28iCtvnKT3DH64lXa3aV1LRK
j71pTIjed8pS/a155qfXPf+u9QmludpS9zFehBgF6dAZdzrLD8l+5Ovmcl+ljoUPm5ppTft9TsiK
8wOfzohRzVucsvpQYTfSzbsMj4vgR81PynG6MucYGlPWmrH3CxpMMP00h2nCIRG36m7284KD4D5J
gxwXPA1giL0vqy7pkKHEIEj76uZRYh3pP2PDBi0YiIe1axyr52bVilDB33gIm+IPFnC4k1+lesJ8
IPrLi+jPovU4dRaRE3q/Lt8XqzsRBp2OHAqIXZ68K+k1BpPEqP4rX7WsLdydoWJWss+aZrq3s5gD
B2ejeONalLMbJAJgtnNsC8YwS1e6+Gc0Bse6UfLvSeTU3SEIda/x8fw1pt/2BKDs3+URyhkOsltg
aQgGBwfhl5fnwatkCmcO6mRNir88AGVv3wdVE/1NJ6Nwb9Nm4MzR08QZcNteAFHg2GhN2vfLv2A1
YDRl6c0g18vdDFhc3HKvfgGozqri4MmeKgR0nzA6if5Mqtt+1s16EwP3RizI9RQ1eekIqS/pZjZa
kOhz5yQ4JifOVVlZk36gLt0Nuyiv3fepmjkCbiIYypS9kQ6hziZlxLo5KxgL9umTNpbetEed13sY
I6v7NMIlPhmYz38nzcUNGMee8unyrK46HASnkAA8SmDQeHJIQ40h2HQeWeITJmzBV9TFKF9gHDHB
4drFeK31xyzECGSvcIX+LvGBw8rTiCqc7ff6Yk7a5wHT8Wmjbv3SWHj9GEEvi6cB0yGIVRDTpSlp
cyxBMY1RH+MxHYz4FFmFGhT7wiUz+cSZNU2Z382UGCjoJItT4+kYNe5zWDhIaNUtoCeUtHBcjZnO
unDDKwqCBWawLUo8KD1Xo5q9dz/yJqaqjzOYIYD0MsTbU0rEBoNCf55aDRfs3KlT/WqsPDIhMqRo
68Wxeo+Tm8L+QlhLEHwog4gN+2o7oLCeQ+G11OccEXbjA+V3fTpAmW4rP55qTL12I4S5/KTrSpdo
O4cjKPwUVqiZ+o3lJPbp8jpanQ8m0mIOdGMPXRbxk85/zlSretiZTvzctoFzxKYSSyG3HE5WorUH
fYkw1F6sWsigFhs9qtVepXEEaJ3XASch/y+V6vn4SlxxKzzzLCPfBGYUBbdV4JkTPvRUit5ZC4CA
SBrNH3xooG/y4zzvxnbJSX2fHUzOrkHQxtd26ykPcdQl13avZ++EsxBPcEg57jmGKHtIE4tpTdMF
2dQ+ax0qm6hZD7nwIQmaQ4cJToNLMfZ+OyMPzI0exHpeeQJR3aOUybyyFc+/KCa1QqvIm56teFCT
mzrxlOI+ijGWOThFsoQb8/rGghZXGswxVC3hPntSvIIGWT4OY/OsgAVUv8ZJS97e1vjo3iJcbCY3
VAjUeV9OFmlGnnfddICQPcR7VEnSrSKFfKHz9EPFgWcTBRiqyK6YnFe7K09zN0qHMXoWkPPDbGEK
3RofGox3QmpaV5f3znqmeV0g5UHlmLyFiOfBpkCP3KCdvWd3bupvZTVqn5LK7jMyqyV8uBzrpXN0
drKCnqaGBqASrBxNNGlkgV10nt03ynPeFTgN0vBUnDbet1nr0Qkt4QPNn0ty+/zOSntV2dc1vPPH
qqadd1cZShh2NH90XIR2rtWMwAkTJMrpUJml5l413dBqgIqrKLvJga7Nz71HQv8tmtwtRuVq0sCF
kxBQDYVkIfQczietC/N6cRApf6KR40Q3rI36u8ujMLpFk8pWDpenbR1NEw0cqs5UIOhlSLNm5A36
kThkPyHpaj1FMTahka1Yx7qq3I2NINb52QdCxh7krmBPwoyjjXM+sNmaTbUJbOupqzNNvMbCQ1wv
7VWe1cuBVoq5S/is11y7yRFXwvK99xjhUS+jsyrKkK7c+ewtUENpXLtPAe+RmI6RV6R+FnYRL3G0
7LdkmlYbDb0PTjhq+baIa0gTiyRMJ8Dbym/X6ru9OSwwffsQi8kmaI91WiQbOBs5HqtGKPug/sxF
pRP0fHZT7NZmb1T1X4Nuf0JCN7xpUrv/OpY5GurWsHE3raIJkxQq9kIlGE6+JdWuqhYBRHoK02+n
Q3HutDRQsw9OiSCo7lRxdZxLd9yqCMrVHuAqtsjSPaE4KrqP5yPMhq4Z+3RRf3teUHyCPVvcIrxf
b2yIN0ZGdRreHocWUgByOyDM3Lgw3VL9rfTB8GgN1nREQiE7lC/mcrpS/33fBkQZSYWdTQGemj90
UemMRGvZIyXF7n6ubdTsvCg7DsOMFntSL+/+aHRZ+Ghsd0F1l5ckhSjmtsm639jLNie1WsYTj5L7
igTyfp4QRX/nyHQbIWe60jwCIN3JZWqS2AQLymX+NY1YT7dg6/0QwYC9XdrFOy8a6Cx8b2ZSVPjJ
KqSlgQgomAZHn363DrZ1kZsv1zGixnco30yPl0e1Wh98KHSqbaQR4NaDBj9fhUGl23hhWj1S7l72
DJMUDX4nrnaL0UVXDZyiy+FEFvT60ITxxvaiukk9motUXvSWuoBP8OLpd+hUzrOVqBY1tAkntV3T
O1NxxHURyKuAHoXvPC9pQsL/oC3GluM6kruh5lip8EeL/LdXcsvtyOICDJBAuE/DsEmMWs+qUHiH
v4gIhuhtiL9/lZY0Nlanc2PNnCe2dxWW6fDP6fvlyUUZ5lsfllvn1wpsDKmePivpCfPL+18eHSWu
KNOCQPlVu6k7/bKBuC3XipPEgbZ3syYoWkz5ZpyLjkvTZuN1NcXwW4o6LqPrObCCQcVRmcW4q3q3
yw/dECdYnyTWWCSdsH7V8D9WY1XBlAal5FzDTcFMnH2WZDFG6urQ9DRQ8Nqohq+XF4w8kwILgtY1
NwDdbNeUaVBqq+X5bBfhvznQ5ge8M7OrzJvr46Tb6XdLw7Ticjw5gbChRKB6iISJyjnGu+38y6l9
pQR63Rg/gnJJ9uBCpp3SLOkppfu19XiWbwCbtzNXt8CZcaJYskYmIn2Vgzys80sPzMH+W6legj5I
OIe9kh36kCICVhcYX/h6YnEb7hHbMyx8EGuu6mjvdcNUZPtcwbE4ObRgusy7xTObfsfx62ZbXL9V
AQIOpWBQ8NCHlgtQQzrZuTmjIQuq7Hdvet34V6/LPjjgPZ2OEdlPYypHI8IT/u8QKkgRTJ3ZhZ9D
tauLfegWWDVeJXTA6nKjryYdKBRjyCvJgZhAU5CGpTyh52W0KIraPTgliYhuDB6cqoY6m+qGx7TF
KLutyvx4eZHIb6CXqIJ7BEGPb8hKOV8l+H/gUosH5gPSAmBzsC27ygqvvkFet9g31jjckkDgPMyp
vbeRGvlYBsEWMF3aGeI3AFYi8RRqLzpnzflv6N2lKQPTqx+QfauSfecGGuoW/eyenKZ1P3RhHG0p
aL8x2VT1sBwDMCSatlJIcLxjNZVa/YDMnPGpGCcEm4d0eo5Cr0OGgCNnCUz9dHmy3wwKKpLOG4AG
yijn41RiAEJdPjYPeYIXdUSv4oTlUXyvxCiICM1y/PSSceMLS8fAy+RCFYImiDQpYnfSDVxbbkX1
pWsfyrRokJJsOOQMIMxmnSsbl728sf6LZVNOpHsEA1POY7JEaehy6M1DVCp2cd1TQMBMNivN4HZZ
2jb0CzOnwcc2SLSHRsNg9RAFepPsTFfRu53WYAr/vssSVQEOP7IBgSUEISXDGnE0CDGU6coH7MKN
a3ZfdtV5Ks2UYEo3NrB0CP4XSiQDRKQ+JnOIVZzg9VEtyocY/5t7xUN8AVGhrWRbeqy9RIFvzmHL
/U8CIC2iTot5a2D58YBTdXSPFvjvJVemL2DdokPoWcj29nV3qqKkvgJC+ePyCpYXk5hN6saw3vi4
/CmdFokSOskQmvGDAqn1M7e0svfKZbixYrK7y6HemE2BJhSJgIB+yQYvNKCmTLHy8gFav0Fzaeo+
6pmX/rwc5Y3ZFKgQahMgXi1UGM63ZJangQqdvHrARpzWMk7G+yQI7IPhRc5xQE3taphN2tS163BB
VeiwXo4vH31o+AqRDi4kkL/iWSPFr9PRcPqRQ19too8qWjIB2zNWs8Ns6NUPzK2CrbtabPhXiSsL
SMBDeXOjegnQQUZJguqo0kh4lg6jotw2rabqGKMvwg5xoEBzyOidfiggv//26i6/AcXS/e69KP+t
YaT5K2Mc8UamIl9CZAw0A8iI0J/h8brKpTul8pyFho+vpU34iUZtszdjozlotvVi+60ey3yhuKqZ
pd+rpXXTFO5WViAt7ZffwAPsv6oAwjDSjaAWY6hAkYKymkdUWdRhQMJ5yXZZtIndkZb2S6j/8kAy
JQBQ4p54lVNXvaIHDVZcvg7o+36kpX+7JDjUXV5a0m3zXxSKAKTQKLYyvedRFBzpXbJn1H1LaCNR
HCT7FIsMX1Fj8za0c/MWf6otHeO3ZvFFixPvE5JPWV/HhhESY1iOMTVfet9nRXaD/Ha8s2ZMyi6P
T9o6L+OjMAaZAoFfF87/+fjcIFe9FmlFJDgS9VArhrLXnKQ9xFUd3ymhvqXs+9Z8Aq6GdYvTB7Uy
6asZAQZawgHAb+AafdS7EoHFQguOAGM97MAxWe/tNPEvD/LN+aTjKoDNiKrJj9pcx6m7xvvHH101
2dUYg+8iXfGOKuZ8G6HemE8TxCE0cZNuJ7yK8/nEj2XShyZCpiGj87arMpQaEG41ve84SZqH0HKa
jbrjGzNKRMLRawBSLMtw5XayjDXvdn8Mw+lAJrqcqCA4J/wRmzt9jn7M1Lc2cpQ3JpRlSSxIMSSc
8janc01fnq8MMz0L9/ZgJv7ouNHOTvL2dPnbibvj1UErFijjgjmFhBd9Tll/ulJBPKReoPoGNpV+
alTloZjC8mBUWSOsCRe/dZfqGATjFg3zrUFyjvIABMhGOiCdZWbjzkXc52i2x0F+wCuh27VmiW6M
524p/r21apBTEooUorYvQ5Q9Htm2kaJEn1Qhcu31BMilH/KPetRiO6x0W9ptbw2NwpUggEIyIub5
Kk0xngn7mQMmFAvHnlGGDswgv0LA+c/lz/dmJDBsqLJwMdGuPo+UQHp2VKCHPr7Ehf5nBHNtf9aU
SNV2sx4uz5ejrecRzp+4ljnMWH4yPWxZGt2A9obiBMUYXzG99BijhHPCzDu7oSuzpSCyHp0oFJPP
QdwAdqhK89ghkYxbdWH6faRaV2aGaHOkL/UP2w2ih8tDe+N6F7GAjrAWqe7gDH923/GyLXiS91iT
T05ldXt7dLKs3YWx09QnHKWT0Lc6jDk/2I2epvkeP5si21WNUQKupoYZhNeXf9H64BEVJpQuHSEH
hlDM+Q+qEK2tSyVF6i4MAujq3IhpCDIRIunBmocwP9LhwZvCGeJU24j9xoemxwFBRahyU50Rf//q
8gc7XGlTMFh+mOLQxBXi6jdFpLs+Bqf13sFRZX95sOtj6OWEFW9ALGIowp4HzOIFSJ9TeH4PSdbv
5yF+DtyhuEbyTD0mtdLe50YQ7MZgKDfO97V4F3sUaALVWDxieH9JYwWKZeRFP2FTEVVqsLNCPv5Q
422Q5H31cxmM6TYvcN2MrcK+A2Gh/h/OzmNJUiRbw0+EGVpsgRAZkTpLb7BSjXQc7cDT34+aTWVk
W4b1XUzPWHX3EDgujv/nF0/t1MiDXGf1wfbaeSeC9ZrtxNvxhwkOdWczkwlQ7l1cYSZCba3clZRF
tszOjtmPu3Lp6nMm5XrfOP7T+6P/b48DYaC5BYGImLBtHf71uaFRc8yNWB1qmBu+tCaxylHhT2UT
Gt607mDgBtWVc+ft0gbH2dxyUIJRS1+6hPAx/caAGrK3yqzuQ7TRRMf2mSv3kxGk17y0/+h+Xh9z
yJDYkJlZ4H+Ql16/4cr9gfRFTtS+z7vY9ps5dOGHP8/DWsduPw2xs5Zk8YpK/GD3/ALZCPb9jEms
I+lQvT/cb0vrzRgFqBVR6Kba3Fb+X8MtSt+YR6MzcZEUw6EagqWMiLXLroF1bz8rz2FWw0EDywG7
ev0cvTenqcow7crrJfsgdC8/u5UhzoKMhBBS8I///FqIT0h7oWO/wfAXC6kvwY0zm9CMcmaMCah2
7v1M6o/vP+VfJg5vw5GwmQSZmFe9fqnGH9JmxaNwL6vC/jDMWSXCoFQwXOt2NMP3H/Z2D8YNk1N1
A2DBPC+zcZe2hEpkJNie9Vn2PdMC5zvS25T+0DRq/Y5zYtYOeWeXzZX98F/ekq4U2yFnOmXgZeNm
MLxhq9a2K9E6nh3SwPMQrWgb9Yumf3z/Jf9lmvAsepZca7dK92I6+gbOR7ONTZezZOKUsVnGhdXY
IWBEtssg41+53P/r8zZfWz4ji//yVO99d/Y34v3eLdfkWBV+dfIoVm78trRjE0Or3f/j/bi3UwFu
+TGX0YeUtJ3bDQtaBVG4u8AkHESWiReV20VsSdzh2omylQqvNhvOaxY3hQudga1B9HqKWuWSWX7r
2/u2W71u39SD96LBPsNyJun6HexMzwix1Lah/Tb9mMUg9cFhXTC4hcrbRWSmXNty3swnfhJkSDZc
ZtVGbXz9k1YCNTqHIJk9RP/izK9edvWM83SFPuG/Xnl5FG+NIhpZCiqOi7MrK7o1B0q39/jJNvdp
M86HbJ2z3VAQzTQR63plOr3ZTXkefJ3New1gnj7t61dzchA+ic30fjA74hN7gXtvuC7G4F7ZDN6M
IbsAdyQamhvLjd726weVtqAynErzwNIs9sNsFwf48uaOnfzz+zP2zSttwnLuf5xYf0SzF9XQ7Gs9
QlwmgUVc1wuTxjnBc82uoM5vn0JDH9bHtsHAlb4sMElxN8ms6Z2DITVL7HKMfcw0TGZYddfEsW+H
jm2RWzgqSdRKb1DnFdXJMMvBPySEtv3ENtM9JvXSxEapq/8cSQKFCwoodtR4KyLau1h9lWd0jgQL
PeSljSumvnWnXM26TazhXOlacoUP+HYUucNuvXzuelSul7NiKseydLvGP9juMu+wc1vPCQnXx/dn
xB/zu7/3lI0MBMK8hQmClkG/fj35Jtcj4QRdQ6w0hWLHMrqq7m56JUc3DorGTKdwGnHSv2OFMKQm
eVXJATFTZp3IXHKrcAhKvBC0vveqUHV1NURVSUMmTOd+6fZoBIxv7eiI31mTdi+qwX2DTpj16CSl
XVEPV8tHkkHGc1K65ouaka2H6VhjQ4JE1MxDVaTOz2JGnhGhr9PvZl+fv2fK9EXcYnh3HgqwvNgz
lxKv1M4M1hMYFvtfaTeDGdbeklih63X6U6pM0qgCk2TKe11Ow3SbNJ4172RVur8Cqyc+1czs7EPS
Veq7gEGLAbQHOHILAyxpQzafdjgmzpDey35Sw34UnjbtXafN1xhSp5B7esCiDVPUh97OVWZqPPpd
0/9SoxT1AeNaf5esiWGEcHdW9ctKCYqMYXe7yCRtK1djBNOgFHbUVVlZxZVdzKI5jTVCl6hw8dgN
EQUpNzsYTjFaFnTfFD5AbAblKB7qHuXPLkWjnvy27HksdhQenR3lem6Jm6GZVz/yYTAbPaY9Wtcy
hDYkdDQzfd7uBbongYGEjyejtg/6rJhvZD3M828BEbEFfrOCie1oXJbPU+JZ5Rp6ftAFh572hB1f
mZFMuFcTEnyDlbYpHqHhgnG+npC4Na5Gk03pLk8LecBUYIgFjthVmKX2uh8hj4apXHPCPmu562iX
Xnn+ZRVBUg0FIMuCLQWE5TLIcFp7uZCpWuwSd5anweu/J9NY711fa/eeKa8ZC/xJLPn7fbn8s3Nx
qG0Jv7inXryvYyYZaRVecUot0SR7FZii269zZzo7WdPYjNdM5OoGObTp3HgQdIddP0rzPK/6GBy8
2TGdg4ceZt1PSasnu7btdD8Urb0sNI5yv/wm+8zLQkg1s34nR71MXmBoEApn1ZS298uc6ic1WFYb
Cpo0LUvZFk+CMnz6PKSeIXdmq8whdr0S2MKxytkLcZUYdFLrlJE8iEnKPp5Ssy5D5aVUQrQx6u4r
ooDOI4Zay7CaJWLwAzrqoXwoSem5NbSmleF26P7Qp3yyd11bFPV9QIa1dVCDnhlHszDLfwy7KOHM
6i1XrJBdowgelWc2zz19uK98KeFGxrSud5De8+kOau26U6od8hfVi1LHF2Ge8x+lgy3lp5T23Xo7
rAvG2InVejjzKOERJFGXEFjJSiZWZzb6Xj3mc137h0ULZEV27mzdBdJY8l/I+OoD91nctEu6MIG9
c/D51MJixGU3i1yHiEjwmqLrlrjMO2F+aYe0nZujyrOsOfptteYH/BhTAxf6NPCGMFfu6pxM7qbI
2rugTR+tpcDCxbVW49dAWWecAc2M9NDMTYDnq29WYpcErZVGNlYn05f3Fx5Xt4ult6XSc8kCFsCD
ZxPev156fZZvqjNfntJNQdhHLViOtycilQWfaRKrrdBh2Xd70sTxNJyT+Z8gZVt4bOqEo72UBKCE
fWfimD8A74xHGMP5D92vs/tUcpDvxIQ4MMKyqbF3OQsitcLO1MkiHYp5MfGVwBjqgTmuiqgWOmz7
ZlmNge+lS/k4aalqnoiP0cQeSyLk5bqunBz2U211epQqXc9vp84zynBYdCLeIz2rSaeQZGeWd5pA
MrarW+FPOaw/mfmf7aW3168uplfOF7Or5A+/zywvGm1j7G/8PEV7ORa6tfgkFxtmdR8syeT/zpcE
7ed+dPtiuR/cShqnZSzHnahXs9hDlAy6jmGyrDzyyDvov9Hb86KlQlYbThn2JKdizZxGsJ85CzaE
Sdvmcb5Ocg2NrEiTfQEOeG+bMujv87quk6+uKyY3rGHjtzf56MllX6Ss7rukShvM/JmMcMRxpTgh
N9RGzk/h9MuTwuhgDE19Xr39JilAHA8S89SpzfAnyCAAkBEw6jdLrfnJWaPEf6LjnPll6Hez6jkq
TYTLUdZ5Q/GxhNqFQlkk4xKpjtWH3EfDKykW1SD0mKYtTqlJ1ZQOdFvfgcaeNJl0I8ScqwoR6cNd
DX1rESte1FMzKbS6Mtcf9DpLvJ/eamnrsVgsGD5D1o1KD6GGF9UThYvzaW7rvvwA8rzGWm0U/skp
/PRnV1XGczOmk3HD8OtL3Hpz8WVg/aRHuvd85IJAmVaLE2c1D5ZeFF6oXEmecDOn1hdygZAkZ8mY
xxydVnvI+3pdvtf5FBgPPXnyy/cmgAwuQsOcq/u5zKo8JIVr/pCOaCEjUx9UTEoKjdlhqmq4gabM
4kU1KfM4yVFVs16TwgwrHFKqj7W2JN9srRmsh3wwVj54ofRs7/aNODpKW8wP3los+W2v/ADcqJlk
/iGxelGYB1V5uXcTdMz+MezywepaGvRGKXarrerlw2rMzm+bv4nptY0MtAut3OAAQqJVIg2sU465
Y9oaWeLuFrvr7agomrX47q30bz6rJMHZJUxc0c/nzNcK+5StmY+1gVFatx1aBXVcGggKd1nQetYZ
+whhxNVQNBNt6Qzhcrb6c7AzJVKcXzTQpuDM/5dDsYpRR7PTvdY7jO6SVk0Mk2m2dvDK8jWSkI8R
D5X4bnybjNaqdn3vmj/1hE7Az6lp8j7OxAr1TBut7pONMHYJa3e2lsOiTFtGQZPl53Gcy+Wug90w
A0BxuuyqwdBuwDQ0ir9pooYOxzbALiJc9Hrc61s60wwCj3oJGksl7wolxo9tHZjaP9RgVg3XIZHN
ydJyZYRzoRu/Uj0r/iMJH7jnT8Of/jf25cCVFzeJwh7NSWt7/aSVc1UdjDVZ1rD06M3NcDV7w4gG
FCPay7X9/XJ757FgI5Q0FvgB/JnX23u6QDLI5sY5lZSL9ZPfrV2wRAAj3U/LzDL33ummFRMNlNba
TkNeP8OkEexm9qw562MwDywZH9H0P86yrE7Uy3oaxjBxgqw/rFrS/1Cqh0cYDkrpHmJhw7+1A681
YzGN41ReAZf/tNNfVU50VLYWOGE62835kr1ncyMrZxrsJ9/oU2IpsTmobszRCLq47vqSsln2+feq
lv5Hu3ZasWsFTM1HfzNZiYKZ7setVqe5vl1tDLsNJR3o5JlLVkFsXZqi46ZyF9aOOHtpfO7LoTjZ
sjGcl9ou7c++M2AQbeQBybou6nH/inLiDxHi9ettoW/g9PA0ccS8VBwGAyzJJLWwF8DsvdlXta7f
jS436Wbo6odi0ctgN9hjkYcBLK+MAJv+a7fUEi+ZOhtOmr98tent/MaSqyIqQyzTR3ucfvmJMq+l
Z74pHEBl8Akyke5yagNsvp5ZNh3XzusXdVLusjQqxKmikGFaNDSjw5kJ1Ud+Xuj3nq5mud+8/f9r
Tv3GCINgDOIAjQZE4AIjtseMPmji6qcBzPMjTaxh15Kug0tnwZEzp4La9f3ldKnsYhXDJeKeA1ZM
q/sN9sCrDo2v1e4JokehQ79opIz9icvF2Wuswr8nd0bo0ZTm/kkzgUKWsFtMb42M0SsTM7TGLvCe
ygl9Y1j2VTV9KArXLwjhcOounNWYmxEVbHXv8r+a+66iR3XlHba7xaspBri13fv/B3m/CVEeKyxR
HGv2T2mPR0FDQfQADh/cdu3s/R47pUX8A/U1IOXtUwFhN50OBofMmMt1G8DRS8wR+LepvMI5dEUX
qCO2DpP/mFZLlX0oA2vwb30jN681mv/MxNdvzBfbFOYGZa6Hs+LrmVqXlgY2hM1JX+rBra/8Xu4H
MtfSp5y26KPWtqoJi9ay+9DoG8d8yMq2d/Z2uiR1WHaJPh35ePn9UhRTV+O93DnVYRZm9WVOTcKt
rALvxoj7Tf1Pzzta+6bEeuQKEXE7H16/RAAgRN+SCMU/6TGvXyLte3y59Vo7ee64X4I8/a6cYfnN
WeI8chamu8XIxgfZO87vxVmTK/Ce9Wa1w1iGQ77dFjhP3jB5zSlv6nVeyzPqsdaIsyBVt9XQ4ryi
KD1EPOdlSWaWldntCzaTmCunudM/mhNhHFHSlML7aqWOTHemR4GbRNMqEvHDF2N+t3iJL/flypUT
5an0+hn7qFppu4o9ukOaMPrm8KjI4rldzBzJ8WzbiUZKV0MGZFhnjf0Lgb3NTXRe3HmfDoY77PLW
ytIzHavAPI+Lqfxw6ctG+9oMXJWLG9tSrh8BWQV6FjrGQNCpniW9friyX2yb4MVX22JLoFtj7bD9
1+uvholSADCmF2flpjMWzcEynIx+Vfcg6PIADlCcA3rjoW6kv5rZN06EpQ3f3/8RlzOHQ3JTvuKx
gIoT+tLFbwhkk6eJO07nuqMTdFMl1CIha9woTvT0wDYtq3D12DY6dOuaI/X8bOdSr/b/+WfQEUcg
DgPd9qEhvB6KeV2V4VfZcMbGqLN2yvXmaGx0Y44cE2fbMMNnaOfgrno3zaIKl6m6Jrv8A6v8/TUY
CQS56Oc5uDYp5MVIdEEGJJdn7Vkla+oftqzpNewnv/Nv1mGE5Zkn89TecsXqftjt4JtIwW15Xw7z
2K2hNrXeqa1SQrabadD6/djlUxd3Ruvitzro5jIc/Ukfiz05qv0tpj/1/D3hGwenSUn/jH1ZgiLF
q5pTH6Sd4nLUtY27d8ZVOyRaOda790f8EijndenCby/K4YoM8+Jqr6CJr6nmybPmuz/x8dCmuMjK
z1k7NPaVFuObnvj2LPADCAZ8X/p+F88qisGvcu53Zzi2P2cC9XCyrkTu7KZ2yQ/NCDYa5p3lyX1X
D+KjSrIsXnMxfgWRm24gxV1de5eYHhs9Sjw6VThGklt2qS5ZADRVtxTdWYP6mkcDNroIoMp2iHQH
CDMysfu7FvH5xwru9QyjW8AgoDHcNo/LcpvtxNXndhjP+UYdOLtO1VjHSZr9dFTlYE6hjQHulJ97
XUu1l4UwxOahtfU1LpdqqL6sGQDVlwCg4yHPAi3d1UHVnbnZmR7QaGeMv+zaVPPec9cqORSg90O4
uoj+4rosC/crbmIVZ5ZV58q5J2mkVE+k2XHocq8dvmi2zLVi3wphymia2KoBbuzZv8fKpk2vTL43
wBLjD9EKrSB8pY3HeTEjGoU1bZ1O8ox0d7hfMkdH1LP0TXXEwCfww4E8aZxznb5d8Yodmp+EVs3+
3igKtZAVyCQ94fetxzmEjxwZh5t9qppULsd5NbQibhbTupmcZLwWOXOp6UAgtWVpcc2Air+15i6u
TEMNASBTsjt7HjP4oZec7Hd5BjpsGIuszm1pOPf62jnJQTMrJ3vQJrvso9Fyy3k/1+j6P7+/jv9l
ccFpAS2GxkPn+U3Kodnpi1/ChmDrtJrz7E5wKMfZejQM+TC2fvaoVJA8UuObN52DWUuo49zVbFTW
+XPaQZq8UkL+y9JCp4hsCz7pxt67+LRzJhKlxso69wDJ4D2rq0LPqNeD3dLvX3Xa0Fee+IZRB91y
483SK2V3QZh50S+V44RGEq3Y2VJ4T0UKG805skipwHiKxlBTh52tzP7ZKPiHdr4EZo01MCM4N1gL
Ole+yNsB2IwvN/E+VwAuohe/Rnl2kuqN252d3nPzm2qlCRbrKUrAH16q8ibupbC1m/enwTaqf+0t
lAkQjmANbyvK3FQirw9QonBndkyXFoG7yCkylnH9oC3tgFgjyHGb+89PoxXj0ULnnk3hshX0f/GK
yHus2Rq8TRhgrPVurVZ9jRYzGE+WqIp/3n/YRd+TVzMQRMAwp6fLovuzAP56WLm4k9OUq71D1duB
HdIboS2pWVfQ7rcjyNSBBMNFBLM/iNWv36kJnNlLoNfvciFXdTcZ+E18ViNNbezQ/SS5Ar5c3ua3
Hg83D4J/t6s83qVbUf3Xay36lI2JU7hPNevIKCK5Bn3JFXFMfC577HzqoLR0Sm8wR59a0lLNZZzi
YEyqH9pGednR6cnKMFHMrGkn7LVf27ir05Umqt0Qe+cWRdsUoT9p0jQO73+Ty32QX09DHw0mjTGi
I2h/X/z6CQzbs1f3qQ9c8UhbKigAE+1AhIAld6t0xTdtXNNwTTDLODa1rJ5F06gvjW0W/ZX7x/Zl
/pr722/hJ1DPb/peeuMXc39cdKeWtZ0916nXGyHifTfKqtn4prrMe8nm2QN1DKorbJCLZc5TN03H
5lPjbt2Ry94I+mkKBTVNT76qk1/JmIkPieav6w+tbnsZV5OtlivGCP8y6jzTN7GVQBjKIXSxtdQC
dg0Qvf608G0CxN5wsc+NLWtfhHVSmaRjW6J0D0mfCtljBelWzVfsRNQaY7qRdjvQeZK7r+wGF3eI
bSTgj+EjQmQ2xbtzUTk3q40/0tTPT3q57gavwsmeyXGjzMJ2iIK361My2+xEoOC1dcwgQl1LNbuk
1rL7kXTDubyZc/+5S72ejqU35EOJkpwoCgNTSLOZcvdAONyqfbFUoj+uQ61w6uymbor6bOmzjwmE
EHGqkSToOGhnpcTqZckdQaoz29G1HvafJvVfc5QfyEYBvEsHmXs6P/T1D+xkl3ilPrjQDlpjLU6o
LgJiGwXK+iVUmS60W7tbpvkGrD3Ygm7G1TOiosP24En3VUA+AmQAGk+QqWyOuNqq6hezttL+nKi5
vlklp+4/HawQOw9bDfgfAp8S/V4UqUrCbhwLA8yvTswEP1C7G17ELIgB2Kulyf24ahrNH2Jz8280
xOKo/WwsgXhIgrop8b1OC+LVGn9anvy2c0FEtCEbdh0GTWpXVKmjnWSSO12EF4L64ExDbu3wQUlG
M8rEUgz3dOlN+6kpzZQmdKUVyn2s+3lx0Jm3AGAudqzjERdS/aCtpa4986uqLwBP9PYVH7SKnErl
lMl6uYjT2M73sPVt8ZjI2u2vYWCXq2z7VgaaH5tiLwCSv7yuNJqEHGcPxpNq1XRbB4kAdFgw2qyL
xhBRbReVGZeY86h9yh4em7Nqaa1nW1uNHM4P72+1F+AKvwaPBDovVHaYEhmXwq5BKjsdpd0+Yyn7
oPo5OwbAz5HC83Jm0Zf/+HadHI0pkVd2m399MOAkwBhLnP3k9ZTVlN2YZd10z3NgZ0f6ZSL0aph1
/LF4LPxF+4JUlD/siHY9vv/OlxXd9tJsrpu5FIA+gRwXyyVrKubCvGRo4L0siPuWfANAZGiyEQqb
MnKxZLM+5JPhRave5M/IRq3PVVBckxe/HQMYhvwYE0YjCNslZV+jW9rhizY+jx4z3U4M7DIw6LoV
04Izjd3m3wloyqJqcLVP7w/BxaHGCACF/CGxAaBDcjZfj37VmHRXhdSefCOZi33lTNlymxeEicRw
BxfEoMNkhLKRwdXN9M9bvd6seFcc4FBjWpv95sUxo+cQ8zrMhJ7V1q0Bsbbaaru9LLpRgc1stEfp
V5z1azATvZ0Fdr2+zLPDdWvA873I4lybC3WrNEyejlyGVPJkst3N/5DllS3F7wWxorpb4KfQziyE
yg5DagYymgOVVLdYcWZtiP+buYRuM89IcdfOoFONZP8sVSoF7rWswh1uJvqd8AtziYRO0FJk0OWH
koZ3ZRObXjJ1d8ma2eUeyJYUIXAVrSjCpC3H/gOFmXx0rWX9lrADJk+ObFv3MMP4qFE6I+hGEaEX
/aH3cruN1sHF7ReraN37uQ6oGKIUUlJywhexYnPA8Yl/18oK9zHxU3FbF3RfD4sInD6SpmaODBUD
Npy6oe29uAExHWNvQqgfid50oQfQu2pfYLIX/WOd4NRyVtj/WxEWND4tVelMiVFHWS1yWsKzmMu9
183+MyIRj8isLOk+49Q1cwnti3X+6rjC+bbd5314Z2P/CO+mdg9jPgmcTyiK0BQpjP7gserq6Ita
U58UtjbHMp8LyFSu1Wm3SlHihX6jlmznFvR+OabqCS5HFBi47f7qFK3VeCqlCQsmXVq7/ear1HMf
N9HS+gjjWTNuYAU6fRYtgZfueioiK6KKs9b22KpavyvYgYt2v6q1s+NOjBxvq7ewpGfZWMPXzsWO
9RYZaAXIARvwN5ozH3MKoT6Zcpn9kETrqY7TWjZBbAqYD/pUmVW8VmlwhJTEJSnSBa3IKMgyiAvI
xvxT1uYYdjjKl99kIGkKK38tPnOtrIIYF1i4PC4pLi3WqilshwO0Pb34Iq2+CA7N2jRLRJ8WYl0n
/T5AueJkSdQtShXjzrG7oLpZrLnSb3yjnn60lUjLGAtL2SxsmpP/sefiad2OKd6tyMsyrQ0llrae
OLZEzG7O0fZ0Njzh2S/DgsduqC8Ad6R2i8BdHpgIlfjem5Q598lsSnWjEV3mhA6BUM3BG0llhHeo
SnEGZRicD6hQ0ul2bXWnD6c5M3+u+ASxuFRDOK8yhe+UNGyxMQ2TbBLVbpZ2cxCeso0PGpSaNd27
edbfwHqqB3O/FTVUVMLTP87kjdFcNNwmQUiTOHJfbB7d4l5IoRpt52RAuNFalP3TZMuiejTXcXHC
sRRacoUA/3aTRN0CQ4kiHBAPSO/1JgnRFyqImw/PMF/MGBacvyuaTL9ddJl9lCPZKA2Ni/96ILPo
tns9EtYNQr00SQChhsKBgOu5rOi2CFHlH/zClz8Drweplqxn4wycnTxg9NhdIyO+PZAcBy0rN47N
w8O7VDMJX+8xWLWcJybzamDX5M8jCSEuCxTlZ+7ahyxZxHQPdRBBV9znZZ7998MZwwsDQiQ+lpse
9OJwdnuxFu6c58/1rFMa4T1fPvQ0p25s0SYv1qTbR8da8qOLCfnTHCBf0YZcu3IDvbh+cT6yKDEw
2ZjrnM3BJcxUdHMVGFI8V44wyjQqh3xJD6yvmehduKz6jWN0rncFyv63p7po+LClBsr+H2Hur0t7
JQBwbcK9MKjQsydpeNnvIanXIwT76kHvabZcuVv9SzG6OcXB9kYLy+XWurhoTw26sdbCRgXn5Lo+
avVczjs4X3bYtVJ6sTFmvn+/tOoT5uvFgeZyDzOWau6uQ8zz+H5R8nb2kTziovSCf24Cymzr8a/X
bzI4j41hNM+qk9W3fmha8mYTJ1L01M8lXZw5Eim7gpq18cqq+5elvplq4bLCtPO8N/WQxyldza18
tsa+uJ9GS49n5YzfZ8DlcKlwehHFUDy//75vP7dDAcTQg3IZRLxcFEKV0WqdXJrieRohYzYYci2h
hlVlGc55s6dfBM3w/Sf+eY+L2svCzM5AE8v28maBK7ejWuil/VTmKxzXWpMWaIbrZ9Mx5WQ1kEA7
1X7FQdvaD61dE3yRJFkwfGY30Ihe99vtPB5S2Z5Gu7KKezAKDuUkMdcXfjkMejYXsWaYKy1W8Gvx
xAhPt1wIooiMRCxWH455Ry0Xv/9ib6YOFgOwI9ikN0NlCKWvpw46EwmZYSpehIfDeRz0Do488B4P
RjPpRy/IZR96QERwB2vvmsH7BULBZN0wPXYtKgqafJeJfGUxKEvMTfViO5na95rOlKFSQmRbtVHd
TeWx1krrwYKWeMJ2zbiG9W3n0KuPSrcDqIy/0h9HcLPNs7/WDa6rBpTlTn9mtSgr0gqyECmhJ+f3
jIHyE7iVHbar7vWHonXrDyP2vVWICbP3EZaBoH0onE/vf443y4m9y+PsA43YVFT25cym595qFXLi
osyrZwvtwhE75jWB2207x6Kckttp7a45MbxZT7j6sHRx8UVlboJ/vh6HFTZ5AhJuP7fkcfjnZbLE
bdIKGOWyDcqjgq368/33vEB1+fLE+mzDS/8RFtBlmzPTqAnGOV2ex1kTH/pWk8/EiBaHrKK6fv9R
b4cUrB/+/Wb/CvPojSNrmsEkVkH60mRN91kq86siPONcc70X4ZiM5c7VmuK/XtKpYlGpcklFT459
zsV37GjyQXVrk+e8t9IzdzY/wkRNUuYlzr3bkgva1pR9ISt7ugKAvh1anoxin+4ugBiz++JjmrOc
y2rMXiTYzBG9FYRYY+rSh6RDqHblHKSh82YN0VBCg4FDFKuIufv6cZLJzB0q954pP9ruCfaEaqm2
1lIopJbC7n/rHqr9Dyvy2gz5gSGAHSnBi9CV4wzdeTtkcTQcBgPxhtlov/y2LfN9n+fiUfmBSPYW
ZJAuXLWCbCEDlCk74brZWxUWmd7gh/04ZD3t+ixp48FzphxfJrQZN0oZcnykGjdGXKH8oLovHb/V
uWWVtjE/kJ3io4rSULoeR9XXOS0Zr/3UiFx8bIsKMz8/z90NKp/SdZeOevvTYEMoY+kWXRotRW+R
ZMQufd93I+oWCmsdRlFWd7/93saCdxn7Zrhzhl77WkB0Hu9hQfafsk5qX/x67H9Wq2FhVT3366Pr
4FMfpVPmDLe6NTrP9izWn7CGuXyKrjbCcgJajlD6yCrMTZMUxYqIpTtlmeTXENqwFKdBFPJ5TIxx
uKlr3O9jSWciaoIcWltK86kOx0GsemQHeCvvdHde06O3LHqk+UhTP7WzoQWHMe2bf1Thl6yKCq3q
ofJ1lb3U3Ny13505tfIRFncRU1ZKQkODQurnBJjlNi2IeQkBdod/+A/8dYpM9TNwJ2Xt7GHM6xDQ
ZvqoqaU1CWtq6lPXcy6cUGpZ/i5XyVjES2aMXy3OdLlDxoUpAABeP8F5huBN9vSSUzjz525sjp0D
V9gspXTvlypd6Z7q9LkefW5L897X5dLd4odp5h+dvhBtnHDbm6PeSK3qOM/UamGW1ZMXObZ0juRO
CQOSPdqFcCSByz445IuMd0RtzU7kroMxffKctkxOWEZN5rRbzSQnAon7VtB8EyaEnNBp0/rTiIqt
jJd0Gg/T4mfWyyw3ToVlVniKFpSiWUh9ulhhRvBFEuGvtc5xLqX/BfA+cH+2HTTZGIuR4WOb2gEe
k2bhFWeMn2sZL4Ox2LfCRwR4Axk//07okubuZZprXOUna5xkPDWq+JlyTH1O4e59E1UtulDTm3oP
Eytw7os89e/+j7Lz6o3b6MLwLyLAXm7JrdJK8kqWLfuGcAv7kBx2/vrvob6bLNfQIkFgBAkQLocz
Z055Sythe2zrcAidN9rfZbWhdTc5/qxX0NRwFktiP4FZlUAh66zfBP+2OXfWMD52CgjRDVBjhgYd
wa3zC7tlKpaUhvaWw31TP2XtbKNM6yS2/eyGNP0BnBV0nCTeJAeKQaIIPYFsqDs/beN62jZoqidP
pjTwoPXaOHJey35E8NTHdDIefH7qhEugXTBCCqxYEcZu7Ie89MMGdNShSthsnJusGLeO0/CLAIgY
1gOmJ+2bFEP3a0G+/c41NneAtqI5nprea74LhLCSkwj7tDyOk6gQf5hs2zeTdHSOWVNYxVEdQ2WR
uhTJm9WJpvgdSrc1aQl0uh3oXar/qqG0hoesQgnezwsy781QTcA6tJi54BEoNn5naj4U5hlIfmUH
GU5q7S8MDfrsrm/raH5JOyvXDqKeUK5inqVk+zobC8vX2wo6BfsREoTLbXFA5GpkvFjKDKWMuM/Q
MUqSKlCByfcb8FPGSGxw0FZUezc0j0rcpdGd44TCZAX1FDvQtNBDOnh5om3aUJqPzjw6U7pJSytJ
dqSrNo1CM6/eoAsng99ZIcRSH1KAMSOsZRrTVkn1eCdIIKzX1gi77qEPaacFheYKCbDS7krfjHT7
yxDWMMFCU8qHjlXtrE09Af+/R81Tm3d6T5PCNxWsz3ajZVXbtNEZI2T48bYBQPfUfvZs4BH5Ylxj
2gGuc+hOaWWmNL6A77flf6DXexsi7J/FvfgPJtri1dC0pjv0Hh/oMWwnZ4RHoc4NijklFkjCsZof
VQ/K9RH+i9OTS8lcDyajMuK7qVUVNHTiNh+dDSywUt8rsMjcc1yN8p9y8FLFRxhY+aPA1u9hMnhW
va2N0LklgLOGKZMS4XEBPJoEcKGxr/1anKpqAcz09YsbxZgdNoNwj3GNxsAmQ5mkzX2raux/osxL
nmh2KQo8RE6jJlTJ+KkDA7iF2Z9ZQZ6wk7DqM4s/miPxQMG/qGoDy2uBa6WJHE7OlBTef86yYG8s
6SPJDlCHNUwvsh1QQlosXwqExiruq87bjrnm+oqt9srWtON+k+SRzG8kINclBAkrkHKa8gwZr4ZC
nlQVFq6tXgyohVztniyLfdu5IOnnsY2JuG076EHST8PbkHX14A9zFo03fsV1Ak3qrC9AOoh+TAiM
yySophGbD6VWvsyQQn7WPBf0UzzAUUNjNoBbpR7/a1ILq5pqn84F825y6MsHmsZgspqT8QwaIDrh
Z55WGxUrp0+jNTXPPchEGM5ld0ut+/o9eSzwGZtWG9xfdfnv/yqYZtkUehMNBjZcHqkblkI7rhT3
Mcvn4tG2y5f//pbUQrSEEaK6LrrBuE7C0BvjGTBk832cUstX06gLRsBDU9BZojnUtXrLWei6JEa4
Fs18GmmL2Nlal66sgC2lfZy/WB3liB95NcohZdE/QdJtYdBPleK3TNcgDzbuLcme6/0Mig3kGBgt
Wg1X8JOkUAWds9597oYKKhVQVnDaupcE0rDiZtNlZnJoZpqLQQUd6eswhPqt3tZffgJQSGQhKAoX
SY11C49pwth3mXhpx0zxpyFDZ3HQhOH4Ue1VjMhn4Ufq4LwJT/F6VASs/oakwvU2W+x+3sUOcNQ1
19UTnVy1z2qneaHMMfYMFYcWtSbNvDOjVDw3uhSvH2+0qwd6C/DU4aObXGDE1Mt9XatNqoDp1l80
DCEf6gGa4pCY1h2TnfoOikh/o+tyPUilcQi2HG3i5RCDtrx8oFOi7QoJM3yxSiFrJkh2y0XlARzx
O0WJyt1QJvbrMLvOZ9PuwLvrxlA+KQAKb6mnrIGKZJb8FN6bIMK5hqew+ikWZMc67cMXU3QDEjmm
eHTdukKSQMDF0XKR7HRNKJshUsNvuR5irK6h1x9PnfZcuTOaEh9/i7/8IHypuUsWL5pl2ryqKCeD
MZBLfPusIZNwUhmFfOtyRAeDBFdNLG4hy29qkEy0x/R5uosijYIk8zgNll6pP9u+uqVVdnUi0Eay
FoHa92/FBPZyibLQ82qpxTkTGFWOfuMo7o8WW4fvZjxbJ4LF22Q1xgHOvnrMktKqbizJenuiRghg
ltH7slUg0a0+kTfpoZV3uTwrdVLFd/BaZP7JqYTbHCB7IVyLYCG0wI+/w7pvwkM5FfD2DJgjHpZL
ly8tIpEUae66nzJUNn63LVXzvuHf6ntd5Q7Y2mMhu50xFLW8EfbXAZj4h7YVmDEwvXTo1wFI7SSQ
NYVGPjAW72fYFvZDVc6auU11b/C21pwq33J0HsygsZspPn783let/QWoCbYBVRz+YQF3XL44iD0p
oVlH51LU449RV+DjojxdBUaTZ9+gYrV7z4yUs1cidjsi9vFadf3suyTgt3pXV3GC37IIX6K0CW56
aXVf/halDs0GrEN+1opkulsU87Cd1NNDiLLUvaFF0vY7z4tCNEmaYh+6c/all3NoHG6syfKcf3dK
eTxNWg+ZJa4lyHSrOyFNNKPDcNg+T70qjnKaikdTjg51IBClXxJBux+OiSsxvqfKHxqUEaRj60aQ
vt4WNn0tkMTETJpzazybl0H1T/PeOnc9I87AFl1aQo4w1VeptotIv9mJLsBrUeAGrDudvv14Ea4P
BJchDE+0FOAEAOq9/BYd8qa4YKvjGQ2O4pxpY7HDWtoL8KAo97g0K0eW6FZevSzs5cKDoESbEpwa
xvLquj8fKpbRV0XUnZt27jzfDoVX+UNuKUc6O+n+4ze8ijM8hrUl+VEROUFZ5fINE1ADEotM7eyq
eRf5iwsaxq5N+E8yquEuwuP3RtWwDqzLe5lAOkCMLW5n+uqBTTE2Qwo/92zOs3cY+1k82PGYTI/A
LnrMLYzsC5Nsa0sP1+GEzXns3viof3tlojqJDmh1GDerA2aWk1ZKtVbPM9pX4Y6eVz89Rh2y56HA
w+CYM8LLb4zHrzYybw2An9VDxEOn5FstM/iSoskm9WxFXYI8S4uLHa2VzgxUt3eME12k4o2OYFgE
ZhnGvz/+yH9Z8+UuIaTTbCGxXr2x3dacGSGNM3caboVw7uTXapHzzVqUhg7cXulexHSpoAw4QQjT
7fjxD7ja0ovbFoM7ZDg5xWCtL1+fYQPWUIqun2fmP+3GTCrFPOJsoPjSC6PkxhZb03uWbI6ajMCl
89oLp+7ycU0s0J+CpXkWKdJ/m7ruMTDfYOQ9nIAitOW+azDV9oswbg0okTawzNLKRuUnYBLDoGPd
98ahE+DMosRL0Kb1+jw3/N6MAS8FtVk1xX3bTGrlIBVqxTtmZSmGkalFlVQ5netXehNvoXUjaePP
NojWPKBUBY3bNzEt8aSqegQ4RjexNqO1JP2tZ7ZPST9iBfXxyl/hcZe1cPASZacvs761qmTTJ23J
NMk+59NIy6kvzykqVCa8HsS58BcinY8TjJe6pCq3mFkMe7OyxY/Ojac3FGT6PdhR9daPurpb4Mks
yI1lN2I9uJ55xabeWzHSNWdN0OzeJ0okvRPuA0WnBbkrlD0LXtFlRH7C21atXij7iCiWPKdaJW5J
PlwFeX4MUnjggSkIPH2NrgT7Fst5LOezros4RyQlDjfJNE594GiVtYXrPPiYsBs3CoK/PRa68+IQ
QM7jrnMOSFIOoi+ldnZQW7GOii1tsOplTNe6rqteOTXAonZN3bY3BlV/OYzcZ0SB5Uaj4lz++78q
+lFC5ATXp54Bo2X/2NKdN7FU9B7wkKfeMkdckzmXswh6kQdS35LZr28z+kbCm+dePYdwRr5FYIS6
oKMuEzT68ngDUmBO74HvD5u4qxx9W0cDAwtNpPKogTE+udKZ+k+I5NhvvZ4Zul8rs+34YyTVjbTb
dNoOFdOIlw6AdhwgUZM4GwSN6kMCpbn3y6wS3sYckhzyiOwX7Ls2tYmPXKeHs8jHh+2Kws6FQovG
WmAiFFjkTZdLq6dZVA9G1d6LAU3Khyhs6IzPGDPKHcSMJPxUZSZtTebjRRGE+Wz/qmBoDSeEgONH
T5nRshIDPbVdZ6W5eqeOXq7sIRqBrMawZxruKyPvv6c4E+XbZFKUXThlhrhRBayzYcDWNCORHsD5
ETIXJdDlW2RpXs46IHRIonnWfG69WntKc7tmOsNkKfWzMJ2TO5rH/ZMUTSfOBv22ztdoO8dfII+L
G6yS1fXFTU1mDvnoHQjLhHU5Sf/asCTeXlwz4TxlrK3MoP/O2RyomdYYG9th/oenXuSUX/TEFsNm
mGAC+qkyF8aNS/z681K8L7UYlA9qFWLG5Q9pLOnNo2WnpzQ0x7oLRDk0w1tpgbwMmC1laBZOjmRk
kDRMpn3R9LazmYXWniaQ4+394MrWisE1ovijcY+UJF2+0nma1ILSKFT3j5lEI9JcIHdOTiWnHM2Z
qBSBHYJyvpEUrOKPCgDEhacDqJsyg+tytaoxanNDG4X6iZZW13xVS+y7mcUO2oaWdJV2AXyI0NrN
EsbG68fn5F1D+V8p7vuzF08boGucF37A5UKqvYeQZNeY92jQmSNwfkCkIZpgCRx49AuLoficVk4c
81vQBoM512Q59tZ5OMim8bGTb8dA1dIQ0dfWjt7gdsNabfrItXYJ2F+ucKvN7otOBZmrI9gH+hRc
uEpPKy+Ue3Bi9Tfd7bBwatFd3GSF18qTEuJuxJRJn4rQN2XGLC9pi8aPu3GsA80TxlM7umg/5106
RSfEh+SdG6P5tkUPEitoowcoykiKXfhWNN0kdkXujg9oW1IrtFlfR7tI06rxFWpH8qXtwdFuWnT7
fikOeJNT2ZgxNJOmdH+5SYF0SVHI/ncRMrPwyXQaChw2ZrEvcSwe97ajVPd5aSHZ2RY6VXoGZfqA
mBp8CNyQQSf7CPEl7qmiSw+DuaGjvMNOb/LuaTUp9X6oHe2YVV6Z8IJmP21vfGE+4OUHpsnFXcrs
6F3/Z1VQFwPNTr2b4xOaN9WwYRDSHUyV8c4eGfH50Gaj9vXjJ14fThBpPJDm8cK9vNrPzD0dbto0
PtVlYna/vX7QvyO77vb73NOjCo+hWeOCqEOhO9ifRk6AdhIyjrBwU4uxoy2QBIuRFp6ZrmtqdJdl
iTbt56i0xo2ZlrqNIpeXfJmUakgercgtnUMHlMi4Ee2M5ZK4XDs4iEBXSNsIXVdGAIU6WSgBK/FJ
l1WbHoc2FZWG9ASa1r7XVOkx1ocwufPqrvTAhadlrBeBlM64GzA2gLTeZ+GJu7/Vt6XblmmDvqSu
frUwtXyy6HKj923qOTCHQQcv+ogG9fS5rlCb2UrPzHeeQZS/Q9E1e8nmRBN7jowKf92yMencjE02
Tv6opMg1BlqCX7sfN2b+fq06bkt/zsOE8sa9uqqeCBfQLmjUUkEwaCJ0XoaLThunOmo9794Bcv6n
ch0LeGmC6p1mhp9Uha/l94xHaM3Ewrv1OYyrz4ETxzv3hdELX2b1cM+ZohlhZvd+oDzjIm7TAS5B
Y6fipxOXafRKIZU7iJF52g8aRVby2qAgYP+03CHBQQIBpj6wFV37gfJL20pfaM70ZADQ77U7Lc2m
9JUGICAVP3fzvhuD2KqULxzSGZkmKyyix7CO1WSDBqXbDJsZptcOHkTmfYm02Htyw9lo2NUEOUmr
AGkjMjmvfERvtswOzSjrn6M2Apq4UWO9r/nlLl1GQhw3WH7ML9bLMlspp7FSrfuxq4oSZQNEEb1H
zaq7LUCWutkZ1PN7q0hFto8tpXgzFWIlE2PXqucK5SmA/H9qGdvJncrsLPFFq9Dk82QNFSCl9SV2
uCzZTIojymSTJk8fMrGWbt0q25KpJxmIgHkGQa/IuWwtNzXrPcj/qNjAw/Ps71ZBOf+i1aNbPrhZ
EjUbp0kbvqDlTuh0jmliHqUBR/SFEacwPmVoPvenFqot4I54nKtg0JLJ2prgLygBikrXgKG4s9hL
oYbDC3qZLCu/yznLAtmIR8/J0mcBZhJQwmhPskIfoarDr2XKCIsLi77CtEXF0Uzf7NBA56Lh5Civ
YEdp7LViTNFzrmFMhCaYHJTCvAnBQqFU8p8kyVw0DSsKpS8fh833Wnj9HR3GEhB2MY0A1nx5tpJc
tdBN6bT7vFqmqXYm3R8kqVH+a250kf/S3FTEfquF8xZZ6CnZTvFCbu0dDsCmc7Q4kr4Mp0Z/IL3O
tCf5jsdOZWu8RsjwLyJ0BYJ538vE6p2XKM64ai11qA1u9Tnu36omd+JfddzLrYCfFHpbr25MD+/d
lNvfjebxxaNBlcCQAECAfSQKjR8vwV+iC7/JZAAGlt5FvOByBWAPublbeNO9DRKygUjkdZ8MxTS6
B86crt6bsodC4PVd0jykrTonw40fcJ2JGbjcLmN02kDWFXeCkc/IoLvX7jubNvtDhmXmgzS7FvGA
PFRpJKQFqljIKc9y9/GrL5n85ccnAYM5QSrI8BNU++Wrx3lJM74r0xNKlUMGrV8R51HPcaxTrcq5
EUnXPHvCOG1tpAqgsZnst3UTrLVUabSQ6u+1qOglBZAbGdEhzDMkkInfonzranwQgsEYqixAQ0qx
CISKou0KtdXdZpN3UzPc11M67l0MvkxfnaO0P4tK5PqR7ToUOfq+oo1uLNP1B2JXLArzjMLxd1gL
BKha5qZx0iv3cCFdbY+YoQoDc67c4rmE28BlYPVftI54eePBf/k+sFpYKpT7+HNNOWA2VI5KmyYn
N067EUAlHYNXtYuQ5wYxNFr9rUHw9Vlg9o4WEVkUXEvC+uWGAFvU1XGapKc29UpzR8o2mJueFDr8
RDbtJk+uGmoV0M0m/tlhINScP96Qy1lbbchFwAwpg0UPiObd5fOpsJwUxQXvvu5EejeGS6lPWFXP
HWOTBz0P5/5GbvHegLh8JIYVi34Cakic7bU7LtPhvCrUyKHa1Ry0pUYGDmcIerK5V9RS1m951CZN
kI0SLGqMKh3AGmHF7ictmopvdqRFIUrVPZraL3BREXfV1amwb41I/5LeWuingxRibI02xrqHqyqD
U3m2jE61F5I7+hO20POvfmi7R2VC/8SXRQL7JVuG9lkeV0+L69OiwNyG2lMsKhxUdzCIlPZkt5AD
fFsvYuXRE7kN0GCCRHdQRsP6qYSaIpNNxzcQu8gp+uhGd+H6LFkmeCDYB0zbEFBYhRzR1dXcMNU+
laOm3aVRCj6oV5NYOWCmDYTaVwxuxS0cTVHd4pObS125+tYW9xxVL4uI1ttqexeGlWbZmDr3Qz5U
n/DN7N8sF6Sf8AH7Azh2qiEihMyt6mL/0y6Gu6rOXJo/tTLdWA4VVQ9CZXqZ0LWW3OCdKH7MJljA
15S56vwFO4UOiKOSeOW3up6Mg2VnfRSiuxov5TyW4YiqeS5tm2CcCwG02HHqZtsMnjKeag0KyC9Z
K1Uin+Ihbhq5jZU+FZE/VVnJpGnobeGcRoPp7+ce24MjYnGVuWsKBPR8AvcCmsY1rPERJhU/OKod
1QzkRDuI6G9/Hww1GvOdWeWL/tTHR/eqS8PZWbr8C5UBWPg6SDqpUwHsq+l12LM6BJmr48IhdaX4
GkVocQZApFCE2mkVIKa7pHTEj7TUTKW7MWr4y/4CN7QM0BjxMOtYjRoy9KaXnkB0comYxUbxGqoD
N55VENWNOeznxnY3mbRQgf74/f/yYAhw7GlAHkDD1kAphDIpRyJ8L0AWdBlpPO4Nso9LfoKCtzkd
v/QEJeZWbfSuJ7Ta0yTgzNOIDKZx5WXnxAWZbB/O9wum23ECmfa23E1InuZ+mbv9H3VczJt7dOO9
u9B05wfZCtFuw2YwFdDsJprKQ5K692k6udueTM9Z2npauJs9dNlh9XsFqt8q0pxfwyxDBqxpiql5
IHnV3ENIO2K6j70pte/7yerbH/mE68Cj4qB89TzXZvajH2u6Jko9IAZjhQhqD1umCyjsbxozC0W/
QZfqlurt+0V1uSqLMC9JLfcYTGZ9tQ2WkYFjCNUDSl2m0J+Z4cuN0WZieq6RqPnCiSVNQJLD+0xt
UH5D67x3xw3037kBGM14QuyFSJXfAGgRrP14q/zl1xGCDBqbyE0vJIp1I7EHbRCHLhzgvJth6SFn
McRHU0uoM7w5c519pJXNwxB3dviqV2NBko1fSFKjRwTN8LMH+9fYIG+VmD/6qZKJ+Z83M/1f0h1I
WrDEOEeX93Dr0N0dYa6eemtI71Q3hWghJT2W6Gi2bJQ9Ps340poArIW8kSde5wBLSWkDxNMXwYs1
FmSY2jnrkbHHiqJx/8GKBgCnI5MDkIMOdJJdJeaNNOu6443jJi1dknB38U1YE2h0J630NNSLkzXC
sL/v8jCxD144uHuZiDOckvmfDOU0H+3g6bMtBwDN9eCVZxXdwOpGAFujgt+XnF4eiTIsy+suM1BV
t9Lzpj2lc69MSQD+We03tNvcEd0Ya9TMTxaqZk8d0rhKgEy9lZ+7ue6x1mHGCB/DH6Dexjg3qMAX
X+py6E0b1YOwVV6bXDHDM1FIiY8NYmHVYZGAjj/NQNLsW2mzffUlCcIgxZERXrhRZLGXuyjHy6Aw
6qQ5RcLN0u+pYcTiGViwi9Q8k9k7E1hyiWI58RJFVUQKoTPkyfBFRkO2S2wF1w6uLg2pEYWWuEDH
mQZQQEx1voWw88ULWHvxrDKsQ4cin8PvYdY7kV/Dn883ZVW4r4lDdePX2kS4Z+4ZOntN5PAWkOuo
EzPfIKpvDndWmSVwAeNwXIQKUldT2k2L/1NxCLuwcNFF0K3ou42pUr8xlUy1tox0S0RwwpjydtYb
7HosS3TFY2Tlhsek2TO/h0OqKXftqNvNs5KP9pKb2ZAcYAO5wFk1PTm0lkyYfmaAM44d+7L2tcFs
W79SmTtvtZmxytFGzzQ8xKOGXqCV66R2yJo6mLK3jNV+2Bnj9nen4SqqfMzbYSrkduaClGsGN1e+
2kjDIxEQGxKp5I+j2NWFh87TUsaROQOnsNZjGQvhcQs7meik2ELrfsZWD+MthN95h2OSgj5aTNax
ADBuRc+rTIMHE9oZHDi0lwkSl9uqjSvmIS4g6GleANeN4Y2nlkVpEae1auU7hgxJc5fUWuUcJALd
ZTARUH5ag7C/zXmd4dekjpk3fVMTVcUGlOGAPtv+kJSiO2Y2tgZ3kanhT+u3aF7/jLlIbvkhrhGP
HHIAxwzY3qHsTAtXEAV9zGaj0EV68hTaIHstnZyNMVmwNAwZnpjboM7u4mhDMysf8n1BKyUOzFQz
fCfLHIwxEFS/0Ya4joL8JnI4yNWEHUTNVkEfMQy1lXlRnNj57YTxi2mmYI5L6ZyaCNJRgEELtzUm
IsauiWr5Uzih9w1yGHacilEO3ZePN9h1+CCPW+bUzP8WeZVVqRC1DrkMwNETqcSs+nU3FZu2RuEF
6XNmt11zS8TinYN6kTW8CwEu8tnAoZhfrO7lnLQhz7oS84HMrWLUgmt8i3D+UDPwgPgsBrQwEzic
pZnLuA+mbmAZNi46ayAqikip+08aXAxxT8odIYqKSYCHcLNJ42Lw3TKai/jGYVi+ycUvdhk0M5WE
Mgkpk+T78iwgOMrMrhuskzOi7tZlpfPi5u0kfR2u5Qv0dYhvBfjiJ9HHzo156HU55S4KDMu0ghQL
2ZHVcuFxjoo3VOITm8YV2VFptOpLa6olrjqDG2FV0jpGzKhfVPBP9K2VNKkV+uMksbVxYNbB5KQm
hdnI7E31Y/xAfsatO5UPVT5k8rzI/kx7SI058ho4YumBRB75PNT9SMMZ7XAjDlzF6+YMuZ0smV5U
VTHdX5kmsz9mJhLcnvSkzwKtMKY40Jmpf07ga43+hL6csw1NBwoidkOtdy/UsdSx+OobDxYRoPME
QI+p11a6IdYo2mZSVRF907tSnoY0BqXg52ATjS6IsHw4j4YG3/fj7X/VLyM6EBk0RDWcxQ/dW12f
TAFpzdaquBtlX1qAilpOgTY76h5UdPcMVxV7LWvxV6L0up+srtjB8CsPaoVrFUG73U+m1O5MLXaf
UzGgvG5jKObjJ3erCFlfBbSo+GspQMjXSGhXETlGJjqFQS7voM5bBzfPk98lze7DBGlpW+lq+ZRn
/1GWixC4wFcsJoyorfL81TNpIZRD2CjDXV4jW5CMVR+Eqi4CKP7DQSMx8RPD6W9s+SXk/Pu4MXEA
SAcok/yMbrGz6k9VaQUB2627gzDn4rPlICXoxwwPWr9R6ejf2AHrAPj+NGIRjvB0hYHHXx5up/UU
Jnpqd6gwaKQPJhLV75CtqjaTNsZsUA/hqv+Y+S/PXDok4BvYdfiGXD4z0vuhrnGPOQDAt74izCTn
TeVGmXg0Qadhe6XI/HPRkm3dePDflpbbkFINxMkCC7t8MPILHp73Wnco20ZunMEq5x2c76TxQVQ4
t7oVV0tLM5bR6uLUsMyK1zoQ0gaIJKh7j4U5xpsxs9OtRxqwwwP8p6xI9T8+y+9th4uNw/NgXPBA
wFCLKerl23WFN0Aane2DRDk7x3epnqIO6PKCuP8EmcwcAqeb7fnJTqbqTmZKZZ9yzEuqT3Uhqbnr
WYu+45qiJ+hzKQrSaq0BeCSFBqhsdDu1vrlarv6oiWjjVp9Qe9rYQ5l+FilEtS0XnucdElfoZ1TE
ULvMBJoBJyE9ezh4SV7Er940o6G1E20IXXvLhjPDX0lUWNqPmLEwwQOt7XYeglrt2vyXpAUF372O
LDjIRWrVMcKVJa08IZKwDequ6H7paMol9yoCbvkOCxgn+ppR8nbHBkzWpsYzLTpiRdfXgWFOFvGc
KKufBnLhrXDBbgWyNkBJ6oPTlzXgB0OjCBIxBHIxRQKsstP38rOTeln55+OP9Ze9QXvQo33kkWOq
azdZRTMph5ADOE5lpM2f9TjVwJEV6p9hlHP3mE+ZfuOgX+19xtqLbgQ9HPIZay2C7yU9uZ6VJ8dM
avkjCFJN7sAqqt+VpE3K7cevt04ZMFj5/xjDQKybtGF1wouybOkhTKB9sOk06CvQOkQif9y4Ieam
QDGrrWhQt/I9pbhFa/nLiwI2WiQ90R6hzl6lK1YyuGEBB5pDPoagMHT1LtIq48Gc9f7Xx6+57vXy
mgs30wV2TX6CbOTlicsxl6Nek/aBe2Twa71MsSTB2Sy98e3+8hwXVDOjO7CcYGxXr6R5DerOZeIe
IgQTzK+92g/WXSFNtbsVIa9uWdRMUNuApodpAaFkFSGTRMfgAtueAxDy8IlZ7PCsRi5KGoWoZsxr
c2Zn3tDnN2Yyq/3yjuBka9INQueYYn71WI2yvZP9aJyr1Iu2eYazp23UGJlKw6gOEOdz4VPMOP8o
IjYPH3/EdUb+/nC6ogt0FGYShqyXX9FEDTBrmlA/ax56WnDBvSysg8ade3mckH81Xpo+HfajUxlY
cCmWePDg5eaYDFvqfRTP7rSNrHaw6KNjofiQNv3wlGXC1Tcf/9BVzHj/nR5jJApSIIL0rS5/pxZh
5oPpu3aWk6N+0UWYpkHWjF1AsM7FRroyefn4idefhQ43o6Dlkl50qlZPpBWngnyQ+hmrsjl66sTU
vMa6kk+b0em1FsqYqn1DQTiOjobTmF8+fvqqBud9IYsyH+TPpcm+7phNbW9UjAP0c7cIoDejZv1y
QqsPFIHmnIKV5wbGqrdrcob2jWLPN/bF9XLT06W/TBm9iFi9W2f/CxLKW5pAxmfjHFXY0fRlhTWm
VeivHlrAWlC5ZjvfiJqryPX+wvyBdBG1O+o3q42ILGTnYTpvnkNsesYgc8z+VSlT+g9mUuufPl7d
1Un//8OYwsK7YpGp6y53ExZ+qt5Uwjq3E23ix9FplX9QiEDg2DbU8QF/uZgcrP3vNA2ksV2Nvx1I
cO76HVnSVCnYa2dGFtlPRQEVEdDPce5MVCr/Y83w/o4gexeBJs1bRKgu31FHgGJogcGdGRuR3aaj
opztPlSf0NUErhdD8NqUTTfemD9e8+vYswtxf0H626TWq+tPjxNb6mVonqto9vBKMJHul13nVIGV
GONGiKL53SAtA+9cwZV2tqItlC/928df+O8/A5euRfSLeK6tPrFSIn80Ko557g1FQ/7MyHY2Qs9I
jEVCudfa2L6z06n6NcWJ+whqKYRrmtziIKxbPstHAIvB7ahxTG1Gy5cfAY/0tqy5SfkITVcftQmN
nz3CGREwnChBRLMHofVpzkZbQHXJkGfxhmFeAkqcH6Am19ONy+YvBxt9OO5rhsRoia6Z+KY0RZ7J
zDzXRQYyTCbxDt1tfZs6XnZqw0reiNvXxxoVOLIg9Mt5KuOYywWIU0g8uO+Gn+YaugFGO0X1Vc0B
uQt6FPJGDLkOmmQinC8T9XnykvVN6oVZrFR6lZ21sRLdUyvT2diPzdBvDFuJMcF0k97ZiLiuv9lY
B715ao+21Y1S5Dq2MBuiGiF40+a74qG3dBmV0prKc9k1xU9+Txekw2DIICsLd96HYaTfZyHmPh9v
+KsPS5xmty/qmbSMIJ5fLrTGpdRHA8IOAClGsWMs60OnRhq0rZpdxdz7xmtePw/9CAC0C74cfOu6
wVqi4z+BEQ3PZTbG4bE1OvHZrECbIYwUNe02M8f5vw2uQLPzSBZ06YEQQdeJtUD5HzUm1zs3Vlt1
x9Kzkn2dO7gGV5YYh70622Z2Y1nXjeT3hy7EaWpZdtYVvya2mZvkZRE955oeYfCDnZl8Q5PJnT+P
zWimG9mQot7ptZc/0ECATTx52M0uMt3FeKzbWtbbfrBj5cbButrrqBdhA0ERBWgWqMkqPfHiyaqg
lHnnwmm710ximIW8k4vCECW9+dTXGdUqA878LPpCUHw7yQ2W2V92ACx2kFsqHGImFKtf0GtFXRrT
FD33OHDd6VGifwtLtDXdVkZZkGl5dGtquvwf/1XkL9+CQSIbHEsW0vQ1TnkM8QNA6sM7I6c+K/el
kRfHvHJdTvOI4XfmzpW5iRO8mQPaBMyaPj5iV7HMhJyCqAO1DpQ2JreXRyzXenD1aGs9x4B+0t2Q
Ofm+qbIo3lvMkG6cr+t3xQF3ec8Fx2MxbL98WG+0iQiHOntO/0fZmSzJiWRR9IswYx62EENG5Dxo
3GBKKYUz4+CMX98H9aYyQpZhWvWiqssTAvDn7917rqapQ4MG+2VxpPUdn97XAErcDrAmgnWwQ3B5
Pr7O871z/U1hh1KHISGyT9e2agi8HpzQpwwMzmeov/aeyC/9oEat/eYKp4Zeh3JBxRoSnbFKf09w
qi687H958VYcMN0ybOErQvOkIKxc0nzgsHuPVke+aMtsWKnndEo0556BAHQAmOlULyku+jUydtLi
K1ur8ik05JhVZDQJ86YdzWW58Nj/OUO/fwpheqAvwA/xpzt/8hhUqjarwc8Dqji29i2x247cwN/z
hrBo9ZmAc/KHY/KjE72/9t0ulREBOt1WoC5LrnyiWqB7ZWOcRbA6Mnhz9VR+IdrMt45YejSb7vgM
FDdjJLDrvWD6TSN6eFBA5ZcnEgKbMWI2JZutwL3weuGXX/urp9cGJiYw+L6abGMnNz3L8sXw1MAb
5vpaS9ie5UUueF46SZ7CJZ8m0P8NG3ADjJnrYjYxcHhtfuPpw6VAirN91HbX9iHKQdcG2HDa8+7Z
djwXr/QjWi6HSXFhJZ8T12i9baePyRCWvo9uK3Hb7Pnjm/CXhdnU6FBhheMsctpwcEHj1zGfoMfA
aQ1iWnBxfGUUkA97KOGkreXL8CISoS0XXrvzzwsVmc6sibEvKfanTSo+BCToFlPypJRjlCDxDRmh
mJYGyaxTdqHRfl6ZrqEboFtpc3DI009PeH6DSmkAJ/7UF0Xyhjyny/dqyCx1P2pj4Gxn6EBrDoyL
orFEjlo/w1LTmo1l5NLadLrULrxXf/vqcFxZt7M/aobTg4OWJMqWgyue0rHyPjXs5nd9rePLMiwo
p1DPZcj0cDqUpR3jl9GGCemdUPuPf/0/YLGTV+APFGM11tIgO9UEo88l4UklweOo9VVzsFNt8UNS
GUxygfAtLtsyrQdgemnewk8cPOdr4nTwDhu7yPqrqdaq+FNszSoONbsgmRi1tUBOLb17k+SsB0xS
ogwL2lgyiuepep6JVHAiktkddQeUa07D3i6T2yURxZvXU3jQ7K6smzYA7bpLcitLn3097UWEfMOH
1OhAz2KCkEOVhn4cu0fDaIut06OE3IlGS+colkgu9k6ttH1f+EDTnRjoPnZdPQ42cG/q9GdmCEnr
vCdoJ89mK4u6geeefJGuI4vSMToRrqJKpDvBmOkh9W31gE58mG8Urrlx09eakEfdWHTrh+UU9nzs
lG3O24lgLrIzhF8jEkzlck/wp/W9CSoD606epZ8+/vH+nOpOfzzw1+wcENwwHJxUwUNfF44p3fhR
2dX8a65GueyFr7ku2rQ+taOa4AbMIzN+wbDs/LJ/NdnKEqLSg7LY5Z1qh7AdpLqz4bMm4eDX/U8w
lDKN8rjumgsFxZ+Zy8mfu+oADM78nBf4k99v8mk1YelIAu1RLFU5bDBtYjaqk3jWWdsR4nowh0Le
J6rT/b2GuqolmWfkJNOV8WCHDWBUDlXtaA0y1KZet7c82j2jpS5LwmW0jNcl1nkOrEJvfhhjlj97
pZ7ZWyCf+rQxFOCxLV7k8t5pyHTfaqhdWLgr8bTBDDUlT/mQ2/wPZJZDIblfYSOGWW4VCoZL7/9a
0ZzeDAzAnBFRW657//ubodOQIeAoiB8ZZVv6DzY60kZC/I0iYUQ1N/bXiuEYccHjXOl3+ICDY5Dq
Wn3ED6WPThQPZKXWdH0unWHPC11kG4RkIdTj08xJ4P0f5irPrt3Zqp5yJujtvdWK5VuGayW9Q3Ls
XGHr6S7sw+cr0o2l7UZhzwAWc8L7FcVkqabOg/IJV5Wpk+PD3HUuvaENk25mxFRfEtf+bUFAQHzu
mE7Si17/+X/6fYimaPbHXfNUuqN/xQ5IJsvcM2Zu0DwZe72Lm+7q43f1fJullY6eln38b53nItHK
YDH65gmUeOeENtHoXWEtRtSXVRZZfQlvsWW4dWHZ83MT9c06dqLrB8L8tKwoMXz4TupVT2MgY+8u
hcBcR1kwyV8kE+FJZgS/BNCT18nvQkKyiyzM7Nv+wmb/lxvOG8/pjREMeLzg5JkavCE1WyqYJ0hg
pNN0aN74Hopvro3pupZ1c6Gc/st6eF4Z1YD2ZPZ2enZRUzJqwJzap5qcoH1Zx9+DCoUX5qRuT1ih
ePr4x/3LZs6lMYrlsQE2eJaaWcEdGufZkk8xkQTGLpsFlhofIHlMkWzNu5Z6Q2ypcQzzeqCfzKY0
1EX6hE9K5ReOyn+7dvw9fB7/6J1O8051SCiERQztUxLH4z4xl+bGyg1rwc9Z3xOdiyj446v/M91+
/ylbnX7UkLzFwLVOoRxMrGxIBj1izNQmITMWuvNKg2wKrpbGo5eetX3rE8yQsLROmBBqQ/yk9zqk
wCqk3h1VZGbSB5WtV5oF1t3wMKYDrQwBgeccsaVlk66bVHoV6f2CPKLnMyJwfPXWN2uo82EnWh1f
4eiDnUaFWXfOQzB5l/LO//IOr8oJBu7IiHmd1pL2P5+NwM40a3JV8STbvnjRReHucDPjCsis8dg0
S35g3zt8fHP/cjBkHLJaTCgVXcxuJ5tmibe6auPFe7Ihez7xc6JmMCfruxxbc+9qXfaFibLaiaDn
TieJ2xylYWhmFKNkKgkvNOZ/freYEpkk9LBnrfjM9S795y7MgUq9DgrkU5IaOQnMM+HEJelbExJT
37xpclh2FyqH80d6bSdjtWGAgbT61GgDyGHMsyH3ngrcKxqMdRCu3IT5U5rB7cDc2U4XSqvz0wkr
WsQjrg2/FZH7/iJHUlMQvrFiHi/LN5EqOyqWJXXDVlbD9uOfGF8F/7V3LxDsZhBG6/7HZ4vrfL9a
7OSSIk8EfKW9pf8hbAXrAy8+2uJX2jDd1O0S3K0D1EqVmgT2jTlY6kT0if2JN7sIvkKU0zo95I2S
8zXkUY0ghbjLiiundgv9jfetc8HeZIO/qXPEdD+UGRP96cQLyrSMWN/2Crd7cpx0kggRjCrqLYjq
00GfoC+8JMpK7LuVxJyHjYOFjRthZL31gwYVlojjZDYzdf5A+67YILDS5iMBHeatmZSd00dAm3QA
/LbTm5wo58D8pHFGYyNoxPTCGXdYyEG0ieB0SiveEYxDHDT2zj4PtSz2vniDNdytBX1+1aJN2Tnj
JNRGZnR+NyPvYwH8B2VkmGj6JOZoJLZQ/4T5U+lhTskZR83YLo++JgNvWzjB8Cps8i03vlPr96Ua
9WdjcozZDZ3KHuJDltVNfOOKxEczmxrOY+nHXQUQsDC+OFXezSjCjfghqyfMjCV++XZTW8p8ox51
rM8Vr2F9XScOca1Y6uTrQmjIj7anfbbvdaO75n3WAMrAkFjCPK/n9KWtGbhaRKt/JRhSPqZ2IueI
OVL8VOY0pDynyfOoHGjTbWpZdNdQVessSuXkPbkw/D/HyTi85F4e/xzywChCuu9VeRjMJPnaoM57
ozVpxFsw1jJ5xle/WFGZcw4IC2AOVkRojyruKmuIx7tMH+tXEDicomYjo/0rrUAQAFAQPwLYwySI
a6Zf2GzSoNMVrPmqe10wjPjXwhCZJLLOJ4eICLFA7DgkJvatv8QqeESHQCaAppfutW/O4yfanXW2
w5ddXVOm+UHUumR2sCsIsCxzOstHd6mU2mJTSlSYZW5Drj21uffkkTrmhTqUm++O59U/+sYc8zsu
SmyWefD77YKK/ojIuTRDe9T78Xn2scxtloXU+m0b5/KtiUFiUu7p4xLVsdcXn3qmhyaJCTUUfHvo
DO+FqO74dbQ53j5jzp2Ga1/PNRl5TR+LvSgJrqUhMw/tJpb1vEQNlk9b4S5wFI8507YfrWIcgpbc
0MttRk7k+nolJAKnqTKmTc+4nXS9SRicxYIGEHa6ChSjTJcAx11zML4OFbEH34xG2uZ9Ari6f7a4
/V/p4NTDqy08AjVDggjM+iCSYrzRB6OtvycjMt1HRrELrKqxJTmRoPHO+9l3STb+7kRqu3cdGMxl
V4I6mMPG9dWx1tNgClf3hsVPBLDUybvgvrHj1rnOk1afMLAMOO7mluztaJxHTk2bmNiQO4iHTnnk
Xyy2iqSNyY0ALNKeLKiVVu4ztcKVH3Pi/Fw6uSA5UG/UoVjkSK2p1LyEBepHPXSScvE282JL7wmU
XlLz++adv9FKvRsi1crxvl2WxThw/NH27pA5wR4LKpo0lbiEuKT9nA67KlBEJJqymGEQA7dIDu6C
Cu1lsJugveN64/pTlmUTp8miBY9nSNN9wB6RGFu7VOWb0kiRubBVnhUM7NrIOFZRA2N3huDvv+sW
7ZKGOOoZYY3pPMbwR3OsIjFAuAFnw9Fe8Gjt4yLOLwkazrYvBlXofcGGUW4j+F3/+X/2aERoiT9w
wHtyi0r7ldfJi6JlkW5MksC6C+Xf2ebswDjnmMj0bz2/ncYm6jYxTPhUfFgVQ72rm6V8FRxtZBjP
jvNkqna+UOCeV9sMJBxG7lwZ7nlEFO+vbqGzBD/MJFUG0PMWPqh+l0519QuLiHFntN101N3O2huL
M8wROKpYhtNgf/141z49WTHkRrJC75KvOq3xMzk1U84S61D5bM5WbYZWwxTM6Ov0VauLbNfqGUep
hfi6ibyUEYhjW/b/PJLCzECkEL1rTGbBma2urBF/EiZWPGPMlfFOz8zpTSt6phR5y8Z7JIrUvHCe
PG+kOuAFKUi5Yg60nHfe33ui6ABt8ZV46qy0DguHxJfMk8mt7CS1ASGCzd1ItLi/mbuie21qjMG0
u2dUZTbN3n+tC3m/VuI6Zx2KUdx27/8YuGl0DM1qevJHiJlzZqgIwIGC5OAo7zFQ2iW7+V/eK2aA
nO/QCqEqONX5opj2lqK35ienKbBCS+FclVY+fp5VHV/y6J9+PNYHjAE/7ZAVJolJ//3FuZmvxYmf
1M+905rJJrBUAEJSkskZeJm6EX3bPjCALN8+fq59/rP/rUVZ1gYVzDgfMxRTkZPyXowNcLjWbJ59
/GLxfVxVPE+8iN2XxRLJvkmGOtmUFeetW4ssoS8fr356g9fV1zwKXmzkb8x8Ty/aiYcGAuMzTSBA
8WVVe49QyIaD2w0k1Xy82OmXi9g+WlxIR6nIocRbJ0W+t+SZ5eJ/ejZHpU9kOQUiRLdI0ChzNPPV
ThohLix5Nk5jlM+xnMxAnLCw8k97oKgsxxoJtHwpNQvuc7jyuSxikCovoyyTZXKFOnI0Ptf6RK1O
Pb8EGwQz1mudmIw+Wz8x5ghslgdAR+A3C5Mp87MdWlvzxrFilw3WSrQuEiW0OE7YQ7ADgwWNH3RX
kTyzIelzOMQQocMCFJ37/PEtPX9ouTy4NxydVuXxqaOhz+J05DSjXlQylU+rWvGm5YTwkqtpjrSp
c6+nNBe/P170TNbJgsyQVts6/R7oFOsz/Z/truwTv1n8qn4hfhxOUtkCuop6L02uE6f3nIMgzHtD
RmWJR3tuHe/oGw3ZT53WWnuw20ODD7ifmz0H2ukqmKlzrsxZU9PTx3/nut2/f7VWQCqfKupbKImn
7frUQRKTy858ntuqAZdMt0TtLWxiFz6L5y8R6wTcVk7hNBtPebiGqhM6zpb5PMgum3fV4v1y0Jyl
kTHojDn+/aL4HHI9HGJ5fU/f2DJv7A7I2rNWaURX5UklDh6hWfOFnedvF/XfdU7OyIjYs2LUSdjg
NCB9zCooEUJAKXO8Ye6DlOzjy/rbcgCudQtRId6c0/Ec2U1eM/mL9Zwy/6Zoa9Jrx0mLn7rIq0vd
0fPngtY32vL1y8uSpwKENKuUJ1KTs0acj99GrYndcKCv+elfL4m+/mrDWd9P3AgnG4qUOqRXpsgv
ySQNQmF7tbBxMm2L0qw1Xz9e7GwbWYksK/aH0a5OkXLybXUhlBo+MYwvVp337UaUVfDK0Q8sud/b
8w06sfTFSbPm94Ida7zwApx9hdbFkSBiJ2buy479/nuAXMBacjoSL5ybCA4MsFRbOPz8IMzipIj3
qsmrgxG7y+HfLxrGADUwcrjV8/p+XRwxeBKxmb4I1cYMcwj+2VZen7ws5Ci/1OB86U70upuGtiPd
f97OkDDQSEEzBvUO1e3J6h5Rd5rVSPxUGe1Sa8xxr02V9sPuZHPoRXepK3f2iqzrUVzz0CLvBXj0
/mpRd8aiRFj4Al/Z145iNMpmN/VxgX4GMkaw+fjmnr0lsMVW8dWKsCJe45T3ZboQOSm+CAJtE1XS
OyntX8HSXEriOkNMM45f9XZraYlL0jotKm1bFOy05fzipzRIvpMMboHdlX5C2F079LduQS/tyuzd
IN5ajK7oso6ulHJfOcF8LLzUKcLCHbvlKk4dBZXVaSChELzbjYJz79wuR+nKon3xfdFc1breGmSM
aX0Z5cNC1CqQG871oao406s9Fn1gAmTUueTet9kPkXZgGj6+s2c/JFBVdgyPmn6VSZxOS1pqOU8B
H3hZXM1DjzF5Xw3iJ/fS7S/ROM6XwtlPQ5XsIjz+sLzfPzPjYiZY8UT7Al5bvQiRB2Y0pt0TAX9O
v/v4ss5rrT+UemxJxJ9wOvoDlPhPWYDiNuXwaLYv/WpG28dTV1x5ox1YEagT1f4OdJV1q8JlcfbC
6ptnNP8LnfNlot1hxF0J7KFaFlFt9M7THme9lGbkyW5CNjAkNtmDdrL8zBKfWQRpkuZvh3rtiunB
3Ow0BR8IbrTo5L3EYVNeULScfV/XzAtoOKtlgkL5FKnCK97mqVv2L4bXDaD9SEwBat/0D5PZ1l9m
02u2NtHY+4y+84XH5axsXn89fMS8ifTIz2p0IyhlEpPJ+NIIunlQBRtG5+TN2n3Uprrs9qVIlksp
DGef9PVtZHyIdYgXFKnU+wenlz6bJJ7lF0Ma/bTXmGmiSmkyIhco18a7ioSZXdHl/7yVsC4DRMgK
VAPYcU4e2LZ1kjS12uHFtAgWD/lV9aOwloOPQ+fbwAmZbGTXvNRTOXtN1uoQ/xcDW92jgjspdgYx
tZmCbvRS9XQ1yfVCyBEGg1aUu3j0imb78ZtydqpnaukhH4GUx+bBZ/3kKlEboWurZvFpRq1+nUqG
0YYYsxt6fbdpW+9dOzXuV9zpHa0656rnku9kO3b/9mSxdUG6Yvdi0oXgmZ7Z+x8ZVopwnIYhuFdS
Vuy8mWPqLjDhIBQdObORC/G2/re68s+aNnMlgpooUxADvF8TMmEJ+DjWCMLyM4UZBm0ryqxW3M1l
//3j+3zys7IWAgAiS1yk5H/Onu/X8qQjC6JuAyjMevdznMp420NEJyPHm/WHf12LMEtu5GpGYMXT
w22ZFJqfeKM4+rED+3eYHKDigJbbjWp8FF0fr3byTeDKsIFS+uC15j1Bqvj+ylaSogsqPT40RWBf
FcHcPejZLDdEDvkb0yy7C6kTf1mPTQtZMp2HP2e/9+tVGh/jzBbuAQ7dEPr4168GvQZao2Qb7DOy
vy/VBX9fkek+5yrEKs7JFRom1u6lX5xDJZ3PqS+NBzbu7ojzdIxaZxz2H9/Q9VH/z1lxvaH0NlEk
AxhYvR0ny+Uq6YGbkeSRowrZwC2yQ83R663V50YY69p8lZZqQUMVFPs4sMrdx8uffhH+rM/HnduL
b4YO20kxWbqA2zRV+AfieMU34cviOqkm/RsthfKbP2iKyWJg5pHlVP5NaevzPkZgeiwXW7/wp5zs
dP//S5jC0o9yV6DmyQHTsRguT/SyDxW45o3TL/NPqBreroWNeE/LL0elBWH4Kgfz+vbxXTh/XzHi
Qk5n4wmQQp2C1RbGEx3lnHvQMIYf0f4RNC7K9Nmr5SV/8fp7nv7e7Kr86vr6s/snn6ESNw/HI5Zq
KrvZjX1ab9jySL8l0GPvzuj9P760k/30z13FJ8d9RTvIYWG99P/URjDYWiefDR5nY7YtWplZd+2T
XBoZnd5u2pnpcMRdbS8se36ZTH8J56P/sOrLTn07SHIAn8STffBSIb4ytCpDd+mn3WR1egQ707hw
aDi/TLAMVLYYKaht6TS/v8xgYeSlJaN1GAqbiOsxNTeBLdRTHFexE0pOgw9abzJm+vjunj84LMuR
ntkAV4p2/v2ySRXr61fX5nM4pHsjkc7B76gHCT90Hz9e6m9XiNrHp7HE7uWevh4ccONuUKV9mGWr
/+6YXH6JMxpD5N27yxTSoltuCSGtp3+9szRFOGZDpqQYWzOP3l8iwEUZEwgQHFz0VLfShB0UVVrg
3KhyNm40pLBR67vphd367PlZV+VotkraML2dXq2Heqgr+8HHDmV7D4mnICWZ2KR+2DYkqbDMbf/C
imc/JSwInYeVdfn+8OF/f50T6cSxP5nOIfNmk+iUqhRX6azHoSga/VIxQr3Df+79dwBU4n9+zpPK
j5mOSQxMB0XTtcan0sEYcmhaFxgMBqQxCKc2yIMQSXjr3CHvbfRX4FUdzivLUwe9GqYY+HvqACcY
zBHQB2oLt43Mhd4pDH0O0GFXZeW8rV0QFFsLPdNDkq2aZkuf9Rc276mLTFjEGg7oZGTmmjh1/6Bb
ZVxulyEu5Rezc8f5Ziy11n8Yagi3W08EjXNlz7JqN7Mdx+ZXhP3pENk+z+VxMWuv2FlDr9eboW2W
4TPyP9N6ZnMzSF8pCYUIdVREZVjlRfypRhRGQmhF/M+2Nozkc1UbWrIxy7S/a6yq4mTGxd6RcVCK
azmO8knLpokpcOoW3jYdbPlcUHz98MzSe1Z2vJCPZwXa1dgm1m+TRJRX3Rk6LcLNV9WI1rU0C5sC
CGWoyHM/8GfaqKmaPpdbiLJpf0z6TjyMS2m6d75bQmZoscHfe6mePGFjyb9VFIvgUrh9oUdgwDGL
HSUii5zHOoJU6JefDKNCgD3mo/0VcmhL29IwFrlN5lhZe7+vmLCXk/azlXZhbkdNOsZmscAMhPz/
+mu44D7szrINQrRuRXOdenMQF6HIreHWGwKEExnIQPfWj5mJRzRKNZKhXGG6tyIbua0L0P/nXrZJ
vC+HXNy2BDK3oe434888cYifRfbSQ0lJtJ+ZZxDhgv6r+JYUGeQlVASt1B+1ooGx7BRlUTxwLLS1
19ySy7ErEz94HYO8zHaTMGW5GQYNgekomyk4ak2n39AdRKnQzbNEjKamCTCOg9XjvvLImAlLsyns
neHW7K6tbtR7RyA8u8eGjxpwkANKdHRPSb4fwRdPUeonqf6zMYasudU9yP5byWTH/d0FaSIih2is
/r4ulbVsE6t0fkNBBXbHN6O98TqgtMxZVGc497EzoZXz3aXOdx5osA2Elrj/rBftNBuRrSz7RnmM
kPuQ3rocyWuZJ+2tlMHyaJO5tPxgplDP1baM+/IVUkSmvplzrP1oRsXbI/HRIF1u4rkuSOBRCxwb
UnfpIid129eKbCahJ89SWF61ybV5KK69uaqJlM9dfc75Yqe5HikUK11ItznXnnkbkXMWZj0cR8wt
kNtF13o/c2VqHt39wWt3hEWpOQjZvMWXPNNojecI9dZxlnJ+6oR8y6tCjcDGCP5Cs4eB7Vm5w2Jd
TVBQHxBoGt7R7bRGRnU6F2+tTKXNxKSR2pZEVjnwt3WF+gLncFRH8pPLKy9XAkLY7NT+dVLXo7yq
FgMHPJvh2IQN1Ov5uuil3f2iI5Z2vwbNbpoHkTcMYyIiEIbmyldO7UR22beHimgHOmjzMM4hHGeA
+Fow6tDSlOY0N3QG7OI+H6cCT7Vlzb8A2QbTpkj5ZEOmnFMNGT/E6C131uweGAvb/gZ0nvGlbcfq
IXU0198lrT/V4WzWTkpkXJ7xYnRL/1y5BLJCxayDNhRN1ye33ZrLBBBIwVM0kL+bDNVpdSCG0b1b
BrJIlt2hToNDBmrgUwWHGtqjl/AvBNbYhb3nJmjRah6VHSjv4tjaBPBhcHDN61Jb0xDKShWIgxg/
5dsi7qdsMyupfw7KRWs3I0lLsMfSqaeN6KXlwbdaUiQVMWp0WZYFJjOBkaa9lyQG2DdSJu73qpz8
exAxTEg7u+/R3hT2kG29gfvw2o7ZlDDB6JMhmoZ6AgELrxKWuzvFVtjSz0p2jdP2CZGTbQoNEWET
uXgc/980xuC/xyIJXifkiS9ua0knWs+3NSqnYPo19BlfHwv45XWmEvG0uDUs+SEY+XAUQgSfNW2w
ioMp9Ezu4Toth4zHlGlbXMdfpqSQ6KD9Pv0+5Z5+60lMKBttafpbYeZ+Eoll7oet32vTIQi6+muh
IUAOx9lsPLTVmsIfF1i/W83svKh2Oym3cdnQhOonL/1F6EhFL7X26mCN2iz4CEGn1wQ4AnvZLYi0
gj2xyPBNVDtoRoSdhB9p6VR+LwRRmkBpzPnRJGRFoBVz+uI+EPn0GR1k8ZilcbrstMCV9b2dSc1+
tGyNsWFIwRx3hwnC+m81rzFYrZXL/LGYFud6ViMJtJo2V9+bWE3fdCGdfIe9OjB3cGrbG7GO80jm
VfZdN+euEY69ixtuWFtQe2ks7o1XIewNPaQuLwVd4DfofIY8TIs3AtKSHb+KDQufg7fhF1EP86GM
LAKnip2sE07JsWoqBFwxMO8ra+DmhjmE6FvAWrbNhmOXt4Mzup/GuNGxmEonODIcT5yN29lZeWhj
OXYHi5Of2hKz2Ovbtg40kpqyHnlikXXyxkqHAuO/m4puk9bEKEZOx5wydFPljLcOiSv3I6deucn0
qtNpqparaM5y05siSIJp59eVa93Y+BF/ZW2MklEA9iZbYCxVFoKr6J780vZQwfppkW05+PdvvV82
35QF/2tL71ZdcaLVGfiA5nfDWDj5Y5nGTY/IXC+G0NDyHn9DwI+1x/LQP6GEI2uK8s+4n+vGo8Yi
p/hbkJvecl8Vto8KNSOILzQ4s1Th1FHCsONUNQhYUny00M4N5fEZCoyfnp1WIxD+Ud0qzW9/aIk+
5jeWPnZvRkk/KVxqkgGe9bLAqzS0lf/FcjrZRcZYDm+ZZkz5oScZsboyjSZOrvk3rCBqtE54YWeK
/t5nbp5d+6Ibf3lDgldSuNJRn41a5c026Vqd5mtRWsYV/tU1vGmZ4V6mtqHMfbr46skRfZZygZwJ
N50V+z65h3Eb0z8xm7u5b9CNizY3slBRA1tvECVUuvcXM843snGHbVB3SH2oGoe3gf1E7Wp/AjU+
JhMqTycfXYCbiZd8DewOBSADDjPb8DwPQeQkru2HJhZAcZjqcs72mu7PXtj2ukyve2OubFqoVlxd
FfkotsjWnXhfeJ31ORVyqbeKECGS1vqZuiwIlvkZBPQk9+lEGbklZNWl6USdBlJOmxzvqgyC/ElL
tdHaJagh/ahZPP8hSwx0ExXS+NsmsOrk2BkSCbU1G3Z+1eeJ/yaCCq8ccP3B3ZVTldVRKUQs2V99
s93kTc+vHtSiUke8U7jXHNwd4otEJtTil+xxDVUIHDfuTIGHQh9tx1UBMoKKvXGN8jaGDR3vZROT
G5jWcZodctAYvIgjHpCQriMY52pOEY2ZhLXVT67tGONR8NAjYq5k/OItQmtDU0uMHhh1UP8iAinH
QOJQCjoeu81xNMFC92PBC5DnMay8AscH8Zo0W7HX6n2x7YIEf0WHcnhB7LxQ0hUS4npoExhNqKjX
89Bv3HQa9PWhzkp6+0myrWxf6HjRa894wMOUd3jSSuypeqBAY82OyK/zaZn8zbR0+b1bm3V7XZam
2nQgtUqibWrF+9s1y6ReHNUH3YbBF3+Btzjlp6okhvNFb4x4jDCdKV4AE3vibmy1mlBlqxPGgZN9
b+ThVDdqujdx9uQH05nLIOxq6Ad8wEWzS9TQjkmIzh4ByAp+pMr2TIDyIGbi7kvtt1NLl8Mfko0x
FFm9I7LDC7ad7LXHnPa69d0X/JfDBqNSHGHedLVNAz5Pe1CNbVAa8OVqNn7bsKzszbK+BYbbUaaU
hfYk62V88dugQCQge5WDkQXKqLWK77dPcQrgSVNVfcN0ycwPtj2ghjeCml+uNsa5v4Px6AURMoBm
vLW7knKGJmOmPVBZU3o5iay8ZyJntG/Yqa34+zLK9k5BkFd7rQOddsGa+LeOAtMlelA0kDn9njQv
nJw+TK8S+4B2+LgMiLFMxLJR3Gv2Ti/n36tZdv9xE+NPQ+T02AujP6BBDg4V78X7U/YICkWSvGcd
mFF42Y2FH9PalBTwwKmzaUzX5F3Sdg3RSvMYCz5DYTMO5lXuaK25I9wKLq9LTfIJVUgitgmfcC+k
l5v+Ys7Ar+AaibjRW0RzG9Ad7osd9HZ1Axrf+ElzrdqZs5jFrefk/HiK2ae26YceSFWncdh8arws
Na/NaSwnIAtQ0rezXQzcjC7PokKvq3t/HPgohhqBcdP3vMHqENaLb/9m3BLbB6MU/ifw4PF8U8vJ
+eIqcB1hxRbyGzcah8DAjbV0p+xFKzh9+YhNeEcl2epp68MPzkdFzEpd4KJSsJP8PWGNjTqmHuF3
B5BOutrRGlquZ3c0q51BNKCxFbObf5oDvxefGi2Gdc2REEii3eOpZndQ8YV5w1njAjgOviB0Dww3
aJOcPDX007oRbJ44akFlP42dtdzkZWoyHF+KiRZ14v1EJdnuxdS/fPzwnHdocM2gQKIbhVIH0cn7
ZyfhZE/QWZ0dA+Uefa+M34D5r7K3Mb1kYT5rP4Gxxfe0qswQI9inyirijCYdD4h7mFIGf7Pi3QMq
O0dNW2IaiIv/UXZeu3EjWxT9IgLM4ZXs3JKTLMn2C2F77GLOZBX59XdR98XqNtTwBGAwMwCbZLHC
OXuvfeOZ/qUKz/WoXNIWQ+WLHvT1rdGsb+gDxM7RbYL0YKZL9kFbJBHbRefOT2ZHJJPHQDmb6UjQ
6BR77AHHqbFPOj7+X28/5qsXjKKGTAteMpx81F4XHQG2hWYwVKjpiIecDl0zmjgYSE1DRYowsWTW
/9aP5o8siWPvRq3xb5eGicH7hQrhoDd//RiMRtQ0DHX3aIl1X8fxZcdWodsF9EjYqsbV+MXjMZ29
XJt2b9/1314BLQBoySTxIBZ9Ccz5o1Bu2Sg/Sm92j7RDIOZVreWFTA3xSiHQxoi6COHGkvKKERoD
kO0QTiNI3IFV8x3M40LdmJ3/MgQBQvLnymuknXgx2i3LayYBP+Y4L1O/b2QVtBtNafppVEWTUknL
1C2D2l8e/8qgBICF1pqi9kVbtg+A9ue1dI4wwc0NMAaxlw6gYPwkyck0ZrXvO9KkrMUuP7399P+y
FKGMQ9DJt23ZzNevX3xvKPIJFF2KYBj8XRGL7DtV14m89UA7jsSUrnkZS/nvw43eO8339dPjo1uf
x5+v3CxjsdbPyDSBpvC9KAIr2U0mhjVperLeUE4RkY2lCxLxvAS3NDJ/e9xr14k/DOC9l5efNbUM
HvDRY5Bj/Kvgr519NcsPrRy8KuqTLv4p0ro/VOziyxsL8XXbEVQU0g5kMaj2UAO9vvUKy19BgYO+
6kilIcxaJqWIgzpRq0EvqyzM0HxHyuTE5KaTew9Tuvjn3glfMgYDWtYYxoPLOa8eJyvoid44gik0
0eu24ohg6C73quWGhub6216BT+QdQG8FRGteUhN7T0KLXJhXRmq6086qYBizQvoUzsrELtq7qSyw
7HRks3m7oM2z9mNAnT3ZoRz37+RkTLfaclf5geRCBmRa4q5dlTVM+q9fgAv+1iCG0j8mTevszY5N
fGiz69+7RbCcFZqmjMBltXzwinYozqNOUsHZrrBYnEvQFhtY1lQsciPttlrZI6H/xw+SBj+Dkumf
+RDN/EWbMvB7lmB/zE5FM1GPdTOs15wFNobwzF+LXW8nUGXdjYtefRBclJYhfh8UGqhXL6b/pbd7
+g95fnJKQ0vCzhXmu87L23MiRLEc+yI1Rmooc5YchI5b8F+nAy5P6wfmmEGqKeEYr1+Jo7cma65N
cJXE9zpUiMfDnqYb5aXCaA8ZvkokIxgXcNu508PbD/z63vF+v2zGIYWg3r3YGPPmpbnQhT7GoiOF
xmxgJZmw0CLRC3nCCFkfO3eQbdTqo/777WtfR0Z4dIeZDlZ8HNKny9nA4lg0N+WcHnVCCh+J9+6q
vW4MipNXRqsaQWPQ3KmqRV/SJ+UQP0mThJNNM06lRSGBKOeNPdRTJaKFpMbiu+GrxjwTIyX0fV52
1sEdc/Xl7R99tT6uq8Wqm6Jnt9qCLj6gppIatT+7YcuEi5cixZeZ7JWd6XT/TSqwb4VAXm8+uZzD
8+H0wt+XyiljUrRmW7c5FgLQvU1h9TfxP/luqIw+u9E8v1oN11ujk7SSJlbu58Wt6TXhc6pGzCts
JJP5iGoLq6TlEgRpqDTdSn/SP6fpPN3YclzPkzxRlEQ0XRGKMuNfrAorbYGZcTKOXVBO6kRV1dwO
VjXdp2y9vrYJx9YO6D4m6aAo4zCrtf5XV08UnNE1iBvSn6snjuMPhRg8E6r+QBIvnkIzaxRahtY6
GmBqnnHAyve2JazgWAb2VP2bg1MHQ4e0mcGEvRG16uWdE84hnapGhkNxC60judydcUgZeP5RM5Er
ENfRYTCfsZ0WN9DCVwPZZ5YF2YyFE38Sv+D1tLOidNOKQ+5xcVVhhibfzr1V0Zuqzem923j3b383
14+VyyFXMMgm5gh3uc8VBAMramrTscP4vWmGOfuAiTHbK1nc2l9djWPujFY6slVUEoi4LvaTjo3P
PV2q6WimerYvbTPeZgDHolJQ6iSax3xXGmL45ze5ahzp5a/PE6Pq+qP+2NQhA/EGJMnTMRgr6W+S
yi2maCp0Oj00Lu3iIJa2/ZW1pSqObz/ZqykcvTqzJ3jDVUPK3ub1lRuqNR4AxeWIfCx+thdhfqRc
azpbK570/jSnHlFtZHMB7YAHBd/h7ctfP+0XDRfHY1C5IAYvlq+xLDuN04l9JAQxwGSve0lY2EV9
GmRubvO+/NUaEObevuj1aELnuFJh2D07bOMuZoxU5Vo2s5Ye67TJT4XhTFZE7p3XRRr1pfjw9tWu
PhXSzrHowN9eLWdXtkwZJDQEDK87N20jS6gNDR0sIRL6h24lf1HZ5Qn/8yUx/67qPLSz6GYvhlNa
kfPkF3I4I88z6HTKgt5bkbFBQNmuxKkR7XDjLtdn9qpGFlAtgrKDO2G1lV9uDYkmqWIG0njWiTo3
9skACvfYDDQMf719b1eBohSLEEsx4eEn4YKXu7yO1r+bZTj/ofLUzTHVereKUkq36X+iV+6D7/Rq
DqKFwhwQD4w1X3XGb3lPPyX7QJdWpj/rypNuSOK4d0uRff2yvXXu53TGmZSce+v15wT/AVabGPVz
U1KcDE1M0KGJjuCjTyzaoeznG0WYq88XlT0Kp5WbbyDMuWRXEZEIJFcFNG8LpbxT7y32O5LcfivD
SPYido3xY9Za+iGbZLZ/+0VcfUWBt5Y9VgXoi9B//e9/zFlIsJ2hJPTsTLzl5I5haVlIlB0Vu+Ud
mWbJjX329QBbbxVBLQUuRF2Xp+1lsMipi6v6bPl1Zz9pXq0Xu7LAwHJjJF8/Uk7WFllJ9Nowr18i
A7BJ0Zd1teZcsKNJ5y34t2llTY/5c+nMvjpqiK46WM9aOf10Y7v++vZzvbw+URIrtAAbHGIylMvr
EPvjuU6p0DuWwuQMX7f8auWmTaajAxbeXKkdcVdn3/E+L3tbmwqxefval9Pxy7XX6gLr32ovvDhB
5arVCCDh2jWra5h2gCRpgdBR9JrlyyDL6kklnXp++6KX38x6UUYwh0qkxBwjLlZcPvbMn4suPacx
n32Yomn6ZMuWJKhBEe6Z0V8XNybIS0oD6+wKCiCsFRsDC+8lchW5o0nKypKdiVFNtqB+4iOA5+GD
5aXDxlVucYCJ30Qjoc1G1A2I1Tw8VTee9l/e9FpLQAhPKCYj+2KyyNC1tD3dqjPedes5oE/3XgNA
fPYnG4GaE2fqFHia3DhQWG58TS8L65/z9foAOIggBGWzg23lYt3vUfAYwMqyc0I3kXwDOsCYzAXN
rLAi3eexK9Bz0XvrCOJdmmU54ljU4igXGo3zQU4EZnXmvCOnMtuh2Lc2oJjcQ4NY+0wrIfs+9clN
DPdLKfXiR+P856NgaLJbuTxrjxUHTrerllMng+ydq8DjbjSJbDWEpAcRKR0qwM0EHmYRspZCfcgy
IX73o7WGHGQ5KNuOBeVzZbb9L2Rd8tFSqSgOWma6Wmi6LBZ3AYrF9CuOlkLt4qBO47vSEqTcTzSb
79DblOIpae3kl0r1PNh6lSufgGFP0y6eze4w085F8d0I7XfSxMqAPGHFyUynJmva9zQoxjvciN1S
hVTvqmzT9+PYf57p0ec71bYNyE/YDbq5x1xgG7wJ3Sm/l3VrbJlVteRbu7Rz/642g7FlVCKFiQim
tT6MCrrJYz04og+12RjFsC2t3tEPtlXVvxJAx++NZBm/VcpwK5LMzOlR0H6CerSk6vcgjUZDzdnl
7TF3LU6KAVPeFNr2kJ61Nnbs7Vh4clfHDpWmhRSmnWklfnwKgo68VFUYhD0grJmKzzWil+x9Zwy6
PFigId7h0VllCd4IjEI6ywB+t6bTE4HH8rRt2rV5ed8VeXy0YQ6qMMjcdvw4u60yIqOmo81uEDkc
gLG+F5vWI94dEDb1gE2ql/JRDnFZvcf+I+qorhYCH3V/cs8zBtY4csaRonCQLsMxb/p6COcaVtJA
uusUwkXyv2F+JV7WNFuVbzI6nuNGEFP7FQCnrYeZHIBpOV6ifozAz8cwRTr2y5fQKd5NuUXK/VCY
5qdgnDvxriK2c75vmCdwY09t6UX5otCplPNgnd0MJmoIPK/rtyk9gm94M/uPMlnyNczYm/v9IlIv
iejhJ0CORivYeRLo3t6IbYYIsvsZQJPf5zva/5DPQNKaZkQys6/vWmvpyoMsW11s2dmQFGdU7fDf
NIv2p643Trad6MkXH2wvbvK7xY9tY69NTmvcB3FrUZcZXf9pGZ2lOQYTUhfHc+T4MV0Ky7ijilj8
9FQy6iHACTon+2xqesYaB8IHXxBC+WtslWjOzRAMaAJHq/yGvMMXv1E9JPlHR5ae+u3Q6cu3FW7B
GB5Z48YHS7QNGdJjXiFQoDq1l5w8OKUqa/4wWlmZbm2rFcNxDpSATyUWVKIl30CzAX/b95s4VkS5
9TWz5FHZE2V2VAe68YkPV7MeYlUg3/CmBCh+YUn7J+1YWWzEtCqe8rSyzXAZi2F4RAhlPvsJ096H
XmbDtq8L3ficJiNas9iAU7yZPWaWL9kcS47ShDC5AckKi/2f4fKQSCy29S7y8qX8uLL3HstCJPlm
THTnkVKcyh/BBevFY2V7qg8LKp/9sRYpuM1JaEWnQZmupYFbBi3ctMnlElTfma777/QJl2+Vken/
6QQKpESAI735NvQ5uF296/09HODA2ORW3E772JDxiDSBWNiNclBfY1iY+B/tYBDdyeipxYRAlfRP
wLrX8qAanDuplxjXyOsClU8GTFyd247Q4cieBPm+S28ZUebp+Hrxd47vVd9S2m71bim/anRSEIKS
Zsj34UztEPE9dM0dPdR43OotqViRrlxqb+aQJCcy9VhNLBaG7zh8GxGiwHeHELpYcDZGW3XbpZae
s4urxqmRHctcbetsib/06Sy7iMJmX9O2CuovE6bVNgJO232Zg4aPNuY8+2ylIviajaCk7j1TBBs9
geF30ro43ge1renRJPqxPFAxAnoUFhRxT81ipvkehSm7m7IhEEZFGekCSD4hqn8ykmq2TzXJp8nR
BLx7bJ1lrD82tLAbM4RblxgbpJTpfWDn43waWdhPGtV2YwMEs3K3qx7+KSjQY27YqgESi3tDaszI
tfU1KaHj7JsANfSeE1vmbXzEKXqUqDUixDV6eDrhjKYDiHQwVfVDULK8PdtpYVYfmrH3+hPBasiE
ssZsSly7c6cd6qQRv+LeMTAGM29P9nYoDVttgJYiP56RQhKYSR/e/xIIM3gmoTZdIn0uS4/8dHAZ
G2S4LnnyAgH9ETm7Lw9pYpMMhUx7QD+VjdR+3s/DENfv+syd5JnS14KGukSZgRyrTqt++Cr1pEmP
EpDBXeEHeX5XTp06lSBI9U9ToOwT5yWIfkSHaeNmdofGYDc9tUfLAPC+4XxvlsdmmoYsksSUBhuH
c8uDIvPs0QbvaB+6evaS55gtqfywism+MoHUPwYr0e4X7K/FKZnxUX9xqHLIbQIxUIfVr5XGxgdQ
l39GvWW0p9EHjteSHpdu9cwRxneODhpQULOt71ZHzBGPO6mbZeHWkPPcvjEdNEA4T3v8j+nS7NXY
LA1fsrLz4W4Bd+e9W4ZKdr9GN/F+JUVd1zuqYPZw0OHH/QdQFj0waA4XlUFsZ7SCDRrA9WbVUSBq
4mSxX5yy635QKZXNxvUL+1dQ81OiYIa9t0Mjbtgb5QrH+NkkrlHdBQuYZHT3iLKLZ9h+TXYkS9JI
fsdjbNrQJOPqWRVY3g4iBUMQ+UU5HQBh2v7R0lLnqTCoTY7bctapCVABTs6eMytn21WdZh1mzWtt
7O62WZzJupffUy8lMD5zNF07Jy1ggbM9eoWICMuyvbt48vU90AoOYXUFuPdRV3qwn2nrAN7SiSTa
wfqoqx+CeUJEVd0S9+V5UBkihabE3Resp8ZufZ0uxKA4SMN+AIpf28jk8FpQ9XrHDCXSjS5EvU0m
EhKOa8xRDpI56SEXNIamN7jK/fJJszJUmY022vGurCwW/LYFc4aqxpQbM63MZO8tYAp37BEnBIlg
DrNwMkAe3lczWulIk6Ibt4YoxLhxh8F5VoGcRdTwI2tYoq2XbWUdFD/auV2N3MGEcHFIC2/n28nE
NsavY3ZoQYtq19KCR1PMXv/Dy+pUy9lT6+Nvr/aQitVDhjVx0lPqh1Ni+tl9Zy+GOYRuuWT3edUU
znH2/HRTxGXqbLVFWfAtrcqdQ0N6vRNVTWPFW7bAM+o3L3dtlKeal34jnbtgr5tI9T6nhEoWArLI
cZNW/uS/ox7TJ+9LrwLTOMNK3JcktrOlo6MV7LWh9yqkk7WYkc61hE3izmmCHMBQiJLT+4CXJ2/u
u5SKyScqSNkT+LSlOqigA2DKDsNsNxK83BetntC4A20sSjOaaJk3B5ivRHx1aeFoW7xoqPdbB5na
VDlqiiTQA4U3FllZFRZtosmfZloLGXpNbdlbBjciNd8sZwqT1LIjJpzS/Zbndt5tCVGQOTMVpb2N
Mj2AF21KEL0YtF5ErbT6+9Rye/ed1+A/C0IduXBzronNhsmvoQuOEvZlpJlrmYHaurDBT+vSD6p7
lOZNR+E11tosqtkcl3cS4HzGmC00RBZIrdcdN0X+j0RTjA6bR7vVvFXzCzwlc8tyRkTd9Z9VVzn5
xqgB2mxTzyXDw1KkoLlLps0/5QKFb4MtRR5bPe9Q24HxCO5FXCyY1i1WAvNDE8j+46KLMb/DXhF0
WAv6oBMVTiKgHHdLaSTfXM1JumM8BjPzFpUR85PmDzngVmvde+JC7cW2BwiTwOHyC80LgxqsJL2g
JbF2rKgjlNmMnshm6ItKbCohC3DzYKzuE8LYfiDEb2ivD4GX7LW8mA6pFagGXnae5+GADEe/k4vU
rAitf9ptDIpT5a5M2a9FpJDFn7k08alDOy/1KW07V+4ZRK2DfSlTehT3gZW/n4t+0fZOb5RUDJuk
jUxAasG7aUzZLtlJUhlP5bJqRou5SvJTEndgAFQ+9v0WgW1zcEWR6lvAWBzwDFTBpErkiC83Tl3r
dJppBWlxGjpt0NbMZG1QRZOWeeDFqiGXP3yNDUlYDL6jtiIICn2DucxpQgfT2nxkP2IOh2U1Uy9t
4HagAjUvRgFLL5GkpZV4tx4ZSQRNMR44uZH791Ug7GXLU8abnJDoN4VDs7ifS9dk97n6UMS5n8u+
xW3k4m0aB4XtpyhVymRVi60s/CX5DOU13gXs8kW1GWXQPXmxOWWn1q7Tz0Y6e/O2mPHFDuGQYXkP
zWbM6q1KKwCoUzd2xaGfWv79Whf2zxSatJLNToesH3Ht6EAmVznq9zJ1na/xMqPzjM1F87doQ9k5
kybSKGDJwzJAzmbdMKIkZ46ow5QwkfxOpa7X32uuWd/7pirNg+gJieNLxs9JfDlIXBnKROm8t3LO
o2nq4i+uj/wndPGfbWDkODxJ1CVt1EhVeScBKM7bgkKevs2jPXAPlqn6LTuQmKeP4Np9IsW7QR/r
yik/saT7W0jnS7UBJRb86phB8hgVhDt0P4e8zr624G7VU1nUWPL0GH9hJVPrJz6Qdr73etSse2lU
4hucjGk+6UQXzQTY1PnwsY+74VTanVFvElla8pAPprkzGggcqIWTNj2VtSdIT5nzpcr20xIkzkYQ
L8hCZqUjWgiqgZr/mTSUqTtJzl/f20UYv5sUok5Y+AQ+7q2Rd6tYyMptoBx92VSjRbBB2Fhp2yZh
s/TYgNifI4M0e3x+oUDu/dEwVa7vEIQWy6miwjzsvKVu1IZDjSMjtCD141y2iEbRVrjBvC3bnJlU
dxb72SOCXW3nKTaarYHw3Ni0VmpGIw358hk4/RLsSqJ03QcT7XL/2GpD627ShWCfjVicxN7NXup7
oZ06ix9BNTeWb3HvKvWORVgOG2bu0jlOFKc5+To6CrMW+rdiwsw8Ez3OUuQne+Dn4xVhFhORyKgV
74kldnvYyWi7wwWdSWKHhGCWFXhOYUg2ie4ybDno6HXIRtCW92Pe9R/xifTZ3nUr09mvPoOTdBFc
hUZRYttxssVo94sBBhPVB/El9zkfz/cuZaLYWEGc+busnbIZE0Gb5uk2tpJSvQvcdvCeWGgN7xFk
PNv9EEFR992InT770GIUNu78npprRBp1u9xjfDLQf8/z6k/12uAHMyvrWFWrpCF4m91kqLczUu2u
xxWzLUatTXcqE/pzj2RTj7oxQUAdkwWP2nWW4pcrskHnHOdqgwhtI4216kaV8bqmazk2pE76BD7/
4K9VyD/qyZ2x5IwxvTsboKOm95lrCCZLv0DTj5+y2Xce9YhPJSP3H2NFKLKicgDn6yCLRr906ad3
raz3s7wuzlatVzvg9ExEmoYHNPTSbNj3AMOnE6wg17pV3l3bz68LhXRwIR4gCaDJFxgX1c0BTnMh
TK6MKoQtHCftQqPu1Zj0xIXQcWR55Q+hcgwcJgSH0O1MNxopsvxnTKK80by+UijQ/LNoAiKbQxlJ
G/eiU9J7ypG2o+Xn0kd+wXK/LCdKhkVNFaRpHlv0x8N5zjuaVjg/vmVeQkkA+Qo2OgMXxtvV9qui
M5MHf7EzZ8/lgB94PRw0NRdJYA7iLp2c4sksluzYG0AWmMUKzD95A15y8DBWwI3fvn3pq0K/hUYK
lSadSch7/iW9teUDHW1UKCeP/NUv5tjFO822cH7Y1nTGfHkrrv7qVhn4QPbQo5CLgVXroptBjpZY
KmvOTzJp6yiR0nnvgMe/X/iNDIG1FiWHZz7G5NYbX1sWr8YfV15ZLGt2Hx7fSx6LcjkYd3ZQnHqF
on2bz36XfbSccVY4MF9kDKMgzW9GExP5iaoIVZvZ4ey8CmLKrHf4g9x5nINtl09V8JxpSl/2ObOT
vXPcIksIDyOY8Fj4sOzAnZuk7739qi4bJDSOeUkeewTaMshLXv77H7NGpcoS2UmePfaiX7Y2btYy
tJOeaR5nFut9g833jqpMg6KmyRX5BCRiMcm7fXBj1FzMXy+/hP756h5B78KveT1g19Mx6Qgqe7SA
E+abBIbfXqZLsjeapfsSTLO1hVV6S+f6MkX88Qq5LHIMcGjEl/G1eJfCiH7olilVXvGYV2nzHkRF
jhVfL61jJ+slC+PVnB8mydQ2oc2aue98VC8+KXFUchvsngCryJK58VYuvqD1R1Ewhy7OfAr25bI/
l8WBIXXBnNGUVTKEuIbHjddbIz68HhxMmLSjx74Qg4/YNNXctRSOMxMjb1Frn33VZv+1zPM/Sww/
VWglaCgjs0jGfS8LeUMhdNmn57d6K3qcB0gFzXRf9Ht/jCC2IE6/tMn8wEfSVmwKQWsRYoYNMyQw
rJchnU4YdshADYLWOA9qEWGHxW970sovvJt+Ps9NXT+NmWH+a0zM+ttIDkUkytTsG/babH7125Dm
WWOgHtjy9mdk2sEns3dSPWyrpjw6PNFb8rjrN8cVrXUNZjZy+eP1FSs76KdKG9VDkca4tPIxie8C
zjdgBqiipWGjrOIfqVAvb4Dbs1eVGGK0y1TgMZ9Kc/KUekipgX7yXH/+kuPiejbmPNvw0du/3x6e
F/Pty/UQFPK+aZ67rPuv73FNuxp4j+rBXhx8+FVfI8It5kez8bQWRrjGli8O+g8cBpsbaum/XRql
w9odhCgGvvr1pV0F+4It4vwA3r0/jL7mrFgq52fd6P0uHx37qE/Cfywre3h8+6bXm3o9T6zMT5s4
Ynoyq77n4sqlgdK958os6/lH8AJtR+wQtVVNmNYNmdhfrkVrHrsZQHkbieXF2i2aNphLe14e8tHo
vxjKH84rCGuEEQG490aL+C8jlouhrqXtABfpkndHJ2/KER3PDyR2EREwsA02CPwcRwTG+gipI2+h
qb39MP96TWwFAWopj78vvhI5TFqgOHs+MHn8hKglm8jv7UDb1XlnQ0ca+ma4sT3+2zN1oH8ha7eA
IbkXz9SgcmSBGOY2oW4+NGb9vupz66mY5x9v39v1OsZX8ceF1iH8x5yDA3PVBC/zA9Pz6uDPCB3u
oPZ0Y+k9xsQeHbBVOj/fvujVA0Upws4f1SR+jVVh9/qiTlssfpF66rPTpRy8g0RSTInzwGl3aY1K
B2YQps0bb/HFafbnNwFFC2HdOvUbqxzqUtjQt81iFJ7XPKIItsDeLeDOtyoo2D2kTVZ+qFuI8Edh
ZuahTWh97PylNfRjZZpjsBeJ1benxXj23KZ7FsnifbDbqt/hPV/uWmlG7eBEhTdh741dLxmjUrmz
vp9bK9c4yTuAvqkbB8BmCExKHoQdq8MQi7aL3KSv3FA0GTwW1DfWB0sktDwI+eyephQaBoHts/yS
BYkV/0cRQyzfq0w1/9XT7N8pc8L0Tgxm0uOUNv38xkO7PCVwNOOggpMIKRczKOKx16/KbiYvnhFr
P3YcFTDviAwzlznMKt4bHaYuZAUODZSMusUPmnmUvQtHepB2HMpU3VwRE/lvY4dpjdKLu2LTbfTj
VyGgTZP0nh8Pj0YlAxtxRU3+bFxphKdwgsk3Zd/JGx/j1a5rvSZSoPXEhBYIacrrhyAovLeyrqdH
WRmjDFMO2mOUgcioKBct0t56Rj79FxDO7Eet3+v3IpBSgcyYbAJ/jaXu0CqRmVreeBaXs8T6uxx0
7XxETPUID1//LtXgrrBi2Tx6w1Tei2WMDwiLxLIuaJQU/vnB41ENWEUJlMPcd7GYUSNwCfmkGmM7
ifUjjkf/py0sKTa0SCQoAc+X5Y3Rdzk5cX/I+FYpEGdCgAbm6/vrrQGBgteOj1pJK7gLqvYJOZ6+
6/tC/uyYEetzAVdG3hDvr3Peq4kCgd16IObq7kso0OvLlgAM6bfZ2mcL0mm/NwfXe2+Nfv/V8DLg
aSWTPtNV5dXnbMnqWy/15eD9+vIMbFSTVPCQXXuXmsIuBnZA9dz7DF2J9oej/EJ9XTIxOxunc73h
sbdIAfNL6TDk6vjRNyzNOcxzAgPJtIf8eymsNNhLm1l2Tzu3f/DnDGpLbvZGv13siazYYZZ2taHZ
YmbEYXSVyyF/9LuDHbdKk5wdsK6pPUHUKaJrol0B5Bi5IceNaqhvgD3Qg0d/XrXoS1x12HqEkW01
e0ryfV4zEhD5j+24lSI2CbovUm24VyoJ5Hu6CsEvjnF+80tm82w/zARzNB8dwAdcd+pmDMKhDve9
u3djPfD/+8dBzPhFp+WigUXcxwbi9atN9dFr/UUEnyFRwKXwwM98JhOvPDdm2rhbojDqW5zXq0FM
PC/SY4YTx1ZOFRdLOYKBGngFxVBVpS1qhyyx3w9zVdDzFK5YyT50Rj4Zwqjj3ds3+9cr861S36DM
ZV56gIGCLNSrp+qRVU/ypVCV1AdzfO9Vhg79eSbQoIhvqxjXieDP8evg+UCnDqoEuTdM/YuJwst7
FmJWv7UlApK46w3nGQiGF5xasie8HWU5OZFQuhDLmGn6mSASrY5GMCjJidAoNz0Ffk3tVJ/S4XtJ
d/rW5uryuVDwerFjM7lYFr/2Yk2Lk0yvLYLqHsfc7ewQQU3zHShkV2/j2VbflTPHDy0cAG3z9vu4
nK5frovpfnU2cHq/tKck3YR4RVXiSXPiBj1ODa+hm/yP6ZTU27cvdVUp+f+1EKWzaGFAv8xrnqWB
zsDQtMdONf156Ifm+xSTrKelphE1Rpta29IvAyfqSZrPjpwN3OPgeH1wY79+OZeuv2P1P1smliDW
7IvRn9t08AlPjh/nSfnWYSE78UvRlxW9VAn1xl7FQFElxsW8K1OWyn9ctFirTO7/JTcI46p58aoX
w88bDwPok4p1PcNPAfRnqmP5nNG6xqBLJ+7Gk7++4fWKTNwsx1RqLsuJwmTu0QBfPQF/Gk927jQb
WUr5rizwvoedxeqsC3eucUW6/f7tt77ezasvj7tFgWmYuB5xJF8WmFMkNGAvhvypFYW+13up39XF
GCMIGDIHnZactkNmOe9JROy21MarGy/7eoC/+IRsttgcBhHhv55d82SOffSf+ZOYZnnWjNrbOwjX
t/loa7eWyb89Z8b2ejhiFwjt4fW1eo92SWykxZNammo3JU75tfdsGWq4y/YY75avlF5JrB+K/NYZ
9Hr+WNH2LlbJldyBV+f1pcdWarShg/zJX1zU/l2QPejJ2G5b1DGnpQ/a51ijH/P2u708MzGSKd+i
rvGI11ltk68vqlRJ26anOA5BCzctCiZAwKkBayFK0yxXIRIr45a94S93uh7saZLDc2CXeVHl1AwY
U11al09o/tzTMC7DZ0bWwm6WJAWOPJb7ZVg08e/DCJhOwIOlWkP+7cVHmw1BvIzWUj2htDjR6BNW
JKmubE0ZQ7t6+7H+5ZOhPAOymtLaCi64HLILHyvU3PKpjuPpWxmrYGvYsGxIT26OMLzNc0Nd6itp
WcY9Bu5bb/Xvl0d09OLWpo78+q3y8AW4HJe3OqpSndXY+VWIlYQqbjnW3qd2xi+fGDHdwoQD66Yl
f8O9MUf+7SVT1gBqrWO3Q3r/+jcMqaJaHefVU4yX8In/o9/kHujUQemQTYNsFqHS6v4fa2PreAZa
xCbXJf6dIfb6qk2ZBp1s0uppmV1xcAOlu1tQ1/2+bnpXRKoe2kivAhw7LQest1/6374ljk4vAVxI
dC6HNSfWLOdjrZ68Gb1WJJHbojTp1a8Y9FSxrRe4vDfG9NVBmjokfR+PT5cixOooeX2/yYTE3Eut
7LnRzHmktNzhFE3lkGwHByAOqsUCIaEwtHdqYqewZwPtnLwOVxkqIz0rbpxxrjcI6+/BHc2xESgK
buTXv8d0EsJ4hyR9nmNhIXWs5RTvUz4V5ha7QZGZcA5S2yBvUm+rqyFrNh2pumOUUg3zb7yQq8+A
WRSm+rpRMdd+ysXDmfU09ifTEuwTs+HnjKLhLpGkvu7H/3F2XjtSK23bPiJLzmHXHabDDAPM0A3s
WMDLcs7ZR/9fxb9D2622+KS1s0CiusoVnnCHaEArpallPFIyYFDGpjXVKDpmFtiQx5vi7m+gGiyT
9GDsMf9A2ohTOk378FrVxrTt4XkcpCJMfsRx96OXJ+tLqKUooGZeMG38Mg5W7vfFKWQJ6GjxbHMm
6IDO3rO8L/rcQOnwmsm+teO8lBG9Ya/adk3jfFNo2T8joRauhKSL0gakLnpJImZAIpa25OwCyrEg
neqoki5o8MXbHGd6eRMWpHGJ6oRfUn2wkDkuRwGIaZ51IAeHZoxxD/Xl/rVnY67Uku99BNrjolTP
L+LFud2VAwkJTBrLv2oDUiFukEGqGMZ8klEaiWRXS0fr2ffi6pCPdr7l3E4ru2ARVrAeojch2kTk
h/PkWzEEDdeckAQ2Q/8dFI9zEepcz4mlJ19MSTdR8wnL5Ncwxf3l8QZc3EoMjTmtybEkBaLLeTt3
0LtYQRvsAGWo8wNqSDVfoqSYVIbjyegK++nxeHd2HOkoPStqojaNb/F7/ir9alOodCA8wisRVv/W
yklDKqbKGzM05O1kePrHwGc3PB70ziTZ2zoQRLJDahti/f8aNLZjFK17Nbo6iP6+wvzmWikVE2nz
GstqaY2ddW+OWCAhCcDa8syIv/9ruJHUwIRVFtOs9m20RaVpo1J1gBcaoLNp+iCCNTVxVi5Xg3/1
Jg6HKclbLjrtmKItXnWp6GGlD3Z8zTT83eQsQFqtnWS4MzH1lscLem+GjiUCURAMChHi7Qz1tuZK
hTVw6Sws1geK1W+FMiIFPkUWmDsjJqmVg0+PB71zSlQVXQ16A6gR0AS/HXQKTEmTu1S6SK3kFK7v
RPFV6zNr6ydGtyVa17pNBvbzbEWmtXJC77ykxKJUYU3AIhSn5w09BB5kNTJM7+LnGPa5KpSbCt5T
pQbIPCseCFQT98QE6XWUcr2s2RSYiFKGhX/txk3SPz1ei8XHpkROT578lo8gIvTbtQgIHMcC3P8F
MXD5aI4GqM+w7mR7mzQAD1Y+9+L8iNHYVyQgYl/PPSQqVfXjupWDiy2Fzs7rUvmp9OJTm6EWgxj3
6Lw9nt3aeLOX2VPLoRmgTV5aPw5/T5ZXB65Vdn2Knq/5M0z8Rv0/zBDNNDJJ8DFEJrO9hUlRgW6P
HlzCsvjhSy3cpMaK32vgakwwC7/++wRFb88AD0Z5f95poykcRZQbo4vc1OFn0KDpKbX8ai95dM03
BIR2dHw84nLDkD4qFMaEqSies7N7PjT9njJcEV1MucVuwukUMIkypY+uSOW11VxcD7DFSRxZTri8
ijyvAdrIOirUXKOLHXHXSUD9vVPWWU2xHap0nLa25WlHJQBsvX88y+XGYWDRfKcmwVUxF0dRRjU2
atMIL8EAqmwzFk4ibSU9jJUdmPz6CzQz+H2Px1xcS2KytBMxWueAANe9PYpQGFAQ9dr40jRN/sUL
IccAHXacD5Y02O/elIz/87QqxbAgCeI1+6llRE2Vi44thVb4R8QOs++aN2GoS7EWXwhuvO9pZSOl
nQaa/ySlnvETPcAQcY1yUKFzB+Tu9VgPO0gE5T/fR/wME9FuEdiDl5gFkh6ulCnMrOhCY2rqdlVk
xP5OjvuRJp1kvT9e8UW8JuZMvCoiSHTG5tsLsvVYO4UUw3aR0R52sqH+WY3UbW3ey33oUDJwgewV
37PMB/MOayO+PP4Fd/YZufOfgF3omc4LjGkYTHY8UXNCiaBVPxVTETzFPq2hDc4I/l6ekkT51yBV
lDN5gmiMc64WbTeFpsYgaUZ8mcq2qrel71C/Nu0if5MgqB2g1Dq/INs07VPUan7Da+AFKzimO8ea
Zja1RKBCqMjOw9QEVwnJwBrhAkzTltxCsZKXrpK6XzJlZWdHM6K3r3BM85VTLWr3N5ENU7e5k3l7
ARLSRbk9YdA9CeAqL7mkehTVuyjr1PEAfjJd+ap35kfLlcyEcgT6C/N9ZbYg7NPUzy5OWGtfjcaG
CQhHfVPDHXpnOfzXAQbyysuzTIZA1rGPSf+w06H0NHvsSmXAwMeL0gsWvYP/I/b0InlCOrSlACVp
/huhZKVvZZ719qfc6ugvKOi7VTBzu/aIwnoz7aSyj9aSojsPBoI5sCboh5IbzaMt5MEVH1Ww9KJo
ZRDsCthFLm0Ruzsj/10NKxH6ndEQBEbLmuWHJDFvuuY6UIe24IvCaGvLTwDPUbWk5mnF/zNg9IUr
d/a94Uj+iWRAg8OGnN3Z9MSqXK5A1EFx62CTa+RYG+pd9X8SHmXfHl8Wd7Yv68feBceD6MPcmUqp
W9xj8KCAiGFo01Pg4SR08qIs/vJ4nLuT0oSJGqoQRGmzjYR0Qx5xNeSXsYiLb4oDzQlZerrkudKt
3MB33jzEFKjf4PSM8Nl8c6AwioYP8hMX055aDKSUsjtDEVMOyYS5U1abyjsK19E+mbR2RVbuztXL
O4N8Lokr/Z15PysDpK4F2phd5DLFzEA3K/Z/7FlPNYTWt7aJ1uyz79wK3HZilxD90pyfhdrDCDhU
S6z8Ysm++tnxzWRbk4WhQ5bEL4FXlP6OfhRQzsdf89480fADa0J6z40kvvZfSaTSlE04amVxQVGh
3OCQEO4KLc632lgD0kdd+ukfx+N7gkVXaS+A0+Z/bsdLRthL5ZgoF53W8BlzgBpwi07nHZ4vxNQa
puhav3CxYRlFnHVKUBRtELO6HVLSbcrsOFBcfJRU90Ey1q9x0OBEkA41YOrH81tGSjQEadqAikSb
HonA2SuSaE0OzFtRL5Ey1m9WVvYf7R4e2z5NgSAhGVgY5aFTFNiyiZRgiFVaR9ACa7JYi+0k+pJc
BVTAiB8I3W4nrdF2RC5B0S6Ym8kH6KfDFdsjSAd2l2E+aDxhVhat2TkuEMjESlR5oF3QDhViYbPJ
Z0mfj36sqxd8pJJrFHQIBqIR+7EdaxVm1TCUP+VBw41ObqZrVlTRdvAtrMqwR8Rnu0SrYKyC4ffj
T7LY4vwoijK0aDEmpFIy+1F5HNey3BraRcqS8GdXh4mHq0XvqPCPPT89VGEF+OPxmMs9x5ho3qEn
BboMZaPb5W9I1qN8MLVLkdnWjwhrvg8lagvwxwJ193ioxb0vpid4A8D1hbCS+Cl/nWCIipN4QPVL
N/R6s0FuJUu2VS+tqY/d21GidsuVSHCoz6upvt3Kejn6BsZoSfFMW1//7ne4hdS+Uv/PwPYjcVtN
W3sC7n08pEbBQgFowEl4tpCmNA55zC+6NK0cm25rdHAPwxpdFvrr1tehdZD2ebyg976dUJIjOuPu
X8Bwq6akjeFX2gUagv4s+ZZePiX9gD5G3tlrOpTLr0fHhIkRJXA5Mdrt18vx1JXSONIuVaip0gcL
pQxt11S1bP56PKvFW0rWBDiDL0irBlHP2SmAmQpgZjIwK9ZkBIr1RuTjTuzJnwPusn1mo3C+7TVY
HkjYWsnKJl1uHkbnXkS0X0RCc/9gqoZFFrSmcSlCBX14qUDuqy/LAxpC1daHgim5jjmW+8dzXm6e
21HV28VN4jJMElViVHns3gIUX445fCh4GarxXwRPeuVxu7fGRLFct4TpDhp9t+NVqBz0uBeaFzTb
k11iq8GOUmLolqZfvyBMUm4iD8FmLGDa/8NMmSvFARRbeezENvvrEog6Hz+ddjIv6FfhwJnocrgJ
sqmudrmDuFsw+rjh/Pviis4WtTrC20WJvRssbBarxLyUSawfYKF5O73FynILpNAEHxub5c/HI97b
RDQZZSJCunucm9tJSiMQxRiLrktTmPa1qwY13Q8h9jubyFchTytpTlO3qVEaXuMB3R+aYUFNKux/
8fd/re/AjEoDlasLaPwAsySvwruwontYVUp9xKGJlQejv+Y2K263m5QUggPlFlFsQuMY++3bYeNx
tLMIY8Urkh7ywUDqZwDmlv+2aak1bpLABAYqbG0RK/FRZDP/dT8DIqQOLeh8NuTO+azbrpEhHkvF
tQ19FUGmurkqodLu+DNvU6Dq/UWpRu1spVWwMvJivQX/wQKTS2uDBZ9DF7R8MGqE+Mpr5EcZCg2K
viv7Ln/S+jBEg6XwT2GaVCuP9p3VBtkENggpRqC283ZDWRQ2pLu6ugYVnJ0q98tnJAGrJ+Sf7B1u
TsoOU/tihy1o+VnvG2nlDC9DR7rnojsobJR18dlvv3aR+YaToXR2NVHgaFF8kJzfJqjc6VXWxkl/
sgiWsE01DakmdAmz7CDhd24eY9xGV+7rxRvIT+GLw2MSEAJjrnJaDLHOB4jrK4wpjE/9ScNscgx/
REpvrFSc1MUTKMaiuQCsjLoesMXbaftVhFRZrVdXaJaFs/EJa9/G3mqVHaZ39XM1tpK/I5j10FqK
ggzzJqE7V2LyQ/kpCKFG6oMU1TgNJpTuufugluCc5ONcG0nWRy0wJG+PrKKJmHQRNdPGafMpdNFn
bdHTgrlvbYI8nt6SGsroP95YTI2SC68tGCPhj307tSlBgKLBHOCqIpu6nXJhwGY61TbEvO3YtMUH
4rpihQq7ePQY04a5iewMh4i743ZMIJEAMS2/ueI2ajFXYac+0EuaJuTwZLv499qwGFAg9QVnAUz5
7JICW+RUntE1V7Ra9GtR03zk8pf2viVLJwqGgF26tox2SjRl6SawtRZ1EeyS/3mpmTFtUNEMcOg0
3067Q8IjH+SivYJrCl75pd/aJPSfOn1Id3JbqQevUdfAXIv3HsFyA1AH9zPS1sYc5zP4EdyxQW+v
SYlS9ybnTIMhMRCYaUdZP/VWaj9pKs5+LjWnr4/n+4fmdvs2iGoPuRb/YV9mzL+zWtRQzrvkSnU6
+NLHcnqwh6q1NmXmZ9CFy3rcYyOMJlaTBv3zoDjV96BBvEqq0P46trXSwpvrpPx/PUrvrxF+VfsW
GZcDEsa+qxUfg3wvS6pziOD1PYUtUO+VCGJ53zIDEhbA41zxXHq3nywe5a7CUSW5GvEYfWvgZj03
SLmpro5Mxk5KlGSrtDQW4AQHbjlp6vHxEt45KTBf6KlQkgBIPmd9OI1X576cp9fC1oKPJapqHwIJ
C1XMCtEw8gtrpaY0d3MHbYh8NrBZPhgyw+r8k7VJnGBWr2RXmujVc61a8QE7jA6ly2nqcIvT81fH
8YP3UrXS1vW6UZY2GbJNn2Joqx8ShJfexqkaWnTidOjGk1VeKNVPW7D3zjYxzGYLYFH6RA8zbt28
Ttp4MxiTd6g0NX3TYIhtrHFCjzTVeN/CtNSf4zggk3q8rKoIc2c7U7T/SH9hI9Mjmx3FQXKQbS3U
9OqAQ8avBotZLATMKs/cxqj772ClHHT3YwR16NNp/g4T7bg4Cg6/tse2xW42aVeEP+upkL46U6BX
e4hpuuEOBTUPAZQZQzfhmJ2A66AbZamB+VKoSSZtHs9k7njy54PxmaijCLwMnc3bHVrS46lyLMEJ
e8Kq2ulqhEhjgdjJRqVofBgtJx+3kMeND/QyIvG+KNYR+Vrv3ccS/FPd6/0PTaZ5tsWhOkH0NJ3M
vSpLyQYVl/8e/9jZaRICyzroZEy54LQBeZmlAEDAAZeWuncCNFHuadwrW6oFOQqoGhSturS2HYpb
TyiTIAbbNeHu8fCzw/RneGod0JCxIoH5PFuqyEtqQP8Oip1anD3lGVY4sZJS8bDtgFg9+EeRAqqk
NLU5t8gHUdgjRrz9NMXkWVUmTclpRGbIBMPVq+ZnzJdtWQgnW/WvFKVkWIdJtEp9ngWnf4YW3C2e
WfqQJFzzocfYyxs/QdU/lT8ga5GGGw0IxhcJ4bFok+ndf74cjCsLPMeG/BmWtIfkDqSiAjL8dtjU
s00aryM9fFkeNVfr4/zJHrPoc5D3GRpQMBmfzMpisxmNan+I0w6eXEHL4ZdZobb9+HPf/TUcDKAh
oItNeV6vNlSMpQRG/NTUUoAVypB6u65NtHddQgjcxXtQFRpbznShPxtxp/dFHW1wl56iV0rdzcrd
OnuK/ywODXIqRBReCUVm288s+raTUzk9NWn/OzTrbjdlFSpcuadRNaLF5Foq2pxyoCKX9XgpxHX2
13UnhoaQLriTVOBEFHv7XRL8/eQK0bqTFFDaNQMlH11uh586r8uXx0P9kaKfj0WTAIUMastAu2fT
RJYqa7s2zvEdCNKjpiXQ7rOkDj/BkMvz93qo8m++bEnBHsIq6NZN0Sj+V6mhAHzWKUioWyCAueEC
UC5/92ZnfWm1IFb2MioX49vjH3tvXQh+KbwTH/HGigvrr5w5KaemC+O6OPWjMr7XpX+Jxqp90TzT
W7mn745EyEsIYZO7zUNeFI9LW8r84uRLsrqfTN9CEJckbpcWfh/vH0/rzk7jymFWHHwIQHOUkgNB
c/A0pThhQg+gGHG7fjji9OF/6KVKQUW709I35Ah0ZEqm1O5XNvqduWLIQGGfgrZtLgv7cjRRSIuL
U1Om0WsbpObHeqr7b4rca4d/nSkDKcS3vGAAIeYAQymvOr0es+5EJI/+cYOzqJRJxpFwInmRJDN4
oYz/pVX9tVLzLCMEswlMlEPlwIChOTwnsZVZJ1seoqFIC9vhc9qyn12Rsq8s5eIep74Lk4+6Gdep
UJO43aCNHZqhKlftabISZTc0kor+ezU9ydIobZqqqg+DX14fr+nilRasXzpgNnQ4jNzmHRKTpNoq
TKM4VSrA8I3dJOUuR5n1XR5wekTWLLc+5kVloCLt+ciGxVXS/O/xT7gzbeBnMLnIEoUl2uwdqZHZ
DFQ4PkdaLxYS2X2Bpb06TefI7jFwySlFuUmbdSu7aflRTQpJFmwUhTh4QUyQszgyerTATjnu9oGr
dFL8SWsQmX88u+XDxN4hYKPOTMFZEItuv6oUFkCjMPY+BQ6mNV96qAnIfAFeyS/V5CiDO4ZRiEq3
EyrSMbbVrNn3qJf5rm0nWd4cihY338+Pf9TyqwuLKYFGB47soDZw+5sqsIud2kvdKWmp4FGrLLEW
1+PhyC2Taa7nDPFvL/L6HU42xVFrMB95/AOWi88PENAWQQ91rHmOLrVo8rZG0p8U2df+p42S1rpS
ok//fKIoBQPEE6UjAfYWQeLfV77ZV2NdWN2pQ/zyW6IlF4o59g6gZfEMe64/CHHX1UhEbNibR5GO
K8ByYhCwLVQgZl88LBrkYE11OI3s2o/Y+xXFho8ht65SCk1KcJb9e2g1GrKEzWASICpeuc8wIxu3
iHFQ2hzYruEHI5QCAITkK2QayWBsNKOPCO3iura2qQLNcoMmKtqMMLk9/Alw9NYJu2r8QS2rgigX
R4ClhrRRzo0iZx4WnIPdpW4weckrbNigeIttIHv0A0bA2lbXtO++Y2b8U6iQFW+IClfoqVLi1N91
M5faVw6UfcjCMVa+Kzg/OL+nTqlJ6iQN3lAbdr35LIhmikt1qzLdTqEWTzYZQIZFjbNhk0l5c0WL
o7h4ResUp9LItR8wVWpImmlWjqrL/aBkW7QCTGNTlFgV0tdtk6diKJrsSswp/c5QsXYOwmsTuUyW
JXdhQiKv2KXDf0E+OM96hoWay95rbDTWrcl56kAQ2RvfULpnZwjVysWhpPqiR2P8HndU8fEw9xws
CboaSLWHTOXwlGPt+y7B4mK9sFfQ3QnBfIxi8JoKrpM6eCqIMz0afsdRGJSUoCl9oG2JKcBRx2fq
R1IbPRr/laVJL0h7d28RirHlN/q83UcPW3VvSwZZqG5nTf70WsAGKF1Nraz+owolRHKp8IRvHtJ0
8cY3vSTe6WVR2kelbPC3LKMUF7w67APMWowwrf5jkZAeLulqZZs2sinsYb5gf/eSpM1Xopt5Fspz
yK0h0OjEG7AGjVmdZEKi1yS2rE621suXwMbS3g09VFLdKAVBpiJhP26kKNWbFxAkg+ptUNgRG6xo
5dfEcHysS7ymHTAopQq7Txtmf4yCCRUe1ySFQVDa0Ypp7SIWce/sWIpfC2GYlhg4ytnzGtuhTwUj
rE8WgmJbE/vZzk3VKEdEv21BsFrDZ2T6cpyyqvRDjW0mnCRVOTVxZX8H/zetQeAWkRPL6Ng89TxA
EGCc2bvXIYaTNqpZoUyPE3zk6chQjlKPbpWvjCuP3byWL74ZxDMeOmFBB+5glhTAII6IrrP6xPHm
Q/H+DD2Kj6An6bB3H1MF2fnKJkm2kjz9HAxlsPcSwFAre+fOnJGEAIzBxU+OMk9VHRLFtvNqbAXr
0XzCAaJ7Sas63CVarqwMtSgA0LxgJIu+CXE41Inbu18FCU3I0euntFLLT0mc4XnQ+SM3Q5IHpbLp
iqD4+vhVW0QyUFHIK1hkwO3UA+bPTZFZTV+q5UlXAuNTHqX5ETi49KLm6fRbknyk8wHlru1rkWPd
7GtTFx5/AiUrMO5zVFrUZWrmNKN+xpGH0i4i8OZ3KEUdWrgmDD884Wt/b4RGXW0IbseffYS+zHac
GikU3ibyypu7WHcTYTILzD2wP5KCOTF+SpqaqMoyzjVdmuNEwrJvEl3aKmorbdShW0Pdi2M7mz7F
fgrf1Jio7c2re1NnAlKoAv1cdYax4z3of0WJWin7CVfHnA5DHX3yA1SnXrI0RsDpHz852EZWnUMi
okn4R7e7TB/rYFBw1Tl7Boe4RUgNsYGqP1eGgfg6ErvpR93JJXn/eNg7i2wLDUh0c0jyEQC5HdYo
B83uWls944zhbFLFDqtLQqD4Kwn8TL5EJnqGj0dchIxC3gJgHrwG0ZKcwznHAENdyfGUsxWO6sUu
jGyvTIr6hMqI9gsbSwcDH2x/EHbW1Sed0l6xAsO+853hXtF0hrnJ/T3n/vh9DW5K1ZRzBfXgazq0
2ptUwXPAnU86xOkgHxPTL18KWbCZH899cWsBIOP7oj0KTYYa2+xcq22T8oeOco7HZqxdLFKnd7Vy
EAL3UXRd6T8ur2pGA86E4gHjATSdhY80JPscbrpy5rAKaV4JUQe46KobEONuM+61A0Sw7HeJLv4b
9ppqfxzUIfrn5b79FbM56x1IeiQ8lHNZef7VyE2uzMKaNDxqvGH6hiyxvilS369gpGV+vvJe3Vtx
5B5AvSNdB3p4tgZjivR+NrDiQ+vRQULeH8sZFeQgbQwrXPm8y52FNCZQQeD9Igmeo7D91ExlszTV
cyD3sXZuZRsHkzz1j9gdmiEGE3rzy5PiKXxJvLzNVr738ihTozNUIDp8bFqy4uD9laNoUTDm+JCa
Z2nycIXykUoft2Mbjq9WYYVbGhfGihzA3REFbgVmgSBXzC4P2+hbJ6dWetaytNglGKDXrixnyqfC
qcxdJ6nqv39N8ntKTLzIQoZcvJt/TVFvEVVAX9Y6lwr8T23qtXSXgl6WMUxqypXB7nxNCOVwGQjx
KNrM1c5NSTZwu7fUcwyr8XXQYvMNFfrppHZT6cZy1iNHaMThNi88ayX1W+xa0VwC10tcg0fhooDT
dwjdV+mEVlnu6/VejgeZyDieihyeJgqGK/t28R2pdLNjuRAQ1wWpMSu+ynhQEdrIJTONC2GjFB4R
BorPIVDxY4L60b+uLLhGrkGavDDGaebPxjOrCL07bMjOhhFJ+6LkZBZO2GwCepk7JY+VaywF4Rcl
6bRP/3gBMzKRhAZTQng267MN5HSS0RnqWJ2bqFE/yeakvcbAFDcRNheF+3isRRDHWKCLDG5ekEZg
tG83a5ByszuhXp1bHd8kw2/iU8VrjqNOB2hBIRd01ahcq+Le+Zbg7Nk/FIzBGWmzUf0QCk7mD+q5
ThvD39R9KL1XpeG8ddgr7BB2alc2z/KZAU2D3gu9Eq4COPCzK3YKQtuUAOycJU9PPuMJ4VW/TDmy
FLasmVHmc81Qjy6eIdR+UnBHRwSCvMChLhXmq4qHy6OjkQIhT0KWQut9/mvwnOJoBfZ4rtTc2sup
cEL1x1+EbWv37bIgB6GZhgy1ZO5dAUa//cB5k7ZBZSnT2aeGkB7VySQ572SvfFL7jMouyud2vx00
pCFKJGuqd3kinMFEJtfHEehRVERfHm+5xZXFL0IdBJaq0L6E03j7iwo9AYeNZde5GBofjSFTqZON
F5IinXEIQ0IQnW473PhBFjZPGZm3/f74Byz3PBcltxZtS1AzC8z2mNqjT7NsOOs4dACWBxKzoYuR
mIepDFV9H+Iy3X+HGqatFhNmWTmPHgQ5Guxkan+6d9rt3LmwGoN8wX9tkaSdzonFJ7DOcVsD1Hcl
3BqRh0n73I9/DG0Wtzvfn/IICb8kdt6UCPlzZ1sYRoOhBVOzlJUbfb5Z+CRCn0LIU4LLQBdz9joP
YghUZPtXvxkdvX4eMonEEZxXU1sHO5dQWZS1NNApzQ++qewmjwJv4k6lVeZHqQkacHPcGdPa8Z1t
GVaLLUOAxI1B0LBAYnpT5qD55WDSSSFvdHtK2PUhAM5RbSsTBcJuNMYXQ8HTdV90o5r+Y9Ipxqe4
+SeLJxxfSK/VdFMV1kV9Lm2teEr5DCaPATjjX11m+U9q0Q3J3hmTOE7dROmz4oh0lzwi4OwNG4Rv
vGTlPhNn5K808M8PIjtBHoDnUOVY3+6jLIklL5Ai7TnBjO7QQHQZ3QCfsbXnQXzw23GgJtEpwRCA
W2Tx6CaNM5p1AhbHSiScDXHEG2IX6QfL2iQZHta7Ls1yc5OFU5O6oFvAYZVDDU7y8Ymd3ZdMl58h
ehdUHO6Yobc0skstl+zn2MDuyk0lfrRblYghQAyGWbky3HK7MRy9C+CXtBihid6urpMYMFEH035u
dXXY2/Go5Edd8jCNzYN4UybhsLUkxdzKNeJLK1/23tjQbulvUsxBjU08nX9Fj2FbpsXQJfazRKaP
HBGlK/pQXq8egTz70iEi73PcIByzN1idaDg9XunZ3ShWGlwBiuu0EQjq5m1juGBRN5KQPks1knM6
HJMtN5axnyRcC6pxlA51EK6FA3fmDIkGCXT6nDwNc6UEhQvfiOXGeSYdj8ptokW4cdJIGremHkZn
v+4xQwL//UmrekVdOdz3Zky2i1MNSEoqk4tYpENbi2LTM8e02FmdkxzGyNNeTFm51lnQ7aig2/vH
q/yHgXRzrqBVqnQ+CSKEXOecm4orkD9M0zi+yLGvRdsx0mv7J1BC5T03dIS5faNzhAhf15nvmRyP
/tehKuhQ0ocJP6Z2Yrzh15okn0Gu6cMmMfzRsNxxsDL/2pitVxXuJE9Ku3HkYnzCMGVaYy7OT6To
THMjCPGbP/Q+cUH9tU2rzpZyu1G0Z4z18t3oREq00ZzKeWnlcJRWzuP8E1GIodVCegMBisWaNxVl
NZ3UjJLY2cf9cafUEfbsSt6fzKibsFOOlM9tZ6yVQRZXHxMjYgLqoeOmA6zldoZDMCWFLoFta61I
8V21UGrrnd6t0sobK0IY571JQZfRlPIGml1JHyBrt6kFC2sFUzw/Hkxa0JhFX5UdwwG9/SW5M+CM
SJ3/ZcSGENduR5qmbZErfWfuJWnsn4rS6uvDmOFx9h21YQdDu8f79U9j/O/9KohnCGATtZEpCALI
7U9A4CTDFrqUnx20Rf0tH7nwkVwF7OxGbWlJW8+f4nM0yrJ/pG6rfKl66H50e7Uazlqf4w6nbZDh
76MPlccVUNL/yq1pg/ya43no9IdDe8i8Us1eMXYzhw0DmvV74QeBuUsUDQ9e6keB9in1+sl4GoZu
+GoUSjscLa+V5U1UV2335Btp3u18PdCCTaPK/mtNiB/sQU43/EHioI1haxNIc7TWOlUuadCl9hYT
waxxyR8kHRda1BL5OfXwXpBxNoVLQzGOtxJ4fIw7OwDH9U7v+0T5BIh6OFa+4w+vilaryJ5CWda3
PV6O1reon6Z3OQCp5ipBCkPn8fdYHAg4edzTf1IoqrHW7JHALdQKkGoNnhHHlpW9oXblq19q0oca
G8WtkaZlfiCYXKuKztI2Th93ldiCOjQymPxio/516LXJ79PaKJxnWyunTS7F9bHOBKw+GwfzU4xh
4j92UBiRgI/KhbiAhfzJbOtnDsoiKFs5z21m2FsPfelPbWP0WyJOzIkfL+oi+mUwNLyxyWFyCEjO
r5l4oD1WV0XwAs5tUg6xEYJeA7Qta+5Ea3OkJifn9raMxka4Y1q4bFvNKMfb0AiCszjFycrJXy44
vwikE21ksQZzClDt2bS/IY+9ZHZl/Byxtv9Cik6rvRYOX0pjrbUXFte6WAKuPbjaNA2hft5+YaK9
IYRI6L/khtacVYbd09IMT2Y/GCvv7mIoJNogk8FHFGK7ZCu3Q7VB55FnmepzBYbxQ6uGwweprEIc
VKG8PP6y86sc9TJKcfQNSINpxs2j5W6s/BZAk3lOnLCUdk1dOruu8QzTHU2OtysVjXNEehcVZT0Y
vjnZaH18/AvEut3cn4RUQlGYiitHx5zzI4a+aouyStoXObDMfJsgtJ88++WYjj8eD/RHzXE+Eopt
Drp7oiZozL5g6cP8i7GpJx0C3b6pJ816HnocPrZF6mkfxxzxGrcclSIgiUP+Y+P3airteXepgbvQ
s03pXWlBfL9gpqSQWyRtj4+jnmMQbkcGPXrMZE3n0pCv46kFoOXi+Y7WWSuB6GLrs2IouKLoRtEP
ZPNsHkpVtZRmYW5SHWlObW0pr+gcKScPAdT/2kpaw+jcGY/HTZBXuGloos62o9LVSqXgmPLSdlO+
SXQv/cFLpY5urKUf0yI3V67wxfanEg3tQUCS4I0T+N5u/1qKjI5wtHmxJ0Qw69D0eGvMePpBKtq+
P94Ui+dCjMVzAaKPs03n9HYscDBOhNxY8yKXlfqiRIO0d+zIOyt+qe7r1hj+U4NhXPmAi0FpR0ND
AOrDtc2YsySqt3y7x4EZlUlrEqwv9AJNtY+flLYAXwfEx9p0cR5/fzzVxUEToxK1oY5CaYnm9O1U
vTFX8ftu5JdCmUAUSkY4fgNlGBwfD7P4eiCniInYLcLEiAv6dpiCHpmON4byYlU2DrZqpqdn4lfz
k9pbyu7xWIudyVhiQ3KamRU1vNuxoN4Ncogx8csQ6tmJM6Du8YOZTkaIUhOeQFlxeTzgvcmJmiFW
IaDISMxuByzkkDpY1OGLjQSX7LJ7UZafAFodkV/p1/bJH3zwzY1FSs9LwBPPAoGInJ10SLaQAEcj
/jB5vm5vo4ry8HZwopZ2rwLfdypLzUEt2qgueWHGXwEAoWrsI1hhuLmDUQiqwQ4GJf7QfNZAKhWb
1IRSJUM/713qbJb0HSMCq4YKgwXUr3pI2YpjZSXddwI3L832SVvgz9wlbXrp497+XA0aMaKcjuD9
seIOiyugWAlXicfr/Edr6nbmqiEw/II3wmrPA3sPtQ3wDL7yYsamXDvkEJU94VFFujbufC2ww7OB
FdErtTYfb0zf1z9GWoEFfaQT+9MhrdP2BBG7UI9xONiUmiLDGtw0jWto6GiDOZhhqGp8yXv04rJd
RRe9f04TtCrqzYjUcAWbOlTz9nNes3zfiISVcOvVzSCt3Hazy+APlYfwhYiCQ8ONp95uqQ7tMBRK
q+JqJor0dczT7gOyqbi/A0TaBV4dHwrDS1fWd170//+jcgdQ0YT1RcPzdtRBjVECDIz8SssmOQ4E
yIcO5+qz0Al4lrVsusQUQvEhk43T4CfpJhwx1H78ke/MXDwq0FVAHZE5ze7eZkjlXIYCea1A1LnI
UqKP2NvJN60thg+aNjZbniNvpecpAvG/NpaYOMky/1G2o749B0woekJSW2r1tcvNatfTw4YClY/H
IFC/BGM7HQ0MMt0sHbuVS19cDf+Ps/PqjRtZw/QvIsAcbtlJwZIcZHd7bgj72EMWc06/fp/SYhdq
dqMJDQ5gnBkPUF3FCl94w/nADAgdEi4UZBnmfb7iHp7YndYUw5HFHe7bxgjvub2U3Viqv7LSbVau
4ct5yuqc7KLoNFK8ZR8F7Du3Uj72R28A3urYMF2qyR23hRMZ29BI4y8NhsdfBq9bK9MtkwWWmNiE
wTm+VAgoS57PFCKAlo6inY5l4PUPHQ7i1ARNjyZdqn1XAzXZl2mSwbypCDNjxZ22DSSpu1HR1/KW
xXX9f38JQRJSEFRjqPqf/5JonKusGNrxGIyT/rcl4LizjDo+NlVlrXzeZXT5NpZUJSDpRGaUUOJ8
rKQXip1azXT0+tEjJxfzDNexRxVxk8yOG/lpCcqRplkuPF9Y5fy76zVMJdqeBsd9VHjRd6IsL9t0
QVy9GCW6i1tRjobykGRD9o9loanox7qWmz6ftA03QxdY32+fyGvrhWoPHXpZ2AYUfz4H150qCgLW
eGRN6exNJZgTbFmn8oAqVr0Sj1weCEeK4JN4yMYPhd3zwaK+KuYWmubRcUSA2EsdJLs5m/Gw7J0W
q5xKd4c1Aoc8ZOeHkDSHB4UQ5Q2FsDiEVtinYEI77ZjhJrjRDaXfkiqGk69OqvsY1ZF2yCs0M9tE
n0PqIsm4ku1cmTRACyrYcoURq1u86CmydTbqtvpxILnYxbpdfMqySfWHUrX/FaLov97+opd3LO1N
8gRUX/igFwwkPairOUI75Ki0brCznSTbNAy6s7Xa2ythGW7dCLn324NeneQbOgDgn03D4PzLkiog
lAwE4lhCTj0EuZbeZ13WPltzW+5yttPK2bvctgAgZMuSnYuZwMVD0npKOkPYPYb0mU6wjtrGN8JO
+zKNvaV9LGPmnLNhZYtUbluJb1xMbp6NOk8a4+jktRbByvAohQ1IDdQ+9z518qIljQzNIa52WBs4
nzOhOB/2iPGoRhAdIakIToBTdP4j6FWWqAYZ9hHchyZ8ExX3wwQcc2OFhTr5XZMh4WCtSjhcPCoM
68KpojwvBUGWKUSmIHFqwRE55jM8A5u8mA4oJonbOFaso4P41aPT6NPBxXfx7oN7ypOjUloH5Ug4
vMyZONGKEhmzdUSNOv4Hc7v4wZsC54tZ6vluENgR/YfxQO+gz0eFnXrB+Qq70+hOPOLW0YzNnGvb
of0D3iMWz25fRIcaO9WVGV4cVWZIUEJATv0QZOMiHEJOB/oHZ/U4KsrwPS8L+Kh4BewVrabxE+X9
9xoY2hqV/MqoqBxIHiSuJFRf5Fl+V7hMsnlIgQErx0k4370oDDaFpnXbTCb40mzob6a2zRpU+eLA
cgWTt9G1xnWC+1j+/btBKdOn2BbqyhE+RParbG3eQaMqv/e943y//R0vt6wcihqpLNlxES7uIjdR
TbKmQTkGtlAfyyEqD8YYmafawEFqME2Sm7YniUPqbw3Xf3VoWsMg3aRqz5KkX/Rlp40iCk8G2oPT
11Q05lfPyvCSTSHhVAjKKNZe8zIoL/kA82florq4hWUV/A03ymUlX5vzRZ6qWPJq6+hkxmXxr5tP
3cM4OtUXSK+qRfDlrvmaXB0QvCokQlkCXypMmqOnDF6pR6cxCrPI73XUP2Dr/ETMMvcVNbVWDsyV
XSSlLBmJAjJsjkW0kra1kc2h4R2nUoQNcRPBxEbpcH/zM5MraGU9rw2HPQn6kW+gwmWhsrexbZwM
J6D1aSQ7q6J/6at6oN7p9ZBWH31CMUuk1kZ9j9N5iWJISxePzmCmuYn+sHbXjb25b1tERDcW2ifW
1m7K6v72SbkyP4YkMSIUkzhY/Xy/lIldEsCK8FRaHZx5I+qVb3VajCMIpOrP7bGubBVUKKEr4FlH
LWpJ/4hoeBsOcginOvHKLU3E5AWkWXJopzbeg7H++x+GYx0pm5oknMteiQK535q4tk9VN8coQ8at
+aDHdbsPNWtW4MHBgfkvI0o7WaAZ1IkWhw/hxK7W4jQ6pXqRtJs6zET/0MS5o2/rOY8TvF4SvHVu
D3rtC1KnlekOq8tref4F+8hU5oSW41GJU0V9qnDXzDf4fU3tHuavtfYkX3k6uNzeUEcoHFxgE4B8
NlHmZdEJ81y6iPRHlHxfe51ymOOxKp9QXHpKcCRZ4ZVczlLnVPAsc/bfzMzOZ6lltSB7zsTJrXW8
BsC4WpuiHnmptWntGF4di7sbHC9lv4vSt15oCZ5DlTiFeaTfA1I29sDRuyfEK4qVE399KPgMKoMh
TLC4zerWNSejrJkWatrFdixUfYetgv3FU4Pm43cZa8hV/f8Gk0/XuwdYHUpXqVQ3OpXxMFR+4fRT
64e6HSt3bpyvFfQvNwqj0T2U3ggEN0s+e61onacYTK30enPadKGL4E+GkzeW5W7xPCMe8phzXbx+
9Di8wSi5ZSRg54JXp1VhJFu24kTFVtxpaeedQDTCBIqUYs0h/crXo+BBpgVznurO8nEobQh8Q6SL
U8e0vnulAfQkcKQMQ5GaH013eBOoBXN5crPIWv75x6v0aczqYY5OU2aYnzCSUp7SdtA3w9SsZXLX
pgX6xyHNkDY7S1VsFGxSlIOU6DRHY8ZZaxoTc+xuaMIND4MTrVxgl8+CVNyCf4HgLNJ0y40Ssy87
3U7iU43+wmd7KL4Pka3A9ei0VzF03dfbG+QyQDsfbhHjT3YRWWgZRKd8mEEQgSjMeHyGwfvHbezq
xQvhEL02QwmXK+EH7W6PvjLZZUajCFz1vCaMT3YveuoBeu8HRE+flaGecTcws5Vtc208rk1eeE4+
xVv59+/OfB4EkCB5/05e7Q6PiRcr30LX6XEbnKxfNaX/terb1QGh7UDIkw2TJQGwaPUi5/kQp37y
gm/qqOdPhR2Wm9ad03vA1t3HmEpoekEGh5dG3wkFElDk5xP0zM6oeiB5J5OCsuE38NDVp26KqmGX
d3o+33ldpTqPgxjneEN/bk0y+dp80dqRAs2AyQGGno/fK04bBvTpT25pDjQvS+KnyamOWa4Wf1iN
tc7BtcOJwpTEJGsMuyQ8pqkijKgJxCkt6/5rOnTUOgxQgfd2OOdrQrNXB8MfijWmig3l+3xy9El7
yFdqdCqUoOle6rav7vWinMrnEVDiSpH+soQMpBkGFDQ7Hg1KYou9iseBNgBtjU8ZfamAnjN6fJtx
FBZgJG9uffRP0n9cwDwbPRoa/m02CL/TteTTSCK2Ehhfeb4kLQv6GTjrS0WpPM/Tvk9LDo5W2NaL
EXojTbYo8PZDwM5GMaSLxB2lNWBQt6+IS3MU1kGypIG26VLxVH6Vd2c2aDNhpF2bnOJcD+JtFbTT
d9MO6o3dJJ7pm9z7/KlNlJcbUZTHfKhyYofW8p6nueufWr1cA+rLD31WQuUngZ7l4BJByAbD+U8y
ysyBMRXEpzyzsmnTx5TBfJODfbg99yunCVNQhxYPuTelgsU44YhCggXS8KSb5UiCriIcP89Nih7K
BIu6qxrny+0RrzwH3IokHnSFTOTbFjG7nvC8oxefndIwCx6niVYphqwzwg+BPv8Rlad8bQKtgcjl
OivmhVcmK0GEXM6cZdmkP1/UxI7yZJzR4jT6/FQ1ajttNFtUWPspORJa9urdfOUrIh1IGVrqX9Hj
W3Tpe7WnQQqg96THWTfsigoiqY8Ih92ubOErM0OCjJIAIqgkfMskfUy1EHRimZ3KxFRDPwGNuDVr
IWGOVoWbqN2s8f2vXR4QsCkxgSEBC7gk/nWxYdWIfGWnWgT6vnboB0/NrP+luhg+tGYu7ii+tRs6
yaa1kX054JdzvI81Zfp+e0dduTlcavzET2TVAAYWx7ev9HCe+LanqNY9hVJpHG8EunwgBxrnJFQH
z0QjUXe3R10uOXBYKIfcnOS6KmzWxclBa7xzqJZOx6rXyvuhMOuHWHTcneXQ/3USL/yo4rocECUJ
emzcUQRCiwHnuuctYqb01Qz3cYzD9r4Y5nr06bd0n7TREx+M7OWAZPKyfyLzwKWCB8C0MMPvRz8a
iG3ndxEiDH+REVKabZPMa509+ZHeX3hyMPp6RH8UoMG6yuV+dwenVAZrDO7UYzAnabylkJo1XxXP
CaOtUeXpvHILXft60pVJpnl0jJchd5AXhFSuNh+jtHG1PUaJWfoJgQzjh9N57jZMjLHd3t4w8vss
Z8hbS9EHCS2e9sX3q/pI88Yc5xMIfbMf2bQ1atXKH4eeFHFTzKTw6PBlPynbzIdOeOhb3/4By3Mi
lxgRA8rPMnAivjhf4soqy7IvY+0I+8PKfL3Tja+ZRTNOCT3zd6908efe9NJvt0dd3oH/d1TyUugk
spmyOJ3h3Fn93E7aUa0qLffLnFzLxznFXFneK1/URDNAZqHEMxeMpCmDwSBKoR5nZzCbg9U2db/t
kE8XBxHr6muvD/ZHHSaYm2xeSA1MyhboYpyvqNJmuEV7hX7MdIwW9tgg0ob3MfkR8UMXUOHzKcsV
ys/bK3oBK2FY1hPEAW7arKmxqCsYM+LlRjcYx7iZi8+RamZbFYGnHFnZauD/RiDETVh7/WRGu3oc
4Pnptb0SPV45sDTH38r9kqqz3E2x0WhdUnUmdWEnrTeNawf3akRDy7dSe417vQwa5IyBX7s0AsHR
4uJzvtD4F40VRrXGMQmm2XtQNaXaltB3Wy+p0e6zPGo3jeEUnyrPWSsyXtnAXBCcGOAdoLOXwkGi
zLySRrV57Cejy7Yg8GNz57XhmpLZlQ3M2w3N8E0tHheC8znmqV6RvRgmYCGr9nA4iKMDnrSBeRqm
Of5Jf6zy7m7vpKvLKqlttK656Zd4+jpR6IWLgKkNQzgdmrAEhdlCqzH9wDCUT+3spdq2H83glA7z
GoTlyoWIppXEJFOJo72wuI8gIOV0HUbeF0RBf5XAturDmGd6skfXf3gYlSGf7pveG75abUgyEFsI
73z8FUcxlIyDqiNX4jLhgjpT9iBDtSNsijh5nBRoNj5qcKX3kkH31z7luotW4u1lvzpxanVoM6Cr
Bo/r/EuLEL4M0qT6sawjPXlWgjHbNio2tjsj7QdnEwoxywA4L6ytxX8seSKRdrr9I65tNxof//9H
6Oc/QtGRM5u1Uj9Wqta+gKjKfmaUR3Z2bjX4ImTGyqSvvD7cEsQvUrSBkHHxDlQOOnghtltHXQGJ
wauc9ujOTfpr3NIk3E1pOP3JRs8OVt6Fa+PynBAdU7MH5b8I+tspbV2tT4xjVNTNrwhx5OApylRF
2QtwmNk+mGL3H11yuD6+vjzy5PIGyD8ixMX6Dg1Q9dI0jpSYmx1UWW8fgG5Mfd2exW62xjX7oWsT
ddjFMqN/MyQ4HxDJdDp0dWMe3UJrPiXe0D8VThHDWqkSF4PkPI8A21O2WvN9uzowKg4ADKWa6jJ0
S3Agzp26MI7KUGh7gfOkPwxJ/eSpA6zgUgQFPqKTHqX/4csCUkAIitoF4iOLY5SZY6+ZYW0c7cJo
nsepG7/2WU+/R68qlEBoyo4Ix6LNu0bnuPb0AYORGSS3F4DS85XWqqgQg1ABpxhAOre427ntQR3N
ZgCmXJfDf5mnVI4A60eGoy5OjtWm4QDaxzzaXZQek1KZP8PcdAM/1+eSs1pHxq6IaEMdbu/gq9Pk
YqZETGf7QiRi1pOoAKfJ6+BGsF61aab/JISXI9eQUsbZ3B7u2jZCFYEwipcc/Ka8Nd9nALk5jVad
mUdVmM+K4uJtDVx4zxI3+9SY55fCUKaft8e8NkWyWApPSNYRli/G1EKlDrqeSMpTx/q7oVSzugef
lu4pxDVrLP7rgwFP8sgYJUvgfIJoAuK62ztsm0px/uIapaebeehBipqT2o7721OTP32Rbsj8BmgY
pQfwf4vTEQaYhGt2Yx8hrgaPetkV2bYYi6eqrk9KGacHjVvRfUD6V/ezIChXhr/yNbmJQNbzwlEG
Xyodgx/CwMgp7GMzjaN9UPrADtFBNIdjnY9zfYfSB8Q1MxPTmj37lYmzZ3E7BoiH4NKySRTEg2PD
X2dkyxyk9K+xDWJdtH5bBv8SZNixH4Y6Fa5hLPCkGAthqh8/sVKPliomAEiykcW2itG6L8xMdY4F
/M9Dn2m4FCojvY3Is2bkYrkq9rRR10QZrjzpdKqk8CSRBb2dxbCaS6MPdU/nWA2GKnaVZSS9r1Xe
v0ocdrpf2oOx8pWvrbVEb8mLH1+CJYduMmaVzyycY6cMYddt0jGOfpddnEVbte8CZW/kU6McPHMu
cFquHf215t+siURcmzeVbAkUlMDE5UMw6vqkTsglHeM6q/25HWxfqcao9q04+IofcrRGR762ud8P
uIidsMlplXQK7KPaKUW8a8GMfBWjp/Z3AWiTrYukae5rcahUu9uH+soVQgJPoxCUIehab1FQrPVm
HNO84gvnUVlild2gW9cBddiYYdutkD9lhLK4QQDP0lIG7ykJIov7ytBH9KrNwDqGSW0GPvbSwvRz
tx9X6hLXJkWCBXAMQUzgI4ubCvFjZF9gch9x+qxmhBfQPvwSjSUuQGI0pvr48TWU2A0UtaSA/3K3
mGoK52Y2rGMxoUT7ICLXaTZBadP4jKvcXdGbu5JiyVILZAieNQBUi0V0zDBWueqto53DFeL5BNWk
D636Lc8y57vldepLNtX5V3QFx5Vb6OrQoO2hbVHwuRCNsfOU+sBgm8eRNxcku6E292Zi5vG9DuCo
ftCR2IJSHk3ij8I/f1Ch4c0qEZg7Iq38gb+0PETv3nM8JvomaVvnaETIUkd9H/+j9pW5mSqnXsF7
X55HwFSYb7B9eG4ICc+H0jHhGEyh6cdADethoxRN+Qc1Gnvap6lhdTtXFXCl1SqnG3t7M11ePTq1
H1YYIh6P7fLzusrYtQOJxDHP7XCLKFyYbREXM/Vv0h7ibrbaqP/39pCXx4Uh0SPiVErFkmXpUjOy
KhysHoxulXWfQsUU2aYih92oiojWusuXdwAIbNzXkXwFVXIRIKneDC0+FfZR7wvxP82ZtGYfpl61
JrB0bR2RuUD9ROLVCHTPv+Cot5odIuN+tNy5zvdJ4oh5G0+OYh1so3C2iR2MayIoV3YNcBeKoUA4
pSa0PD/vNqjbOXZjJbV3pONqVPumKmhKxVVsS6ROEzyWbu/+hfdbrZUqL19NsmDKLaTD0j5mqXLF
Ik70dMGMBkVheRu0zMO9oLsp9m4TGr+yxp2306DNYqOoUWduUV9N1moQVxb8/W9YtqYqvUEQOwzF
KbfU5CVsWhHvkhIL1a3boWFuEuwHH74KZfIPtl0W3vGeWHxjd3Dbrkd97MSTM0eP2AD1xqYSXmL4
Nr7kaPHFZe3HU9b+COK2W7n2L29DOTpSGyZyDhQg5IK8+9piInMuqHCc9MDSXicKAcGGcMJ+rVsT
zM2Yx58JUQtk+DNj5SK+cmI5rURIFP9JpezF9WRUjZ2mpq0cR6oxj6YC3zpLHOVbCx7ocPtyuPZZ
pSkWEQJ8/wvRmBTi5ZyPSXhCnaX20T0JP3txMG27Of2mj571enu4K0fIlg0FKcsBh3ZpKw0ORsVn
KlGOaR7h1IrizzjtMhZf7Ew80MfQryewaKEz2iu93CsXk2StMyxiiuTGixCs6UJUGu0gOlFnn+x9
0g+hc2gdYf2HBaX4i0QlWTDlFfk73m2b3ijjoooscdJwvD3wyIyoUkLVSt25bw7CUiix317Ta5+Q
J4VeGN1VKXhzPmKd9cKLR0OcWkiLw14AEMgP3lRb0R0sAqe+z1AH/nJ7zGvfkd4QATz9XNKWxeHI
kgBFehOksN4i1zDM6rjJFAwvrKL1vtidVe8aM1vzF752LKj9Uh1jdenLLwZVZugleuWGpwgW7OjH
3Ib3ujCyL00NZfH2BK+OhaU7yT4AO+rs54saU59TQBWBmk+H6rOaqOUmQEvG2xbdoOYre+ba3iTs
4uvB+QA1v6gP5Q56iQ6SQqdEb7NfqpYU4aFNRZVvPz4pUCLE6Kwe7IPFA9ZEc90YSeYdU+H0exzA
nGBjtG1o3FvT3DivHx+NrUGrADNbwubFvjQsZBM0RfUoBw0qYp2NdOM1WzUXuyY2oj+3R7u2hiSz
NNiZGoAQ+ffvzt0YlE6UEmkcLdr7z+gyAQECFFUnu9vjXHsWeIjfAFdcm0vZDUnfcpMuDY50Pazs
zgsd8USjxH2aNWCsSKC5eQ8SCqnBXyEZXr0y/LVQgOoIaStVW2TeF4uqqr0LMaZSjsnsuZmvGFjX
QbAvHoumh5g+etWeJRYH7E6SZpflTf799vyvnXwptsc+lbojFzWDMErKIOYGj7oyeArgtT0l5Cyf
cmtOaT7YdIXqzFg5jVc6mJhBAJNEVAKqB9JC51/XzDWcVwPhHbVwqpOnoqgDv8HI0zhg5GLiH5gH
Wej6yKvp+iP9suw5sDCJPuXIQPy9vQCaPI3naS4lMlDF5A+kg5QBz39LSNm1L70iOGYp9il+zXLf
QZovAwQZtPZB7b3wEGpJi8XqZB0UMMHZhrRU2wV0zaZN6lTJtrLyNd7NtWcAsyZOGy5vYLMWl0jY
6NZMDzCAUlVk5nZs0mq4LxNVQPGewu5OwRD2/vZSXB2SI451NDuBluD5SqDP24V6YTrHsZ0RVlOM
qn3i5w3uzjBHg9Asyqwft4d846AsVh/Yzhv0DvgqudT5mCUiGXk2dDau56WrHSPVw7iYnaFoe4rM
dePDsdANv4iVrN5EUR+iBGqoP5N5DL4EnopCb1JE+b1XBWN+MpQOQ5fbv/DKBcHPksQ2cnhigMUr
JZzCCwwrDOjjlHHle1PWeZuJPPrY9roSD36pW9nOMlLX+myVjbGWxV/5KFJ8ixIMIgMEhIt9MM5T
4jb4mZ+msbGeKL93W7t2840ZkzpotjWtwSEXE4b8SbVfxqpsALRulzcCojkNCAaUFKckqr6ZsV2p
fqKo2l3lgXjdpxU59l3gSKFkOCL2vL+93vLGe7ch5PC025HYRdYRsZklgBpvKjckpgueEIIqsKLT
u2DY9NLZg4Yxhiu3R7ucLFee7LhLJKLshZ5vv0pzpBdPoT+Vhcg3U5dGO8eMsr2nxOLOcpPi3uNW
2MKaqleyoeUdyETfiiOEPgZDo+ZzPrTdTU3YRbP+ZLdh/FiPlaAuE9mbNvYMxwfJkW3LstWf2ko1
7uzJbX3cJ5q1Ks1ie/ErZF2K/wGegc+0vP3ySI3NLu7NTwEGGy9Nh2RFIIj3gqSYNjqmYWvM7sWD
A0+UKq3EmkoglA4H4XzavUdyXUwtr2yWzH+rOv45SNfeZCQfy9LW3MRz7N7d/soXe0oeIHCuxEoA
9VB+Px9TtK4SguGOn4ZCEY9hN9q/vc7+R3hetlIzvVhOCeCQE4M8xdIuG0qTEZhqPajJ05wUMcbL
WlBWWyMfJhuhm7D7B1Jou3Zgr83OkLwRolv5iMm/fxcqdWXf1LR7kqc0bvP7OewULIAGMGbYt4Wv
H19JyQuDmQ67AVjg+Vh95DZNFNvJ0xggO+WGmvbLAKfx28hFvxaaXZsXdB/EfinS8O0WZ7Ng9Cw0
tYSzWaI+VFs0cly1uwdCGq9kk9c+G7E6mnXcPhLteD4tM+p5A4Is5dIp5bbv1CcxxPHBijFb2cWh
1q75OV8eA24bbhzGpHqoLW2DDSMm0mz4aIIy7Q9LxO4PN3CbAK+8uOX0FzPyBkCr1tSuLq8ddihH
EMA/5W+AN3Ip3u2WSU2piboOX9Dro1+5lZi7Pm2AJeOm1+7LaXL+sRVPE5ssNud/6DWMP3Qcr3e3
99Ei7uUW4FeAuaFFR0UIINn5r+hSy+qnWbDgnTp+Vll5K6r+JOHYq/e1W9Q+qdNsbDHACTcIpa4J
Pl98b0BzlOVl1Q+79Is+yuzAonbTYXox27ToH1FYNdsdYLa4spCMVdOQG7+3Anclllh6+cnkmt4k
anSMCiDlDVT9bvHbVlRmDUrjxUlE5dp+XinJN8OoEEjaVHXZFz1BVoRfS0uR8Ksmfdoei8CClmEr
ma1tpsCN/2A0WbR+3xeDZ/nALp3hwcmsdPrkBEI3feol3e/bX2sZI/O73xIkmLYgWYBJLSpYg1Mi
E91X3bPAQXRbTFOHbULUFz6xl+FuigbfRKdRgsfI05RvIim8Q+zpZbsZMExRN6pZRK9t0IYru2gZ
PcLZ1qjd0sYhQAMV6C42M+V1LyiUvn/uxdTh25mnabRJW8V+CUvRtrvebOvvCJlFzeS7I7afbWmb
DcF07cYbUF7l+CWx4GhuVKF78Ys2xoq2cmNe7HRZdYTTAtQKjDpk2vOdLorOLNQ2Tp7VaSzdTWTo
iF12VvycNRhJb4t4aMy9F3Qu9u1uUDcHG8GwNcTKxW1jE+NgIYn0BZh90urzH+FaxYBQQd0+2xmQ
nA4K5W8rrtRm53o5xdAi6be56czH29vmcuoUzlACpdEGBuHCzaG1urruFbt9BnnV7ccq6O/tKR5t
v0XE3xH6prCyeKtMpfultJ1+5U6/MjotEqgzYGQJbpYEziKwh7FTve459FRka9tB7faWYw36gZKa
Gv6Cqd5+JjEsaY316SiVs9DVXSmsXVw0b9BR0LESkeBc9OCKkCI8L0D7rCt2sHeViAxCc6c/bqMF
m0pX6p+3l/zKeNLdCvQBikDA3RYHonYo9FL9il8aUvnQH6faFBsvT8rPWpYWf21kgZLD7SEvLwde
aDpfnEEiSGa5iD8mNy5Qk+/yl5Aw1/WnIphCxSeoVAw03roAO23biGqOXZmZ6i4bFbvbE/rWZeF3
4Lp+WDq0zE9G0hkCU1WzitRx5aKQP+EsqaBdTpUDHCAIYnD9cq+8u3enYog8vRrEi95MWfY8NlMI
fKrugh8JomVrsPDLnYd0EavMw8L+o9x4PhrDx9Y4VOWL5+QTTtPKEPEnfXRYXN+q1v2JwLHhI/1g
P0yVUNcECt486BezpbVE5saxg9G2bErWcVbHsE8jEFMifkn60TA2kM4L8Xm0gwr442hO3Y8IQEe+
dbokLp+jPjFTv+Jy/9nUyRQgZWe5P7jQ6nDTzYEXYpFGOrZP1YwMpJkmC1iwW9IqK8cYW13LKfTx
4CZ6QbvByolCZ1AFfqMWhvmcs8+fUNiMv2QeLHW/EyL/Aj1V9w6VNXT11hnFPG6bChmDXVAYaRaC
AWhwzYQWTeO8CZRvcSH0+EsUOu3vAP+L+dU2YlDKYeixc2b0JbhHqkR/TRUn+IGZlmc82PM4xTsn
dYL0L9iUpnxMKNwb33OhQvzyjLQ2tlZkhsEW2lJfPWStmQ50HmXiA9ahKvcwwK3xoYT36TwYWZM/
j0ZTio01OnNzr+AEbNz3cTzVL2whkI9jP1MwHAovBeKjhI0DW1QtI2V/+7xd2V2kq6hY0lQHXHoR
Fqs4XkZ5LF6sth0eproYX3Uc/D4F1DE5fWZT/VWSypoQMtVExjZL1yrBl78Aygw4G1I4fgFovfP9
TfW843QTxaBT2n2tlTR6jaKs3daOCo20SbFeE4pqPpuiDPZAc9fgVZfjc4rBVKBywC7ylpzutHZm
xM/1gKIgsMd9XHhg2DxEs9KN7iaSEuXVs22eYrernjoEmdKtR081WXnZ3yre5+eMhIs7lt8haQnL
Hmpq2dNceLp4Efk8Oz6+pEL95tZG82kY+sb1NT3LPvEuO6cc+9cHRDrSE/Te0P068/jbxzQuy/hV
C2jo/LRSxNQf47RRrDX3iss3wSVZk0rPRJ00IBfXUVOhy4I4Q/Wi4az0MOkxzNYo42nyFeppCoJq
avG/23t0yQ4kMHNpedKSoKQNg2w5psjwJfK8Pn/pm1kbdoo65K/CbfJ6V/SSwZtGFsbifqI1Iv4+
R56RbfRcGZ4GLa4wvVSMMLF+3v5Nbw/+2eeSYSJrQNlZMvSXtR5rzhFxGDLtc13UqfdcBlHXfp5I
4vVPoRo3w7ZvIs/209z0oi+TNVrKk5OUE5ZSatFLPHEcpa8I7hXDRm17/Eb0SmmTXV9PefID04uh
PLTZNHivY9lN4a5AXP25RgZq/IriaTbuy8AI1ZUg502/cTEp2gYoxfGu8cfywTeqLnG73DQ+Y48+
36tTOP/P7Yrc+OboQXgw2sqLj6KqOJdeNAjvwUOBIL032649GnZVpNsII8NPtpma5rFOo+qTM1Cu
OGBI1ymftDzps++eJcT0NXMod27q3MmOaaCLfqVEsyRhS9wXDAwOFKUhXsglKSKyhzx2srR7URvU
7SCLGgWisWpRhF/7oXGEn82KF91lwhqwaE+7ym+B4H2bQzM0dgktDP7r0W7LlZTt4q7htyB7jQEj
SBvpPHF+14ko7rs868eXPCsc7Q51vPB5FlXxEECt2CR5mv2sAkNAtHX68XUeXLESulycXn4AYwPA
pix7ecn0QVzog+ONL2aHJaOPA4v5J7NrYW0GDbiC2kZrePPLEgFdN1ksA5EHTAMBoPM5GxHdZhND
pBcVYvxvdegfpjmM99KPxI9Jyz1/dBOk1TQnKD43JLpPlE7WYLyXubL8FZS8ZamQ5pS3WPlx1Cuj
JSl5gXyFrm5XVWa7VfJRf1CgJYWbXsm18V7tkaMu0J3KH43RjcXs91VmjFJKBM7hqMxG/GTZbW9u
laGB6615KTX7wWrgiVmTtmb2ennx8aupo8KFJWPmAlwEwxqsD1AuE6XUpsQmNNX737wf2bwrOn1+
Dtr5fw4/MgEeWzs7pVEQ/oqH/ItS2MoH4cCcKNDHaBwRdQOJQ4n1/DOawgy7MpELWJrOPordPyb6
GK8qBsLPSdqU3kdr6Yz3piYO4QX+5rKmMwtJ5mrd6YXrvEbRv5k/l41rHlyhh9+ibrb8efQ4H05X
W6fbd/tFfitB/JLdCgqZqtrbjn4X31Oyrylj9/bL3PTtjz5IGoG+eKg5u4Ce9WejSf8VMDR/3B71
8miSaVHnpXXA6NDIzhcY887RKxvLeXHhS/U+8Ltk3zv2/DNrm/ipq8S/t8e7yGIoHxDRS76eVONf
AmUbp6+bQYmsl3kGDJJV+vjatXW3kZ70H772zodaTG22k1pxi9h6sfMMTz03qvF7UYGDbKMqGvaI
AIpD4mXpbjTG+AUtgDXG52VwhfUsZULq9gD0CGAWJYuwQL06psP3MiKimNybWVk2d3VQz4nfeVV9
h8Iz0Bs7drP/5e1QWMQM+ATcp21lPvd0jn4bcx9/qfCi6jYYr4p9nkTTWvfkct8ZEsGHajoJMI41
coe823cK1P+RIFR/KZUBIXV17LaqXQ+vSJagX6Yrc3oI6OQWH+0y4GAlZfakaBT1uGUPxfaMsY6J
0F9wPFY3gev8H9LOrEdqK1zXv8iS5+HWNXY3TdEQwHBjkQCe59m/fj+r95F2l8sqC04UJVKItGp5
Td/wDuWuCXXrpaDSeqbQEDzc33ivJO2rKAPJARRpQZVhzS76kNfzdJpo1Eu4K5eJe1U5JYQVmusn
qam4pQzY5TFsZSSlbdkcH5RuAHjbBo0j8SJDA9n1MPilXRwZfn/CJlq5kEWNwztt7iTMrCZd/lWq
kT2drDZvz50iTz6IsaJK3MoerSLb+aoc7wtVS50DmKHBOHWtgv+WGiW9Qh1JtxNXzfJJ8FisOdg3
qmQkL0Zn6Cc0BTqEp2Rp+ERBsM6/g19Vv+jaLHEzCC6S20fl8BC2/eQ/1gDOvAxtl5eoazr/3UCa
XLg1RuFIV+dDa/y6/1VvjzO6A0CuKA/SeADAc/1RjaYpuqJWrEtLvyzc+5nhS4ccujldz67zt/hV
r5rJy0UklqEMQhVaeCxdjwcuSIIwIBsXpcPVdacVOtFfQmvCrWVDPlmV1cwnZYq6zCX974uD1nNd
PwCAk85hZKnt96EAq47Y2gy9QfR+9x3AHMWNHMzqkABJFMp6TUbcdv9Drf1yglsBz8CajYdl8aWy
Es5QMCTtxQ9A+VlVpoZ7dW70i0XF1Pgn0DtpBwhcUn9nSZccEtpX9gelavPKNXOUtw8RKJNTXVIs
AFLbFX3iysAnuh+SUxQ76Ht5+okvHsxb7eXb6FGQuXF3RCQEy9+l+nqQRJ1Z4etx4UggNxYVoSvn
lvbYFEXp1o7k7POx+u70qPXzhvxxq5WslM1lgaqGvH5zO2G9ZOfJ0LWXiZfzRXH88HsBDBYh50g/
zVNXf6mbvt/iy4tttNhmIJqAEIAJJQhavsVSm0ozCsPFpRkx3dgj9+bvrdLWzuXY+PvRrpv2gesx
O2dBgb/Z/a1y+ySTQtAS4HGk4GwvBy/0wohsI60vGXz6s1zB7trJtk/cShnSywM5+XF/wJUXALot
j5SBBimQ28XWRMapMLMp7i8FPMV+P/rFqAgd9gBbgXDYhX0ZkCpkyef7w658ZOoegraIuwgcO/Gz
3jw8bVLNsx12w8UmUUo9fgCmnZaF999+CJqy+VlTdzGe89nIi0+WP7Ubd9fq+PB1VCZIg2MZ5na1
lBOGFd3Fxk8iAQiC5XKnTcBvJ6f2U3acCctbmtDkOBWSIW91ftY+u4CosMK0Mnl9r+evDfhfpkrS
X2I8VipgiHFkH3W791+0HIk/dEYlqt+jFG0UNlb2lwgyqSJwGUFXWCw3jS6nLyeHec/AsdQhgtUY
YrDyr+pH3KaD72yFGCuXH7whIAWiZ8ozvBRQyc1Eq9i9w2W0rWh8zEct/80dn2r7xDKT5gnN/+Rn
IlqIJyV1/P+G2uqlfV2Nvb9Tpd7Un7RBTaSTlNcSTqmBmZTUxywzc5FX7UCm6naM6HkfmYf7e/Q1
Kri+CQTjiUIQlXAS2GWdblBjtSimfL7ESjS8qBAetX2Jthi9fM0v341BEn8IA8rTuxkl6fAgmQS4
+7nv2/qpCcOooBmKGJxb4OACxg5708qdHHrCO5StSudcwldo3MGqS+0pVwo18crOTIZdkY7Wb3lu
la/Q7Dl/EXVo56QVA4KkwxzgF31/orebAooMAiHCJ1JglhaJ1phaSqlZEioKmhyfax6lzwHZ53MG
7XTPqeg3wrHbtidlLA6fsAkQBFdz0T1vFey3HbnuL4pdJensdvkY0wo2q6Z3NbvLugeuQT3B38ye
9e9hFw1PnKXQORgo7MZ7NTdwODWiSvuK9m4XvSjmbP77p99EOEtxH1L8E1jPxQGVMlT8x0afL6oT
KprbYYqK/5UTPfbkx0dUmTH1uz/i7ZXAiELLiUwXLMeyElaPpTMP0jBfWr2O3UFP1cdglP7x7ZIL
qpA7+b+cm+h0f9DbpadQIlRbeF0pRS9Z1oXdZ3YN/fNSqMW0z/NEd5MRZo+dyudhtOp/7g93GzJe
D7e4fnCkwRPQH+RLP6H9Ds+m/Y4ws5fFk7rxwNxGLgIOS92FxJasfhmcJrY+Kmldypcym5qj1Q++
daT2ZKT/No2wcknUBnUFoG3oQhZzYie7aExG5w+5oWQ5FBJQWRLaB1iCLlPsLsocawp942IpUz27
9OpVcICBfGhwW9s4VitrKSJxrnageVy54uO/eVP10K6KHAmLS9On8wlIxYTqo5HizVs35gM5T6Yc
7y/n2og8oBbAADYQScD1iKFf63gmj8pFqSQooFYSnpxRH9NdkHXBfh6arWhlZf+I0pTQWgMCBBLg
esA6aJQGuJZ6yft5nA96ZvT2BznVHbx5VNXXN/JUcfFdPwCEgYLnJvRehDrf9XDYu6lOXzvKpYi4
YDIJoZcTzom1ulEFv41GBJqQ7gaBiMhwFvAUKSxnQEOJehnaotspjU4jKDWGY4ZN9I6sSn5A/ije
47VKHfmPl5ATQkIlLI/Q+l4sYR9o2lhRmr0kaZU8hqgpPWg+yJMOcuYeMaNN2KiYy/KbwsCAWUsQ
w2ZdLGFUUVzEsVDFbznXd2MYj6fCabp3eRqE7xQ/dnYOjsUv+Jyoz0jyO7uo7qYDAmCbVg0rF65Q
8qFKA7gFoou4Qt6cF5LsKtewsrvwJKef5lpJfuZE/2eda3dwcyXT570iqba0cU7XNjHVabQeRd3t
ps7YDeUUCTG5C11f7eQMdh+5kriBTM23Np6x1bEMqBmIOVOnXebMFKD0BI6mfDGKqv9exVL9CY9D
ANG9YgQbD9jqWAJHQa4LNm1Z8C5QaQjVkXmVWjb+7P0A+1xy2l7/UXQ25vP3N+7a6gmpUOzyZEGi
W+wjJdaduaaSekEgxzmjio9qXJw3R6eR5280++FE1nP0+f6ga1MEIQIe6HULLwtXRal3XVfPyiVC
Mf4FQwr5MVMrjA9pvNBB/YvBRBcD7QIKpsv92TZ2Ofk0Oi5FMsflk4zu5EGzJVSFIyk1Nj7nylVO
ZQZ8HN5C4KxuEs/B7hA9irnKTSN29gniTzKJtqN+r6pB2neoj/+hPZV4Gw3iTa4Awg+WcHH1zGEW
6oWUahdLsqs9RAUth7lsx3uhPOEqtWYd2dLKBm59ZQmBkVG54oGktbBsiE1W3Q3drHP/RKX6jWc7
VX5QS2nOPHK6/qfwKYBFWArSAgIoC9RB/Jg3V4xNduDMk0l9NarThyHvf5UNDI82pULO/ky0LTeh
lVPBgEL2nyNBALs4FZadl2NETetiaqXc/dcL+bkzNUijO7GnfcrfKlal+xZF+3lDWH1taGIPCz9f
AP582eu5RqkRI7cRaxfJksoPoLey5GRpU2afAK0l38mQBhi22fA3cY+JWg7SjBRNqLgvPrIZJG0e
codfZslM9nVjZd1BiWb/eQ7s6iJ3aVFvFPTW9pAwdxNatkLOZDHVACsnWWs09ULZWPoQYfdj7aui
j5NjYs5ZsvFhV3pypiWOpEBrgNRYNsJGpYQ2BlP5A+JcwaMdOpm5t7KWskEuzY8EaNGxVxJUy9qs
fZQ0K4jeh6UUPFJPUT7ev5NuwXK4YxF4kccLHgJkhOtVtrU0SGBGpx+iwGSti77VdDfKx+hjUc/j
E69K+9DEU4mkvjnAUDdGZPLKsf4JbpKaNZYzxQ6C/ZYW/G0ERY2ZwoaQa+LMLVtLSg0YzjLa+oMP
FyRxI78krACs9Q4EEPVgdZA+JWCr3GjCM37j3Xu9G69DGjYf2ayg/HDqlo46oNiSENuulk1f/kIf
GgR+aBjv0LixTqGSZB/zOu8PrRrprtkF9eNgxP3GRXN7+GwVEjs9J8Eqv5EfpjSOjXFujx8IaOJu
N0Zg4EbKIy/oUsSOa6twIJtKVrcsYm6fDfYjxVngTLS4YB9cb4e8bNM+dsrhw+Rr/a/ZdtoHOEGN
9Bn4Pk+woQdW8McvFQhTqlcE5Rg43FQs9SnDJ6kN7UsWKKewTlTVbdq4gMKW2R+zufJ/3N/yt4dd
pJG4laGWxxvwejrf3OHhHA0tws4WbgZt8avve4P6qOl/HfAV/3R/qNvTha0wAB/iJ2EPy1a+/px6
FvDY5kn9HnOt+aHTx/yhqworOThD5j/qqT9c+rCTD2GbaPWuQu/ys6G1YYFMuhJ5oTYV/0WJUrQb
O/wmD4JxAfZUo2sLxgXg2vXPUmu/aoG81O+zTq1+QSMe4TrRyyjO9+d/s5uEPxR5JEoqQkV/SWZu
nSjXFb+b3sPqsIeTnoecGL0lRTeaIP8VzKZ5/P8bcfHB/dhs9QnV2PcdTI1mJ9l6evaDtnkXgYc5
RZF6uj/ecjMJnwo6QAAMAJWzixdvVWU2EqSmKHsucz154FnWngvNvyhh8sfUwNehUBxGpIV/UMa8
XrS0yqY8KLPsObJ8elw6HsdA/NLCA0SLbbndmj8UBOSmXaIg2nJ/msvrSIxN6wSiPQVusJ7K9dhd
Y4zq0Nnp8zjSk4rSyoQGmNluYHZKiSqWrf3KEZ/+dn9U8fa8uYcFu/WVosCdTksbyOD1qFajtLI6
yv7XDseI7F89L3sPtJt/rqZKdp5jbOOyj7gOGuYHBb0qZ1fNwZamwWLmr79BlPUJ94R+yU21m15W
78+z9BUtbT/cV7kjk4lUAMR/DlQzSyBXZuUD3Qnq8nB/+st36H/HhmLL+aHLTQvrev4KbWa1R/Xe
i8e+P9hdEO9K2TeORehLztkyEut3RfD2vtHz+iTnbRgfZrOWNn7G6hd48ysW+65vmqHpGxwQJ61o
hnOqlSPo1kib6xczisZfw6zHyHPEtb7lZSnmt1x/GllsddE8u2FFpX6Gr1aiSV8hfOEcXk669tKU
ZBM8+9gG3v/ai4jj9WMDqyM1g6cAK0p8hjfPghEZclUHQ+gBJK7lj7Kaq5I7KtjN7olAgie9ae3k
FzHrcMrLvNm6SBZX5f8OT8whpGPR/1zy76zZKIlrq8Dza8wQnTKLL3OeV98SB4w+UVZubsS8a4cL
WgavAM1CnYN2PV9NmpxgKKwAv4zBHvYzxf0DiLZY27dcafRjdcka931sT/GuLSBc7agmS9VGLLy2
xPgK0bMTCCKeoutfMVdlpxRzGXgWDtznQXP8vTY1xr4yAW3fX+D1oQRgiRybtEb8+ZsFloyU8Wcj
8JRxSL7UqlDKUR3YP0rbW1t529pgvH3E1pDrKDguLkxNgR1vthjs4uM5PlNo1NNjmVYl7u5KZKh/
lgO/bh6M24FU85aTviy+Im/5MDd25X8Nq1oB5ZJo4XQcpCaYD1BxB+vPHtnX4UCpk2+/EsiW4mhq
045BIVSWjAp9y8FSk31SlvaHKRwCN/CnPxf+pfRPECWMP1AsXLL9KK4FaS+X0ledOM0tHQvxvLQP
8n8cPUy3jGRWzoVNxu0IuQGmt2wU6TXinRJGiV9BjoQ75jk/KoDNHrq5PDdT7/yTa5F11BJpSFy7
wGp841yu7BxCRS4ikf/wr8ValnTAAFA1gdcqU3xuuql96kKgGPCQeObvH4llJipWksGohdNeAMa3
dJoyqMmQY3YSL2xR5++tQLJ+hmVeR3v+/+qQDXEd7eZEpqLZzbNc7CpbgOxysDn9vmrKP7arEz8I
lCjkNNE2Ay5yfUj9YMzGNFXYWqUynGBWUEPKQsRay7HtHhW+wRY8ZG29WWvKmxAArJvvnSWRVDeh
kXm62v8OrGzO9hRZHW3XcPedrVmKLj6UnYPva/a51raGX1tuIbsnameUBF4ziDe3UqBmupJGPpZM
Rqx9T+0BMe1w1n/kXPw/76/26lBUV2Hmy0L/Uvz5m6FMK+gazaljr4tCyd/JaPjkLjKtQ+mOclpt
pHUr7ykhPz1ohcebPtYik9TVMR5bKApeOnda/bEojUz+YMZmOXymjms5u9np++w/X1GaU21Qgnm5
P9uVB9XmHedBFaVWOtPXsy0BPvtBasdeGegToAiEjn+Ta+r/WFpj9MfMHMMtgPPqBxZANtELoYi9
iFdRwGOBEyn29Nycxp05GlZKxEb37uLHo/L9/gTXRhNFMpMyrwCkL0bz27HWxqhKcA4b/YzSfBXM
1iXL7Ez9NxoG/c/fGGR/SJ1l8FtCjuX6e6ZdBn5ItmKv0LErcwduyXzfNsV8rqwi3EKZrE/u/0Zb
BJ2+Co9aCaLY01pkOV6maq79JyDTxk+7Dbe0D9YGe/XMEpRMSn2LqRkA4PVewls4LxO//TjGaWzv
5g5z2hcVQrexceuunQwBI4YKzJ1zgwmj0FdIUz1FnippfeYaJZI5ag56yc00inCnYLCdQgNC2jc/
EQce2r84GbQG2TICg4eTxvVKlnTti6C0Eq9pautHY03WSYmH5FBIjfYSAU7demZWvy8yl0LRD8uA
pZpFq5tdpAKa9gallue9k6Ad4KqIJw27TK42W6Crw1HbR4MEPDxP6PX8+jLs2xJdas8MNZiuTa3M
ya6RrWzX2kO9YTskPtYiR6HzIDJ/GLYUlRaB3uS3Td6mceo53WBXT/IUzdrTALVjI3pduc4cmGJ0
NqEjsXiL61SznKCvKy3z/Gw006MS6UY8utFQT0ejkub5sbBSfUvxZHVQhGGRfVQRWVgGXoMWWlUv
jCi70c+RPxvB7LhSNw7Nvi0SzTwqiONuWU2uLB9OrnQ4kUGjKL9MTAKEDA21khNPMuoQ1RiFAqhe
k3P7ZQRBNod7c/8iXZ0lbxVkNZD94Nqu98uk1mMwN0XiGdU0fHPy8TwFqlbuykrJWkrcQ7uV7Im3
Z7lpaJdB1WRFAeos3iYFMHo8IVDjzVmRf9RnbltKvLPZ7YyKW/aZjjmodlnurOzPX2XUhVFkRayd
p3HZ051hpNmYK6Qepe2sOholQjJW0mTaczrjIr8LR1WLOjcofdne1VLW21/uf+y11QWfINIHR2j0
iz9/E4QgGtcjZ2JmnpolxU+7d6Rns9dMfwdBfTz9+VhIA5EwiAgEhOT1WI6EbG/k13hrBpXxLlLy
/DOpke+7sdz+uD/U2jUgJC1o1dHtIJy8HkrSW0IRhO+93A+UcZ9NrRUc4HRtWQusfT4AXiCpCI41
rpzrcYraVAe9tXIvCG3jX3rXNqaSXY5sR44X7v05rY4lUOLURIQ8zuKdQPzKxJjbyTy7MdIz6jvF
B5ydLQvFCG2LXbc6FrcnGG0aLjf5ctChuQdtNPWqBPerhyQZmlObc0WcFMjl/9yf2NrxU4nTiIUd
tuGykooWQOgUBu6kSR+bOH/IhmvDGrkkA6IjbjeOv2pdGx/uD7o6Q2ApYC6J99HFul452Ahz0aVs
/Dpp9Hdpm3Y/J6Pup73Rgkfe3x9s7UqjVotQFXkatJzl0gnQliKz8+M0T61TnWvZ5EZKDYJDntUA
++8czvzx/qBrMyRJp2+F1KyghVzP0EFzWYp0HFhtuS4id3SAtxbaZD+VgbUFb1gdS/C5EZWgJqAv
xqL8Z6r+7GeeYwy0oU24YYfCGLCVUrRwqyG49jVfVQCZGkjX5eGOdCuyzdREz5FCeHZEeCjNgALX
9UHJ6tB+JCf+wz6cSMyhqQMe/X9DLnaLDcC6xJIt97IGdZJ3Uar133GsqqudXcndx6GiaXR/9VYn
KXSguJTp1iwBI3HV9s2QtoVnyvhywTwf3/tSpMRuj5/7w6TE+ae/GJBEiUtMiCbpiyaUMTdzqThZ
4YVWmJ0GltM1zUjedVndPPE8zRvX2eoE34y32DKDEWSpHuSFN1Q8e8yQRaT0qP8i9s5/pEppb9Q2
xSFbvvKU7ak2gowB4bi4q6eG7RI0deFZclZn+9ocVXhxhV1thIZrZ4EIQYiOI7PDv6/PXTl2ThdQ
wMFvuKu+pYomnZsgK17ayfkz/OTrrhToWwIITHZ4765HmlvBcsn7wsMXMFYPKTiNH1UaboaAa0sl
9AOF1B52Xzdd6CCPY/xrCi+26uAlKyr/Uzw33RmW3ce8qrWNoGhruMVCDaB4gYzGhVfbwoGvz3LH
LXJFKqj/q0G5N63mL1JOmFBADMTuZ+0WoQlxszN3qp57NUAEfW/FlnY0/ayuPhm1mmzpvK3tRGoS
qKZBXRfuK9frFkp5lQThUCBOb1gfYqmLELSrSmPjiVtJbAnNCS5pEHKTLPO8YewTv5mM3OuQwPef
bDWUu1NamtWpJHN51xq4WOxqPyxkiEDllojz2iq+HX3x5slWI8IVm9Bo1uSXoEiC5phlSuG4CXIF
8t4pcWC6f4WtfVfxQQXYVDQHF1dYXpsIEMVK7o1dFg8nVVKG6pj38hZycH0cMj+4e6iVLhuBVZtR
0CdV8BCHlcr/nEgZyg8O5Z8/lGZ5PeBCmQXlYyGMuvS1ja1xKuao4yRUUSadwqx+1EdkltLceh8W
hZ//xaPD5hehLGkQLdbrjVmXsy+RBRaePvp95aaDX+ynIJ3PddV25i40nC2o1+oeBfwAjwDMIO26
6xHzSkvKqpEKT5KG+tEu5maXg9P6PdMWPHFamxfswtKHUeXlu79Z1qJO483IiyNft/mgDWlSenMT
2wdpHKZzKjWZmzR5eJoxrPzqlL60/4tBgYAK2Du17eU9g6hOGWApXnhooKFDhL2g7ZYDBOWYUGYv
c413O3vQt56k1Q1rYSyOswrIF2OR4JbJUNIpD7hwbHonJ6lLLPsgMG8bT9/qN30zzmI1nVmmIhGb
BC1DdYDZGv2HfaAiVKdoyh8iNMqfk6Bt393/qGsPLrLkvE8m4ScQvus9FKFWBoJP5A9zJo2nGK05
+VhpY6m9Qy3VmDau1dXhNGQyReWelGURuJA1NN1YO4mHBooq/YuLVZc8y51Rmr0rusXxt/vTW1s8
FL1k+i8wMoBJXU+v1Ufe3rDNIQ3VFOoUJSUgrGrH3HKIXbux6Q8IRhZFVxQCrwcylcooMK9OPSsp
on/bQg3mcwGFMD+WkKSg5Rlad74/t9UhReanI1VAeXAxt1mdNHly2szDkisLL44Btv13Xyht8xi0
GEnsUlTU6o34YgkDe71WmSFYDEiyt1ai9NArS44sCUPAOTB+NDOo3SPRVKb8UvS+mPeZnqbqqeuR
O72kQ6pYqIHWrWaggacPYedaBdytU101YfRuItj7fP+rrO0w8lLA18KQmCL49UI0rRl0FeK/nl4G
86ccTmPvTnE6PQSZ43y6P9bakaUvBJSIVaBestjNZL9tHmlS6nVwMeu9HIbl8Elt9dh3ZSrxOyeJ
v9v2nJkb467tarBoHCEmeAuwQFKhJQrh0PZ1lzpfIDG3UrRT8FndQv2t7TERAiElLKimyxJXPtat
FJdT5jUoX/l7NfKn3xgty8j6+vl3o1Gm0/1PujY1oflCTQOBpJuCt5UWoIeniE0tZe34ErZznZ7q
ws6H3f2B1vaJODyaKQCyN5gRXjBjTnKy0jZJtdDtlTrqzrY8dc2xCafB3ngxVz8kspEcVVAqYCiv
t2VW9tjBmyDc8nYcTxFSXU/2jC2bG7WRZe3icBz9v/mU+IKL5julrKXxUJ0ALJNVKfeUGO+zw1z4
dEN0IOe/7n/J1anh5iUCOvbksraWZCXawC3Jrym1Ee2fLsR9NUIcddip7Ria+xg83ZZ5nogwlgmp
+JhCZF+wQhZHL0u0IpmQU/NGC/sQQ47zzvXNudlbsz3BzqX/9w64nX/O4qT8QF21/Pf+rNfOPmkI
xViSVTLVxYLiqsTtTsfAkzGTj1y/lZUS7m0bwGQqgVvJjVkhnBlZ5pf7A699bhDGTBxALtfcIvaK
p5hnkuTfswtJPhCso0tt9q1j7mkGN58bEGzzRpCwOlcCLrwmhTLOMmaXy1LrrVbKvDa3hviYOLBV
HyWp7OofUjyHSB7WLQ5TLhJzyVaQuz42N4HAsnEjLL5zlZbGILCg3qxREQiMOLOecCQR6Bw7zb+N
dthobq+BpNvohq1dEDQV6PlDBL/ljMjm1JiT1FBxj5GcxAU8acYn2+Ti+whvJg63StRrABYQXXCq
AD5xbJecqrJBbtlOYuru9aB8McbwQR9Uqu5yNwbvQqtOvtdxHz7GslV/UZMctxZDzT4p3WS83N9h
t5+c95PqGR+dzj8PzPVdpURjYc2ABj3Jbyr8wSXryW6zOIQVhL6lW4IpAbHvjM2H++Pe7mzGfRV1
5rmBrbAIaHrQF1Fv2aGnWX15UlPdjw8cXKPdpVE3i6Uuk414dAWXKsaEw0JjUHBGFveIPI8ITSHk
SKbdJpbbW3N6VimKDp8dSatrl9aSaT2OkdOkx8lPfpImNE7gqvFYbrEGb680fgoJAM7eNA1u+JCW
Bdfd6KzIiysymxniyq9yiOboMatwqTn4ozm2Jwm7ejIEKbN3Rpvo1un+EqxsQn4E0gewNSjZ3kqq
UxrIjYyGvhUTwSKiXbT/5VpnuGXSmAcrwlYAd01Aa2ziyYvMgf+YBkiNk6U0mxo/t9GA0N0UKizo
VgIaFmf0TYetVOcWQdEx9ObRNhGo0EslO1LLQ2bw/rxXBxLwd9E2pSy4uFSLSQa3pAShV4XQbBEa
TqLhmFppvYWr2Rho+WzUam0aVVwxkOZU54giBTrKKEqUGwu5dpZA7aBkJ6DuXCjXX86uZTlJ7DHy
mgSNN5dKlyyfdLS5hmNlQrxHpVCutlxfRbJ4/Siza+CEQqCBY4ey5vWgFa1aKQ/UyAvQAwmfoBCP
/zpKGrwfi3xMT6AqwtHVhrk/5VNlJhtruLp3mQgBgSA1mksRWjUyOkWrKtwd+674Ymnh8K4P28A4
jgH1ITdtQhSzgyI250NMtVZ3lbEfzBzmga38yku5rfb3d9XtE8L3ICLSROeRv8VF+2b7troc+75T
xl48GPmXVJ5rei140h3MjHN0f6y1jYUIOyqmFJm40hZHJWxKpVHmOPFaKEHjM+osKlLhdT06W8Wf
9ZGEWYVwJ70FWkZoQLZhw6wC3Zz2JcjZ9jfGEOVWV2Xt8xErU78DWsA/F7WJOFWbypISwD1q+l4e
w+Kb1Lf/TfNkBRtbZ21KQraYGJaDQCXkeqFSHyG6DJ9nj58xpAdUWjt0xukLNBvIs7U7HpE/TFl4
cICFLJ6bzAQHn6PJ7kVhaE0fnWJIox/oSUWxiyljGb1P7LD34QTKVXfqpTa4tIPpb4nqrD3wb3/F
4oGXtR5rhqyKvbZt5HNvpwgEZgTO+3ao9UcjNdQnkBVdv5FyrQ0rLgdhOASucAnYiGniGl0Zxp4V
DnmyD4JAf0AuR/4HnBVudHOHnMQ7yKvzlqz72kZCUh3MkdDLuekZRN2AS3ylxl4EPv4JMCXxi2ph
HCX05s0tSPnqaNTRX0sQwHEXEasTTtDUhzH20A1LD9U0Op+cqJwo4Y3Rp/uHfm07cbuD2RL4fPpL
1/u26PNKN8okhjcVIuyIUUDZupBA43gXNIGh7hpLA4RbJkkauQE01J2shLr98f6vWJswIiEiISEl
Abd//StqpevmHkKcZ/uIIO3kMVLKlyKLBsvV+gLT2/vDrT1tSDbTu36lki9fGRWKWDukPKElhZ5f
vSF/GTpcEGJEEz+D6Y43hluf3f8NJ+6ON5d4UOmTMmcZ9ramltQHvOQs56WcZ+AVJLfR1iu2dkhe
S0oCNS5inuvhsqa11VopAs/E3CZ9l6my3yD9iM9NdKpjR/pu+dVgHEKpNsvj/Q+7OlNKFAA6eD9u
Smc8g9MILQq4vmEOHzFBEo4qUpnu7RzNx/tjrS4irGT4f4KdcFOYnQawtzVjhZUy7DA7M56qspNd
YPrhPrRG648b2IJuIYPdhpuLusnihpf0aELtTQq8WdfzcR9mZuDspbkLNi74tW9I8E45ncIE78ni
greGFry91MVe01bRJa7rTBRdpCSrdq2qdurGtNY+I6UXkIUgcAFsLY6ek/WZ31WE6yP9J0yaZt34
IU2FdrDtIf4yj9rm27E6wVdAo82TTGR+vT+1hGKoCUjEy7OgP6Z96JQ7KSla5EER59nf3yWrg9FY
Fl01HswlkQ0bgaBAeDH0QlWrswO6h8XkqkiMtAjXIR51f7TVjwmECuM24Wu0RGuaDb71dWSF3kCL
4hlLhfJZAbG5B4UTG7tIjogV/3xEyo8gm4QGPVnv9cdUYOdMcUd+gyRvjuZO+9uo/eQlr7rhoAx9
uPE51yb4Zrjly1SbptQVSDt7BaZV+3weSeOQqDiQH0e/Z6oJv/5meoILZwDRvmlQdiM8e4yKWD7k
FH8ChHs2JhP7u7wzJ9cvjf4vrmrag1SNCRaFGeX156xMP6oUGgteb+bKtCulavqnSVrfORHpaw/3
J7eW7HAEDEGKR9hjWTlQUYYaBioWXqpU8kGl5ncugdk/maHsSK6tNQXC2rLjzlj0/Lg/9No6UvyE
SAzlnbh1sW0wp0tl3L8Sb2q1b6k0yrFrBk3ypCsjnqaBnH69P97am0Stkw/LDUOtdTFekmSNkUsj
9AzLrH5RWm3zfVYk+aE3C+1MOOucHb9W58P9YddOPyUv/hJSuzecacRSYLZZHUDKblQfxoFC1K42
ITHlcSllG2djdTDSDOHRDAd+Kd/WWkXUBHKYglLrGw8GNCfEsPruUFt6Nx7/YmZgUckEAM0AIb7e
qKkc5W1spFjWBFAlED7NXmwppWHUGOHfBBSv+DsgM6D7lwzHbAyyuUdAzBulrprPFi4+P8wyzD+g
MWS47YSLgav2gbrFeF7dpAjuAL4QulvLjug4WlZMSkxCGlf1N72w7fcEsvNpjtBMPWcU1q2N/bIY
UYAnOfPU8TgVJFdLqFVCMOyUUkiFqp3lJ7Wwvyp6E2JmMb8bsjLZiL0Xh+J/R7OIKYRCG6DsxdOb
xBLIE6PNnk15wHc2QJFZdSccePxDqQT1roGs9ThXptZt7NTbgWHXsWkoznLUoDFdb54q9NMo0cfs
OfbD6TGIi88dC9tAsvGVc5SMhB1lOv5Zs5nZUpmkjw5shAVFj+l60AzOqm/kQf4c2PYE2DDVnOaY
RvrIO2L4Gu5/Q1NsvI5rEwWghzQVchtAfxcT7avAV2OOyjO3vXLU0sY5yxq2WwHWax+ayUx3iM9v
Dbq4B14nilYMbHKSKsLFxaBB2E/Qhsr8uZq05tBHs6IfgqCbn2PwJls8bp2v9qZgRp2Xhoqm00Pm
aGJ2sLgHmiryAbMYziFQQNQI4XQfOnAmj1sZ//JoMJADUpvWArUozuJiVpWm+GmfNc4h9FFs8Sdd
/4gXee8Kk69La7fFxku8Oh7xoRByNshLF+MNsapIQ2k5h7gorWOTszNzMsEDsKFxB4V8Y7jlor1O
T8QZorZATWqxOxVuUDuUVOeQ2mX1PZLa6lC2ZnSiUL3F8l9ZMvBxzAs3FMLEZQFXaQzomLWOXUJW
GPsiUNtdrrZ/yG1hY9Capa0pypggHZc9VaMaYl/LR+cwYmDuBnphHvQQSwVVybOjKaHmVcCTPyHC
o25corfzY2TxMiFWwWu/FN3ErTBTfbN3Dn2sOUdTGTo8/IItntLWKIuNrwYOKI2udQ7cY8oTHT7z
GJo4Ddx/Zm93oZiL2H/kmIAYxLZ5k7ong6KVuVY7B5RghdnioFMjQU7ANtr/4ew6luTk1egTUUVG
bIFOw0SPPQ4byukXIkoCCaSnvwevPD1d0+W7tmvUKH7hBLVj85Rm74936as2VBPqIFsD71xaBpw6
IUNY5u0mmzR7ZpE/o5zo798f5dJXbYjiCA0rmA+cj+JWLpdzT8lOWhIfW1D56kz6Q4IOf2AQywP9
8q/fBQsggPiBfvM2t7tznIub2Eqts9furSbj3RwbcQfWdVO8/11vDjFiE5hhQP8GVxW2/Nlq0daL
56CFGZawvsjdGG/oKodmB8TRNSWcN45om+MXrlu8ZlAogTLa2f5zYu44kw9PoYmK5lOHvuwhSpVj
897zk29hr+ZH3P9sF0ykrrN5jKqHOZ7i37SfFNyIIL0aXtmr54/d9ovAxwB2DHMMUfezr+e2g91A
tbT7tJ76Ux9Mw82KKK1AwwWa8rH1bgw0vq+UDy5N+d+Dblvt7wPC6Cg5FGn2ULOV+9mTVVE5IBTo
Bp7d/7666BUgh4doyaZe/nqoSGJ2nRpDhfXIoHoD41P4cs9mQP25Ga7pDV36sAgP3uYBg3bqudak
qlrlBKqD9cfEQOhGbkJi1D7JFO8B0xfXZBDfHEks3pYIblL16MCc66NrWI6YuR/aPejQ7N6FUhi4
SVB9aaD3sO+b5B/BS962WQAjwpdBdhFP7HYR/bVuQEFUOvTxCphQ+JAnXdYdlDyGQlBEZe+v21ma
uw0F6gKoNAjBNrjU2Unx69CnQ6qrXTgklHzSYOv2x6itR3kKOzSS8w7WI76CWXoE4x8tFniRvf8L
LqwlUrINoIr9g1bmWaDtenNAk0Y5O79aol+VjBuvWPuAP1YRG8crl9CFlUTpDp/pAg4LyNtZCcGl
Fnyk2UUk0Y4rIDUDg+XOnGx4+0YtSwqxMmn5FVDl2znGwUDmiQAG0GbQ3F4v59C1UCUiG8Jg6ZPc
7+1c8MVXewsyziP2rCpmKmuIl3B65XPPR96kWf6ckq1PCQ7/WZw2VzGcooCsKXuYO9jD5irxjaXB
dA+WGPh88L2c0jz2e1k2bQ3RxH9b2a3hjpxvyw7BlQT64vV3yyahSQWr0NLtCZE5TCjFT7iaBDuN
Ru6V+3X7W3+H2n/GAuwYLu1olyArfT0WA4IDZYxal3TSfr2TGmIlkBI24tQFzJ+LVLRN84HEdDnN
zUCTW4QMKT28/8Hnlzx+BPBTQMnhAkSqeh6nBrXTtW3aLCV4FeOxSn36lDaGfGj4lD4BijLvo95P
P7w/6PmWxkjg2SN/2zbXxtN5/eUzfo1NOMBLtQBC9DfY4Sgf7VOQq+ad03h2/j7gGqn/rcCPGtzr
Ubdf9dcVRdo68KHUvJSLbGz74tmki4oF8MrocxiDTZwjrV4+vv+l5zfFNiZAK1BK2PrSSFRfj+k6
Y6T9qTPl4EyW7KBupHUBb7TWywiblmsGChcmFmAZRHt/jMaQ7b8eTnNUUYclNSU82OKDjmb6qQ3x
bmvj1zxXpmHXQqS3+wegazQvIJwYIxo7v4wdz00FqZktPYubIou8GfgwMc3eyaWuEx81noP7GWIE
V7oa59CKbTURkAHfiaQHyKxzdAE8E2RUMbOUM/WcT0RWSmWsZ4lXSDs8+kQkILQBivhYTVXc7GVY
e58qB5oxJ0AV52uWlG9vLURuuDk8SKuj8HpOWkh1OI+DrtdSNIp+BR2Z3rSj+1sto/OMQ5U8QPW4
+YDn6lpN6+0lsoWMW48TyjGbRczrFbeN6ifhiKWs1mHd+yygBQVy+gUYNe92qOvmaUE3/S6s7PTg
eDEUxd7f4Bc/HIBeiOvhKoOaxevxKw2YcpRgGVDX0s/QmE8lpHM11DOgqBHbvKasexGB6H4DvTi+
vD/4hc2HxiCaFIjQgaw/F9iqIZepqhUf39XW2cGApr2T6eqDZW70XCzRPMEI0JVXUvuLoyKJ2+SB
Noz92RuxQhUJAhPJUtZjzXYmTEyZwJCg8N2WS5TZ5+GAO/OaB9g5LnDb8NDr3rStw+2JelPy9tw6
muGkCCAENPvNRroDbouNuRfX6WNfrWynx5XuozZ6cLbIz4MV3eH/mHCgFfBkIY9FYvR6tdF8w60J
7fvSqSv9PYWmVl27NWr9aCp+qGomPsxOne7fH3QLHV+/k/hwwLi3PGRz3jkbFKIvs/VmsuLBl/HB
gfQHzyDHWf16f5hLy4qwEo1fCB9ges+WFUz4TXi6gyr3tErcXomBBJ3ruDxffZbQPJha78HAY5hf
iQMuvBFbOZFs9xkUg8+PcGi6tWpZj12ccL6v+rl6XIT8OEz9cGXnXjqsGCeGeg/KtcAxvl4+pIiu
8ie9lhwOKh8nYcwnf2zJ0aGdv+yTxKgH6ssUuRdIylcu7AtfibceJDko4eGqPF/FysLjEjVbU/qQ
ZM9wgJbS180obwLredf8xS/ciqjO4kIAlwI1q+TsqQ/qjljKJlN6UvvIQXhQ1OHsn5BiA8TE+l++
S4L/4rX5GAYN//nPG+lPERzC4hC+g+bp61mOkcRb7SW2DHVlqj1iSjDYMsZFRfPVqLS+HTRTbpEA
SntNweTCCkPLF9Ab9MY2e6yzyEoFDeiP7YrnGC41TgYrudrehtYw4KUJaguygfG0OzuuyBqmh2sM
1z+uSWdnFdciqJ/IquFyej7xKmyrpZMOVjklGiMNaeQUNAA3+W7wmR3yxTHdWOcCfZghh6QadU+D
9RpeoAAR+xC6bWqxCzf1+W/u0DFRtqwbC+UviauvPF0X7hXi49ChNwsW+JsIwm5qiyzw19KVi/lC
wirME1c0/9hR3+5tdIDBVApw7hAHnm0HHXVz5NW9KVFaaJKdZ91+FwZQFQA7pG+Gwxop90r2dmH7
g4Ky2cejfYjEfNslf0W6EDXmTeMbW6YoC8GYUWp9b5vEvR+ga/0wzx4d4IaQBOLU1vHynUkXPiLv
H4ILxx09UkiVAAaCCsR5HyEEy9+Zo8bFT9DgL7mtYh8rmAIKaAXqrvvHqtE2x7g5EfcC9QW3vLMn
ogHpEPji3i27eDR3PFDwjTabFOZpoH1/De514aVAvrbpovwZ7dw6DKYMrKsg5VaSgC6HhoTrBwYV
4xc3UO5xJavOVNqaK9nLpTWFFCFCbOAU0Qw+u9LwYq6j19du2cAzI59kGt5M3NSZx/1+B7AdJAoB
dX5yCOMPVSDolUf40jdD1GfzvvpTvD4bvl6SGtBhzytRhEx+9somt+gM1Tcd97wxR4Rdj0VsNq+N
9/fR9nfPLxSEGjg8KEa8LfQSx69pK7VXxjxYKgblCNupe4mXGvoDFXHmMPd5wqr/3h/20j0KFS28
HrgY8FKeHdo1cAfmOziYtdMGBVRvgmdiXJl7DthjEDRvdnJFdzHo1u4KyedSnIfWGw4tGowo2J93
cSMX3Y5mmWypUb5iudqOzoS6gPSSj13aqiZrNMjoX2eoOtW36NYDQtmCUQ99w8r7ZwOy7QyjEYiW
DzyqoHl0Vn0KhxAHSHNb1oOEn2YLFzJQnerMuHwpzCLnbHG1PEARMz2pBkIs1Ri62RTU15BClxI+
AAE3YcWtHg3I3OtLDdr7tCERfsngaPHdqJh/X9vVyaeJsiMza1AkTjwC56IkquiWmfEmnVFG8RaK
E/n+9rhwGoATRKINGAMkHs9RrjVewIYsPtYIWmTHCJW5HW4buxTQnOT3fuuClT8MtbhyCC/sSoBe
cMv9QQ2+BYXX8Tigu25KkzqTCxLzaHTeorJDd2NMhggq4hMMDUm18qIJPVQNr3z3hVsdNUj0eNCM
hqzQebYfOKjcKYgwlrVxwz2vrMgkAWOV9In377Hq5lyCdjcE2WAIeXYCw3GVGq0/vGEw9y3N1IDq
hhPJswUX3p0/wco0m0zT9pCUCAJxeH+BL55CYApwDBHEoa119oQ6wxhOjuthhT3Nch2a6N7z2nbM
CKzlb1ZnFAWoD/wh6kOk2Ctq61kkRnDR3v8dlyZ8c1ZFvgcUGTBdrzd9547Ci6Zt04ceXPYGwwrK
jQ+DeuZc+eQL4RBKOSimbMLjiIr810MFcKJR4GG5JZIt/0nE3bTzmec9vf9BF56xV6Oc3SdUSMAy
Zowyx533eV676suQ+GTvSQI1SE+R52SouhNQXbIIYMrx+f3hzw8ueMfYoviDf2SjcFG//khEgixa
iTVlK6v0jiSd+NKKtfnsmp41eEn8dMig4xxeiU/OvxoGVzD8QWcEaQXsNs6bPz16PtKH3mcJ4KYF
Eh5InTQLmDCHtp+5KkzMOAqtXDyLmWhZdC2qX1foOOdbafsNW/gJigey6Td3VuotU2paLykNaTSI
FeiZhoUnG6A8unZK/hHkhdgT3UwCmSKgBlDJP881uxQS1WANJiVFxP+p7xuR91PVl7FNlycDZ1dQ
98g1efnzaOHPoKjyYq6xzPH5vUyJang4DKRsgT/KU04M8GTznDyPYSvvoQSaTLt/3VAgW0NnGBhu
LC+C/dcbSvAJS1dzUpoKJG9XzeqpXl1ZRsqZWCGdaXyGf8Bgr7wEb/cxhv1DD0XJDe6gZ8O2Khqj
sKtJSRs/OnmBgq02YtD0SdXKL/rBJLmpkvXadXR+R2B+N7DV1hbe/BDOQTRj0MVQq0+xh3isIHOT
1Gla9HEIs5z3p/XCZsVAaA8AjA9fgvM8NpSqmikExss+QQEGcu1qL6rIP/UgOl+5Ei4OBXAELgXY
g7yRmZpGEbJ0aUgZWVXfTTLywYgTPF98Ol7ZLJeGwnuGxBjdQwJi5+vNMoFWloBpmZZcReLOc7tl
DxhU9HnRyTWLtwsnAd+y9X83fAQaPK+HQlKYQly/T0vlUP0gbYLjB9nvcqlo/TjxNT29v2CXdgZU
R4BVR3V5Q4G8Hm/1RqjKJdIrG9bOoBrY9mfl1/rKBF7a9oBRoumLAtSGwH09CphCgJkgqitJMsJS
3PTTBKRJMkcnDvpwdQiiajjogJFr8IxtZf5OQ7aNv4n/bXiTP2W61wMn1QQ8qmqDkvuzZzMYKJqb
EF5nxylyvCoHANE/9LFrbhWsup28ivqrqNnz4O/PT4BREphq0A56A3kZB+ydlMZ+uSgRgpsWJmMh
u7Hby37V0JmKO44ooWFdZv0O/aX31/fSzCeb2CIKpIBdn9ORF1wHIgxpUCb1BJ/AlcujHnBAmFPL
Z8Mckk1wAr6S/F3aVNvNun00+P/n5wXYGwflrNorAwjVFwxtux9sHsXX9z/tTayHmYXnF0rL0Yaa
RdD3enHdYSQ1gPp+OQxpczOgSbOL5wmOas7s79BjTwBtc/i9oHBh72Zjx2Ji6TXp5gsTDDfEEFOM
PQY9qu3u+Ktm40cQSrN96pVrFOqQ7uCfPYU5JFN6L+/XYG3nnUb/ivo5OHY4I/n7k3Bhd8EiHHVh
NL+j+A3JiwVa6Xhyw1ItlN6xnngf6Tgn+xoCWXNu7Nr/DpLBKQhR16rSF64q1BS24j5uxW0hXn85
3pNxMq0IS8ZAUThCIE9F+QRWz5dgWiNe78S8uD69cpVcuIshQIM1BzYGw5Iz9E9FReouUEYqVwiD
7arITh/ArCCgXgfx8f25vXB5II9BLrNRTbfi++sPhIAD5QvnfukEzTDuZ+kvcaEl5WEEgC0EMfMa
CUX0sITOwJ4FnKBPw8JT/u+nCYolWFxMNRb6fJ5hXSERHaU+vJHTLs1mFnY7kvDQXtlKF9YTEh1Y
SdieQtr+/DgRs/hkCllQziyl/40oSMnMRmLa0Yksmar1NQrzhaOz0QlQ8kQ7Dh9wtoEsgSLT6A9B
qRfXfu+WFm3AyT4xzckB6OLl1jZpf6Ucd+kjcV5cPOPbwOd4p9DXCq7AdVB2Ewy1yaJD4I2AifUi
Fe6QGF8DgV8cDw1e7CAk4Kh/vN5D0HFD9KohzsqakBVJFa6gf8khh/Rnd0AAo07v79kL9wGKGyAo
YzhUktPt9/x1HbV4CRpleVx2lfYhpIOacbp+rWtD1A6u095Kj9WUotkLufvaWfcLtDqvgTwvXMyo
+gNflYLHu0mnbQv/14+A/MnI67mLSyJCwnnu9V7NPy29ShBiSCbc26hptPZ3c9oMzUcAR6AdmE/+
aFTWVWt7Lfx9OylIm2A6huQGld83gpprCl8PM4q4HFBh73Z0nNRN20Q6p0HYPrXQfXoiU5u+kGD4
P55/jA14NxpKqIi8Ja8oC1ISNle5dFavOd4S6ExSNbZJ7rgj17cLmZnOUX7zaDYB6/77/Q3x9r7E
Zof8Dl4m9L2hG/Z6Law/jx5zqrCEt/kYZnbol4Pubdxkwg26K1fV2xtzG2xTtwQQFniK7cf8vfCN
j5cwHKIyGZjZkaYe9q2ok2OwTM8IQKqXFH5OD0NQDwerdDNcucEuDo85RrkTnB8QdF8PzxTjEeyc
whLjmVsg0tBJ66Pqw1J7UJcwFb+vFeCwxZJ0fM3CCRnwlXDr4mxDFnmbBdzU5+iWFFplSWITPMdR
3380bvdh8pfxxNb12kG/NBLorIh8AF1B9H520KUdGxHXJCwdUR/hHVH9pCx096Fe63+s6AEfsiEm
IHkJuxOs7NkVhudWDFAwigBVSSf+CJ0naHftgRro18e+VnCHLOBPnH4BntOlpYXq78u/b+HNFQiP
H0wg35iRsaBtukjEUdnaJShlN60f3FqorBZwknp/qLeR69bwA6IbPZPN6G779782cGvaQI06jUqH
QnUtB7Mc0G0aB8Pn98d5+yxAahMVHdTF8aq/edMtrDF4yEVSIl+u9x5Zn6ACreusrdwgGyt7rZB1
abegdgaZA1x/qPCcHUzK8RYKhfGqUJs1m6YA2dC8DMMx1gO/smHevuv4ONCQtyIAHqHzzqkjeCKQ
5iTlSLr4BfT4RZYpfFz6X4asofzuL1BKz2Q1j+GV1+/StOKCgeTj1khHqf/18pFZLZHbVnEpXbTM
MxI5JOdjFOVO3zVt5o3tj39fR4RKuF/RKsUZ2V6ev/aLDIRPRkriEtJIfD6SLuhkFs4dfdCyT5cd
6FLXamWXZhfAGmwfhN2AM50tpRaaBNo4MSJ+Lh6FHvSxTkT8EHHVHS2j7pR3hA3X6oKX3lDcZ4iH
A0QVbyxqcG+2EF/EDkpkyPMZqEgkrLLtbhvGm8KLZmN2C9Rvnlfl/qPVBJ5tVESAjYRPCEI3PKav
Z9kf4QnGakbKoXJUXtvO2bG+ZvtFuHDsgxvilW104bSAPkGgg7Dp8L4J/JXvjpPnYjwUdaMTAHrk
FjpQ/bclIN6V6u6FHYvds2kSbjP7prqbrEhiQ2FQmYt5sIMrHoQYK1BCbOdpsIuSa8Sii+Oh8ojw
DOpmaEm9nspGd1WcVChADrMWYEI76b2Ne/7Duma671t9DRZ+aSpRS4YWWgBGDqhur8djiYYvt2Ni
ACyHoZjWGa9xA+DnGhjnGrz/TasR4d0msLjF9qDTQWX79WDN0POpS2laQjY92s89cz72pIHd6yDM
vomkzEMnaHHLJkYXHpRGaZZUkfcZRdngCmzq7XHBT9k6fpsWFNovZxdDzBBjow+S4rmCoC7IR/Xn
wUSe3lk2d6fYM8FLGAo67qHSMHx//1I6V1bewlyQuoDChyUFMKbB2SvmS0J9GN2mZWd9FxTbYZiy
JUmn75PLdJetYa9PYdqrnVONjsqiMYF3YZTOYVeYUJPPA9yFHhKHXDvHuKbO9h803RAMIzXZzhZ6
Vuf5EBWct6N0oILp+QAIjVHbBjnKY/Oc1y3tgyzuK7crtDHJk4yQ6GezNCu6hwpGfNCxWuRQRE6q
PsHKOAp2qgYOIE8Dhbwq6MZIFrEH4akKCiLRzkIMK8jXNYQFMASw1gK8E2Nftj7P0eOd4+RLVDWB
yaGD6q9z3jQppHLyPvQ7T+UrZKuoyhbbe43N9aRZdd9Yd2g/o9sl9Xfq+oLthxgxwhH8laaeMt7E
UfXiKF/Oflb1QbJCkKZzDIXvD5Fy+a3HbZKPsdGLE0PptV+Wj2EoKbtb4Tet9jUMp92vKC2M5oGz
cWCngIdO+iVa6oQcK9egiZhNeAI8naVCV9NhBDcQdle+pWl/w2WnIYvd0JieYpeHcKzRpPIeIyKA
eG250jyvGV1jm0XgZXFoFLqYIdu29rdirulU5oW24ScjfXC3UkMkO0x0Ef2tIVyHDzWFhUAJF+eQ
Hfxw6giEqX3ofWWgOvdHwVO3Ow1gnK6fAM1Y+3zwOlnt/NTEIeQDpWmPjKDUuwtguWEy6EtE0d6R
U0V2MHPw+hztHyrgCUP96WlRnm9/QbLID+6cJYJhNGjAHfy80sj08t5ZQa3LNEE/8lHFcW1/RY5s
2Z7AJKW+mxWcGvZr67jzU0KHzh7aGIrQBaj8G5vK60EiKIFu03Q9Af5q01x23Uq+wANyXH+jrb16
0HiPkRnedDE0h3/CkmEYebHMi2HRbgHfOsxHATvaKfMCK7ouI/VA6z4DOitQfr6ix7ZpMo/gbH3y
FYT04AldOfN4l3aGVwWcymY2Z10wUqeBNhK0tG5tPKC95ozrvBx9kIbw32zHRs5ydITimt1Vdk7k
HXNAQYOFamyCziuYGDx7XNHPgumzBB7UuafB1nDPg7mNaZ3zpY/FZzOuXnfTrHFY7YegA+BvZ5XT
0GO0Qn5D7BBLS+ipoMxK5iXzjFjqBRxhC2Rd0Usc0j4bporHN0OagExs0SQZT5Dcn9JHj7OgiXNP
wbL3XleUTr9oZVuWQ02kmbxdHfdqmnKYcQP0E6YibqHvXDm4mNJlwRTn6EvUkHj2xhr9ukJF1ht2
UWNXuxscIFKzVTlp8t2B/tGGT/TGO6lNM2aV185pttGN+pd2cla1mzmH0k6KPBcF7l7y9gU1GeJA
sL2a+d4KNPf8PPDr2L9P0OK0RaWn0L9VUSyikyEJUqmiGwEgOfim6sW3qkeT4GboY2Kfl06Ltc4d
Mykvaxbb0l+cSQVYj+tVLEU82wjXurnvuPF0AP1+AOrJSUb45Vhr3Qp3FVGUHxtXJOoEaljT3a3u
5JvHKTLTtADtSqu0XCWNbNaPTRL+akcfZuWZ2yy6yViQOhscVSdu9asKe8d8D/jI5Qu0Rld+IyGk
2H6gjEJBBlQcCnUvVJ1C1N0hOJaJ1IbpYyVd5d7UYFTasnHiyfdP9WiSimfTiOZB4dMZmh77PoqB
l4Bcch9/qwPh0J9MaRkBIYTW5a72VaMOLeeu2PtK+/QGiyv5Tw6pCXkHd1/HuFkcti7OAlSX6uWH
okNr96CGkabLPBVpfaQLBCnwzJDZ+4n6vktpBnlJ13xwKon/FBBWtUfpGyjqtajW0Qc+CaXvvVo4
+uTyqV9fsEGSOA+WVag8luHEDzr2VnGsfe3WRzPzbbsPctU/zAj9EFvKmaL1FOvOa07zPC5wzjWM
a1xS3EFDyKeSed81AAzTqSFiUPt1dqv1+8DxoOQEYCSoucYj2UQ3Ayo3aeyFk2l6sekYQli4EiGY
Gy6tQ/cbaKE8uhlqY8y871bIW32B6hTkHxaCR8Hb49np1SHlccon2HsB0rmrQbiYk5zbphnzploW
fsQbKMRHCGOM0xcg5Vwz7mIFHeVvq8H2wWOxTkOCJAf4Jf7gewwWGy0BBO0+iWvUNkG/h2g5+r7r
kOYQL43HU+8q5pwwdhI/28Us7FNNcapPLjLU9cgdnwFiHkWjYVkXpuxWz3E1IzOdSPc9ip14KRX6
IJtE79ya6AUdgLb7Yjq+xD78a3Fmjn0EqMKIR7OdvEMrIqOWzKCmHR8UID/zB9SYw7FAxD6iNil5
xGOeAaaGbCUVAAo+GtS1h93QEAAPsj7qRwKn05HBnokjir4TDZzId60mTjBnQCxTVvSgXDv54JB4
Utm8IgzNFIRFxmNtlMRjIQDfzbG2PiQ4ehbGRwrvEptt3itpmQ7uWO9a6JzVX6N4TM1NEK8yXHZr
0CfLDYDvJP2qJu2wD1SnvoLc6qRkcJQyqdJsnWYwirJOxNwXhYtzCrN4OFN8Ui4Qw7fKhpVz0HZg
rN4BMcwSDmXKmNnv7bTw7r9JChe/cESlO32EEY2wL2NTh22Tc2TMNjdhD6+5fA1nrClc09L1wc5p
YPZwPkF36UfgWC3CHO/kWj1XkC3Yw3hFzICXTWt9GMBL9O8pM/VYoncGgmsBzkcFZSBvm5EOCMpf
uJWGdTePfVdA1wCkTONbKFUP1nbisREOlsos8ErMAa9xo8zhafRfV7fsOZGy1ni5YcB0o5SeEJ/R
VZXtaqqfgk3owjvw6RM7UycOz+F+HH2NGkLYPecDaQ/dRORwUEOLANyFBgZ4zlAN2oPYCSNBxSsf
9VBYvqb4rcob7hdZRQlGA9z5YMap8jKuZ/2LEQU1aUIo+yaDir7IwLiANdJEe3vWq+45CGgVPayd
XZodQCAKqjrt7I7pAWSXsN0rkwh1u7a9pEfPUUBuCoZn9KbvhuV5DYJqfRSCOOnXamg9loEzHH8I
UUB2PjhQr1x+ih52HN7o6SBH2Fc9GhthOddAR17pur361YIA1+ZdyMPnaR6DR1gu2zBLBz8VJVQL
28JsRKCTO7pQ5uDJOjdF780xImFocSK0gyXlmhtqvPGA25ZGR+5Pawgb2mB65ugCMDwKmKbfcgyF
zBMPerYFiStFizHk9XOlsSFzL3H6ZzYK/qslZK4OfqpG8832SdD9Mha6orlJ2hi7ueaeuxYQHIVH
UL2gc/kNAaZKn5xWjMvL7EPTDshduvZHC9kciHP2TtPfIk7iqGRPLYIZicdcIF6vRPKE5425Nwua
k2GREhOqDALCxN0zbFfbZwFtkv8qYLeQnKVIDw8U2BV+EA2i5XwxY9UCE6BD9ehLtBBvlceX5Uvo
oG2V8VEtww6GFzQ9tiOaBgiiLKWHRsU0iArR+zG2TxSsyW4O6wRWXQaWQKmHa/BWa+WygxdSJ2YI
79J4zJSO3A9d262/G3fodRHhl3xsAyedd3jCQj+LidbmwVbGS5FFhQgT4PNuTcoKC3EDnkedEG3R
Gg1FfbSX+7pohAena4fQhB9H8MvTr3g++2jX4JVyDmimrbbKrOtKp1hGEMLQqyb9cGgDMlX3tWwD
+rlNZDLsFu5OwaFZQnfMTR1Fcg/VGrbcTUYqdJT4MI3fUTVR3c5JWjxxNMB19lU0dvRPGwaQgaSw
rOmRBkswfg5CHR/gFy0B/ekDo/qsb9e23qVLzJZHZBbJUiBmJA2gmsKzJ5+DOIpsESLNbVW6I2ko
jnXQJDe4QQB1zSJJZJw3rVB7Cii/LuIl7Tlm1J/R+/bXvirg4LMkOah2tThYELXmLCS07T+P0g30
vncDbotErcoULRkr+OvA6MY9rfCqi3d+J6EY2vAWdMSgjaj5aBeZuPDR60aTDyO0x10cIYRY9Ii8
yqzzR4sqKoAUQGinC6C9kzf3KnOamHasjKo18cSjowM8tUsOf0bPR2E+Rj+i08S9SebOC4tKiIms
SIlrmiCABe38VljtQY8LVxH0BsOV/2ZzGwgQBn1j7uIeAvj3yJ2H8EeNFe0LBXcB7DftzcjhaIih
pnQAzNRbVfxsKqBPi0YpJEEr5Le+EIDkcfakE3wxYcDWkyeqDs0av16Ck0fVLG+4H1C4vhHTDhlz
p/QZGovRJxiNm28RYlk3W4WGjOWgDCfgpnim2+EUBzJvY0PJd7jUuU3uKPRcwEjtLNTLeRucAtuF
Tz3yLRRKJi8VJzM4MCUT3hDEGYRDDCm4HKc5Y6sDgdOKpGtfOKtZST7yUT+o1gNMyKtXIBu6pvLn
sh1Dg/sAFLGsQX2yKYwXyDobNyvh48paGuT1yMMvqHikbD8yMgc57fkgcgFpHb5rLAeGKyB1EsIm
t62HbCB9bGAg2OOZsz14stM0uHEW+jP5L9UT/TrUEDDPkrCO/3NlSn/ENrF9vjSQogpSyT38U2Xu
ImdDJrhdpBPEHGnj7Hga0i7zOY2+LGgI/1evutd5DV8Qk8ep7r+18I1H6sRwDRQAjY/IfngzVCfb
uApusyMQxH7QsQiIT1RUijlkiPbhRh96WQCthR/R6iwia9FkXjMBhYuPsURykjF/jZvd2naJA4Rc
0rX5AvYoOLeLannhOPPk4C5N1NOw9DLNK1Qxbh0Nub1M98qbdiI0FFrsCDKdLJjMJi0emkrloy97
lvVWDV7OkJzU+TLKNMmg6Fg/DKtrZBZD+tAeNHKQh7itN8h5Fa16D3I9jLIRF8y38NcC+3YNlf0C
IjDyvqUSFtUBsUJSm0Im5KPym3HMlyRsfyI9G8ESdqSRx3U7e7canh5e7gnGYMCmUzCJUzN5jySw
/+PovJbjxrEw/ESsYg63DB2UZVmy7BuW7ZHBDIIEE55+v96bra3yjKfVIoFz/tgSj2An64vl++2S
18dBpfuAXOphI43mEdtEN2YJByQxiWIe/7lzE9pFSSHVSLSSJc+654zOUUs1cxbRNsBluZPnmnaC
tTi19gTm1CQDKa5zOLn/rJpi58yZiVHJeMq6KVtJlf3m88mcAq2XqAptH7vJq/ogUq8FtIjStl76
7+Pg7lsa7yO3QzUz0OcirJ2/vWfva75Ix2nyBuCRzyKakKsZIdXL4u30cw2hVf2Wrh5abL2tbaUs
tKjdg6XbciZKLU6G5eQRqRUoKIG6AQvdjuOhILwqXMmFbbGMxJEOf2ySJVvHYhfsvaH+gCcfgtQL
jOdyOhtvJyvPRl+5NUgDy30mqiyZNb/gZo4ZcGJTsRM4XrOUfMe3Cc6ls6DKpQ7/i6ybRbV3jzpz
20jRCXLw3tjOR1vN8W2zDf6MdeP82tt4y5PpIFbHLofmaVkBWzhNyvi7EsdUnyYv5MKtUPyoVKG7
AQORxvskHtXpsFIEI2s52MGF12zwOCiV06fzNu9e2njKj/LBNYfg7976gnCmEZe/R1JdinCp2nLH
CNnx7XBNpPPuOCU+uN7H0zscITNoRMfFTVAfbmmp2hUfqnBWlUZj4woCBGXf584Q209hPWuby9km
jhLJdOJmImyS/3xP1njZOPg+a7cK6jQsIzIXo2mVr8w/moBsjz7R9AhpQU5dpoHtFfFiiUDg4GMp
3lwFsuJ15Jbqw2LoGUe1ZVHd7f5zWKLo5Rtx3BPufhAup7eDMg/qof7DxODivFGL9d8m5zYo9m4K
3wYu5T6TSzWyX9tx9c9utNQF8NPxq3flIvN+YWtLdYUzLTO0rcxvCJdF/1xFep+fpO2pu2gN67e6
meIllZXTPC5c0sPJxMh87zqt+JDDEjkSdmEpx0IMfUmx56abrNnHLmC492Aefeb4SwuYGGVEvOPD
wxAelinPlpFZDyBRnZCzdfLkgzsdJ/BDlhZJ1WtKc6jhXpdrWWU+AdU6EwEe3oLhYmruO3DmurBh
VJLv9mpKcM1w61gUCX4+NquOC0XeJTv/qPu2cBe7eQ1ry7evLm/MlmGMHZa/nWWjjJbd5C8PjgLi
v5YLHoRLWRtqSRNmgTGnZHd6Gz3TALuQ0oTIYnAVqDBbss7UMUfs6KPrPx6w6U66D2Q8oLUOA/cs
9pn2iWNdKv4RHfniyiyy21ncW2ZPbY+EjAzCFK7JGahruow7CXFZXAf4dHTl86fdsq0j/Ubb0T9a
lhl0vvo+b7BLqZZ9sRtEgPU0hu2Z8PWmgQZBc5RhebSTjI18rVMI9mo+92oZWL+SaQs+o6CJ1lM0
gwdlnV6aPgUO1frvWO8BhILF7pk1Io76fIgDMjRTEw91zANgS+cGB/9/aFrMd8NO077Gxt0+kK/V
YzaOIf+pQVO88Vg1oOvnQSzWmwbhdVM19VMNA7XKSGarsRzMWLIM//nuyAU3kP7Sp6pOWIEHurV5
75H2WMXGVrRnxp3d65hopc4DsosPgeayz1aBnVu5gTSnMlimj6lNWp0ePGlN3rHv9WSPQOgU3PRA
hp6cq6jwoz567mmY4QWuNm2f2rDjtOO4H4soqa02g1o4vrnKij9tYcXNXSzM4ry4SvXMNy7DW4E7
eZ5SbhXlPd5QW0Xl4GHMNUKQ9a3GszHn21whGW17XsqTY1YCznmlly1LKnbfKyaU8kXZWqhiGQPn
G3duIvKyt4fPeVsClZpbbMt9TeeoXwy+YvVJNs/71oGW1ulIJ/GfNqKjg8YcDgEM1MsIHFEL/lCM
letlS+irKw2PZsmE3y//+N1bX8uSDGPaMg/8I++S5WaQjelSe/J3uAgl6ltuFBzCKWk60RS6XRNR
NMMm46yL5u6v9Mw4FyOJJ9y/5lifpA68P/5t8Ulnw/pwZhnoBURxJ++GmF07P+LKLfNtXJefdS/D
3yF84L/SqeVvkVgkApalNTmpbXx3L7hcmKqauQcMm3sCWR5aOp4KSglnmbfgAfzMbHXpGLTHc7fO
U5/p5ghe+d1GBy+zP3z4KpItiSfVLdm2WoOPnmXHyeLRLD7jaxgtGZ+tlyfRDiu44RxzfZWEdAyp
9E21Fwsn9OPtrXwnAKucshi3WV+UUBnmFAL0vKk9uqUkBNv7RG/Rntdtb9TlcPflDR3LUOX+pM2L
mrnhiniQi7mvAYWPgjWLX1dNgEOS9asFFeTSyCf42le/yUKSEKZMl8rbshGIZCgm2oN0miwoydJg
7ypWNSKR+Z6rIawzo33z1C83uVfP7LvzS20SBVQw11EeTSrOm24ldCckgPEEluCKk2/P+1+HOz0s
xNGL60pMWJsPO+QIxNxMJs5WVqAfjS+r0+IPfIMDubUylaqu3hYZgqnz7A6f0tl3ZqUt3NqsJ+Rx
TPUihxejaqVyUsSbd6h2u85guc1XubIY5aLrpiAb2zp+26VS0VkZVf5KpNXdbdaklwcR+tW1Dqo5
ZLx3tvcm2LSbNSgrdqglPRw5viL6vnVdNdfWqCg5xSWR0FkAc2Sx2enqDqxl02kAdXunfDTiqTuZ
actWe67uUSG1U9aFbjnmLRfNHduwInEgmjyd9zMtM9l0IDjJ1DRWN9QtkTYeAnBNINRVQuW24lZL
oox4nwlqUkUA78Q8xiTW5K2w9BvztFzT1aNBM92q1sXwjeX8n1fGWIRbV5pHfnBTPQaBVW139bGy
6rt9IH7H5DBZ6bQCQme3IuBHKrIbzm5Kun+ORwyCHtc7VWuN6pZPMx1WmR59rMpsAZs4TgLz3Ie9
4/G0YeV+llVovfvCLn/TVDDHzD0tWPVhEoy6wK9tikNY2neTJyTFl04V3HvMpGvm+cfwbiZR/ts5
gY+UJbp99vGReim4v1zSnaBVJxO2Y/1sdotU9TZhBcyQUZumsOhjg9/z5O6mfTnEXdYv1k2g17rA
T+2YkHG0hjyI+bbiIix8bWpGvWMMwjRcRtJ5ZCKiOsdCvsx57MWQiazGvB97M20wI1Yw9CmWJ7Xm
2xSwC9hTdXh3waIsJ1uXGYRo9NfhJaK3C8ftrmkTI0as/6/ZkwFNUtnvn9E6buJ0BIm15uBFa3m1
xDS4Txbi0e4kQsBerus6eiAYe3OBcPr601nIMGTwdWUPWsCeSKODOtaT43cO1q7Q5qYcV4d3I1KH
Yu489vqHN/L4naKq0iqVZqi+YhUb4ssdXfPXiqjycwu6lH+/d7f4UrPRxKclqEDQdqf2zolfddXZ
6iAXztM4jOuTxk0ape6wAQLCe6zsyROTbIFzSMUZ02xTs79xRp/QfZXbpXT0ophDXOd7s0eVOYNd
M8jOfbW1eUR2zf5cYwjmzel6YNvbg/4Np9NEVn63TQ6XBB3mHS88RXMggYnZtlSE4Taeaz27RV/5
Sp/kuFBjfizx2KYgCIl9Cf0u+MGZysNJLUXL09dt4ki9cAksLniGEmzp03E/tpMGodwsfaQWiFWd
alg+cHrR7A0pgjpOss0Oa5W5TcX8mLAsd2k5JITuSZDpHy5va5nvk0vXhdwXysN49PhfJZz2rm/m
5M1Ii9cZyRvo4zqYm4HL35vfBxQOU82AbKGoxOE6l8aZDsNUF5S/vT4hlNbbu8XkdmRVdxHpOz90
VaFiduKJPQF1SdIVTbjpkbEeyQU6N5sA7nZdayuDWQg+MOc2a0Z8QWvyZXH9z0GJnXAb5cWPBDQy
uNvONj3AX0hxhjR0+rs4Csr20eqPWXzHZaasC2ITrnzH+CvE/+gcP5N6UXBiPZEL94GqG/2DJ2J2
0ynQBGc0TA5g86W7NdkQhyuEn9d7TVFXY8RxH9VrfBJbCcllBd63ZCort9j3weKfbsPaJhpaSAZ0
Gzfq401gdzxtADD9B69h1bdpmWzu8dgNTtO/bdz5H6Vw++ON+EC+ciKx4r7wyHr440/e3J/4WJSC
UopQes+zxtH3s90drR5LZN3LeXOruYhXpvuLHHquxNEQlZL6kx/+2qWniZHueekuksR172Jv42C/
+cgXTH4cvT8XcxxOHMrkxhwcg9q82nXfH1QUrvBGqXGmKjgPAFdOqgYInYdjBHlIfUZWTdnTzv+2
IN+GpZzYp+DqwqhHn12EIAXHUrLuL+Ou+YXuKnY1eGkTyLdmrqw+M6unmnvK1hLvNNLxkLyYNVyt
kw7lOhakKPbyvoopz0s9Fwr1EpjBXqGavVpncvA3+VDVHa7X25e03Q+JCcLvG1H1+5PDEyaYZSDz
gjcTzNR1FEgfJ9UUfs1izDBJs9Nju4/H3+HoubdWrp3LFLvlxwbuhPVo3eHCYN7jKFXLNK152Yrp
z7JC+xVwY+0vg0CoKmhw65J8DY8Bv7Guuqc1CI/+KqxlyYCD1kzZ1SsL9cSZ1j5z33yUYVxmSThN
f7ptma6caMEnZcE+GyWtn78Mnjvrydl8lt0ZBwBvTPybctjxI9qCHy0pHUSPdeO7WOM65RFRqdcv
HFy538rhXE+i+3D07ocne+w0UEG1/4r8PUm4q7py+a/znPYptOllR70hwyX1lTLW3ZLUsczQ5YCF
NtNEcI1eg+TLLBqqAjd5fREqSOhQ3AGuylJEf5XnC//E7Z/432R0jO6pYlrb874RLdGLdhumwVqH
7oU2MnOGNPfuwbvA9XzZf3ORop7AN+Ihtepq/eu7pJvPSCM4b/xGF1M8NutpG6TeT16duOa56ckN
qgIiQgoY/6Gwg4pINuxjQR6zlUDkRE3wuxkqYIB4uR0vQhzlH2js8XfcHM8IzZMhbyOKItJlSgYu
Txd7XTpbAwozS7lRMQkNODrTdL7kZtPrmUZlf8pCbfeaUlruqLSipdXOeXQSmXK6Th2DJKuF3s1q
89r6LAsUTiyva7nN17nG4cvSlLS/GBD6J5SuNitYOAWXiWfSYxtbPLSZo2jjU9fV1T/SukKgbra5
nx55Sg7rWXz8lQK3QraVY/0VVfxSgsBU+hW/aZQin2sryLdleGqCPepOdHdN3qc64uFrG/cWsNnW
INORro4fJOcK1gNzA4ACx7Ye2j6Zks8DBZD31HjD+lmZaRlAGvvdupTd0jUIc6Zk41hBvZKawNqi
vFcWb3+sXfjCCTXx2StNVJ6UHdXTo7K6LYTuq4KvKpb2f0hixZzixrftbwdTEfYdr96at6OzsU72
8Rp/UcDIm1PuTVsMwz5X52CLYF4nhrAHJFXtHRorh7wTgZrD53dlwWPsc6GDVo7feARZAMd+b52T
re15y+qQ0pFiY/hVOaYkqb/0WC0rWhyXy8bi/HcuDj4mIE0FyJZ7sCXrwzHtyuE/pxLk41zQ4lw3
MeXwbC26YkYfgvlUOYHYMgRCQzJkHRKQNi8jh06FLtkZ4ScT8qnCku2vi5CdnZbk8Nm12TnGm6l6
nnNTtaOVOY0z/gg7RDTpVvsL+SLKNHG6LqJE3JB4oKMeQRcJw43PZRBbVTSnE1p/xGBb2NZ3YnKS
Pd3HMfiy9DrMT4e1Mtz5hpRIpCg0D7XEkv6ljEzLbPanXdN3JpDPbDGi1fwYdGel5dGMy11nzOGe
bpsB4JfNUxRuIO4pt65fFvrg9kqTPaLqToxGFdAOKD8S3SRIjvylZnC0AFJurU4oXhrURSzSh4LK
GKlcne5CWZnwEuH507kOJnFcO9H6VVHzwwSndffjFdInGKo0HJrgsdqb7nWs9ukHC03Jwm3ZwzdR
OsGVu0bbeWIWxSZqhhtUv3TWdeqN6FOc1rIpynoavh3QuH+a/Uie/NEbN+aYqf6nGSkBnGFgZSYW
CH2AbrO6l+jwmL2Qtz039rF+2VbdrumOeM5Le5X0941s9FUBNJLAAtd1m0wdaqH7zv1iae8RHnpu
/11Gfdvkk3Kg3tpZdE6KisuOMifW+8+u6vcr9725p1LUhtv0K9HlnE6vwtj8P6iTDUu15cR5F3cH
McxbxRcflTZyttCRW5BCfxxJoWN/unObbvvwSYkPMlmWci/q7ejudpg5eUfiaOeTyG0tAaZG1by4
YmvX+5WCxn/1gIwyxZVPNq0LAeZRp+xMH4crw9OMywc1AW098Wlgor4FXdUNq4ml5gjIpC27VJuE
Ydzd6/E9iJv+i/MQAUgruurFju2quF31Jo8XLy6/YiSBpzguIVobJ+hQi6hy+ihJwYCMZTCOSdsv
gy5v+4GzgJuckEK3QkDES9P5XGj7wR2x+9O2UNuAOxYxhthOK5r9h8Ts3C+g1d2ckXZs6gKJB7Sx
JVfdfWsbZ/jp9yAU2eY7vXdt7U53D5EUPayWu4zjkdeVW0Gioa8s4H50d575OZGc6iDoU9CmYYC/
5zEugqmqx7wLlQ+/4DUsDbshBfusWCOGJ50s9nYtAYsgSalrVepovs3Q5W2hK9F0b13Z4mdq+LjM
Dj0/IuVEECDUntr+RdelbvlFkHZ5RxeN1FlgWh980UKl8DALVqWc+084Z0PsHNt2sFlIFvrBBe8L
rc6+tIju2f0PEmsy7RKXk+qmG5a8i7T+b29bUfKhYypIgfmR6y4sP3/CSFZuDkUcVFnSWZ6ddXYZ
/Q6CnTCGHeI634XCbC/bpDpFVJ8/dP42/eVbtb7s8RjHQrGE2hdviCKoMySUsFOlYAil7GlaUBg2
cv6DxJqNHQG5+0iTvPk+8zrJrC6t9f5gFt8LZ2jsP+Sabw8HeVvVebPs+NuG2cRP3a5bpku4GKbZ
oNetm/GiNB2mXdIKM69fCcbSqEhBslQpGRQkMU0sCGX0YYID2Ea7q5dc/LEcy5e580V9PRB0hFnk
r1tPalXkLRQW1oF7qq3R5gJY6C/NlSFXF9a8S+zzEYZwfJPTzU+GuCCVtU45S55Q1PlBWtrRBl0w
Jcl69st9Ly+bO6F40g2V18EYM5C0Tdx4V5YgrGwLb3uQcVZuFkZ24L+T6RrvidxQBCKOO9ZObs8G
cBUwdolSEez2yCw+7NWPqq5j65dhgRJnCSjWZTyhcnUoexuH7coFGaw5GlXwvB3pUZRTc4si2yeb
KjotEZhntm1BuF028n76LGxdw5WNSk7wTI9cJzLs7d8JotavJtBux0co5+DssIREt3+Tu7k5eB3f
4FKbJZusMubfVIKTGqGN/a0W4YZAGQtUk/oW3Moezf1nU6IteyQ2V1Qnbxv2H22rpzrb6ib0Tj67
GTQNLcjLeVmmnSMgiVrnOlvc1+e2JnH3gda80Tqxf0V02UJnRWdmLFDMBhDPvuBhsaxcbet07+mF
Uoeh5ByI45av17LUf2sXhss5rnXpM4HUreHAsfzpIdz55WW9qtdX3aPmBBcKJi9NppvM3oLWHU5B
aRrxbDpPJ3m4eP5yCrkjon9uNEYfWGLL/bTDYUZ3TRLPfzzea/CP3gWRG0PKsVIbwJacvF6gVjHT
0GcMT9OjM9rNfePM/qm11u0xGSuHcAGuhCdJk8E7Esk5LEyHpQFRYDx7jwh8ocmsyfNex8g3IpsU
2aV31L7634NJJc+9r442h+vvaYlcg+ENE6DX3wvkHyvYcmXDj8WldVkSBawS7tK1iwjKkZ3Gbz6O
RWjz3jcybC+Gn/gJS2hLkFuIIOZste74gB8IqYtacUjcdCKN4trGqculHoowR+W5idTftM+sawIW
48ibsZtbPtEcKBP9HiYpKTUoGlGoGaGo4h8JkclxjvAcHXmTmOkvqli0wBXYtoba8M1pw4tdOHVV
3hGHq8di9fb6/ZhDnrUbm/ntOAR7O6TqTT4uKm1neq3rn7sF7JuG3MMIXctfXT9HDxDV+ytSlOM/
PFERPgNgbhAaRK6kl1RtLx/W2kf3MmyrXyx10HwsowMMs3ET5jai2yMdYXa+oZNZ/u4rykkWgyZ6
8cJbNfdQEVF2w/TH+0Xs8d1cyeS7hDJ+ohmm+5qThW1qrnx916g2eKnddX2Wk7N82qOXMHQk6/as
+HAA/WPQ/WgUQ73RwbKnepz8r97wpiLbIuutFUF/3ytjM3dhw8v9xN4fVW9DJXKX9EFEj+1k+tD8
dRaA93G9ifN10H/qmO3naDrmmg7KyxWhnanY34sbcFzUS6hO7T6MZ+NEw9e4d95Vl0F4nRd7eJ+d
2bkX/mxBo/qsRMEwVnkiofqC2X1EQLkU7NHbK9LT/6phFXwffJihIZnI6hwmC5KZULL0pbl0VfIb
/x0RH82NfxrV2Y5G/YwOLny/vdDn1oXSs3Y+9mb8+jJ4Qp/jIX4QIwC46x9+SpQvBHOgup8IeZMn
uN9TknSvQxe70JvctZlM/FOzHvO9IOthsJdfKBS++mVDijAc9xKJYsqfUnTqhfvDPM7yezkRnJnV
I0qc7b0eLdYr0j6XTMfjKnOUcuF7fOvAKoJo9rKBXfMxqMIIjfiop//C0LjhqXW66NHMnbpuczgL
oN9JoYSPJeKRen3Ct87TDWaA2jselvlk5CqXomragzCb0YmyMG6DT+0a69VgAP2YYkwhlRTTs7QG
8d+GXpzRihSH32Hv2z8WFopf1mT53werd55hs+WLPXf9nRLWNud21XonwV3x4Mi1LxKA6HtYfabk
5XD7fxKZJUIbuVdp7I9hsaAcgn93k6dDBzel0aoLcNbul9OijUq7xGnuOvjic4xGGsKMtPWPcDji
35pb/86FLv2X9CiOoicHnkSh5V/ArJlz1AmlxP5IauXwLhzNFB8rdQ9Uhm29F2Z8c0tt/w5wnhSM
AZC3qwKvS4z705p8pKKmdYtlnvz3mHfl0m5rDZ2xAmTW7Zvg3n5xIo+/ypoi90+d3EwXeyDQ+wXH
HWduB3voDjNS96R2TpBr0UciTP/AiExpMGdX9OK0fveDyzmCuivdO9si9BMRxFFKOulq+7xvcXdv
DyizEQ5ZA/SK0+9/PN+qXvcQX05XN9ZTNLT7N9NM7p56s3JP6+jWv6y19H7W26R2DBfTcWVYs1as
I375RnZA/3MnzgfRsOPXX1NVevz9oqyBRtTq/gIQ0N8wJI2oVY6QZ26XHX9PA0H+ggKcEgFmbJFc
nd63wCITDEwcI4TWHLHANrBuvG9C4o8Zh74uNqm8R8SU471GHnnvIuBIdTSY553csCpDnudYebAN
CCHjiqOuY48sgArlSzK2B4w+COJ7Keb6tYX0RlpqWztws5Di13KUw4LfCgmRNpb8r1pmkc9I4+I0
1EHC0hDUtFI4TXUoFIN+8JgwRj6NlsaWFOL/+guvggLR82PzLocET3+CwwvjWHhzYt0Jy3L/MF71
NGyhFtVXM/rljVgxbqUuDCWO/+ppu3bv2MZAikxiWcuX7NVmp2Bs9odXqTlENo6j/We5Ioa/tEps
/d918aPlrPEftr/a7uhtFr64nAr2FhNk8WK131FCBh3ilHZw+gKdCbXPau5GwzI1hA5JRGacsOXs
ZmgDyQ+3te4ddo/2uLJraIR8t1ZOPD+ADSQoKWxZI05bamrjb5M6Ov1uhRV6uwwGvzanOlJl9KJp
XHcfRY84uggCEV/xxJj/iMeu+6w6+qW6VOwC8mXoGRpO6IL23T5Vk9PH5klaoYrG08ye0YjzHIHV
1Wms1nHFjJeMR/2mFLrclXtPm/jnAPUQFkFdS/198fqb3KPzxuPAtRCgW57P3oSqo8ZFZ2gSlQfc
Q4FQNkbGoE2pcA1bSCnsh06iYqR5DkqG7VbajTuPaLwhl1S2I7XbRe5tYeU8DTBN8cXtZ13yfULm
qL8cci5g6maUs+qrW1LZ8aOfzWqdkaLVeknjFS2vxwBfLtRm2fEcHzNVZOzM9imK6018X6yIizle
iJ18QhYzLWAas2e3lINiIXgPnW4ZritOuwhShLn7zkcykLDS7tuW+cItyT/vEGYWNaq/9qHyI13m
/Nz1bMOiufH+yW+kQoYfbvvvBcOt/f2YOCl/zZHd7+wHtHWz94hZ9PZPArJdkmcMk2v7Gi7amZ5G
GF33ipVaumcSNCaU8v4EOcOT0I4Yo/aur5/CEU4PUeRse4UPdROdO1kO+l8YDu0MU4MC+Q1XQzn8
kN7iwENvrgtC4u2KeXWtR6d+2ntcsADndMy4WY0RqTybPdxh2VjSuDo829IMvj3q01zExB3d2yg3
SoPfI/bqk+V6tfdZ6TqyHmE8D36902zNx1MJxRV/x9mCwcAeKknerZFJ89IhHY7QQQ5eecFNGZUp
6fKHufYHBr3nOannErY/8tgvjMV/tEr5tmJxseLl2I+sBivzhxNorqxfSesJmmfaPDiQTWwjqRjC
MQADosFsmp6tagUKSYWlWpFkGt4iCM78gEl0ceyoRamMM3nprljZF9jjaIJKT8NNCkGwExt08Gl3
8eL89puwxCSyaTwrBc7isYTyxAx1iw4qp2Q5S8EQVIx8QtfJOz37+uwddGx6V872mCl7qSewosEd
Pe/XaFs8ItHcWq5FB3XE7p1aeLfUSnZWyfyKzybYH8oV5DblpLNkXvLrjBbUfzcwJPOsYUSPASRf
Oh+NLT31EqAYap5LJ4YXV4AU0z80n72482P+GtxKFdLt1ANDEXejDrf1jIZxK3+TyL1N/yYlg/k6
uAC2BSrfquSZFYc6L9Gy9Q8kLVjJOYoBLi4ikoYKkaEsy9yJEIRmyeZ7/i9cp35TEKO/bS8Neibr
NIMI4mkdsGGnRxQDkeFGhsGuBpZy0EChTGEJdwx5SF1Sd3K7rTY3d5qOZ/8Ug3iLH8yMWg3w39bu
2XdBouplO3G9uBAIUx3V1v1h9WhcdW1bE8R2S8o610c4oG9n6Nm3jt1uWKZ731+TEdJ11o2fq8i3
Dg1aog/nzdqhH2CZWMrfQoNPBPGt462PVnsM0Tno4ITet72nsQ1jA39+o4fRFewTvq/7DZnQepMl
H01GSaBSP3EbN9tVSMcLOOVwtUqS6YIGc0My6qY4+FKW41IG5Ni+SSWhF1xP+s29LEcbnbAnbBiA
IgYVVs86aprm1+g0gleVXd81XS4jrLLliQGod/VpaRw5jtcBm1E/nTu+kmP8CDV4/U8b74p7ANLy
2r/IOJi78N0tPfzNaUU5Q5g79RLXbFRCdfHdMIrh38pJkmRWtzbJKRB6xcCMNt8253L32u2BiHKs
sIaNan2J8JLibCWX5jXaVoeFyGv7Pds6Yn14M2bPnf9Iktcd3IoBJEN4qiUdIs9LIqe2z0BEreYh
ClrL/xkZSRcoJUfLcBrGgEKHdOQormzs6ljwrir0k/Khj0IHTKKjUs+/s/Bed4XHeclBi64xuT8g
AOQV6cICga3cQT4qd2zbu4h7FjJng+yQKTKCLeFhMptzCgeQ2Uvn7TQt4o/xJvHDs1ohL2CUieVe
VucYPed9opP++FtFnqx+DC1JXh56VBy0/+PozJbjVJYo+kVEMBXDazc9StZkyZb8QkiyDzMUUFRR
fP1dfd9OnAjbUjdUZe7ce6XaMXfcZtxM7K7qd3puItxBtcIjtLKhoTwIjb7g00aaWV3nIEWoOhi2
Ocn7XnkEbmAkNfG8n2GkVs99wqC637XJOmA6ZiTY7qwzVennBDRwLhDnnbIqgQfCzD6GUx0a/wCw
Pwr0YyKWfruQsJb9F/kIBh78FoHzLCWq572XYKYuM+kU9GudWZf8heC2YuGAQbXId2SFMTgPPrux
73i+goaR0VaIgrBo7qyniQr2r9iiUV1DlQOjcHS0MDGJx1T+3Nwynd5LB1tByLnWpPLKQEg5SJIM
yIaJ9EeY0+c0fE5lViaGcScFzxjt1yJpmhPNuiQG0Yqu/W4BiZVPEdCL7j9ck2P5X2BuOz1ZZg+e
HIc7ZjZLnVa5I8GtUZDhJEMYZI5fdAI5ttLFLzIObX1ZsKkOjxF+hPK59chdHbc6jPuLsbWiENog
QLWXoBoELXNMqpCIZ7IJlxEyVrtP3SvuJFB7isJHm1l2+thK5dRkx1Vq9akUrlcMWa2ZFZyJcTKU
z29b2+7cpYn6w9hN3j/bt23zjE1fzBqPKu/etcPPda19hFJKdeLA78OSJvk3LvXFOLt2wVGdjbjC
4iSLchnLL3dt8s2ebVHEyy/Rw7Pod6UP2GlXQC2B8cJMByE/0UUjQPmKhH5r9dcozsau0PooGb2O
H92E2E460vXW31gudE/YgvvHew2w2HAzOWE1TFkfYj97kL5NmHpZzy1OLnAw3DChNA5aktfkRy5/
DlaNeM60KhkdRoxaMf08tn59M44xIg0YqLurf/H8dapPOfXSch5iyv2aCrBunI8NqQNna1W56e9w
GQA47JEnc7Xuljis27+U+AXGXfCzdC2CeWx+bwMVj1A6EFtfGAEtwb7Gu03BxQy1fyowYNlfBR4w
mBUO13U2JE4UfnO/jO7JkDEDtZpXCNq6BAhQ7YJR5OOxSit/fCB26VSHRFkZ/s1jN9bzPnS70Bxr
6F01JQn+5ZUfsIimT8QrlgaHkK/qveeEKEI7kndkca1ofXzeReXAE1gSJhqOqxVgubnXkiXUeT+L
W81cyDcn1iume7FUdXdUk4rL/1TOcYZjtFhb80r8OrEnzni45jRAawFwnPrQu2XICDZiFqQv8T0Z
9F9263PjZrLV1BLLpHlBol7b+BXuvanvMduQ6q71zR8wxUvVnathcfGgsGsDWoOam8C+hirV4W1U
Eck7YsW0VE5c23qlhiTH9Qe2yDSdRkEO7azStR0UT7J01p8gJpjgHaWdEWas0KSMTj1VT5mxVdX3
7NExOIxPTVLQ8PJVG3HqxBLhpsTI5AfkyuY1xyA/2IKgncn9VtzzuW/2YVnLQB5DpXX6RSaVEytz
E6XYjVJUvn2VbL/9wA0WfsjQW7nFJOai6r5eBGLgAZspZAbhL1555/m9QwCM57ye8I8oNKiMxUXt
dq/KyZ9/U33O42/fEMdmZzBXlblvKR+KM4VYPGV2ITzeXnje+znJLFUVqVodc4E69FFaJa9uQ9Yi
OY1OsxS4R/N6YzFV28MMT2S6zsexma366QedMgZzqSn7kOGDxL3Jzh68RvN5JiVWK7BF2zI8ejFv
do/MP288wnKqy/UnHnynfNpon+2fBoeK8ykgza1fTcHCxsvAwVptOE1dL/3kYx3syU4RfijCk2td
ZG4n1YrdbkxoqV0WIGzf8MuIOlGs6dDnTY1TPOIMw8rKCXZCKQQAnsNRO+MOBkbopEwfcWlze3Ph
RuP9BsJ4ng7IjfHQ42+YdRRkIdyIrj6HOpD1G7sVBpzluB3E+jfdisl+Iwm46pvBXeS/LCRY4//K
pTH+P3cdZ93sGIqGrf+jxUlt5kPu9ro/jW41837PJtVxwiVVGCUybx0gSuzjcZKkW1pXVe2pRe8H
y+CTaT8zba/C06qLPnkeCrgodyBOR/XS9DIRD9Po5P3LxIi1fh8HrF3H0mypfHCZxkW7wAlrdvDQ
31efAvE/vwjs09wj3KJeplmiXe3dMmQ1o8cIKHzb0P+jF9dSs0I/Cfrb38CM+37VNgmmm4XSsrBr
4gph4DkEOuzu8sLd2t9CtCJ9IdNGfp82ufH7zJOcyOc0ryPvPKJwhYd44AS6UzwX4wn4U4DTR7pA
hJOS/RSZXcmcX201uuYGGdjoQQRYhpVDyY5h8IQvZwvPkQfyqeJDCZZFnaYkxTfD2NtsJHmEjaur
5gGLoowQQdxdGEuN/gaHOkTZWYqtcg4dwxuhuHNxk40Z2ztK7F+DSJzpC15M1y57Q3gSOr8dnTW8
k8brVyfbmGP9v1NbiSPj963JYZIG3kRtd7g1A+efCShHJLslo3w9YaM01YMYid6w5noLymPRzoU4
qxDpqgRDQW9xndeNkBc59WG52VMjgtg/+NZcS1PsdRJLgClG/0ISuw+P/eZ0iuKj24AADCTYkh/U
YL33pEnN2elAHB+4hM/JuvxQ9Rj1x3JcFyFxkqRu9EmpXsIVIwVMSzZ3UU+fiUeGeTWuK+eDBkKs
PNGYl9Z9GGJtnzOslwX07oogh67v07WsenrzvlHBh4NWFT6PDQfWpVwZcdz1eIEJCXJnaUgljedl
cx8lJVpiXfT1dWFSWsMs2jjMALOMaNzgYsbyuPEH02ddRnY6zSCv5tcJA8ntfBuCOPrVWbr3f4AT
Evm2RH1LmCv315j4Xc8I9ReBGheSSYSX9pce0mA6jrTPwweWAZvjw4NWUn0b6Wr5jPHRoZAjoshr
jPvC18+OhWTMHM0rtwy7Zds9J91ys7B4o0f5PyULiUkdtcaJd+kw5mN0Xw4t5vqpwNZx3FStl5MF
81IdQqAXAkbDhP/iviliUsBpuK7dzyEMZfoom43po1ELv6tJqN68jKVui3k3JR+vpPYRnL2nrkZm
urZo481B8Nmn6b5ZizQ8FXEyfcw3GAAZz9RiJdGBZz6TRUFzvKL1MXCil4PqQj3NEsH7WJIE/JMn
YYU2T48nqfl95g71rw06gaFiwzzbUNhHODrxreUECfFKSOejhW2qXhlNqf6NmTHz0d2wzKX5gRPB
bLd/GAl1MCnJE79XKNqVl/Z2evTKqWjig00HDxE6VwGrQrCzkmnRvRuQaR99ZR+4NweGUo4i34Hd
cmhmXTJsL0N6groRc4d/OMBGUKNrVQ95Go7OnkComj5XO2/yjG97qPZFFQFASCh3cBpVhQEIyu6Z
RYhkhyjQMmgZ02SdfoRl0KZvqxxSXL2hTNxwx/FVjvQfPqyeHdLYKsjCJCM/ckLKNKvIwCVvW0/S
nqhllXOsHSqvZpPSJAZFnHwYY4eAmSi8fssGN2+T8KHwfCqPSxOO7G6OxsG38gkPzlKKFxqrgN3V
bGWNw9c6dQNzWacWADWKLSJ00dk0Rmeqq+AIJM/1n9uur9SzsCjgbwp2gvfuJgxBjzmgkvaOLDE8
V+3qIcl3USnyCLRCLJMHs6imuzbVPBARLaqQrS6n0oaGZYpTAHm/xqJrS5y2w21jKbNxv+5o7UXf
1urPkC6SD6P0vKtJUqd6JBEnaQWngVIm6wmF9CdHSwbEO8yJhPwyoEsYAZjclXAKOlwYJSGPZopp
W4kV5NN2YAKMhprg4acPc6oonA4wnXT6iLLbVWdOGyZS6H2On3wMkqr33U6jj2rIp4fvnyAiihgp
YC98WxxLubwjxo61Cxwj4jIjodjlR6b1qi+a8GmY1dxTY72vih49M2YJk//S5jiV1D7u62L7UKAw
AMOxI2rAr4DpO+fRCsJ+0Yd0xGOKMbCsPf8ALAjXXOfqZH7amEqh/2NaSbGgOQvcy9gWmM0hU7TV
2a+U6sofN+zNdGinzeJkmmnD+scGUcCtLsutLqsoJAgF9tmi1YBHCe9mtCTFFZGK3u9BmpS4Ao57
oZb/6IRJS+6Z+tycV31Ut+vPyXggwY5sZPf6O7p+6/7b5jEdA1b5TaXvHP1wbRYWBi0Dn+i2MYPI
yOvm9rmVpdu9AHhJInOJtyCU7ZXUiaofCOjUx4Hmu/mHiq4TBKIGE54ihgpMxPeWV89EC+2rVOZ7
JSDGfVls5gVdIolP7jBUf8sCP+puW8USxKiu7ux0u43jKzg6S7r9Dnkp/uYaZBMbhMCL7Wgpg7sm
XCfzH+W991SEfcVAcylTLxMLcSUCUKP/uM5oVMfWycvm4iR+f+xaWwYkNdf5WXs3WwfGZR3/8ZBU
B0gjBqQMziGMlYbAcv1zgjjYP5Tcws2XJtfpenTlaakRnfw5MG+cs3ES7NxoiOyvSVsqjB2tktce
B6S5my3VX7aHWZJPJLG4TXrvTd5M4xPqW0cQDoLtzeSBcNOWI+YlfyVjju8a2/xx5ooHjREXc/zM
xeN+tW2JA5zQT3A1Ii6HE25nGnMNGsznGR3oaPdL45OAL8mA5Yg9FaP1oLObnzGz6/9pv4eBH2OT
esW4E2B0AIPqv89dwpqNdsB3dhaLHJtrnfSBB/087fxDP8/1cl/hZByfBSvRgt8YcFX4u+jCxX/M
E8SMO4cdp9NdhekASkwbdf70GwkzFBf4WO1VzuOK3B71aYr3BszrKc1LQLr8sk5zqds8V5hSiyEK
vnDq9ZO7n2rAcBc8OXF9LION7FbkuanzMFetRuzuLB3PjpFvsv0qG9GZHxiJgEKY/9Pi4WyXTyFW
UYgTrUq3a9o5kfpwuC0TRbmIqImq0pf8G+y/8RYsb/C2NBYURnWMFPRY8ATyrjw3LlrrRu2gqqpH
hE27eD3wxa1pR0QC1wTjvaHt0mYvwq3B/gWODYUUm27e698BgmmI+yxBvvea2QnvKKMi967Ai7fc
OcShQnyizdAsv0MhRufqprj0kd/F6uOCS2c9nX00fPHppCM4OBYoCHNRTUPqVKZD84jpdO2puIK4
OXhiomCgrjGcKonZIhgvQGQaPO9RyjlVefzNdDUYlOtuDeUhafs1OrZ1CmvHB4JIiLAm4CozfCLq
k6Z5NVlCF06gtDb25+rUNQqqbwJgSwVWyQd/NNtwC2lET6wi1/rQdkVhDjMjyPrJ5CYNMpcbvXyw
rb2FEUz9pyKv81BgTSSR52F/PkStsC9jjcf6PnAAct2tHJHMtJrJv7ZkmSiRKTqQyreYyNQzIh1p
TohNbnAafZLTGM9RzJ+moMkvLUce0aQFl/wjd0817xIOsuR8s7+EO3AT0uNJSAiOhUsUEXCKK6Me
Mc82wbeBL1GQHA1Z9+PgbLUToS49zpiOQaWVI6DisMVcMu1TemyBJiapellQMteTNQe297KgoHBp
9zkZTQiUdl9PrtKQLBwnpb4evP84T1vMSSMhuq6/FhVm1vBEkKxcMg81bDvMqy1CZE2/+0pW68t5
vybj8AHTkyBxFS9dctt1qJyUhxQFg7QYQVeJsVGW+soSxpYvPfdBp5w20ccRJPehdIbztrqtfQbi
QZqK3nq2b7bEYgyZpq9D+zgMTfDfGATDPzKhrjilIikegpwS81BXC1WV29Oj0CrTEmIPn9mwTCqs
Uu8CG6s+FhRbl7ioIEir3GkBUGxVwM8GVeGmWXeRao45HpYXbPE14S1SxPcgBAfS43i2vSO/R/BC
1Kv/9Dy/qc41X053bKdJoClAaLS7mCLFufKXr8faibfqpxTr/yNdlGPX3GUhbAbyAEcQTSsvLrpS
xLDClN9BG+nXmBPu2/HDxN5Xo4qnBzW44xu/0Rx+FF0zL1+iRAJC1FZNf/YqPQ2Xsp0YjI6DLPID
Q2T4KEU6k0vwLGF4piJDc5DQJrCgl1W3PPtY2u3ZQZoGZeK1TXHPo9V/sQ65jY7bVOUvC1JgkMmQ
6vrQYYzSPAVEL5ELRJlk4FCxVhdsGMHNMs2u23/aRoliz8NNVVTRGo4Hn3UMzVfTt0ClELbyuSUg
3Qu/9jPXYUy4S1J8lSTOxlZHZ9DEBQCOpKYsJE0geZHsgU1jg9wziRm7bNVo5H+cKpTrxR9Bhjy5
bpHbGyWKBatYuWUbA20YPQrMbcTQuqvdmQncLiV3Vx+WpnJwoIGFEw+FO6t/6HWO+LtANn2fZq+q
fzIGxgkSM21+YD4IODbZjH9hVsYtX4yudc6onMlfpKf2mjoQu0hlhKU8hHEcP+MRV/Uxmg1wFvKf
Huxl8MAdAAGWSe/bCYwdoBbC1PhoyWs8BqRckQHzsQI+0GwOKT6hpL/XjPrHN7Kj0ylH9LaUWA14
DSCF0n3I4ebUlyEVGIzzoNjEdUx5/RnDe8lj4ep+2KuV+coVxVC3VFQSTJ8ePGyOkosmI+apJDAC
ax583Jl6P4AA87BNJfFPQzsmjxMPzH8OMNUbiWCw9Kh4U91j2uRdfirnxL10sh3DeyRL8pVzc8O+
0FqVrw2SD8w/ugV/D4Q1OVkGjMj7ovVIgDusMPwx9vH46LIgud2zDqz/a3hwmMlqlohHqHgsjmC+
7rC0pGNwu/Oq3otQRDCDZE0fN+wx1ukcn6kEGIxq07hYzhgfsdvKbNMLpwFm3q0q5zWDZbThtWTw
HKQnq8btoY+FfFK5CdtTdBuIRwxt4lO0yhlia0o2oLobWNkVBseeL6o5MwYpaJLptbzD6Mwinq6J
RHbxfnnSEWo8EC4ssQKQNOn+mCXy6vtmJr57omrrFAtYo/yvZcJ2ly9eIk/K1NDuAoIH7yW+cAal
9My/IrgetH6UT+zIiLgnnPMKVFh96pYozYlKc+uzohYchcjyRMKLJvJ5xaidw7sCjqF72BC67Cco
FGb6X3YceqLUbt6VLcBBmbusRSWWmxR4JMbkzuVPxt0rkzfJTROPHBn4QzjBq2dvsR3jTK+svAIv
0VDmq7X4mIui+9XO6XYeZm8p3lt3y8Eq+gCS9LGabD+RtMCpmy0mAkgx+54X7PxApw8QdhemSSMu
kSM2XGZGjuOAFUo83jdc2BPblEicNoSlub427PWrWt4r8LUrlKBhbbIAYFh6YO4PtXcyPvgcnpCr
SxxzOmt2Vz4ktorXLO6sZqFMqZfKe2EViW7+ruM4MkHIEwnEB9iMF/zGRMUKhINPazRc/CkGNaX6
If0YmbykByQ5VPCqlf5ylp0iJp7kxXIliCaS78SCfXjnjLflPdCJKVtTfONMU5b1UvFRIox0Cbxo
7BnVX7+JWDzNLSos84fRPNLDr/1rC3Puv3kh/0cuWbbgB3yxcUzO/dx02VgZPMUkhGxxH2IFRc6p
DcgPv8Okc/GBysM9qTrbnkyTruJoh6m1PyufhaEMUtNEXke4piUuIT8fT8nUCZK2Ell3V29YatGC
4b82SJJMNM7SlCt+rAS4RIGVvj7i16HbjM3aPkeMxGVWKb+Rx7X0F4AobcPdWSSpWX6sspZXybNO
1izenFMnb8v0ln50n/OxdpJDHYjlfhs3Dx/4xpt91+IsJTE9jMulDojiZ4W/NAQAbIUtNM89RqA7
dn9JjIYqnu9XQuh0UJsz3ffFSIau1xRsr5PDzXjyNY3MLraiFn86ReJq1yD4/+WKLZ6SmQT+iehY
/ewYJ4SDcBsWoTtP64SjiRm8s4PjwWzKeKv4E0e3xArPCp07KUNoKyNJ08x6Y/k0ASjgz2td/J5Z
JmcychVe+wedfQl2GAO3B6hGqtijHsX4TVHu4HK1Agt5Gvshpl5FxOjoEciW+8Rq5080O2olyOjR
wi01SDdi9+prtZrA1g3XgCEpYocbG+T0Ayx7emWPLYFv6xArICBegNUKirH5E6GsVo9t7RYLkWUH
uCFHZjepp2GafELv5I7qU+lG1LGLo4kjsNirZ46wsWpkWmdiBGsKSJq4XVedpiGQy4+RSnc5j40p
vnTNIYyy6q6vhdUmOCx2A+dUMb0bMwQhahpo2u64b9kIcwYcrlHry3p5TYtKRMcuMGY5mtqM32VK
oX1ritVLXzsCQPWCOQ/iThRA1sFGa8gSb+HvFpN/e2gaGzS7tax5iMOWi39HJ2/e00LGfdb2fVBn
QB80sy7pJ6d+GyoCgbK67wrbvimQE5gk+775g9GwaO8kLNxfng9H5w58UfDMnL/9BWJnY5rnF/M1
SfRCwhwjDua3zRrClPm6Be0D9rTkHxPVIr6EYN/MFZPdMD6kkegvyyzxlAKMSN8IXgNV1y2xaoxX
tbQPYVcQsa8aRnCl1nVwYKiwHPAVWvJh49Ii6bAESt6wXTnmXkBG6b9I686aY0g/r4+1FEwech8e
91GysCDfA6FIr02OkSUjp9iYc6OD6AIgUZ1AGCrCB6ZMcW4bipMHspWde6gG65DqluyyIAyHKd3H
bnuqgpLNOQqrHZ3fZhvOniZ2oyNgsu3Ny2vf+VEODKtuCPSJTCKkAF7gHFy2UdUH81eXR9ZKncYP
bVTnzgujKaZHySomdXWjMZgv61i007HCCO7saidN/6xjDoqipeIDvrv6xLGieS3cM+lIut+0ZyDy
OjaJYOjurLF4J2xeJ9weM4YJt4HanM1L7OUDFnJbIxAFNmZuuMV932Uyh6wNdLxQy4fnp7Qbu3wu
1ZtmJxjar6embFFOXL20N7PwTvWpMz42EzukTqplWeGFSKhjT6p2YzBhesS4s40N/ew8o13sN3x2
NI7su5ruF530/fcM8eDRKLru+3wCGYsFFZ8+QkwIJnyn5jrq71H4AYvBudMjrgmXw99YEpDZsG31
cxPG7XfO7/hzrml2yPjzQSJaav0KHlRNCI7txvw3tkD3YZ4zHpACP3gg+xgpvJBNn1XxlshzZPFs
caw1qXed4jS+rrMNfomk6h5YXwxYx8PS9qt0fYhcYexDKkXEXH9ayif4LwTM5x+YJpmZFysGTkLp
izdkXun08edm2JZxZftgUp6qmZ6cLhNtOJPw6wgRO1ARwaJw3NSKaMbeD2G77mJwOG/MbvmCa9vn
nAulXtWR6rJNskboALDx4NTvs4jMGxhzNEQJ8u0XXom8uWe1nTN/REXMsjxXl9MRzaJ1HwAwix99
wLiBSWVVf1u36O/LqZ3qf7MfuBM7WpClKfQTaKcseWBoRT0MvFJrq5hwmXAb3w3ROKIsHd/bGet+
/aZYmtC8KbWNPxKmv91nIkIxPuGHMv8pqH31vvU27w/VlOyvMKqnDi+Eab6kcJqnbnYbDHqRD1nO
Nm6Kcd1T1vzwhUuWiI4G5USl7jQ9p6Vg2Bjzbd9bXVffS5C7zpdLVJbAYjzZ+MhjkdPL0H61mefH
5IIYEYbndUYKuEC70eEzc7jYfek2KhEO324Q613rln7yHJObDzIc/Wtz9YZO/dVe6srTYtJ2uGNh
ZMsopxKMJ3uD72w3JuOqEe/s7GbGj1CXdko42/izlWGXPuG/9Vf+yd79NzRVGl59kfjuO3nW5WVQ
bW6uc9XpmEiE583wXvHmPtGbtPmrJJ+Q7zW+9fUwgYd9WbEDDowclvmS1mjuPwcAvezaCBZxavoZ
Hjj1PcQl4gk1zogPbGqR+JFA3q12OsHvyVYxli6cmxTnJcm7Om2Os5tgCksZz+xDONEHoOOs5Fyq
0AmeJsOWwfvc+grr1dgs654pGLJiZ9L1ubQFS70o3ZXe26ASH806eUOxHwqvM7tO5h3+bAH3Do/K
WJL0oSgAiTjlwb9wQDL44eK8+g1xr3ZPOYOJGIqQr16E4ZLKonLwN5aLyFr9FcDRGPWlKDOwafmw
Dx3fM+aaufKQVrZ5EFlVM2a+L0eEPV90S/geq3EJvhKqz8vMggRkQLbUNN9BaIN5T6EzEDPgjcAO
kav0itTg0dZvnbyvFCsnM2JxOZzVga5qX7rMs3ZQ86aPPvRK5vXDJARJ4nj8SpseSMS0hVPFREph
/gfnu/118oAOAix0+HfrSGv8KMxiGXIlTc4MYKClGefFp1WjFR52bPSgXIPEi2tAT61D19pr6HRg
OGOepTZs50d2rSDYMLgt4r1ojIVkOrPnccJ8PkFKatgzQps13KCDmKHO2CFyRLEFx4RXwd9j9CSj
ec/u2n5EwfH8Nyr2CBJ/0EMWaxrILEEplp3PtfSfZzGVQ8edhm8WBhQsraCl4CjO0el2rs7VE6nP
hdubC7IEHJmYV4PN5BvkO7SGtNLG0jq48MHIPeN0FlasZ4/ieN2hw5D2HOE2Pc/YV/EKtjBUdiOO
oSCDCbl8lM0GU7RBuWLVSthF9Y9qi0FnxCQVsPUKPbxvMwP3m70oBi5lupd2s8uJJwYgD8wD53nE
M5NTsNXjNUhTl1ilcHxowc0S/hekLrKGEwTtsbKN84W9HpeXmNL6cVklh1wOykui/rbTL5wWAGLj
ml1kaKH+vG/kTTP2CDvc4iLwQ7M0WP1f0i/dn3Onh/7AQBr/dbN0Pt+E1utfhJLuTRAEFCC5GNXs
/C5Y2MCDckJ2AvJeBwYuEsRUu+1jaMb2a4v8EpooQxqW5XUhqbZcqRzlrokiFHS01Z0XJN1LaWJc
SK3BcMuvpqNvC1P1zJcW2X0JxWMkB1dVztEtI8l+cHsz23ZNKZ/GTvoFAc8KwQGrmyr3gU0B8bIx
dmv3Hu3Z69JH4xNXZwugUHCik2fsWWwf4br+1bkGz/xaDtvvpYswAfJmduU+1lHyWHmaQoFOeyEY
6Tu23S2ej0kU0uYAbycnZHfMSb4ke3Y6dx4dQo0Cjvdf/tKzv33CEKhjApu4pwsGhsDlhS7/u/XH
IOs3d/0Zx40A54bZijKOz5uarUD7tD1rPsJhcci5WXLKLhs1Hkc/XmHtwutNdje75Ym1M31KxnYi
3F6jhlT7mvf5At8uGa+2ZRy8K+FakJctE/ythtzLh/EbgwkeBOyzbnzmSm2fJ98tYVoYJhHB32Ms
o+SXZzuE85Ya9gWNk//EyXpbYFPNvJiOWmR82IYY1scMdW87+EnePleFV37K5UYeJHHnHHuunXI/
yZmnCxpO/hB5HXliqgeGhXwQ3MY2Tymm4yJdh/1a3VqRru+pklo/GorDoIMZ0a+uRswU7A57w13K
tJ0gzC2KbdPpoj2sIZnCaPDP2ZziH5uAJp9JfuJf8qjbfmvOwWWfzm38vq7OVDJ0qqo3wsHmve2E
nxADC5fHBFiSux8CA3tPu9xau4pW9mc6ezkCbrTADmKETdMf1FjWESKwIZKrasS1jufhd2pRta45
H943NkI4IsDkaPG3poyvMTbW6tgO0BEwAajl0C95/BgJ6yyHWXTlvd+tHMnBmtclrA4hH/XcJ9+2
4nU5EshInR07lPzuADySAaNmTIEOzfSXdQQRfegmV4ZOi1hNkAkxAVllGOX99crYw9EXrmI+V8uc
PzddABZDY/AvsxV28bAfBmWgUk2VG7Y7E/g+D4trwiuJM+czRX5KqcHX5oHPkrn1zErIC6MvfgNS
QMVy7NnmRI81r/JuqNG7syQNLP8Hqf9nkDNMG3eMeDxqRkD9hN0JUpNPQQDqvPugdHJAChLm1u8a
d1R8TGZg/USB0Eymp3bCGrtjoxJvb7+NQCeYMhfJXSGq5Mv1J0zfwTCN/xmN84AVIYNRLP5UgD2/
Nw8ySrjrPDklDzc6AG40HqsB0xsSdYCTH0dH758MbO/lvSUDMBFGZsPCCpkI5xL7ZfLqjLdaoiVg
YtCKTbAupe57LCwa/dHSRYozuFRGmkzU4A8zyebKGctkPTNvJnQ16MmeaxYjUBvGTcnyrpRMtiiD
8bOaoik5JKXXAlkeo/JLcjB9EplgZdeghrSkwy6R7dZekVid0Cf/pqmMtnzflWOshus2BUFyQQiW
5G1TbLV8/JOYlvBecxF1/1jPY+lq1ez3t5VQ062VAePW0VLIdEn/xB6GsQxRthCEzBjJnHzZl/dB
h+14fyvmIPa3K3E0SwiARGc7zfV+q9Aclrb0yPwHuflkJh1iPfBkv95bAOcp6Hif3fJ8uENnsA3B
bNXjiyBlMUYke2J2fVSU7gSZCzSay7JN01vj1vw51lFY+VitCCK7uHWSzzSHakVVRsZg1+O5bp5M
0cxsZGny5itGck3PS6ySN2dKjMVvGBGnCbph+W+0IRmxDnokX4wDmpct0XT1Bzh9yXRK53F4xbY4
id1C2Qu2oo87duUU0xq/KTYcvhrY3ZgJgnS2Z28N4FoXLNWxp5RgtTyIoXe7TMUqeGDmsyiOAnTX
ZEdeqxnvjDdV6qtgzOr+c/Cr+9wScwtvh+D3yQRr9FQYFNffsjKMnevAleYyNElHIBx02tDuEbOq
9nNh3qnmrC/JG1NT2II47s77H0fntSQprkXRLyICBAh4TdKb8rZfiGozeCcQAr7+rrxvExPT01WZ
IB2z99q4/qwrzQ0vFyrp4O+kRxCA/CpWdc2b1Y0Asww+6+Sk6P3LECLBJFQpT4rN6Pkd0VJQnQbx
GCb3MrAjAGAFyJlJlHBuWRZIQIxZYtZuGXAupCH1vOvsKlFQu0XpmkeOlqz+57PoVkePwS3BH5qp
/gaKUNq84m9vlxenkMvLgoSVUdU8hbzgrYReyLOaG6jwayFeV6bvGdd4NGXvsJ2j+TMbiqm92s4o
xC0jCpzjrig8YAr4BZKLRstHvFGNHW4XSOxJuI/L/y+gCvXIJKGAeNQVpdp2RHlTqvpsWDbM2pPh
MdRqWY591aoL1ztXDX47M/1lJEa8kY/+CNHBkiAw041Q7+lSNMHNlH7kb23NT/xZ6aL1vnCVOsFz
ANuVTxtJMmNXSFmIh0jG0o8c4i2ldQebbseuKLH3Ruv0QDWeB3FlBIt2Hj/dbmqUvMMPmnAGoXCO
0Dwmi2F4B7QHiGRazVP/jlsKEEYaqkQ/sBJo/V2rmbF/65V3pOI7g+O7R9NQ5c/wxtiQeFJXH4gm
e7kZ+8U8ZoOBcNSs04pEFJ5rcHQrv5svLHV78dEO3TptLV8RA7lh742n2yS2U/zHsmB2TwrPxfg0
EIDXfbSu5DFhlsLYw0eRzUP/17DXRU8U1MgxVmcIoIlqtPbEZBrkOjQlDfEKwOg9rDOsj7oLHSlt
V43Sx3smnUKF7y6wLpyvSDGS71DIzH6BbTiB/6LLPQOlUcGDRoEyXCvWtQdmH02DCh/xwglrCRCf
1WEq+RsYp882B+GzsE75ZMnijYIRoTxg/krZU1wXGFnewkA13hsmMBecIHM4LHwIIa14AGCBYRBL
sg3rHIbAW44WQh4o9+0j0ogqfGP5RyaXg64y33ZyEU+mzrPl6AM/uBqTOm9JVGJAtHAL7Erd5Ge/
sZm9sbNIwavkNcVSNPLox7M7Vde5vztKpGZ39lxb7NLPI/4bXL3YRfAaTAt0HmSFo3Va0URmuBht
2ISP7pCSHOmug1keWCMh1SThO3d/lQ5b22/eqcLfIfRE8kGn4nOF6woN5y+S4xFeBowUyHKrAjXV
hNYvTCwocgNcEZvA424+C4Zc/a1p2d7jDEvGWx9ZEYpAGwhfgCMtwp6qWN/jQAArnUXsg0fEUjfX
jfo3RE7NDz1skPxE/Jo/OhiYaJZClGxS8rX5D5+bCpmXVYId0jzPWXaa2zR7RoW9ptsR/MEQazCv
0EtYH9yY9ioWc3xLeRX3orgfRz5urri3arH1C6+vX5KlG5y9t9b0qeOMdhV8ilkX8r/s4NEPaz/c
l1HDoMAPMzYRzTSD80jqPtp6LJV46vLctNuJ+9j68Bnpyq9xtN5THDeYKVrr4AVcFV7DJ7whGEKE
NxJe1onRjdtyrSsMRoKSNeqs4qH15hWT8VjmrCdVz0YtXIL5OgpiqinTQJkTwhHVuluxL4Ttra1s
9b70qrvj3FbHfiqYFls3BSLde4KcX3oHzduuDuHCG/fRCsqrzejAmwM6F03loRj96DvLwuBfiISY
gmCNpr9lLWvCHgbdgSQA6P6qRlkTvkn2ToMcp5k/6GvRdCz55Fy9BqkUCV8moxjpsWodEyaYOK+J
K8lOTucDF0IhgY10zUlfOORYMH4ChAvL651xsDxGiE5BnfYsdXf1kqd5LFEWFofK7nOiPuv+TxVV
dkufbXUIJ63IuMeUYq3d+Yj8r33EWn/LZN02DBU7YUCs4vZG51xWj9PS+2yQIKXYHxBxoNJBq6YF
nIJarNd5LYD1Om7U6WMth67fLzZDd8Q5vahiUl8d61ji3aZBdwsYXUKi8IyJZrSZCAa4nLYJa7Bn
nzoSoijs42FAvKpznsPFapZP7/9pM0U/51htBbFvNyT284lKyMtuQrTdF51pPRyEI32gCIMG0J6K
bNhi0+pw5UBQ27uyMXsrICRkQ5buMu/rIVL5qc7RvENCcSImnrw0TPmkCeZDwn6pfnCoENaL78vJ
341JIO45H/lUtEfhZ95Toiev+/ZzYqQJD1kGfWCbG3wkhIhBY6vYd+LKDoGyAZYnriAX1mhol4SA
cRBQUXmyl5TbUZbK7tlbnOrkySq3wNy6w7p3GI51T3Jah38RuldWGMsSOvVlaNNlq8Wdhc10ad1O
FsP6C9Na1htWi8HhaQLPT/ANhounSoRdvncoOO5JJm3hffWI5jGfz7n147g2/jY2PV69Q42n3Tye
gE9UR9YP68sq0j6aDwI7kkeBjUVf8HUYl828u1rWBUkT+pC6Tig1U2mxh4Wph+1TlcWe48R6QsHY
OXE7YrWOSPcrZb0LpRdMcZOxUkBdrVw6U93oX8sQlhd/RqgVR8zeo4PUruyhJ8H2kZSSARVuvNRS
cYNjBwhONNPOjLZfchGYBlwxK5EV7MDKPlNmEdrXRs6l9ZmhQbwoXQVzLOHlLHuSBAlC7S10A1SU
VMKAjdbxc8UUVO+R4oFIHjWIIvTD7TMHnP1KREiyPqs+oMBjt9k21EoznrOquzOYfb+2ACFU4xfB
dYg6HHREKGKb5D1BCfeLZaIo+A5nBhiIo4R7bOuwfnR6r/1pmzs9ZO1hJvdRtLjXwhq4/MdVzHCV
ita+1J2z6N+1nUfds42BcU/B3NHTL75s3pyu9tNzwKK7OtsMyg5e7iokFXMj7OeO9SGaD0eKH8+5
Pyl5KAy5f63fwkFxQ2yeC/BDs5NEkyRUJtph+O04abdduxTKN0GRhAexQ3Cz12WeEm9bI4cItjPf
Qrm7s1Q9jniiPPd0UEvDTT+q4kUt9mQfPE0A5wYOBkMW9mqANCZhY9RhZq6t5MAyWbI4HNIk8A/J
1On7MmRw1xcvU/Nfki7kv56S6AoVMkOgIEivPgwqmNZ3xORUG74zJ3+V7tLxphwreeLAgZCFcHkE
K+aCbt24I1X+6f8ZIV+2Wbgg0cCrRPwZg5TsZ7vHULKDVM7JWXdZY/1YA85eIVQZPpZZ7n9g9mjt
b5arTfhiGs5JpJRchTZBymvnx45vr+O3O0+2xdboLn3YZlkfJqhBsC5vDB0ACvk669QpB8wbvKHR
8UBjsRS1vofV8y6grhYFQLBwsEtFpYZCrn0XfrrNvwCn6mPWgWLVnI0TpGbrUfJckfoN6Y2vqPrG
0lkSujF0wUTcQzvc9ADSE8ZtN02X0ckIldtkbp3yQvOVNz8pcyH55XXDIGgcmpKILkauaNXpifha
NN8vFR5ILY+zpyaHO6xH64r5D2zMiJHlF6yDKOQMsJPppFQ4N8cqQK+79wIO3HNGhecfbddPbhWd
5PrkdSuijyFY55TAkEykJ7pg1Ngbm0Vlcu7vWdxPaArW9WDnfmc/ahcIeQ0sDSmAU8O1UlWvqVIb
flv8j2Uk/OfGLdX5bpJdd+19QQAsw32SgKz+iYVZ2nZCJYVamFzxLQ5A54wtWLKEa8M0Hd7KyQzT
n9Gqh2ZE+KWC5aUNs8raKTPfH3QhJK0DldRbKkqSoTeGB+mHjZwlvu8KB3cHDTFxnxyT6+gUdTRr
t7oO5Hkl2sK/oq5kKhjyio+fDDF1dYgq15rjbIhGaDCLGragU6pxNzC04DYN7zbYuJKenH+WJBng
E/P4zuMaR8Fq3i1A3u6jD9aL9TP50oz7t91iYYK/92w3VO2qf2CWKId9S1OBCiOraNwRNJbzz7g0
msGi6syfwnTJ8uRPc495e5wignM4b7G2+cafnpmkOA76u7u+iisne4CBGdRM4BioscwnVCsW/mKa
ZwI7h+qQTSwUY0OGyNmuR0nehRk5Rcu86Not+L7g8W7JpV0in9HbyNmpraeGTLJl47sDUStjD39x
bxvs4BDACITfGt9KX8kAEc4ZhW/Ar6HTqd4rMAJvcw9gP4agHpCfMk8Z67d5CtJgX+eOdSZJCc2K
KKDy7FiFUk11Y+j0cUG0Jy6cAmkTAR1F4dQLFOHUVtsVjI7cu0zdfttRsSSsI6LhgXHQXZwJjXab
4sZe+TRmeH0YP6hATKbBgzGwqJs9AxhW7FDG7+QzQY5kHIywxt2+mxVJNG5ntgx126e0wI8d98lA
p4DCXZGLcE8IXhyAc3E4WpPNVm/0/wRdrdv3Eee3eGTla4u4l6mD9BNg4Q3dYXlR0BbXeC0wlpGS
VhfmTNBe8c8BDZTuU9BnFzdQeQr3wO3n96boLeTNY2RdClKV5DW33TU657nfVgCzvPlfJDqdf3KU
Tc91lAftmV0tXtlNwILsuYic+U4qtg2TxHBCQ+oSakmQ+dzRXBhWpgyiHMocR484aMmxHndJm7Vf
mBDX6pFvs2nOeOgIaltycGgndoiYCnjM3eVvQcnDnaHlUMf4+gRJBYIR9paLhv281SWGmO6GSCIK
6qTySR8p0bV3+O/DjaPxVoWAc21Etnl7roBJg/BhGnYMeiIoYAkyzNpqtFAkoLMwfVlRBgZHtoRy
fq/GABPKALnhqDxVpjFS9nsGJUE47cuYot+Rkamt13DGWsnxxrLvifGB92y1zAWeUj4h4tKzhBGP
h4H1EFgFItWOjddPWxM5vOmM0mgLAm8+WEud39jbC+9QcIKcjT2bDGkIMM6HyPM1ySkcwIWL99UP
m0eMs/ZBkmoDsrJt1LBfMgT9r6wr0zeCVJvu2JShdTD1SBqJ3YfqXIbMG59n1p3FDzZ5DeculGv+
VxUWgahwQXnwWZC6/eeEZOMcWL1NZuaMa33qrbS+mhVX7mZWpQvnOMBYH4e4nrvzoqFjswWL/Gof
aGuGtLMQ38C/MZB1HH7PrUXGA1OJiW0auSp++jiBwJvPkHwAsmfQPv8DfqjRMrHXe+H7z/j9wiAP
dqULigA9wVjpz6pKWvzUATtDQUYxE0j2Lc2O61B5h5FbB2cOwU7ORi0VIFKsFvpaN+yqnmyFC4rZ
Bf5hElHzdmf6Au4gC5CV8heML6mWZkjWXWIM6FyfkUxw9aCZPmUTGXZxl2Xl51iHhbsPiZ3PSVdf
/celccZkh0+p93Er3iHcK6ucZ0Q0LDiY6brIIQon+oUJCeANIJGxf2gZigcbdDXdL5h0GZOn5E46
LCjlWIxNOGgsWRUE9hW0eBt/AZPwHBkbLaGwi+65pSqzjzQK4tMftMN6uAjNkfzRZn2abdRZaNDQ
YuOmXu0LqiOCx2bVhdFLFtSh2q2iUIyFR/EfE1FDe8eT95eS2pwRiqJAtjmLQaNMyv7vLn4mgZJY
Rffcy04/h/CM/NiyDPIf1Gn4RheCv+507J6MIl1Wf50hR8EeU9mFe5AtXvKmwyE7OyAuq3/4l1z4
c9hfBUq+fOgBEhom8wR2u7M9HTT8ifnDo5m1/yaO2+fHEL0TQ0EMzCDzneZtSnz0M6uXp/h/054s
0C3rsmm8AMQIIctjJ9qt0PixKjTe8joAAqHSirIl+iYLMICwIwADQjZpsgdCFhZe6cVFfJRZgcjB
Vs45SYw5WtJLEubFf0Mg0ZhJ8GcjQ5mwcDAp3LM2Ma9TFAWTSl9ntU5Xs7AsjltCaZPYHuuFyESM
Zo+Cu2Z485swaTdDPzb5oZksDyRENKcPrNT4xYXShOs1Tisu0QgTcKOSFc+AQcHKOYXY5TcVtk75
iz3m7hulyUA8BhW0j6MerP7Qerj0D8QU3CtDi0X7qa/78jgrFP7xUgUrpr7UURfAsvNv1D11RYAE
ldbDkmsv2WZDG8Iu1ujft8AQfeyoEtgBInsiHI62CpeUOAIvIZvPqcvkP8ZFHBmwQnS0pWO2ftBF
0z1mrQ3KMfE8XX+US7KyZvKxrr/S14NOtQJaxhiFBNoxUQTiSISeXvZybWV3NlXmt1dKvZn/UFj+
fzD2RohVgwgOSRSGBBzKGv1tip2+P5EniGtugTWWMErnA/sIx9x9A7sesiGW+Krg0qQC3kaBUHDF
haGOTDe68SsNuyCQF5cyeflu1llZp5koztsga6xITBq9D4mIRcb54BG1BcNgJYTBWO2ABFBmHaJA
sjABAdiRkgfen8w7mKiE3Vcg2nkbFPFkRxDoGTw6VWhxjzbwIMLaAwM9FnU07WIqaQ2dSJcWZodZ
321DdrjzVL88ghISHurYaLj3Xdipd6Jwk2kP44CcGBT4cLnbyQ7VhnBZmKRcuPpKnOUdaIU6l95k
mS0gTW6xblkjaLWNzKI+J0OmEzUMgrQdEyzcB2Eg9Dss3ZHcSdqAb61alskdYmKOdUhrNkJ+Yqs2
Ce1MRMTyML6AtCKbgp7UwrZmi+6sBiPV1aYZvtMWx8AcHLvpH3hNs/WylJP3q7BKunZSOob1WhaL
/TMQTNTFydoF74MpG7pyvPwkk3KSZjH+6XphwU87sIPhKN9pjlNyFArX6kkYsaOHubTH8DZUhgsa
bIbznpk+emBSXebceVnFnLwx5tqIlnAouCnTXq2g0W6lyfPH2TFhGvetImvPKnSTnbl4yseatpUo
SCeIwtvMmBWrtju6/xXQNw5OsJTo9WFI7pmCWPIMEXPmsBBJ9sRlZpsNi2zp7Myao8HMWmBzAiUM
j1PfW1/Y+cWfsOqJ18Sp3B+IA6r+dcJqfzcj4WmIkBIG8XSyRdFAnU2dJ5/8SghDnrCQYsLXoxkW
C1OKeHBGdOiJM7DWTdyR5NaW6e11IsxNxLzUUKDGbkXOtwl4eJdtui6+jjsPas/WMVa5bxnkuXHd
5a73zBa91LuZKKf7Cn5SyW5dQX2jVrXq7kbRQOrfZiLR8JUHpiH5kOklXZSbjB+ybCnF7IJYKSzf
EapRZ+Kl2DUhovQt9AOc4gMu33+emML3krKWdOY5635Dl0QtImaz6FtnWtF/umz8doGqtM/I0GJx
AsN9/CTSA0CTRMv4aHcZqnWymlHsgNb6rMmCimKsF5Ajck57n03VNJ79OpztbSlcFiQlOc5Pi8ew
+zgU4zyezJCHLyANmBt4TC0ifnRN4nDOZ07eEjidDQEVdPlNlJChiCM0C49h7wdIeQSuyxNR4YiR
gZAJov6IkPxw6SGs32iME7hcRqnb7Js0fXanAE01c7svhD4IfnwfW+WOyVPGkj2tvGb49NskWk90
a3qCL9pGoNXDZLWPik+a+TdpgPadmuRXLyRxLI+LDmhTMgxnJzxuab3vSMxsH1h1hRdIvD4PncS0
A3KhhTu9kltTXWrQbM4hUf/ns89hCJ60BYY/kpG1i9bEU4fcA+vxC5W+eDQzReHWIRJDx0JB7qL6
WoBtxAhAMsJKZtMFldp0EAfKAz7BCSOkbzmCy8tzKnII3PV5Em7A9Lc0w3MNv42J8ejj4frwbXIB
fmoQFfISwZkFJhYFqXa6pzDz0FRv+duaxeK6Lh1GF8w8XZahXIgGBlJYEX28whngwc4nZvsO4ppX
kAqm3ZvZhM8Ull67G9e5uXRDZU9b3/HwrrcrBckXbVGWHtgaTIzCSzGcIxdq3pZiw4121SiH92bR
tAddZhuoQ0vuH9uAmfNOKCH/YhLWHI6a62PTNY34LCYRXkBPFl9hS8jFhogWTV6ekv1Pq2w66r4l
boEoXBQzG58FGR2OM/pPiDkT0vKCdgh3oxqaFtNjW55cRDb6uLTt7B0Yz5AcRAnJ4nYuUVofSGxo
v1cyPK0v217IWreg4lX0M8l0JL10foow+SKwsPqy/bEsZLpxBPaAGla2SAkJ4bMYfWSqdn/Bsl3L
00igwG0AsDJvRLKM/0G1KOR29VzssqvE0X0kh8LIHdOztj5PZr1bFwAwIVslBS5ivYeRHa2bP/wJ
nNT/nXU9Vu/QGqsVex3xz9nU4JXApVplp6xxrGfc7QpTWojk4ko+Q2JfqM8TpNCL6I1/aAnRSk+E
9FbbWifINWLIR0l9jCKAJBfjLmBo4BEgZPMYaMd0NHV2YXO7PCc5D+kRO+fC3SwzEj+VzxWKpA+O
zp7KHnncGpjef8UWR2xnnerM3WE/wkaAUNUY0BgeSUyQ1ehc8oH5OUR0V2f5LhgrSXoGnKJlvrcQ
+EvAlKj1K5q08U+WXQ35n7IssShatRKEr4DjR8u3oX5cqez5c3D29mxYS+VsCwwd7o6YKPL3ZOvR
0Na0cysgCOyBJEfxP95irEKyDyBi3FHtR/80MtIR+XHPIqj1aBc2Pm0/cxxVpZ+p2zDSfJSsYZJX
8uLwWQJpjDBu8pIghLks1dC5/6hC1mI/cUH9a8nC+e5GQrRPUdhDszIsaFaEDYKtCU9gE52xV6gz
qQRpcu76wXkdI1nzWrKtcPYVfipzJjti/o9UZvtPwxSour8wVbjDfCNZgo5ht26VDaEbLaE1PIBr
M9a7mLBCJUvOlIF5Y+nSKKc5ki2mY6V+qwHM2LckZZb9tyuJCzgsSBL5TMFYeV88gJgv4gHSU3LM
+PLFbyVH2zktOWo+5lvdbFXHIHDtEvOq8P6jie4R8M98RedkliTJbi3HG9FHekzh/lp+QQEe8u4R
lpAMyj5BwMJQbCHlTY7OwkN5TnC7YukQiEc5kQQ0+sS3vS4gyRW5dSwTRrl6K2ZosaBT4JywiXMt
n2tMu1xCdpJZ8tYBZoY3GlH07NII+PoO7IaUL47Ts3fG7jLle3viJ35AHY04ywy+OknLku5pDfyK
mZwnsWpNkLpcehnL7/dpH1QPPKcJCWcTU3qgxyUAmmCs5S6HjuXxkbJMns92hgiPGbEfBu81HgdA
cZUKXBbErf6y80789GhnorcBdyJgfBaE58gMmrRdWQQvnPMWCWeLYdQKm6C5Tp1HEGe/1mj1IdhE
x4ElFbn2zuheNNjg+UCJSbPdWWHIdBFfS731w9nz90gMgurTLVh9nDJDSf4WZSBMNnpMM3kjagIR
NFxpmaMuKGqZvTKS9WneSwYF8jD2ULwZ7dZ3MEXkw2cFnR6wu9muqUXPugl6Uk1fEVh59cMKpyrf
M0lLfjctkFI8i8jR9vVIRmZcO4aFFC0SOX5z0M1f1jrNX1lgpHXs/C7wbszU8PIhpSy3CkjJ30Z3
HnJGWbjwXAfHsTY13m6DtlAyaFrRKpSbZbLxzBdaz2ZXE3wTkWvldc1xtMix3PkqJNPVBsJinVo5
KX3mZnKmY+jSfb3gpJnu3sKaVndMYbLnEcv6zYrTgFAyzyZuJ7QT/xfFAyfK0FCJHcTCwGKTIGhA
WlsRZ3SoI4+YeQyeoE7F6JsntNdh9R4wtrtHCGtx4RdYXE5G5CLbMokgbLoujN6o6pbqO8KovkAY
6PLJepFDg8wl10BWcPmi1/gA2CtBCeLcQXFvkAfIndLFkF8SMp0R4VpeVl6WznjN9yrJ7fvhh1LJ
T+eLPnB+moHd6RE3ehrtW3dwH8aQ/gXLd5Za8VQCtThz36zQJykB+Tsd2VgvBawqxjNr16/jq2nt
tkT9rSEOnDV8MrnXPiOwM5sJvfxkopy+7iRTUDNmnZg7Jom9BdOQeYxsnDrNTrioAwsCcBegAh3T
yb5YypZhPJM+2F1lNZGsGDGCY4Cce2ljCD/j7ARjAXkui51ShQ/3rQuqpSKvIUtqgF4bhL3BpRBJ
SoY4RBtk76SH0xMjhgLweu9e2mkNisMc1oW3I/2Gl0cOQF4gJ/IgvDJnDmELLRFnO/gSy8RzimYN
rWvkcYu1Y5r8wcIyRc+d4ua9lvMq+XwkfzZ6LKRehjey8FTxLNHn3NU52kmoGsjJwb3MMvPUwL0C
xQeZD299seQSohWm5H0wR4J2AXJ9h6wvT5JDKzNg/Rtn5nPCQpFDUV239ewqQUB44DWfNLrzsy3d
xgFEm+NDYEAmzzaLJIsm3vIQxgeleCV9eyWry1SAO3ZYF+twKzhWcdTkXXvQsu+Ddy/K6SpZRq57
bNi4HHqYPyOybzY1bJ8MW/w8EME7xytqcJzDkvdJBZo4REhbv4YpEH8zcHLoijgq4ZBGjIuQWdj2
Z8bglUhKFINEk9ud/2vOS1KrKUVIhqfLJGgy6QjigW3CdfmECogkL9dp3Md+kT6JatDGqRfbIeAc
2/QJBB9s5wregyij3N4tyJruoSfStw8rgNY3Fs3sURo01eVBMtJABpb+PxIZaB+uEK2EffZmERXQ
5yUhAqqmkmFBOJJQOqrZ+4UKBVoJGzM8hkvIXB7Sau9Xl6hW/t5lSEGsS1/JeUvpKDhZyaJDWS6L
maWb1gi9OH86uOy4Ixg+cz0nMVSN9F8+2j2Bi+0EWjpa3b86J4UvrZL8Nz0QWAs0iH+hx5Lt4OAR
P7k1o7INAeSF9ZtzGCl/MvAQ7igSif6sLCdAUlZBH7y2rQePznN13xzzGVUsIjhA5Q8Z7favmllV
sQ1UULzZnfc46zmqHlUxi2sQ6HKOF+W7ZMQsARjHaLFs99jL2QP1wTqQmTjYh5wjAq3mK336KPfs
VlfSDFZNmVNVS0ElWg/UV1D+VtNgv6zpH6EUIQCEYN+Uz0EnpvymxVr+cdbWc3Z1jbVB85tZtD0x
/fv6u1zQEB7q1e3mGHUq0duppic8O4z+hrgJnKLbWKVskTw0tf2pptJ89k4f9Ps6NE60U4VjuZc2
jZIvnompP8Ax9dPPqQLIHQfWwIA8CBZ5qxd6im2I3o+Y6LlLiXnqE7FwwybiLQoN4XRdNK7Th+oN
CE4T+fa1JeGk3gIqIRmUwZc7b1vHyz6axcZ55ZZgMrAasV+MtnOE3i6252Gob3hLWirapkG1sziL
fbEXn7DqDucpcIww1TZqt6Km9nuzcf7ZLxMWrPxCQFrX/GJsPsKFVhlWqYUncU6qFzrf9Av8HsM1
rFjMtHSQpF7sp7aFFzGtUfvW24GYAUR2rYQjF6ustcbr2gS6ixf6nvx18nvFITYHfrSNkJhhJJwY
84E1w5MyIzNWfVJ5HOraxhs3WJqf8a4xwZTCgBUUFA/45AzpoWkH3K9dVXcRzHTYTB1rjD4tmJ0V
Hf6dvjMMJ5tcaoS+xgod5OHY8GgqqsF1WvuQEWhi1huu44yFbG9ht1dPost7Z0/n1bUfS2OvJHe5
bjdG+zJPBnzkMsOjPEg8zi9152k+WMhyQCcQGWvcliyzo+WsVmSM+5m4nPrWh42U1yIfOR8vTuq1
JKug1A4ncHaccx7cg87XB9byWv9mDzX7Xwkb0uJDZTVaZiJQYCXEzkCo7bZQ3dpcbYb1qMlqJrhg
wsJkBBfVB7jjJ0bo1cFp+OOvWYXfCcQaqwqEup32rXOhmVMfVrvO8qe+Qqu5oeHv+Y9qYzIgdil5
AWjeJ3Udnbmav4u0FQSwWYtHTINdNXHUecOFLBpvfbXhzLnnbqqAQ1nOMgUnTSM8b3JKUOJDyaNg
xtDIhXLX68EwHQzrgz/0PwZvQBk4iMwoIlFScUk3UIBSsEF0UtBDz4qVqo4T7YqV/hik9taB8AkJ
Qdqm2Y4tGuJtJCxdvdgFmX9q00vCc29q4eJC7jUCbLqxfpD6pRDu0NwopJbhwzd0v8w2yzTd+taM
a9BFiAu7RLbjn9F31+wB17y4No5Wb8i87fro9gI6mMQMYjMwaImzWVwqwaoRzIJap7HZBOX9eC1m
DQe5MsmM1qSf7kSwFlDUd1OgjsUGVIa/S94vswMsKisiWSg5N2MGSAwpqh1BQOeL8YKD20eounNQ
vPK4ROvAuo3EzCpGsUUYKqhm3EgRZSABsgHQPlbtxnS3uRW06U0PTJqo3RntYEnoSnQqR0+HXw5j
288W5S+aF0Q4t6wq8vXBmia7/gViROVPDYZLSDtgYlbk4KqKgldNn9ZvYS2Yn3awKNlbn8rkiB4+
+UIb3J2glaG6Rxdn89LTTl2nukfFON4LNWIdmTi9sXDogwtAXXwFNuJLJzb97MxHja5A7PraGeVT
xsOLIayC8PFgaTIdtjPX3u9QIac/COnrDAckw8WNckJZbJ2mq6IzTzTpFBD+7vkMpvtmM1KprS/p
BSCJDMt55vu2Y+MzWL726ApQbcCeHS+q69JVH329OvXf1Q8X68zfENSvudPPTyS/zvbVErb/SWXo
1RXpzXMBbhM6A9qSuCuG0Pmca29eygPfRZmyiMY+6DNZJOL0V5e5OtlXblB85KxSiVkrefmw7d0B
6q8sLKOM9XfUjO9JkaYKi71QmChB4VXO3qdCq26sn5PkFy/v6gLDZaGPdqHPUntLh3n37Y+1IS4Z
f5MKajAAoih+xhJg5/2spAMqfCHurJPSD8RWhBWDPV0lAxpKnede/2r4x+pU+pzCnKFMnr23dh3n
cxYVIBh67hbSbYoWi3InYcYDCfbvj1pZyB/aMG/4rDGWnnnCDCr6KcSZJTpJI0iiugflNwVC/Bsf
lu8dg7Agoz6DbN99VmxOOhKn+NYx8y8OQrMexOBeoBL/9ImLf0DKQFQgrKvB7EkaEyMii6SbGYUE
9ciIKvQ+QERKItuqyXLf0eh77cEgPHJO5Z0ARDlFhtGL9PHzaDNO1bECfp7tCt/p8H0ijruYrEsj
opRwWexcB+cfpYuVnOxuxmM0rEX5m5dc/TLY3KHJStv9Yn9ELt0CFTE6ZFIQ2swWrftqgsQhwnYa
0o+1r/UTmCkm1y1uB+RtBEvj8Gi9qflNVRaZf6Xlcr90PrGY21SrfD5jLqlfmkiH/2XgRwyZ7MKE
iGFDyFhFNjZljDR8Xj+C2ROnYcErGVsuW8t4ZCLbscLhKjqwUE2QAv+Po/NYkhSHougXESFAgNim
z/Le9Iaoqq7GGwkj4Ovn5Gynoyc6M0F65t5zmxFKSt4E8rlVZilxW0GkMm51qZg6t/ZZXFwi1dGc
FzPjQmJGz2qYkNXU3VTXh3yYQ7OzVGZEQUJkJ1EYoTF5v3PH2jiL0xaJjMmZXYKnRMxIbeYaEkpG
7zASU+7syyAIbr3SGdF8rH5xz/XCJn6KPQ+WvIkCFvftHOpomzucTgdSVGZ1TObowgYHrl0M70l5
oQ1VRqUG3Y7AiNmntv8q3RzsmgIghOGXNIQJ/0HP3NTz65cGYQ7vOYWc3FiMKlBjsUd7/ZMdY+QA
G7T2q3c7YSX+t+agwrfGSqfc1guzHIgIZOHUUN3SZ9fzcVbxzC9vbPaooGEA0o0zh+jhk+Zui4Q3
ss5vX+j8WtZtXF61a9plJydMm9umJDgb05+eJm8z56tPdrdkqrObMJR9zjjk0qs8hMj3RuVQXI/C
NMXFQhu3t5bkCPGzBB7JU/h0E5A7jmc+eGzgcqeYFPSW+XEA3igs0jffxVxz1LWH0vIM2LuePye8
AchX5yCujiOTsycIgervhIwPHf5Uu/LTJsM43xLzQ5Qn+liAzbD4W0LABkz4G5V5HZtGt/nBZaFu
icpFwODj8niOrEf+MJoJKe6Vw9BLn91VrOw3AbCMd40bDOTGCFO7D8E65/4x4DaKkYI7sjTdYZzK
ympE6KQmjMDDEBBSwTeBEst1TOUXgSRzIzltIEKXDs0KK3zWhVqov7iilOQfQf7zCT3OFBF3jDR3
U+c94wf8jBYcjugX7NK52wOyb5YQipSkW8JxV+N2ofKcb+KOZO6DtEJdQZZIvqcIpOZurFy/+6CO
nAoy7TkrvjwgGW9gTEZiQdLmNzKTPTZy9t+wZES/GTcyURcuHQEecZK5CDq/i9EW2J2nYeFhTJnb
f/TX03KaRQGuryMA5A1NNoc+hjpuY50INiGR9pjSZDYMkmswwesfVCnrF7ZM/w9YYz6Mp1jrMMHD
UneIkBBdonQw3eWEuayndaRk2OInwboUUwp+EBHtrnzzcTyfSOIYL05BmvN75sZF+IB6qhHIXKi4
9G2Qe+F6A63QWXa4BSP85ESowP5zL9wt09Al8W5HgAENuqr6W3eh7c8dgCbYBpFfVNcJPCsHIDOx
KE+B4G8VmwRVJsNgtPYcnyAj3FsAriW2wslET2s3kLKBTD8nwXrE18bbQCJyzhX66nfC+YsR3vVP
EXwy8ThnQ8LtjZqA0BR8ae3O+HVd3F3U7a+8JeTJ9EW1bMHgFB6r2KU8ea4uQVaXCfFcP3hZEH8O
iSdPI7EoLEgLOd+EcdHLc0EoJ0w2an5o9liOSFfJY9b27ZtTFTWNWE7XTJYthvi9P9WE7chx8ga4
a5nt/szGM9HO1+6wHlnclsuVYq7F7h3icvMXHXHMF1HwfrefdQhI8IivwLeHSzjQ8haUzjRsi/LC
/gRuQZoIay2dxE9+wXtO5SpDPGPY+4EsKTAGpuxIq90UaFU2onXIzk1TyqmrMK57DYgXzXlyuFzn
wGAqkrQ8OVzUrb7rvTSsyzK2oEvfbH2C1r3tSkDn9FxRyWcHOFriqU1Bb27E5VdmsFkP+RF7Txkz
4mg5Uat0sCiJbC1uhFD1idhJsipokVZ9AtyDUKCgtP8slggzQ8xJe5pQufJ5kZ89AKQJk2/YYzne
mTTUlDyJIQ+Q9dJyy/6C5IokCxzYl1MAqUtx5L5ab0F0N0qXfekc+gZS4+Ase+H52n/IlmnltsHJ
jxgI/fTLkHkLTsQ117eT4HqOvc7Gh0y6TKZYyDYrSt9KkneL5sM80U8YTLz4iH5VrX19TcaAJatg
zscb3vs6QpcruheEGQR/o+egfzFOaROAhMuY7cc2CO4L9oQr/EwMo7nR63fL+57SXY1wjRnLBy6u
TRZ9gFBg2iZQE3C+ElUQnfDcsAMHJANzT9P+IbnyY684+pw6zbmnC5v2BtJyMx5YnuTent/Vxeye
WcVuqRr9da+Z78T9zrRsWsIjqo6B81HkICndJ68s6PK0CRznOLT+Yo6B1/MteDm7BB7FFH1I4Szi
dZSBrWi2HJQInWDmtBN5nkS/M3yXhBQoUjsQmmnAeQ0cbDRWdu55xZisVk8IF5flruiwV/Esg7Ft
x6njMiUp4ZZl6MhAdOR0OwJICL5YcngIYemrh6NuQM6fkUyisMpLiArbAKfGy8UIlnE/OxqbRDP1
t4VDgUu248Jux5m9gdlwOlA1DpWH2I+QgxSnEHqG4co6XBg7TDAcneStNelVSP4tsPpepfdM1WEA
WXw6dh8puc6vUzGQmULZkIGnS0ml/FClqG7jFI4Bicw4ZzBsIwUffLllWMpxnjhafUsEJRDxNBre
Xc+8nBFDk42Pa9qTcMLkQV2RvEH6Ylcm6bVbOip+02IcTxUZIOUmVBPSCJLAFtRkjOUv2gBrVima
I8xOz96wfc2iJ+BHEHyZ0qu72hUEVbV4035XUi6HHQJKK7fiYlM4hXU2wzQKYrpwB+mqRVfly1OX
LVBcx4C0AQqgRqkD9cto7ztSkfYVDXq0TwFx+De9io3eG4JM5GYawREcysKj4prIUyvOM1i0X53O
KOywIwLaJBfwn1nJjztlYQTWG2ILiSonlk/5etaTBUiYFxTsvMmSYHUwWSY9DmxuWOlGmiv6rkNP
Evn8Gn03ncqy7//0xTwEKJrIe76kfINz4N42Y593N3hntZpOIWl8/VUpvMpFx8N1+uHqDvdBbWEO
IcnSNT+N9WY2mxrP4hahOwBHQxvzpaOunFAcLHqZEGaCd/lMRNUewYnV4k0iBi+f4Hck5m4GhLVy
7lNb2BnmYngJSs0TbHYeq2dmiyukBfRqeIY3mkFb8RzWEeqDiFxtxeI+oyIuqN3xKZVpH97hmSAH
iA3AhdGyEi60bFuvZ8tQllN/8a3UJZl2eclA0Y2D8HHJyR04RZnizNqEFbNzkuwGom5Q6XL8sxmv
FlazyV5WqqGN4qmUSXHwMkIu4bOM4Iafylq48QXA4vTzU4xEH5mFDrp62JREWC7pgQajknq3Lm38
J3CqMttp11n7147ktnJXoUi+w3I2P+dOUtgNflcGPTNdvNr2kItvGwaST7WhUGY32dsrX/moNAOM
+0+pk+Z0M5aQ9gOhmcU5QjS9HDtItfLToVsvyGhB/VNsJ6dIwfuteQWXsp/69XOVFiHulpe7AqQr
PNuhnoVD9j3kY33Jv4ptqO98xlvchwxA0bCroKwS1qVISpdhUycdehYR5fDYZMaI+G6MkJdcKyhy
bATrBH3kjrsukAcyuh1FmgXx5O0dB2AiEXWmAftHjPSAtbaGY0mSLx6lkGUAU0ED3dG/taO38Vg4
Qm5Hx5ZXP8pHhcZpybmMDp+sLQBqJdGNSBKpAzLnxtGzt9yOTRp0fxkGzkxvEleEmNdbL3ePDfgj
VHoVhnYM8pCfVzXskd+X6Vfrqtjbyzmb02sP1MpIsqU7Z8n6MXNd/c1Qw82UUb2oHgl3wY+w61CI
zBS7feXeFXl88U7R/L6ZGp/eE3tHX350/uAA8fDk5OY3rVhNsJ9ncC575MLl+CvpIWTCUjWDjWEm
Lt/gjr1tUKNlbBM4tlQ6fnaviEd3UTTlhcFsVy2TucPNOZV7zsGquQcQJdESgrhLb/IA6caDcWmw
v5O5h/u0d3s5JyyPkXVmeOVZ0oQ/AeWEd5H+JtWHz82Gx2NkinUVC5jLHwvWPCTwdd+JnL1by67I
WlZ73c7DtB3vKfJh3/B/BDf8Fc/jGqYvEnsDS0VWLHl0bFktT9+9VK7BmZt1zsG2JnSPSg/UzCtY
wAwSUUTGxq5HERYTfqUSKzBN15RYW88hQ4U9dxa1N6jA45RwtXyVLFxQtUzpuXdNIOB26dAu3y2x
wdFxkiErUoi8OJM/y4K6GeGll6W7SbbdgrjSxvXNXGqvJTc9o4OeEhgg364N4NhYRlEDwgcugeQe
5ge3A549l1VWnAmou003YT/tc1CW0dQBdQHMrDrvuBarme9g0EaSiRuEHAQ/Yo5fZ0Ye1b6v4yU6
jnhs+kOHNruYt3Uw1CTeQ7oRz2QHkazJcMozZ+F3PbnCuSwrzjwsPT4AkzaZGDyDmnQiksNnejPM
FKuXAxJEDIQmP6a+gYYLj+EAVVA35akG8iBbDBgchqSnTZHLW0t0UCE2C7vx7rMchiF8CTVCWfKW
TEgskY1Ivdy2hc38His5HS37YyZhcbeLCqwl/Ee2Fd/NuJTNFrddbzdzmgj5WarMFNk1703kY4su
0eW3eAlA5m+IC+GUZiQsyPBLhUmgloUg4jaq0CEUTCPJa2AdNgN4gleEt4COuePDGC7uj5nZh3/D
vqIUv2GDsh4p7uyAL0YsLRVhEiXTUKjFpJmHAtk82MZInvwuHX0khgsrhas6ZNJ6slLlF7ej8DnV
iQoh8wrzDBq8gZn/NkDK8aeijpv+om9g7EeEkadG0lA0lBQJoaXnyrPWeRoIwaCrkpaHXro6DEP8
3+zVbyPQ4/JB+RB0Rpi6AJ1wgrbZ+DRSfun4iml2Dyhui+szB7/TYPet8rsIYpAt7oATtlYdWiBr
Wu/x/Xo1iMVGREJtwebjk17IPrCo11WxToeyKaLqM6EOmK4VT95wtI0hm6JO49yyRm/6+DTN7mCP
nXBJ4HN6Ca6IsQVGV+suC+lKF8romXH/MCEDztBxmr72wINZpUhUT6F97esxnM8VvRVqUL6kelej
V2ORjFqBgVlR5U8oZTVz/mAqSTbStA3bBR9Et2saav6dY+OB0oj5Bd1a1pBOh3La2/T+MmQnBjbB
corY/IkdKy3x4vEAxSdBqPI3pzxDxroI5U3rD4TYemZ915Xwxr2oy8ZiC+9xb0nMIsyUggQVAW4D
5qLdnE1nIqKS3771iVPugkT1v8hDguCL1sbt+ElQwG1DZCzBiXBlbR9RzxF7M84+dIW26OvowFwP
BnKpe2fbEq3Gus+fnIllHidSv+vw9FmMJquS36Wy7TXakAKgXrnSRblU7RREVTBj8kg9zGwKJCmG
cV3m131v2vga6MLU4mau0LGlhNh7e1ZTlGpRmhJZEhU5D1bktAXqzXYOVg5FyI1IeVX24Qxtvp5q
kI09z7bbJNecAsikhkkNPxlbxxdRiZmVL44zlPJuSz3cSOQfzKaoExiK07BtVKnaYDNjlwMqsYS8
Aw7IU+KV4jD+4wIJCB4Wn0JkT3UTIkChQcmuSJeJpnuk4kV+7uNgENfRXC3BnmSI7LWfpFKof+kB
b+GX67dCIa78CpuUqVwTgNPaJQF7gUNXus6fVAXV74CjvOHXcPvX0VkXLFVk/tVbi9LrG1gMFn9y
eFkhdMklf3MKhX7Cklx755Xktp8qDbsWlBOEcfR83ZqTGJhajzVfYa976Ju/w4QGDBppHK+P5GZl
9y3Ep+WY1HWgt2x4L+E1rYjafUSaMyEzJmpOqIwzuXO7NtbMQBE5Pg4eu6bDYIilul8HJvvPbKtI
4eD7yVqOW+KRNiwMgiMtErS8rC/fQCj4/4I2L05IqsHcY9zKX6QeU31VhD7oC3J24KKHyhF3Szrh
/CVatH6ahJzaQx0uriJhKZZE6YG61RsZ5v2zbuaS4TSH0aFA3NwcVd6m90qy2j5NPtMuYneqGFvq
RFTk3ul1CDxKZonY+BED6PusqW0IanyUmBv6QTGQSQtnG7o5FgQyAGR0ZsYynyPHxek92kjSJjQp
5h4yoPUdXF7idpwwwnHqIh4ipBZrDDEUcegcG5OQilGiFCiZPktDVI/J2UMTLOo8tGoGSgjXpvA3
iNJSVJk4nS6nNaa2gw55jb+SFCPbLkqc4AndEdD6sbHpo65F8Vc6hbhpGJMziPsf0uXEAbL9cl0v
ByLee0SJ9TLAYB8KRmngeJubAEwF+rChFxed9JzEZCCBMysv0MLhGtZAhNysX7ltwrK2P65LDRyR
ZABlI2rz80QUwWXOhPsPKeAkyeZy1nrYibDTyzXa9rS7QZyGJWIusk+qviUkxKtLX0a8HsGVDTIS
r3A2lO+NM3TfBeHxfwsom+7VJcn5xTFILrdsGZsrzUfKdxlWcsY1LnkbL63bx28p5+hTMJddhf6L
w1egwTfipQap251J45kO7P34llUSEUTod4HdRojPe4obwLEz8Ofkm7GVj5wDSll1FEHheyehVf6z
CrH+VSyXSFwc1+IYQ7DFledUQp0o9RbWlDGfnoRqkWJV5dWJaXKFjXY14g+ivdKgvxkACUq24zwp
zE3aAHKnLJmZkcC0XtlxiuBvIbS/RWo1pGd+QR9os4v2edeIoGTR0cV0dLNTJkC6h6p3rwc8jPlm
9Gd8Vdy8zd1icjthT7AuVCLPbXb+Cl3nZl2NfhtVOX7gcwSnEzuqLPdRSh25HQf30iHmafdHMwyC
eZIzZPtsnKn/a1aB8T4eLGFIiEWKUF1XXhNO3zjvGM8CHw6/U7vwUo6e1POG5Z74JfZ0+WXT2ow3
ek2QY27CJkl/XCQ8JZy6tfdPKifpe9MC3OE0RQ3vHZCRq+Z21CpoDj1tnb/1Ix2YZ1knLMKJtYsP
yANHMj6Icr28tGZ4sSkUlj1r1AtKEBEFAUnU7SSowX+h2y2azMdxhNBtaweJYSLNMu8zZB0c3PSk
gc0vDe5poDZ+VhPbi2gJs7MzgfXxE8c9qzGuiHMpDWVxOCRBc42sjIxQgBPtT+GsTKNzCvtn1cry
AydZ+p3AwbP7ZuHuRs0R05kOU4SzPZfmPumoErdpNkFNbweTfoLWxn4EtilkNdcmmmFQyhIP0WMA
2Add47gLIp8sLIKqqnpbSlz+BNxHl1BC6cgnxD8sHMOcIOaZeG71ULuh/xdgwAToXBr/q8rQk5yw
W9AR+y1iH8K+lmgfEmfU3PvYRkru71yUd67AqHdncxNcKKjwDzBRKdzluypQ6xnq+gyisJ5BJoo6
7vxdPrv4XTpb9pJqXo+gMdEXDic9tTNgM2ga7tGNUQjyr6oJLxpAkewybMVig7tDjY/W0PJslMGq
etX2QXFqRrqE60VnGkC4YQKwWWmAgn3mjEV04OxezrQUEjEwUa6hc2clNozoJBKanj0GU396Zyya
ifu6Y4/wD1sNPu39GHXARg8TYuo8vWX5R4j0kUWD3w/7IsJTSv/hTUHB91ymz84sghwYU5yM5qYZ
A/+VQzyK9kGWFf12iar0s8cx0f9dF/zVcs8sd3C3ocW7TWC39OsvnVXh9ThgH8BegpSgJgQKjfGu
XOSobxHiLf1htEuLoBBJjDPvAiqxhKfdc3BB6oTR3RM7XhwRAaxcvSmXyothNESeeQ/hvLZHXLhd
e7fgDHWwTSbwnrcguJrsgeSv3GPyvTK0QXWzIB5mcQrVAX85iThQx8JqWzpytdeWgzE/rRzQ6LyI
DUzxICMyOqMfGWgmZTRdggbCmEMDy1u1XQMxv2ZrbCRu3742B2RFbr13USQ+BSkms11Ukx/EOMWp
XgsSArzbpAspXhlIIDdlsm/kK1O58TfmBaZWVsFEJOAcci3j/QkF20CCa7c8NZfjP2p1fQy7YIpO
nctoma0WCJsTyx0v/Uu8F2JIcIUyPLRdhtA7wuCbnUjQWXwW59KI5jrIxmH8ywXv5bdAIfi+Cgx7
F4hOK5+9S73+hBIiTZ6hTF02issqgRNUC4/14eIYzw52BfXFHZcq7ySDFNElVez4Hi3Zkh/TFNP/
RvczpjI6ciTr9PKCwUrm0ryElIyQacJK1dtCUfNuGxRK7lNAU89uoSZKvbjPFAZVbgAQUuUK2Zmi
COoj8AalAgWYqFseqHo8cgEUVKhb4I7Bbw+gY7lhjKH6l8kVhL4xE9cIiCInOtclkKRHm1P6fnQ4
JsKTnzIcQkLVWKzn2TptljRwxvcsC1R71VoEtVsmq50g3kqb+N5v517sGVQK7gbiKdt/nstK8IB8
LYBxmjUZI1Afjucz+vapOk+ZZWTGPCZG+pQi7ZSPPgLUzxE/mH9rSC0eDm5CgQFDwcPus5T8XIeJ
5PYLLcLMVm8x92UkaBuD6OSHCQm+b1IC5A1iwNkFFk+UAbJUJ+myl65Wyxd1xTI96pgAZyKKrBsc
UcB5WIacTqp6g9a86W7TtOmLa9IaouKua1n+7GIAhqys8Xo0DHeAdvsYNrEBAuD3fOiqDMAVHCb0
WJ2OiQrArdbftChfBvM410FSvIzllKPv52fh0FoKlvFcM3HiPOShGxnzQqdhiR5N3bRmA+WsA0EU
WiZD+N5hUJmBWIx41vkT5cfvg4qX/m8R00afMEKNwWlSgZu/c+W5zgMTc5s8ybTQ/YkyhmRBO0c+
nnHf5Uqpg142DzPa7Gx/2fm4JxHgeduHOcotemrW2eyaBBkkicRuntQBxSllTk/MLKQLxyA6kgdm
05YK2yPMSF11KYabfRjkff0DkACuxZxF+YeWNj3PEhsLAyWPXCxEI9OrFzLpQDSn7Xx2pwJPmExt
+JOQt95vDYNp0odKh0s0iifvjlE4USRlwbO6u9xg4WXqGr7HHmghBt5wolgAtmBpkAkB32x615zW
SYwXWpXGUCVi5J6sbJayAyqgQJGaRq1XSYSViZnXDDNST0poAIGWPJ6euVC6LQcEKqZS8x+nyavH
JYuzDONUFqDYRIoNuRkm3vvccT9iiTTpq8hgvjCdt86tg8kBp1LPC7VFkEc1j2hNTpcI3vwNvfXw
L7cdaiQHCT4b5S4P+CsQMhioOznIcgrAvxivsSAHqIkTdsh4/XZBMmKFRP6NNLmxq3ovw7Jodxq5
/Qe6fpZ7eThbcmbxGX6iqfEIDCJL5RwGxNftJwbjb8N62fH0Xr3cGR7SW5iGDDarslXjO1jR6mtd
vf6CVLOJs82i0X8EFWSfrJcMn2RWNv+8XpbfCXmzV55nRyCOHcL8zcxljs0NadEXw1GUV2bRptsb
OAzOPq6r4iMeGxB4Lvrnzxyf2rODNj5D3oz8ZGexLN7VGYFZm9i06K+AuJmfvqRaYc/ulY9Yaf23
WPjevzLP/09rGsdou6raoM4eQy0gX7ol0YCoj9nepY27C12Pc3FGelru2CLX1wplJuQjYo71BgUj
TGULrrTh0NP4FxepSS/CHskio0g410hFYXFUqxCTkCcLztu1WLBR6Azx2kb1go6Abs+pcPTJ9p+R
XR9uSdM0v9RZbb73bBPlFDAN1M6i8aLrAdGhwEkl2YSrtuOzasJtctqKKK6uQr8aMBZxXo2ERSFc
VQKNCnrFIpmOHAb1r520/HYs5+0FCF47V2MX6p+IFV+Mhq9uSH6NGcjvUwfy1X5cpb4bfFc9c+ek
4YkkPuIbFnSzwDAavqfNyLlK9+bkkTkbRqDg/aa0eja6J5TS474m0bdlabt3Wbn8k/3ovFgUwadV
d949TOULXQcsU8/OrMwQnHC1b21cePUxT1JMaEtWqWtTrfFrAwVj3I5wHFA3ti22kdyjSEEFgr03
ZiP44CCa0WdbK+9pmobsUScud2EqCdACOpDOd24/NYA5kJL7mww42TWmvvVbTFTn28wn63oTznTh
bFhdHLVymuc3KxY4mTSj7D3ZWRvU2X7DTDiL63OA2GnajiYYHlmr6ZciXdrboiEea4NmhsFZ0Ef9
YwX1kTFNGs3/3LJAO8ImLDz65VC1h0GQT35wHBLot+jOCbBUel7/YJ/Sz8pMKSIScfEGD5Pb1Afq
JhLNee/baSscyql9E+Sr3dpcgbdCTCc2zPjKh6IU2Te2p4gZkW2DfIeHsXiKaWwjqsak/hp9J/qJ
i2EqdjwJZGR1tGRPMbQf/hkuPp49SwR9HV9sCts1rR0mbWtXvpp4QadSOza4STu38Q4xlZPeRH3B
AZoaBknEBnGubmLgZB9mniPMxyG/P1VDwqPBhYZAiLMBNvvY5e4DWYicUwC53K+UPREPVTvKY78M
1UcwetUH4Jbmcxh8hJWuWOQNC4fiJWlCWNBDw7j+PNVFfaxmaH+7mb32JzIcOqQk0kj57YoIitqh
oOyNvBbypofaPDtBeWA53mNvnc6yoX1WCYJv8E4Ley7DywieqesoBwi2QWTlRgKaMb0jeZLlGv2Q
5W4sGLPAfNR0m89+6BC6jAFEYQfS/uOCW2jeOzix/lRZNt1bhUmP8toLKNqmWq4XIRZTMJBy1asj
UHptsI4KNJFpGtsd056+2AtEQAg5e+bAm36ML/h1ti1Mc9rIfVO8vyzUw6YEPW5pdjepScdhy3Bo
6tiLowTYI5yA90yucfkeEPwlNmtpiTUvTa/Ayk0ZyRC6T2jBUrBh8lBzVN6paE2vEcZ08w7+fZF+
Fn3m/8uROoUbNFw94/VqwIRRZ+1XDqrhWuT2Av+3LnRiuo5UEayyNO9wf93lnmGtgf6BYus2m2ev
PrvFDMkEaEcNqsjTkD0LGpf21JjiIryEQQH3SRuR7h3Qy9M1qEqWidKg8GRY4QZ3k66d3xEx9jG4
/NPhtaYW6xyJpj/hUruo38eLgN2fgovktTQwCeOi08/lXEffsekttyhnID5VWCD7RXgSqhKj0Bs5
SjCbNGigehTQtOpI6iHcOO5JbTfG8+qZ6AMAcshDsRHC0dHVkcTiFoeQTpPsFHQtpBFlqd73Gfyx
gEM9sP98EozSvUsrNLDF7p2LKaHrz1g53Q8A6+xw55CbaJszr2af64BBB0Y6RQ0DDxEkG240ViPA
vtg+jLmKn5CqcXVjW0tv2QmzxhJiorcTrm3eK8JxC+j6bfKGUB9bZ5Ja/9gNLC75cfCTu+QSXjIz
Z3XxVzf0bl5Xf5qqbrJrCgh5z++vUYV3RfaNBbl9rVXN+LlLZFpfpRA2GMw7gglBziqpP5hJtc8J
CTmUz2Ua3EpcTuB35tB+punALc2OQ5pd5npptJ9Ccuw3wqs7dD1MrHeWTZfaTAUOSYT6vbn3aXzx
5geO/uZNJw8jDJP234zrhzxZJBYIVeVYfKkYB7U/0kkeGpHBgcKZNzzGxA0xaiza5oyAvZuYP0XE
jl2KToYd0ey9V0Dm2YewK754mYmhAVepmnOVZpfxf1+iFxwxCZNXwP6V20hnqG19f+YpJWCmuZsB
bv+kcIoIu1l1rrfZUKZvPXLSmRe3Ge5UW88OSwxe1o1XjrhXKt8MJBzEyS8POOMcSMMNw/VCPHMy
1s/p2phmFwz98sfFevHIwmEItozXNahveFh3yTpcnhgy696jaLFnkmql2K59LC48qgR4hptOZQqY
ZF4/XKTOt7gBMVaIEZAGX59g7BYFU4dOn7BpC1U0g/HIl0G3v8wu7C7BYpWipXSCdlfFjn/rUoCR
1ZLX6pr0b6xK/Jxeu/ONz+pwmX2KsYGASbF1rPHYYVOdYAVy19juTemEZo9Im2+fYyh6q2TOzDZD
3MPcQ3f+ieefj9bVrn4PPUX7Vs8Tc4wBwfPjUl+sUhS3ateA1y8ugx5ssZqSFt9QJWnLRkwDJ4Pr
hsCWfJpeCTVsnmm8p+85K0psRT0xOQ6jhm7bMLOsNxmR4mKbrrV79AbCDqlXL+Zd4zflG5J189ZD
3iu4HC9OhtxZ2FjHwLzhMRQEevlTHv3jUFHRDu9Jofa2GuxXBhXrfe3Yv25Cnynunri4PDxphbHs
mFKz3vdqpPVCHV6g/bJV/uZL3AugOAmmv8p6p3lCV5ih1cEgj08raebPrKPW2mYNk8odrEb3zMlF
Q98jQql2DnIBe8JKkN5h5mKr5TP5gMqYc+2QTFYHxRavYRjjwc9T7gBW3UDS09Z+1xUbnwPOqH7v
Eh3AllAjtmHcaYyzY4s/ZU/Ml1PKra51djNOSHE3zIU77+KmQme2KNa054GE0Rf8vP0JYKBgPbgi
d2Rdy4qVFbZXjPtiXBPQCzwS/g4Sj/85OgPcSEMC5XDOFGb2w+VxCfh6eYv2bLNhbtCAQqtEN2jI
5HKiUB8cbM80UMSBL7AESR2fW015VSkJG0JJwg0QKZH7yma1FyAQ49YelWv1uKX45OrApqyfIrLK
0oN2w/lPn88X4ovxMAyzcpUoGJB7ENs1jO0Xs1YJtsDDhrJxkBu/FgBtoMS4ZOhtdIP4cifLEhaP
EDniEANRG0xd3rpfQwdkessR7t2v8IaQyQSW7KgJzRZBrINcWObHF6xsn5V2PbtzkfeHpg6rd7Us
WbDpoGwhwKBeqE5D38WkSOPkS45kddGGMD0EVWpobf4VY4EH0htQc51rJ+qhFVLKMHuUVianlFEJ
1vaZ/Gt4Q9XtukzS4XpJp+YljIg/2WGbSOK7gvP5z5jZjF1Rq5W7001iaV/J8/1mMABrZJz7jqES
uzz/ETZMZ3b4LYuHvDS+RdbAH+4wLK+8F1hJyNxWFDk7P3Cyj1XWqL7T3E8fqqnxhz3pTvI4RYJM
pTkox1vqvTk/erSU+UZyEQne/hGaTu+U7g+Ap+LLHWG9bE3nNOYFTrt6rMXIZtGunhHHYEQZim7Z
0NyxQ8jhd0OgYsbj6eIL22nzi7ncbbeVSPBsED3prntHhpmDowt3B8d67jBToU+BtEdxl5F6Oe24
MA2VDGSvj6lUgPrMOIRfMlyVwRvjuwgx0+ySTh2O0ykZA4kQkgi75qCoeH99BpDprkBHToGJreUB
uxAXbtCytsOENfwqRjSGkYQXAVPCFZccJ4HrHixFUL+hGGJ11/WD3DNQQRHCRI9GroK08MK8rbvR
DOXwWFWmsS81QMNogyCHbQvaHFKVkTF7jCWLqLjg+okeTesgP/UiqCOe4noBes+4dfy7oqwq9r1B
YrFz0Wt8lJzufxuOo+cFBG2+bYJw3StaTvj4bRq8+WPRXIueJJOdbH226H7Q/qkjHxkNDKnuAbBZ
dr/6SmI0GKvlH1Pa+VdgZ/mknPyPtPPqkRvZ8vxXGdznIZZBGxzs7EOayrJSGUlJ6YWQadF7z0+/
P+pisJUUkYmqbeDeBlqNPhkMd+KcvyluJfXWaFcg8YdqldGk+wS10S8BE/xMkwqkUNxS2g+DHOH6
0skMMOXpXGlzirYeaOKk2E5B5ok/sMPQNCLX7foCyXesndtfJF/UUNmURZQ8AZoJLDCqMu80ShEc
zzsRjC2HiKqZnfPiwEXLrpqgs+yNJsY+hm5TqbbXbVJJH7rdTmIYm/sw1nL6ywCt6m/4APCZ7Jge
MwXuOlT1Gx+d/pbWTT6WII8oK9NnzyaNitdWKCkd4JD1OdtoNHp4aLALHOh1jyo7pRS+ExvcemBh
b2aZDh3X9xL5kCZ29OFRAzYDl8LkBCsfPc3WaN6gLWDhvxZZSet/0SyhpnLbMucwQMvIRPgfjSxk
LF8iTKERye8Lu73Dus4xrox2jMyDhaFh9hNOq2ajF6EVdY8GY5Fbe4QdEEm81R2UWcn/fdEiOh8k
woLFS9FzaB4C2dp1di0dPJesO/j6NCD2YSBDPsigFyju7OsYdoSxR4pwQEYlwLduo1LfV+fXAy98
OH0DqZqjTI8JOv3pAcg3rTskPDkkU6PhwueGqu3bCP9AZTuILMd1ArAThqsQrWYtsB6h9gj38QnB
HJyBt0EAZR3JBY3jB/ZPcIwcFMY2UQUulcwizAQcWsvUeZ+T6+0MLEs/mEDr8buvgIokNefTBv61
8q2i4PbbMozqC7Xcqt5GSA2QUKUYtWyb0DOPNLVx8GlzTYDBMzE934U5BJqd6stE33adVf2eIcN4
APRGNMueVCY8fKDseJ3HOpKjCJAbPMeG8be0IFpjhJ0OdISA9ZP5QGmI9/Cw1GsghZpJCaKoHopW
MccNat/ODzvpxyuU3qnOY6nRgDxqG6potqGDiuvbJvw6ANH/5mOUF+6HTM+oO/FYw3GMvph5ze+g
9y55NEzXEKbI8hEIJikrhhIJd38yW4P/V+SDkRYIf/OuswEBTQ2Mw8EiW92iAOpVexSPMIjPTVxF
wi5zXCrrwFegwqbWrUULH0hlHQOAdJpUeVYtg/qMqUfl74Ai7LhNJ9Ns72RUaS/kfCC3fIfEeDOp
OIfuewPMy8Y0EVYyVFWPbvA+gU9SZDRUtpAfQR+FmsTDXTcUu7xt5iWyi6DNKAe1H6YQBSkBeNfz
ItvfYmAWIfkhJvnZ4kVLMxUchYZ3XqdBBAP7iZdIGeOm3o/gwwbaWORwGkWfooAAzvGA/xmPYADe
qBFkGIe0QSWt67rKmtvIq31rF3Za322l6VGMQH6FfxtdHXMTZbn3AyRRfXRAhZKkQrL4xxSl/guB
sI5lYo2s7EJrEIsf0K3dhA3ipTuobcbRUan+XmVUqZ8AjFFfYmzxdQvG/gmJpeGHmenFg2ZhaHsV
0sPx9ljVGM6+xoSNG1OfpY30ir71ztAgHm/NkgnGn8Gqki2uGlTV0HJ11A1KW2gWyM4baZZG0a8s
yfBmzepM+YCoU4L2m61Wt1mcoa9sW7I8pCEGjjcOlPs7tali1w44kPEIRUhwh94BGETQzeCXRGMZ
9sabwvQIxkPA80OM60cQxuPPHgVj3tegTeqNOfphuKEwzNuH5zCis3wObv6amuhnK9D6r9rU5I+e
yURRX8woRGQKuvVYiOnI5Y69+j1KzYw2fRs+x2KusIapPnaIrEvWm4HnHPS7gaoNrz1IBCSvEAJs
v4++qzmirSIOOzgLCkIO8J6m8OiMwrZ2AVhC56qgQV1sSAjoFCCqbELSE1zWCJz3AUIRGGzB/IU+
h3Ob3f/k8Tdik1wOzR3zCG0oEl44v7qoxm1ajiLELAvNlLOmgv3VdIyZljylqNHw9sqAw+FH8ZEn
1sCLXQnN9prKZFVuW0uYj8j4DN/hL1bfI14sP+nl+i0PvmlwE7jFz/Q/GxfZ7uplQKMclaFAIK8j
dIsRIwLJh/hPmG+gL8n09yX6pMV1qdoBwhqV0+HB1RY0gm5DcP3YU1nwCLT9v/7jf/2f//1z+C//
n/wxT0ba7P+RteljHmZN/d//Mv71H3QV5n968+u//2XrpqoapuGAqrQpeIJB5c9/fn8OM59/Wfxn
oIZBXdU0mgs9bR46pPALL+gezwexT4OYPBBUx3Ck0AzT0S1LngaZZGhKxCJit87V8ZHTCMdOpfSf
Kk8aW32cwO+jCxMczked/6uvhvbvqJaOc4tOC0roi6g83TvZIlvqOrbdPCVmZL3oeqYoe7zBQhhd
I6A9mVjqgdwRJvX54NZacFtHmVmzmRVj8V0BlVCAAE3qRnU13s/8MvlEWuXdo9zqZTdFVfVQmc7H
XP3MUuM5g9K8rdvzb3o1lyLF59dq1MTFQwuq9ET97xct1fBrN0FMGwPRX2W9wP7mfNiV7yxUQuI8
rToO9uynYTuAZoVZhrFrlcNz6lFY7mQMSoeMjw7+wJv0GIsZhgScNnG254Mv1u88yQSXNDUlRD2h
i9PgozbSZszq2E20kkQ0h+FyCwQ7aa/Px1n5tkI1LLghtsZALec0jlXx3CQMg1TwuFGUgHOdC4nC
St81X3oUHg8Zlgtfz0c1+a8ulrAA8kmyZtmGARPjNKqk2zx4mR25LPJZdhRS5oh1QBEBO8ybIng4
H271Y7JdWLIG3Ax7/jmvFhAkBwx6lCJ2QQ7R/RSReQz0AO2r82FW9oZQHdUCaS4tyzaXC0ZM9YCi
ReJ6+QDfEz+dCkN1emc21w34qTLQvKvzIdemT6gsT9D6IG7N+c9fjQzHe93EWjV2w97QwudexmRz
CpHGvd8XRv5Nlr7aoeDJ4/j2fOi1j4rLEhuEI9YGOXEa2q9RokcYm9EWI3X6CNndEqlbv3vHCn0d
Z7FCZRdPUoQmDBEAdxC8S/8FyFu5x/8MqkEQoq+b++GPdwyOYpdmIbGscYOcDk4UcqJarCeu7eRN
9zGOS617soAy7d4TR3csEKuS77j4iDDw7HSA+OsOPL8Q/q7VyX/OK/CPFxbK6mxZgu6G1BFKWw6I
3jygojZLXQDIs+m9Ofh7BE2xXzw/oNUF6WgqjVBV2FJbzFaSmB7ltiBzLVhUn0kgArHXVd1Bhy+q
bV54pl4LUHQR2er5yGu7DzLN/0TW1dMp4wyDjwEmzkU8XP0o7ARtRY4eAekEYeAfdUOd63zEtbFq
qoZ4D+h1jW1wGhFBqwgPyTpzoxZQr0fK8dBUQ/qkImyMcGNOM5OSUXwh6trZqbEkaf5bFmzgRdSw
NKair7PMxVLFocGiTsUPNAgL18a34ef5Ea5909exFsuT1m4+QHJjNkO9+eIozSyqVeJMPEAgfurg
mz///wVcLB8HKL2qd1HmpjKpGJxihdkeblHxImrN+FpmMFrfsW44vRAhpmDBw3LxPQM8JLUCqzs3
7xPjQOvMbB5khLHddkqkiXqaHVnl3flhru1GTQqDa1cTprHcJUDDob9WbeLSDK7LbeVhLrsfaF5f
+JyrK/T/xVnuCTOLShHJJEGXNPhOJ3aE5hDoT6GMTfkJC9g+vMHC176UsK0u0VdhF6dng9ZH0Nl1
4nZoVQmqJ6kHLqmk6XfAk94IL5xta+G4/qR0bKExlYtFEzRIakxhmALeU72rGJ7UDZmhj8B0Gn46
P3FrH1QX7HbTkpaKAcjpluc6LHxorqS/mjH8nLkHt5kO9GCTSP/Aa/Wad3Z7YRLXNiHHi6ma/KWB
jTiNaaUU8M2AC7CnG2RvET8qbmA52Xd4dfkUELOyuj8/SjGflcv8TNfhKoJh0RxNaqchR+QKG0sx
uJZkE3y3wR1UXXejdDmgDJBUc3kI4ir1oIGuoSKL5srsZ2PN8z9jdV4tQFtoZjq2NOc/f5XcTE5T
makuI1fxkcXYIJ/R3qGuAxWbFwc11/PRVqdWkgybgpYec3sazYwUDAnHIHI9oMk3kIILwPWQjJ+t
lApgkZTyODiqceGEXTsJdBRF5/zN0CFYn0Y1kEybq7FzJhyokAnGrt7VVBKH3fnRrX1LEhkyYAkj
yhSLhZvA8gZn0sWugRnQXTt4RXs1xFMpQCaU3oXjbT2YyW6Umjanw6eD6vIeuwtnjFzUTI3vyEAr
t2ruW0i1qu3+/LjWNoehWyrvfDoAjrEI1egjGCtFZ9aEKvGQp/GzHYJyfMTvAzg9BMHywoytrRPK
WYaJyoFUdXWxHcs0V1Mbeq7bNhVizUE+9D/G2qLM0uqQiTHwq4bqQD0GTebzY137rGwHmPUGT29V
XWQ4svZKLkRBsk/FHp/PsBD7KTP1fidRe7gQTKxGMzUsuDF5ZoUuxsmN6GUjyC8XeGu1LSiSf9KE
jcaHXeoHBTLVjkOghfFtjf2LgYgyKpCBJR9rSIJ39A1NFI+wWKO1Ra33S6yU1s35zyHmX7A8pcgz
5yIMBR5S6NNlhvNqnmB4mrjw5wFqexbeaUo1/RNDUAe/JmJAu6b+1Dn4VaL+KRosSnj3aVcBbhjn
f8vaNub57NhsLov62GJqmr5XBQrmkZvk2DgiKKgiTJL3ah284657HWg5K5E21HGR85RN1frbVKDS
stM6IcRNm4M8v7C75tNn+YVtlq4NaEEzodWffmG1NsFoypIqBH2hfAtQVgF7VFk2bR/03ijOYesJ
SDv8gBBRvT3/TdeCIx80X3nz81abN+Kr49/SqZDgMyWPNtpRIKcj+OmPuDsYygvSumN0KOl4Rg9o
rsbNp8AG1HY4/wNWdgDpPeuf2hPsGLEYfVv0QVXzu46mhkIVqrNJa10bjZl9AUIV6G8fLsc/zX1u
Osoiy/d00qHvQAnNgYvTVi+IXiK9JkoURq5MEP/hzs5qFG4yv6/ulQq03jvuP80mxyDRoENLgfz0
c2sDBMK4NJyjAGUv54o1RysF/NJ5GgWeNZ4BivnZxOUvu3A3rR01qNFohmWD4qHJtdjIMzqsjOh8
HK3Oos/WtZrgiPEn57FIARlfUTP2s2fYQ2AOpdMrR7JnKBMqxnl7xXMQ7dabrh/ufRR7cBopxlZ/
GAe4DO75BbH+Q+V8+rLPOe0WS1KnVQjHVPOODopL+YEKHd7UqtmNj+h5qMibjDTFRCfpoMlmmNob
T52hH0EYDnTOi870Dn7JdYWJtRPbB1aDPIhEjS7kb2sLl2qQw+2rsXvNxfesICb2XqHKY6/A2sTp
vr0PsaD4iYBKO709bdJIhZmRP2fwsrYWo4jpqzhpH/UOCWTaYBM9w6LsxZ3SZX6JsmjdB8a2aIUT
fjw/HfMwFqfTvDtNdqZu8BBeDBOzhkEjA3GO4NlRVWgb/Cb6RPDiNzIwMB/rysx/w/ZPvtWFSJ4H
dMej6/M/YSUZoDhk8q0h1yBosDiOsaQ3IYh7zhF0Gz1aNGPgFhe58bn1JmgxWhfJb+h2x+bN+bgr
aQ9ZMZJWpq6zaZbJKs7ZLRQ/4R3hxvRgTbhzs1lCDu1rf4rDA2LBYXZhrPNxt/zcKA0LwVUg6Tws
Uq3JiFF7KTzvGCOrHN4WHT22KM41B8c/6LCwGtuK/hIcahTYgu7r+RGvrWns9GgCOFSphbmIjjZa
JuCIKccoVbRxB8MuAVCryVKPrjujqcYLV5+Y/4OL4SLjw1e2dIsDUS72et+xejBb9ygV16IGSSDt
m8mLc/HFjwb1uSvz8SVqxlmuPyxB1Q1adC2VDPnDFDNhPk2Wq3tFeuqFYvZa2kPGQ4lZFbr+96WM
UwmmU4WuHE00N7741dQ9xHwbWqvIN0a7ru5SJPoaC0HCLIFkStvbeUwC9JuQNpo/1/mJWVmKXMSq
PT9eBNWZxb3h2ZSpcKJUjolHy4BHoRkZ/0xJCFaOqlS1I3EftAvLf2Up8goXOhoztKCgh57eValt
qTgw+s6xLW39Nsc2HmtbTK7lzrHKGJgaVlf1geKH7wH8DBPvy/kxr6R7DJc6KpVvVRjGvFhfpSYi
wbkOQIZ9VPo4xY3UKeAcjx14qfNx1r4tXQsTqSr64rq2OF4EyL0SaoRzTMIU3FQ2CvXeDjp8OWqk
UZH+z7vu6XzIlRNN50yhekNcat+LoQ2ic/IAR4MjWKr6Lur1Pjg0oRYDh8NwcAt4ihZz7vecOucD
r471T+8EZj+nyzznr76p2QJhcfreOdaITN+mhVcCi9JQLLZV2/7cCR/pgXdEpPTOcaYLYcnFKupo
X49oWnhHtI+dWyXU/K/QaGHQULRFixjTU3F1PuLKIcZNxRN87ntxaSzms2pzQLte4xxjDtMrH9Hp
u1gLP8XV0H4+H2lthZJJcnKxJTXzTybz6mvSny8bMjh5HCsj3MFEwldE6cdJe8esQVMF46vSqfzr
lETGkzp7qsijUdbNQW2MMtjCLbCedQWd1qssV8S38yNb+4ZsCEARf5qyyyvXGkQbwh5gnczKeJB9
6CFuFWBWMNg6DKXeXsvQTeHwGakvzpWo02U5BEEYYa5N8QdQG2DKfAJJFPQInKgSSsr5sa3NGje6
BR6DLJOE4jRYhFwzOtihc5Qsxr1Jk2YGHyFG+Y5Zex1HO42jd+WgJ93kHFFz6p8TB8u7q1yHgIJE
z6yfILUm/XV+aCvTNndbpGPyHQU522lIMcoO2xFdHhVN+254sXOc9OlYxaX1dD7QWvGSSNLmFcrN
jUL+aaQ0G5DxQKb76EisJNOmUh9wf/JtdH2r7IA4CnavpgPRNldCeTR7cPVaXST/nP8ZK8eZQTWA
bMUkCbWXxZqGpxxeTwPrpkGOXo8s8bnHzXFLvPSDwP/0wrBXvi+PZAqlVGpU2HyLwyzHFjVsPUc5
oqhPAj5J/yn2AoGcjea0b1+mc95pmjzA8eVTF7GcuPTSTDO8ozJlKKlj/zXimBvOFdM3f0QTOzpB
oY2EkzrE6VQi4of5WCSUoyFr0LcoyoPprFJTqa+x1cvqzyICfn3hWbGSXHBkzNtdBy1Aa+80KGQf
z6+ayachhEHVS5D5ci+0Aa8Ss0exfodtiRY8FIEf4k89lJcWzlp+R3wb1AdNYaDAi/WL46ZVlYPn
uxBeRHelsZAcuAHdbEUA1u9JmL52Q1kiBIuZYQYUD0n2FRI0stLQwrF4ePsc8FNoHDskiqqx2LgW
6BAtsxXfhXYCY1CgH0tTNUN9IgY7H5mT+HQ+oLaydcC/gFQmG+CaNOY/f3V3AX8rUJOymQCpoARM
XcR0Ux5B5fXYi8BGdBBLSf8RCKeOl3hRRIbbJV03YZuGw9KVivZmdO3jpYIigZxE+AGFU0Roe7ph
1ZVjGYg3idTwUfafuP3748AN+hDJWhEfZT3TrbhZ1BjoZtIDS/UKw94XQDr8ewTBmurH+dGurTZK
WSqVA5QuuKlPB+sjf1X3RqscsSX37BhEZukMH1MxZp+GLrOfUmGnN0Ni2fcdRkn788HXDg2eN+gc
ouvHglsstbIGbR46ke8iA19/8ULEe7B0y+pNTJXzQqz5v7V4T4FkskntbCpcPF5OB4oIBCx+c/SO
iEjwRERpwauQokC5CAHm/gG3QmjuJvTgGnHwXu03yMEb0YXFvJLd0uHl1OL00ijHL+q0ula31djM
jzpEynBwxerKf/GyQH3mIE/6XQsp/WFszCH9/fYvzZ0+N2D4AJQTT0fv2ynsHLvxjh4qb3urhkCL
rStcNDUwp8P5WGs3oGk7YJEo3IM7XhZGytIEXgxrhhw+mJBqKFLvXlUATyK4Ew2PIscJ6krKRkNj
zIQShUkhuGVYktVQXChFrT2jTUmFhJYTzdm/QFEZRqkCpy7e7ZYM71vs2R61wrEOchQ4E3pK9mJj
0IClhoWyS2rqX6wES9K6Uia2Htpam3Dwc+fCvbK2DJgMi6oB/U0SydPZaB0KBm0nvWOhpQhkWwCe
1esc23Z1g61CITYqOoho6tj2O9afNByTgjw5rLEEb/i2U4oCw+VjmEjoe3Y9tB/VYPZo8ynfbycF
tNUe52lsnM+vibUzVYKAM3GUNcGOLG7SIOhNH31A56jHKDtKZIk2apuEH7NI3CCv3l+Y9tVwKI6S
h83yPcvnhzrlsJybgOXuVOlna6AAuikiRdsONgomt9x8Yffh/AjXzhcOUDJnmrgAtxZbG5WFvnCi
ljntsG7ehJ6FSyrKEPGHglYcjLrSSCGDxW3yuTLq7MoIGvly/iesHaeMFt1cchWUu+f0/tXFlUPI
qqvBco4hlg/XHUlSg5Sp/auNgi6/kMKv3RvzdUGCQH3AXJZdwphKujUwXBNdlGtofPByuASHX6kK
jEXge608WVODJrUsQHm+44ixKPqYFjUCMMjW4gUxKjka5y03R19R3QmwxH22fMuI9gaOg8beinv2
TjN67qjLKz8ABH9l5mA7b978xSlIgvmgKmlxiS02ci0AKFSokh+bmRo2aIVdHsy++d4pZRle+OIr
s8urU6XkRP2R8s9idtN4QhoL2wB3SqvwJkYLB8VJrDavTNPoywsn1MoGmrsMZB503ai2zn/+aim1
nTpgaxOGbgf1/mmGoG1GL00eOphxGHvll/roK7vnTyMVtAXsmr8QH/DhIviYZei2eqxDdI7CAUXq
qqmSe8sf/6jpjdYPNZ2MW1gAQXA3qC2Gtm+fzbkYM9cs0Ij/Cw2Jb3iMBwe4AWVurQN+yz/1AD5d
o1b1CyfUn37WIh+xXgdbLJ2mgxrUDlrooqrn/AzBJKuHNBLtoRqRzSfVRv1hQyqBgIjJG/ylyTuU
4zcD5C6YFvByqD7rpvVdKvmkbaHojtWFNbC24OjfzNcUoA3H0k/XgB4bwPoDfuGoGgMyS1UgjUOq
N+iGUwRHRen8119dcmDdVU5Q2pD6Ihz+eCZAO4dwFdToq0TDfupqQJIa1UiAPsG9YbU/zodcnwTH
QpzbpoFCyn86RC8IfB8Uiu9mmgOyagNbzHrGFGdEVwB56vy6U5HxuWmQGbrPUsfCGsexYzvYtIi3
3qjkLpS1yhgwEr5VxS/ZGr24gHNemwVqMfPFSdGOQuHpT8wYP9arYNUDhBciJLkM3BxwHbhWKsR5
LszBarC5/wuyc0YiLb4Hks92WltK6Ar8Of2P9aQ0zdWE3WlzmJB0+33+888n1nILzA0Efc6EgZgt
koKyM0cbo4HITcssSHZmDV7xGbW46eJ1oa1FYhEDJTEFuJlFJFDpJrIqKUqfpYIGZ0yp+zuiDfDH
NIyPyy2IJ1QfNECzFJuj4cbTo2IPnjXHkNEsrxGU767Oj31ttZuArrk5qRbx3D6d1qQp2kDv1ciV
36Kw6m7NTCk/CC8IPQwijPrSeb6Wk3NXAmL7dzxzUd6ujdrX0akIXcOIRHeD31abXrX6AOtbtYK7
kiqL94i/hb+1rAZ/IF5AMNHToMyDd5yyFthTyvwg3Zj/05HPdwkZFAJlWpaW4wYb22g3ZZ3+y6SB
un37V+bSNCxKpyq54GI9T03vTBBFI6g7JvL/9WCn+ES2wPo2aldiWEBqpl7ITVYyIwqo3CI6RaP5
aDkd34AJlybyNHRT3rbZg+MNcXMQSB4+oJPqx1dh2fvjoS0QvcQuZcjQnj8/6LW7lA1M9ZGusIN5
9+kPKFAAJiUgN1LqZq5WpF2BPBINnm2jK1BF1YCfvR8oOn7GiCXc2EpmvAOCCx+N0VMHpQiqzwfN
q/xBUazWU9ndrp4r3Ze+GDFpThzuqbRL3fPDXTuzKMGQb5qkomLZi67I7kES1oEboAcW3VrI8O3x
kNCv0ixv1evzwdaqY4BjeMfAQKOa8GefvRpYPxQt9CtKgrg04KRQpeJ7Rd1BP4g059bIdHW6DZoE
YQWEVkLnR0v2gg505DT8k5pBXMgj1s4R1rcOKRhMHl4ipx861NvMzr3RR+5PsW/9iSypLQ073Bcj
4h87+jDp4/lPMK/f5alNuYbdROZL6MXyMofaiCKdOzP1GtSKNU/rjFsUNa18Xyimvy0V2aGNgMKo
f+HkWI9Mc/Dfkf8U7l59e9WLVYxCJRmwlK2+p7Nrds8QmR0g7INiP6ROClDLISHK9u8Ys7RN0m4w
UiBbTr+ygeuLwuXiuyNEpicQh96trFHf/N7xR5sO3I+8tSe1/OftYf9gPOcERbPtxeQKkIsUIpsA
dK5orjrUwDYhx/h1gArGl67ohwZhhSie3jFaSYuQ/QQrT1u+7dC6NdvBp+Sao/z/4uFg81LjsHdb
quiiXcUp/kcbP1Hwyzs/3LViDYcFt/x8ZANzmrf6qwlGzcjk9g2VY4tM13gnER6/QeQBaRtfbWzc
GiHDJzKs7DsgtlgY2/ZOKVkMW1G1EwIBaqF9boBW++/Iwejk0Apn3Wu8OE9/l46K0YwP891mCGDS
4R3Rf0OCsPkl48b7ev4jrG1oyoO6DZpnPmQWsSwkXFjFhu/6CWJx27yzh25XVrCH7E60uwTBpfdM
t8G6pmoACdua07RXX52iF7wlNQnd2QPneZiwn5VhMfzW0rhDxJeqwk5VLvYaV8dpUJEFXDkf34u1
ja5CiGZ1ELjRFE4u/ZxWfeydUp+ePWBN1c5AUvZSx31eP8uji+yWehCFC67GxbdFcAgBYbMLXSRG
6q9VVM9qk5MstraeyvbCNbx2WvFyJpRB5sllcfpZcy3NwgrqIBTaoEbbA/uUJ14N+Dzkg14lV4kd
I/9RhTlSVm9fQjMUmEoQpQJKn6eR9SlqeLBx+QbI/Xzv4kDeo0/VIaauBd/KkSbChTRr7btS7OVG
nHGqTOdpQE9JNMQU9MDFHAHctYb3jHob12bR7JGNicILEKSVDIuGJvr5PBLpHiw7VCiIFbNAD09n
nun1fY1NVcFh4I/InaVTPX5o2xiDEDuZtY5C7FCLq/MfeGW8NpDDmWBIW4qW+Ol4dcSa8wnrLBcF
Mm1XaAVvh8aUv0ZQji/nQ61sE95GLKEZ1Q0bZnHzYFmE9pGRRu5gZDjETpMhiluFWhDWgnIA/tk7
2VheWEArS5fKguXMJErK08u9abUYiWS1EfJc6sTOcarAQSJR2L/RezPvKj9JDp4A53phGc0HzWJ7
8hQyJQ8A/qJ2e/pZbWR3OgXr1SPA2tmJTA274iltS7hU5z/q6vjY/oyQ9xBE0dNAo+Vpll8NYJ0N
DN63SWLjOxFTTvZ2Ep3r5KnOdave0q8H3X8+9Np8si9nahMlByEXh60RaBi8jAkQC7/P7xEBM666
qGgQ9je0XSOU8cIptPZNgY/MrBsem2ya06HC0yoTbLIAGnRI/N4IMwYkaxdJfwGnslZKQSABgAUt
Jp1n7eJZh/ZXpjho4R3BI/Y3EfLoyOcp/c1oj8oWAZ74k5Yih3TwqxwB4175RakHsRnfaiz08kwL
Va/Jbko8XPXuwrpaOy/gOergIEiw/2o+lOmEvnxbyyNoIUe9LTEI9a81u+nbTxHODMqmVIz2GSCF
Xh4MulP+zdvnnKyBahxEK/6+mHO760xk90DLYvKC90tQj7sRyN7VOFjmFpOVdxCDbeA/oCI5OTT6
Padzzpsk0LEX84417PIfaqFrOUZcFlYMu7CYlHBjNVSP74YJT+yn80NdW25gFrjW55sH2OBpaA+5
aDoUqXL0bBBZW10p2w65e7v++Y443HEQ12YUyBKO62FZlKIESj9pCofruKjsZGtQoLuEAFk76enz
ItpAncoWywJhjqAvGhvAEdEfbLbIYaV3oHYxqW3z8PP5Ia2HohBJmsn7ctmzytJGQXiZULoSx9dd
qv6Ivar/XNTcpe+IBK4BGBTpLGWY00nS0KvCaTf0jmkYNLs4y/GnLTr1njXsXbiq1wZFxY1KxDxV
fwkZlLHZTSnt5qMI0QYf0zrF2j3EsnbjF05/4a5cO9bJQkCr8jKFHjv/mFeJLPrUtY4OsXK0Ah+H
qVDt8Xy3i27CCAHv8xuHtuN06+hTfmHq5g21vLic+Tx3VNJnY1lx0RPqsSaAYJenSfWd/VG8JLb6
o2g1515EgYdAuzVr44dFed/ETXUhHVkZt1TJRxD9oBLwV79d8eDDNn7H8yR1shelTodxO3ZOcaeZ
XfLNKp3wpXKQf7xwrK5cZTzWuFjmLjZX6aIQECNPOPoyDtzEltnX+Z4GelmjxWwpsfFM1hBdOFxW
A7Jk5yOcF/Fy3TZolXeFGZHXYpXzBQ1s73Go/ReRtrHgIkn8CwP8+zADB0WRcka6E3EJ8y5nYd0c
YazjiKDaM6qL3FckYfr389vxr+mDOsLMgQehPks7dR72q2WrR2qaKTjWujViZS9OJmSz6Qa7CDb2
qDcIzukyRCXTfLNWxiLuIjVApSMaBF4SLvxuLgXPNp+QMcwP+N73WCyFKkLvo/fWu3AOSv1GCIfj
AAT96WCTgYUZYGvidszmjqefsYsrpHZxtNKeEbnM33rWEY/nJU1i+LLzGX4aT8CBpFKKPIUFh72D
J1Ho6gb710L5GAI4St66Fedwc12Q0pjk5l2ksJhl5JrdxyXC6RI5mqDPdzj9ZNdxZVaHvDCsLQa+
9oV98fcCYvvzeud8BvMJUuh0jOOQF6lhDrk7l09uBs25i70Q5WGrp9qdlhGVx6CvLsAU/zrZdYLy
irZ49nHamotV23t5FaDcmrsCEyd7F1Chek7GSB13ZXPxFbQaDNAuUwnTg2b76QjjwhxR+0gKtyTf
+dLmefFkF3T4kf1Wh7dmzPPAXsVaZGtdKKteG7PCTUZsXPZolyPDC9gQrdLz+/6v42wONAMYSNTm
PuviFalNRURbqkc5pSjkUx+jxor7dLz1bF9DBFS2F1L0tWUCC11S0+MxAAj69CMO3AYVkMXMbaBc
3zQsjhuk38d+g7+oeWfntfJUhs3+/CD/yr0Z5Ougi2UizBAjTT3K3bTKp3tWhoLhazhg2y2xe/nS
lon/I8Amc9Nh13ThYF1bNUgOgW0EZKhb9uIDYwsjB/QackAFWQ2eK5HdbuhQ0N7R2h6O5wf612Ux
D5R0Gy2+WSljqSnmycQGwd7kLrL85VOMVTNq6HmWXSqCr35QGPgw8W1YWMvNrim6rUx1m7nTSHvS
SbGW8p3pn0r1fgy5rY5otJoBbbUiSy4c3X9lOX9G+D+R6aedrp9y6jQfe73MRV1efikkxTNrAvCq
tT5WGm3nfJr0YsDCDksubwZLK5/Of+K1DSNsPjBIUYEmwOKcM1rk1wvcEF1AEXeaVhgfNKynsTzA
xLAbtOzb+XAr+wWcDVKOnKk0EJdlpsLh0Gbvo3SUGw3ViCHFKFNSlOTwiD8hEyrve0wZrs5HXRkk
vDpeAMSGPrssG8aomWROKzMXuL59F6q5d4Bcl91CesTyMEYSpHxrmgN8iYsYdDWoC5s7ZDGvRV/V
c+boZkUT74eg0srrCu3b5s1X8WmcxfmTo9EyIOyauYhQe9jywDM/dG2n2XhKU/w4/xlXFiuPbeaN
yQBZvMwV2zQkIQjz1K31ohRwup32RrRV/XNGUrtlHEFNxjaAx9immp1eniMsJJ3D+R+xOpcmNCiy
D27nZSG2aksRUvxlLhFWp7QUTwe/8eQ1Ccl0mBpw8+fjrRx44NCkAJFHzL+SnVYosJ07PXOLGCsQ
peGU29S0Xa+nycmyC8tmdXBgilE0VCGwLTM5zSyxVfX8nIMobDGfyqdneurqTVUH4gPul/6F7bg6
OF5YMx6NHbIUBRK2j9fsxODyuKvuh9ZQ6k3R9kG2U8LB0S9sw7XNj/Yk5UEaPzSV59G/SsqtQrOr
pA5zl92BM26EA8vk2eqTkG37yKU+7T29tn+/ff5Q/QMNg5YHxZtF9uhbahbj0s4OMYR8cAoBzQvl
/G+ZnV5SDFmbPTgVcOfpMakcNKfjEznC1P2Iw0/ToG9+n+pRqNzmuHmND+TIg/dNbRV6ixfWzOpX
hbUKvotiJP87jYr0P+Vq2DtuVKjqJ5BkUj806hD/EKUmP5Ve/JCrARLR5z/rypUpUOPlHP9TW1mW
e+3GADKp16mrenX42cGNdNO0WiF3sg8FjqSZ6QSbYJRafh1gYB1cyPNWBw0bDJmAWdhpiVWl15N7
QkG0K0nQQfc8L9h0TunJjdJUYt8GE2LXSYe69flRr82wCXHmDy2Ss2dxrCNc0AS463IY9FUKoklO
W+7I4joqZ4F18DLvGOZMrADOxXHHO/Z0bmG06RnehIj1CS35im1FuavgJz9OatPdmA2I0m2s+cUF
2PXa3LKGZ/UH+hR0ZU6j4rLk6SBVkQrTPHStR3SBSIP8o1AxVRz6Vtm3utH8jJsgfjn/fdemlTRa
Uq2z+Ju6WMt4w+ATWSNSVnaN/YBkOb5umBCkm6Ioxp1W/V/OzqwnbiVc17/Ikufh1u6BBgIJiyTA
jQUk8TzbVbZ//Xmcc87eq90tWiwpuYqi6irX8A3vUNQbz6ovaaOdede4XRY0AKPStNWO59sKFQGP
JGK+BHtXlmHLB4lL76acYFRukq7GiCXDJRlXLy+0HuJWOG8fz3vZN0fFrkVdFlAAUE02NB2/418w
Z0JTw4ZfUOqzm14noojv6Z+44+7jcc7c94yz5Cl0LbQTpI2exmbbOEgNNRiUYIaWT8NwaOc2q3Bs
w5fg6j8MB4ORcvIib7AG5FGD0SnH2+kTshfspAr+ln5rh2Y4wzWrcgT9Pn8rsW//d8DVZT/L2SZf
Rr174KbF8MdRRn9QvO5n3ZIEYuWG3duYlG9ZI+cLEJ4zVwNDA6ShjbrQgVZH1WkrPcscdJWMCLsg
3x4wl9/h2jH8aDzp/cpQmL+wac4cFkZcQNUo6QGZX42ISvnYmxiZPrVNG9+rRuwA0hpxP8Wnqf2D
W72HkZeNv83HH/Xcafn3sKs1HgT+fpqpZE9e1L5WdeXclGaf4SVTiea1DtsbgET3+IoN13ilVs32
49HPLjPlaGAVCJkRKB2flK6cAEf1fOFZ1NET2MObpoim1141p73ZO/Lz8TXpArAdUjT+rHcwkt2Z
ksosf7KH/q1rK7yhjEh7UoRmXZKaPnPrAuujoI/YGNJc6yRFG4aw9NQYDfhcvQ6burg22nAc/E6J
hn3SJz3GwHG4OBR/Hg+9XD//Gnr1SbECzBL0l/MnrU2h1TiN52w9xbR+9oSBF1b03K7lnQQZDoyD
G2/1hIJHp/efmelTVQwCU5RZ78W13uQCSz/F8TaZomNgJho8n64+3jrnLj8KXbTx4EOAI11tnXKI
vD5XQH2Dbp1uRgs6mgsx4N0cuuFCnHB2KGJAssC/kK/VUCGq4IMWK+kTEOT24DZzdxAVzM8cNfGH
/zAr2qhMCVoWL9jxgVCqycomvDmfMMVN9y7mgP6YDeZd4vCQ/Ieh8FJeNBIp4q/JC87MxtUWb4R2
bjBLFNlk7uzYxBkqzp1qvHDPnDsPiL78z2irjdJP2Yj8I9KIOgZ1OLbVQLu+aKE0gyTHI6DB9Sj0
kRB29rXVlRdCoFNsN0cCcCBCIqgbsF9WyzoDvlQjwejFQECIGbrMUfHUdYmeAjQxB4z1qN9ShrP+
KXDxxqIDlP91jtv3JQ7Hub2EMBlXHswscphVbKA3w4QpY1o8FbKTOxFnzg2N+XZrW7hC+5//wuDZ
kYiBvcxJWV0EGErDttKUnCcFy4ekGFItqJMOUHXT03r+eLBzawwOx1y0KNH7pIFxvHVzq6uVqazS
J/qm/QTOV8vkdlLnYSvyFiNew9YGGXT4v07XGk5rdx7mavUG1Ffz7eOfcuZSIj/k7sUAA9eENUAw
8tJ47HLE5ZIqd27LRBpe4CjSt8L3sMiWb17ol/b3mZeM5jf2gWjHLFi21VrTCbPxnwXg1YA5fbOA
5mk7B69c51mmbYMwQOKW2edfT7p8IGRQql4i/FXI0OsVqqvzmDy5Q5leh/NY4TPtyfEKmql6FwlV
+bQUNwifJTW1GG5RyVndhEg6qJh4hgj+TorjQxp2Dxhx5l+hrrqBnUby0oBnQmkwM3xIQgSkM9bN
KUP2leoIBky11A6GXh+rbaZJTb2wlOe2DMrUJMAk3Txoq83baZE9RprLUgol+6anHd7fRWXK6EbS
4oz2Te1SWwzRmBg/OzInhtbUgl+jTASq4fjYJAloCV2D4lNKj8RaUDePkW8y6hwgbxahRwKOtg0s
r3R+ffKYLPuGZ40UDXFHBB2OR0Z8SEVq2BueIo32eOBgjzXQmbZjKN2JPRqBVs79bhLapavi5A5k
4KVqBCgFiCLVleOB09J1k2osJIL4ffulqsR1NKBDjBV8IT9bEluCykWRlyaHRrNxtWFxecJq2oud
p8zspp/4RY4PCaZSgScm57O37TIULWFuHAAOnJLjWTWttEahpc7TQOtTbisFPMDWiK3xpiixgfv4
251cN8u0qIIRNYO7ATd1PFidGkRUqZk/u7DUt1EXzX9MaU8/406tvi/77FI8e3JAlsnpFNWo9kN1
XEu4z7WRd22flc8ytoqt2XZtjHOWV9zkXj2/IEI2HpDa9P7DNMnjgaXhogQlavX5wrC3yxGC+nPj
tfamLFVF9eGegHz07OIKF9xe+08jWtil8JUQOl21cGpOYkozPH8u6ln6IxzfL4UzRF9iTA53deXK
C+OdxEWsK3GzuyhuLBK6qxlOhl1LZXSL5xE+0HYaEmXbq9b4nW7LsMO6NW78IhtTEgcv/KSFEQ8G
WTwMW/DI3OsnKWdRpjHWyVP6T6212GDOQX/JvGhNBiLEIeaiRMGzCLGQoOd4nyInogx2Z2iv2thM
u6qt+2dKfVADZhWCshE/12On7DJYAt+pO3S36dB9Aw7VP358XP5KAv2rJMPvAO73V49wAThy3x7/
jrLqQYqoc/Ni6bmt1L6h5KO4wWN5QGt98BCa8is4BckWLQwVnkSWRkbnO9jUy/s5N2fzKhrcanjv
ezQ5NkXvuT8cnPPenAxgF/wWbMGR308qgAxgWz1x10q7+w1W1/qJgbHa+ZpZiDujtofk/cLUlnvl
eGpYm4GMgUy3XHXre6e3e1knoZa8jBK48x1Ih/4FY1tsogl7wdZPjhptM1SiravEaExj29ijmhvb
Minz+WZSa0376iRKnPtz7Mh4M5VpNMH0TOZ6r0xVFt5pQKqrQxpR9MCwEo2dQ13ohfYty/hHxxaG
dQE5sbrdeOsBTnDgF6L5oli5FC3+1VqYAfSFjtNMr0CNqwd98JLB9zSsFXrdi3Z2KS5QxCCvrhcR
4VKAE0D9KJASPK7v00SWSg4T78XKk9raK91EIuYDjG/s67kYnWjbCKSuAwdYjPalHSCOeWgcTVsr
rLQSG23HLHZtGrkvahwr2ib0piL1gX8JN2gSu45xqo/b8qHA/jLzZTVH99YA9+PWcnsD+/jek+U+
dhut/NmZYRjdtKgazc39PPZ103/BFrbYmwY9loc5RVTyKqsGzCGxJVBqHH7NdhR7ujHttZqWRYfl
76glX2ctkl9Ku9VdCIxD+mZ3MaaHldnOj2aJBs+mUwRnMnfyZpdO0yiucOXMwn2VCr0LxjyqsI/L
mzTdDbU3DtejO7dU4KQxhfZdJYr8PaMsJnxHD9tm6xg4Cb5O5oSgfJflThrkRWZF/ogWp5nu7FyG
yT/wQPJnb2LJbkoa5U7QWEWefqkb9LoHigUmrXm/txpLuTGa0HlxCI/irdF4+X3TzkOPxAI25HsL
CbVo23lTbh5GnF/rTa+Dm9zOopX1FsfZvPf7fPQekFfVa1+VVuftQeploT9ZUNWDMeoMjIRrY+p3
cHqG5NAq1GlQNpiVh47HLLyqUB4ofOBXY/zoNbJ2t6Vmx+6mG0C33paqWudIbtuFJ7Yoe6hJABZ3
dG6EWWkOzQPU5YKmCVPoQdPo/jAok9o3zqR7zSPZkzncWZVVmmAA5uxaH9AR+KeOObO3bdmOd6rV
DoOfW3HioVU7t9GhEfro8QC2jbU1jUor9srgOekXNdMz+65Oeht0L9L681WXuKnn924Mir2YSwj6
5qjcJAMNuUCoqSxfIpTRhmDkmX9z7c6Zgsau6q9cn8uqpWY0Yu6tx9ONgbZEfudUcv4VzX2MVnZf
OTXmwsioIP6Qq23o6H4tEukGvFn2tI8wjynuZqkqWu4bGZdrvVEKJAS+mAQm4SNWN9pwaJrI076Y
aquUhxBf6rEKjKEpi0e87JVoN6J9GL9qwm7K+0518r7adH0e6lsZ6jVaVE6RqOmPUImHWPel1jmV
HhQyKax/VKCH9k1RAbE6OE0VVTSNyB4Cjt7QP6quopfRTp8No8anPlEc4cvCNsNrKe0Rt5I2ibIW
drfI3bT3sRNB5rEN9Sze6PYUUlnHWOmpnuJI/R5Hrfow0xyM/JZ7IT0kXM3aDsl//XeIZ9iNqaEU
sIEtju+oLlrVeJxjZZKvmlEbwFGEOqTfZS2sO1Mx4ubWGnibfG4ohJNdN8JftQmlNwaRpfftRng2
4BypV4X6gG9x+nsA6mrdqSp50URlz/ZHJS3mALdWaz8j86z5auvYb/ZcGj8b5DA0tneMc7Y9zTgP
h7Uhc0igTtf5FSpHUaA3EeakjdNVHYpbLtISZlGPAI7mREM2dx7eXYyxi6DLlOJrB3DR9WO7cser
kmbL5IsuCrHmdcqquG6wpOp2atzHh9nIDW3T9jiZ+97UTz1KeEo6qFuCqqrYoFDr3gtlVhq/M+1S
25ihVcV7w0x1E6tjCxfiXQtjNDsImEsdWARMHK1nhEmK91CYnOt8yLt4gyitMO/h4/XDdd6iR3uL
In0qil2qzqZ9nbRh/NPK06nb5LNhxYj163iGO01kPUJDT+VGmScHk1h0H0UV+Y1LHh3o6GbfR2YW
9k+5B3IpoE2kpzgEqsvsqlooG3r7er0jCkCkqx64or5VQhdXqix1krYWLklQjHEx33QyD4d7+NcI
JuQwdJ9amkd/eN7M6HtUTtNu1FC3eu8dO9IDq5uBeqH0n3d7q57Lr6qXeVZQ2W1qbY3RHOrdRMtJ
BLXdmONOobkJgjvDCdOfMpCPVzldknhThqbzE3fWZLqR/cI2dnPLHA5D7y02qFVS+XLu+/K2zcB8
bWs7Ge1DqUn2Myxt3fbpI1btg5mUSb0HyyTsbaiWYNK72lG0WyHQG9I2HZJV2ttUIFN1p0IzhUpv
jWmu30ZLIRU0QMR6wgIfhyAkm6l/Dqmsq2QPTx2P5k1ex3MRfBwNrdoZNP4WPyTgLNS8qEatxe5p
noeDN2XzaxpZnbiqoj5/bFCZHu5DI+SMuzwjuFozxXFX9b1R+0U5uJ+UyVl+BRU+4haqJUi1rNl+
eB1omFPb2mto5HgZc+k/ab2XlVBMLolRnoRKDEXuTgUctiYZtXkcKkFeSOOor/VXbsXyqZv66MaJ
k/alr+dJ7GvNyS4ZnKwyFiZnUyMFEowQI3n8umyQIZWVEdjGb15uxpavOLW800Sh3fYKMmlRjaOA
U9U4KIy9Vl/4vKvKwdLXpbpIseJvTmitAXalJekMtUr61vf12ATZZCfPBSWpjT3m+aWcYVm6o8Da
BSj8tycHUAi29aqk17WRa9GfSl+juFceUjhR/RfejqraaPAZ3I0VUcjdl5awvPuigP69bdS+Eds2
mgnKMiOFWQCnrDmEgPIfTdDAgjJv74k/oYzdytxA1R+SH1KJVXUHz6RQD4nXdr+a0rZz7k23qG5m
QI7iilivNC5gXU82DmR9JEZIzTiMJLurupNIR7tDUsp6nYmW2+U116KvmR63N1IRLZu2Gar2Qq3r
5PMx5kJfX5iTi/DcKgtrh9KddAq+r8urNfjwI2RyPSiUTvzKi4ZLKrjWOjVicSiNLHV/WLBsndUc
I4nc6Bwn6uuY4oS2q2utHL6OSodTuUUiI7dWq82wevh61qbUc/cFdIbQA5ozsKUmpD/G3E9hdOb/
xA0ifPYeJunc3ul1OWhXmF3b3sOMu3eNX/nirlz6tWHE9e9kqkOL8FzAThj9CqGP5HvNSxZtQ3Q4
ijvPzYsi0IEuZlt90LVnNCal5ttm04CdrOmikeTUaXddFfEcP5ptbbVfo1KvBrzUjXGoNqC81ShQ
cPNW3AC5zjA9FCagUr9KQh3DY0ibytbRMysVQW8LzdmhBowDeTCanYN2DpcFBfJtISyxmItXfUkT
LUxr0T2YM0/YTy+MivLNiVur+2TtirtqIQqS3qnQYqhdra4sVIjTRLZyeqZfEG2TucSxKE7cO2c2
3rB4VC70udZPgg37jQQZLheFVJ2W1vEN2bfxqMm4V5+VilxhZ09ZtJuUTP+q5lYe7VV3FhvdzY3U
z2JEO/zOrjLzwsZfHzZ+A8q8XNGUQGi3rVVNZaQqUe6V+nNkR0bguFn2WMoq9qngm4QcUNkuFCNP
Ci9/R+Rgg55AP4DKwPGss1obrCbt9GfHJKpIesj7edwmO1mFoa9Ie96jzqEFZdL/UBIlvdEGMwrc
Jr8kqH9m5qw8hx7BCgpN+qqeVlhxwQHPjeewT5KDCvNqa4p2+gbwSr0Z+kFefRwA/PWN//etzcQX
EisP1KKuymtxPPF2cgZpSdt8nlKv++X0uX3nkffYN9BpHNVPhtT1Nn2fzfke+y+FFLdV2u2gi3re
hBJ82g6sRXihoLGqntIs4UehKQuPgXqtuSYWRFjwDFDdzGdgQHGgo7W0datmUP1ZlPKlqNAi2M2t
Eao/L6zGsrzr1aCDCd2GV/NUzrTLJvBt3IzPceyGP8CYtMUGcc36qol7w9vGVTzNmyxM4+fMq9qf
dE/TLcRbVfvka7MsAMQ/bmGAxhA5lpfhXxUd00uq1JKj9Tx0wv2atroThF5s9wSBjUPQ6VbZsP94
7mfWHMcfKv9UdBZK7erypxupKjOqtc91kvxJpVndqGaF+1QB7WpDua7/gROR/jnc0PKhEQiBUWyi
JLyIaBzPU2iUJNRisJ/FKNUrU43x5ZDzPD5Q4DZ918qiS2ScM9cbIlbLoiL2AKxltbIeMXYu6tJ6
Lttubrfl1M43+L04s48sd3gHPqvPAiO1hAzgA1WB2hrThfb6OiJcJs1UKWDTGFjEXY8nPRhNr+Yd
k1ZRA9j3gD+uidGrYCTJ2qgZ1MMiMcrNNFqXHI9O6nbL0OBGQWiBX8X7aLl+/rWvBoMCG/aF7nMy
hpn8kpbsiIc4Ny3QIJmlD1v0w7L2Dqq3EUz24BpbQQYvgxSd8rsKybv4UKRSuRJ2OMx/MJ/Xh8RX
6Toku65ztPF9NGU/pDjlxNrDDL3CDWrIXLdQg7r6048EFUhaVejp0z0CoH48l6atEKiqcpax5glP
raFP/Xg0c9ASXpbdaSCKLoTTp3uHEQG30Udy6UGshfTtyAy1nhr1s5CQjmZT6Z9GpZ92fVwU1x72
VVedoU77mqdtn/OQXrgUlq15fDnx9bgYHYK05bys3igcCXuT3Nh+9kQ87HW36jdR7I2o0Y7z7uPL
4Mx7yOXLkUSDFqAkDY/jxY2ppk7hWNvPtmxRdBvQbzr0njbEftXYZr8R7pBTxRq0LxjKl95Vz3Hb
6vS1gN0ldRV9+nLi5/BMAWFX3aWbfvxzEEUyRT5p9nMz6eJbbIfNNq6nfOfEtebPMEv3Tm5+Uq6U
y4lBWXBoWEi8Iz53POjoKrAv695+JkR09nalyrfUcQCFdPB3Ptd4/X9joeFBAR/hvHXyRInY6No0
s5+1Sk9/SNQU/RLV/0NXVeWFb3t6/SzzQlhjefHBj6/u3MYDlqXw5Z9zW2BvxQvsi0hvgymrDokV
KUE0o+SoW1FyYf+eHxgVLoDz8NrWc4wNakKmsOxnRXbeZkxEeYU3BS5QpYeY9lBthWxfQ0srLty3
ayURFhdRHQYlASemRPL0+ENaYkgsM27yF3NEqeQRfLGn+YYbabR+BzX3K4tuz24qDGnumsJsnA17
K9Mwx6llcWPGWs+GlzVV5E4Y6dbAceWSWeaZA0dPkQh/wdBCaF53/pKqr7KqGI2XuO5fwjDPdpZI
48DIc32TRVgQgsU0A7Oba7+Jxjzoxsjbp5TuNh+f/NNLBqsqUJgYdSB4YK8D0D5RuyGOhfuMWFcM
8EiMX7tGKK+TtJRL1afTkAMEJGoRZNYm3f01pA6AeV3YZGDPGR2Im1Az2kMYWymge1X5MWt9hr5m
e+lUL6f2+BalTwTendoPvXmCgOPNkM6Rk8+2SF5a3aB5QRP+ecCnoiOpMgf0F4fx18crem5A9OcW
m4Sl7LT2d6IsIePIVNMX0VnTTwC83dZrdXUPoWF6Gnr17ePh/gbH6wkSX0BNWdzcaFkfTxDurVMP
jhO9NIlb2/9URabXAfW0Tr3JYzXxlZrSKAJbv7oxDm9aA2tFf3J6bV8T826F3WUgKWUy5DtL4kT/
VEN1vbAkZz48QmYe9zgxCOTLVQQ0eeNkJGHnPoetWW8qi8ArHfucalgm381icP02TnlgPl6ZM1sb
wVb4ZeQWUL7W9Gily5sZe21GReMFuFKm387eaD2pStpdkis9vevYW39lJYk2CU6W3/KvQEvJrTSP
0U17UZ0kDZquEvui7XK/JHy/sWN1eJi0oQ6iDFLJZ2fJaBApAJ7hpnhCO6gxKejkEOcvSIo5hg9K
qQxkhyOInxXmJendM5uN0UDTAc2Eoowe8mqe+G0Nk+yyF2wzVT0o+2bEudBEiPerkmLsuDX7ypo2
UY7a1zbPpOu8QtUe72t6sKFv6aH6R0UI0bmZatFMW3Qo3fQx6zv26SeXhVwKbLWDCRKF5pP6XYIt
Jm4lffyWTDw6QYXd6IYoeQq3CFNfwk+cfP0lUkHWkxSWDBYwx/GqzFnRYvPkxW+FHma3ws7yvVsU
9MlZHl9UivG9tZNboxPthSf25K5ZykQUEIhPkaeCkXE8cFyOVMoo7L2mvA+vlOjmGyHq8VudN+Mr
1JBL9h/nxwPERRxOdeqkWFQ6RmWOmf4adkV5pefYdYmxzLclgnmNH6HKfKE6dW5AMhi042nO8FSu
JuiEuUyScDRfAWK4r7MY7a9lTndMxfdwYwjzopXzSU2U6wnbJs7w36zNWX9KTY3bwdKVd7doB3tT
yaYn49FjWuChl5Q3Rhvn4i3XJsdSDjGE5+oBRHTf/1MaUxPtEmMWTXtVaOPUXfjWxON8zaObfuEA
w5XgEXW007imU6O07VFjfgcVECMerHtdTCQFljdxAjmWrhXeutRu9pHi5vO92dINoi3YkdwpqRV7
d3WkFxtEaEpnM2pWIe/6ekAapnRMtbtqS0eWh1GJEBrKIVojwAgoyrqau8RMrlqsO8VOqqJQnvpw
AP5IodLIt+7Qx+8GsUKMTU9PdC6FlpQPWY4MfBzAAC2ndGvXRts0fknn+Dv9W2V68uLeeTYsEuMv
mpmYz8Tmaf4+myIatqlX5nEAYCF/i/veSfy6dLDdq3EM3XtRg8q+FOMUf230llJFXxv818BSSUZQ
36MLKg9VZFvJg5OmwwNaleF4pZRh8Y8JnmnylQXHtJlShzagko31zaT3+uPsdb32MhUzlltVlhXp
vaAFcGOjCZn4Mx3FfLEEsYvvnTmq6sEdO7Bu/tyBm950tpHeelBe3Wszco3BdyKlxTglbzMclJPa
6w90SuLmd1dQOQq6RmvpyMx69ZDCRzZp0idZfoufkKHy+bzwu+UM+Lt0WjXZvmVnJvJBMlY2SQU1
YI9Us3IbFsXoBYl0qvbRbqZYldvBbOqs3NohmrwxXkBR7O5GIO1Ps5Kq5nsWi1TukoIq785rFOOP
mYRzVUBkcj0K5rYEEiUvPMAn1+JSzloA38S38FbXZT3Ni9SkqNXpnSui38e5HHaJ2Ue7Jav2W/B3
iO9iua0mMruQApyM7EASA0RLH5WSC8/A8b1Y2UgDFJMwf9lSLVoEJuAVbUDQad/oL1XfW9A52E9Q
/ay8fY9tPI2Dj5+fk9IBgQeiLChNgRtciHLHP2AqxsQqijL606PRF30z3N59UqQ2E4gV7T2c8zS9
mZuw3abxUHzndZouxPUnIRc4W2oHtCLJvOg2rwIS2m1aSeKSvRHea/sET5toU5dTafjol9wpGMq5
NNO9+hJocn1hU02kkknATci9BN2r3Ct3m36sW9V+m5Bw3zXz1Bxq3a33OeqjKCQ2OGB8vNLm6lKk
jY3qBDINdD/B3669HIc8Qm/YGb03FNucGQyRyH1leaMvgODW0eSCegdpyyuEnodNSfH4i6qKUs+8
st4blaLEN8dOPFpVVPwGdGN9UhgN+ScECpZ4kuhFX7ygjsfSJzOcEl2GbyquUFdpN/fXXdKo6OIi
z9KIi1LKfwPwf78sfwcElgT5j8NCGHM8IJLYeZ54lUfT2oq/OcIT96ELCVmosj9MGL9FflhTMyja
2jwYTf2q97Vy9fGHPEmJ//4IOF3EUexcsAHHP6IVWk1jO/feimbQ201oz66fEOF9j3sxXcvJNbex
nWbvcozC33o8y/vcKtXCtwrV3X38W9b3x//9KZSq6Q9RM16TpPNyUMe5F95b7bmDffCEKFtfDJiS
+p5ExWZjaM1M+7FKv2nDFH37ePTTLc3nR0fl/4++WgiEuExrQO7zrZFlsrE7d4oCI77s1nt6VhnH
JayCgk4NYk22mgx9lF7fseC5nv1jenBy7Lm39jyN8sZOvPlCm+fceGBX4D9jCQQkd3UnVcK1J8+b
3LdRWgZqriN259MkAxxyzJe+aZML78+5Iwt5g8iYQws8flnnfyVlYkHyjkXkveVRa33VxzZ6LmN3
PMxmml8ik52bG510Sg0L2Yjo8XisrCUibHE+fsOo3hn31WDnN5WRuLOv5IqHbW9uGd8/vU3ACmhk
N5RtEDNaLaepldJV0ip8U0JtiIKO7lW0UzOe8gtX7JnTsNgW8NHoVNKoXSV9Nd4fEw4F4Vun1lVQ
laEHKqJWtjaGvVd6O+VBU4XtY5q23f7jKZ75gkuWAX0fqgF16dUX1HsEOM2m9d40bNy9/azOKa5V
pjlv1RH43YWoYf1mcuqRoySBR0QRxa81q91O9F7JtUh5y03F7JaC7JT7nW7H72Gt5EQRfeFHhhc+
fTzJM1uHSx4BCCpj7NKTujNuKlSYLZY3bCOEJipxRao4HhSMDLZWNlyydzk3HlwViDGkcIy5xC7/
OhY0A9tcUyflbcFHXCuwcjaigkW1VdwkvTVZhUvt9nOfcdHBIg5aKDL66jPSdkq9EAmTtwjNzWgD
qzYMFN1Oy6CM0/DCbj1zezIWmRJH/2//63h6uSXjro5F+Faa9aDTSDaBl2njrF64Xc7tFuIO8n26
92yX1Yn3RNsY2eyEb04RDYdZl9M2y7Pkmr51eOs0c35opzm88EieG3QxIKeoDQ8PzMbx5MYqrLys
G6J3hUwhMPNWbvGRxtAj1pqroR7ML7WepBdO4emg6KVRzNRpoKKmseYbyFCoSaja0fuQxNBjC6sR
dIggpe3cMWpuS731ah8WuLn5+GCcfknGXSIg6lrQgNbGPFSs2zGKHc5E1hut3/AhCEkoGf35eJzT
7ckFikYTywnehj7t8aLiimYXXTXE76N0vFtjKiY/lY79YOqKt/38UAuLArwHuQE/+HioIkqyFOPB
hKFkcTspevqItyTYZqQsPn2t/DVghP3Cm7vAao6Hipou7qB1MCvPKL8USqccxknjKIj41o27avfx
zM5sErQ5eBy4Qxcxm9WtYoa1UwwJ/J1O7axN4oz9k6cY+aHw0gTMnKGjQFtdEmZfp1ksIh0UdMJp
XVDmW88RfEtbmmWVvKuqlHtDT8ONgUuqn0yZcUeFuYdnOOo/AHmMWy9T7QtXzbmNQ2ixlMIW9tZa
iz9MmslpDCV5pzonDjyTaWA6Zf7gzCI5fLy8p5c2WQGVbKTROQvs1uOvaVWusGa7Kd67MTearVok
VfbVRTJf/06Fqv8W1ZCuLwlPnRuUWhgHjWSS0Gb1TYs6y4CwV9W7JiH5qvgYf6MuZNxOYxlfIbIx
XrjdzoxHnYDEGQNPUrl1oFF69twCf6rejdaxfKDMCdqisus3cpLmn5Qy8YUX//QDLq8gDSk09ihq
ruuZAIPSMhrG/F2d9HnnVpHzXSQGxkCamD/pHcPng2SHZDHdCFC6VIuPvyBhRBVLWWfvSkin4HHK
WtL/0AsL5VBBF3j8eL+czGzJ42C/L8JWtH/XS4nKZFRLI+nfF5mnlx7tI18jQOXxVQzxH8YiMwMh
sZQ6KIYdzwz0WG2rczK8G2plgRJA1mrLmwjBo1OSSy2Ik3uGJJza7JIbMTPyxOPBhAlnuQn18d0b
u+7WCBM7aGpp3Y8iPQgv3SZ6mV04eyfvEGg5wMDg03SOgbdGZFa1G5Z5lOrvaqYSvuCJ16hbnVrh
hbzv9JstpD7MxunUU6UzluPxr8DMy0QnyNP0954eBexaPEau4zEUfZCr3qUocFmno5Sf77Vg7eCf
or9MD/h4MK2z4LwMXv4rtwYD8GNpfYcXmgbzmDsAQJMygMjmbaNML399vDVPqg3IhCKxsKhcoz+r
glA6HtoYbaMYWtH+oWRqvyYInd2QWU0PTQrbKG8j+atGPPAxNbXxGrdJ94deTPLCWq+twha8s2Og
VUohnbiGv8c/IimVMaxmq/9tGGC7t7Odhq1vJUPUUBebBuRNEhXtI8T+ze+KWcSA4iZDuyqk1WbU
jAv9tc9Avx9yVavU3YUVWu+4haLBc4ZQLVkyAharH2ckCIj0uaX/RqzIeBBmaLwqIK2eqHi3OJhp
0NlGqkfbhkz0pklL4QSepWgLp7FagglT/GjnbPwJC2O4pMhwAiFdfhwA0sVhjZ0KfPh45bTWzXuh
zfpvte29LwmdpycNH8jG1zvXuJdwBKXv9cgq+ZJyfeHTnYjjjWhredWbMRTa2Gxi68L3XD8dy48i
ESYSIKtZ2NrHP8oRxIkis7Xf85SPv61Gq/5YOVVVk6/2gFjZJc+zM/uHA0qNerHCJPs215E4xKIi
1kbnd1q1Km4UsuxRRXSK3m/iLrqvurpUb514Un0zTwd3U/FUP4SlKXz4gcWvciKe2cV6X6SbjzfP
6UpQ+l2SdRIgMN3rvMTNK3QlBi38lQ3Wq5LZIe3+Usjb0EG7sUjb3x8Pt76PqfTSW4ebz1YjIVnX
KkNv6KBC6NHviEfAn1U8YjqlUW7auusP0ijFtSn/D3vntVw3kqXrV5moe9TAmxPTfQFgW3LTyJCU
bhCkRCYS3iXc059vq2q6i1SNdHSuJzqqIxQ0yQ2Tuda/fuOnmx8v+nbz+rYo2V0g/PB2QX5f323k
cikaMxatVyirg5XaO0ZeAYLA2rhR+J7uZjxmDr1A0fvjlf/m6rJHg2sDdJ/Jym9u+7SmreMoTTzj
UzR9aga/jtNMWhe2mvN49tP9j5f77uqiIMJzlF2a0w4PkjcflEpJlzLLsmdenL4MLYy1vsyWWnos
OsopBNfCodexx5/1mW+PIqxAuKpnQARSwfeAsEFqjSI1In/uCl4dJDd1LIIuccj65dz71SeWxRht
oiynFDt7V7++m03nmaNfqfwZaoVcwhZNq7YpLNAP+PfaBuOOrvnFyp3PB46P9MyCF0Qt8WYPQySZ
MSgfy2dHiGrfJb5/gRo4OawSCuuPb+HfXEqWgoDLQYOJzVvN3Yqou8n1pnxOC1NuysDQtnNqmhWy
RACCn3yu7x7P8+ciceTcYRKO8daHBBQyMzRix55hL6aRzGdrrxhG7ZZl1G5KMuf+f9bDqManyISY
+zYxRx9gNWWGrJ9l5ggcIZq6HQ66OTsXoqtqLWwa2/oJdfK7d//8EXkbztsN/NC3ty5PmclruVc+
u1k23yZZ22y6OnPDTuUQbvTeHC5b2znHJDfTz4qmv7mXHC/4IPHsnBu/89f/UqEtDg2DQOr5nKq5
Rs40tvW+b6dMMuku3ZsfPzh/cy9ZjLaEfZxa/q1Uo6osWRZWXz+vVW5tatLrN1AK592IK2M0Ib37
yV7zt+txcjI6PXPJ3l7Y0jRV2pRz/ay6zN0DSOSkBXblDQdXte855n8yDvj+YuKuZIDrwo8+hw+9
uZjtXHpiKo38efUm/V0rVBsDMC83APk/445/X3JSRKFtonH+5numv9lHjQZ+J8VS8Sz8tiGEZzUL
PBd89z7ozeyWxHg0Y5newpwarWsXzeG2H9f2JyPE7y8wfwQDAk4PfEhAtl4/PaCSi54tNS+nt2Y7
J68z7CYq66s3N/m+D+pfZeuwEhld0GEBDYCa3uLZ+BqPzaCt1XO/2I+9aoe9sDi4mtWLJa3S9seP
6/e3E2oYk1hgyXN0+VvbKiRCKrcSTT1buZ1cSX3FuCYL5MG2xudfXwkmIWUHw33G229qPRkQkzlo
3ficTGZzuZpBuplGIbeEzXe7Hy/15vyF1oWlJexYKAwGNmBv43iWtceqQyvNF1HVNnrh3tyAqom7
RvTuofQdESep3v9MtPK3q54pZexzFgX2+UH6yzYzQdSchnQwXhA82PZm8FvzbrAHtYOhY32xGrO4
V5isGL+2mZ8/LGAIIx6aeY7/t/0nk1kY0cZgvizmYpDCVSXWO4En921a9okRZnk3/uTkPx+zf2lC
/1gRkz5Gz+c94C0c6s7kx5iisl7SmSmSUPV6Z2ae9hOU581798cq509FjYGk9y09rxwAJqvKsF4G
eDwHDFegSU4a0s86r0iZXExyQ3+Nt8aS39B5jihaTOrtN3ubP6s50ErbemlrUrY35/8vd+0ikXBI
BUlqpeD48ZP65vX7Y0V2b7QLoIT0tq+fmaatcAk0C/sFCqLc9EHmHmSKW6k22trmx0t9fz1ptpgD
MCbjf4zlXi+lpkCek7lSEepi6RYYYquMnb5OMBHXS6QTlnr65RVxVqMhtmyoG/z3ekVD+PXkwJwR
oZ31wVH5wW1G1xvEWWcj9O0JcPvJk/n9K4jlGNeRY54DHw3D6xWXhADS3Ma6I1QGvmonhRAFIxBt
eemL2d+QdyYeLdhw1eOPP+n5IHr9RrDe2XWQHhZp9lsicZA7qRsUHcaqsD71k5hVesAlzA+tthH3
osyNG7xuSDzxevvCXXTvZ6nT3z9H+FaideKkxGiCS/D6gw9mMLqDXmcizB0b8gmRjtdcZSTcdv0z
hch3r//ZBxWay3ktYK+3YZ9NVU+a1nujYN6CfwqMbVx8xqYUza/eTRZCZMPzg4yK9/F8t/+yoXpT
Oy/dqM88sUm55psA330zLgZMvG4rtkQ3hFE3iKMyceD4ye7zjYT76payOHXcGTlkTsE+93rxpHXT
qVktHqUE+dKyXUERzYu0aMSNLC2MyArfG3S44ZAN40Vr9eBoJFiToUJa66jNhFuFbVUvQ2jmU0kX
OBvUKlmIMYK0b+oSX7UIq4XBDmHKuoTj4vIhH51M1dqt2zVpdXQybdQR2hOWF1quvlAXGzNmSU2Y
oA2Vc2Rbwn/Cqah6SMsUN0Z39TpLbZK18606BgRa0Qt1uHU8/Php/+4t47A5ZyNRTQMbY7P8+tKA
KLdWMVuGCN2g7A9Vn5Qny27LKE2b6jON4PzQ+373M2XAmxaCqREuGexhvOG017QRr5cdHYxm7L40
RZgiIeoPU1svXTSNOPFdFM3oFUe0UtMFjm5NuWkZgvysj/huB0UCc3YcPk/m0Ka+Zd64yLyQ90xW
ihOVGSwhxNcBHBsuvx7VQaWeXFs4P9m1v/vQrIm1JZ4dVE5n2Pf1h4YpjpHOiJ9SaDv115oot+sK
f3IGt1NwNOfZ3jmw+7fuvLo/eQP+5tNSdRNWzdF7lmO82Utpj3InyPFSDJdO7r1BtPlemOYq3g3S
6u3Lmiq4/Emt/d2TxYwcMOpsAIrQCtHJ609rCFtlCqAwg4Fr2+GAE+EQGZ1jlGE5iSbSGi04dRBY
kp9sNd/wtVevOx0NHMizsg8mCZLf1ytjllQHpWUhMRn0caiOM+1k30WNsozifkDrD8PYVsaw90kE
lEPk+dB3LmdXVurkVRNH+JaOGo+LDt/Ha6VWLQ2NzoSGXmqlamI/GOxdSrGKjq/p8Y+myMbwLUTK
K7yvaV64KrYpj/WDZ9GsYrbEzC65CAbeZjPUKs+Q5GVp/bqxy1KXV24OyBLjT901cQHJ8Rctvanu
2PNIgafrwecSIP/19cipn3X6HvN+ClTsmB+DIg3L5f2vbSRvF3lz0XM1DdZqpOa99R67DC2cl1Be
Bz95pt4+x28XedNEDinp344mzHtat9AyIqEdO3nw//T//c8v8/8BkLz541np//lf/PtL3fDIY5Dz
5p//PMkvXd3XL8N/nX/sX9/2+of+ed08V++H7vl5OD02b7/z1Q/y+/9cP34cHl/9Y1MxH15u1XO3
vHvuVTF8W4S/9Pyd/69f/I/nb7/lw9I8/+O3LxitDOffJmRd/fbnlw5f//HbN5T8P//6+//84tVj
yc9dPg6jpF7643f96weeH/vhH7+Z/u+cRd+YxQxPwZq4xdPzt6/ov58TWqm0wWThT515flXdDek/
fnP838/+PRy/5yAYtlo2PZgc377k/H5OO/7mRgCYhNrjt//+w17don/fsv/AEOymltXQ/+M31KU8
xn957cmIxKoFjRv/fYPg3jSl+ewtyBQyD5q5U72Qqhh8qkpbrnFNokVhgRgzS2+rUIkZRdpa5KA5
i5pPetu39tbALerOZWbThJqhdV6Ij6PINovVrLtsRZMfIZqy58iRuadvEA0bmNPZRVFhpdnWnxLQ
FTYCTHTdI16UnhF15OK1m9LLPRnlTsL4Vy16vcU6KjGxLoQlGOVTmn/gqqG77Ir1rOWvO21XOvYw
hNDDez3EAkWfIm2aaM58iyyZMHVkm23qVhrbPLV1TONn3HuiBJvKB6vwcWuxXdjDYb+0XbPB7cdy
AK016xGvILRQ1ezadbhisqnvTRSuR0SgS+jgOHQzBkn10mMDeMxJ3YuTscUVoli728ShMIr11UQ6
V2Ju/Fjmta/u0dNVeWgpPTgNzAevHNh6KEMye7nDrNNJsdFr0kMQ5LLcys43Pi1YUXWR29hjsG2r
ZH3APrhJ4zyomsc57zs3HIjjoOxFkj7ExIFiF5SOGrNB/A69r91EyR9h9IjuvGqkc/KUy17ZtgXM
ell16iVFQn0nbJYBvIbjFlXIQzy8FATmsYU+aScjDbz1mC2d+LigiLPCoJzW+1EWNaGXCi/sEOfU
tYwlDSlD36EXd4OezSLqyjpod93o623oZS4i2catp+FIWkEyRPbKiGqDaCYvcbkz9CYic8g7TEs1
qEiMmfEVD1/rCGWTELrJ6EQejWOursjDTc1da/JxuL2WU4f2lMzOtllHdVxKE8Fil6iES5JIkigM
sxyTeOg9UI+qG5puP9bKeAiAJ4JwpmBEa2qOuCWRXLoxGoVrz2K3dRDrZq8u1WjlFRqWir9hxPli
2ivXW54szake7C4jQr736/nJbvRiDI3zAYakxU5lPCh7TvBeTniUukWuVmSqCms+HR5FnMq+vcUt
L7/PsKqqorpw8q9TUmlDlErP/ViWmZtucj/T0VET85AjOq+GcKJifxjGXOahLaj1osU73/qaIgnz
40Bh2EpagHZvL23u7sdCiRfdz6dlV02qdDGu7GV+PUMHwBc5MKs2ruZm2aXtVAaRQU1dRK7ZpXfJ
KgJSX2xGyzvRwSUPM46pu6bLMglHyWxlNCw9NnBa1wHXn+OQ0y1tJ1LY0jZwwsQRcLjss2LKolxM
nRaSxT58nlVr3Sd+18F2wnw4jZoGG/eT5edjFuI96pW7fCWDCYK6V9kHIdCXHOj5ymzbF5ntR+Q7
OMOuyAaZXS94W+j7yWPiE/WUE2iHtRSDW7tLWryzCjLvowUBwBR3LdzV85wt8aImCGYcXM1+nY+z
kSYfvIWY6lBfET/HspHjrd/5tXGUml04+7nDJ+T93Oi58VlWMLQ2nlaQoTIXxtzEeA72Dx0Pgh2C
7Y9zSNbeiP/XknVtRG+1ZLiKQPzvshCtW9lcyzx1klsxmWjD0kTrMagaumC6VIu0jF05VnZ6ldPX
gPfM6RimeUA6FFJJwb2VudXvRnfV72iEAh9WWJN9QZXrDduJ8pUpv1Vb4skGNvlM4LD4OqrB+kpS
tV5s0krZ06VU4xpEIy7ad9Vg2nGNXywjCNfQnB0gbH5PNKI74FE5YjTb+a6490qzby+VgY5iUzXO
cF+VSbHEyu5sypR5JpBMEGyKPSTGBHmEvSwxqlYC/ePWXMoNQ6Wm2pR9uz4Fo4HFcDdZaxrN7qQQ
sPsOTCWrklio0jT0kdIN9FyF7mEcilVxl+/MQk+OA6bCVsiy/X2LZ8qTNWGyweCk7bFXTmo8v4mn
r6uoHwjZCTtH+X6czAT7bDzISXKrVj2NO1UY2QHjIO+l6dvZjWSWWACDI7v4IXHTwNpg1MZ+JZMU
NLvvc9pOH4OFjR+MFptM05yHlukcSK6POw2IDm3/QXIAGDsogsZTpxOqxeaRuXrcmRpWOemaDOs+
lXkXECvUDF/6rgVBm4d2/aDRJ3/o0Tf0+9L3P4GWJqFd2tm6K1KBM3XSTU+OqsWFgitshVmvkjF0
AHJUPdcfOtsfTlPfly+qXQJ/p6fVsh+0dGD/ZIkv6Oabl5lU1z6EL+1xmEwF7neGi6ddOBVZOTOq
FPNntm/PZfRF9Jsz2Mb0QcsMjKh9d7jHsbqvo1HO6oYhK2TdfE2m+1xqQP+JrXQ24i5HcFFyX0Ls
p4sDNiytFi16utTbrnXdFXVmRjBWki+mGZ+JkFVoDOPO7grnfa2KWcTlmNfJ2RFWr8EJNBfRIW3g
J3CU1NvYQZI+whhGS1M3GeYXK05W/dZPAEwipMLYLrEdrS98HtTJiQZNbrdko29fJpWetdidp9MQ
+9guX6ddiiGdk+NVHwkRNAzbuorEtdpImJzIvsqNCFJRKqN0ShY3+lbh/29VTFVMo/GDqvi5Jyqw
fl0W8xN/lsXB70SLoZli8IIGBMn7v8pi73dcX2wmCMxlkG2c843+LIs1imk0FfSnzBiY9wEb/6su
1iydwpiR+FngDyqHF9kv1MV8++uuCR4nvT+VMYM3oHdoX2/AFhy0/VafvYTI1HFkypY7kapw0BST
H+fUb1dN2b0z7G5jI927LHRz2Ay1OupW+7ktR7aVcd/2gGeOjguSk49b88y3gXGiohalUoRwLVZB
cCspW/PgPmkf6wSnhbnEOCU7LjymhXLvx6FjXmsPV3DZPyyeHK61vt16g5VFgffVb60vY2nqbK3F
NimHm04Wh3HIPgs7OBvAmWwBMDzY8KsgBKnuIsvq7pLJjVOPpA+Z4GgDx+aaYclFO1g2FKf6sirk
ztX6G2T4U+SmxhhV7XqoPP54jHHixsY6G3t8XKxU/+xY6+dlnDd5BkzSy2nbauMLW+y0LYomKsX6
lOXFtZvzsbSmKI52O8SOl32mYVIUqx3WSNWLtpLoXtfqoWNsy9y/igI2r8QJvjjy0nYEE4G7WWvH
z5nutJFH4RYqclLg2GKCSBICUqxhQUwtRKN9qDLsKziN2WknqkbvnZ+7MiJUpI0wXm4ip10f3GKI
cZK3d7pXxYVllbE1pxdWT3diqf6abKlbezSvISpERN9Bq61POb7s5GFWn1b8XUNk08cgF0QX6NXJ
qbHwMrpObmatxqg+N/Wthnfnjrix2zRrMJQodqNPnLJYb+2kOEGGu4KhdyRtBdW11rzvVPaOkQTC
c6HVWxdrt4ni8AtUvxvNc4+zRzDB0vLNGFp2oTUs7U7DzDseAyvAO7TstQveFSB/HyqTy2y/LK6K
bI4Mq1E3VQe44EvtPUeRCKtE6IyRkHaZar3TbHFh5/V7apk2p9J8ksWsg7xYzPBQTtJ8udMecieH
IrTKO+kb1NBWKrY1Fv4HkhePKsvWTcHkLyoL6sKl650oc+YWNyB757r9DeXeS2tYJ1c191VedXFH
AFM4O/m1lK15yTxma46etw2WftlqiTMDCkPPYz6zyKCMncE7pvhUhMOirgzQnq2mF108rIZ9E/jT
I1DUum2xxw4NwP9t3aYPec01Mn2xhLm0Z/Bm5zJX3QM14UddK05ekS7btNU7XkFzvgLDOxSro+JF
ZZ8mZeQxuQfjRreau1zRmbRmfTU1kwdVIik3opBPVqZOBlm7Yea5EHctfR9kp8JGDpFIezoMGeZU
pSLjr7QnwzxrJC40DN6pKzDTt1O6RGkEZejNdAypX3xBSF+GFdmuYYFtWzxk6sLo5Ec3EGM8TOW+
bAtecLiInnD5sQwOcYVdx6A4exNH3za9FhG7e/TmNtQ0TjnC158wvN2ZlPtRq+i2ceorWcvZg5qT
kKCWcBAUhsW1NIt2g1F4lA63VaJtg+BzZlAntG32RUyXo7KC2JLdTcoYNyoycwypByq6oqW0KfM9
8d4yx2ZvQVO4JGSqj5wA7Llbp36LlW16MFL0RMk4fi4wqdoynjUepqB776jlchFLEtk0BaFdCeeq
GTBEP5sJAtMIrNwqbCwm4rkPtjav0ULTPKNh3fhlUMWVV19b63zKV3FsDfj8dt/mx9GoNjwIzc0U
aGejlgsi4L+u3ojCb7orSifqyrSOy1l7ljT7G1nqyUYXybVwG3pR82iPy0Vf01u5zqIi14XmsMAM
tdZa2/dDTlvooNboa6s8mQt+r5qvIilkhHPSvtbGm9RXVxmz2cjQRbFXk4ReKaYL5fhHLPbNuAlQ
PK2Bfqkwo2jdwQzNdtSfMzT5oe+zf6E4z57yyiyPekVjacxzTDjHfKkXVbVTpRjCHqQ1znqaXauF
7jxW7x2v+JR37+rF2leTZoaC+QmbfrEZRoHTQ14sHxLKs7pj/1YG9piLa/Yn0MBjNa2bVVXHFGOc
c/6S34eaM5NI4NjTVknT4XwoMegw1gYGOdvnkrv5iZz2a62hVh7p80M0QemmYd6x1T1xPZWPZl7p
sVOrLPLy5apYbPdxVM1XKYZ+1xmpFdmDs+8CY5/W2nYa9Bhl2Ep/NIXAlMdJrBE475Um5d3qSHeT
juWRBEUM39h8HZDeUeu5PySJ+8vwvHj+HJPIfOEmfnIwXeYdM5EHUTU2UT5Wm0rnjGnVSQ7+x458
6EklF9hhfNWNNqLFBWAaQAr89NQI/Rnbo4+Gl6wwljpnm3Y8TDWzW8IzZyOU9FCQT5J8uwzJFuhF
hj1Tl7CdW4WILZBbC+SKbn96Z4/6p1mu29qrCCSru8dcp6uvDDYAgiPcba8V+SkIOIHGdfokvaQh
/IL0hV3bSxeTSp8H3U+6LY6fDvEyatlUvQvsVGnrw7yu976rSOGYBioLFK6hpZkzaKjT7GcHnRKK
oexY1Gn2JDMxbu1Vq/hGL3VibwYRIWm+jlIEsE96apVU7VO+1zAUu5e2udw5y1J/WoKqvNVzZxMs
oxd3zrWDsbLjtKFDckUz6u8tzb4vq7z/kOm4j64EEtAbHuoEODAd4AmLqQDQwIIWSMAbNk4xoEad
ks8BHQ/tRmOHQp/wc2khKwX1cdap/6v2ecKP5DIxiOJaNaeNRzzMsyzYjZXnHEpi5N+3Yrg3F5ez
zHuXeGo3TKN1b4taRk6nnSwBNVGYbXWcjAERQGuMcdNzWhZ5M4Ai6IgDOlJX0yipxfVAsmIa6Ac1
m2FdGhHAZB46Vbsf2ONNfYwNmUa5V19iIxpmEniwcO482V4miYvAFpwD7CiZ+mC7JEa/LVDfRL3f
7IGxPpQBWKEqpzRsAdqaZJ6uB8vcpcP5fXSxs8BLkASiSG/dTZaBcy71JbqBDZrBqKJxaoLk2k/V
e2Fan8nUIWRj5mztDpPET962PzJtjsBPcPbMNIToWehCzgqD0QuRRWyK1LgySPyrkikibANzQOwP
bPPZ7HFGNkm48WOISOGi6ChzsbcdHMjll8JsLlZM+hpXldE4Uy8JXgSvjD1N7MpE7RPZHOvW3BWM
DSi7tgrEVhsGf2cEHbe80iAuLsKLE3t9R2zFlVWPNU5eU7sT8/qxpgHkL5kc/ACU2rdqugP+NmN7
4UAbFvdaVXxuR38Snnth6JxnxJO8jON0km2dYfC2hknV7xE5HyxpXvNQU/IxPl7Xb9AS9tfupijt
/dgnJ6m6p65/p+nT+8Z247xP4sZ6X9cFnaW4r2oM5AZ/OwbdYdWKy1JohMroVyQWxcStdHFN0kU8
T3MQNrrczn1rgessL3XuPzhoBc57Q+62n2qve7YZTzkTCHVSX/ay2E2m2mmSIVeO3TsJG7kzfR2n
ciPd6Tja46e13Qe62NWtoJrvtlaJaDO/Ctbp87iYl7241O13wl1v6zm4UIUT2TYNb5phMtdduiCo
bULuc2qwkdVzd9HZ1DaLUCeVy0eXWjef8zLqAtIanKZ6Mltz7/Za3OSnYW2SSBetEwc+obxNxa9Z
dPelynmwqabty8X1qKiCU9vW17XV3RIEsWX/OLku35D7N85cbtbundWD4ujlDKOkuC4kk32tNU+6
XOIBl8J40jhMWr2ObDacQ7B8mkd9m7jFvZTFyaZQhdt+gR7rTtrpx6aCm7EKKTaLAWZscGhJdQNw
/0kKp0DZjSER6UT7RVnX3vJltNLYz7Jwnfslrnx8eObgoKrgbnApXlpCYpZO386m1e2Upd2OlvGx
bR682WVCGXzhSZLEu+XvTAH9dXTTJKQZEZspnZ6qdA02fpNvmWDap4q0113VlPt1Nq+yTL/BUx0M
a0nDrneTMFFTHpbesyvJZ+nUcie14NxRpJHPMSbOj+UYfJqplTKOMr3SLovKQ5v0EQuTXaORBOoE
so9IenlXyTFe9P66nZnImeoi5wxMyQwMbbyPQzU7hwTaM7PpT+N4HRTN1SK6k6X57wOVxHlnPdgo
JAy2Pc6MrouU2XxU61PuPmaO9rxaF1JzbnR347YEJrHt3RJ9tgcnPWFQbt3CPP461/JU685dCWMn
cmxk4PZAgFIfgU1eOZMEfh6Opj1uFtm8BEZ9O4txUzcPMN2eUwvoKqsuhNTnK2E4IdDJddN6WGGO
1pFDm25tDRn+MqjI+G9OtpKMKEN6oVzdr1Vb5xFa3oNWW2Y0FZ7JtKY/FY22k+TuiDbdd133Ofe1
+65xCQTJ5q2jgy6iD4SzzNFQlNNBm8SV01GSrhqbDazRMZQgchFB236UVNNG0wl+yqeRFKC0edGI
f2oINeM26e9yDRkSTtpuKL1xiL1hsg7G5Hf8k9yqwv+QNKQYljnF1qguhWFeNW17N65FGc1WNR1x
BE0wAHXu7HJdIpWPa2xZBJg09nt88+pdNeSPqUktaeEIv6My/Ties0lNckO0EtBMad0DISKfSjxF
KX80yGDpXEbelH0paVqjbp0JmK9rDOQJsgml7z6JqX6n95UTG8q/AYpHuJQwd1vq/trU1WkV7lVu
61WYZYYbrl3LG9WvziZJLBcIMegJ5hCfNJdtQOvtcu/56bTLkHLFdT+vBCbgUyxHoqKmpmxDDJun
KMDq4Fj0esYll8m9YYgPaUscEP3xfP5t6jpnJxYcYBp+GumWmzOGneYkOM8l5DGrXISWrS6KhApe
68Qt0H00T+a7ykd47wabRPbkPTnTJqjbZwTTN0W3bpOCBIMFCz0QEJE32465yMmTeHrDH7Jiz2+1
eB6JeAPgDSJAXu+9HO10wyUlHHE+IHKjhxRUK3M93wzQCkPhjskl47mzFKXRTFQvFbGfZdOGxO5V
kfQa42ASDhk6zMU+J/5cHlxNoguYvwiYlr6ebRfmZwwxH2rNv4T9tYWAfXSd8sXnrEV6/xkKjL+v
CVZkn0aFjwpy/FzK6S7JqgNZXrTuwjoSgahFa2AzVrMuzZHHfK7MC0rTInTZq2KSpaO8GcNGsy9d
hx3OM+oPymj0YLMUzLksGN4HjpaS+RzDNriurWNSCtf+1qsM+WiQELiZ87HYBfTWO2KSmmhOyedO
xyZNDjIrvHKjr2PBWHYdQp23j90juYBvcVp6ywq7dnUjUWgddZ15p5L0CZPy2JiNi9GrrmyeRL9P
HwWPWuVpH6Tfe7HR5BsiRqKiq7ZpBdVxWo2Ng1lrlywJKAzHckbmMsO4nLzjRG0qMmJMJfauAVWp
U2StBcu2YUDACE52EQF6F4ZhXWWUaqVZHbtJIrDJN9Iej4G09tgiX9jtU+EmH+fevxmnMYIMtVW+
efQ6hdsRpsPKJhh97D9jfRgxennq8umqLdKLYvkkPIUVzHJr2eJ6XvIHrWoum7zdOxRtLjLgMpBH
5IO3PlC3haqnJ2MtrrTp0q6zG6vMQZLUjRjv2zl7lzU+s8d13Th+8wCqYB88SmIKxrrniNVsIALX
EttCDMaWqDJ5qUFqm5L2SiVmWK7FciJ6+rowg1teyzh1+w+2SIC6tWfiBomEUfdT2pLw0dcXRHa9
y2czuBrnzL1rVadvYB3H/UoWlyys2NK6T8VYwRPU2Hdr4xL3PKbxnFPh5AYXOMd+hBQKnEWQ+ZHE
yNvEatKNo5OMAk3sahhNGRpqfb8WXhBNKo/yWbsfKuNazIzNzNqkulwJWIN99yDyZRGhabzTgr6j
IiruTNSbw9oCQRQN5bsKtvlohrkwLCqU9KXPu/qQ6FNwqoJmAcrJLLXNcn/fyfwGDivHok+zq7a4
E97ZYv1oBuycY14SXrN6B0ukJ4ChIMKt0eVgsKDOEmstd6ZOkWM2BFxv0EMdCNWhQbS996Ka32ey
eBhbSur/hfOH5Q/OCryg/xnOPz1+fRSP/ZfH7jWizw/9geg7+u+EkWC5AKUbUyfrzFn5g+hiW78j
eEeag2obvgo0k38j+obxO997jtfG+RzV59lt/U+mi2ZCdYGCBQ/u7IoIJ876FUj/zNb7N9GFkBq8
f8/eAvhJoGZhRvqaz+U3CcqDNGV0lRZ4afk1r64YfmbE+ppOw/DpPJ3AkQGiBJZ733kx+barG3OP
Q9DotBep3n4c1XivnHlTU8IR6dr/TNj59mOxFOqHAGMdkzoNJ6bXH2u2SjjfAtBvwLr8OiWiahd4
kxb+5V7/yRt6xRN6c/GQ2ptn3qeOeg3e6VtjuSwX5dnsv4taPQWKRq22s3vLvvnxKudb8NdbdBb0
n32PYR8iX0GP8/qzZFruF0ZX9VFezna0QhcZSrGFbXjJSfNhzrIveF78mtE6dwz7F9vkyfU4Js5E
/deLLqsQw9RrMAcolamtXLJjmwUHK81cLmvd+xmn+zVR/bweHnKoN9HnQ5c33xLVvWXRsQ9oh0iz
vAcvqb2Y5eiZRD7EP76c3z0acMahqGMljlLF1b03nyxZOkIaMCyPKuf/sndezXErZxr+L76HCznc
ApgZDqOYREk3KIoSkUMjA79+H1DeXQ6G5pR87SpV+bh0DpuNTl94QzSeT7Oeeqg+Zv/BKOjGMdbS
jEba4vD79emQmDFyul4kIoqwySQCic0omvHEQEdHC3ks2GeIk7JYUMNWOz3RnT6cI4dkEVyLRyKW
7hBFNTw7iLVtJZXqa9O2+dnn3/CD1UL0BFEuuopcRmuov4wR6Ey7uvOATKBSixrolsRb2haicv7y
jC0WHjREIRTA+EOwarX70dYwu0Fo2oK8SnZlaWv7YAjyE6OsviKbjxuKvU4rHQ2Ltw7qe0pBbUBE
tXvY5+kU3Bk0/ndB2F9WpHvAbfe4koYnlm3VR10GBDOOTbIF9gx7yeUXesdhMIA3VeNYZZ7cYT4c
OQar5ljnWaWWe5FG2YkF+2g48NOg8lk2BE9Xm140g26Dgsg8Fe52s5HtoojdHleNiz7rJcXr9IwM
5vNNsvzMd/cWU1wU27jZYYKhcb3mvWmFmTQ2oCzSN1PaV7pznwqj+euJoY3A1gdCCqXoaOEiJRQN
ZCUGGYdmH8q5vgcUm2yiQBDzDxhf//2kluvJRByHzbJeN91eLv1cSjwOPTgaq6K26ISn1FOPl4v3
eBlERiudrb/CJhdwM6ZKsXEwTMuMIp+U+WWt4mfe5o1Hxq+cYBN8sFRvwHroiZAYjmZl6VI3c6RT
bw5yAnwbT+JMqcY/UeIBEvqT55INwRIRZPBniQbWjphYoWe9MQGlFFVs+m3fLD23k9Jlq7tpGWWR
OICigwL0olt8eLJa08EVHN0QzwYS6qr846ZZHJ9bTQtOTOijoRYeIvS4Ra3kDUX87hC3qhJa84B7
5jhnphcBbbxvFAe9FNBuJ5hkHw3Fl1sgHAuda32AO0CcWTU7mReY4UPVBeNFH2OcVU1D99d7gaob
DM5FB429d8QzlpUW3Zwo530MqVz1Zid5Y1xa/8GEuNtRjyXSXaZ1uEyRVlpDSxbqmbiJXs2SPCvX
aieC8FomHTpB4Dze38S5y2PPc68j2LV6JIekEHZtUQjGuk12OV39lVyG9v5v7wZiQdQawOiY+qJd
czilnOK6MXFEvaGu0AJv5u/6hPzSfzDIIuOB+Q1yCWvpuLhXkgjJdfh1HVYNQJX1mxBMx9Xno3yw
3QAi/v8oq9VRqzCNixx1ojgYojO7yjR3bkW3ydTBuv/boXSCCHTAMCBhx63ZoMYgjZMATuwZgzpT
yXeM1E9VI3nK7E46sULH04JCzwWHUgEq6qCiDlcIZ7lUHXSAeraR6BepZRWX7RDSKOC6OnE3HG85
6AjL24SAIqHLm/3Du7thwJOWuhdDldyrG6PGFz5VlX+xS/7tlXr8UGDBoyELBCqLTG4tDwTFa8gw
gKBsHFZhf6V2ZfmN8qDdXvRU1uj3qlJ2Sk77eEySEKg/hBNYlXBTHH7EgeRKHTBi9CqF2hge7zXW
C4bhZ41KwK7Vp4jsyrIqh4HEYseDLiSMfYV8ZDVgufDco1IslHKonp6lVU64M50KGBkW7/ZXHF6d
dIfgb1e7U98202ZKKvm72lTNt1axe9MLkg5MVFWoQQM3Mepu9M7JwcaAwMp2ehU30rbTJfNihjp5
QuDkeMsB2CNYXlJflKXW0n110oQUfHiOhjmvCjeb+6YiKUB/WcoC2ll/e5g4S+TYwAC57vhkh2vT
1Fk11hVx3pBYeBvm2EI+1qDLakqbjvGvss9f7D60+xZ594UaJxPNHo6mBnESdznvn65hwTXqCLpv
ij5LQ28ci6mH0VbWt59P8DhQZ0gGQ+dHtdjz2uGQMp3ACBksqpkOfd/O/D3Ncu7BwfVRiAH/DzL9
8wE/2O0oLjKWSsCyWLwdDtjJOtVpwXNIdV+C76M9OWN8JbI48NKMdtfno32wW/iYVIrQVkawaa3a
omW9Zkm1nqM9pi9uX21TPUjQFvaJHmt/pdhCFMH1vjyHuOpRLSHHP5yZjc82SpygEgy7GRHjL6WL
vAdkidnLvPl8Wh+smoWIGV8PucdF/vtwqCIqQtMOmoIqfwVFQKTWowolCVCJrWxIIZNNRvH0xBt2
vHIYLiB0vCBm0YpY03JLGyhfHMucBbNprmDiBFR2B2XvxAnwARjm27+dJCzVJWhfEmMddZrDSUqq
RIfOJkTrhnHY2X0ZJ24X191lFg3yeRKk4xdJpc/0+ajHOwbNf1mFHmuggigbqzPY6JNeWkAcvHrA
5XkWPGQiBVUDvuTU5lxqFof3MPfXImRIiIP+zvqDaoljUUyvci9RC4AS86TnX4RT01zTirn4mgGr
uk8hNgChnbquPHG1He8hyg3sV5nJLlWi1USzmGgoxhTHs+q6vSoX5JrQqVy6QAWSa8nIkofAyI1T
Mf7RO464Dyq2GM5x0VGDW61qirHZVAB/gCSTO/vRDrNLB/uGE+f+o1EWbUg4kShkoxZ6uHdmBGon
WcTk57lR+WiJ1Z4T2t2JHXq0Vyh8cRCWL+jg+6asPmHbjthyGMSOSj1FmyUgc9HeYbmi4ZQH7YdD
UVMhV0QQQF0/RNnc1W1uAJtR88E8U8129HUZ+oucSOPu8xPwwbcjwDJ4hfDVRRhm+ft3kVauxDZ9
UNrEYyVZbi5z2wBWzcq/rCm/lQ3VRYiX7U/Nax2GDPDekryYSYyaoVq0J7DpM22gaP7n8zna6Msq
UTrhhuZWPiK7h9IIWjg0cs8R+E25jR30EmQbp6b7pCD7XUpqs23VqTpxwD78jtx7SF+jEA3U/PA7
pvhmJ2aBckdtOOK8DqTk2Ug1kAWfT+/jYWAgkvS92TMcDhPWc1Jb5pB7JCAdADzoZaUnUQ47sS0U
WA+H1xXfUVvcfxmJZsnRfKwU8PzMetGjDu1pY0bhQxaBJ86NbF/K2lkVU7yBo+/awkaNySnUE+ft
o6m++w3WZAknGxt4pQoJYSdBS7Q7s3jq4Hfe/f0XfT/M8iHeHQCzifGn43B5vTaOV7ljP2qIs58o
tH08l+X6sGBfE/0fDqL2PUqwwRJrTWFab215kV3IJUc+sWwf7X6KDwgMLGoe1FUOx4FL0mOSoeae
kQjTHfRRuUPdBcqkRsSnu6UlgkslKk4lGR9OT6H1oCDTg7Lj6pqfOqN05JJh9RnpBi+ak/kpC8EE
fb5UH12LMGdIjCjVKwjYHM7O7CeJiiXxXYDmvluVk77FvZUyiz5owSmnl+M5cZiBQqGrRhSEGfzh
YGrc6f1gMCepGiCBlxHMYFDrQEM/n9SH4yxaY8jxUEU/yuC1Sun0kgtLm+00AeukhztjrOMT8dzx
tyNzh/0vcyci0b/OpKxy1CtVD3t2AgT4ZAbyhk4wDB6lPOVtvGzmg0hHJ6RS2X10EKkirm2Gs2ns
JZNUEu5bHmwRjxK7qp7ym8hUyrO0yJsT9amVoiE3vUX2riPuRwS3lPhWdy/cRGNSpQ6ETgLi5gYY
nlE+Z4TwNbmVU7e3kVHJT4XVOuUmraxM/WolU2ftiRkgyny+nEffeeGLLdbiCAATba1vrbpQk6gq
+xGkr5C2sSXnO5lixm2kwdD9fChigdWXhq2G8C49YfRs6HOvg+ZAFEXQBjheZmUhcVNOhdQ7QBt1
vflWaJWcZH5qD6IDu4WND+hdMt95vqn7yG53Ok9H4mWUYR8EOM/4OZmaGlp6HgLYAgRiXGdkWncG
nUXjPMU+qnHrCkrrZqotkIJJ2poXo8gdmJa1Zo7QRUYRPoJ3td66I/GAmAL0YHQPNioYbsDlsFaQ
l3dzE+MEQrRR7YbruKTcdwdpTG8TsO5jEHyFX+xAN4pwV4V6kMbBT92BtwZTmsM6VDCrrRhmmAo/
AfRmrFiV9jOAHWxN3mQSZNxOUSpZwitDSckaV7FrtENdp7aa/AIzSDZB1ypmUkNcDTXtqoG5K6HE
YDZRtxHaJFmX0EgDuCyOU2Ne6CaoWMyhZydzB8LRkILxHD3ULPASjE7HF9zUocK4qCEPhpsUYx8r
btgMY+wX8pwnT9qIJjMsghin+7tFEceBvVIXxpeyGxxrKyZTa/YtC6zCgC8dZYMuwyQzdfQwI38o
nUTs9KkznesUeA9ImqYfq8sgFWK6GeY6kx6lEFb1BeL4df8AcEsDzhcr8nkfomTvwnRB9lKowYQ8
dyfBjuoG2HB2FJvWubC0bL4y9TSp92oNo39hyMM6jhMKwd+cQMBQ5Bo0bc8Kg/CXTlCF498cAgp0
EwHH5kLDgi4OfYqBUfwk6REopJBLuXR7SD3TSzFp9PRRiAmi5AenLQ38QBhFcI/Pu22eK0ZlW9sm
VUf1O5pMMQ7zRVGbz2MdQVChBIKweOJOrSrCTVo0du6mUT3Kd8jIdPCbJQC0N0WqimGTz0JmPkPh
vNY4x/6uywzwK04eeXgGszLKCAgrC3XM1Ar0bVjK0k1DQpouPJF4fMAkM1C8rNHBbKtTb9S/BT4/
31HtaCw3M/nd3FmtFjUQERcCPaJiuJRBmoPcVQd5fqqlXrSuhYpSQmw7WAgs5QQvrlKnqJfVapa7
0J+h9TfA1YTfUWTsgNGFZbjBDlJmb8+ppfmRPGovSo9dJqBeIOmeQ3sscgtnTBBMMMrkpmkT5QUV
iTT2y36atR3SIeMDgiF2vTfkbmg2EbzT0Yv0ptS9FGyn6edZJYxtUcnq7zDR2sS3Q9Xqd/MiVOQ2
yjwO2wAO/HcryTX9KpxsBp5mE9NagCAmErHY1KKllpbKQzXoUe+XeukM51ZlkHPVUVql5zbG9dNW
H4rwZShJUza4AmhAuxSz/YHCq9E+xgTDnVeH0kDGC+un3lIAFvdNUcrTlZWGcCLFEEGZ7IEROuhb
9EB/r6tSDpptYaTG5Ga5Hcmwdfo8uIqqwNa8MGjt5jwRXah7YZzA+0+lOXqaYxNhCzxvk8nNkbsc
t0mr6I9c/NFT5YzBHXe3mi4cGDN5BKxXcN1AzJ3PBu7M11rW2+9Gn9fjBUWD5LvTN3F+Mckg2Nyg
EeboE4MHki/D5PsNKFV5jACImS4dLJwqjFDtpR1FdIEwMbYK5o++7GP5doQS0jzl1STfybXU3qAx
QfFowO5vvuAeKm56+IIZQN7KKc+MoE5nj1qQuK+Q5sg8lO3s1x4TinI/tdDbdk7SqfFlFYFtR/vO
CHcVZFVpBzIo/K0NilIt8inOgOWQgIYINaWSQMeiC7hVUK1JLoGVOwpy9LLxhCV7Y7pSp6vfYN+I
ySbejyTBYR/t+HwKZftCmbADvqy6qCj8xkCvbWMPoVZ6kKaASjrBhICBO5SN9iUPsNLwU9HkvSun
CH5vcnsYup8B7Xxxhe2R1bpaF/XahrvEGtzAyqGiNFIy30KYrIcftdzIP2wzCNNHIE8pInSNZOpn
kx5x5YvQ0JB7RzEM7YEOEteOu6RXt7ndVGiWTMFsKn4oxRO2NRp2h98Q1Uh/Vr1Qn8ystIOtrkg5
YAgtU7gbYt6AGm2coRfUY7RQ3AVS1uQPWarVzhMw4TjcWRnH1R1LUhGYupp6p6mzrHu4K+nJhRI4
msAvpM5rT5Zh5/qWMGq0IQDwIgAKIL64CSGOZU9mkUHXSZ3Mni+tENgYRp4VCg1DVfFKYkic5T5a
P5bNRkzq1nMiyJlu26MXtqsndvl3Kesi00ta5Gh0KRyHvT6zeBvHjuVmAywnDVzHKaf0rMjHuXyt
6fZP5Ex9/jxElvVbOKZdv4wpkjf8WKAEG4QXUsWtZkkQJAA9h4sk46dUQz3BYuWW26ppzspcC8dz
xCllTK6nNgkoyo2tPLpqmNXBkypMEUOe6vByHkbbnHyw+3a9W/r8/V2q6FV0n1dBq++VEkzv7OV2
h+KJDfA3f7BRSHEgeENxZJfMSVxe1dEwpOdNVTvZWRiC0PX62daB/MLVE/UTUjYJPGannXN0ldJZ
U/ofrUNX/9lowya8i9F5aF600R45QuhuGNciD22Ar0HPYy87rXEeA9vA5TtRpnk/mb0UbwDEGwBW
IEinIAZMmy/sFeUYi69ERrDuAU7jKXI2mpmiP+jpJCs3dU4t8clEZD28H/nS3W7qxZDd1PoslC3t
xajfJeGkgfLWuuxpAI463U29VkgIneSJ+Em3tQ09J530Dui1KuS9LNnzAIi4s0aqSpZ2bjTx1Hyr
opmanKokOYYsdOMvEnke7DN0MCiej4pTCA8yAUJ+XBJyjzN5D2dGsWOlummmGhj9UA2sudfoLQfT
jeSukH7keSoNOyVCeAjiMyNc6rhLWVvyyky5SvEsB+aOubrpih6xui0wlKRw4d2r45ewkVL1a29q
0rWou9K67Gnnti+VA0j5Wg+nkmqLlepKc4+WIpspbwa13baSVSlfLJyekRZpdedZamW5+WoFA0h5
3awcNXPHTuqMDc8TFVEJL09d8tIAVdfSbYfIlp+rEHmeb6IMITYr+NI9vgXT/9XU+Ie6AGD+PQj3
/jkvn9/jb9/+/T/4W4l8/p8L0gqIHOjJP0CDPwBc/kr9J0VOyq0KOnOHAFztn0ul2UCiDtQZGFty
3v8F4Cr6PykIE6kDVwR9RnPhrwC4Sxb+/7kmvxHwB3A3tG/5JYCSLFX3d9Ub0GFzjTKD9lDFQki8
hYZzE49hy85rg36fZj0v8xwUzxDUKjKVnECoLmoq0tByq18Vt8Qmag3DLVUU6WFlCBRWbYX/AqUn
NbX2mL4JzOLLqoCAbznNJhyGfHabzDS/6EY0Wx7JTJMiWTuplp+oU3mP68+PuofiAqtzKH/K2pxO
blFqzYCKrCbd0b6iyh8QSOWumvVTtelkI/qVmwgYuUNRGJmbRPVsb3O4Fl9iTc+3AmIqivxqP/4d
YGX5gIvC8mKhSaJO9rwq3dQsbDyLTHnIMLb0GrrAXp7rp8TND0sCf0ahEkA6DGoFXOeqcoOIc9uB
W4LIWujNpojKejtqTbeVVLjeKFxJp2qHx/uCqSxSMHTmlgLBasBOpdas1cb0YGKjcIFiff991PB7
20Jkml5TRTMAripwgUUoR6yyYg24M2mVgKla6hutannqEr3QX/JCbn8HMmkYIXmKlFML9Abz26nU
7/V4odir5GuPnTVxU4+aRqQcVwXiC9NQN5sud8wO8iIymThIKJPpos85UxqprMJ0F4Gmm0ZpHOHr
WjVBnAkCVDzmTvFNvaou1MASd+k8jM+SmZCsS02nPcNhr1/1fGHPJzpOky6WN90pSOfRglE5BxUB
zHfpFx21N4exUUjGzfGhDYvXYC4vQolvg7/AmYQC3p/V+u/d+w8KJJ/dvbfIitbv7963f/9f3AeV
m3cpP7I52MvGAiX7c/XCilhMV3AmUGVsx/g3/o/7oJrQIkDvgdFxDNLXpc/3r5tX1eFSgOCyaZAv
mE9EQ/9CzOiwaknBaQEt4N9ogJSwGWd1viw9lwalChofqVz9SsFD6DyW1RP13qNB3sAfCrLU2D0p
gIwPL/eOcFbiAaj9IZOMc6NWjDOKHsH+3Sf/8uexeA+sPNzqS+2MHw9Gmo/JEHTCDkdJ7EaCIqyi
/yIC+QLx4YfIwD087vG5pkygnGgFLD/u/1+sfw2HqyGfzqYpuu7EBmMowVRAMSWAztlZTeqHeAb7
sz0pi6zM4BGbxicqpId1wv8dE1wnClRI2S96se9fybINZDjIQI2CDF2pRITOvsVxibqc1vtzD9NV
MjToavq0T3D8O1HhPiyJ/hkdbDFyaSCoIUQsd/W7N7qflBRRVEZ3hGa5w9AjMlTJcIJtZOY/X8vj
oRC//YMcQwZ3CS4OhorDoMv6xu78UMB/KGmzbIWD4rTRTqcajZiBHK3kImNPvXlpZyKkvvqqCDcF
DWhZ1J4qNB0xfu/y81hFviZWIrPYSEFR/6DTMzRuLMA7e5NNfQ2LyfxHJgJt1xvRwBuTJcaVmPrg
K6BmpGTqKY1f7czWELEurG+j4OHQqxHSu2oDHbBHN4asltD9CPLIm6um+TbNWfjEI9D/kJQofggW
9LVnpLwiXhC06KGo1LV424NINTZUVYdya9NI9HIe7EsEfHj3TZQFL/MhQFFP7wQtPyWR5q80WpUX
pLI7fdM78VJKTRBHB/muOq8wvR3JM0UzJUBSmrB1o8IMLqwEonHVO/aVk2jhc9DV0OkbNXi1yhCK
KDDc4tfQVULZD0ljKH7bZvljHGVz5ttKYS4E+Pkxng37YTIm/ZGGo4b0VmDC3WktdTbdUNGl7wlK
mC+U6RQY+MaQKGfo5yTXaCJIFHwSC90NGvNZsQlNKURo2+4jgx9ijNQeSGy8As4skmGtaSE9ZM5N
58pIoT031tzJPtqN6CIYoO4vOoQPar+o2umlMovw9yIkedXz8HY7uUYUSjaS+EGG3m65xBrmw9xq
Q+ejYJT9suNF0X7p7l8NiSSu1WSaN60lh0QOsQOUZ46iGzwj5fOctkxHKVOSUGSq7ZHqmGH0qHWZ
s0RZRmuHbT+Rk8OIVozZ6zFy7AxNOhN5Zl4rWoPjDr7Szi8nz5rbWJYRiZDVCMGyMqvFlQSBEa5y
Ni9tuWpOvgYd4oxIb7YYmoLsRbGNMkv8XFWpbrq5GI2LVGvrYKtMfS3TUKjGG7XprWbTK2Tuchyq
KFCiXOyHgbB8UJpdetYO4/xrgrvfIzY+twhvKhnqBtNgjq+9XZdfEW2dnpu87p+gz89IsxQzHGPu
5EZ4o1KZ32xDqJOL3THJd2L16pNVEVjRGkMsJy5bc99Xtb0Lo7j/2dmtdoc2ZoOA7ty/tm2T+OGg
NLovokK+VTulKU6Inb/B1A7vbAe2Ic8wDpfona0bTFU3l1qrT4tg2kzC7bhUyXaD81iglODgKkpV
gsIun4NOS1fcV+Jl0FCKyj3hXBvO5ZhjBYp+pHZlBw/tBA4Y3zu0U97uvv9GUf9QFj+0f5/BXj1n
v+L+d3MQSC3/yZ9AytL+CfSJ5UNxX6YhueDX/wRSZLCgX1GnBY4FZoMg4/8CKQQjHeJeQMFgkClE
L8yw/01hCb+Ivhb3CAMrOlJZrCj/IpRaPSM6zUtCbAI9YgJ7sWpYvVnTOMVmwzUd93eOeUeHqoCl
gj6bkmUogqEBeKGcku9fRVY6mTyxjo2MLCg/JrjK+mi3RUXphDIxTwEXP3M6jjpqk++W4YPI6o0N
+O7c/BmG+BUcCQEcjfvDqSlBlWuIFqHeZZsuZFCUfM8aFJPIiyZXj7+X6VOanVU6hPpzMW+E48WV
J6e+hC5auBePcKsk69zMrisJeUivbb1WcfkDWdvWya55/3xB+bijTYZkGpIv/NmATbYvlevR8qxy
M/QX1XKzuDRjKMiF4O+e01/as1PuuE0laSOrMN63Se5PL9OLQDMMMbRwS3LuIiYUzxeWc1mE97MU
uuOw0SvEbzZWf5bO/ims3NE+YE1gl71VR6zFsOPwYw11LGTE1GRfqDPV6XTeRJgGXyQJlVTweZ4x
h+PSlvm7IPttjUj+EUxl8AUydThshtLWVIYMK0clkmtEDbSbmuqE78kbOWC9FUgTmBjSp2y9VSzf
N+o0Cj2YUQnd97XP26EXu6i5Gugfl/0Lj0+lIjtVP+fF1yZDlfEmL3O3SrY2239Cl8pD7Jk68oMo
PXv8QoF+kRIt5BtLPVesi7i+iRHoHOZgPw7fJ+3RRHDE6r+H3TUdgP7Ui/DhdHgI6JhYOKFzig6/
GghAa8ytRPbRP1DMmxI2p5Ul2yi8HCgjlehIpUm7M4BaW/3oj6VDRPElMfi/7GT5rLR3XXWTy2hG
XmQzKf0rIhy90P3MGr26eTTDy4zqQTXsU7GJOt9Krh3dh0rqpvXoD+mt2W2Jv1yrO5EMrbKTt90A
gG1JuLCE4K07nFfYzGiLpebsQzZDG0TM25hyOigCyiFBh4SlKk5xPRSFn7neGryvBhkldLA/KId3
+YFmzHlUqMbsh7p65cT4I6TBdWTolwNqdMhBoYoTp90ZbHfN6yot2tm4Nn5+Uy2bfPUrICVgQt9c
cMDw3w+nXWpBZdUFrb0OlXjKHJdaU2/ysXgZpvYURuujsQDDwzAwl+PurLYOIqydXDRcIHYcTP5I
8An+DhXqMmK95X77+cxWqd+yoLxiPH00fCDurB3KSfvKWcX0Al147bKki4ISOlLruYr63pTVX6Hx
eEnaYOxgnzjyH7wxjEyhgOebR3adi40juYtoDaaYRAVYtDahTWKGJ96YD0bhYSezJMOkbbvesAiH
q4XOHH208OhdFQAFAl07mewt+361QZCAxoEeMg0wozXvPY21sgBGMPtOn2FWAmGDftxG6xSHW6a1
3Sy5Qa/O8ICfhhAPhhOX9AdvA8wNMLoLG5hwZZVqzsitt7qJIFSczyyV/CxaZ/TlCZVku5mm89CI
fXbwiVE/uAzIplWuAZ1CPyj5w1PhkDZaRhbi21KM6S5SlRniSEIS8GwGvQL3EEGmz3frhyNyqy4A
Mhku+XJVvLsKUHzF22GsZh+oiu7qysAlHgWIzswIKqJ1BvYk+Us2OSRy4noAtVDBlo1E8eVw0CrI
y6btx8nPlRtjSU9CczL83ilfkWo9sV0/OPxIk1icByB/cAGWv383wUAfIOCkjIVE53aY8PUuR8Ay
JsY2LujGE0fwo9EYiVogMS63zepzBm2chagrTjCFH9EDHBAWAr9I4hy6s6KfuEM/Ool8wwXgyh8u
0sOpoaAzqhNdZ59m4uCpo7SIRUb6iR1yPCVojhb1ee5rgHZr4+AunIcQtgofMO11hEB/YN/yc0LC
G42MU9DMo7sTPgFFr8Vel8LVUWUwFg5YqcaSfYwfE/x0bIxaIPd6Qyp/ncgC5VqZ9w2ErcaMThSy
3mqbBxcOY8ODgakBn5iLe3X2omnCJW1QlwAjfqHHBRoihyqtD5nflBgWycLPJ3XTgbHc9iFk8Hpu
HkWMAc9fnkh+DwD7C1sMJCwR4uGqUq40QezXsk/X4pfK6dhUsr6bgnQH7Cp1YwnR0M9H/HDqhKME
AkuXEFWTwyETYc/oQVKK0YBRoPgW+INwbk16YC4EnciFr3AbdyVMcUPYbufor9ifbloxpad+k2Wk
1SLofHqyP6CzGB+voiGa8goI+ZjUjGoa4s7gv0JVOscMQvoqbONmCkcE5WAvbh05exjHQdr0sn1u
ONG1pPfRiTLE0SNAwkmSqBpcVPRX1dUjgF82rpVKMvuTU6FBGEXLbeyJYvLFgGXTpEYUk6LXz1fj
jRt/+A0sBAcW/h7JAdnuaiOqoTmqWWxPvoyeZpe/9iQIYfitrH5zZlwHzKMWbAPKndGmMbfO/DU3
r/X0Wm5+ZP3Xrtur0o/IuYZf6OqVexvfGOfZcBYOjo/umYUENUAO4zceAMgN6fbeyu6xMpqUTaXu
y/BrMn3vo9fcvh3Sq7E5QeGjmX20vkS6S+CHFyrB87oyTYFNScaKL5rUZ7p8LpF9Wsavyf6CL+K2
br5jJOz15k0wPZTZRWCTtT7Y6cVQYa9NCmNc18NXBQXeEN8lUEJx+81EQtj6hmhvQVpb7oDxTThs
iR1ywzaINh/JEinnIfPCjTC/hMOmRuW4QYx2GyT7TLtkZxfdrRT+UrOrHnOy6rksrpDO/j6mZ5q8
sUy/M281xR8jX/s2fs/Ubdc+9dF9ll2r7ZnRXdKlNGlm/zSib2P8rZ89U3oNo/tZ32vJVo/BTkHg
cIdgAyAFjdDZlYczGpzuZHxp6wt0LxXxWDpnBmarxcPwkiReHt8VwQYoFDA0EE7qIzjmQv4SzdeE
41nEPLYwHulgWM6WNNvQLqrw1gaAVWwLdKKV4dEK7kXn2dYlmEPCF8neL6EothfCukAd05bP+u8N
LlP0RiPXwRa69PsX5ZJ2qtndyKC70v2ENYuB6eN54lwn04upfInQzY7b/dz/zKOfY7FBCLOorsDw
6fg/4FxVUltXzMWh4lk2r8Q+tVGzIBnbIP6A+7tiICu8R5S4sE+88EchzBuPcGEsE3bLR50xm9cp
LyyCpqgE66woyQUhYbIJpfypRwcYLlKnnXgTj15ehqSjR/RLSQfS5yqjSAOlrOtxifH5By/vex1T
B8gmn98EVP8/OC5EZjStILeRS6yuAhGPhgAePfkDCoPgsG3PVG+1wC10d34BQ2jLP6r6YeruRv2X
pv9uROL2DfoHGI/KezS+sHUqItes3BlrNHsjVWdtvDGcHY5Hlhp5SuOb9jeAjdui2/T9t+hWA3F5
B7G2QfLaLTfRLUmLjoMEYeBFexmeW1e5CqxxG120Vy0uBynGPiB0PWdnXNXX4h6FQeAc5uQVNApM
t7ylpIC+p1B2yCVnABrPcm2LbcIeJ4MCevlL3z7Y8X3hoDH4Om9DnOSEr3aUuX0OfUUWP4ncHUC9
ysZTNb+0C1TzAncKhMHt6Tpu9lKzdUI8R66r6ExVNo6GrOj9AizBWirdtOOum30kqLXEnzGYwkRQ
bHWk/Jvv+BS0t8H8VGaPOSLMOqesV37YOCK0+XDeKrPbA1wzpWfdPtOrGw0vpdYsMCL7gjJu2Z1Z
2m06/fp8xY9iLXJGmaeGEiUac/zv4UPclm1mCaGz3iblayPuX4zaIL0x9IsZIc4TkcZHoy1sEYcO
9SIvttpdSO3rfaMPSDEPQDRpMLuDABdmNYGCOnNyYrQVaYSon5IvtahFqAV5wSPf4TptJE0LaQvi
P4/cLFZpfqhZ9Ra7uCu9Y+fhVTNubZF6QaPcO7VunHh+lq+3elgJk4llaSnwfd/KIu9SgcSqyqjD
SM8fZ4fnPIsTv1DxyPt8DT8ahc4r9WWCZULmVQoAnBZakS1GDBTsX/EwLd2i/lQS/sHS8cNRrJIh
orBySxz1bipqhqWZ3mDZnVvGFqNKy+t6jBNaBXsAwE7qibU7DoSWsSgWoX2C1+maY5NgpJh3IJWx
fTHFWSKdOzJlNLIdtzVgrxYGz7gdVScu9vUkwVXASwdbgTwN5ao1hgmxx1kYI75NaDV/r8oBzK99
pc4/8ViQTkxwnXi8QTgQoljE4ZDecVZHIelHKP9DSVlbcTrI95sqpSFsCudRiyikB+d9XOPOF0/b
zzfL+u1augK4VC16bnDE+S0O11GRZk0dF1RHEnDTihwyQ66kGLoV4BKsAedR6ZQiz9E5JPm2UM8g
2yHMJvVfbVAtkpUOQDCFdaMyzxFcvpL72LcGyDydlG7mApHpRFV3XSf2IzpHJ87H8aoifMbA1HWI
bkn0DqccZ1JYSvjA+U4mKLOiJNuVhE1LGx75Wefu8w+83rlMlrPII02xaqGCrj4w5SUzyKSk8uXx
phnKwJf1AgKtErlVi98lToM/2uL18zGPFhWNQw4KEmVUqmlbrWZYmT0yugWmVLI9IrYJMcG1AqP0
hdRipVt1r2lexic28Ftp6P3l9oa5Uyk6kARYFABXE42NRlLK7n/YO5PluJFs2/7Lm+MaHD0GbxKB
6NlTFCVNYOqIHnBH42i+/i5k1rWXJMtEqzt+E2WlskhEAA730+yzdlxFTXC3ZHsYgDszvgraJ1/Z
twPunSYoC38E1Fzvg3DGtvNkVlf8izbuMC8oiv1iHNN2s5jfUv2UC7nHxCozV4OSq6G55s+5yXe0
YBV4cB9GM//fUN4N4onfAYyPX+AaHPb4aBTrjxoVquH4amme/nxz3y0ftIV/T/xhGkrG+uZ7wqlw
3DnAzXWW7WOMLSl4NmfYygmvHdeT9ger9d3GQA2HlbO2UZh4BHLyerVOo5zx8axwghWkgdj3EECE
G4ZGrF1Zli+LnTbbzszudP0RR/XfXhmg6aq1tddy2esrLyLzRI/ZcTTnxW/sa8adP8L4Vzo1Dgyd
wi5fUM/urCW8+0/vMF95Va5ReEWHaL3ZHxhzKTpb5RldSvMwm+g5gswn2Zr7cCurj06yd80IBFnr
fQVgQu1lBfS8/p6A40vp9ssUMT9Go6qL2tbzjlU3nZCEzDdw7fd1qOsbGmVJ5IHRZpjqo5rLX6Xx
128P8Qn9UKrNK8jmXSlN+rhjtFg12SLZVOVJmcYm0U9CE41acHScbGeOT9XRZHYTwX1X0mHNTk7a
HeryxIIHL7qPzeLSG7u5QP99ZYTYhyQagRkGyiRmjymdqaDfm95dqBjO2JCHVsV+EPFWNirq8z3e
gTRfMPvjZeJPXkIBaaClwCGT01J+HrN9H2piYoyDJBe7ivnVaU8s+h/3h3gk7vr02UdoUtJLeP1I
NBaiSRW7jJ3VNxmWqpvArfpLSSKy6SWDJ7W5aYbGjdrEvW/6Dg8DF2OzP6/Cdxv32ixHRkAhFSjt
Kp58FeGYsZvhskoqIHRpbJbM3E0Yhkj92Z98PF7R0i3JRyLm93vL6jQNPOWvvjD76OtrlkGp8r5V
Q7T0SzTAhKH4je924lAWYf7yz1+QJga/7tWig4LA8bBKJLjsOyn9WA/tMho4nJr39s/mgb3F/Oza
ZE+7IrmPseGZd/yr8bOGgEI7E1ub4UpT9IFdhZYaAYyzMZ+WS3Ka6khUURXfKvcXfw7T8xDeljMe
fIdAIPle5ySnTW9/n4YbnyWE0xw2Ms5JwlJxN2W7q62HBqcX51ik8yYJKZGz8LaVuSUx4k8pNp6H
9GyTo5tS266KsANBQq1cqg8719r6CpfWyB+OUx91Ic6aRyM7dJQy0n2JcMo9xAAR1GaNuuFQ4V94
Z98udz3GU/mm/OQ/C0xoTLySt7NxFPXRyQ+hc3CSX3Wwn+SB2vNyE5LS6S39D4pa1iMOTA0UeQwL
whvJgEG7bxlmbje5eZLQRsShNo/zciMXJnypYR665MBfOjOuX4fFOsz9qaj3brLF4jL/1uW3dnIW
X/EDMzHCvrJupi/jS3XxvlkH44pRXuosWGkl7m2ChTk86dUcW+8L+ymef7bqSRY/s+q+MraUAcSd
THaJOJthZGSRZ27DX+n18sEO/e5oWBcOkD4fVM3a1XizQxulgGUULyycbmYZhDLY2j5FHbtDw8Lw
83mpSgdDDAvrerq5pw8W7r9dt3Q3WLxrtfxtkTZzmylA9YWgz8ReDWfsmWLlOOuD0TFuJPAZi+gR
mJhF4DCC+LT6T/MCvj76YchVqKJBWL4JAVDvY9HcJiw1oztXadpHnhoey0VRFamnDy72bh8iLqfQ
43I2AZtlX3y9JwRZ6vd+Z/dR7rTJsZtj7B6SPQYIqFvm8nvSsxjAZesPdoe3CjgSn/W6iIUCzsWA
VsDr61ZFptp29Pqoyt34IDSzLk5tWZsaE/UDu3Z1yVx71UAIzFiK6bYvPXdnMAq/pUe6RBVh2q7B
LWMZqQPVg/W7WurgTNwGYGNxdbrvM4P6YtZjb4/Nzn+6e8MQp2BOJgUZDlnhuoL/kZ8udBu1EY44
wBnq0rrDkRYcSDpixqED/o4i9nnMP0jv1yfxejvlmhZgsVVKAcLwzanlVZIB3K5H9jeo5bC408Hz
hjOjqBcaOShn5+ojudW788JGQ0EtOwR5v0LU3nxLHfchJRQkURQ++nNp/CixMkdzbNyMs/r057fu
/Tpce0Fr55RlCFXkzTrMmkZ3PjSUyOAsOiiTapw/0RkJjV3uD1GdhOGZsLje//my728qa89cwSxQ
Zih1vkmMwwxHgrFuasIgrFGZnNkhtzEPJfgHmMvmlyL/cBLmfURos2DWmietcFqPwZviRo3DmKtS
ZNhi0hi39VQZR01N01uG+FRbRkYhrhzPzNDqTT9Yal8HY7rVoviPt1nQuKtKi1wVd4G3edwgC9sr
FL7CJl5wU4+AtgrLBRkdPByFO5BiCU9eGk3ucv/nu/5+Yb2+8pu7no/LgKXbemWMBTCSXNXguCSh
eN0l+Qc7zfvD5PW13rw2kvqzz3ZWRZ0yvs0B+X46IGfH9sbub5aeUdVc7UGvpB9cd43rX7+uXJdt
la2AKhmKz9dbBJgAXGYZcI8AjsrtMHcIkfG5/CB/+3d3krCeFIODAlXkm1c0WVyMfFOrjtxK4BFl
eoiCR/yAcHwNXEApf35u/2bp4oCyKi/JUuHNvj2aALpAkWjw6s2n8mfmFS8NnhTI5uPrkZMDe81d
Q0ydlr5/ovOYHGmFnv78Ef7iur25r3wElw3QZmTI995sFElLs5LDsYZW8U2mazkd12/69nl9Fcu8
oYeus0tj4FbVO+K7MxvGBvfLqEwxqit6MV4Bmwm2XKLdDYM7bNqcmDNIKzCwRg0uKa0/uGnvdzbu
mW+tEhRSL27b64Uw2G5uC2SxUZobt6ADtiJx5N5ri6j05j3lKhgPWSs+OKHeLQxmvRxKQohxKbkz
VfL6qoERV6hQ8iLqvUzvG5l/M8Zpy4TXM/5Qwf/mYqsnCiCo1WdgfRf+cRw2ceD0ukuLKMzahNMb
R+qxEF8HKQ8dfds/r4D332ylXVJf9yh0rxzI1xdDt2SObUrDY0ow0VRdfZRBiPOwH+Ff633w8P7d
xVbFGbGovVb233yzuBvSHmYzZvKuOgaed3Bj3GMt4lP4O97Ln7/Zu8PIYa+gi0A8xnnLpOTrbzYb
E6I2QWsJSgBFpxzfURUGTBqnG1H5+lSlo/fBLvUXZPLV6/Tmmm8OI6OiWaMBB0dBjPZBe8WhkV6P
39Zgfhk6saNyQRsbCkEhQDKJtD0mTOucC0L3bV0+LwvJmTcZzsWPAwZrbP8D3cq7t4fPh1iAOg0N
IxjKb+LEiUkV9j8ni8gCoB2Udnlr9T9UEx+8BtZjWKR3QTnKD3aZ9bG+uSvsLtSOueyaw765ajV5
LaaVZU610YhPpbH8EOGH9f93JG3y4nV0ah0mWBfyWzVVgPYoscA2R0WZyr2ZNQh7U8rTZjXed/zV
j7r37kMcyo6zwVTUEIpfXTF8mSG8pOmM2Hxc5ImB5+9svPI0mlOzAQL+2LV2/sFr8PoQDahb0dji
vQZlDRENvfXrlTlgNz3Ce8ipSnrXdljdMNpYE+sm+YkZoE1of02z5CrzZueDxy9ePwmuzDQctcl1
Lh+PrXfldFDFzkA7iHci64/55AFlmeZjq8pyP2PCcTBRRXcuiuJYJNluntJdNl+q5lS7eHMm4/L5
z6/om+7CX59ntb3561hHO/nWC2TKjdE32yKPstWV0laYhQeRkfjtLuyq3Zg0zQHa0BeUN+amKqgv
//n6r7eIf12eopHDdAdR8lsFZRYPptY5l8cor4nmefpkTB3DBOad6lb2icb89s9XfP0C/s8VydJW
PDW+DW9eBTkNMDNgQlMsy1GouYsPQWC7NKuFbzrbR6Uxv4t99+8V9/+Hjxg+4pD5w/DR7yn72bwe
PeIH/sXPCLz/4nygtcV48Up3XPeU/+FniOC/iMpIpwnMVvAua6du2j79v//Htv6LWueK1mDmjOaY
yS/81/AR+AzerLXRgDiWXRaDlv/16NHaEwKCyPwTOwT7Nl331/tEazNBWdepumbSJPMj1VizuC0c
VVg/jTa2vE2JoZhzYfLSNfBQbfMP3891J/p/OzefgO+NHhZtGePkWDHwTf8ZimRoKdKil/qq6ZSy
Iku3XvjoJDbGvjMyOnmeZjAFdzH6ls7AhnbyHBDrdg+0MhEtYtCN11Uxo5b/eIZ3f3+Af86E/yX4
f/W5KOYwC06zA03w+89FIugSfJbiyhr7souCxqPy2mYBuKtihRtt0nxpvZtuou+9x1ouxEoa27wM
Y02O5zu0iMWI2XbK+JLbdMNHlkN/yT//+flWJfo6fgtUm1yYxfL6vhV26VjSpg2WedkyRCaAJpyw
pBHcGZNZyZepkEt/EYXtdntttdm4mRy/Dn7MRTq0URK67UNYWIG+wF2rln3pktLdjbXO3A+y1jc7
MB0Ui71vPQ5CDBX4880TFs3MxO5kicsCXmo66bqX8UkBwprQzU29BTu/qn83aCHui6It5igfVceg
vzP12eXPT3W91D9uGtN/1CsYu19nAf31f7y+aXWWxlO5WsTC1QBPqkTVldfjuDBWsxRDLr9mnurT
j1pKrw9jbgAHIV8bbQRxPWfQmwC4XhrDq/O5vzSUURE+LS0tO9crTHNb9YurPsE9y82NgXn5dACi
y9/PRh7ohz9/+dcn8/oxeA7r9CMlBAQMb2tg9izLNFWyulhtUxT4S8vGUTT5wzr9iCnuvrvPIXAf
CjRsLjbn6pvFCeOl1l09qos55chlla294QT4alo2SjIb9YEu9vUhy1daOzLrDJa1SkLe9WBxPfIC
Roemc5Eb8xDJv28hM/j2pfI7o6IlXDngvnpAX8c/39R3l17FUTR++ZKIifjH6xUFma60w7lTZ89A
SXoIvGqMrEJaTIRlC/eV6hg0TVytjfaDEO/tPUaXjuSPb064TX7/FrlsmDOib7uW5y5RwtwqePHd
/u/tCBgfK+nPX5SC/ppa/PPt4QwTAuULk4kooRE+v/6uXSbBGRpSH7pmxUEmRje/9PYy66OdoOPe
8V439TYPK9QTYe7t8lI7l6pEa7CLJaxS26cjogsnPM1yLkHlOQycZ01widvM2o0WRvdtjwhUtr0+
l05lPwOtG4/0Pr2HMfSy7dTWgpGb/mZy4/RRx/4ocb0GUhoae7SJWeGcTWOZeuO3Lstu27VqeAn7
uP0hh07vVxjsKbUXVLt19aMa8IV3zaK/FhP9CumaAGlhOR7LJUAgaykruLSF6Jk1CwOCNje4zRrm
9oHjOptJ4qFuphLBwkS3NMN+K4X8WhbcFAubVpE9QbFuH1Kfttisaaw2g5ufvbpJDnVcPY2g8O71
aE07jCDbSIshPvRh5x2Trkm/y6F/8fvFM5mZKtAyjsWyiUeDIjqMukMIKXer3FaHB26DjaDSkTd9
wJ0QRr7qSKQ49jZG7qNrys+xGKud5U2oX1tZt9/bYrAOWMz7IDXj5lOiumC3mHEdcTyLH8ForWP7
im4mI6HzteMWdx050b0LrXTTe724D+q0eNCNqV907k4wcd2wPlPWCDbF7I71/ercuPH5JCiJkxnI
h1t7ZgqMMrC/ucT8MCPNUF1ZzeyeJ9kDuUxj5iRnj5KAJx+h99rnJvXwtnWYxfUbFW/pqCzbeuh6
tfOM0DYuFlOKV3leDZ/ioEi/5rou44jtIb8t+tl7FEFs3xpJqj9XDrLJJmU4QAGLvCjPMSgDBDB0
Z9L5FoFTIA5aqXRnlBVTOG1BTsuE15z/LAAhWKIrOy9ili/Jwz3sh9ytHlVisLhuJmdyh3NDx80V
0oUb2AlmwGYEoHWCuxyFmy96NLIJXUqVH1PDwJO8z/z+2JjtZysxy182PZsTPYLxkNsMUtCQ1zfK
N7KNHPO96RfZdjDV9TBPgJOldOsn8sgsWkKekHYWf19ambXF76LY5wMYWwtKw7Yd5+XaiRsYto7Q
O7LYmBlaN330W3GVW4yfzn7zyyMdhzyZnIScq0fhps8QWlBZBTk2tS31yFlM5leMIUCUQMvskwG1
TTLQfs2G27jR48Fqlmlnl0V+nJJJ7wClFVthxDOrzgngVQjKjKPOl5ux98ODZeXyaFWyuYOX3D3C
GqmYB8iSuyxO5qs8sdWuVdNwMaRnDNvO17SZl7FFUd+T37ZbaWkUi65fxe3Gn0tJ3zVNp9+2zCx3
2wxFCAN6Kq9F2ufFJUjHsvySFsisvmZ6rmJ+STCCVJtDP0+vZSjr/JeIc/GieHLW56W224d6XjG5
Y636/ibImW96DkH5xp9byXFebbKFistZe6ZVvASNhlGBj2/nPa6Gw7/aoATOmOZ0z++0EyTTwcJZ
mOGVpBPl/u/ArDY8/OY2K1wS0XlKt3QDN8XGYtMszIyhwRFpftDpNtvPhh5SYsyUqK4b8Cbehzls
utPYlXGwbdCpOidtG7SujDkrrrHwdJhRmOQQwHQ1F0bppzorzi4MbBh2TTE17dUkSkff+OzEjrNT
TVASNouWfeXzkEL+3lQxyGBE/UO4bO2ySrqdwz7qbRu/GZ0rV5Zuca3CRi13jqk4YS0qGfHvZeb9
uK4Ah3y3KOK6Zzl3y1MdssQSIEboZm48L+FU8kEpu5BsBPemC9g74L2W/XmxGmknkR17JjuuXGzd
Ic8GIFIu8Z4SrK8fqkolxRnwqaQ9X0+B96nygqbcCTscQRawOrVL3yOQwYYHCyGHV9qBdl0vZVpF
ionG5mJ1WZuezBDdCgoAAzCLt19MnlC6A1Qe0qvPfK++9vrRsvd1p+wHm2Qoz66UWc+OtzVKpfLq
GpI41lwX6D00GSEVT4gEXXZ5dACU8E0eLrOn9R7YHj39zKQ9xruvaavu6sDMp0iropCgCNOlo/wv
CtOH2JJTyN40YvZz6AK6xyHaB+fpH9xEwZ7K0sTPI0c7xcAkuT0G0GDSoLlyS1Ek53Ciy/AZRu/Y
/q7qkcdiBKbUa+k8xT0ZDzOPKID0Mw/ULmn6LL+y6roYvvVANzM2v8Ysg/V4ihvnt1OZvbQ39hK7
vR3lZEXJC9FHK+8XYtOF0XTldA9JzIa5rWvC9iN+CEn2JHur8250hxE0Fp5C2fHXup1rtiyQdFn8
oKh2M7vReap0QD+RVKF3hA2j8heKlGaLAL6stULcETuq6aOmmy2C0rmehvyTocL02U9ysTOyeGLO
KlT6MHWFOiVtiZUdfpfOTW+70ze37uIniDUhqFoouSP80wjbb+8zYfkzcKLsxNer92NNDkT1i7Js
UxYXDyJ+uVeDCWBWVk1/B8rlu9JY+pStkx1iRqKvjb6Kt6MDEXxjye7kTbHxaDbxKtuQnC2T024R
7jRccjLvJftKFHahf5v52t7SJPMiMaRulColNq0PK3MThz6U+UU3+8Jww/OMb8EOR74FoQ0zb9ug
mQqIXGZfPri4JUUB83XWxiAVnSIV5uU5DQJg9oOrmmvfTcriFC6OebIWHR+zqhBHW9AfyUE57fEl
+gwoNfM3XphATa5RzODw61701M5nJ3fVBXshuhm9g5Fxzap2YYvvcC9Ykd9gIX5YiSwPNlrgTTkN
MC+roT71daDum0VMTNY086ldMniOXf7bWar2AT5zTVeWBnCzxMNWTE360OT8ug6v1ye3HESwrZ1A
XmF7VTNjAQXxNh/bkCjBRv7CfLXY4tcg9NY1Bv20jLKtdlnfTJx52k5ndCWZNhmaGsVLGBvBFc1n
+7MVkwxvyrrB104aytyEZo67cMZQ74bcqoWgkMbu50JYs7v3w6QKvjptmOQ3Gv/5jg65k5F1ul1O
CNihHKvdoLY2EqI6wRBATKZNCA+QG5WDfMw4rM9Jklk/bEj5wJJG62RNZaO3Okz0wZaM5yBQs+Zj
0SezgUQdVPcm1+1wBks6Pjd929z1bktAxbcPHnrVCM58zy8+1VVOSXlOwB9l+CQ8ZX4+ndO2ax76
LLZP6ZrYR848dSdTwYzZtG2X7ZZCI7/KMtdBzCelt5v1iIhicIr4Vz/M4WcX4DeDOoPszc1gzPwc
BZ6w3rTGpOqNgjnGKHveH/nFQbKB+JsxYdqjYZ0mvxf7oR2Sc4WyYiNtm3NL53OYbq0M0v3WGeRw
NWdUbnWQFY+ixL1hE6pheWaywuNAkSAxcB4J7ZugN0z4YWalxm0JGPvaLXjtz0Ewd089Cf89G3pJ
38RkkJ5RpvLYD6OMpsks5303aqzEk1zZ+cYAYLfFHgH+RQg5/DqxvaQ75iHgaO7vjOQ3nAqXHiI4
9Is1J8ZOpMv0vdK+v8NURTzqoQux+mH6Ji3cZN+1k3to46TZd3GVfSrq8rtoCufIF3T1tiHFeubW
4js3g1qLrAa3CVTwobeSS2eAVF19UeRNB9tDDgrezgYW3papvgmJD+9UhkzTy3wox2Mej0+TXffn
IFfFVQE8/hpM6LWh5v7nqPr42itVcGvpFFXmNLtHqNU0lOzRbw9zlpyBMaJyCwrHghudt1cL46DH
orM6ciqzN47Sq9pbt1mM7wGJyrSlCcJ8Uh1YdO1tr/66emJ/d516PDhD8IsmLAYCVjMEww7RvzMQ
rowkV1mYH52MdKxqA0NFIkt+qyD3zsbIe9HWmTjkXbnAcRAt+VXdXVs9ej3hyh9DX4zI4wL8Zw1X
i0ePLDhCbJUeycnlrp7d3+5kpJHAhCPxh2Svxji8N2PL/NSTAzBTO/hbqw3HGzxlQXAEjbXBVLvf
ZTr3v7hd3N0YzEVsAlTrh8ZBAuE7kra1qeWhcjp3JyrmdMugV1vDUVcrJZPoB76YmsZu2zcWP4rz
5bkBcrebVS2+OmNu7qWTmKeydswts/LZVgfdMY49JskDLUN7D5uEz8IHAkNTxdFiFj9b20+3sPZD
RtSY5cxFPx8h35XR7IEsKI0i2VVh0qvDJOzx5zw6T9Jpi3PRecnZzZuEgeXlwStt/4Ucq3nU5JE3
OZlHt5u9uah3Y2CMD7FDgBwFHZAYqzNr/3queLs2hpUEl7SazCxDQxnQDjfc3rU3YNi8OxQMxidI
l2GAfSLmosccTDj48qCPvxH7iCjow4V+jFc9mLZpfZlpxh6abG0fBklBUiZE8TkAAR/1bom5OMC8
B7NwR2pjYXnKGuvrgO7lAY8G4igV67taqvE8r8NLeKuIC7DuHiWK0z3GJtrIvKkwk5lgk0+uHTwr
rw2A8pfGbZZbn/NeWEePpti0McvUi+qwvB4Y1d0Hbe9fVOrwIYC5/2Qr6zZJakzPzSCB4jn4hZ+W
mv167omCtrXnGbsy0NPN1PrzFe82cmTtgFxTqbe6Rv4gNc7vC9KQ7WQopmudnrXOCXWcastjwi8h
KGOdYAzCOPupaqZ8NzPv/JiHUt+AFjblUZuzxayPX31zlCG/SKXUDSozeytkpY5lpgx6vjwRuZT1
nhXtF8fAMpY9Jetl3iZ2LF5aOsXbxffLnXQcLD+oY+26sM28jShae8OW4zPjKNkZd05TaxYjnqld
0TynfVvcWUXZPngeLs+prUkVjRlGOrgRYDnEZmY9dkcp9a/MKbAO0KrzmkNXZ/ZG+oX8tvg5wlw3
I0GtObdZf9OgVhU3/nRlizPrjF9Nboo7iP/NOV7PWlNhJ2M7KrietOXcUOuz7zttAYFfKt866jS+
VDT6cNhZSn9LVpNCq8yFfUDEN047lwDwMc2D+nYAe/k9LCEC9tlivqQUNIjsY9JVIB9JRKEufnTM
3rxpPG1ZGKUrcVU7AOPbTGpzKyBCnmVs+rsOAsohcYyTNlH/JqVh7hPZuSCbGYRg2tWH0TxQK1+z
SR3hwdMcysZZsD3KvW9dYVrfF2oxiNkH9jHifW5Y0Pn7lpCVBmT2u3TCZ1y7Qc5XTvjgLELuxMgI
5gy49ChGJbaQSbrDqNr8lDit2ibJNM2bthPzlYGFkiCOdt1n01L9/aR9TUnEdfkI/oWU1n0y2nn6
jo9qvacCXDm7yW4Xsihffq2Scb4L1OyizTcqd9owR7G4EeXGAYZlUX6DjDl2X+eZt5zoCMW9qAu+
GOYSzs+wSqbfHJZ6CxcguaKbmEc2TmwBsKnZeWRMwGY4JjCbK8TyIzumNWi5xa9ohJ2oC8BaRh4n
V1i8xFFXUDn6YY6J9I82mx0cy9Rzn5Ghjk+rIcaY4oCThkYdbnLh9eoKM9+Y4fPJE3rEay5zsB5Q
aOFE0EN9i6asS6eJ0HAar2eRiudcW/QjpfPcctJe05OtflMrIeSQiaGdu6IXamIgygqaopFbz+az
nfVfOUybUhm4qTGt6Pap7kvnQAWm9xDgTSFHg0+YdMHskf9qSSnra1UErcJgNeZv5i6NIbfTiFsU
b5jptxrMZmOGN8vgZ0tUK+3oT0nYO9dlb9TetYR14X0batsqrpcRmdQu9soA3Vtm9jXjFYHBG7io
gJ+aVUkRMc1UEV5hZuK6D7Nl4/MClazKeSZ8MHKEDGKVc8DVhfSZjTuefhppWPT9JkajEj+1hdfZ
e0EjoNtjqhJUvzNUo8uDv5glRT25wIbeFp6c28MyVG16CZZkyS+Js2j/zjZ6i4FvO80o6DcAIPiH
I9RMCmUmgWIznCrTT07BjC/RcTV6vCldoF53OPLE2bcFew9KmvFC8jhg1OSnYPA7Pzj3uWHB/bQ7
Ev+C0QzroiROKuytZWowcj13DeUJqRKL9DeM7epuXAxp7hvf6aiCFMTSJzWUc3UJjITStxmOvnMc
2Gnobeg4mZ7dJK8DZyt03TU7uhKxw2xAb/UHQlOKBUkxmeI0ZwwrbukK9SHmYe5cnU3KC0PkQFQs
rsd6avIXI2slSRAGKv1JihrlCxBXzwCQO5c9Q9wiWIk+zOMH3ovv2itFfRo61pMQ6doyw/2j29tG
y59xqD394JolTlhUOxc6e17sdBkWxKbKL5WwuXbtE9p+YTPOrTtiobwlQhbq3mpK8b1IEY8oRibH
siWHt9sJbgKpMW+OpCEDRUHnJvMUaCPQlYUjSuR4Y4eG96IYl9OfxiK0eXSlDkz+gTRtXSzu7Lge
g62iIXiq/JhsRMZgZFMgju6njhFbysPTHMiNj5Xv2epS39m3cc4mJdp+se+RrTTNXsXSqveEyXO+
cyZrNQbDDby+wySJ75l2TUFhccG8rj6XWSK+xKsF+rTpktFNiePokiH4xJ+GI3AMrxZCXWO3Nr6c
a2i6jtpw8C/Wfep02IyMWUuDNMbnjTJXEO6LYqj6PQZLq5pu9sOLaIcp2DglJkuMWSQ8TOQsot7F
PRHBPrMxOKU5lteQXzpRANxRktiKjW9S51o7/JTjaz8g5qPndu7GYAG6Eg91eiLiwWtz93dXFH8w
HmtrT614tEpM67eoHzx1ilvXVFvg4nq5MnBy0Jumkr3eM1AXWLtw0WN9M3aqK9FNDsaFxWWEN0Pr
NKeFK7YPTi4K+T3shGFEs48Gi0J2Ls+kmtZ8oTE2+Pu8Dbz6WFpDZT6gHZ7xTZpGEHehYer8Ri0o
xikrgKq9npw6jNwOm5z9QrBPDFvDxbkiMWLePzCLqdpJ6sf52e2tjOKuE7bPGsREvMHcjK9HmYZJ
uALTn+4npnxOGQlHqx94cuq7pOIRHWdLtN0v5lKdgqC04XEPSVvNEVNAgHZLRquguUiSKWtJ5C+b
R/2dGhFTMzDGmnnvTWHQAHVqYpvhP8OKd+sbxhYdkNQfsYBlafR5Of/4++XsW8EaDcw2VEezX3w8
plurG5djraECR6lnURishmbpzlYOvXlfEih6+76lkkhTSNbWrsg7zJV0Ug+bzLbRjqawpeazN1tt
cmubcaMuaHNLRnSmfOippaaA7UZiDBFoWAEjZn251/jZLmfh+nu/D4thy5hvftFzqJKTbwr54nfm
mL7YjSsWKs9W7OXcOIfKjjJQ055pilTVF6cdeOczS9HFK9oKK4ZN0pS05raLzZe7Q4bOI5C+UxYH
a6mSw2i1jLl0pe6DBcucQpUHt/eb+UzGTnuYcQe7zl9yajvFmWPAK65dHeTNzPAKy3RP+5fKusEk
dL2XeTh/VnM9X1lzQVOcRkTL/hnaAJOBWtbE3Xk7YjNWhL5Xnd0lN9W+dzJjBmIqGyv+nPmpi1WY
4QaAVJuBSJt9uorH25Jh/ew2nLIUFHgesiKsvs/sw1Rq+lmpOw1DhxleYfAdZGWgD8WcqizPXRUY
fjSaQX7ECiJzjyIt+/xEuhE+OU6DKJs3WM4wq3D5wWWpwQyrWjr1g5Fu0u6+y4S7F5TEvrQqiMcI
38GViPLXGfF3q3Sq0jLfYf4uHvG5aJJrbpILtwMTKEoWNFP7z3JOe+/m7x3TV1YhniBVN/l+Ema2
UjSEZS8bw7F1ygTQwIP7a+z76KT/Tdt5LceNdVn6VTrmHh3wJmJ6LoBE+kymob9BkBIF7z2efj7o
754uJivEroupUJRKIotAAsfss/YyqjSvwCRcr+VpmKKNzKvcFF2gRkjNlab+qVey1yw6djxWHz2p
9NVIHfYQq5WpLsQsqV8KyRA7t4OXjp+2kRe9TJQHlCsqZV6ySM3ml5FAPlPDsJBGj5pYkNq8OPUq
7QuQz2YQVmIWDtadAPJJsFXut+ZroplaciDvUv8BzFCO+1poVHURsS1291REWnfxqXynkyd3Sndv
+C3mB5Qa3UaNyEbeJ5kvTpcK4Xl3r0MtQgSBJGcKN55QBeqPKIMTJiGfZpPcKdM0lh/sJ0nMhiKG
aZjY4NeTcKyhDxSrPkpEca2p9QwIC60M22/BERpbUCfo/FL/4aWVH9um6gc5gm4tzYN5mULkI4hm
PgWLfJAFT1xIFg2FfpeV+VighTbzHukbdsCdq3fs9K9V2mn9wuv1mcRDc8CiRRBa8FBsCdicergy
gqy71lXSFWcOE2O4oh+rmXsjaXt1jnpN0zXefdELSQYEZBGsYlYzhj3Q5SAFrTSlI/hTirEQzsbK
1qdpCtheRbQ9/rNG0sRWoeoafQLm6jDO2LpgZRgNszhNp6Mvxt1PKRxZATCKCoTGMSkqi9dKkxsV
LKDvkoMfCcVwNQuy4hah30IwyExEOPdiZGn5BuiiKNZYu/uVk2hD3F4nkZpmLSacetbdZAiPNJrq
dd+Tz+DgkJlFe6/TOrILfL0bB6g7gv9hGPQ+3zizCtmzb8jiuyEggvghjjAOMdYcAt1o7L4MBmoA
epYB2aFNKvvvBBf2wXNvDaX3po0eY8MD3rR+0WAZyjUO+QQkVSNcYmUS4gkMO6AVsVOyWIkPGPpL
put1ei1eR/CswvbnB7tWMLto9lkKgnL04GIUyylt5PhJo8/PQk/eEraxUhDodbJESyZj2+9TdP0M
iBvtTDv3clN3srGkpZhENSeqWkI3jOHbSSmhPNGfnKxuNXLLfWjjwkIuYOHRlt7lYaPX7yki1RFi
ld+jFJ3oQrW7qpCLfF3BsZPmJks47aeqkWUMeEyTJDGDgKURNyiOZ549CXkzPudaUoagI5haHNKy
ydRLJ7E5rtNKYm1Gv089Eln472+7LsngAxViY+LLK8RjHW7C2sutU+Sh4D6SVOkR8d5TseiAIoU0
z/pGEcYdZ4a2dZEUjc2ToQmh5QIDp23tJlEu1rLT9loFVpggbCYNtAF6wb+gzHVSZ1M4FQIOP0LX
SNZByJWQCFR8KsKqdScuG2bfkN0+U0ZhHqJ8kan9SeSScdy7tfnRqKkrvauGVZenunJt1NGqnzKy
heK3IdBo2lkSHffTlPCGnq3EYvv5TS75/0AeXX3kx7f0o/7f88/+kXPqCYl6/c2A/O8/3ecpv26/
5dP/Uf+f31/2P/IFETyf/uBmTdiM5/ajGi8fdZv866f/53f+T7/4bx+/f8r9WHz8x//6kbdZM/80
P8yzT0zR2fv3D9TSt6oO3pLk3zZ18pb9rL/8r/8imaKL/3cL4i/tPuhlkEXl/+KYIkv9dwSBQH6z
i8Asof9/FFN4pDPpEx4Y8T1QpubgtDpvZ/YpDFMDJpVlWKThUDqggPkHFNPPnDsC4qSZmkXRqwE8
wnS9oaL3UpqkPbvMhdjeChSFs5BoXokUVqjeSvMbmtLnofyvqwGyz96Z+ATgqvSZo6RHuMeiekwv
RljHy/RMRXvX0zZAI33IOSYDGhvhNxywv7km2lK8o2e1EEvu/PW/qGnSiFyVNh2gxYzGHVtYjux8
WBX0ZsQuN1aQI3ah9c9sa35/UFWkQMebU4Zyf/tYOahabU5AwEWetGlNtblpBuupEcxdglHHN1wz
JBR8hv/mfnE57A8gmXHB+bnKCkPsr58RWQQOXImoX6w7rVua2kIBnY5/EgQ6+zHU0c+Q1maWPbf+
VYruopZ+z52SrTW2BM8RQfpAP6U3a7IjD1zpp+n/NPOHoXwK2pPYbZrul6JuzMhtm0WDRj+6V+s7
PdglJkwnSjYHxL1KV2b9MtFZzvyCHosj37fVpg4W6j46Y509Kj/H/F7trkF2TIK7yXjRhdVUrExz
BY6tGNACz6J6MTU0Y4CgJdrlvjg3orCiDGqNdbga5DWsIbrohqNcTG+jrIytUuCwQtVg3FmP0xvi
ylRrnCHZhi/qU/wuF06MXY32IxHSQ8iRCMl+mZ/6OnTU9MMUX0bzqplvZeQBD7b4E57l8r1E5FXn
4BPyR+e9NuxKQGp+u6yVTZdndkQ5ppTP3nSGlVUHS7End64lWKXCXHp8Ngh2kZQnIdxVw1bXJzvB
ONiSdmKxLdDenzLsfT1s4gg/xynCWjIW/GJRxTvVw27npUV4rK58AfxvY2TfiBtvqL7/GiWWJgOj
SAZyqFumaxn5lZ9C1bv0YVo6OuCJrSJRXyBICBgI5G6bdajsYYaCrArlfd6o3Tf38GW5YTJgWSdh
p8b584v8YTSQ58ajrl4a862hxHGaHmMavegtGwnXd0Zkf3c1zI1Y1pCbMQlnyuRfpr6GlwUH2Uq/
AC48eAEGFgaNVifroj0J5s3iL6v/35DSvyw02DuiXze5IvPevFUmkireCa0yJPcD7l3UuYQGNsaD
AZ266bGHsMKHsUIS+eeL3ijOeKlclWYZlrPwW3USrz5/xtGDVqTGtKerUXtpjHWQduYDtErRDk3C
CaSonuxqZuzVcb/GK4mxXAT3Ydqd9T6j8w8sv0mbOHeHsEN6Fl3+fH/G/Iw/LU3INTGZkhlxuPaQ
IfD5/uCACWks+9YV+0+SeHnbBpw1c63JC4sWTWireG/Ea2k5bMTeLbxFZ9B5d4UPDL5GEOnWhtuh
XlErCU60TA/VTtqWG21rrKbRhisfgNQddISnaLpJJa84CttSv8BiAQd0IhISW9jqS5GwSBvqgfBT
2NdbbCELG3XAu38NtvKuek22/jJYeW7pygSGCjbGlFK08C7ay5+fxu+F+OvTIJMVkbw2C0U+Pw2/
gIo/AkhfzQcc1JQfPiGRsp0zBUDaVIccrl3+kDS2fILzYQAP2xzVimoJJR1/meqx9AhccMprceh3
0Qc+ssCKBU3/b0aV9WVD+f3W/vs+b8jElS8CG3WBdUWRtiePoDedYAP+scvXHJ9ZRn9hSqQ8x8dp
6Z27Z+ku24/b1sUJ3jvGUFgDhwz4jbX2SUe+KBuyyMeQpKi11WIzsaB1nQSLIlhM8T5SyQt5aKB1
KBySEM7bWo3YesFpJCZhxTbWxs7b9CfpPFxGwW4MuEB8IzJ6OwwWRH0lOryoO3XYTRokgYOVn0bv
TcxfmuZC/LICFvmcHLEnXarrYhWdi0N+J8dOfq0O0eo7SyDrs16G2chzwxEbyxFtDqqYK7q/rjhw
WKzUg1d2DR/FrXQnbaa7aF8f0yOSgrXwpD7WdnqGOQl1JY5tf7C1xp5quClLIKCocfrXdHAJnjfx
CRs2VX+qqhVuFJnkVDOhCubTCmdWI1xO2iooyQlbmL0TtgB/Kzx98btpM6dUIVU49T7a0ezPXtl3
gGKFYFsWTLpl8lpehW27MZ+iV/1JOnTHdCmc2Hg47kTnaCADHLzBDq+taGvq1eo2EKSYD2W+VlSc
VpdCtOrnnAUXPjXOxCnU6sM3s+SzFuK/niJVC33W2WHxRpIxRtQ4KTXPFfuUQ/jYbmHXPGB9tUj2
ZeCIIHBYSuWg4o6eOfjDpgd90y6TXbYLV+XCOuebwZWXMG7wxnoaGzs55Os/36L021DtrzOZUEGE
GnN6B542Mj4in990oeZDOXnleE7MVZiucgnvY9usljrz0U9k1v9djCtubbmpv/H9bRFuEuOsd+co
g+241ftdXbyo1oPZbOvaNfyDNjoiCK63jkKn/FGYS1RMTb5tfo13gbcQKls5Z41diWAItvozxh/p
zT8Vv2TdbfMHf3w2qztpcPm6ApgxElHscBKHP6IZDiyyXFriBhLK1ynHumEx9ts8OiqpWyULL1wl
wTL01w3sO4UHLDHtLOUuybed+GCQ7DBGR1xXi3IVRPMiS/UXRgbuOUfgTKc1LEwDHnTlaFkLJmbX
fnDzZbMyRDe6mLXdvte43+jXuN2RVp7H505Y6eP7SK0IBk97YtHSiSiJn4pb6hDNshNaMio3o+bY
T1dUgpEDUVpgjVQ0hyEKyd0Wo2nd0J7UFnrt23P7szL26XAxglOHJ6cZLjsThPVezjClgm9v9f+w
lOFcrlPgM9UVyPemejPVvRRqJTGB4gXOAvH1Q7SBYaG4pSfXzlQa3+wct6XMrCazdIA1ToNMkNvi
go6lqudhXF180/xZV5RuShxHUAFoCgaF/I1k51YnTBoMR1V4H/J8PIQmfSMRakJRrzUiI66o5ku7
lUqiTbLsh6Krc52/DSIYOeGcvt0pe78sF3HvL9TJr9ZWYWwJhfwufOtvbghtGgpIbgoIBALx5+km
9JEailDsLsgHnuh2a0sKRzsw9L2vtIkd+Eg04OT1QorEW4C/jipCh68M8no2RvU/w/xALUAS/ge1
HhUeZQ0ubFRdZNfdxlywNg1+KsrTxatgbJGxEKh9gwNsicO+JCymFAr/rMX+Zl/+rCpCHzar4pCd
YiA0Z4Hd2lkOodIYJp2CSxsWtSvGtYiaBfLoUDDy/rzC3Vaz+CJRpFCl0G3hwd+q6QU/UQM/T1sY
kI0AMOg2AxwYjVxMTpavihLpi1hSl3++KKUy7/HTsoocjf4Zg3x2EjKVm4E3VHIBrbmQL3G8zU2a
jJtA/TknS8X5cYJaGK1b62j4bxluPgpgNDJPWxGPpngg/ZvU1RetvFebi1c8YoI/DLtsuI4FaSDv
ZcMoGa5Bsu+b91Dfqc2eajnOdvG0NqGIlYdxWheCLaluhF5VUoiFVVPnGSOMJoUutTHKdSznLH6c
8My7qXLDaY2b2VCc6WSV3ilrDxpOlOKLCM2iVAW6iJA2D7HwC26UM6GFqOXQ9oSlwdarPuv+pbUu
Rv5YGpyE1gY3YiKLWcrKjyR/1EZc9Y61j7X3mj2uM86JuLG0XZXi0v4LqQT1wF637ky4OkW6EJKV
iNFql2xZ+SfBtYQnM3qQp6McXDhhk0swa3ARmsfCVlY/PAjrHUTKY6acw/I+4XirN9tIWgWQOjtC
hnlWAhstJsbCPoSRVaSmW8FCUbTDmC/bH0EuOGb2Jkk8U+21DggugCiir7AXC2pcXc/ZyGFnXYVO
riGicWV1w/lZN+679j7gW8NYdyqsFUZnMB9baykprqyswShCj4PzvFbXhatEu177xgBhrltvhhe7
9uwDp4ga/s03u3YZZr1vYDpywWCBrAfIdljbmg3UK4WAH02onFAqjG9m7ZdqmlBnjTmL3ZhIeUi1
8HnxCia/b4dMVC6T/pMQ1pRw33xyRZx+zXwXl79q4UhTQCXuoPXPSrP1lS2NTmyA1PKxSZcsKPXw
IpjLxDiktIGR58j45Wlnk6OAdh6lV89HzIzGgmbwpqq2feLSAqr07RidahXSUcSTpceZLztr0W1l
Y5/ZqfJAVUfLihgH62x1oOEwA5QFpNtOWcpYH2Ncam6nLoOWs83E7VB/+AgoEBImbv7T01ckGPAV
69zFh+Ok2FV/F0TPCMds6Il2GWLo2+4n9VwY8DuqR4MWD6Sb6i5RlsZgZ9+Jh7Ey/PJukeMj5kc0
TzYV+Xifn7JZl4U/Qgy6hMoWeRbVAp23DeJ0N3H6Xx0sgsNE2+pZNWD9Ox7WlT5efLrdeWdx2qIU
tJcQqZ3BOBTBPlHf5z/4UWiH6aOnE9tA5x9ux0JW0BU4FhX7Fb/ZaRsZhyA73OVgbbEjthlVs7qh
c4rh3weiETdWnluTR5Dz2z4fNilmyfC+rOSVLL0xOswxzZbj5dCIr0HoysNaeC9g+x2IIpT8nQ9f
Tn/0xoeu7RzTxz11fPPVszI37eqDOq0E/W5uq1EHiFLqpD0LQnU3jm8maSO5yIHpIoSE2GEGushL
x2suogBmlztCu4V+bGM972s20WW0U+EJpv59reWu175LIUmbQoyT6L1ojfMjGzkPEicMUVyrDjKH
64gzPKEHvlPGg60bi/FR2rfyoVRWMsJ/8aiGl+qtX/jSqU+cYmphBx8SXUVYfqd5Ry+C59attOqn
wtoWHOR2WMO8cbxe22fVqdYIb/HWsc9xvLgrGxdCZOBo7Xs+aPu2CRGL8gOH0i6Gd9izqfEh6gEt
zMKup2Ap5ausqmGCLY3mB+HetHdZ15cKkaMchTxI25Ps6vBgunikG32fFltv3CDuKFpwvbY9+Qop
fPp7kfzUlHvZJhxGGFZavGpDauZ1NDfR2Qso85e5aT/wMlfZ66P8LhTLYFql3lIUF9FFeGjptP70
icnk8FIuld61cgjibjUc4gAlmt2d0ctizUwvkVm+YKNJVsFmxODXWOViCPPFRdCAHrd4aOIdsOoy
SezJHWaVq634G3GxRwRClJePf5Dr14ewdQNjqa+tBaGBpRO8YKCav/o7a5kf4zfhVAYQoOzuMrjt
pl8je6zvWrBUfWOAu1yCVz+zB+y/1+U1JB7kPKJmxRx0U+yiJ3iqnjOeK3WhPmXfnPmkrwUuMQ9z
4ALmUBgUzQ2Pv56cc2r5NLawlo2qyHS7sBDpOiM0Udm4dAXHolay3EgkVHYwwLX8pF1YubVLdICd
sNSP0AceasHY12L8zZ5xexqd8UPTkHEwwh1exUrq851ZZZWGgtcOlyggRtTX5BzydRf+w9YIV+FD
A5LhtWHoOI58voqChgQq/yheopCqotDaRzEQTyp0hqyA8CNOpz6yvjFckEyZn/ppPwSrBLSkrTg/
eXoIN1fV5151NEqXNEFG6WAgmIprgKhwZscscVkD/x4UV5fWmXyMYFMyTqfHhDUWFL7YmB9EvL+z
/BQ033Pi43eGdPGjHDL3i1ESHt4dQ401YzcGH61+mvoPKX026p2YvHfIL6JTHj1m3a/JXJoKKBaM
OMfAhAAL7WaBK0+rOdScEii8bRDEEmIkvMxGzP8dCwUylVS0DatNZkCAWMitg0CAGUNjmqlL5yFI
UGXY8lJz0IvsADTWFCLn2uUw6YAXLoCuVtJydGBbL2vXP5pn7zX/5T3Ev4rn3NUW+Y4+Ct9H12iJ
ttntXuKn9F16KXfSRn4dzwK/a6ee9FMRhgVtFLsnhybHXHM9YfA1XTphPWYbxdgP/Tlbmcq6SN+7
+MeYHgZ5R5Ko0B3E6K7pSaXJaMqz00Bm165RuRfz5xTu654JPsnLsNxK8c4CxPE3SbjOcHOHKQY1
P+B4Y6PX5N/dRbwvX+LCTl8gCqJ4M8A7JVY2lkDkYbbxEr7/uVbnoPt18GC3Cb10RkC+nkbGBlsR
M2mnSyBh3bQe9HUU7VV1KQ1wNV2KSv4ewbYMzyUgTr5wGNjqK07QlQrB/T4z3tv8CBZvTgfU3aCM
KnJvePqBG0xLLbRhUYKX+4VTX5IX4blInfxYOxTXIAQIOq+N5/YSLBxXvvOu4zOW6fG4zHNbO6vP
3aP0K7hkjymj4ezvizU3tMVIZ4kYy7Fek34xELW6x/56abjc4yZ7RH/z2K0Q/kFL0Jz4ynL/S5sl
zQ6osqQvQmnRFvYsJFgHdzDrSFh6y+qFsdY3RWVX0r1+py+LbfCakXSN1MStN80vkEA2TskmQegQ
c2sH5aC5liO46Spe6Yt66e+Jhlv4jriECRXbwlsEQMOEwgL7FaxFvHp77x5TQ5Fn91P8KW/8FW4k
SoS23y4P+bY/Kuturf+sWa3dfCm/y0/Rbgx5CBnQ5z0qfWYchPTCJUctjjFk3WpgqBLJHWuRnlX3
szDOY7cZlWtQTCtt2FvBMqodvhZiFcCmkNnGRXzJnmCBvrS9TeiIf0gfYMDyyyhcflXeQhfWeg7H
y8Gcu0ZrGjsEQfdcrl9b9a4TdmZ3yHvocelzPW57MEzW9/dubazM1GkmUHu3D1ahsuhQgzjSQ/9T
++iQL9HFgA/uIK5N6VHGLgiS0K0r3Ul8x8OcPMaubCU3xzg5iObSUBH0oStCxWgHH4RbknID82OI
iH9aiJjua1vPWlTRTpGWmrREtSdJSzPfBv05BmL113r7Sw2pp64KLeJuHZarWsWI01Hqu56jSeQ2
zYK/bA3bLFZ5vsCUnN1yYrh4DsA2TUTk+RbtOzqR35wivkIgsJbnTg8xYiol7m24hAo/yjS8dLqk
rdHaBpRt2wsJOIw7+h1BbGyb+CJVeyhxpyx3TS2VF1CbZmN2DYgX0tCf5/+XDZvbYdtAQy3jm0XD
6/PWUUGfzvs2kC7SswVFxRW1gg4rNDLOdN/sU7T6viw1ZJRQGeCrRCvvCxohJtCjYqmYLsMiXZdb
UsP3/aPsRkvL7U9MjRBBgYSB/LYd7ovYqWRXAiJ+kE/q/RjZ5gmUPOpOUeyQ7UIwgFFxEiah264z
tJIrE4rcj+lhFG1He0tTB8MhvXESw07yBVhmzdg+yYabNnf4lvSda6TzBtVG7pAvKo5ljS2eUEwz
0e/GlxbDlejeV49j5yosz6fxVOzkF5weN+m+caetvwpX1iVeCW6zG0/qgqjOQ/HE992xvD9mb/2+
OMrLnnVJOaqKXUZHgyGJBCRyNbjk1RaqXYP6oTkN8SFVuY+FekL0BeKrlvNyCBG47FzBOEtsOZKj
Grwbpz8JD/PaeBBP3L7/ik+K/yCe6K+Jz8ovgTUy2YETY+TrvUzTgj4MByLWGP2kXPSFvsgdydaW
0576dqna7LcLeTn9qhJbJODkIXsn6rKoHe43fuiZd0j9P3jQ81Kznrb6c3Cpczu8z+85Cgnb4pyU
TNAum3dN66d16gWEETgw2vx9/d6xaNFKijlg2O2v3EUzchc+A5tszWO7tdb6JfrA0n/Xb6t9cq/9
GLfyIX63FIBj2zgBCvO7MGyjB0WhrbxQW47QdiPtEOkwVSd9n3Tn2tuZ9ZGcS2EZ59ukW4/DfujO
bXMK1QOCwhDlgL4QlEUBM9Nk0WF5WCSEqdQrUuOEdj2FqzBY9oYDiqFCt34FsNbRsESLFFuViNFi
x08IeWdmgWAjamxORXuQ5fXYLuXxIquHuHZQw9d87mwvtAhc7gSkwbGGbuyx8LdI64xvcN2/mbN0
KiAhEahpYCx301gxWxwJvQH5yjSlxZ2ghNmuS9GKe92A80Sjjf94jcD0SSICDOxDJebspqiNcn2M
+l6ILx6AMgRwiOokZmxzMSbFU9C/QeRnt76bapbL0ZgRLYkUHhbLz0uSFRUK7hxmfIlqr1hMY/qu
yVl7Uoy4gnj8Q5RYMEdOSUGTuxbEByMYMichBnMVYbriwMqcBV606kdh1XRh4BRW2yxR5//4Z0sn
Tx40aEbXRR1Sn3wDcmKmgs9mRHJnMZFsJVQtw1THvJ/DDmpWud38+XK/XV3/WuXP15tTw3ChgAaB
Idbn5xIXmD4VdRJezHDqdwkE5iHyzCWyynoRhtOPEuNyF8MTHD+hegL9mQY0cBV/EjWpdl3FmZHP
g6VJpHpr3cIFJtcKY1+E8Td73G+3uU93Ks38CVgU7Co8G+3mydSpUHooLqer/NpyPQmxDZEfwp26
0q7eytymbn6mXxpc/W3+oTyx1NMUDV+TmNxW8FobhxY9Oqn5kmBG4JoEAkR7TAFcwqUQInRZUJJo
qNiAfqSQ/R8R3lHt1tYlRbMl7TLP0codVV6ZQN63s5GG09IyHSQrmolmJtlIDYIiioglrU+rp77G
XfiQyYC3Z8G79JT7kRvi2/27ahl3/Kci2OF77o5noilLw4aqyyoBktGRGEcThXKJWo796Klh9YNj
ZThh5OANi+600Jyi/+YR/ya93D5iDJ9o6/APaPvNGhDrkgH8mojXqaj2WZvGC8UYNKJi2SgLnABt
Zu1bl7F/FjHVVSreQcz/FVlxvqEpcvrz0LydsTrucHjfzU60WOKa4g1mx1E40Jmy2VWWQ4kuTnKn
qn238sIfkoylBa5KXb6O+sH6Zqm4xYF/X1c1wQtp4BKqc7NSZEqRWnodZtcOc7JGgtRVDBFiQN2z
U4ybALP02v3zR71de+dL4rJN5TZ7IUu/4cu/kJEEVWpqSSnTKxq3zq2M3ajoHoc8qvkIC7J/fLF5
Is3x3NbsZX+z8GL7pIWFpvFco/I5DDIKbMX8yKX2YUygZv/5YrfFGT8eEAFqA+XgvK3cVIJKqYiA
235/9aYYyC0j0F6Uadn8+Sq/N4vPAxebenB0WkPEuaCr/LyKRaoy1FiSd1fUHIBZ+WQP91Cvex3l
LdOfos8xOfSGazM5afWCdFi47gSvTNlDG27ybBcFF8G6K4ZdobmRt8otzdESvDVdTBiKxm2HRV8e
leoeJ4nEX0j1ahDIPVrXuL6HS4JkG8k1OChaqDvdUXWraY1m0NJoUS+kXxwn6VoPlEqNQ95QeJ/e
S6RPOaKObYNTHKm9+HryGHe2mNt4mkmolKk+O6dtnJyWYXLMFbcJ10N6jIxl//sQj1LKJCgI6k25
LBXXN1bRriFXzFvF/ao7EM/9zUO+7frxKme+HHx4lgcTpt7nZ6yKQhqEidhexXhyLL27o8dnT5Y8
OF1TPbdafhcA5//5xX7hJZLdbmn0mRlG82C9Tc4gcKDPEpwRrvQkCQ0MMFlJCSEgDwJuV1ej7VEI
WGu7YZ0JDcncefFde/nrx8b1fM4HoqVLmN3vbekvc1PEOTzotSG7JoL6mKC5cSo18EjEykq3Id1y
EeW/WoMstT9/8q9LAkswfEyZggzytah8ftp1O8ZV2BXVddSretuYKwEunhZoTir5wjf44t88ZUz8
FLzRdYIQDXhmny8mNGJLAGLOxXrzWorSuiYciJYAsv9TLmQFu22bOHinDJukyL8pBP/m6jBPZ89e
WIAcXW/tTXP2+wBfiOoqZKJFz4KY5cw/KK02BxeHh3Hfl1FEE9B/pDP3/E8fszUnBioysnzMVH6X
jX95u7IaFn5nZtW1TutdWcucawgBd6pWtwer/nad4jl+Xqa4GrAYmZ4zq/8WyLZ6sYLip9VXqBXN
GiCrbzaDgLNHK+uPCv7yjpwVIw1mTB///Dm/cEGhgPMpecVzTAXcFPnzKw74NIZQ0AFL0xGSWyXe
B/Chs/baNsIuqxRmsUxLemgMwbbYEBwYoqarhhvd8qFgFom4bCZxafSqfq3ps39ze182e+B9U1XY
7WnsI3a72eyjAtObSvfFy1g2poNk9FfQlYi486K25ZjuPsWAAXWdVqYV46xHNsVxLIOnJpRpdqmp
umzMNneR/sVOoVzwS2zdCtMrp4i+udUvExO6Kt6FusRmjfDm9k67bOr1IdOLq1XA355qOiZWgcuE
J8c/AhyBvnlxXzbQmZONATEDVJIozW7WAasmGiLzjfw6GoMCpRzeSuK1yTdzUJs3yE8jU57TtRCc
kCIsw8S9WdxnSVNez+YpJWS1kHgi+UWRhksdTJugxPZXV2GrIYinCayWxU7XuA9LSJQDCso7T/St
U+5Z8dKboPcMhobjYtyTpxcqu1gCU9CnZ9VMae1WkX5nBQK8oalF7y//wNKTQ4X3bmEVs+E2QEsB
heVkOFqlBtqdWSquUyNsA5FCpVGFrRB7+QUV9SJSGl7ANGHRYIj1uQUd9RqzO0+GS6qUdYFWMGpN
fjLKZjw24Tfl6deTE48MGiL6GLYnNqebN1OHqmmSQRZdpyaNHB+PdKcTy3xhJFLuiGT3LMKo8bZt
G59YzO8R/yDuFa0PTFMOMVJsZVC7J3IgnKkCB6hkq1qSAf5dBKd8i8QjLJp9jqHTUIeRhHkz8Us5
81vLzMKrhqnpSuk75Y40WMH1uwY3iIbh1Ho5bIICXxpFhnratOu6DBjQajOnhirhyc9e0iJJt5MV
7klHIfJQbVdhUtd7VfB3jYch0J+Xgy97LkMQJQDBQ9AxNOba58VKabNKCLS+mxld1kphUOzprdm+
CHXdtHpsz8yhXfzza7JAzvWGAcno93P8y07QyxoMXbOrLnLU/JiS+gM581PiYSxkemyC9L0EMfim
FJd+i30+zzvqfS42c+mseUX5/EljRalkPWmGC1k0ClaW6tWwWpQ5j1lm+2Ts+dKzlh7QITXlNtXh
7MDNRKLvIbXF1b4v8cAJfdtHzzOmjogmAwNT5MUy7g3wCrzJ9ieoGPI7MtM2e9fJLcmVXQXgh/ZH
7u46XI4TFUGlPaYXeThi0cLRbu2Npwab59HNYs6aHIQe66R0uuIhld770sXv32m1jWotreAXtN8k
ABnUVx6Ieqo+6PnafMpmT9ZnRdn1CG0kG5ZUfdJMtx3phEH4oU2qu3rrWFFkt8MvobjEoONpif/P
JjYOqn5nVA8e+J3+pCaqa8Z3PjdcXUYws3xZ4Oc/gMQex2IxYq35wqpLwyvUNh6WATPNlB/lxjge
9mznECFXUvHNsvx1FyCzhmlF8oIE+/K2GE7EEdtOXWaFVBSYEwPgphcefWi16FXjb4Yma/CX5ZnL
MRMsdgNr/s/PwyTU0lQMS7W/tOqyl8+5bnvTXV3z8sTS0eo5lAti/LNhvlnFweMl5t41aJ6Ddlsr
L4r6IakfQw/EVZz84iMRDoFnl5Orxk9Tu4Lz1uY7T6QH8yCZD2im7f/L3pnsyI1k2/Zfas4EacZ2
cCfehkffSiFNCLXGvjdj8/V3UZlVpQglFMjBGzzgAoUqoDIlutONNDvn7L22m71XRmwHHW2i2Ifq
cacsUlFjJhqIKgyakTE/xfp+TK5qcVThs46QSDVfRd9BV6B/wS/U63Tr+NlmaBvW8/soPp+TbuPh
5hl9zMIVfXU6KVM/nMih3ks4e/MWUu7GHUGjuSNNORrL+bCbDfIIZmlRjZ+B1LEVbRLbLvpglg5J
t5b85nhfU6vZVM5t9DxRTHX4viyE/BXdAvXc1uXR8NFXj3/HPxVYmMbYpr/6DlXMxk7njd2zm+QM
uM0H7yPWgZFePBGw7wxipWIrwruuuc/yry7D4xwUUjOdwqQghPYxUndp96H2720UM8kzyeGRf9FG
VLoYihC6ldl9zIcBnB7VR918QD6FjHnaFRL1BCtWHy1vF6JLpxPdnkKxWd7V7HlQkjdRtKXPwhxN
P4nvzsOE4x8Tpou4K78UOBXcbcAHTva6ubPumAqaz/JiIpETNe4RmLvb7UfeCMPGRcZBvwb1mtjV
KPnYJO1dHn4exTtAeDXIO8FfszPjTgNBl9s22fn6GGTgQY4RtXF8niJjHD9GPS3JkwhO7Qwi5TCu
bryZAE7rMvvxf0/zzdAhQscf10/v7WRmHvdB1x8m5riocMdkF7wbvy7BjnGeDgE3bhnQduIxys/j
YluJczU8q/BULB8D82lhZWKJNyHHjXVWrZN9znuMdcJUNDrWGoDNLpwu0MPzKuQ/lbnsrIccZVR+
oiabxHleIBy4LPU+a659hCJV/zlf58nTJu9PlXPn8uGt5qtx7kzxEE8PGcNGWISYRcLu5LOj1/lT
lVxV8bV0jkIdk/LcVcQPw388B+ba6rW8l8sZ6shquXGqCx9+iXsovft5fI+RT5onXRzKk65v5vA4
uYcmfexyrIH3jr7VDP7j94LHYyGdHId5eImQvfTORHUWMSJFBnXuM5Cs32g0uetu/2q/CVDBUeMR
Cstx79U521T1gB1/NvcwH6wUbWmRkelcDfNhduyHLCvG09L64407tLB/S3VZTSLdxVGcHBObLkqr
BX3hfIp4EFDMtTnH38DIYQvHBB0DxN3FB5NoHsOsehzidX4raqB5NuqHVQgGp3s/lMQrtJOiA2Mg
T5mebaqI7HwLzjwapAP8DjhfiXhBUoL47bBNCx+951Ifc4M06/f7/q/lJ2ciHIdrHRjZtvdDffTT
xm81IK9ARBQPIrbHWz8xwEBJKXVjELTGYTM2mFlC9Rn2FIFhpNi/VX3/8pvwAVZ/4Op9XKvvV80r
TzsmWDyveKB4cy9Vc0s3YD40g/s97ZEODoPWmHtoDoOiG7dVvnzFNM7MqWGh//5erL/+i9WxfhKY
AoLxD+T/H/3hn27FCHs7KiDvPCyF/UF5C3v3TMVVc9Q9+uKamM23UjV/PZ6ul/SlzcDY9ij/1sLw
p0tWpSz6Rbi0Pnvyy8OaKIkhD75IqFu3paswTmhx8sl9QA/bQ3Rzu5tuEo+SzfC8DWcUfX75pETH
HwvnjiPQimDsciAq34KJTQv38/TGXfqh6np5m3AZQG0lxZbJif36SJ0uMdA22HHI4FgfxqmSo5lI
6RtjbXbOmA77pjDLRoCG3vmodQnWULcEwYPL0gdo8ubgqsg5En+rj0K7G6/t622ulXNQce8fvKqO
jmGwemBKqM5LP/THHnLQ2Vyv2ZZJ+mWugv5ydsrjOAv7jW/n/rIG1iw+XhKY1bBxBK+OGv3ckBXi
LvmDwFSxGcP+cbazs9+vM/HLeUa+vMirXz1WXi5EHiOk6QH2pEtQHlKna9DR8F9uiOMvUOLg+wWt
2MJP934fPbf6ppqK5pCRCncoVq7jKG4Ay8NRMUi+mDptbaQMuyUjyrxB5UtiUHIofZAyjRWegYvF
ltBYwSHa8evKt47yvz7FazNd0MUK5erGePUUN2noJ16yWPf+gLCpDpJl39qG5gDMxlPSULT4nAu0
uvSmtb2rVIetdiWqqDF84yf80cJ/tUCZXPiIJdcRBlXqy4dqiNx4pkyy7vUPiJU0x5ZwUnDB7qn2
BCYF0cwHOL1bN/e2wpnlDfHMHBLwSRBOzyHMK5m0ZMFbQsa//WDOingA9GBLIBUvP1jVjFVWdJ11
30akKg5qvJdLe+J8AIN3GjH/VsMHo+PdFPMblol1YdNH2AYzKiny9vot6QkPdTk9v7Ecf6mRGbtQ
GvMk87tRzL+qNztN8NesGvVAUEN1vayAW6mPcRGOF0sVn/w46nZNHqrt5E5kaaxxDj4gwgvPc/aZ
dTHVl5IpqWtXFjkwQ8lZwf9eRcl8gAFmbyd8ET8+8P8D6spN8616GLpv34arT83/D1yVVWb6O64K
zPbhU5V+ekFUWf/QX7F97h+8k/Ff+gwwoQj8kAP9O7Yv+MP2mSOy1bv41lAe/IepIoI/JI8KoiVg
jrj21nPRX0wVcCsBqgEiqsQaFcv//BOmysu3q8eeij+NxhAojh/qqLWu/Gm7E/4Q1UanH4mjQ3sZ
TPFGQ0rf/nRPbv980H+OwFufov8+/n9dBAoMG5S9qghevcLdsgyUPamPIxk7Z9U8oGVKLevcbpiH
/f5Kf/t1Vk8WUcQ8QeGrB4cjAlChOfrgzAX6UmeMzP0wV/VbBfCvl+GwyhSGAyt9YiQcL+/aElUT
KgzvWbYGtxGMVv1Yz4n5Z6Oe9b5xGbA5JAjhpqMV9PIyhL+kYdjK5yUpsw2YVflehQBAYi2cHU3L
AeF90OALQ6X7+9v4cjv888KrNgVN7LoG7VevxZwFCKMSsRVEmp10yiGlJE1rRI2UGX5OhdbMfnY9
Ew988/srv+y7//vKLBEIPwycwvVE+NN6JNHNEp2zPLdCDdnTVLpolke/xy9fa2HZ5FEBdYb9EAek
mnhiCJAvNONb3ZRfF+zanxTcfxatYBL18lP4c9oAQxHPOktcDvzqsW0s4IhrcfH7r/vrhYiD9Tiz
YZGk1+2++oVHy0rmIJHP1pC3h5gJ0x6PBxD0SanT76/E9IwP/eIpZE5KAxMhAbp9n+P9yy9V+ZY1
2m1yvcwSP9nsplBF4ph0R06yTfmQkuKDMTnJaXALyLrnxFusfSy/DFMqax/bVOYbQdLssI49qzrO
PsdBDKdGd778VI4g52gPDl21XYivQWa7TKA6DM/IsjFYWMIN4ZEhMl5bUT7JtrJRpsaGTk23lAnY
ubh3vlCXuBOwzSWJNm6c0QCWJNQMdGCUQWK9smKZyEnZX8TSWa5Cb9GXKRjCiUI3x0g9goP7FJau
dK96K4qruzCykvfSz5dgW8jJrs9EpqKWjlKGIzN3pLlpWl+j2O/GcNosfgSTw8JK/+Cbqpy2CKKG
Zt/McTzgVwJfv4V8WH91vCDz9oVNMN0pdkX3SFQG4kK/6axiU+SlFZyB8etPTdwk9naxfGxYbQeL
E1dqnZ5x2lozbHQ8T3vjTTMcRobYks0dERrhwan5SCR98pVsEy9ERgn4CcKBE/jxJ6cLbfVZQ8S5
X4xnDTQzfPJRpglKLHZ4HzR9ZR9tK0va83YQhMw/uMQ9SHvns89Yd7X2e8p8J56qHohSHHTtkt/G
Hn7tteInkSxCTCrjYXCs/dw0a53nckzC92ctmA67Dw25i5mEh+U2IfP90Sv7+8zuHN2jCSqs2H8Y
66iGWxV1LfaHQeqc+M3S6fLWPjgu8G4GjLmXNKtMSVqk4GEzBNY3hI9loVoUb1uLIDkHLnuQ8uNv
LXLFpm5nOXldwHXwhQra9zF2bkqV1A00YKWirZUbn0xDXU1EHMeq4bEg/4kSX9pl933pJOKrDB1X
S2THNHRNfGkkVNj51hNphrgpl43ssqOfzd5Yct60rap66pMug2LqxeRCe4hMG0k1ILkUE6lUNe0p
ansiU/TQ2uV1QsvAvjCGEKpjL9Pu+zjX47LxZBdeRYmvmlPtlOF72RlsApzJi29ZUQv1vZk6lF39
XJD818FWDm6EMtbNEBZpfJx46yXv5jAR8I7DyhbHoJtKrJCAPO/YFjx1A/4euKrTVhm9rSELjjBM
Q7IWBtjz3AwxTrD/hdPoY7L4tKAGP078s3SMcJQhJIAAn1XKgZJLeu+znwubrvkC9H/vLL5jQWHH
6XQExh80nxUZX8PBh9+I6pbqg3+VAyj2jsgorZ7HmHCawwB223qax8HIR4cwofgGWy75ZYRb2d4z
xRAmNcysdkJq1QAEtE9J9Qw3RTk7DnY9XYr6PUk2EeDticc9ugJG6+d0mIcsGq5MNJTodYw9jDHC
3b4z2VO+pB12J8K5gvFxlnUFLKyu1UK4ms2ZHzCzWvgtE+VCJ8n8WwjXRbUP4emHiOBNcdeToUqO
GQVmtDGeaBl5A5K392nW+zSSNdCCsWgWRJZOV9w5fjLd6i6jUzV1vYp2Q9Gk0871Yg/AiJc633XL
DT30aZYQUtQbt9jKJvCRGjkOgjpqmeSq5M3S47bQeXps0p4dNi2nEvTv5Md3ShbTu35qZw7rlcfj
klo1o6ai9NmG4O2GwQYyKBBODMJPtbVQhruK7gRN6aUjNA/WvX8AnbpSgiud0r/1uuRKwTH+0M8j
Kr8uyaZbx02Ix4tqi9o072MLOksFG3YTVl4J6s7l1e7MqfeuGoX6GA66azZebsUfbJHVX3Rhm8fJ
G2mvBonIMDAs4+qoTvuPvmXbEDi8It85Q4qnT+uBiLTRDucPNT9ft2s9aKYkUPQWbimnjj4S/ZgC
gHG76mKZ1eAjNxr79/3YJ4DPvPJzIkbUhcDU289DWVvT1k/H+tRMVZ0ewUCP19XkLOUpt1ycE+FU
hoZp7JJ+9oLSuzPtXDw58K4+ZaU1+VsTzlWOSKhNH5y86D8mk+NifrTGL7yhUHbUOo3CHdscXsws
6GjcNyb0D+NsYwu1liT4jmYNJvPCZTTOv1HGu8buRlZgEaGfngeoB/SQqh9KJDKfGs6KdBW8pQB2
O8YObjCnpqVeLtD7j0RZFUQrwkgfeRJLPFClFrO7qzJJp1kqBtf20lP5cRadb2dEut91mg+Afc34
UPALjDufjZVxaa5FccWjE1/X2SLaHXObmLzLaJlw+FptUO5Cgqg0tNOWSUqdhdMXYl8DslDMhFdo
WnL1Zc4CEquGKJEI7GeLdyFCjgEP/+zV10VP2jEStrH53I1eb20Sx/C7DN1cfvLDrnV2NSkq1kES
gmgYbARVTyaoypudWpoRCxsComKbEE+Y0z+v9SXBSQa/ctpX2aG14vyZR6ZyjmNcCbQncY8zpSuG
Md8GovHuIcZOy/+VrvTLT1//51801X86Iq5w0r9Qoiv29H/+dVVXw7fqm+peJM7/+EN/lq7C/gOY
K0NgilRKKsRf/4GBhn/gel0BbiTOh4zz+Sd/5c278g8EljKKaNm6lA4erZ5/w0CdP9aJIYdQkHqM
mO3onxSu/PsvzrOBWMUDa5Hg0FVaVYCvzrMWyDxPkxzKuY6ksU1fd/aw1WZw+w2ZnswFp6GZProg
WsVem1ngBcsMBK6pKgZ1VjiCYGFQ9f3elI0gW1GF/mVPb3PZZ+k8kI9azPajK5Z1XOx3wVdESGO0
7csyKi6pPMbdWDAG3bWCUbQ7uN23gDAEYhKtKDiU88AcLYhJTtBxUuATVaO5cSs3AzhJEgy8ICeb
n4rJs5nTAmfa6LZdkmOo3fBQmwX0nDs28qksLdMCINCTh4RjYTo9T93HGWXklSsVXqC6D/on6bYR
nEjugLUNYjeGSNSAqN8W5YLnxXNKXlsEazVrPop9lklL3tUQ+r4RpQgcw3G7+pwsBqTcVlKn5W6h
7PwwTAMIyUgONfEiGXUmMHzLBWfmkRQfcdQ5JyKy0ddwyAXUjrZOzmRXIKmJFk/YZ+4s1GOxSHWe
2poZV18UvGeCXJbXub/43Tbhdn8gu9N73/cS79ys5/oiWCYzbxpdc1wesEi0e8JOiM+hPbhtsxnn
bmOXPm3CUZhbO2SP2dRua55aywdjlaiZcb7y4ilgTNxnbDwQaGBCuHP+PdeeezUBzr5RxpWfvUrT
USvL0COyqtakK9a6jLqrWZXOuUhJKOLn1c5ZRFjWjg7OBDfeQKiqlqk8AYoHimbGxEcvb3WgMmts
t5GOHH7nJL8MLTd93zpN9M4Xg+3tdWzL80BrcAJFGll8FwJisOx70X2QW8U7FjiBddoQ0rEPrdwU
eyuGyb/pY6/hdNHlXXedT3AGlqFbLkSzMEKIiN0hvoTFF55I/3HelQKiiTaeQybUCAqdxilpo3s6
+Bw3laU+2dQJ2c7qR+fJ9S3zKYX1u0DrGAgJLlqFFCM3Llvv7HGqIPNkPYCRK9h9sO0Fk9Iy6OlK
5VafsDkTOrTJmYbfU5vFVyNecK4RwZPeVuSQjlvS7YoTWQwFY94g86NNorHxUFghPuqjis0fCnZF
YKJNdDzM7iRgMC86d9qOhCvAF7R6ruBRiBHsjd/kOqysIEOH7A43VBDIhZppNBwkiMH5loglIU/D
bgyAip5oNN5AZ4Gw4Jv69VCVjO3nrjyvXVzgfc0s7+CVTgaNrVJk1jikaAAA1/Jqjkd7NzCNussg
IGMcy2IULzNoHVSuSW/fEQtnV6dGWtNlKbORRVyRhrUVLULdx6EMYGvxFjV/NbX+r7v6L8enSfGb
7mq9fCo/p63+9rK7yh/6c4tybbqr4A7YhRDsomP9zxYl7T8E3TM6gS47BVvVf7coy7H/cNexJjEl
a5MHc9N/9ihL+H+sen1ho35aiXmu9082qZftndUACyhi3Q99OrVspq/mHjZNAovREqEENq4+ZdUe
AoAwu2v9nvPaT7fmb5qsa6vov+2dP6+1srbQpQNaxbT1sr2TmwD9ecFpLIxMDJmkI8AEaqNMvvR1
bC5kmKu32mQv26A/LgnljfnEqpTlF1g7Tj8162i4lGQnYNu2fGalRhI6XHVJ+kbn6m++2HpuEDQk
RSD/PAf8dJWCYKA29jgcJypaY3mYmG8xdnh49kUFtmz0quot/vDf/HD03e2Iw7TrcsJ4dbZIiqIJ
vCEY6bWiB1Uu4d+4jpYMzCGBk8d//MtxMRqNyL25iesi/vk2ZjHnfJGH48b0VXMtq8j76tZje9Za
pjnXaRdFbyyV9Xf5eamsnEom+6uo0UEx+poSwoIEJ54zymcLu7D7+fOUxM2F1t67PvOiS97bF0n7
lqfo9WJZL0rTkSuuKtVfDATJEE81zN5pjfdD4VT607YvSE35/b389So4QWzyB1aML0fEtb/802Ix
5H/RPAIiwfYL0CNo0qu2Dz7//iKvVwedf3x/9GsF0xvq9FfrfpqrEEMawvjGc7qnaMzn2xzG0Kl3
dHn2jy+F1JoHelXa/fp9eldlSTZ6MDJVjnWI3uMIH0vO47Mc2VP3v7/autJeLowQbweneuHhL+EN
+fLujWndlnWPA8vKQuCe+E7fJ43R7zt43FelQ8gyiII3x0OvH3BuJ04a6SFc5qa6r5vglPtt24QJ
ohvHH+7SeEFHFUbVpaT7uJ2ZWP5DExi9upCZmwBqaDs2r/h1Ef20SKYsbEO7xJS1cmz2USrjszCY
pzce679ZiquNmFkU78dV9PzyKmT9WlNaNstGioaKOnPUjvjit2ZEf3Pz1gEh4yjcxOx14uVV4oJY
rMWGLzl2oj3WBBZfx20acIYNsMsQJH/7+yXy67sjJMwBzec6ZIuc18L8uUPfUjft2tcERhhFZhMu
9NPrQQM9cW4yUlc5sTpvcI3+5olbsS0gRR2bqdQP/cZPvxjOUFF21bRswmEO9h3mrkPN3OwsJtP8
6fdf8JefbX1H4W7wOSaSyRqsH+WnS7V+Y+lCzrjzQ9lfEQCWHYmpf4ta/ctVkDWtng1mMetU5rWP
bCFbPHOdEgTBnM4cjGlM7Rp67g//8MusbymEDaxyduhfTe1tSCtryMlH9xsEHyNgnooItTf2k1++
DEW9gKuD2iSgLWCva/SnW4bRfQhyl0UekVi1Ewakdl+DOvr9d/llDfDEIiKxvfVNiFzj1VVmbHkm
ZLSzQaNvnXf5stzih5m2md9nh99f6tcvtF5qnYtzoEKN92q+y6w6nccMMEvnJXJBi65t9zQ3afCW
2G99ob544SLu58DCvHPVt3EUfXnnOkrKehBLsNGNHzu802dAnxQcvbUVwbym4RHYNm/9NgDcYZHq
BUZupG/3j78vvUOeLAd/Mz9h8OrW8rzKTKUAdLLJTOqcZKrIPgpZNm/pPX/9DXHd4if217k513m1
c1pxViqoycGmmGoiJIk6pfJa9JmSjXj8p7+hzwVwtjHG5ZSzdq9+XpT+4njQ0MiG7M3S3ASWW53V
eZhs//FVcC1TZKxKCt71r94Wc6X8URaI/okVU/s6l/2m0mOy//1VoLe9WigUugH1ON8IV9Rqm3v5
bbw0yxYTjOT0MR8Du87+BVR3TNqvAaHc3QeLYYMLPb3lfIoFuIl9MOigl9VR9TmedUybaNrE1La8
PiHtIEoXk+XsRFzm9mWal8vXwDMS0w0Dmu5bHBekm5IQ2ZcUwL3dPSjZm+AQsxt3+yVrJwSQjiJq
6tye4gXEc5/ItkjP+8gExCjOjpnhqYx1krsRg0Ot5vDUiixK77IEn9Fh7EPlyx37WWvuPORVhukc
8YGgnirt3AVBOuQbp8k0qcNNjva8zbw5OM4yI7dWZ33zzktq+yjJHiaKk2/X3BBnaQUfkm6c4Sv1
JSApGpSBtzX0VUCezfUQneXE51S3C4FqABR75oOQEMhHPzi9NU2XnLfnkilzQLuNwVDWREdTjeW0
dutEzJ5KfmAAXJiA4Pu6n+IErPtA9KxkMOre5aXXpTucVO1d5jB627gpGoKN15BYicabw9VG52Hj
HbTXi+pZqFjZ5/Xg5fJJ+Dbg1S2TwLT4VCSun+ybsIIIsyiZALSwmYrthipsh7PONfjXWqeug03n
j+ojeY4IwVJEqPmunJz0yU5SazmFUWOJnTtnLoE3oqvT22BO/CcGicV8Vi8hwmrTBfL70puJoFAJ
3oMxalB3/Gpm7rpdn5ZJs51indwpnUNpw+dcOju/zmH+FyV/+11irVnlVukTLCNLr1i2SeFP4DR1
WYC5Smw/Oq8aUdzqVkv/cXbDfj71vVtB6qOXOEYw3Y3KmFvNdqFg945Tn1ifw4yBKHQRaU/9dZeR
0XoxppYn943FfPFrWs7LqZNzCOqqKRAHVshSzcblXV1vFpH6Qh6YAA3dQzO0Ov08M3eXcltVdthF
e082g+zPctAga7pmXNuCyUnZqsDsVVtEY7ATrbLN10jW9nDpYgrpv+k26xoaRvkae39wZ+lc22VY
Jed9oxJG+J3vIBDPTP8lt5meHeMoSG/D0m6/W73fo7lE425dqDEKJk3Ltirr29axnMGl5JPSfFky
WqyAmjorsk7RtPjmsz2WojpilSuGnYjaXGys3Ct96L8ZrecI8iSjEXtR4bZD2QFK16QEqC9ESKu7
qZAEjjtDZCIMtEnTHxOFaCHkoTLHBEGU/aXsiZLGsN9WF8Oi7PmymGKrOIwho66TTHLH3s88POOu
SDxzPYxSqYtJh0NxHxa1TypwidV8j3GyBV8lEzXtlnVWjvUhDpmexrlpyF6Fn71vZV6G0Pjjstny
JmUHm3TDbbDmiDRlv479mykfnXdzUdvmGPBXuvs1+hehSZAk+R49CFwNAmulQktga7q/fdPGMOUM
4OC4D/Jvy0D+No6OAnVKU9auc+bpsRo/eLnb9qeEiic6o09byosGC4F7qyM1+u/rWuv0HtlG1Zz8
sAiXowASplhCqoCkUg3R+9Yb0iu7iSy1F6TtfbMROZAj2rQzj+bgMiPP46Zu9qNyw+Kh7UI6/ZZd
wzgjom/85DKsDpBz1MljTRZmtK26APZUzuO/9nNpIGonXE0PqgaS5/Su8NDYUPCfjXnieLuqTxC9
EKnXPdcBAaTcs6K863WHiBPTsXWdz/nKPqUsYAhC9ulREuopSc/qaUUmpOACGGvBagkVTt1RTWuM
+RKGWXMzx4KRLBoyv2dO3XnlNpVWGO4bL2tIXq+Qkxxcp2m7bT1lXfxMvik+J8DDiXMpo8HqrhHX
4cbhfeGe1Y6XEXwaiLT6MCidZPtKL9EHv2Dj3BIJNPrf23ZOmCw7TjVcBMgqzCaek1HsWh2W1qXf
2mm3C6ui8M8ZI/feRo22jrZs4oDOSEtHduYKjSvENoZ40CQeAgPDS0LdcaIZE5Wy62E5xy0wEB5h
ZTa5LLqahvPWKAawk9945Z4cZJmdWtsmoEEVRSaehqEjVnYKkL+TB678eTONJeXvRFOIM4pPxO8B
wT65FbloQECWRWtfEQesiD3Gd7zOhTGMNGns5VtgE27w0aAIiuDslQxIZq0U2SmJU9PvSDRNiWZe
+CajYsCxYyrBxMUztbfso85Vz0S80kpDdpzb29gxsEGXJpCQv8eRbAk1Mf3dLk7DobCJ/O4bbXIC
aV0gUSO09srnjB/J8WwyPdmkZkYwsqnHHET2wB7wEZzB+JA5qYuMyfJ5FIuis24aKw6cjWgyKGYM
aIj3EsiisvMiF1a3YwKQMs+p3S47BNjfxc60Uw4EzgTZd1GKDjdN5KxUMV3On5nG9CCBXQkwMe9a
zbvdV2DVRtvpw13UOL3eCwLRizO7bFbljjDUq6YBa6fFSHYvL90IchxBoe/DoUqqU1pWlt73iUNI
Nz4MwNZBnc53dP3matU72wWHGAvoXe1nxcVQMC7Y+n7vvgsggYtN2TsUpr1CpbWDtYWWosxj4mCC
ph7ukmXJAz5PAnTFyxFtbFocQ1Dcqjyat0GxAOPsR6KwmZ/59bNg6+ORrxaJ4bPtAnI+vFZ+TYKO
gCGLWEAmXOTPM95nJ8C0XJrW2nbEE1ZA97KqwFKQV59mcr9hz8vaeTRhpNgKCtGed3YHDs+xMlDo
mAgDAlZMH1zL3oE1S29hCjkgMWOkSaJwlmnGa2LftEGewWZr4vZWxeDZb+akaMhFVmE5QILNjBkv
kAQtEpW9soFK21WdXOV5MQnUUmM2PYiF2NxtHbpedu1m7mKOOYP+6Wwhwg8NQjL7zkU85FF+0XCW
GB6rLBIlT1rqxuk5enTVBDjle1ypm5qZm70cSisNUfS3Sz2oSyHRjnzpRo4K7K+iDVCndGykQMyR
J7qIKiwkJh85tgAp7pa+R5/VjnG8c61Sn6VsiP3R+Mr3zlJlrbwn0sWHraI4XJODdA/Mu67MhLEw
Ry5qzUqfd0WIjrAifJWucB3Md6FOWwiXDOZwR1pJmpNm7+uZCSf5mozQJO4ODl0SXFabCW5/yy3Y
88t450Mv+/6o3aG4sy0mshu/85b3NSGmNWfwVrc71XXufYeY59zrc7g5kDD1pYolGdCKFNRhK5UP
kzyu+w7v4xBHhkxDIZ9naluWm4gADtjxUDGstMt8OBimzmrPv7eIbeAOG9kq/+saWOZv6mnWiIVs
2d4mrh3Eq6hsJVj2bI0EK1cw+Ts7YFTWVzEfr55pkRt6CmrfO2n2HNsJbxDLiktiyCSHxA1KCnR9
TMH0p45NfdzqFrjyxgji1bZdEY/v2yxEGaZGMTJAxezz2GdLUewrx9HpRhT54EOcZCC25eDamf0s
wg4uIdPSjBzBtnpkOo/OaDaWNxDVNwe3vq18YLBFMantmkP7DEarW13CZpKbMCyqM79qYgC2BcOZ
Taun8N4ZM6vcuWVWtDtkJIigk6Q134pB+Mx554bHMGuzvgMrqYFBKhkM7wDVJF/qHK7JZgkx2O2o
2cbvFc6s9z5CvzM3jjlLETJNtUQtUPfMRnPMS0HHs+p11rTuNwOEpDKjCQoRMSDDy6cc+jRaQ4BC
052A+Kqs8PdT4SW3E2+65ilKu9bfTknQs5SgKwS7FlE3mtTAtg5E2uXEuuVLWW0DkoI12DJypLcG
52+3y2eCiXWVIXKN2EwvA8sQwZRklfXU+iqwn5pQxOOm63Jzs7SuvJ16bcttmLjWfZohA9/7tvFx
vmt9icHH1ZsBpkvIW62pP7uVqskYomTkiJ0XFMPCb9EW6IRMgdKpUNKxHcTxUbg6m06ZT6FxR89j
/KbaqvpeNMbzdqXVs3umWKS6XeRM1acJ5xFITtvtsMBUsZkdUJDKGyiDg7laPN5xXcVrmuVTZ/1F
wNsm+mDNS9nd5baFLm8zJLmeD0FK2veTrMoK7EMjZiU4Y8tODDdJBcvD4Ie1V28/ByD+SWDHwbuy
m5anMeDx2hcFIqODbjDsYZD2vGfVZ+bRpRTstiFVqNw5S1WjEdTZDLZqmMLwMFuOuZggKE3AuxfK
EJ7WlEVnaz9BiyvcIfnWtVZPQEUdLp+mttdfs3ZIzLaO2HVYpxbW3cZqEbvKUoEQ45VRXXhIKrF2
QQMbtnFV+sQ4dD0n4KUU8l2dSvudyXh787It7PIYBYU+IzNa5vu2mOzrypUFaQhWQyZAwEn9q4KA
ER2DMMmfG6+QyW4YquKQN24qt75Yomdv0lZzK3IfxSVxVdJrPuuUQu6xKBmSfeTezs4+t8Z23v8v
e2eyHDeypekXalzDPGwDiJGTSJHisIGJEgnHPDgcDvjT9xddtajOaquy2vcmF/cqk2IE4H7OP4qV
0XtXE4vyIoYpqbN+gQSlmS9C4pLTob4cCp/Mkps2UsGzTyLvelwZBbuGc3qck0cLOKO66SLKTLMQ
uYK/dxeJwthtxz8OajTOtrBiWIlmldO35dTrsgdsYiCnkxPpwTQObAqLXINTgKEzRLNZThJBymqe
jbHUR4EPjZ6K2nbe4g1hS7fxH0nHcuaqKHW4/NLlZEteDpsGV544ZgfgUySeMbrMfoeCn7pB4OFh
zsapKprjKNG07cJm6f60yWI4+WBp8foGFQpFNUfy4nW9Wvd0RCBEYABF1q9Vr35bWkzlrQ56ZwYG
iaPpCP2ZU4w22Oppki0OCMeK1/vOkW2yd/vRSrjkx/XJzAiVj6Zb6pHtGSPzEdjP41dVMcIZh4Se
UxTpYAGLAHhG12A7431fliQ7lXETRrckmxZv3RT3eVaGw4AFmkjkZ6vHxMwZyrCLhz28zm5NNd2U
LR6dLDJW9YuRb2MAFdyh6ZQHvPyjjpBMT35HSn4wOy3+/DghqHFR/vQn6gtNSL2X0JRSRYgfjyt3
9ZDxXHIc9mtSOAS3twnpsUWFAbpWZfMxao4ZHAA+Y7ZBCvJijbF5yKti/Zra0fCWr+U0X/SwLH95
LgtvT3xiVH6bre7Go81sbF1yp5xxzc9GwE8vk9Oc4knNGLSpqyIk3SHt9cDWa9sfbYvXk+SXCgPb
ZM/mcx1Lzh3VCudHk19VnzXJTGRIhLRoOks5xZQqmXqz8jtri1e3/Sk25fN+jYqiQT0wkqh7e4g3
N6tHg3Gmpwht+gNwULUfNo4GJy0mR85HZDLAVEQYs6s/kzw5jlx82g2tt8a3S/ETUjHyKyIrTM17
KgK7Ierda4IkDcIVwmWsdTncxXmov/VaI/LZurXmnHbpqp2imn2ljMLytjZx/hXgG/pmuFXvw5II
93XJB9V8VyvT94EqaqSXTti7znmTQ9X/RLhMn53bxLN4DmfIalCAsXqdC1oj6408zmCZHbELeDSQ
c14rdCwy+pNAZPkQuCc+5w9SoW7Hbnroev+bfbfOxBD97Rp3fa+SWO7bmBCDMNIXeR05rcHBOb/O
BKVo1/9TxP4mbv7XwKuU1x0pwWKynC5b8HD9sMLOI+3DpZAe84MPZlhZcn4HlkCAvkVAsEdX6uDh
f8X9mk8T6x8LekeXZNFX9gJRVKmHRHnOTzYz+lVjJRhPCX2TPxB+rdf2FVW//NdY6n9CUnEVwYiQ
TEHwrofF+/9GUrtkCXgyr8otPm0KXHpBJRlJ69JGVvxf/6h/0ggshvAucEjQ+9jR/mkTC1aP/GJ0
rzvHKuu7gmsw84kL+R9S3vwUKBEy3K5iFhQ1/wDvJYa7uRcVqYN+NF1YgrpbhC3ef/NT/iG3jInh
CpOEBZ3hHKLR/WcynSzmyXdnNL+Jtpr8MNXcOoQx+8QORrLe7svZj+91ZLNT1MVovcRceN/Y7Bl9
/utP9f/1BTo2jl1Un9RjRf8gqRcqsRzL4gtkUFapniMqCmwiRbrR+ne64v8rrxAH/4cP/T9rgzdK
6X5P/1F1df0X/k10RdXev3DHcYYTAccbdLUl/pujNXH/dWVa+AM+ewmeV76af9cFu/G/AjbB60vH
P+BVYbr+XRec/Oua7wb7D7nrwv2E4f9EcnX96f+BUuPd5vFEYwKxhtENgvqf0p1AdWgb+vBErrtn
MqL2SwsQJnMj9d/Qni4GvX/8MH4I0Z5xAP1JLNh/on8g5fFPxvhj1sKMy610jWsOlruQWdSaqeVs
S6hvUI27hRcndtjvGsvCy4TaQd9oEg1IzSlyTYA99OnTBp7w6tsjvTFVvgR/bO1Pb+umh+bFxBt2
k25KiNUS3SAlLU9kBR+itm2J0B/8BsHyovClR76IFCZ6dkMcLQziR7WRJUYH50DHyRiK4k30THY0
OfMd7jxWyBms0HeObb/owzZujAJTMKMWW1mVulNTtIbgH0IgGACHEkEtKEJ+6/OX+d0Kj/I0axoW
m6Cpzfrib0w+PnjO+LOZO/1VDjidyOYf4jMAxUx8grGdWwDqcIJM8ovfztysWIPqsD2sczB7tG5v
QmXkuFbRrhcLCNQKk6DZC6OWDFBf+X+GRSTvoxsohhukwHTI2p4h5sUtAsI4Bt89mgg/LcrRSLEL
DEPxLgr0EzvhWr6b+sVEZpmsSnLxqrFbXgHwADqxHITPE4jQSpybD/5T5sX0Im1X/oKERUyxNkCJ
k/EiqpobrCe73g74K9HmRK0MsBVt7eUAUhBFa9BlvU3Zl6WiDcOPh1lx1yM1azKt2v6hL1Fr7Jxo
AtD3F5xxWHsmi4TdkPKcsB6QnK+MTVsq0Dv/HT2ffbScIuPs7FgOmLQcFuweUoXBPh6LNIyr6s5g
Wy0elmii9URVuQVVXNjB323q82mHrUN9ymm03wJ7GH9sUF96p7thhapv5KioSl7Vd4R0BtFgoxOT
NXKjBnjypb7EKg+D85YjfGV0cQSEiYnd73WpHEp+yMQ8Sdeh+nkOWAKySbvbl4GFo7BMAagwhuJp
urSwJJg2F9OnQ1h1zn5bE9Oe+DXpxCC5EEi9XFZCloa8opFUlKF93rZZ/pGOvCp5nRzUpM0TkRxm
gU6fwPcFNb1VDAuFDGKNF0p4au8B69VYZYPFyB7GqnpjxnBbQDareg3XsI73+VKSjoZrMQZnGQSa
+kHgc06LsubnIiZtcMfm9PuSsuTb4Y86XNjzAj1UTRoGjhruTNSu9LIDWB465OesKdQLaXphBnq/
5YjSAtFHTVgN4/sj8rGQlw1X5Z+oIgRpTzwRLy5+o5jfsrGZdnW/MMXW61TZ6VAhWNpN0gAj4u1J
un21tmuZzV6rP72l2d7HFbEIy/ssWBq3KeaVd21ABV3qEiyJiLi/Pdmtd1Es198QBiuWyYbIHKaQ
aFjQuYOpsZ9u4NEoiwzVQNzruDtDqe5DEWG/NLFNyBncGNuaDn2OjQHue0lbwieQBXjbO66SDYB8
xOGQ+ty+ZAckGpwKbdBHLnt97qUfNNDAdnRjmyF+rduB4HJiYmKMvlPg3BaW71+AAOfnpPXnmLDB
nFKvHB8CGvUusF5w/WjC7YsKvGgdCTzCz2GWezteRUNBhSv/yjUZhjPGAZcaa9Rxbzk1w7x+W1d2
WbJqABToyPyYCDGshyJ02RhIN+zNgZNzhUrliVyzsGyWV34sn6lVmX7ILDsWR2x5RJKEdlI2ae9i
wsQ6pafHguPGellEz/7fjwVtzuDaHdSCbqKHxEkqk07gn4qknJYeFxHl6jHo2g2HyGA2RtvB8eOs
zUsqYZVQIHkAQpy3mw16zCKhoi6ztyFMsqQOyhecCeBatRzmz0SgWNvZg4V5F8uBHwHiDMT0rDIY
7oTAnGn7Nc/1HDbxshdt7zRpO0oy5jadgOeqWXLNFNXgNOcQSaGVCncJPkyd585+9lR110Yr7yBw
d3Ws9ODbh7FckubsDuGwpCgSzJ94kf0P0gaoUbKEZzWcye0SEtWmWkO42RAWhxLjcUge21IntLL1
Qp4Jy1URxYtJ0+/k6A70P86leazCRjenFnfqq2/gbnekgyXvEZGfJFhXXiBT9n0cCF6+cnDL2ASo
cZg8qK5ceDJ2ol/6LuMzbZ9i+IyCUsWI3UHIiujrAfsl1sc1EB81QcNvMAm0Z8wwgePO69flodgq
WpBqO3d/m7KgF77BCBIekxkZ5q6qxPLtB9BUOzzhYEzWrNozY3bjXcqiHJKbju8uyfoVHICow7W4
nSHwoHkJLQAoHjBC7Nap8ek2JNeeLaYvmj1mOo4r4zu4rmMV+zDWBsaPiNqQpKDQGkBu857S5EyS
i6N3pmrJgYM9Im0IPZ6XBgNU0UXjGSTUTLn2E8bNmSetL7jkutWub1e2RayIaiXfbsy3HAUHxz6p
8nMXPnp9Aogmfd2+F8DLv/tudJcbOmalOulhjHEvWs3YYawoONYsjdmGl8cu93FP85295WAwAmM/
7O4aFtRceIJ+rr4Muyh1m5wIcq/Irc9i7WYAK523cdpoOWxwGhP5eFwN036b3PjTcEDXe4O//SFg
MrJpnetKzK3AweE+clXIJyOr/DsMS+z/SWD0ya+nhO+vUePPsDN0szaJJA8S/IWBh/70APhBw/Uf
DWmXIHOm6EnoNRoW1JOuoj513QCmY0a5vSxIVb0ZZyf+XIjG5l5OmulYSa+lyNaPLo1Xlzebb1U4
o3RVTTy0ZvuyOnd76Sl93Nv98Emk0o2wprtZuuDMC/QlQtU+nt47dBHvcnb0PoqATOV0EegcUlhV
ca4boqWQc1MLSBOnjxmXC3g9xgl8L4bkcx3780WFJQ0mWKb4f+fWsb8C7O5wCJy2gknEJRQBGy/e
GzbPjAjy+tsEg6HNkGJzHWCUdE1jkU8J6rLHcrOA4nE18xpZKrillCpoTmLquZTDyqY118zkInDY
hy/eFp1alfyol5V5KneivbJ7j6689sEaIjt1ivnQINn5QUUXS6CN82698jDEJoWxKA7DRO4o9Iu1
wweD4Sfs8OQQrJfvoAw458bODZ9wpNe/AOfA5kOehdQJNbUhEzXK7A5IwRaLutBK8wzHUJRuUjqf
eUwkVDUMNDuaPBlOOKaL/Np58R63HYe6tc8JCRkgMUl77fvtwMM17oIQL6pLVsgBxhU3k46ckRha
As2LxH1tLVx2sqtLpNQkDbxptyr3axSdMWotK0l/DIgkFNj+F9bZ9n70i/KEIXyJ0mj6P18t9y1a
mzW/izR1PZ4C1SJ+2YHUtjx1Z0SBeSlZZfM7LIBj5w0eOrLIz7jaDydyWccc3iYWSX4fAAeldosL
uO2jNK+wuOzcpVYnlcfWsYa3ydi3+ZDK2RwiOXSPpp6tU1+UBzk1P6zWfCRzNf4cVVHfqMUD0SYr
OC3L8akyszcxCdYLpu+I4Nw+qg7TBJciSMY9jdHAzxrIo3glXo0XrR5J2O+odxxk6/7CfzXDyZZq
vlNxad3Z9Vg/e8a7HQdl+INRe1EKnIkzFIeeGn/lujmTW9U+Gra95IAqpT+T1GYdB78mP6swmYKy
zrwZmAUUdL9Jc4+EggfKMJusCwevZ+RwmkqqMEwbfFfKpgIZ0v9JS+eDAb6kocxxtxO7yXKUBE0c
dNHx0VMMQx+RWWyqriL1stpt8wh8xHRXUzOtvCo/zRaHgHLG4TvAeXfnT25x6O18ySTA7wgjzQix
Tjmn6RhP+6Vf5GEu2oJCnO7Z5giu0zzqKPBgPdCnnjBf0jk/p05yvhRWRO+jd7QN7v9yYhi1JZN7
Zcr5OHYcD5VAC4bgmEZQ8wAjifG9jvwbHCxPZTI9OhXyLThbJHRe59yHW2sRD+scObhfvaS8dMX0
V5bN3mj6x5qNcsSSMpWjtVQIkVRDiu32XPNarZMlb5yo4d0Mtz3+tPdkdM+9Z35jcvncHEkJsqiJ
pd1Q7O2wnLAUEBkCMx8xqIzBt6d1nG5rvO7bYJOE7ebxHQk/DQocrWnZJnGk2a7LR9RIYFDw+92M
D4JoOY2TBAsfmgLdEKAAIXnLdOeeh3DrDrrpkRjo+rD47a8Wg9J5CYmgba6E/Gi8bT9N850jqRjq
CgRB7YwMHIdD4R/LBY+IZZlPf9OvpScmTPL19MCR9CGi5TlUzrymhaikzLay89QuD/LiLulqYltk
oC4t4+iOQJMh3Yx/LYzVz2NX/1RD9AO8ns7Jlc+KNUXu1djmmEXCH2Pc0LHjVoxanAU8b577ZQIU
ZPsZBe8xSq5QKoyWLfmsa16vpLRfPQl1tLpY7aPVb24sR88fACF/yyiZYJC7Hst7Z/9mdLjl3cmR
DhTvsUU0W7L86ENSZ8hou+3Y+WQQHKymX24mN6ARE38xy9hSvEa+Mj/9qHij+oDtacy9U+xWmohC
K/mtvBqRpl1Wyt1Fy9KcGxmxNLcO3Iiqw4jfq5tfW5ncXvW/O+Eh7FnQTHGZCFoMJomkzzqrwb+Q
ZUqJSRv/YOArSDyc0mnoFbG+hFO0TnTkzZTEb/t3hORgCi79M+Ub1gWT0RdGG4oNa/4nNGr2nlrk
HpV+/2bqlnmVT8DG3RTkzrvriOgFe8ZlBMlfvSjcN8pamR2Yk26wJM0HA6SeeV6OCdaeif9b6JYL
UFDIiEhvEn3XNEjEEe/tWyk17M940w3hTZ+07/m6LrdFFP6ZCRcbbf2XULbtZhzmh9jVMB6zTpIb
y3Iei9BUd+O2iDRU64F94TD58cnpW0EocR1hgNrKe7fwjtOYUGpoSHWeRBw/MG/Tcxcx2laz9eZ2
/FKhbqY9VWWCYbJ52qLC5yqq/TeP4YxhryG63H6GDXk0W3+ZJotPsh+pbssnqqp7STynW30XRt/S
GFkcXXuGl3WHQWSB3ljHC2rGEfhgG0ZsQ3TkenK8VmWS+CKYhUHfrl7jZZ1xXgmdEHvmNYf51cqJ
6kjaRp5antOg7h3osyTRH25E+58MKfpeC/adoFfLWXg00KXLVBg4PLaWLDFj8tA2dnfbCt2+VUNR
fBRi2bLWlfU7T5N6UzIaaS1E49h5qeok/YGwRvem3NLFH2jSJXCFtFogsPut2t7QY7XLYZv76rFm
dxEcPKP92Ijlr9NCLyc0KaCcnulmZcgPSWYeveLe8+bPwRD9rB3rbugoM3XJCnobRPCotFf/4gG+
beLeek66sLgdwjWCo0UKUvaN+XIJU+oTqVm78urRF4DFEiPf0mFUR8YZb/TGrp79VavQP+vG4fWd
H7yVNTQ2FJQiy3s3dh3hInbNTlSJ5PxHJVya+S1Zce2zRYR0AybDe0B7ezyH1c3YL7dLM9/Vpvg5
ky61M3n7odUADxJOsEvtZz51P9bF3Fa1evU7p//h+zJ4C1dfZMpuX51mfEbySqY5SQBEYC/fow7L
u0CAlOWu3qmQpMy2VF8it+eLBd7iWG6ah8NFO/5bbc3HxfWDY0AoeIvoJG2cgKdV9m26SZdK3Rrv
u1ax9ZIYcW+1bZjFQEwk5E/BYdQuX8tCZG0at7331EE0rDwkRPW5VntZArtIHY89Q7h1m4kyf2fm
rqHxy0dPj/XOVeLVppOHsdamTm6u78jCvUyxOllUteBukEO65AX/QjXf50p/tKP1BUpLo6ecLDwN
jGtdLsrMagkA2MK45JZbOgKHxvEQqvqOyrcMcWzH7jyANli6m/d+I6ZnGSOPy2YkyFnJJrVb8vi7
1kTVJZ3MYepLgR+8Fbyaetv1oDNAeE5y2OhIuWUP/c21iftCWh/cd10aSH40v43v3tr87B1cGQlz
jv0w+0jE8g45JvBDiRRsANSh9uC+S8btGChzYxLKCECnWpSN9inp+v5AlfT1OJgKcaPx6ZAVAFeG
RpwB67mOCIvJNLLj4kZXxjwVjXdeaiEW9LGkOQTe+hWFoz5YGD4y/HP3+UT11uzPZzdYn518zpEE
T0OUOfDKhKmcWnIb9gYX8hPoXodyPUDrNrH0l2L8oV2FHGeZCISaotE64YeI9mSf5ikHAyG1mAfc
Q9SzMA1zcf3rd2YvKPlqC9fPFicPngfDAbWKmZJWhFMnVMUmi8vCJhJjMz0q2fJ2DJaf9aazZV2P
9LdlvRduXwlLSipn4ItdNQG/kfdF4luL6Jxfir9+AL68W6EV9hwIdP8WAROWBunKNPA6cGC3AX8t
S199bKPTdfupNVxXK89ZpafxZCnEQLm7iJ3vSpWNdkCZYtfaSNSKy1Cgb0yE+ba77UzHUdor/7gl
M6ET43AX1IX1YrQ5OXr6tfjLn96mbDPnJL2ujZxKWwus5zoKKJXvZG9k/jwF8RPsRky3jDNem2dR
65Cnr9HbDuqDaCFQNYugMp4TH+i9SG5inbAqzT74R450NA0rRRKOZDexrTxFh71kpRv+TogUukHm
+N3XwwHdSpP6yL7OKqGItGmIcnHorEUc+pz0zXEh08sk4nNFDbvT83DKWRl/b2ju9m11vbed+lFF
kzxY22BI6ohe2rE6T9V2qQeC/PTQuekiHSomASstMSLNLcruWQdIlBrmQX/wQebrNw4H8LoCZ1K4
bXusPQ8tF3CzsWiuxKft+sEC3o41Mt+mOkIPIhIHOKAfa5A7dPZ9WjTIWePeLCxmnblJXOFdatUy
AHTTd57MtDmiZ3wj+O166BXLdFsuPmDoVn6wpdl7gluWXbltt62WbwVESpYsIidkT8SPbT3oOwTx
j5PW2F0AZhJSinb89uJgSFlj7AwfDLDBz37ablQQOfcyJ8y5ahz1kJN56I05b/HY92kJgV4o7nLq
oZ9szlQxhj+ACR9KKdgSy5XygdgJfuWR/a2q7lQFK9ZU+2HDs7PbzPBr7F0bRRf0QqDUqzeg8y6S
9jVCiXSeFmSfHKE2FEV/rCbakXVSv+GHYMlnY0q0KPdLMZ+Lq0vPS3r9Ei0DUBX02w65ARKLRJ42
7gcSW2gOFC6aFoeq2mTM5TOLBD0lg3FOTrHJwzR6j+Pixzex0uNDNDgXRJfNSxv4/V85eS39VW1F
poyoKZUee3bDOgAiDX9zPXeEThHGkdr91h76IZLpKKsHX+n50I+2l6GyYoBBP0tdKaz3DIoejA9W
zkB1cOvkb2yTJR7RQR2scXGv7ckBNk2SfQt/gnalpAPbITWfwA5nPzrwFLmF4sSQMXOJqnU8Ak7+
ojZc77UZTYa3tsySWP/dUKbchquryOEgYCVdm/mjHcZBp0QTtIdpVmhXEQ4fgQkIYN/IroyaLy+k
oXrTpySZPtcanHsMpfw1apsgGitmi9kHg7tYgE0xdtYu9+y9wKyA6MyEuP0LugR2Yq63V1aIZQHR
5RMbC2bNwKIjLbVQRCHfCcWQgUSy63Glf2627TXI+7afFI6bVKtx+6mRvZiUhFc0VioBmkuaoXvz
Q3bufLDHPwYXz0vl2syGQOf4LjzGP81qBcFt9Hli2eUp2oZDTuXUddKvoe3oPtFP3H+K1tWpPpZO
+7OPuyStOvF7q72tyOxonaud7696yBKoojINZ7mnj6y7Q8aP2WccuJknJPNXbSVi87oztz63Zrah
IE+nYGq+XRO/VSQIp33uxTucen+pGua1Wr3UE7JOTTi3z+7CEtiSD3sSaIr2hZHzxRdoiJZom/+2
pgqOkwDmwwg5PyGymTM8Xvp+9S0ftTuZOuvc0jQZ5cVhCorutWMLQbZKAxdllSi/joXj7Pthg8Jd
rfAemYtzQhYSHBdScs5OG6Noig0r2oYuC4SV2PPDgq/k51BL/53Avi+hy9849R5r5STUVqI+62Rx
mux8pb2wHG58MLKb9SpZan2VDbn+E+b9p00w5MEu4p+esZDrR2v7XMi8+Mgd8Qw9+BAU1SOBlyHx
g5vKmtrM+6Aaf0ES8kXiwOp672FZKcIpljFGZ5a7r33nvQK8SfrR8z/G5EzpRh7DkbVxV47xb1Eh
Ch9DIEyARIizFd/xsuIPXgP0HW0U1neOhvVzhAHFGdVH2K209jruZ1s76sseBmooFbF+5047v+My
r3l5e4aJcuOP6+EYhh2rUyJui9irL7KtyleC6k+yqp4mWMBsEgjnu8K1joapgfHXvyZj8oIigVUb
xpDQuu8WtJfIyW82lE1Ezx9qBRLa2gefcB+1zd4PXE6AiUjeD9HqXexQNfvV1hdrBL+TfEZnBr/z
IsOHsZ3qdJ6sedyNfbn+0jPi4iDSyZEQjHnfjsjacL2B0W5+mNbTYHO4F9EhyKebkUiwnVd53+u1
K9VxIQNG/1CVPlNbET+xydN2ujCweTIUh5Xn5MbprSMW/HMfqZuxLvo8xf03XBIEiVWqhuVZ1eQw
2XN5LlDTEvjeGAj71X/ECneDzf5UDdV4issrVWO89bLqFlOawZFeqxqci05ZLNCW9zSuMUqnRevt
o4GQvvdLgnQhtHZBMXn33lp/tozUsAv61zW9+WCjEf2rSWMuWGjlzJs2xBc7Gr0zYUk/cGDRemhV
lwpR2NvaOFWWd3aX4TUzDEGDTfDulAAooLyYDnUUinevGMQdMKJ+6gbUbRws16o8uJXg2PF6P/F3
VX8R+jgXMY3BwRN4d9Iplt1nPJdWvMO4ziATwhV2+8JFgJfGxHazpgyMJWOk4QbybVx2hJbmaJ2N
PX3ZDpVZ7JHXHb60wCdFncOk42PczZ07HXlD18u29c09SvPqjtsYWE76PkMRQZhR2QEm4gLwv4OB
0wvQ4bfL7paVCLnu6eq1ChLvreh5HgcKVqPc8Y71WkSPqySNlrYv6X96U0m5ULRF7Z9E9ssJmg0E
h+acovNDmSo8VOkYF1HWd/7t4K/WzVx2f2YT0PPkIc9T1Fht1NYRiFy240/jVq8UhULCNzS8EqZy
ggjk9sQKxynctj8JDKsZXwlXbCqW/7zqhpcCbB8zrtW+EWb1bjQa+tJrS7FLCKW9kO7IECf8lbN/
qQgmB4YPxN1kMJExdyE72PmxmWGmGmuxD24T5e/9KpdfcrPq80rs/9vYrsvM24IZPWUhHqE8fP/J
6l1AGozkbZQlYlkElE4Vf0Q1ARQZqUDmmU+F42ZdQNPpvWKsdQYK1tN+Cbv3cfSBDZe8CtlTBXZz
v0crej18iG47lhVVd9LmP2djzasNfKEriv5k1gLk0ef5ydg1rCazm6T8K+y1jDnWwigt8vU+kMra
z2QIpa0nBxy0uf8K51RyAm+vHZraB1OQDQkOW3Iiet7tgoLXTq0+5ltqZsrm8fW8BZ1dB3tHShgX
ZMNDsYrDGNljNournD7nJntPylo+5pUqfqhw+pXn5J7SbEXC9p702PLO781s791aByfbEepIEh0P
JiJ3FNWLQ60S2ted3uQ6AbLa4mxz6DPJ9+a4orK+IduICUabCcf01N+N2hyaqWaxIfjpjK/V/0S/
CJax0YaFT2AEgK3zZ2Qk/pOoN1orK0JO7hzEKZewhv2RPpbEhTmKw7o80SjKk1s46iVqsOsZ4JEs
4Hbb96H1WSnnNGn7uypylZGX/CgWewLQw0MpbEHS6RZYw8e0Kkb1LbxiE23Ertmo4mcseYOYUJAC
B679s3YSnASWtcj32sKURo3ZzVBu7r3LG/rlJSERvoUT1+fG7SSfgGiPtnStW9kty7HQyCoZ+HCD
HxG59i8hTETWWbU4u511BqWyssKVaB/mGFm0SyFmYrbifjIoi1wIs2Buby0LWozci1jvY2X6L29W
VgqFvpzGsSGwHxfjwRsDdcN6vqQOWdQMZnDd4SwO0q23l9ppABQ5WKeMOpUtG0ypD5Pri4c4ivWf
yoXGCgTM0JTk14Ud9XZhDeqT4Lh8ZzA2vMZV6H1b5DbTkNqLt2Jp1ldQ+eqvcrFZ31ZjZFI8Z+sz
6pjgUtUSmYYylfiVc56d1qiqefvW+Kh4QF7i0jcVthHyGtDv4L+fE5sCPNESM61p5UGNAFzwQ9Wd
BbJaw0xXrItgDlYGLf/BgkyVaInJ8WkdnRpdQvndkaRxVUqIcF95NFF53uSkJJcDdZfXrGnLa767
wVG/l60Rp5pZbxcRDXNfaadK8w31kj8/W+0c3UVuPe8X0IgsKvEmE9TiDTlypXWDUN/iekfscLU3
TkAYLP+07hXqhOcE5c4LAYYQrtaGIhnwdeUuMA66pdyf71e1CjrIGWd+ibyskGC5Nn4Jd3HrB8sp
N957BBA3DDfGZrRboT8JaOe6avsuZ+MUlr7Yvg7eQ0Mazs6bGo/dQdQXcgTKtBQcH6klG/Rci6Dx
fhduBn6wdhtBnfg8/Jxkz8oVr0mIPcmuIjIVka9gTehMNhcjxeXOSloCRGgnDgF7Oom04wVtAl4l
T3pMr6H8bIgPfBC9s76Q7A6DNBfJreX11T6s0E3VeBj/OFjobkhUIbxSK6ztiiCAnfDdj2RwAaLH
DqzYLV5tIjvuphw0olA0REUrdZlUy15b/6zNIcNAdT6/j6Gt1l6H21oygF/FGFAPRIsTXkIdWaxX
fXZ78uLdVr6xsk27+RodvvklV/cUXgblQx+CRV6qaXsQ+f9m78yWG0fSLP0qZXU9CIPDsXnbdF+Q
4CJKpKhdihuYVuz7jqefD5HZVZFRPZnTNrdtVTdhGRIZJOBwP/8530lu4yipDgbKEJYxO0e0M68x
EXlTDW7Z9TWblCZenonrqLgFmBVgLUuIZ0T2WLHHmN1hr1UFlZx248LlB96AlZfjlEDLJVDekZO3
WtOTaBxrLUy/NyVOE/y22Fs4sj0ygmh2vj67Xz6cASxABea8lUtfdsEVngSvIScfRBRiBVeNG97H
cCVXuWKisl4C09ai91iEZHzU7mlSzEf60rpkzJrtOySzGF+HM3pR2Olb9p7sAbGZEJaco2xtVYX/
NKqR/dUwyoTjMg60e81vxkOcESvGS8QNVsXRWce5tKunLnutyN8/2XalPUGUgDdpK9LJzHvjE+m6
aFkrdPWIhrvkSev+FLaBQLNIfU7CZPRFiEaGryPyB3lo3FQ8YVIPb2nFMlfwpodyLdAPP5A460uI
GPZ1OqqPXG8eogjzgwjFZ0ISeT/ggvOqnlxNq9f2KhbNo1PQecmgzLNxlZVbwUQL24dM3gbGmBXD
JjRfect59LLt4qsJ08fjwtWJiYQ3HFTtbPIst/kITHVXIptfzBlw+zoKsWEjJTnBRy39/nvXNR9S
tOocwcPFR9jDDdXx7jEkyzc9YW16FqZdl7fPbM4cWgUq7bsKRceDL/P6Ot9nwLGutJy2bdpH7st8
qRYy/GCfNzNnFNmQGu/6mAWt4SKVhC2ndWKSwImt+C3x9fRAJOZlzuRXxoPrAvhcucJctWz5gLWr
7rpM4uKyHKyDO2J6I5F8MSwt1hHlBRhlQxh81inKp+rJmaxLTbIn7MZD0U+IGJMkdyBDTHLYjn3y
4iWz5JphJOdAqFtXHEYnua6TCcUEKRkhAPjIwRoEc0+Wrb2lGEyoMrmayN2vxjG7ncbwLg/n0WuJ
YOlpC0AEggo3MpwQCqHYJiz5t2E+J1F3Ir52zTM9/0ga4b+wsOCfafQxvh2QTC/ioCxvrDLhHRsZ
gQ70dsoxlEvy0hCyRUgiNuqccXTEVDRFvnFZJymPHXQ1bZgPSQ7yPUu5K1a6Y+WPnSWDeVWnWvjA
biGljLH+agor3Np+pukrW09lTBLXQOKtHGO6jpyi8Qr0q2dMO/m1PYbCXOlDXVN7i/w5r7rIgLPr
axx6ucl169hWqt4Y7PROg8yT+8qAy02i2mL9zQDDse0k0bDBddmiKGjVZRTSvYg/VSueZekWq8qi
ETMcOZmUnCHiuTy3JWj2MNjMVbduyg5LYCnH6VjqmXUIiPGVR8zNY0FaUtCYZ4xFiBAxREurprs8
z0LNn1oEgDiK0JDpJ9qxqDK+ClK/f480iOXQe1MZvZXo8zNPj75khZ9T5o5fpZZG2UXE6YIzXT/r
/dkKnZbApS/Lh0pV403M4ml9lyAj7tQQtQ/tCInfC/pwltssMfge+skBiuCKvq42Q5HmN01vdpon
Sj/PP0DZh/SE1YkdXUa9blITnkR6fxEl+CC2eitm/yJvStjSqqBygGfu3E9YssapvZrrAjxnHY+O
Wlo22syz8XbmW+0HviRIlSqOeWMKOCxtYhsX/ZjVLVnbPs+PcswRwdIfoZ+xFqH7iDHM/kDr13jU
V2bBV0Lzxj2WQUYaYTvb2VqFSdN+ZjyZeF5qjN2Qw/QkpJ64nwUip21kW3sqDNero95yLylci8OV
1rtO/x0atZ4fyyRN72A9d3dUhTDmd2seszxrGPJ7JqducWlTWDFtsLcb8j6sR2vyMEe4M/MsuCnr
KWBitAf3ItQNEkXLmQKV3vZkCBqPbzHgtoAHnVue4YrC2uZGXkb7yA0S4wM2hfWIFTPlIZgvHsnE
F3oB6xp/p1ejAeoLcmSiCHY0ObXIAMDhegw6GBRYe6JjEnCk4R2b2QfYxOroNCLUMbtq5gDJgaTn
ZReyK0xjfJG4KtzkXOiIo9yms7T3ydBGXHL05swYYakGOqi6/qEYJDgpppJS9y3fOYfNycImtp0i
PEr7SC+DdmVj+tP3WVg705biFsJao0j06nqsMvFk6bQe0Lgau82uKDIMBlhZUm1npuWUrrmIVLys
FI27S/U2g+7CXTYQnhal7mVULTaal0fUmK5Vl3U4kiLi8h6AiDb6KmuCiR4hWGxbsIsH+z4u4gqZ
VMjoKi07IqAWl4EBELmk2oRJ04wfHG4/wAqCyt1lNJtg+wFcCvs6Z4CgXafRPDV7ZdCMtBmYl5Ys
NkXl7qqB1r49htcRMFAVyibeD9JwSTIyhkRczAWjr7iq1FMriZSeAH/L4hJOTcWTGfehuSlysgGX
GEcHeA3ESth2s+F9nph1o9DFwsEdyFzLQBFIE3MnI/KGFyqxrWBnOjm22tnqNUGdiEUWlOMPzKAj
sfCgfpIzx+yXttR7eqzaOrjyk2CMLrA3zuMdG4CC3XjsuwtdKeozdm4OfnAvMDPb2jU43catxjPT
2PV8ZDG1vXHHxQu4x76g5qUtr4AMuG/l0AkBZgOin0dWVSu9pMAS94TlNQvAhTDi4fGKEW3N7pQI
SBlPdeohUwcvocLJjAGSqfgDl9lwA3irTL2+LJN5bYT4ek9xHJvTlc0BdWA5TYLvCCd5Rz4ZAvga
PLvz1btiNJ/cunYgLSiY7jdhFdI2nui1vmjaWDKvQ2IYnN6g68G55mnEpRlhqYLEaiGzpxdFbFbm
HRbFVttZjSOndV6VEDusQge2QUQEkgmNKGawYZ6Xhdcp7CfQQ1ZhdU+UqcjGQ2wxRhAMdjrdlhIn
H09Ypo9sDkfcu0g7jCGeJ5tmqYcS69uwhzXXpEeY+LhVrGm0oi1cL65F08H/uhszm8YoPNbKpfgm
aD4sW/UjKb2KCTlB3R7uP93y8iKoS3PwkKuHG8zRY72Jw0id+sBsxhMidUfYEJ4l3jyqX9zPfgB0
fim0uLnHys3wjM+SDYym2zo7hCDy1c3Qz2O6c2YLtyXsADbEfRTW4Q45KZk2NJl0/nqSFUcpLPjt
69i5HBEsezGhRiVPil2Hf8o91IGPqUxVrfVYskkK9qMObQeh3NHVJmxqx9z0JDb6vVUSKWUjLnhI
G3j4hzW0gY4LhEeuvY7benoJ8bhWwJ10SI62E/ftDjPy2G2tog7NQzzWgbntqVln96FZxNkNMgdI
HAyLPzmf4oLKO8oQoLWUIttIPZjfbYy7Ic/pkSG0STT+QWmqO5I5xUqZUmZanaaO/gV6xYMk2rZN
Yb+aFt24GxGnDSXoeCb6fclR+p2PaayYj1LhXUwyejedocAubGrWGduPyb3Ma80UeoLTGNQgh01q
RVF6HaVNNm2QvrvuiMkpdTAJjpxBcEsa8pYdOavq3xd4+P+k+f5uLAjb/ztHncKP6O2PFZU/fuK3
PJ9hfWOfAz1dKHOp51Ak/X7L8wnxbeF5GrruWj8ifYT2fs/zacL+BltdhxcpgT04pg2R8PdAn0bY
j+yfSaIKxK6FE/n/C6JOwo7/2cRnGRXqZPrI4P1EF2X/xInCWNqH+1rc0FfwvRFWQQ2ha/xFstQ2
lnDgzzxOiz4RBUhUStt0DdNe8n4/vVZT1WKqg6ha6WntrkAfVNtB56VjYjTkm3Ifec3C1s5K3tkn
vU8B9UG8u0NczV9LyglPhT4wWuvC7MKlkW7f/zgIGYBX0tD4VBzM9wwpn6JCcZbk2HiOOqP1iD4Y
Z0J15guTO5dJXnEK8fYxAKKLvbH6z4kRMm7xQLLpRUt1/eAZTgy+bruUfDBmxrG/ZfdFH5fmRvaa
NFp/jS3r3BtV++lLP6lXdNa9uVbY7CJlNmg/TO7NEdZTzwnJL6oez4zDAbLuanPDqph/TC7xNBu8
7JrsVim9iY7pu7pyJuJVpqnCTTf5DgSMrA0+5yDhzCQBp0JlbwqPdHCrG3RasQWs27sM705C9CkL
tFS/Y9osQ+FipI3Av3myYzWrDjpEvhkMzojZfTg4o6sNz5ORYsUOhzjoyR0jGlzXSqpzz7TrndwF
kU6ty8yIAGAuXxs0tBGZpTMvdNeEqWQW7YRu0LTai/In+2ZmQ/LRsRxReT/xXCl9vAa4W5q+XcfD
ZH1v58pWuBpp5sA1YvCZCyJYNEqE0uF0nCNHMVTF2pYP+njoNAhXW1Hb/n72++aB3BPnxKGmfOtA
tqOi/grK74TEi8APnYtGtyURFT0ZRRO3B43UtE7YrudyYy/kqENRokeg5qmEBGbaddaGRBtZEsUL
F15eW1W1ajMJ/LhkDE6jSLnMoacYBSuZ6/wRUtWEgbKy2/tYtwYIlAgF+irSO/vLHV0yEXPap7wa
o6iRp2oIzco3MVasxEy34MpE7TVXECVCUCWJI58AqoT45QQdHqsOGtcnZkzoYlAqjQ+XccwMy6RZ
9nWORkyJk2fORC5U2rpXrtYT36wVPLdoqbpymDitZI+FdJ1qy5VLRq14jwEGXZs68Usvbjj+b52B
fo5VPWAf4m+31Qf2B6wZvePTJalh37PxrKQdMnxN8m6LoQlo0k3TDhPrAovSVDafSe1iqdPbcHhh
rvED76iNhxJo0QyaAujsyuW8w8lIS0W1AcMAyLHC5FvsnbalyAoF5nmqQ/ZoqRRMs4CZ8uFkSurV
xk2agLOPn+D91Oxo9L3ad4IbacXuO9cEBtiy8dFqRbqwQCiAQI1iRDS91aFGl2hrIGRuY7KzoAM7
wkUrLp/sJZl17Y7Aa+JienLN61kAh+MWlam7nBdnY6cKrhnmE8Fwk/URcNcosomotmlNenIyZfsY
gzN8aPLccC5amlmsFSsYBsDG0WCrjgNThhzVnsagUW8+c5vxD2TXiEabXHXTvkVhw1ZXmFSQSr03
4rPej8OHI5t6XJO1wvAbot8mNLNo2pkET/SswwYNnmWs5MeIhvwuUuiQtR+SRy6Ye8VrSEZQYEp4
VYJqGcCL28qSIbXZiyg+40LZVJPdnH1OLPYKdSCsNoL5wrxn7Fjf0pXgEs0E4QRPTcESYGITRBsq
3BjZzlBlRq+jbzDZ1C2InI1OJLO71s0JG6sCXuFg9vRt5AEZdSEIpqguNsZQ0cZJVNcxDjTlWeVF
RbvojAgWSap+Wo4znqDR4rlLXUOuB0Mx9hhNjOpwMpcbiXF4cEVCOiJziU5uQ6vVW7RxQ6+0e0PW
wXsLYo5to+uG7soeVX/JBK71N0Ugh2f2cNDvYObSdojZy09QkDUOIENGFvWpSSyy3bpNC5XVFawD
bOLZk0ZYah7zGucTgDyB1pwqKwu+FyPH6U+3Fnn2hag4j2+Fj20d/GxVMa5LBZa2W8Vx2L1BI6K5
c42lPJ2mVUjoCatEWurDndKYxJ2IS4qea8vxKRrMs8YgaG75Yd5T0gNimebFqik0uevqKR6u+ZyF
dpG5WsFQU7d7IHCS3+/voc4m3SXjQ3OZcJh4ZhxsefDQvmItKbN9y7we+GfT9hpSUeFYk4OpSOLk
hLWT59E60zrBmTVoNZ8Viel38zAofWoiaoehrT7Suh43LM5BXN2WlTlID6iLMVMobRXmzm8kjp5B
VrQCxXgjWfww8ESHgNOyvbdSw3TOWgtJjDCQUfAM5UHbPWciTIqdnhum3NGOlACDwdfOHVWxS1/b
RdzB98vyoTJvGUEX5j5P6s650NJMCbIKUyJiFAXB2XZqbOaLZOItP/XKgsaE97lvjfa+JNBmHAlN
jtnRskpySGNmQrTiniyc8Kps+EJ3fl9m/oOeGHPvKd3syR7HVpHx7snhbBItG66ZeUl7E7ppFB5Z
f4fhs50Zbnt9EtBxCDRSXo3E5a1LvFMDwZYklAafkD3mt/CTtfYQhr79zoQnwElbwCclnpYCaW/n
JuzwbUjjzRKgKb/qqfLDV5MpXXc0CZYFV/AVHYPjZJ4x7il01YZrTCQV/b0Tsqy941IZ435T1iYt
gYy3g9k86PP0MVqoTeNY4oqIo+xEMyDbBXYp9EfXEw451tTZ2ndpGXbrOGtS0ysWJqYhgfr6Y8yO
w7eCvWWO9yh1+cuQVAwvfLSrTTSnEdVW4WImmMcvTqlLJphla8XV2WzNXJ+5kyHRwgvLr+skC7dG
Vxkg8wCarYRWcvjqB4wotg0DSWeGlvvMselgLC+wms6PeUJsZ9UJgxq3tqKLEBkOeQfDAG0wlnbM
BSPA2gANbUcK3KtrnVwXBknpOHtZyuFKiIYizsb5KKek34ctxVqOzkqSBH65BR8YbON2/Jg7bNv4
ug3iJkmYkgTvIO+N+VnBxKV8MmT0a5vxcz6E/suYYJfBtK+HZG4xe/Elp4aqV/5s8JAzJjaZWspk
P3DwqmMs2JtpYGxMx24nr6FTkgu61CUWmg6ZCFp2utWBSL0r337jMmnOI1wVFAWs/XFtdsdadnjR
Dc1oWK1wRoaym8+MCBKPla88VHZl7QRxqvfANK/ccAS/pWEOz2apXfs24ZKyqpJD7Ez1XW93BYxq
p9N0VjFqdt0m/GIw1nns5gqekxTjeYGKrFPLbJTja/qIxkhSZkRHHppBvy19rffgejgXVR0UZKry
7K70kZJ94VbHto3rizzlxDgvkmI8Bfo21NXAcsr2qS388jA1XDE0SNWcoFM9uhKtcTe2KtiIAgef
DEILJbzMN1VTV0Tx8+CZm7f2nKBrX0BEU9+pjcZxhCX9lReTf+NPDek5iRXPEvIcqvyBBKJOVgAf
DpyLL3Oysj2IXKgEyezxm6MaAbLodk6kT4+pP87VNlTmd4st7qrv7PECIFzA/p2Zw+C5Mze112qu
/dop3znLkce6oxrriG0wwyc5PDpjnb1MPbC9IenkAToVzdVZVXxUyuiZdLbFgSxoepGH6Z2qmMmE
A2/ca/2wJpkxMDKRmYLdGpkayrthwzCs8JCYZVh8iiK3442M7fqLmBCYX+Y9HvbLQnluMOj5qkkw
EI6mxJ9Zko72AL4kCbdd3H7Sitp5EIjxXSAC8QgRz3FiOZxxUsvTksS6sFqFZ6aVA36Mduq+4irs
g9/QS/9z1v+7WNoZ/uSs/7kgCtPX/KP5Gd/z46d+O+873wzD4b5C66PZakFT/ed5X36TtmFZum7o
huCYYYFe+v28by29nvwXfpDkO/wsemZ+P+5b+jfHkgoNTUKJosbH/O/we34U1vzzCE75ijJN2EKU
Adk6v+7XDiKsnM1IBQHEuZJN1dRYBrjIVp84WflV4zmQR0mdmk27Wfjgu9jU42yj0YoNLsNgPqCP
3Qa+gXFwbV+9zCymT9U4gjhlqXLTLa4AdjRBqfx7k0DLhUIbXucT8vxPnzrK1RQU+d+Q489FlLfN
v/99USV++WdYfBjwjNgkYaz7BUPERtStpIuI4MLg3SKIEtXXESUZTrRQjtOsugVwhk9LUwlWG6Lh
f/768o9Sxo/PkRydboAYMGCQ6b9IGZNZFRldCCA//TS+Ai2SHNshYkfcVviCfZ/UMnDk3j+UiUse
pEuwiAbaXWpjQ8iJ7QNOdNZSzXveZXM9c5y5Nsg074a6UrvSbeoLyR4B8Z7uXsAAJbkiXWrrCC3j
Je4YDR/NGgoDWPBk3lrwbw+/fdTZ3P/FP/VHtd0vnzUCCVtyxzJZcZGb/qDa5FBSeyep8OlESclG
LVanZtQX1vlcKnsbFvN4GlwFEgJcjtuvuxLLMTNqX65TV4VPqh/SVwc0cL3SR6mIUybBwDM5sDpL
84AAcMX9+bdDQ8O/XB/s5JWwYV9RtkVh6x/fM/XafSraHGBHV6UnIcbPlmjGRuMfuFFG0l/S9OUf
WCnvjNGc90426CuIf9bblPXZdc8MMMUhV2SeGMNq59cYx05RorpLE2rfAz0A7nsAfaHd0AhOLG8C
1fhgzrRTp7EaDlMku620c/3sTsU2Bnyw42ustviGbLIEjdyNGEzeaHuvjwIk61NCtOSrkEq7rUSW
HpxIdaTSSuNEAAT8TmFqcG2wJ8Eyai7LsXGuXVrSNgUc/juKRdRH4c8PxH/mx6KrcjjKef6oOant
dWJxMgQp0+SgURsfx/y5CTmqkGEvaAhNsvGAh9w+lRztjwXW8WuKrgC5+L18krXhX1liZgKmkltG
mc3Jb6MByKmTlVu2EMOdlFoM7lDzLyq2o1hM+WUrp5+Go+NoV2iApC6aOTqNcXPdp2rLE36mpwCT
TKe/GGUVwhgG6+rFozZyPNKMJXem9BucTpxcxry3d+NogR8Z3fgYQGr07B6nka8oxB1AI02rCt7C
yk3KJ3fSFM70vj1XTkMBtt4Bjazg1Y/ZX/Xs/KDx/XxLLLqsY1NhSY0buq79y/Kz2J3Gwppoi3d7
skn2CBvcIm8Kj5FWta9uNPT91ArN0yg7vh70pD5OtvPUasT9PFDDNSj8SrOFJ6AseUSp8K3gotkz
CFc7w8lICShHXP3FXbG02Pzyrm2UV5ByABxMXf7KZnR76TgFuVwwGroXl4QOFJM6FvVJ7fGHPThZ
1H8KrEq7NBByoxN48RRj55c/fyPL6/z6PqiuRvWmqkjYv66d8G+LcHbYwvZjX92zLw282KkigqGT
2Bp1Zd+bpWg3f/6i/7KMCZ2HhcMmVhemIFn6S8ePLmyM992A0X8yQhg+HFCeQToG7/hESLfbWZAP
Oyue84ckwZzi6xYBKNKCnf9Cxb1JuFKZLxXejitNuTabU+Fe2tWITzwL579YwOxF3//jZyR4ui24
Ppyj6PK/dkbVg+PmlGoAv4ImS+jJuebNv4VTKaGSGc6CXXI9US9VGSVIh13b25d9aIBPH8G0r5sm
EmuoKq9IycXZilIqjjFvbuzaiHaaleIUNP36LZfaPkJrOPQ9o8TUyp/kVOlrU1Rw/Uh43tk4Fy7s
KtN3Tmo+1FowCPDu/rQz9Vx4flC6d2hSwHpwtq4aMWD4DVtnse7wBxAjNhy2RjN3Kkg5PxtLy1bm
rMaJs+Nc9d1TY8h+45NnOVsCIEANFgBLqW+7W1i44fdIOUBw0Ht2zNfrTaMCf5sEST2vAxcTAwhm
+66ZCh27XejvkgxilBXZ9Ubp4AmbKjRfrHCwwvWc8svnWNjPY4E8isUULhm91cNVrmkmtd52cwCs
Vp8tq2puWi3vPzAGCc47cwLeFp2FE10/H7Kwg8sQl4bjUaQMJXis5DG0jBvkw2FXGhKAg08GmvIh
azFnR2ctlsYhwCm7idn8XYxkQjdjAThmLAyCvRydD41dz8tkt99lUgXXWdnTdADPHTI6/FQdU49j
FXuIneZbU9ngpMiDLdMTUMBWLPsCBkcZ7XKOxavapYqH4WCzZyo8kZxPIp/TQl2+igD2VivbtavP
8QVSX3eawD+TMfXHq7h1L1w7wsvgW8+G7stLWYWPdkAqxqgVVpI+OqIGEZ7JCGzrQ96cUs0qrpDh
211izeot42mzy8F7FKs+LdqUcHNZ/OiFwD1QuMfWrR/mKfWPTdG6124/Y6VL8vTo9DnwD1HiB3D0
M2iP72ETjbdTDauCKTLSO9xjg3QNQHjc1jWXvLGj/wlLe0xtSiKLG9q43WvKRGBDsxd68KtJPLKN
Bs4RxPJSD5ILKWd3R70mDh83me6zinB3kJblLbTY5HKEXg8Xzn7CtgCCDtPKubbL6Yw7NjpouWvu
Mf7592nh7vyUCWrZtbC6exeacdl3OOnQ/HKuMNV4cZQPXrDM0PgOhztOzN/9ktouRanVuUc9uoKL
Vxx4zDnPVUIaH+GlwEGb+WQzIbPJLv2ctEmDFdkRuFcjjg46M1LjADSgwWkCysGOcV7XVfhZmC26
RJw50XZM8CWXvbj3QSusI2CZx05nd7qtjUK7ablhbgYxJ295ERxx8o0bpKTinb0YzRW9Wq4g13YP
0syMWwzzNQ75unsEYHUHncA8ACbQIdDJjKYbiwt5jgrakYwybL2ss6Z9yhdwytHfXwWL/pNGam1f
sPY80NdTQnUwime2qiHh6Xi6asgrszMmaxLvKDvFrjmknJbzJgqHrVU51MpjWMJPmKjQf2akb2+T
OI4+a6eW2Ejwnh+ZrYGCKczhAgEG80g3VW/aWL07Ve6u3drA4IyYSaGwsnciCaZLJwjaywiDzXVj
1NalY40Ecp35SUb2V8Edv43tZsejUW1xNmVrNOqzkXYQIdSoPJ/a1F2nHPOVwcAempWx1jGt7NnN
JM6jo0Ii7z0jJDZomOUfIWxV0huVlXqM3URFWCdpr4eqCN6nBFCXZLK3Kuk+gcKT9zMRZnI+tdX4
G1W2/l7FEx49tgKnMLSR5ptk0E4DEvTdUlnAslA20S5l78D+Wg/2/gwZWtoxlTRiEc+IFb1NXeCC
5Sjyo0apACpz6sablqjcB+xzIhX1nD3RpofvGu3rrfOn7i7sNBb+icFko7mvqjeHI4GKmpFGJU5M
B9RmoFkpgDHiaLbXuGVuH/oR53WQON0SAML5sopMED87Z0gZlhoYwl5Q8jtERnuoD8z59HgNCVHj
Dlju/bIsG3ouonGv+3qGWyEx4k1pCV9hqZfGtCESbIwPETTabYky2nqj1TH4aZmzfwxkG8R1HzdL
WHJ5pXiI7WMgodoQVuE2mFw3OGTVpFurrhO4VXmMDMZNHdk2E0rlAx3kHZ96cpfZGr87LE3aM+Yr
NuqT13GvbZqmdT19thYrcdxHuxKLx3kg3OVSh1dEO6ZG4uS4pevNtS4vYovFt8twaa2HUYxnfOFM
OCa/Dq0NfNS6BCeFnrMdmEYOJHnYo1wWEXOQtdvCumeDGO2GKI/w5bjuFc9x9ciLp9UtJsI4fvMR
zOTZtCuIzCabkYRdMOCHbYQznoYN4ZaU3YRZ+9Ezd2An04hTGUf1/sdbRUtibFa30W4yBnGPObTe
M6wQJzj39V7UAW1rOj+mBA9jDm81PveWR5XPU+ZKZHnDjHf510fjQNTYTKZbpoJAFV2jKB7AvROs
NQIyOEA7+vHcWnxaRHTs/paaJnEK50IjTh4I8zWuCi4NMYJxWeFf8QVxwoTLAN5gtGv85RfpeVrv
CQmpK8tqAo/EUvoCPZz30ScMuxy9Ll8USZwKDqRb3hqlghYrKLdz16qPuWCL0LzoGPrLNT3LfBsQ
3p0FbeLY1DiVTAH4OgskUDxdZ0ok1KZLmdJspnCo9zW4ueuCfSIhfaGykAenKi7TUZ+E51iaelRB
wUc3LhTMsoaQaRaOepzmKazWmPUFsFl8Vq/Q3fQnQVs8QAyBPL8tC7M/x0giX7OrxUdTFe7WMgL4
u6XiAg1H9L3sUNYLJbcLLXXO1UzVO3Bkb3DModgkdptuVaSFm6bHhRnq+Y1ez+YrACPjyGT1YtAA
vjZzk9/guw0PgTYPp7ALe+HRzinWiJf+vUyTetyYsfVeQJkAUsBp6kBfzLRXdZpcOzIub+AFmsdZ
6a2HGZefa2V9wIoUbUD7LCe1RmFnYiexdR3feRNNlbL6lEOxrwjBXYqWFgDHj9IPYEIejw8Aa7qK
r+gSZKdSUt4Nqi7/ysmbHykb0u/LMOxo9pptSmBtWlKjLa647gWkwLJVKRlMM6jmCeL/QMlllcCK
KPNpRwZ/j6qC9mw4ZQOdsZjTPRkmH0ssSexLSi+HtdMW4iJOiVyzaIqaT1tARlmVkG73+pg7l0yc
xk/TjRvPTCkDqCWeA1Ip4jY2a8MmIz2Ge9BtwdEEqGBjCJ4efcMkGRbcUSNyQ+g6YnBJKqGZdLFL
u/bWlDRJAIjZIv7Ub0Ehi3XrEMcIueKvy5GNFKq1dqMNE7t0N6p306zdhAOjMBVyltRsa9o00u94
LR70rWGN10Hbd5cQIgvsJvO4R0Vwv2PIN85Zq4q1PkDkjQM335h1Jhjv4uMmuxUcicH4J3vsmps8
rOKHXpNPZaGbe9ngfZE5XRy9XzyitmNm0cJSrSJ8vF46tdFe+c1jUFT2SzfSv9FAc/4g+An+eqbJ
YFAt+v1sD6RasAHsDK3cwkUxeWa27U0LhwtydkHoPBTS2RWkTfj25UeUWw/KmI5zS4dkwbDjf0VF
QGcf3PKV1bgnDi+0uw5mumEn+pCz7YyAP+hJP67ykRObFPUbA8Bbt7PejUQ85T1reqWXzMO7u0SL
78MQCGUSvRqh/vDj2PjfUrrvi4z//3DCvSMp1FEQtv/xv9/Hf/vnn47Re100xVf7p39r91lgFvts
fv1Ly7v5x+9q/uG5W8Dxf/jDJm+jdrrpPuvp9rPp0t/eRfBZLH/z//U//u3zx2+5n8rPf//7e0Hy
ZPltNHLlf1C0XfnT+fpfEPanz+Fv3z9fFyH8X37qNx1cQxP/JizTdlyUSgeh9B9CuLCtb66DcoLr
DB2AKd8/hHDNUN+W9mkydWjk2NsEP/WfxjfL+IaqjkhuWxjVfkjrP74GPoDzb/oCnx0f5T///LOE
vGjqPx2xLRf5VJIflfwutGRjwen/7EYzdKxQPTOVF4IPrMhBMD0N0BhA4pQaN2NrPNtNyykXYnV/
9P3IubV0M3ylDAmwiKWS7i9kkT9qlsv7IQ+hkyK39cUVKH5pb4Zy5ouBgdGLyHqXTtaoOsyyTddj
wpj0py/r98/i53/7H+VzXsqQjBnw4C093LzeL1oI6cNJZ2Qefy99ukhINiGk2wT6uwpmxGasC9y/
6V/oyP/la+Jn/z+cndlu3Lq6rV/oCJBISZRuq3U77SSOHdeNUE5m1Pe9nv588jwHOyUbVci+WcDG
Xiu0VCRF/v8Y33AZeL6szj/HH+K/xnKJbHEYE9XMKt+jO1hHW3+jXegMGKeVk//3bH+Mwzz+cxwL
Sh85o2N0aHbDBobpjb8tr4/6StsUF55onounM2h+jX8MtWgClMrAFRQyFFF9PBQ96LW30jfh+me5
uepX9EK3l345tXw8m/F4h0o5gl/OcRevMRHS9ipUNG8tTYcaIokjrn06ylRGM2LB9/MZCYM/BIQt
92qtWHMIzKGFGLPkAoS/UwMeJiVsTVAil4cKHwh8Og66AW7GgvOwW6ODJgmwT6En10QNrCOMPT7S
pDh+ACYM7n7qcweUAXxQ2kjUZxG1cVDcwHrWUJcVlv3qIXi6mmgc4AKHI07mp85trA6njiMmC4j7
pIctG79R3YKmGpTxs8gRTKwiWqu/gA4Qbeonk6y2FH7RRZFPGT1BpQIq0fZzVmrN/vI0jAitVhTB
R6QjUxg7mFWhVa8keix3H3qSq0ZaeCgkIo4f7trPW+iCjlvXiAebjPA0QJ0FWYBE9d3VfNvIwNXM
1tl0hAsP6ynzC2uV2iHFCJxu4r6P8KetwgGA5S1qR1FTyjYRstHFxtpmm1iqzq/TeQL9T6XUontL
dZkcFoH6TWEAn7eMP9YMvDOqo2k1vQXG1OyRI013XHe1/flRlhuPbQhKonSzqGjT3jEXK2aUiuYI
97C3QhXI8QOSAEIFCtOtyvpCYfPD6nwfiz3Ocfm4IzxebLqkXEcVyhjjTe/ZAxmsoPbadQbNfXDq
RCA2VBu/hUMQPtmN6/2bFBFZDmC64gM8dxpif/3oNq/YYRskb0W3Fn9OXVU+W/LIo5NPu7MMrQc8
BvCrGtV0c36o0/2PhcqmjpxXkUxIY1jXF285cMj0Em2WvrI7EjdHFWPdRk4M5yr0yYIHJ67sOZNJ
z907RI7p9/PDn/7I8/DzwIi5TT7KwrAWW/40Vm1tGKl8BVKPudd1SH0dOiwoMR7H80Odztr3oWwp
6C5TM7Fcez5J/DlrHdqiATUcquVhKx976As7p8OieH6U0833v1HmKcvni1afMBefy9qnTKCawn4l
NTma07+qewG2b43PfQRwYGov58eb/73/WYuMx5GDEBna+vrc/nnvrP+xFgu3oXLQq7mkF0B7Elys
WtPud/ChiUxG+v1DQqw7VnMCwoWRndOOCWMzY6ThKpQFto6qZjFNm8IhCiC3JDWoCLoN0bU+VfyA
i2jYVF12R7eT/AeM6a1DPDWw6u3kREDofCfkcJ9BZij3KXSzkFuQSqtd16v8TZDKIFed01Cbyy2k
eteI5ZGIDzQs3wblGkiRIPJ0qzTiDG8lFWrvxkEseW96WoCL2OTY4Bvs1XtOcNGvyS+5u0SmX2IB
U5qs9sFoGeN27BpeWhhJ/8rh1l9sDWWCR51kPzwXdM9LJPOBom5Rad4/vD4v3qNZiWkBmCpxn9JO
mfeiTLAYQhTEbTqhtAUTQRupL7YmOa+/IjllBQeZVHXXGRVxSB1wch6Ix3wvePVWse/10dJ3aHEN
d6M4GD4PZuF8zyGtEEbYiiQH8qiDvocRl1x1XMAlZRr0yVeW8hHNjcAozfscHzx3Jd+3jasgF2oC
3u1N0ZXMOF8+BgUy/avEQCO180Kre2ARdAkIUSOJr0qzCm6GNKSyKXt4F3vkx6nF6uPmvHYMkkrW
stArbzPoeLX3BSwsRPLCR4WcCy7jj24Wth1yh9Kr9pDKe9jNcjBIE/FNEglTfhcQsqCk/W2gHP93
reZii8LxUYMUMmiJBLrvssUQvbeO9LTs12nrUPZBgQb8lUohtVgCRd07GDL+80S49Nc4Tkme4LY5
q6xpN0Qrn13miQTS/jnFuZasoRhbXzLfrdJtBCM4IRMbOTb4NGW+0C7OrY2sXbzrEWlNmD7aCNPk
YBgEIFYt2d9lVyVfIPNikchszA7X1GyjbjOpJCPIULppu8deFTy3+Ilfqmnyf8aj68ubUkblbT+Y
sbeNkzp3th19vV/dMAB/KIkrJEYAC8j3qRLB7yGNMOF7oOd8CuqQiFZEgXINhQQQPBdNANHCGlqq
MSoV8aNGdkO7bnWdWKk00JotEcf23pf19ExAJKAuo5m1diZ47mxdwDDbtY0McayZ9OypwdkEvsdd
PXTXCX/ql96rxc2AjIQ4dZX3FAxoTMAIHnvjET0b4lNpcfyqbUqxO5lPZfSUBOgaDhzinPBXzJmL
23HiBw8+McTfrbpGuN+h1qFxJeA83eku3Ybb0OqBhJMDDGMhG139FldIlq7UIIZ4hwyt76AAekW0
zmhTPfko9KItPQnzHtkD3jSvdl8LLeLgJAw7/pHT8qH+LksAFmLy0CTAm+bY1OjYykaUlzh1MudL
ZPTWv3OsyG8ZNcZLnXoRIiGr8sV1pU38D6yBJKIrwDYJVjjNjb5OcYJFHWueOWPZIefmfjZs2yzH
cyiTkq4XfzzENfL4ECG6vVk8QPSq783Bp0tUqLLlXIp97hd96t7aRo6VPBFE5I4rWXf2lt2s+yJp
Ib6WjoefN/Uq8cVyxvC5K9P2CURXPuDd97uvWu1Eh6DpcUvQ1aWfouw8+Ib7QtBYSBydFanjnLGs
GAvj2KruHkG28GD79BQpx464HcIZuorc+M6sf3b9kKcryANER0JSUm9FDEged+WomauuRia4Gr26
/q1U129KmIe0eyYtuS9trfkWmp2JmBPo56NnZCiY2DNQXMRWBpqsDcCMx4g88xUV25qUkZGQBUWG
Buwv6sMmkonO/zVaSZSzIWaE9QEt5Mjug5mFVccW9liCxuw2va3pP3w95uoauwOA+zS2W66WupnQ
KRnS8R/ll0Z7ZQAZJFExdSFspp4vrqyeE+cdmv+aw7Ewon4Tx6jzb9iyBGxsJXMI3ZJVv/bKqCi2
AH9ai7JNbr9AS8Io0ZNb8lBy/Ai3qUzbYq3F9IXIU8qS1zgW5ncKnQFQII0y5K5MjHHalGHmvjZU
EuutW0PUWaM5Alzc9HYL0sl3XAJ/gESyNfpgc0CbavAP6sHv137k4VbH/dzQYU0y4K+dhhJ44xuQ
DrBM1wQwqKlQYHbbyAUrPgSETfAt7zFFjwhU+0JE38eIf3eb4bv5lRg5Z4pa61OgbG0q0tXk9y3z
CFs7zjLRGPTNAzAn6y63W+hjgIoJEkqz1Fqjy23lFke7fieLpnwdMm0aVw5GhOu+HdGAeLKqxC4h
Xsi5lnnasWm6UQDMbjCY1BnFh2ZlFgri4iCUXdBvnz1jQ1sh7o4026Ub2I3kfmix/5MMHi5bnE2a
WxEVIdmlQ/hEykZQQDbyqjvKKQVwsradT39kRaOQ5lAGzggyYYf5FecN34LI+9J2Vv0gYzKtWFaG
+k2ZZMKiYXrqIGKtzrdIBaYjDmAiM/p0HL5Flt99d4augDStVcAaC1H6Dwqp2q+MY8SsyTMk5AM8
+V/ioLZ/1pM3/ca6hmcflvq0TeyyLPDJOhBRyPjhDukHzvCkp4gK5gYZ1z2rdjt/VfeolLZCoDy6
9kttvJpE5xzGPOIWaOpx/5SEZahveQpLX8+pnsQcecn0aPYFQatkAxOU4mXcMsFp1ZC/xvqhyd5j
DLoQryFBYd7bUA4jrww4JDoIlXV0AcayWeMU8H/R5G5+NSn/3RU3t/g3Z+fx1k8inEf5l8xMdBpL
pedku5rLz0vdaxXf10lF1r4RakjWJLDEBvxSW93jxAmCreX4YLCRMOZ3rePQC9Gm1tfYI2Y+oIwt
+w0R2gisxQH5GNdoC1Y59kLmRjj4h9jMwu990KfxJlVj/bVGalMCmtNzxOJuGRwoyMavUVmTTaGT
lnbksBT9TMkCYeOiwyzWGeSbR3RMZbEtlQ7NCQUY1y149O6LEenNI4iAIUD/aUbmOhzkQOZM3d9N
Inx2QQU95JkfPteZA/qkz5upgnFdqQlahDQPZZLF3br0czfYwfJvv6JYU8GG3qWG3WuYnSmGR8IF
e6iNWNKgV4I+rKyaZi3p+N4jiIb2TXJin+Jjjsnh8xu2qdAIPSIPDZn8Y3daXd6YdUm/MJ38gRoP
GU0oVw3grFeBpourdIxIXjJtj/w+Qw9WLI3mm8BuFPB5stgFQxNFP3acFYiu6EA0SctH2phT3YqU
KjwWMHt4MVmn8VoK4EisTXZgEY30NRCqfYNLajgbn4xusSZNHBJlCbhP39gDtCx4Un6y84ibM9Zl
k6Teg8jj9FjoOf1SVgwCLACxjljpk8crCJDgDm8QrHwqHmkPryVDJxdm7R4eY0rud6si4p/h0bH7
d637EmRl/kgcDFh8I/Sbteng+SdqRuvEwfdrIH+gR+y7zCREqk30Mth5A9aWJwQ0hVhreU4CmOFU
yYNmcr5YUfuIruZ9BcZuWwAosZq8z/ZelMRPUUcTetXETZXvW4FLYKfjK8NtWFQWlvrAANmna6N6
y8YxeWxow7BF8Wm/JiG6YyfhTvXFngY4UnrVOd89j5iZ67FM64KGaxaat6KXHo51v4hmLmWh2hIh
jp7FNWpi0/R3Gq4aG4lPzj6Fjd77GcatFqIdMeVDCk2jWYsKwsGVaFT9ADxQNNemYNvEUKJTtKGz
BL8X45+YtqNWBcGGvhP+EiTy9SNFMXiQytPj26oejR9pnro/9YLtgGCmXE+3FUY2wn50ziDwipQL
ezhJiR5VZtZCngnjDnGixWfBq8OMf9SewofSBdKkeVPW7wYCpTmpV1Uxbmy0FURupLn2gO56GnbA
eWydL4nT/XKiHpcKdjHAMlxMtJauVtSvPBdxEKrhOga+Sn2TDKHRzA5G1QZHz9eLa4s7nL0ruzL6
6vgt+qZ4CtkuG+4vj2XXoRYKsSGHa+WO6l+38UwoBFkWvXDz8x44xqDIGEVRXZlRRuxVC+9glbBj
sQ/7Un9zc3+8Gosq/lqy1LbWYHDOcbiUf2VSOG8k1tyBs93o2VdzYJYh6LSd79xiEZl6fdX1t3yM
26PIBHBma/S6B4csHQR3XqDRcyqS/FmwpXn3Y0OjL6TBDTJp5QW9728E7vBnH1xxddcVaUhiUDc/
2GAndXCTtq14cLxA5bejRduZFKeoe8Wx7LqYdkjn5DVYczfUZpKxAdH6r1I2/wLBHGbMrg/BqdEA
AIA++K4HrNnqXuhYGm8CZx/HZ+6w8DIwCt+EYTC+MBFwQAGVkua+E3n2lBnUrTZBEMFRCSLJW/Xh
ZH9J4X4/2QC0vY3puOoW1VqCsaqpCG/Cb/iNWynZ6CakbMCqifYCbJZ1OKt0nrmcB89aXmQHCwv8
W68n/TPkCUluALfjO/gsRf6I9Aigw8qytaqkrivaB2nY05MJjfdtZOGQBTPa1itwpbbZuV6A7hoW
5gCv0XH9mgi5OvuJtdz1bihyePqtrgkJGALQAMBSN4p/8EdUpHh19rdoIHPT8vFmc0SOu7sY6San
dIXbmlhPm3aB8sb8S1pjTV8NaQBSWtDHta8DFYL0yH2Nu02DucAhc2BYueY0/sy78E3HXukjrZHR
bUuVm7NB5pBgFbGbrDIn5DID6BjsISlW1veKWB93TcfQ3TUkXqIS4Dvirj1dgCoiXBSUO4F05Alk
cY8zyQ1k/aOmOER/oScO4d4OA9vYN7EImjvT8YlXjKOYmlsP5+4lUrLVvovaQVg08vZmcsxUp7eB
sAt7W/KHKliaVfcVQ1DBqT+1+/q6S2UnXvwpMKAh0S6cXeV9Zm9h9Ha/w6yTkJL1PMOsryk6rGNQ
49ctHKpF18Rre1T7KOuCp9Lz76ZDD+rR56VdQecucEzMy2s9Fo77Bg+1VbdaCABnG1RVdmPlBbRS
PcthHfPl7eJdUNrQaibi3wtOSg5Rh1ya+fhJAoysXY7NMdwZkzk0N/4gJ8D4pZRg6MkzzG780nTj
w6Rl6A4iTJP4h2y/Cq9Dpxzaaz810vLWjTwv/kYBIjOfw9GiHs8LUdMVv4vqd8DS+MU9Yu74vkUi
eGwaGROjAL7MWA962j0VAJZ+cD+CjFdaU/IcSGFyyNMbzvpewRUHp6TjrDskK8YmhtZ3j97CRG05
1WW6V4QCGxvXH2lXJJz65pNFnn+LYVq9dEwrsNLwWmi8xBbxah3pyfVVaCInWXsVIKqVUbZmCZQp
HL9nlkHpf6As8yWiZZmtdK0oCYUxWx8gDJPiVrnufL+UcWrdkrhYSMRXmfXDMSvAy31n5U8p6Fr0
PG2qRev/Q7VfWEXaytcWVdG/hUuSEHbiUP46X/z7UExV5I3ZBAMLU58LyHMZ9I+y4zQN5dhMo/sa
JjZwF3y12zwxLgzyoZb6PggVYgeTETvcomIbJzYFGmq5r0OrarSN0rvKLTw/SuScV9touFB2/1BL
ZTxOyIJqhyOQaC1qt8Dgm8aBXPA6uTXpRJzPudyFOmYIle28DvapE447AHTRhf7DxwcVOEIo9nOa
fdfCn75NiElmaDdxdnBVk+1DFFq3gGW5JqSTt7Hitvnyl78e3zohdVygNOwUA5+OZ5UGsT3UYg+E
UMA6jh3yIOO6vPA6P9T2T0aR+sKOgMYEdIGU1DRSLb+Ff0EzMJjZUIFW3P7tAymTGcJxRDfwPyw9
BFrXcOhWfnZo8s7lkJqUD2DZ2qfzo3x8IGXisaJVYTGK4cz//z8mPfWfBgtnkh10jaUacEnkehi8
tZRhL3QRPiwvhAh/jrRYXsNQuhZq8eygOSSESIp2G+kWv88/zodZN6sddHtu4tE5kGrx+5S97uhh
12eHpPfjHQKZ7MH3RYlCspZYpybt+vx4xidPRY/YwCwo8FjQsjh9fzXenAraSn0Y+1x7BdGcwZ2N
NetbClxkA4u1uMoG/8lLmgHRtQ+HrZIltcO8AuNiN9DrPNwRg9noF5pgn/ywtE8ghczQZGG+twf/
+GGN0a86EKf1wWLX3KOxMldtbWnXU9H+PP8OPnkFingEU2Ec4GpnL6ZQRdOCz+VQHpqevA30mPGG
or53YT/57HnwaLDCjVlEgjnzZKImjVEUvZk2hyhxBcWf9BcBsek6oCd9YaSFXOW9/0TPhb2SOWTa
LMDToQaubKr36/oAvN7bpm0urqitAzWzyabRSq+/KpMpuK+1uCMlg2wYu+kJU0fV+a9FitKFfUB8
aGfO7TBzliLQnGJnE4s/pzCn1iEA5kAQU2QQ4NZxaXEDIPcJhwOI1Vx/xNYTpboKS7oQG7uuyQuN
WGePfZebGCWaUqC+9SJ31XcuvlKXKz+R3a47XmcCFR4J79ANKdbAeyxKmd5rKvN/IUTXHhyrLyb0
oRkwbUmc08pFj5cDjpvMLx3b/4MGw3L6271i/kqi/5x/A4eDy2JVeWkM5HGyndcwDY27PBqMF1p+
8e78xP1kSmFTEjpcL4M+g1hsFgroo2UHRjvr/MoDZ8zyvrONdGeW5EP+9VDu3KilGY3oCk7f6W+o
JKh4EgeaQ2KlcqXpnFVTlb1EZZVdeKgPDUzUBfNEMbBAM6K+mLyFZvmWYWXToa/UdtJsgspKfAiY
Kf+1ozC6gu95Yb18eI2ERxguZLP5W4WSYnGkCVsgObkjm4PfcHXD8fSNsy10hiSov/3lW2QkFoIz
PxwqinfFzh97WucILYPj0R2clrIOGEOop6MJRgyb1oUf7OMmwFjzYVBxGGQXdRb7DWGaBOkVTnsw
PeJuNdgLj0ZNWFaCMWdNDBjAtFKbT/zN68Dl8ocG5+qKlD5ro4eD/Xz+wd+PhSctcf4aRbKS5IIp
Xcedv3t/PPmYpKSFhEV3iLje4YJQ9tWAn2RH35Jm7WA4pHaMHsryysY+WgBwiTrruUpJsylddx9h
LHk9/yd99qvPOhm4evMZb2kthIACJruXM5YbCgXgNgidrQXL3Qe+cH6ohZWeDRkHvxD89HhB5/9r
oajI7KLvCP4bDqjLRzBxJTU5xIPk/aEWUuOD6zpce5xWDM+O23Jjl2Sv7oF60oZPmrT/Z7bVT6ta
jJTzFeHVEH9Unf02g/cyIjf5GypqXDErXtQbqbHZs0HgxnMSBfrT+WeZp83ih2ReKYOjI7xBTg6n
P6QYOg/kixwOPQ7g/UiS9qZyvOzCN8P45NeZNT86ciYuux92gYT+qDES/3rIjKDaaqWy/5mKCWAL
kOivAZDCdUmywop8B8wVGBgep9bkjQEf2+K88HeqAZ2LyM2E6pkOV+ffwTxZl+9AAmQ0+VGVLZZL
yxBVTGJlNB5m3NaKc0o6w11fS481FnRkXp4f7rNXbipIvbwJUtrE4mMCsLOam/lEGOm0E3Dh4X/x
cQucH+WTh0IeQ5kJ5QrOruW+W8nG00NRTAcNfwuFz7DeAwGSYIYm7V7Uxv/iqTijQAs22Xj5fix2
BNHid/ThcR96W9duNCwiFJhFvD3/VJ+8O0ia0qE+5bLrysXZIy2IMtD8ajyU48SPk3TaG5EQ4sIv
tHB5z0sa962LVhVVBGM5i4/WYIneKd3IOHiRqm7akmBQh5wHCqsmzZyU2tm+qdr02ihtev+16R1y
apcrG7DcXWhlJTUn9EEjJat76YRyDTuSI7dr3LYxTcesJ+jwb98LR1EFWt/QgQWjGDxdxjbspsyD
YHkAZBzuCtyaoGnN4MIy/riKGYWXA4QS+au0FgeUSnNka3uecYjInNhHnZ5CaffKjdv08sIDfZy+
iObYZc35M8OSnP+UPz4wkS4bNxKFdXAs6uyjIv+xU5V975rlcENXXG7Ov8APxxTmLEPpNguGreD9
XvXHeCPRRYiKdPfAc5MRH1sYdUVkE4EK79ugNB6O+4La0I/zw37yIVUsGJ5SzB8TuVRFCiuhoFw1
2gFRlLhiV2i0f4rSHrzbnNn9jwaF7D4f46L94iCTJWvGCqwfniB1lJBAzT3UJj3pNe45qqDn/7SP
S23+y+ZyycxaQZl/+gsEve3mrrC8A67j5BtLO/iO4zS+MMon7x1zDCUF2wJDi9jtdBRQzsIDH6cd
YhifWz0R5cb2jZLWHAFq/4R2GO4lfNYLC/yTUZla/JJ8vpEpLnWvRik9PwMme+QeoV37hmH+G8eR
eI2SJtiTLGNtYzeJL1AYPk5pRJG2jYyPIzdPu3ih9VhObuJO6bHi8HsNQxAtcwKVq65zcDv62D7/
9Q/oQv1B+TmL/fkhT19tKTS9i8ohOzLHOCLyXbsHPq8u7Akfpwn5rOhamSTWTCuWp6PQ9CtF1djF
0bamX25k1hu9hhFy/lGWGw+3bEjKgsVJmRJO32IQekeiQM1kHQuP+CVp2XNqoFwFYNL350daPo40
cKxwf+BQzyEbKNPicSR3u4Jz6jFtnPLWQtO7Hnzfezg/ipj/4D+PHPMwzL6ZyIHXBTPB6TDK0JCG
tcwFnMMpusjeFf11IbqIsGelWXcjFvx7OgRut+oTSXBP4SBgIbm1s4iopQ6PEr8RQJcM0qe54sC7
GZDQ7QfXiIp9Fuo1HPoe6TxIQqP7QjCR+1zpGsY6TKAQeNxKzy6ZIpbz+/2ZmNesFsPA8L24U6Yd
Lmeuz7y63tjiqM+3Y9qXN81EhFIDAvP8K/zsh+I69P9HMxezG2Gk62UkVBzbxkg2smks4DSgP8+P
8mHizb/T/BnizGGyVSwmHmeNxkhNRaBCFGtrcjJaCDRltUv67t+/HYmT56wPnz1OVMcXG+EM1J+m
sQyOPhz4Va/ZXOhmk96E2WDz10MBJMd+ZXA4FPxcp5MvzUp0qckQHjN9ELdJ3tNHKhsL+BAEr/ND
fbi2chDEw4BzhS85W99ye+gjbt1dZsbHrCH3rypMHKZo+pH4Eh6BUT4krws3tb4yx8z7t5MZsOsK
zGMwBnm3InU0vnCw+DhvTv+gxcNrfm3HECfiI/oamnJGql3BgOVod/7BPxvGnPcqSr9AqNT8Bfrj
PFEZzjvbOz6Gla9vKjeFCCX7/O38KMtSHG/Xtsz5Az0fHrj7LkaZGWpZ3+RHvcMibyV6e0dVZLhF
Eg89OsVdW0t44hNh5dvWC6ILPY6PK57jMUUANkrdcbBLnA6vTJSyyPPyIx0wdZeLXF1HqW2tSf0j
qD0OOD2df95P3urJgIstxhNBifjOyY8Nzty97fflvnW67sIU+XAo47VS2cRwyDOxw9iL12rZA9p2
Ly+OQVwEP3LNA9Lok39jkZG0LRLEUIFh0lZnjrZ739ZIk7Atl5wmUrjXE3s+FTUA8+ef/ZOXDQ6Q
r9N/7khLnL7siIQyvyUk8wi6yLpLNGU9O4jykA8mxn3b+NaFre+T8RzCC6AmzSdTYGSn4wEDJ92Q
a+MRLeL0MKDTfyxLNawwHev3BTmGu/PP945hOv0mgic06fnwVaT1rxYDyqLMlUQMevRUZVi7KE0t
QPd1gyip6Zzgpxb3zrM76dqvJh6IlUU0fRXUdYIFr/fSfwhGMuWm5Jt5bXE8hp9kgznelPi0yIfP
YyvlH0vUriqyPl+Zg6N+2w2yjAuv7ZMp6iiOQTarH5flslhvDiS2Gk1dH92kBc+Nd/oW/7l34WV9
HIW7KVI3YFY2jVtrUbZpw55GQzA1R7AyoPm1UL/KS6ITz/8kn44CYhdupaRA5CyWWwjfpTFR1B3t
qU7g2sfxBqWx/NtFjUNY4HyFi+ma+BIWv3vNdh+GMp6OKVe9nR5O3hbZanhh+XzYKqFyzd87Nsz5
ljd7kv/ckGc/RaUHbnukiaLV2yAwcZLIJDK2ng+ML5KDfo1Qrk+wo1MtRuqVXDgpf1hQ/AXoMHFH
zecjJvjpX5BOI/ccGPDHhnys27HrifMbOqRO6YCsYtaXn//1Ti85fHPp0khon4LLMVNyORONrG3r
mPwpWoHFC1LLvFjZ5A6TuWHJK8tCExKEY37JnGXMB6//Wcb/DcueQRkWR+HHahqClKaF5zIdmlHm
X1OVEzbs95CSdjHkRkJ4lQpvlPJBFpsy6PRrGxM2JzhoR5fsU6ent/c/xVJsJ3Mv0IRrv1glIkTe
lZnUwJrJSVFMZ9PaCCmEQWRo/6q9+T4Uz8o1HjerTkNjMVSDXDbJKhv/Bj6WfY7fBD1OANYncS5d
zBcb5ftY3A6Yzdwm4ajNGTV/TmVJsiDp54l+cIvQV0Smj+SqRR56Vo7lHcwO4VdPHdy0YsNZz7UQ
+3Y+UJo4Ke90OXngwNGYXaHhwzVCorkub7UmKx8yy/W0R9eP/RvUQ9qTZtB6X2XMrifHhBp/fnqe
Lsj/noJ9BRe+pGrovtfg/jghjaFdDbRNmJ62AfLZdRrjwTTqZk0Q1fh1Gnr9DudK+ZbKrLsfI5Vd
uIN9MjlmgcZcH2X3od92+hbDsdYS+CPToTPsekMOursLOSzhv6jyC7v1p0PxcUPszmb94WwPMKlp
tKbUD+T5oXp1tOkaFBGKLzixm/NvdT5yLVYfH9HZsTjXsu3lW5WJGGWmK+OQIu7chGid/q29WKxr
3anA+1LUaErNvSHgOvqr8sZ/v+dMxiTsSLHBisUGm8Pb6XJsHYchKaufEV+OLf9tc66CkqCa1NGl
vvhnb5WqhpyvFRS4P7Qu8iywkkljyeFy3GAUcm7qHjZiYBnVhdV9unXPzzbbdvmoO6AaaPss50pn
mCysUh7MlC0VAlcY7aRblj8wnWNeCoMseDn/Oy7s0v8NCTmDwgonfN7rYkicno1HzId+cKKqU7vO
MYtyi+Mp+Nq7dX/IhgJtM5S/+EtnyuKOPTe7U5YfrUv+xQtfko+TSvC5IlOMvhdXuOUXGkVlx3lv
rvsipAipRUQczKYRi6NwiIBvnSh5CqsBeWVWiJ/nX8TpGeT9PczlMr6dMyXjg+yIMPDJtxspD77j
dzfJRAoEad7Vhcn7cS6hl6GhRyGSZQqs/3QzAL4xBRgM3YPQSmetDy7kwao7+mMTX5hKH0dC/sKc
ZffmOE8X8XQkMdR9w14XHenyQoGNzHRnVRqkdy1sLt1jPr47jry6obC1EiXGaeB0rICufNm6TXws
fDd7jQdaaggmxdb3EfxWnZ/fGzjPthhpzWett0m8sxoQu2mGtBNzyVq1yH9Drbx0EvrkHZBsNiN0
cXFbNAZP/64JeJKjtSo59g6pkG4dtut8rP29COmK/u30YfUwBOsX1SH7zelQyIuHwLL89JjVQ7rX
pyzfQgozrs+P8vGoZSnbdV0T6rQLLXuxWBuvBm5AJO0R2J68q6jx0NfVe1wxVoj8f1CvyByaC1v9
J7+u4oLGJU1aJvSTedX+8QEtGpEQddIUnJs7sW5MM7ses+jvz1AUOfUZYcD65z8Xj6YCXRuGMSq5
AyQeQcCkeeiaJnZZ7EUXDsjvjdbTj5fFbRs8MXcNCQxhMZaNnKqtppaKta58rE5uY/90fC24JWdt
eGCmE1PC+b7BOGWQQL9OEOGEoA+Vste9E9hXXIPtGLtFQrwFJTpJu72YcH1y+sUjk6nEWPVyqp/E
EFTxTo9s48YKdRkB/+xBCho4SOQKACezkkKw/jvD5kCm0JBY3wdKDjN6ivYtAVXch1YN5LSXBvnv
j9xL29e0gNolkUO064owwCeErt2vto2p1co4ygpiO2k7XCPR1N4mPS3MVVoU5k7XOx+SnTl0OIWd
soA2pfOYIRqgdIXSu59WQdWI21rhGqdr4EW/VFcKbDGZBEzYZ9TOcq/KYcnVBsbIhkBU+NlRZWm3
Dd4gfZ3msU6scaHDso1wFAPBixvx06c295X40QESJgZnei8eFvdBJeXRmhwQAlWjO3CC2wS3NxCp
eztzBmOVNnFKTVw1UbbpEtC262yS8L/HYbLstcCggPMNVUizTZ2Z8IHtznnuhgqy9fk1tygtIlri
q8gBjpxE2O1zy3Yx/2OkwpnfZL8cDZie/ztNnR2+2Ml5yoi2d0nc1TPyV99iYunw81wYfbn6lqMv
bnNGVsCyUqT59dbqfsTH+zP/Zt43P+wvlrcugCi3+4IQoP35YZeH5uWoizWfSQcuK8FqaOHogUzW
T/yCN5pG6BG8SiTq9miu27q7sL0tv//LUee/6o+dJibs2fKanmfF9aIU7/cZoTEgYGbbtvfMC3v2
JxcctjNA5XwC+U+a2qfjJYPoWPBZdbRxNAJNRUNzG8vx3zD1i8fCnU3jpMZcEQeNykbUGpPMLJ4q
02p30E2CTWk08W4kVuXa5Mt+TRCTs60zqkm+3gw3XO0xvxaJuIZsYV74vC+nBYplGgW6eOdDKc78
p396gKtzEOFYHbO+KrhqV4jq7dzYnp8Gn3xAXU5EqGkoqsPtWfwgZA329jjUybFssRGPbu9uyEDH
eeGP1v9iKM5GUsFZoamzxJH7puzx/0u+1e6krtI5CdtIGvcattR4YU198hUFyjaHmyItmL9sp+/O
k9gxOytJj1og8A7TtOJc4FfZLXk3ZbCqGs/92hTD+PXvX+b7PRoFFLWu5XcUDgmgKbKfj61ViY2U
kkDEngiLKXSCC8fMj/cISvVcJJgeaAzQ55w+oSGzyB1sNzvm8E2xo2NdI4s6vurNFtZhX0W784/2
STEGVrBBIRtZDsJrc7GStKJNgCsmNAjo3W7Lkj5HHPXhphYd5VASBF+0JA62kNz7G5PYoa2JvuDC
cl7uWVx4gUshajUdqm90o08fWrbj4FGh5GeNcIU19CrvCTH1/kk1I3yAf+/tUv7EFTaaeAvVfrjw
nfgwqyjI8Aa4eDOBkRksDpvm/2XvTJrjRrJ0+1ee1R75MA/PrDYAYmREcKZIbmAUB4yO2TH9+ndC
Wd0tUTKpa9lmvUmzTCUFRgTC4X7vd88BLA2fRWj0SLTukZv4XYOMv2ZOKtvVBPW23thVf/icf37J
7GKgtNFI5uREnfbHl1wupZexw9FfUGBU+4bB7cYHvwsvrKw6hLQjpIJOiqPTtN0KMc+fksQ/rUK8
ZnaFvPFc/Zy7+/H6o10kjGsY+guof6TSmN4O2WL96XzxLUn//X6N0wsBUNqV3MzMa3z+5oy0P3g+
C+uFGnun+THeArhAceddVHVcyDOXRCmArFreo9kxQAiAJQZTo1J4qZBf5v0pwcT11HsKcAisOkyC
CWOudKa1Bgs49jiqN1Bd3AtZGfKIdzJa9YzxdAFiN7Cu9MHPk1rRhwNg+zUqF/oSdoe6T+NugwPc
zFkSAkLSEF9CJPGJaTJuFBvD8qToo54wux8xVz81yfJqwAMiCF3o2ORtMG/3btQyhILvsNjCJHN3
2jx06kazB1BBJVut2Fc7bx58Nao0WKaMlzUkwZjqX/WQ1A9GGg9nsnJbX1aVwP7alqV6UqTFbz9l
k7GPLVO8Tnlqwpbjxg1EiWGAeT7RYIl09eG5Y74PDawJqDGahPInj9I3qOSPHx5zWCyzOlliHrXO
p6/lFDO+3UyT+bK0UTQDjBpQ9+RnQSaHV3vHHpNYKvju9CrCSjbsGMtljLdR2L4HfZuINJxjPb02
kA8+1DrVdaxyjnkzj+lw0nhP5L4sPOUPXyyy49y6P/zaJlM7lHQtNCYqXbRPD1iQDNqY14wVG8ys
M04tmfxtsUd6PpbXLMxKCl9MGJ/REbrReICVoTLfJUtWvWB8LVyfVmkVhbYTR+am6Ovu0Mdd/7VA
MHfrScVq9/DHYXBohmwtHBztdNErU7/AGlZTZzPIAUhMEbnZK9P29uLLhnEb/IRMbQ79qH+1sRyD
6QdmEvlL5EzRGkdWTrRpHJirhxgEaK/SS4btPEBPFiqlJUshWXf1K9QkpQ3zShF39jhM84Zwu6mB
3o3sGelrbQFiV6Pcu4W/Vs4U81zQalHSF7dnNa4VpO0ILTiV8TEj3i99rasWBM3TfKG7qYiCpO7i
o8x7SDDerDCAo7b5cu2kMlfCOK+VrUSsM62A3GDcUSUO3sSzygoGBeCWUMul92hXUrtNeyjDK3i1
7tcirpajYOBTX4Mjw3w90D15KVtTvZysfn6i8gy+YVAtVrx8Hpx3kMoMFrIAR9dlLnBGDeCqvIu+
qHCvdoCwMCMsEJZAnHB6ypMRgIyBqto2+/YGcye6HbVrK5KYBUjgfFywU5V1hbqS4V0FCFSaZndN
0VTqUfTwKcLM06dsU3soMcOxKSstLCIxKg+zQmA8TFQtbsKs6TEeFs0CS2AhY/My1dCAT54FYfia
4e8oe7bryFLIBTZyZCJZS5XuxlCjwoUZkcVVtpULSpvEZy7GLo5jopJ3IXOr2FuHAIASVG1c3WcM
VXY+eufcDLM4PxOTa+pNfiUKuSGKAcuEkx46Z6a463fH7vsv+DL4Ec1K5pEgkN7dRQacKWj+rbFe
oqg7CEVJ0GMSXuPQR3t8zzEdWXYXywiA5Yx6IhCN7mWnOcId60Ma0cZN1ecNRDCZye1odHUfjHlb
Y2NR3ARTrlTm/EK4avFOAck+zJDDEZFFugVAaNTsI/XR9tU0OrMJaPXYF+DrMqY4p4hD11TDcwG6
BMKM3FE6AU5SRRzIWbrT5pzn5b8Q1UlWBo2BZUc/tlT30sxmZUUBTj843ZSYoVAauLymJNm7gzrV
3MTToJS7shd1fhgwTaeX7Wg4zHVQqtppErMGk8FlkwYZjpdXhKzOyY1cmzfbGJWa8SIjxtNeC+fI
6zSWtYKbF7/nYDcnWKjKh+xr0vZzqhiQsCYRwbUosug4mmBe9lOlxfGWgLi31RL2SAE3fdEFam9U
Oj72UerraZzS8mTWdpEGnRZ1Yq1VA9QJ+stQHLLKFfg1YZ4bWwKHoN4iNWaweRn5DjG70YG0+Can
qdypfnUgZJA61enprnU+6EePkW3sLQjNwerpaXwzqL1o/IbS9xOBgchaacqUz6s8iaJdD7zF8UH2
FK+D1jB4oSfJooZiblm2xlwvV9jEpRHWXpxeWCm/HzQ5DcNl4jTJq9GllrE5VwYasvi1fR3n8OL2
cE+rC9pEcBlaN2faCwAKx16lUHCvFObinBdKvbh3IqopfgcK7G7hMfvRyLztfU7xMbF6mEMefLg5
fY46F4IcE9peDUtgmdKNK7X4y7Sgfff1AYk461Ov6YERFVR2yqI3sZrAJfXbdknNsKEIVZ/Ba7hF
W4r26tqWM93NHrxt6kMT4/QQQTmLKUHoyx3RLZz0TdT0D7NZ1R9uVxrPrOUwwSrEEV/yDI1I3fRs
z2wlzXhnDSepNnNbOy98uAty295BytJXSX6n1KkmQvYXUge9l2ILKnJHCxNeJLv4XtNWRtoCuTXT
ZKp9K0mdxKcEhGeCR4uWhuUwUjzXwFgES1ZU6qpnTnP2HekBR+cxz9T7MrrGpoo5kwVNq0b3emV3
JV0xJbtnut66n+2+qag+dam+6kFCPVFPjd1Qn7z8ckR5xmW9Rju0htIfIOPhcilL+wU8Pz8FwEUe
XLvs40CrlPQrC4eJK8GD5eBj0UhY4qLFPOFFhjARzTMwLXaSlM16twYZSXodP2kKtYmSVVQ5W3um
4RSakZrxzDPURIFWZve4ZWVqrvOi5pSOmUHV/LkW6pOZFt4DzX6RQNFspMUGLHO2vZFYPB1qTf9I
ss4ughYpxmuVTrgE8XsUF2ZfLBIOFSYRP5uqUQ8BhE1PbTckI/voqsnWVTnnEFRz+F4ARCTstDJP
jWu2dgDbas+OH5FMFHKP8As1iFk1MUj+1itMv16UoV6x0lDDYYvDFwt/BMQ31Ujkc1Mq4rVJlSXe
gl5TNxka5YRRfHXeG4NIbViCAJN8XRT9g2XG2H+gw1x5o5Y0W2lKE70Z0a07s0RZQeitvipFQoSa
25cdYcGxe11GeqX6YBPyS9tVXu3G6Ev6S4IVFUkvihXIQgOfdja52mrSPNRTcaV5044ewwIyA4zy
BTsTJFd2OqRv4BCR9ZgUxGO82zoGSTerTeOe1Rv7dtosOqQPGkQcPnujvHLoRhjAHOYFT+Gc08oa
CzmyXNip8V7mfaFfFrERHdNeHWn5mBMQwo5hwXtWdZ4yU5eZQBv7XLuZXeGlJFMz657Kh+pcpK5b
5hsNLkzh06+M3NuSpXYMQL+M89PIvl/6xgSpZCM7WExryvSdpJNGt3czLSaP/HGGYjKCBu03bDj4
NlUQY+a9ly1q9GxSW1x2eaLV1ddStSEcqkuzyLV0Y/ulxbYx4+ZbkhvDbHToUGNnFVvJCfALPXVQ
0hOzC8reBiD7kBSeQx3VczxfTebBDk13qp69VCtAyIGDG1cARHRmoyqXn0g4CAV0AjNxPWnIQ05F
1NbWB5+fVJ/yiHwaCNNUVfcNy0y86r1WLw4JiwY47l43bkTTjmKrWJlocXBMSbwe67y3H2qIvAew
9PZdqpnSWBPr0D4AbsxtiJ+uz8OeW7ELxcjk2LqThszDqajMmvagbBZmDw15QfzM0xEpsNUYWJWf
Ad3UMlSpSKUhs5l9xRhDZVJU85TmadAWfSLHqg7TUdeKxbmazSGfNtWit+jNUneMEQiddYH0IaeM
hUufZWD0+fgus9lBaO251bPQkDvvZtGyiWhtQrk+XTyD4RNTiFejt2eeFXNzVhjP2IEOEE/SY1ZS
pw61iJMc9AVoV2tnoGIeRLJiIowytXpFBBvRBK2P7mHoE3ziHGNAJfGKxVtdqw7SykFR1grog9nv
2t4Zg6HUUj2wWIiuLAvM5wZM4OCsuri3DR/vbffOSVm9g4zUv7BEK9W6UhmV8cxRxKTGbDzsmmLO
wVDgv1QiZel4yzlMrNtUqoeMwyorxpzkUegOLbp1/sbuelKzhjOHaJR6A0ioPdlto07rSePEFhpC
n1F8R7kaXdS5Vh8EyRsoEGNc9PATkIuvtKwQR5z3FDnVxta/ohzl6T04AKCCaGi0VdwpzCdUwNfX
2N9VXIRySMsndmDZyp26KmBAEJx0bTGaA40KqFrgxQ3PNH2eeeZm7YKpciCT6Sd63oVxI6qWDIxn
NMEAtY5jhY1VD0+JWFLQl1TUN4wuju1G7fSz+Q+W0qE+++7ytNXUQ75oCEg82ViB2cbIp+S5d81p
R8UOVXQye54sdXpUtTkvYeZOJLMrXDttWHWKMwG9Q/4TWIOjOjC7FnmQNv/iVym9Qr5U5viad7r5
4bmLdzNbo5btCsUGPqigQuI0J6JHtZHLpcjOBpixV62XAeinCUtXcVGZmYDgwjYTWn/CqWO1J72e
llcLLV+7b9FAHcdoOLO3ARJzHueB8zEarT2shhmDbtCLMzFRd2fztiinzOBVEc5fjd08A7G35sU+
a6sK7+BCMFvCQTbjGI7jKE6FZO4ZxsDIg08jWDZhUMxwetpOmTwqbNi/OlG89AEYVRVCAOAwvvXG
WQKa6SJ5hz4sjLt+ojHEBFmHQNXl9t5GHv2qDaXQ6aOBpcfGtJysr9DmvDqsAIpbITJSD8D9mWGW
+QUhZlR1aAWDCm1gyqqFvYL3lhMnLzZtX6osxw+pZDq6sDjNpzcPtjx8tAw9w0oq0rzkwOjMHJCp
TfDcMZ07CAMuUyq6HoNwojraB7SUwStVTNCAJFai7ARx1VF24CQEVEvgn9q+1cQM59cYKLgbSiLv
0/HMxDRt4TBgHuVibWSkCc7dNvpnTHYyURdbaRtYJkCiraINpbHSR5rwzKQLoJgQC9Orrm7P70Fr
aQ/TlNIV44EoX6ZknE8kA8bLNBNztDPhPqCZd2rlBFEmngMTN9UTM10DbbRpqo5qPgvwdiTtiRxN
hvE6JGmHQnlZyNTOTmdvG+E070sEu3alM5Cr+HIxExF6o6juQFu2F4lBYcqvbChsftEU7S1AZMms
c9/PlDIVT+22hZV11iUwFQeW6lgJzuIkRbaDPrHxpU9vXjBSCGc2MpAoBKKdoWSaUs2O84Iua2od
dELobnh0Av5KzEBPOEX6zmR1yMbsoX9algrOQ+U4gqMkTuKLCShLdKEbiKh8yY5K9afE7u7OEpD7
Bfb+wUPXhEYKmaYZWpnjXEaJaZ+ytF7eRKf0ZsDf1XwkRW6/jQ3bZt/j/XoGFdnBF04d/YUB4Vzn
kgmO+agqjEfKePFtPsDV4nSe6gOSOKvtQPt59RUj/jFzepXC4lIza4A1swHWvupVc1LvBF8nE240
hE8KGjJiHal5ILMf6MqDTVgdTCSyB9R8dts/tlOWfvy+Lv65Dv9jQ4s60o/1UbCmqppHtNHsSQ+L
QgSz+qE4OQjE5A/tk9+3zmhR/3ilUZFjpA9D+TYpwyWFZq5kBLY7sPWFbNWvde/u9y/tc+n380v7
VNarS/DrHfaatzqnB06/rkyvfn+Fz82nz1f4VNy2yjpWgI6Wb1Rf/PP8mvI6Tn+4xk9VvnNvlzQO
UVmCK6QDP71taW3RCtLKt3LXbczQ2Si7f8+w8a/28XeX+PRGTUtn9e6kl2/kyFeteEu0PwXUPs0R
/HyJT+8UI4QaNCNeBacj1uISq6NfPDRhu1r23nV8tQTJ5vefzefGw7fP5rsXdb47vuvUWkzLdpD2
y7fElRsz3TSSytTGrEq8zttS+cLUlv/7K/7yfvvuip/aK3o7d62Tc0WbMaKoXcfdn9qCv/yyfneF
859/95qoMPLUoL71pirq2lTMnQ2LOYr2CNF//1J+6pZ9fvc+1ZYjpn5TR87lG9MUOxKhwey0PPeK
ULZHsNmBqnXrrHxvtT9im365TJDQApF0ThBbn+53yrlLTcuwfHNuCXLsxUO6r3Ar+PnGvOXYnofZ
EQT97XyY/T9pk355y3x36U/fA0r3s53qbvk2eC9yuueUEI9t6BpvanxSimRjGs+/f5t/uX58d8FP
3wqCzaUxt075JvjGef0DQ/2BCuT791f59Yf53WU+fRUWWn6OACLGEqKtb66ugF+HgIX+cJlf3v7f
XeXT7c+MRmJICipvwsHjwL4nTde/fyF/ujU+3f46Umci9LxdNeTafkX5QDvzKYIJm9af5qt+uex+
92o+fQEUM0erhKrxrXIDZ209O8+Ai8Uf3jLtp6u4NtFHOsGEIJGL2Z8+mWapYlNfJu1Nt6fxitAX
uFg8gAy0Z0uIBZdsbdPHR1pWBpqlsgjYveVfM/j8oZxMMutZJyZfeLYZtpUyBAjVTZKhtfuHX/TT
lC7rt6epQG7OfWuaqIxR/7jyGLqsz8y+6CuJUXrjHECmPHCQWyUBRU+8iX1juB/ifLD0a5mBvGAG
AVvJYHTOtTZ5BihZaykvvDlavuZMBtB9H42x90nU9PWeLICDJMXFNVpLJYl9cW5U+4O+uMz+GrB5
I50xt9/fTr9+KJ3zB2eY1XlE48cX5TT0PMX58e1mW5jqVuXbL91TfO9dUz7cJdUJJ8yfnoQ/feKf
olr6j9cUmehTzWAXJNyMzezzEl3OvHE13dj4T560b+OrP3QIP13s0/pCDh1YkmBzJ17SU7rPr92d
fUV2z+HsfUB8FsOufhd/eHb8clH7Loz26Z6OtKGzCBKwz5tvF+9LXQdgzX7/yf1yof7uEp/uxhnT
vKDbyJOWZJ2vaNcK96HSX+Xt8GRST0bu6SWv3675b0kw/3uGy8v6vbzt2/f3/vhS/w/QXH5LXv/f
/7BG/qS5vEX2+fK94PLb//+34NLU/zIcE78JxAP4jeqZtjK+d/0//2FYf5HG1Qn+kZgFnnEevwCd
2Cf8kfMXA9eky/lJ7TxTycfXVfLbH/H3gVCwyA8T5gV14P3jP36vq79v7N/aLUma8HX6r28A/AI6
+vwK9hmzygDn5yGQjiDTlPWKHqSGQvdtYbjOR5KrUtPFNsJGlNIUWOK008XL2fPMJFaXybXhxlm1
xi0c00Ko+zHHYJRD2DN6V0wrUU2yP7uSIEqygNvOxZgD2g+cpHZfXQQ8dLpbjgSgkmVPqZRmetpn
AWjt1NrRK6WRYTq5F05Dq46kZxe3plOf2gkdkkqqNhUzr2+0Jl3NWt+Ur7ZAP2T7WKkTj35a71GO
O2mCoePb1Ol5DhD87eFD6b1tMwMa9yhBPgzREvsNvMYjSySNftqKwpHdzUT3p0BnlViMiLYtPT52
HvlkfRia5AQb6L2c8qP0pla9chUt+poxHqw1TPxypOZEPWELfUB6LMudXU4IjufeIWyrZRFtqsIb
aPkEinQpG5BxQQsZx9N8V2R2d0mbC5J4pAX6ONFFgH/12in2AwLyUx9zZo4n66AX/WZWaX1PxrtM
k+umGB0aiSXw8FKy/WNgX4WL7YnAzaqjoovxfkk6wMpu1x48oL6s4gniAOIW/FpfopzWmJ/WzbHL
zT01bDjs/cs0nmYKT2WZXOTCDvPGkYHqRvMuPQP/WzNxbuzeOuA5pDnjHsxiRh1kbmnPr/FIEIfL
a5TXzZHS7KCzHa6a/dh2l0iw6QHMs0pLYUyuMUNma/yN1M+qXu6nqTtBMLDWHcB8P7KkXJnTnD8u
ZjWd7MQyT3LQDiqCtZIbI3LmbZJbtyO/pK/J+MFOEmPb4kK6FvoAZ24eyHB6EWqhtt2IaY6RRJKd
IX123yttHQyZk/lCT6LNUCv0WfpoX2RZyw92+hHPle1tcUOqBzC2t6oO1qcVD5Tf49DzGqajWuI5
uF5oYgdUUpP7odWrvc0sva/NjZv4TZxcqN47FOk4LG3LEbT5liLIx/YwKvgBFicwYKoTid1XLnWp
0s6sFVE/8w6EuRKvqG3nbaiRBPE9bgTfFfU2tdqb1KSV4xBBXA/tdMLASAOUTx89SHUaDBq3fPZh
knnECJJqa9nzzdBUW6dmpGBcoBkz83+vFeNaxAqVZeINV23LI6ISGn7mhBhPmvKYV4B476y8ZqvN
BkAeC6ZV+Y/zPinkchGVtkFjgX84nQOMs7J5aFLgU3YqTDajjNirz3EGayitv2olanX67V/bKTcp
OSeE0muZ10whLC9dZxkHCKSQHIAu7VMvTwES1GccOykQM5+2dXRmzlJG7gIolHoSzGcxwVIzMNGV
MgkWYRyz8xi9nSnRsaNRHHBKsUJelXdFB9wcVsC57GptdtMLZbK30dDKdd1jnTddkOVbk57qoRpq
bZNRy03hsPPTTUkgm0iZsoKlF+t7J9b7eLPYOP3wDqArKvtdpvfjqqSeG691I+uMcATmNaNU5cvG
PC0rgas3brh4M/VPPY9p2ow4S8QlLYAPTZGXXVJ/2JGNIJSIsm1czVV/hxSMqbRkuqMuWQeapBTZ
9/dqUxWBy1p7UK1oH7fm4+yUBTwzo0FGZbt+61a7TEPUlrqqUAGgl8YrqlKMLmPpnial9Y6cpU5p
xVKYpx4FhqhSrkw72bdpfUrLzrxgPae0VpiXxUAFHXO6ZEVjnl4dehNGAZ9mbNNjrA3tg4q1h/DY
ZSh6aN5pUkUfbeI8E+FCvQCGBrghBiS1dtfEOb9Ew3zUclXZ0aRd7jE85BTyvGaXDcaJ/qKB3L0y
KzJ4tYC0ESlgj8sxDjXkN2Frltu8zK4MZTjNedzqfpW7/XpwFG2tSI07S3L86PPW9fE1kAjwyJ/U
VhvW+XihZcuxMwdjxfeJP7In9YvWEPww0UUp14R5rAuwOxgR+UFMJtWt09OxWSAA1N02x+sVEDZk
BDOB7E6eD3WDdcp5WO7qqIdUayfuCHGWJcMelY/Jok0yD1a4MDxEGboTQTo7t5GRPIFJfnSsyjnM
3gPJk23lNutpaFCCFN2BZE6A+W4nPVs+iixSfceTu7I9WMtughNBfvsyB+7OytE1gWFx71fNQ9yq
/UUcTW6gMSu/SvT6YuryiX7FKyud9LMkto5Mppk3xmTGb8aAIrVYcXDhHVQQ216lLA4M+V6DY/Mt
bdpg1ThwiELQUTeX6YJhrBC2+mwRqJm98lAkxo3tvtS9NRxiNQunrt227Mybpjuqley2ykxojB5p
sTa1pPrqxfKSzsJ+TDSyVdoe59x1ru+YDyLiRu4i2muYaHCRsQ+oSFaNRyWVh3jWZFBqyv08Wye7
RgjWEzKKye0IPX5n8R3jnRPZZaBbyWWamsUax9XBVT5q7VpCEXG6Ys3mAD/WovgZ/GrfiLyVV8P0
h1ezMXEypQS78teadbKq73Tjqztm/pDQ4sneZF358YSuKBZrlbkBtT3SKg0mUo54X+9Skyefq7EU
4YKk3tN1WqAkdG76U6vcCqX90shdqhPv4lFNXi+Ml3fXVoK2LgLbUTiONusiG7eilCd7YfF5Xro0
kKwojs2z3XYCxz0xn3/kK3vFfhJaK1ue1t02ZAZHfB0eOb4mzcK8o4GYDvtOn7a91mxs57VorUvY
gVcJQrKcoURBqsUhMSOUJ0s5CMNkmL1Rgc1mMlwG7yjkeVX8khcOHWNSbh7ti7cWAaGv6+mVJJzm
pDFhJlrl7WIT+TYCCxCCqzQHr8ArFDGkT7+o96pr/I2BmZh70s3rs4eunLzLGgB7l4uttK8apt0s
vg4kAJJMP5aVtPyGlGJAFr2+zrycvQh7ZDcYrXYM7AxTBBg2Y6tGCMeNjTUTVRuMTVJ0oVZztxQz
CmiGO0dZ5KETERRzLZIsdH7shjYxH3bNYzheuuulUZjaMMdyXylWuo1n9qWuXI9N1x2rrOe7X/aP
3Wwau6yu8IXYDk0L0qBpe62P6Y1oL7EQV9tBaE1I2/xSh86htcOF3q9aw51D3anUwc+FwxJZ5TeW
IeqHyfCGrR3zCeTOQPwwa0RYmefM8ZVHDiPmR/zR9MJRiNuYnUgwW5bcDuVMtn/W1iJvL1pwJ/5Y
zwc6rLeNUZzBR4h4EmNXFITxMoPhtLPRdKwDKy8fzXJM9uPYcXebUUywxmbbk6mTCVg4eUl0e+fQ
OatiKgblaNxGcwLJwdsYDUQaVJomckSdK5ctGTfon9B23QczlSGhKhyq+snsrxv9fMcbRViTNUjP
kqiGcAFWpbGaD1qqzny+vDE+3GuMLkhq1CEQtbtN02peL3G/itgcz6kVeCB47HTaFrTnUZn2OOrk
akQJnkRiTXrg0UjZa04aYaL6VpjVKZuIMiqOcd+p7ZfzT9lt8aBO+S2wmWcSl0dn6G8UTf3oleF+
9KDutGwJfOKgQd+Q8enZSV0uY3lb021rimwtpuaoFtpeMQQEK41nPWEY0pS3mtndE50LjeorqtVN
7Ji8HZm4UAubO8B+1rrpyZPjk9s6x1iqK3uBopaiIlP0GIRafT9V0cmU1hbvp73OJE6yugUNGDMO
cz9S2AlsW4loalszPwuykNY3ciE1DawkL3Z6aq6g1AWqIhGSxLWNpTWmJZohZbKWmHhjlJLqmjam
5z33Q0pjUZ+abURfr2ZH34wzQaN0Jftm1RvFdUyTsjSe3Gi6yLlXvqXbMPz4dqLyy+oru2hhrFfu
PmZuUEGNE9Pf3Fq4F0nBPy2uPftWOXdb5gVfwDKETClhLZ1Dwi6XWTQQGbTDpPtIenNfOVWoNN6L
0yl3XuTcnZOHzDD5pSjOasPpq5VfRIruMUTVIlbTkrBMvEs7G6ZQeIKm5nKReaofL5a1V8Y8u7An
dtemVW+ZZ2IVwrWybBNSNY1vWI/qqG68ekbuJ9bOWDv7pBrXlHBuUifdaZ15WpLyQBjfj9ipsMqs
mq56pk25qnmyj/hMdbLUDtOTSEEPpHT34LErlXKP+QgpdWX0H3GlrFCNXacz1KBa+hV5ADwTCOli
3ywvVdqzoqTubbEzjkZ2VbF6veg2jJRhi694nceur+R9qIrsuSpoBdjKQ9dfOuV021hw92MOK/HL
yH4ynGZvHdv2Mcc/mfXjQzWQtEgKnh4Lsd+7enZ5PhjtogVdfMq6BAVNqnzYxrTSXWQFQ7usoy6e
L2xtou1QJJyrOLw0xWsee6Y8RA4sR4x+FSecCGEZpyHDzb44TJmyEJoTe3G5VNFrkaQKUl9XTstN
UnkoOkvmFc2NY0ScehYxq+9Ol+mv2tjHN21Smrxw5E0vCejDZxrYTHgagKo/2gjQK4KfjMeLMLz5
lhgP/B81hvp4TEYv2xl9TURJiWc8rYNnoY3XVSXDByly7XLgDKf4qKC7MyHLaKuAXVb7gpUtY5eX
uIURkIwwFT8nyqz4VUESg6NWfB4hJRnxXLiV4FACwGlvWESzyCZLm6d1oec0pbMOhIxomPldO4Z0
VsT6p7VjQzaE4VGSMdYT7WTbU/XFWGbjKPVEfWYiIM4DKVTO/Mx6aLhClXluV2AyES2xSQ6NxAQY
7gqrgiAlCVTwfyjo4mrRRqtSscv6gjGXgt3VoKtuiCjMvmfKx2HpxpR8slJIN6E0QD7x+JvbR1NI
u6bFX0QJISzZ2ViC0/iwuOPUh4hT0xO/GGpeRmAOo66AEMc04NwKCDnoyYYyv0PFld8R2LbuFzTk
H4qFBC9cVNKLHO6IOdKWQpjpF935ZDFOKo9XiwBCyTAs4sFAr0yKyosZR+hVG1K+QTxYQoYOC4YT
mHS8zgfl1r6Jitq6c7NlIDc7D5TZtdoalUPWoXcO+gm26ZqZFHpDo7qIfIV5e3JDy06t0acia1ya
zFTy7ZfSuXSbYqLMVFfygp2lqweL5khE2xMPywCsJbnLPh4toh2plt1qPWAotgSetbDjrxaode4Q
v6S5UB60FvHRpnDyVL0dRwsRnIhM9WmcFs0KOj3DfT0qC2lRq+AGzAV2LSw2pRLM44yg9X+rof28
e/vnP2BEfFeM/qkaeqra8WX+vhz67Qf+Loca2l/MgMF0N6iKMo59Ziz8XQ41/zpT0Bgw0omXqjok
7f8shzr8kEPYFsoqpUrn2w/9qxxqOX9RFwCPQQHToVNEefXfKIf+2HqwvTNME/ADaGxYjDoDgD+2
HnCwdwyjVwv56Fx9tRWtvrIri76uoteo63rRi0MzeePft8rr9P/i9+pfVdn/U0pxdUYsdv/8x499
wfNlQSNCnUL+xDwwCIofL7sYzqwScSNNWijlPTwse5PoZbf77lP4xVWccy/jvyq9f1/G462CuW5z
8vs8COyVUmlKzoXhDILgC09L5dZCcnlZEXY+j1Ra+p3R82QKGrV3+yARPek2hp6QxTadYLufqH26
EQ2Gm9DobA/P2lhV3aqVevzKbp53iP0ZAuVimnooQimqZh6WKZGdkgjwEfAjMuR4bqtlJbqK7KMz
DgmaUWbvfBOaMvUOfdDioOKhtWCGkCYdNI8cHU0y1MynKevkm0oknIjqyKEztNJKe8mY17rzcGCb
AV2PPL6gszLeJm0yNKsmSdUHZpiq3u81IJ4sPlWHkMpguoEDoiWG/f/n7LyW3EaiLftDgwiYhHsl
AbJYvqSSVNILQhbeZcJ//SzoxkyIZorR09Fv6hZAIJHmnL3XjkY3/wjbbTSomoxUPtD2+bzK2SrK
/eLliXuzMEs4FK5y9GrKzcUWw5gqQiC21goJK9aIUuai0KAo9ajNcaJC1JtUbBDjxmL7vyomyxLF
pxPohHE/Mw075gavRH2Xk9vGJN4hpcJhS8RJoFuAyIL33/w6bE9ePHhBWgyMb530obVr/I8oYtBB
oONCoppt1RZsT83YODaa/VawEBNG514ZaX+dwicX5ANazdnrcEPFe3zBxKuj3M175FJLQ/WPchHI
T8TIBI/YAIqfVGya7FQXoX3wh79JzkNOEiShJU6y7S38EBx0p1gEVT5nb6yVyQ9riSnX6k4/jsjr
beNPPntdutPamSKA5jXsdJrB/DAoT66vCp0Z+VEAOmCDyUM8sCBvR4MIvy1lSsybqmDTuouyJjkU
buobG89dJgBnPgGwGwu7w2c1KA66a8R5z1LYyVvcLVm1td1Vv1cXcfoNPsxVTtWFV4XwGu7X33Y3
jsvjJ+fPBv4fG5NIOQ5LmBQi3mNf0HamXnY3aeMbD+8PjRN8wt9JARKNbtKyXik7p+E+Ru72oGBj
I4gjyyUfQctgYln1VvOb8VHJ1Kk2RZzlnJzT+LUW2D6oSJVt6KV+85kYRBgPQNA+LZzeKQsYDm0a
W6dnsy+Mon2zosVNgNvV+m70+L98YVdXBrd5PnvSWHOh6AG2cVeT8fEjiysq7NUSWfDrakydKlbp
XVkh1KMTM6B5VUgtn4u0HJwQxxEi1gjPoIc2gpDqsBTIAziSTGUT0J/J7W27dAlmH/SGeESaZLUM
tqrHPNoMpIrEwiM4tYk4EfvU0p7KdCIvuvNUX1HFw6t8pY+7Tv3HXxIiWRPtvgvoYG0jHf84R4nK
ELJAv8tPfyCmowpzu69ulrzSrzzIExHMOhTo8dsCRgpUK7Se64P+Z5rIuQ3JIUALTI1zaJDk02pL
zd0aY4lS7AV7bRp/2YnVfGuXNL3DcDr6m9yqcuPKgni+DnvIIOAEgxIi9UQ/mT/qYfFaadEEcenx
oWs3baDT2jpneihMBpBq264prhJMabiePGyfQGKX+zapGtF4PX4AXRXnCHq7JBTDLNnGknZa77Ku
aR7BKELo0DPMuYFdEkVaYyBW7CETXxJ3bYt7OHYN1Tyz19BfeUR5b5akQCAt/Xpwt7kZ20+4dTJv
U5HKYWx68iSjewGLSrIzjUQalLkVfxnailku0c3sDlN4YW08JNBcrTeGp97LByqIilXrVtZW+sVO
mIY2DZK3JXT1mfKIiT+X8oGPkRLJsyU+u4ZHuLYgSx1RIVqU9CWb+/TGYF88hWMRN4c4hvtDs3Nt
SzR2Z2+ZUZe98itB9jI9TrFJCNZtrgzrs2nO0KHgUZrGibHCxk5ecJcscUQWWxGa5eD/Trs2o8pp
pHcTUdM7PRf1/9f1bFrq7BChPp1oSiaWBRNRdRGmiramKz1k+k7ra9vBBj2YzAXF+/cn1rMP1wCE
C8MV8AptfPRLx2NpnszYIRWcmruYSj7XxNjPKpnvkE2Nr+9f6gT/x4e7XgsNrLcycWklrvfyz4db
Ygivia8tQmOcxvupS639apNFCtj33ZfGH/Q+SDUbrkMVNR+XxPEULf4RA1469OafK3dzNh9zNzCZ
WfWxQTlnqKUucaLGpOgd8q0a3YHEw/lxbCj6S3vI79ED11vcBcuvyUMiQEdTfTJtkt6WzkkDazbi
+1qm7b6K2uLKKzmhGPzPczLBaTHk0FycA06MNa+SEODQmtIo36u8Nl48Y2bPl84dfaMon5uM6vTq
KR/bNFpgMxUl2ccyjTZa4y/ONpojQ4amjXltS2Z6+qwnKaVOujtxCTNCK7o7nAGa3L//UC+MJl6v
A7mKw/F6fjp+w9HU0iQfUz/Itdm5ady0veMb1j/oWlv/52UAgRoYSYIZmCHYLp5cy+mUY+pTrAVY
yBXmPVndZAIo3sz5+9ETXfwtcRbn0JT9shuU6f1Iq1pcQTdcmB/W8yGDiNfFHvLk61lcEGeUxmCQ
seKmu0kX9WvvlNnedpQ/bpbYW5LN+4/4r9DlaKldJ14AUjxe0mX4bo+fMSlCba41ZRQUadLY2AhL
+lyFLihHEjZefkII0z3FUVH0QWHjufJVg7O1RzpHr70qJ3Mz+oPrBDEqDHrBxdyClaLBTMc0dT9l
C9aQLSbr7NNQlc610JMTpd7fsS04CLPtxpToWH///J85oMYdvs44blB3UTRB3KxLKMaRpG80Rk7W
bxcsyiONaRcFBlWriNawbg0w2ribn0rEGhVVHY8TDtjRHHbvP9y/gJCTh8vmjOmJvxTV0qk6UjTx
nGKndwPWxyVCDCJnLcibaHwaozE1MYUY3jOeHhsigD5qd2PvCWzfqJHkfoK5ZG4SoNfY7hNf3U/Z
oADsgw6Qga0AigaElWjjNu1k81jMCmzKmFfytzYZHQukZgG868zFLlf1pzGEuq9wyyi/qfpPmP2n
Kej7JHl18HSB9OUKw9cxBuRCBI7DISG1s/yRmMTxtVew8ETpFX8wgWGbadnH92xFTCxmfVNa5q7Q
ffLHcWfhki9i23uaDX/5iKtj+l1hmFcPNp0YEQyuhkUQbQfthzJO21W6ZEGcZqjIZ5F3RF5DyP2g
sjbB075QW1aZw/F1ieLya9pozq8c/8tvsjIjPdT1BCayu/TF94TmRb1BsMnS5sYWxclIUojfd6Df
HAxWmbWatpPpDU+X+OAIkINXPqMLXy4IJW9FJVPisU8DdeMYfS3VEi1gGlMPCGg0OoeVQ8CDAjnp
4Md+f2Sd71o5e5NYZGBXRUzH3HX82XbNkFXpXGrBgIvvoxxnEfSIXXYgWsm8kWJgGz+71o4jqPpp
d26/Iyv1Wv7B2c6Rm2DCZG+xzhzsao5vgt2MyDRHagFlBLGD6iLpRA32wZxA4Bqzj9IzTT4YyqaD
q5LkyjM42y5z9XWhZSOwIvGNk/Xfq5bSz7FNBygxwFoYXh1E+GZ/dna9F0Y8Hyx81FdmaL4MftPJ
Jw2tCnk2aSJI10/nS0C0ms+soQVJ7HcDuqoB6sK2r9pkCuRScGTiaNV7iCOga94YhH2Um1IXK228
LN2NN0Wus58rXbuDxZMg8qvZouEm9yYR6qAbXrED5lnQLZP+o86LDHIJBnZ1Yy8Rkxqub+YAK8nQ
tcoy96H0aUA9ebg4eyPbTz/kLTCvrZn5FHjb0lOCXoBecpArl7YKWjNf6EQnhno1bApOsAgm72mM
NfWJaF3xu8u78qUrZPas8hRRRuwBh1mt9YWxx10YvRRIhpK9qy3LL5vZs6CkP+a0ADUCyAtrzkIj
n0BN91B7e/ynxVRviVgyG5qeS/FgjDrrmpfCiMFGCsMpELAFAMFiLvRvhzEZv0nX1gC9lUL/FsG+
1YPUzDuKNrS8fuhtRBTuNEvvwzxXU7+66xceodP0HxZl5Cj+rbr9UOdpB3GgVem3xhE1/c6sIXK6
t5z0wZ1GT0c0lVvtBnWY/VSrnqA4R9cXGcQAZiz8/VVPsWwGcroxa42Ob9s5NPLbIRIa2jcCDL1a
yp4Wiqu9pVGa/GoRuuVb8pGdx3yumjd7wPXKgabufuvDVJLj7UzNjYx0+4+Bw5QsaCHK5znpnE9N
X/vPUvTtR/y/4+cZRXyzEV2EtzxL8gprqT8KaBGmNmKUbLT4y2yYebXJBs3Pt8rutHiDS7mmXJnW
8kuiSeg3aWeQMdOhB1lFVpX3mlXORPJq1mgPICBRlpGCC8A5rWt935ToEdDwIa+8yeoye8pde43/
SCrjILwayb6NEicjoQC8FYLg/6sYfv6f7+bfGvD5vLkipV12IOsZ3DoFlHoplS0DF29ANyUJWRlJ
tO7r+dFGMbnR/XEM37/e+ddrmETxwswG8MCafDJjlUiuUqWVLMigW5gzrOXZZrl9Ucb/6YT8P8vb
5z8N/QabEsoz7OQoCx5PjuVQ5HadYoaXyLQ+p16RP3qjZmxjObR76nPXXGbnP432AuVHjBj0E9jo
H1/PGGjw1bbygxqYx9YrZXVbxQTrlpVzzQ91afVhnWPPiOR7DeI62TSiL9Ty2s58wAcSGNNU+PYD
rS7tMGazEbppJz7RTUOdUY3peMeuVr2MeU8v+f23eWEF8EjZZPtHk4Qz58kiaNXCXkQ2+IGHa9i/
UdIYl9DMNUXRJukIgje6HqN02c40Cv/7pcGsWVQQLcfiFo6fticLg24vnKJkzsvbsXT6naL2d5ja
obqle0zuDsShK+ehY5/T390uDGvqB7A/AYOfnoc0qUa7ngqG1GRa4z6hh8DCt2TYjf3WZjHwG+k8
lUPvbw2/S6+sfRcGNOOZ38oNcBOnSHJztXPXoNeC2HXFz1R2IwfFrt96deaMW8SDzdf3nzHnj/PF
ls4UXgHOXuRCnG6rTH0u0xx+WYC8JE93hlz073HerxZvucj5ZvBnGqyOXcQE/01eZOwM6CPOyyCt
pAt8UVO4y+fa3c4IJr/DLXPVNiF81995+jqBVxCkcqhrS1xui9EEXAV0Knl2I5n9qPqBc4KkRPpQ
oCTTgtTr4reU3X4djiLGbF5D85O72m+dN93FrbUxMcsCpdEzZTG3+M4DXp6COKilzr/USA77gBnQ
J+s26YCvjA3I8s2clfHd4FKRCR1cVujd0qi7NVqMchsC7wpm5jHTb2bNAMa0lCN1upRyz89KzVEW
Dqk5fhsrx6N/FhVQyvj5eKegrqBF9s36u+sOEzQ0s1+RTKpApAsGheVtivM82rRkJtakiXqrWn4m
3iRJivUOvCgDC7Dk8DE0U3st/LyJNwnIhxY1QRfRSOgT7TsrCFLbBjJGslHTshIc53zpNo0uHY0m
RtL9rsfB/iAtI/vDRjatN2MbxzE6Jr3LgjGJIE3NaYTmTxX9HBS1NX50ujTXwmlq5hb5qSFaLF85
quKySxJrk0EO1LaZGmV834y6/gJGDYCLFqHFHKkRUqqgVMhxUOZJsV8GV/0GU4PqS6+RwVa0TChf
irnrAIKP3m3Uwn7cgNBu8s2ACJ+eXWs17RfyOcafzDyZAJkItGNbgqo6WA17Fg5Ws6QHyE5Dbsyp
RkBojD1jSVTTuNchWRZP1pwATKKH6MRB1DX8LSVxTeKe/s9iHIwYhNO2i+LI3JVmvYwb4dd5G+pd
TLWV9qNnb2sz5TfbcTt8G8uirPYKJWcDn6F33yZU08WmSDWfNZ8tOBYMYSE7oqcvXgaUM9MNytzp
RxrLCKesZkw/9WSyf8Y+X9OmEZr/h82Z7d56uVXX+9QjxewGYJPd3qaUeSBs1F79h9iXSVGIKLN7
MsGTYWvLdacvq4jY32oR89fBVNNdY+vwapIUI+CW1ABoFV4lfhpL9FcGqDETpc5Em8+HMNLfmGlr
d7sZgMgSuFo/GxurQegVTrBqwtYG8gAoS+r8LjUilKXdCQKgdQzN3tpxBIxQFnjeAz+vqlfupADX
kybA1w1tmayDocPLuZMZlfMdKYrxfz9wrHZHWhIc6T2dIIPjOX/OfFkUHhiXVFaUR9qOvHbAZx6V
ZEufs4OKSanN4bjs3p8HL82CFtoAaqrU8YirOL5uXLj25M1raYodFN26BJicOwhARBh6tohdWjoG
zvSiI8JPIHdRqH//Bi5sLQilJxpsLXGywzi5AbfTsUopEJgVyd239lAbD0hlBES75Irx+XxF51Dn
Wh5rKsdJ+CPHP7VrOhW7k/ACn9hEDh5D1YZGOsa/NHuRe7uxrd0wx9fwy+e/j10o8X0GDSDyRd2T
31cjlxN672J98KLlwNIwUzqYEPl6+rW01PMlnEutWyfhe6g3Ttt284S0tR0oWJmLXj/kTjzhEqHa
03VW/uSWPFE23kjiVVZcWU0v/EiLPZIgZtEBGf23nP5PqSwDj2JkEj2W74zGo15DMlsS4X1eeKBX
TuYn/tJ1owINnR2ib9K8W1Ulx6/RroZY7wWOHK1D2Pe1mVM96IcO2IyfFN1vV2aAF9DUOstWck4O
2FZEY8h9d8lqK9Lk1mriARJIIoQCYQbn/r+O6LXmiQuQBiphPd5Jg9Gta+YRz0UdCesbuFe+3GAs
6QKByenKx3NhSAvLJJ8dlc2KEj4Z0ujAu2xYRBS4MkW0BzkUfm1PEmY7ao9VZw4hf0AA3Ps/8HzO
WBk5Oh0SsbqYnZMhPVtOscwammuLfle8h/JIPbuYUb2npgZ+Kfa0+kC712CWNTv9xZV6ei3t+MKI
A5vMKZ5TMz2R0w0jzYLSmBo9CkCAlX8qiilf9XmG5lrSKHx5//deeMo0wtd8epJWGdwnv1dS9hOr
EzNI6rlVu2Ty23mTMFlnO0NMBb860T+DVG+vbIovXJfyMnMVmVfMHX/zWv75qho4UO00m16AJaMO
O0fP/tQcfSqqQDHvOB67fdqly38/7LEOwXj+2x5HaHZyjp2cSHNIdEhZNG3D27szw5a9FtE9ZA52
V9QSF+YsfiHFNrasIGdO7fBkpWmq4UMJMwrrIdmmHtoT4XrhEM/FLwiY4mDZoys2ji+1a6GUFwaR
S2SQoTM185BPm+JuPiQGAowkjGcv/lgNqj9Q3dcftEJdi4+98C45prPOCXgGRKacPNTc83L0T6h1
jGWujXuMT1oIv5hzJEnnAMBKPXdDiNrXglLOf6LJz7OpHqNAANm9/vk/Y6i1q8LDR0EjU1nuHxfX
2xfd87KDEQ32zfufieCvOq5eHl/q5CdaY9uBR6NnSuqNiS0XThzlHcRXVz6L9e85vQ6JBmvZg6o4
24bjn0SZsjf1jLSCrEKa7nmeeqroeN1r1YK4DZHZ7v3fdQLMWFccYl4R9+m6J8hKPFWM9Jy0MlPm
RegP7YCQJYO1SRYRC00TuotoHjG4jB9bP/GnnYfn/AWiZPOF5prcRzR+4o2tGVq2q6gZEY5C0iZo
6DGqg2YusoMNwrG+siyY56MNuQXrI0d5G2Givb6qf946R56Mwz40rWSQkJHBXxefkrFJuqeWOhvN
2aiHTB0Zwu/CkZ3ln94tOzfQZAmydPAL0KGxmbhvOgKeLgATO1L2JR/4mywa+h1WrqKPQ2kl33RT
tS8TWiF8InlVjjtEQsOnciFfJihLAercFHZpUj/0Ucs3Zkch4f23c2GAU8SmbM7gcxkSJwMcyIzF
WSghOmO1VORmiTfTy79HkTBf37/ShZ0HQh4WHXqCLPD+6f4q62e3dLU8Dq3VIzGWytjl1uA9d15m
PVLLXp5rvR0/AGW0HkWNjCW300hxvmsAPeYkvSXg8dG8RvDxruyKLrxw0vNMBL3ItigTnDyFpRkK
0khTXrghqz3xAMvObxaIzUO2PEHBWg6pvSRXhtlf0eHJlyh8Y5VI+Gz/EEMeDzP4yzPqeF8LjGHG
wQtwy3xI9WJpA0KeJ6DCldFiZRC5AeU2n0331Sae4pep963/AAxyAjbsj5RQopmYFFT/rftGmkda
7lHtx/7+/fd3vm3hcAUAZi1i6ghWzJO7dY047mtqHMqluiG6uSw2sp2KONCHKPVubSsbNsT2WioU
BIg8cjb0f79/CxemSG6BuiJabP79O8L++S5Z4r0czzGazSUpd7LSht+25S1f3r/KhQkSjgWqVAgZ
JirvkwmynRWagiUCJBMvkMSL0QDvns9pQGBWR1oTnOYrH+H5p7FK3IiIpJSGNgey4vGzLefGrFuZ
2qEOCpxM5bQpXu3FbR9QSEc7rU6M5wR1EObDhtxVCm4kR8U20AKVu/LjmMA5Bdae76F7u1fu7ey1
E39DOROJJM1M4PjW8a21GdzhVjp2SNALpSOspPXbUs2SIBRltca+nmALYPEX8Z9JEyNZ86WDfuX9
V3L2fXITSIVND6CRCRLiZAs5x51WlvXghfVUjcjgyuWAnBqxTqcBWxzm/DbOhix8/6LWhZ++xlTx
ZUIDJoDnZCB0ZjxqdZpFYa+Eoo4mxNLu2LdWCzjXIa9DH0SCBS8isj6Y0JN/o7ZUP52kHH+MKmqo
tlle+4doudUGaGlAQ1PPo+C1zEX0HXA22FatXRwyXLpi/OOOSOSZ7wvp7WI8bS/jIOQLm9gUqXg2
j/jUsM0aW/hx3t4Dal9uisnCzuZkgNhVFxvPxaAX7naB0bscBkFgw1YQqbUxcseGZMx9Jth4jcG+
LVySGK7sXy68I9+Che3wFa5b0tN3JDQM5JaUYeoS3VxBVX4CXoxTUOh3nN8SArRj/9rAOJsR2MhQ
ewaTv55rWV2OR+esYHG2NSCo1kjUTU3VeNw0k4uu5P2xcN5WWXdMpkPaDLa7dQ07vhDZIk3TGAu/
zrMM3Fjs0LTJjvcCImnYehUxHL6ab3zSDoPY7qctdT3j8/s3cekJswGmvs8XwCR48mORiFkt8cky
lIYOiz9NwW/BM9lOs7LC3BHtDZLi5Brw7OyIwZcH1w/9K8/Xon9w/MtBFvSINicVTpWyDtWCGaXU
tfTgJFERJtgXyBpQ38kP1a+E0Z3/3FVXhmCDLqSPz+ZkeUy01qz63CDtntfx1aSbtM37uYWH7Wfl
EkT4p7bSgKZ8ZV0+m//5weuAYkLmH/+0KiCXrAQh0iLFNmT+OBGcuh/A5x8GCB13Y5n1P95/redq
yfWC7D94vCSMsQM5fsJSAImHYK1CYCP6vDKg7SACvECGQWV4f9wYF4aTyZIQB8OCOlK43fzYjhPd
+dSUen9lrJ/bctb7caiAgYFCZeGsL+afZZZkqmRiTVEh5sK6AnkRSXygKJH7mGBRDW9dskgUNB0u
Ej8c8aSjx65KYW7Jf4raLQwpdafLeihuvday8hCPisJmx+rgsKV2oBIzcxrNXhYj3WxTW5Lfa8S2
c4vYO3sa2Sl+0wRSf7bYpkbtqZD6RsZUc4N2IqwHXzfMmXvVL9lXrUeJsRlTLLSBFyEPzM1xdjeZ
0Lmpok+dp6QvoleGjfVmWVNOPNUINl/X8gkPu1pjB3Nh1Dbhg3p7UDUSw30Tt8kbjgv7cRnLeQ4M
2lc3/qLjbnRa9JohlgwrCuy2qKdfeHtzGY5IefcmvYkKlMRi0PXL8Dymr5J4YEDkaWtsq5TEsRv4
DXN7YHcc74wULgcW1DojdMCg/o8JaLFucBUgDhqsDk5TPvTuDQ1d3UNBUs5/Zl/KNhQwF/org34d
Y0d7Ud65wxGACZzaIJqd43fexHSTCJGtQ6lB70a0BG5OZMuNTbX+yrpKbeD8YlT4KNRz/KQhdooV
bhugL3ZslmHOmbF7GzRRfS28yjBoLqxaOW3U3B8cUSO8QVM6fWV3ZJkfKyLv5x1bI/1nZkOlQe9I
BAkJNIP8Y5hdpAWeri3zXR/F3aecgqp7kKs28bbQMNTfg2WC461J2Aq4gNzh1e8keUrSmSExZvpC
sgbBm9XHrCA8Y9u0KJTIzuVYGgwo8j75yhlXw52YvWfZIHkPJ9uxcIwi+JFBq1vYdHoX987Qq6bf
DjoGrC1o/ILAXYUVOBBjb9v3tkxke8OB13+aqrz9VaTVMqHG73N9UyB3fDEwTbsBJuE43o4dtvPA
hkX2sWYm0EM3Tup7+pxgFTgDqPbWbZeyw+1MeWmLqXSyt7Fd1t9yrUNl1ner790rk97Z2qPj3vi1
ioddTtrqE3OOHbOtTQwC4VAZiq2k3zoGJKIIBwQH58Jd1JcsbsvSuhSHq7G6SQnQNLcYf4xfJMO0
5ZuIB8sOpk6nLEw5WT84g9Mj6pnsDCqMQzNok2uJ9ovtTGOGNt7oh6HovC9jR6WKv9NIxaMQvF34
6lPTbzRhz9HLHLcNUcdd7gLHsv3uK/p7MdDDsdLfyoQm8nHKo24iTyhTDlKeMeo2RS8F3ir6YPYt
sUmRT84Rd7STiYpy8nW7sXhlaKv8SQ7d+FLErlGEMykFVdBl/kKTcCLOWGXpCA7MUNr44BtxDj4j
TsUeqUJjE68DBMEdZSW27AEVOJZIDJI4YqpzG6NwqJv7tpYtm1mfVbZXUTkk2wjQA1tH/rH3gDTm
DFpAvuCtM0pCMIgOkX/oOWbkRfmildu6sG2sw5O/xloYtDijxFoe48hdPqhW198kIg6F7TmGyQxL
P32zNWj6gT0p9ZrD7ASvmvfclIroNW3xvM2PyFviHw7uCZAKwMopwKgh/hW7QwaDZkB+tamxUoFD
cIyuflFxIYsXq3cWc2NnA1rqTuYWycvj/Nanvf36/tp3YSZYDS7YW5DFsMc2j6cdq5WsBKbqQyqM
4wf4CMlhjoB7Yrh7oYZwTWN0YS+zlvLWJiGtHhbb48vFdlvNgEv6kOCaHP4I+RHI37Q2p/6Q9yGi
mnaH37M4VCjWnt7/qRe2MxRrfFSR7lrItNZ7+2dVnc1uImeiKsMFPhyFLuAaqy7gpmpNlEfdZL4V
mXUtQP7C8+WcTBWaW2c7Y55cFKJB1AztRCYsCTdI5ho7zFFQ7jzKPZ+TdrT3//lHcj324VgtWE5O
01L7Xkx9FbOMVFW87BvH4szjzH0IjawDlDQ4FPfKa9qbSxsoy6ZHuJax2LKdivPhrUjdIpo11Dqt
c0P2duOfWbSY1Nx8hKQXj1V+C5ifig4K86745LkJ1Ct0X86bysUor+ygLj11TgoehykkuBzqj1+1
0kuHJL1Uhq7mJ5/bRaH4QP0bdKlaQsLOr31FFxbvtYSET5zmJS2zk2Gdq6HSMtCSodnU2Ye2RRCB
+Ma/R3GTXnnB59VcOnNrm51mA9turNvHvy1tEne0+mwMOb5a8AgRVjX8t0HENj4c7LILCyKndl2X
GfQj4iKwCgMBpbLHLSfSHLBi5cw74mJGa9OSFRI4s4RuZXa2F7w/Fi+c2exV+YyqyHTpw5yCRHsS
jG27B7eXKFV8xkcXP+HRm19Fky4uqUrx+LXFQh4mYDBIzxy6m7wnrunKXZxXEWyP5/RXBk0P7HQw
YOH3ncpNB5RJRQ4UqXPi8rWMkSWEBRpPFbT53H5MDNU7wZCCzMO1nZefemsxvsQsm6tJumweRwTb
P7Mm1W+XTIwuSv+C4lQ91sMXFNHRRxEZy5XJ+cKMhYSdkwBSdgpAp4WwOo3TylFLF9agnu96lKwh
pJ/hTm+qJszQ9N8uS15e2R2ux8mTjSilYU5DnLNtmkon344WI4/0OppZLoiUwLQr+Zk4XutqyW39
Js6uQ5GfA70FuOeUPYBuIgPtsEq7iAGedySUVWSymfGjp0aBzpbsqpuybbpdkYi22a0b9PsIiuH/
xzOmG4yOiTnTo512/Dn5sNdy22v6kLDXeS9G3biTSyIDKpTZfaWWXwYr95W9/vn0xOGO9jqlLaon
VPeOr4lIw/fjgmsS9FMcij6Zf6TYlb0tpz3y4ZLIuoKXvjBBc65l2sU2TBVR904mjaxwHKg1C8v8
lJIRKOZW7El2rPuAR5o8Gwm5jBh7TSR6dWenVMQE9JuWSvM3osmM31c+yfN3j0GDIzcr4upiPp0Y
qCKUUTsPY0jgcYKNjCnCGjuCzUYCtR0FJoC44+Ehy/XVXEsyHPjB+Ov7N3Huc8dpylZEZzdAe41g
9eO34IPdJWDaHsPesJQRNgTR0fAvK/9u9p18xB6lcSMePmeNo7OUL+0yz+Wmnj3x4sa2OW8AgA5E
/Ukpv0ZAqoowM4gsDCbqFl9nLcIY7wy5POSAgMabgRSlnLNuYl7DeJz3MZhjaev51NppDOCoOv4l
RMdm5EW3Y4jhqKTLv6ibEkpOxv7K4tnNxsQUK7NDTtUyJLfRsNAuosXf4Jei1qmD02i6tD648DZv
00RvQn2wmpv3n/f5NEzmHJ1jXD5MK+K0fdF0EzyPsp9Cm707LZ4Ck3wFWqtFNvsBp8D0PFS9fijR
P4bmkMkr3/nFy1Ma1E1SZ5lTT7456mTZhCQM1loydNNmyCw5bcgPdKP7kqAhb6sI7CLHOi7scVOJ
CTUo8tNIu7IJ/dtsPZ72HHahdPpgeNPaOH0Mi+0VFPtQtrAKNd4DaZFZcp8afQ/valLYkCB12c8R
xdyvjZYk2qNtjkPNzqX0Ibh1VX7jJJYFkqEee0KcBRG/YWEsAFjamaS+zWBwqt34WkV29USL1TxY
EQIE3IeJ1eL7TrXvFQFaHQCWlh3pRNQectuoprBtjBqm6zL3CJccyIowpx6V7yzt5C4m2NEGE4vL
nOzhNr4xF1dFu2oEubF1/Tg7yKLKKM4mcFwBsiaLuh06R333uqn5LKNBfIidJM8/jZHIDy3Hg3bj
zGyL4e2KZk+Igbh3B4fMW+ra+hXh3PnuDH0NfiRg6z4iidMd0wD+2CkGwYfuzOl9JdY4nVoxyM26
2r0/yP+el05eLzthGiWrqIdFZV1d/zlkjP7i64O+CrZ8swUPqhscRYMGyRbxNpkwZZhQ3SgfDW1F
QrIK9AWmx2lxfxpKtvqhcnqVvDIUaVm8f2sXFh16hhiz2DZSuj4tIyNP7FulQFX2SwoDNIlAZkPv
/DEO6gugmCV4/3IX9qkuTTWi1tl4sfs7VTgNbaT3XbXWmGILT/IG/yQDNhp1N0OyPhT9zi302rqN
uq6B3c56IIOhrAuDOGQyB0MfiwjUyGFACVuPDtb0ZrGwiuVSDc9DNEXPA4pvceW2z8eKi1uOtZJW
IPV2cVKGc/10dPBrkk/uRfSLsq4fdj2BbXeNSkAcvv+MLlyMSzEpmagyPDYgx4NFsbbEs7mACTJa
lxA5SHKeW9Z3MW21K5e6sBdnkWMTvE6AlP2ck22dLzm54cRawpporPvFMJovGlXonSgceP0dl70Z
2WaSHKrHOF7T5BNiyWuRKOcbWor1iKXWljsnJW/983++DjfyTTrj/hLa7K5/IiJxXye/BuMhk8YN
NdS5YDojuMhX1p6/n/jRZ0lIGxVPAxUcdm4cE8cXTqAdDdDyOPxNOMtu+1jXH6Va8vzBJn6+2SVS
Ndk+oRzzlUhe62s1VNmrbRBpu9eL0ftNgzd5bnK2cjs7pzHMGo8ec5P1TTttCpkqUtfdGTSpiJjI
NezdGJNbFUegQOau2cxLSXRlXwvU6U5E9LzQOu+tlnPcB4Ao2+U2LfXpg5xSfdqSbUu0Scud/Xao
3A+EgA79sKE4GecHpdzk0/vD8HxsMOSRn6znZUwWzmm/AdPVhEHOE+GQcGiVsQ+PO9Ubadwp0gEj
kmvm6kb3sIEZoyB4hkjT5E4gyHl7/0bOhgdviRdEGx5DuOuffnwoMBNhxukSrmXBHOJO2RxkpwwI
xmNvuJtu1OKdNwClvfJ1rIP/dHigDzdxIvMk+A6Oh8dc2dH/5uzMetxEwr3/iZDYl1tj4967k04y
SW5QOgv7TgHFpz8/+rzSG2PLKEej0VxEkzJQ9dSz/Bcqd+Q+J32My7sp1FuuNZgzgPqFlX2uYzuN
UAZxtRGI+SQ3nvssDvDcQNxAZjK/tSjvT5fPImjpcdZReOZ4ZUvXmiAlplow49p+e/0VX3hSGmCc
dQ4DPL8ziq4ZAYwq2/mA6yU7K26Zhe8ijJTQrxztB2lSlUgPFosXh9Hx+trvYPzVawZ2i4wemkz0
itYzjiRRKeiiWjugnASxFHJIRXPey5uHCtM5d48LiFLuFRxSb7CtLhRkjUuatwjgpPENF41FI7lQ
1el2QG363lTlLPc0+PX0EE8mIrRozZmvCj/fxQdqXkRCnRRPTUersCFW8eg+uNh/1/7cV/XzrEvr
e1LGEPUzrYn+1OGQeT5W6NjUY+zQbR2yCx/ZNEGZqAsGF2X9JUH9K/ZZo1YbIrS0g+eKsb5TFU37
NRlO3D6JOGKygSRWFQWh5cxvQ+nNSDtBnB99T3Wm+tA20jkWXWviqlwxFZrIT0O/LXM6W9c/0oUz
uEBncdeiOHLBDp7+TIjyZSiNZVjQxYgFoD4wLxo5rjs90py1xyOmBQDxsfgMk41TeJ48cextC4Uc
3o9j2uqqGT1OTkmU7jE2Hktl9qVM3M/D0Ms/QhPExSyhB+6aNO+BCDlPNHM7ZFMHO/tmwoLyofsm
G6flQmSEywIbwQF5AEhPXQUG14iq1FXZsQbDxI9VOcjbmZtC3ztl6t1QOFZ3PRnDfi7r7IM3zDpa
/2R5G9/kHJ4E8BV2C3jIpclorVHGGixZXoZUDxkgX+WuVpFd9IFQDfWeSXr4s3ZQIcG3Haj+ULZW
hjwyCNSdCvEQ444w7l8IaShCGA3ccb9lPmxu/MSz7NKgtkN10zAgNzhnjX1d2IlbVI550NDqfMK+
JPI5ttpHZNLLzzlOA2/Xt+mF9ZBYxAeOXhWBZN1xhoAvQHVi5OA2Zlj6kdmF96miZN/QvY3lzinp
bm084nnohBdBw2r5DgaIC/30ZIyVlcQRhiWHVmiI2XceXnoq+uztzpCQNdJUMoxMwzlw4TTM/9oy
ImDyVQCCLPU9DjqnizeZqC03scxDLaBK9pDgf3TU0DmZRY64+pTos7Gx+c8DFkR4mgpMTBw46GcJ
/OyNhtlE1mFi6HUHJ0mUe/SrlfvWTsxso3C68D1pcVqLMuQCe3hnu/4VHbNKZzA/FSzmCvrSXaUg
KphHjzIpfgEIqTdg++vlHF7m0n/jEnQXLanV68TbedJE0kRBahkoTqIDeQcjROIoMC4S4KDatnbP
Oq6+r4h0HZJ9yxW/mH79Hf7LKiJ6WrjHELLtB9jxPUoETfVBRfEFWrpe+Z0rtiCjdNr5a/++cpdl
bQb8DGaQcgRwfrrsoJehM6WRe0A9U38ii/XqIJ+a6asmAMHtaq83fplqqKBdhdzydEDhT7vzGAP3
uy4MvYUMo6kv6H1A5BvszsAJpa+y21JP4w8I8k6U8SUOJL7sZPSxiY3y1QYfgCynmolfIxqIYxBW
0UIhLePuR5+o4r9iQn1+p1qz7eyInSLykdhQcyCMCYSQii7k0+xWmGjjvYXVuIidYARjot516STu
8A1yEKkYkvh7nAAoYHhaI7yudhUa2p4c6dFXCrbCpttFeHwp9TwACLFgYLhKN/yIAPS3y8A8GvZL
tsFfBez9N7tEhH4xk1z7yaIajvHO4kJj9tXvLG5BraRE0WbXhnJKD1mc8uBtq4QmGtyd8uIx+I0P
oXTSB2kN0eyPyP7eeirf+pBmJs5btmKkPykQ0Moo2WjhbvLs9nNI1lcdwkZHrFSzsDrBBKulbzcK
I3tU1ARqB7zfGBJvrkPGTTpsjHad1kY6ij5KN2OOFaWzL/QG743JNJR2F9GqfGj5sw9hEaEk6+kD
ziRTWS7ZXpE0kgKrMT7MI+CEYKjq4bfduSRjU2p2Xyvmsb/7oaJ6oeh1wbP1UfVVx2EcCdRRNvew
KsN8D1ZlRMUl1eI/FBWYRKeTXeu+EJMngZSHiMnJwpxrlElC1JBSgASIzKtadJOWanoT6s6INqYG
im1HllGDIG3VRXrORNvVt6qqLzHIzCYsB8I8vmMyEhmsxshwh6yLYn2RTMQBewzMZuD6TlhdeZHH
bDHVUXO/NYRmRyhvKa0DzGmYHB+tXflrVkN46SN8dhMrgiR/FEC1kRAT8580DK1fLiCRHEszk5Yb
hPppT2Qc4ge6uNn31Mo4uVox2tIXFMf2Tkcj42clkQ89SH1wHprKS994cfCOLSUhLl+/7s5avIj4
0TV1mSTDh+ASWrUKxDLASEec7CDrTwBlpN2BY40HqpVk0GuPLnRIEk/tW/9Bqm2KuYpk8RPCR+Ts
zW4sXpImgfUr68q9qTG51P3YdWckRYZSVzZ+7XmsA7NGLbwUU9T76yG0lXVFYoR1HTAA1PyqAaOb
AAn9IfLkP5x1vvKQ6qfrL+id1XUa6Ajj6D2hiEDPiQLnNNBVLnIFom5r3H4EmjBGFVY3U9ao1aFO
O4r0NtYWlyBKveJgKuUADk3BAm5f6n2HFLzUm3aHRnD+CawJTtv22Nvhs90M9nEMJ8Kjy2QXPKCT
u58TMMLF3p60pqbOsJkgukDR8E+ym/7RkN7MHGOq2n2H+Mn8UVSxkTzrsSFh+JgOaNE4gWJTKBMK
bGqYIX9iRr8jEVn/WUBzEuh43iTvMj2vf8yMo5BdjXo69I7b09hVh5j5jZtG5VOiTP1bgd6+EtBY
oNGvplr/CSC4mR9LXvFHO1/6FZ6WFd1t2JXOf1z243BnAXBCk4Lx6zcxDnTQnHRMHj0TVCPHsSgx
7opVGsnIOKOAizXDvmvKir4hTJ9jAXBIAR82x3TxnBxV/rwB3ONzioev9aRN4z42MtHeaq0tYvDw
mDTQ6vTyz/2MQsZxBETW7HotLLZq+PNNZzPGU2lKwSFedLdON4AlTVmOTGqXSaEazBpSQVXHSNzq
9cxv0VY65pPZ/mOOxPXKa1hmpct4GajB6aJmBy1NRwswUI2qProdkwVXYh7Xz+r07foOXzbw6QZH
o5IOLhNDMhdUcE+XaqMoy6NYBcbdtLhz1KY1PCi13TxdX+b8NZqMJVHZhWy3NOu802VchkWznWOK
YYBi0A5KlIXPIB6cxrdzsDO4iSTPrWZvQUgu5ClQ+KkhKDqB+6/LTvRrFGY3SRz0Q1Qe1GjWblCZ
Mp5oxHRPehhbWxH1DGTLp0Na33EtILbMIdccM8doZBmZRgi8FQuYNzFP/Te6b3V78BIl9e5d7Bpv
CqNEj69F9OErmjnQwlUNxQ6/xwU5/+J0NoDGguHNU1ZCLb2x0DvB8i1EHmGvR51S+12vaZ81r9B7
v2Oe+DMBcFEFZT0Be5JAEBCvSiDu77BxoeGFC4pxr3A0hh361fKZ9jCmQ16oY4rmSkt9iLN6WGRR
crPHfw+SNLjHogzI/WeMK4twqMAwgmDj+lU12zfS3PgsFJ2KGWq5+M/OMN/bVY2C9xizxJqBoTr0
PWPAKNMPOfLqjZ/Kun4VlpzFcUIqbA6g3Wto5shae8MUC8eeKdfJklKZOkAMQyPp9ihiaiMFUOmQ
CkRotrQZWLZd1sVohdeVXj6FWjQNe5Uwgn5HWczpgdHHKI9cmN6v1mMyspstpiD+HHnZT9xAy8e8
9lRxc31znxELuUbfZSK4SenFUKqe7m6nsaZQU4csmI1Yt3wiBkYBiyUb3krIkuRWrvstcviBiCvt
tpuF4nsiC0c/r1zkYO0W8xJeYNL/LnGhh1tcj4jR03fAoVq+GqHp3HtuK2lFqVWynyRmTV4bGT5q
U6Xf2ub0hARkiZVTG8LWqURw/fneESGnQYJbkJkCwBpGXtSJp8/XFrPh9oOHBXqqIyqYRbpBhaHi
3RfaDeDJYWoclHKG/IZ4aeg7bbKtz3hUzOVRj+3J8BtA/9/7HJOHh8Fo9eJpWq4EUFuk+VRkQ2U9
wgnNWp+NR65jSGSNcbIsoE7yvQbSaTUsq2dviPpH7BHkuHdrI5V+MaHJzrlWnN99mysvhdfavwy7
QJvy+is4DySoiqKuQ5BcrJXXPaQJWqeDIVEWWFNV3skZabc0ooNcqrZ3pK8XbdwA52GZ9RaGO4wF
SBLrtt4w5u0w1E0W4DgU42xIOtw9enk+H68/17oaZ+cSFmlRsxgdoLVeNa7KIxr1VhoMqCc9pk6L
1bLads+y1eX+n5diOm0siBEmRZBFTzcR0Fbac9aUBx0gziPiiiDeO9t9oQ+jbFBMzlrCPBa0i6WR
Q8+fgfjqugn1CFKqmyRBaMYCbySB/2jE9N97GoeJuYtNTKWw6MHb41RoU8XlSY3KkWpJ+Jmznd54
3IH5U5i6M0RIqzdevCwXRGEBFG7PTmnju75vWlQIFC26Ne3B+jPonoDApwk0gOjjiC+NZS7E1mJm
soO7UN37qtW1n/FMN2xIXjQ+H8LO3nTFON+rNgfnfSgLWpMB4OmLbpQKvC2+swHq+lPpD6MnvNfQ
UZR7BftGQrw7jJv+9kuIOw0RC1gEvC+TQNAia8BTUuSa2o1jGaRK5nm7rrf0Y5d21n0hFIyyss66
KZKq3CErJn6bWHNJv3WT1veM0rrx0HHbWah6PrblrGMHOyzK4Tg8gYzWVFHu9M6INoL2eUYC4RUJ
VdI7h9RgnWPFmH/Y8+BiI2oPznHsDSSj+nJfNxYjYact7nsn7jcC6flp8xCHWMwjtOWfdQUT1m5W
kOK2ATyMNt0hV2h9Lp0cRFjNKOz6cTv/IBAqIR2BBHMJ2mtxQhPOILJBXRXMc+0dyCgPXpUHkPYt
sq3Ce6oiVfpQMdSNhPLsGZkD82RYKlgaudVa0kHaRK16Gpugle5n+gvYeLtmZgZyMJqP1x/xbKOz
FNNey7FRKyfQrk654k7QxCatDlBSy34bRWceaSYVb8z+6c440byFd1sDzIB1ISvHnElHrcKjMDw9
WSYh2W27qg561D9fMZPsFigyhMC6a8ZjYWmL2k7c8+dcGHeMHMsA8TR3I7qdjQ/4GRYpNA4aAM0o
4FfDlCIfapQJ4jaI00T5mWqD64O5sA/SguBFj2w0780qVXCUlW6+EypwKOmW9UY8P3/7TPo4N0D/
XKYIa3iYZNijztYsAnwu5aNovXnPy3NvtTwaVX4F4swbl/DZlmY7UxQsyg3ciGzu09evDbBiwiTp
ghDbpptcp7EJWSY9FtE0P1pegb+KQNuaEV2+Ia5xvqlRLWKQCtSHHgDo49OVB2GY7YxSVpDYItNg
yOnirsJZzyIBSsONxzyLTDzmopXE2eFL09Y9XYwzq0j4w13gdobxA3iBdtN1arVvTH3cezAybyeo
0RuLXnxCgJxI3QGwIdM7XbQdDEbkeGMFLg2cvarDxm9qT7/JMUPeyG0uLcXt5DErob0ITvd0qTJD
+zHSvS4w1NjeCTH8QHpv+M/snOjlXwMEHWoH9S1kJkne1poo0FDyoh51kshYce4k5oYf4L2/xWns
9qD0aHxcX+98g4JNWi5BIq6BSukqIMEPVuBw9kAblDH/6YRZ7Dtz6No712L0u9OnwmhhprXoyEvL
fb2++Pl5hMgL8U0l6Vl061b5VYwlYg/ikBRVy91jzLH/gh59cacQKV6gRP4fluPUa1BpF+DXGvtC
IYTNllbkwdzN5qM5d3I3NcyurMjJvo1oCxyuP975qaAdwGcEBPeesq52zZLRDXFt83gdPBtb2NOd
Wopw3whR77ROU+7LydiCUi0f7CSrQRiPwmcBjwAEgFp0ulULso8J2CH3ppB2EBUYrstRgTTbNrVP
Nw6rYcGItDOr/MGu8ai8/sznJ4Xl2UxMBxcVubWfWu1Iz61NvMatTM+eldpFE4QNtsf0O9yI5pde
L6IlFHk2NTrQutMnjVpHH+nb5cE4acNDmVF/hRizPxZx4b6hljQCpNwUUD4bzQPgAwxA+sW8lXn4
GrkFCMeZldnKAzsaqw/Ropl9nPFOxovYwVN7NvBTQLSUAQaKYo9JngosTz3rzcXmyJ/RKv9x/YWf
H2CwbDR7F/E4OASLNeTf4zTgXFEpkP8MvEKtXkoJ+VQYlASaWSBG5XbxwekMZe9VrfvPn3ppIqCS
DWeBLe6ttneslKUrsQIJ1DrLvgwdHV1Lr/B5T9wtx6Az2D6CZHxkQEHM8t/31elTWj0efRSUDpZT
jndjIeDzxOxoflmEum/ywTLaXVoJNxjxAAfYF0JzyrT8S16qW/CVs5jFL2EPeItECknN+kZH/sep
C2twQIuDxan0CavXIfkgO8yNYZ5bG9f42ef1ILAtvEQgKOSLa9xFnpbGGBn2hEfc1HwEofEgB838
mo1YyKNKEL6YlWjfhKMrN9f31flzgi+mhaJTjzGltZYf9tccmpeNT1I6q0EjKgv4G4WQiZzzs5NF
P7JS30LJXlpOA8FAykL44oidLpcg96pXaa0FPSpyO6yWdYyZC8ZSI0OeQdTKz+uPd56R0s2EQMxN
gBw6GKxVnEy8UpW2MmuBSgPmxfTG9FlEdnKsYvLhncyHZhd6NnVymhVfZVxMfqeaqPVd/xln3IvF
BsoEywB+YylA1uE6qhWrwJdRDTq8BsvPHQrQ9pNap9pXaCFA0LzRisc9FVdvIsRcugHOTLJ+YBDY
kyfnxvxFdzj0hyY0tHmnNOpo+bjGNACuJYSbXVc2du+XiPMW6D6HWE2VEVQtnBZStN+vP8z5XqVB
DPwBBuAyglrrZaIB0+dWN2pBBb5cglpynM8SiNdzptjhjaHk6SFBWGuf29MWKmTJFP6+9XAWgXVO
js04AGzKmnfYgxgQuFXNfjYauh9Vrn2X1kO1AZZY3zjLKot4HF8MFNLZx8L4STfbWJ39UtPnn6mT
fC8nO3/qE095pNnMsDZut7R/zi6c/12UaSdcKLi6a/360TWhIAzm7Efk8Q1zCFC5Veg2+8mM9E9a
i2JaXsOA9AGFJa9VD1Z59mT5ZJZVe2yTodkIDBdfAskTmTd3LipRpyfVnOwsxkNEBSdREmeddz9c
3pcEJ+EiK1EMxrEBxLJxUt77h6tPzJQOmXeyVWrZdymHvwKSVYRtVYb97Cv4Su5Co/COSpt5n0qz
in6lDZCNtEbcoBvU6QjTt2QA2ES3uU59ieiQfALy1QReCHLYdMriBt1EkFlFn3+dIgw0otyNN+7H
M98pvhxoOU44YZnree0WllbdhMo7eL3W7J0H22AYHqHOh1aaEkEysVsH/kXuqcgyxGPQmpm9x87V
OTh6qnwCPElC06dbjcYzOsLyqxZMIQg6wg4B8PT7aUpF0yjSF5hgP37X827Ag0UO3pdxrty7KgkV
dY/0qhbtY0XQSjRRdlF2Ra2K24m+JyMVCnXsllRFfVYQGPxS24nxQmswwancAu4RXI8q64xy+b0c
bao8ymdy91WgHoD6lP2QSWB0SfeC4ndyJ3BH2Qvb3kpezy6F97VgZKEEsJAR1k5hY26TpeVAQ9Dd
6z/pilN+UhTAV1E+iLcmUs0d0KyU7V0nB6k4XTALTOmvP+/6Jlx+A4XmAlNaUow1ccaOOgJXj/pu
Zcy/FA1D9l2LN7Lfgv39ZpWZurVNlx7E6mAtWRWtr+UOghNwuiFaKmcoz8ROYxaM9zsZ+wpthRvm
njh1YVOEeUKVObccOf1YALjdZdMkm11thOOHf372RedsIcUBtjvLAgYPqckqama/YPDCE/fzPkrN
8k5VO4mo5WxslBDvJLP1s6NWTiqgwYVgDnr67AoiYiHrzX6PyNGtPoKpfrKqqWPeDxFU7NwuBGWY
Kx0JvihFavsR0PUfwoJGuDNxNULuykhbhEZCRb4NqYIeSilixEUdY1aOE+FGOSII0n7HANv8EOVT
waaJ6v7Wsntr3AjNF7bOghtk89LIJDavkqhIdp6FEpAEWVEqu260syfpOt1uBAPvz1lo/uOInK0K
0oAJOVxGMqh1jtgIrHhQKJd+42Q/hDeqAa6WFkCIpkB8LydI5M18e32LnIUD+i+kozZTS7JvtIJO
v1gzR+DCkOnBS9B074e5gAHoZhGKMvqWE+vZTbcstTSFLaYy1HurFLiJ5nEOFZel9E55wLdjRI68
lBDXLBuRtco+zFXXb7zTi89HMbWoLy7eZcuf/3XNhZhHm0bmlXuALM0PRtPxvmtV5HEXqfPrr/Is
aeL5EMpb0KZg3PmMp0u1Kdt/Qh1r71R29TVFZ9a3E0BxWzf3xXWA/KMLzdlmfHG6To2zD+K5cDeL
MJzvaIbQd/F4sftsTsJPRpiVPioo9Xd7KIbnWJMg17BH80u7QB8l7B3rZ98MZpChzLLxBs4ODCbs
8KFAMtM/4Kpe5TKt3ox6iK483UPDe6Xomw5QXSRUT4nUGkpHG+34Cx8XILFrYwhkMldc83oGzJfs
pAJI1FSOgyKQBg4NDx4/mr2tj3vp0di074/HEV1H9SxJJaApzgl+3IDRUzCbXRTXfl91+bGWmrLx
Ki89GvX5Iv4BlR1w++lH1kM1yy14C3vBWPI1LnCtK526uReOu9X4Xbe4uBosRFZ4JjD2zIBXTXWX
Ab1qIqGyh4aEGOqIcDyq45PxxmExHjpcWJ5QsRqUoFGs9KBmfb+/fnDWhc7yA3hMQh6jQ8B9q8BQ
9WrohCW26LbTTI/gOpTnsi2am8W082mWU3I3IusWMw6ciuD60ufp27I2KfDShuI4rYWDqGWrXrPh
rI5pX1UH2xTpcISvgVk2mXd406jUXnd0Ihjsxug8OcfQLEZsloHfmn+yuWwCR0N1/7GZc/NzI2nN
7rpZib9HSC6iYwrlZuNWuhBGT37x6nNFRalELbX9HlOZ7tWx5XALtyyF9WoCGERi+nUwSc2vv6dL
izJo4qBRMrApl+PxVxi1HfyuqIWr/eCFyR/ZtmhvaRl6O0U3PoPnEUEEYuFwfdEzesqyMdiWjJUJ
qtBkVvEENQdagUpR7eNG8+JviYcgq692fZjeWyWaoGBRAXPt63Ywb/O4y753s9UnB0ju0/QyopeP
sGTf4OFnyBKcuQs57PX6T7y0dXkfpDpU/5zS1ceo8hRUW0x+M4yFE+DcNx3cAb1BjfH3n0EAjVcb
swjcOt+y4b0UkABGLCqOixSRtboFtDRRzVzmNc5gRo9+oYrKDB/C+uLSCccLtvnxz0+6GKjz/V2U
Vc5wIg1GXnkMGHrfZY2+71wzxT+wCn3sN9VDMcW/KtVIv6LGuOUQcOFBmWig8kMbYtEZWUVCNHaS
1KIZuy8iPPY0sy9uRZ6Jva4o5jHSzC3h9AvXq81NvqQL8HH453Srj47ZhFUY8WJJ+PRAuFYZ36K3
sqmdsnyhk2QZwiTpOQU4IyqApauFauRhQndkKhsaC9J1lql9HETYPYxtN6JbMynHRqkzP4wZqO7G
UvSP9iTg/pdRYe/oVMS7UdPTD9e/84WTDiBiKRH5D1t6Vb6k0kNST2jIGgL+fxJ6n/kK0Nibsg27
j+B8jYc2rT5fX/PSKycbgMG1jFm47lavfM5yvcQLBU/brtznUW4/OkrcbPTTzjYSIG4qUYQKloBC
BXy6Slqb2lggVeqLKE2fNG2fohWVLpBkfdDERmC4sBjyM2j7gYfkE7934P8KmElKW1BhssNnLRMf
WDj2smEFFXUS6p0AnrRxh15ajwi0yP1D6KKrdvpwTq13ujo4rl9h1A6OdPCOzEXtR9UtG79Jxk3E
49nuBVi1MPPYwGDxwTudLjgzoHD0SWdBXYHOo+Sx8xOgyRQdOsxksSIe2yreW3ONerMeIQ8Ww8LQ
fQ2egXegH01/qdJb46BgTAsEmFgWWImIywBX1/jPBKTTw4ssag6Ngaj1rk7q7GFMkno44o7aeTsl
cuotlY2zvc8zUQghCgLmWjPX0wEDEf6yrAvXdy0F8psOZB+5HpiGh1LW+lFD1jIwrE1tvbNcj2VJ
fuhQMHIiQK4iXG4I21UEGA5NGh0IyMnG0qwvDeAU+uhtFHxnZ21ZDEk9i/wDvPA6vBVSRUDcYjFz
cS67cVMHD4uunKItZe1LCyEHQoMRSzHu8dXlXSsU741SeP5QgnM1e3v8WFVW8eV66Li075nkLObQ
xFFe4+k2HO3KUHMpARLrTv9RG/Fhq0Re+TOCard9g/bV9fUufCvIkjD86B4Tq9b1chuLAfZZAaer
zOg3irKrHnqkj7VdpVft2/XFLuxH4gfv7n1PemsdjxEGUJJi04WepNY9aob8MxtjujPrTNx6ZV48
5GzZjfTywgtdlNDxBQXWQyG3isUSgTSKG8vzK3eAMDdhGJ8BdvUVnDrf5kHfghafN+SZd4JYYP7L
uGNhhZ5+wcnKMOSg6evPKEhBiikKbC8ozhtRkOBlSOBHOY4tfctAYGqdBmbu7B3tsR1ukELcEkW/
+Pgkc8vPIXCvUTAIGIWV0ONwgW2IYzFUkOaWxm4RO1/J5ZPg+hc+yx95+CWHo/FD8UGj6fThHRw/
8jkmiiplaOl35NnOU+aNw0OKnMbbbM7qTdMZLi4lmjA21r60uyBYmpjLLunOOnc1EUzpBwcMfhpi
kWyhv/zQJLDwyqLtXkWRjh8xEp62CN3vI7iTtIdHhjHKDgNEzaR9Fe06Jgg4o+WhX7aRJe+RpMnE
N6hDCGyLSpm6yoc7K9EJcL38g9sBO/fHQet/KnOH825nKs4EqRCK5tF1EN7y9Sl0P4ahPrZ+QvVT
HpOY8fbO66O+8TFh8Yo97xaOXxNOsf42F2r8KR36kvY6EJLBNwcbuV0TVaBDbVcoAQPo8Mr7TJna
fJfOEAuDXne75AOiZ8NNmajVuGu7ovhshxbq39Jww3xjMHbxTJBiLyp+1BTcRqfbQqph0lXphGpV
K200M1Br/GOHVXHXAOXdd/pcfEffBk0v4dW32px2u7T2xtdcYTSzyyNZb5mFXDgWYAbga5NeoChy
hvURrkxFN+l+Epbiv7kZ7eVKTIf7FGHjRWI5ijZ6O2ddCbpb/w/ETCoKs/n0FTRl3VSjl+p+P3Wm
L2Z78gGMa0dZALXcDUpPlzmtGziaJCEt/b0EXu31w3nhoSk5yILJzrF+XhulZ0hLt0PU6H7BW7mp
jUiyZJer3gFJavEkCgmt5vqS59cL0HjMWDh2TCeBRpw+dYX/CsPl2vCrtJofRrMpdvhf5HBGxVbn
9/zpAMbTamYRvN7O3BD0WBdUNgw683SkrlJLGTgifUvdNDnoWvqvAlgEVOj3xDpMP01y1FWYt5VR
NRL+9YGNoq4wDfGxdvPqi9RoeP/7S1xy0/8Fx+JNePoS5aC3UVXbuo+JjpftpioRb0KUthMwpoLE
eH21841KkYiwCQNArgsm2qvVHJlQV8QGSWNGB71K8zdbeFg4ZKmmHuck9rp9nylwhLWsrt70fFS2
Lq3zVGvhJ6KYzgAB+891/eS1piMicwTuW7fq/ZzPxiubRmw86KUNs5gBAjuGwGHpy5//VdKMFm6m
dQ7pKJ0qdKlsGRr7zIC/XNJ1+jx7BN3rb/YMprTsmUVQwVjmlHBgViuqbYNeVlLAHqo9twq0SReH
XnRYUiH+/gJ8AcpobmeF3xRD81/IoIOyowy/RXmjv1z/LZcOJgxpRFKY1VHOrbZvJ/uhmUZIp70d
Y8VYFfFN0tvqcbFc2HjPF5bS0GyiIQAJlBe+KuUmaRiKAyXFD1MtfzZT95VKPHzoounT9Wd69x85
vYqpc5beJ3UjNNO1+Adubpgrpa3pO1NbfqTVVn8KyX9qMgKZIF8EFPoFcIIpD1kTddNuSloHe/IO
2tIutjssmmKnFIdINJW9s2y4fb7WwNL/9/O8GKuSJdIQ1xkunm48V1fULh9AszNYbfAjB6IQoD1R
jChH6NV+46Usd+v6pbDnmGLQDV+gl6erpRaaKH0nDL/AkcRAB6LWxIzBkzbHH91MmnAm0qj9NuUe
MwA0fMbfhctAcjb5/3zVHKto6xgsH3z9i9gISPkBeadltPpFzK9atWhTFce8OD8goGD8EphsBFgj
KT97uJcdBIsCWwjQEAleF6UayLnvNl7McvWsfgWAfkI36TqQh7VsS1zOiwZlhC/HOEBEnCgjb5En
Sptd5ClJTNox5N+YyhYbE7xLu3TJhEDtARCFurrKBBKUPZXQKVQ/LPPxTjX79D5P1faz1Ufyji4o
XlrFVPlxM5MC5kqkfx9UtbrJp2Q4lm2Xv4L0qb6PlZrfWZWV/r6+Xy7EXnTx2Z20OygL1wBG10QA
tagy1bdrTKQMZMjRIGnteEPf9RxLsah+glKh1oWAyck73ZbSDatGRjiL1Y1uo+I3gpRoe1gdu2iq
G/jz5vSppnLTF30J9TmdofQhARttpKYXLgEGUhC8Fi3SpR98+jNG2xwcJ2lVkrEi/qRnSfOfqSfJ
F8Qa7PsJvOrG5r+067hvEH7i2uGaXd2u2uKnXLtYj1iQpZ9L14kOYsyLO90b69veaMFtMee8vf5N
L245GGwcOrCaKActv+rvq46nqWcqJt/myvuxzMHu6jGXn4Bil8fSnfMEqYIw/GPbsv1aMBcwAfUv
5i3U5+qTGU223PWRWoAScPsPY1FhsHT9J176DiDY4IgwuwejsGzLv35hNTNu4u7A5EhRo0DI2nuB
IYfmHgITzQfHnNuNfX5pQTYfky8Q4sTGVUmSZJ4YcTLV/EGvIvxkG5l8yGDsGUhW2knj68OABs31
h7x0tkAgLlQRm7rjfXj310MqnaPWZiM1X5Xm/IrV3Bc8M8dv1xe5cN2SAv//RVbhJStjt56Ye/my
hUK1h9A2o6XnRWWBMmY//V9eIwBZrN6YtNJtPP1u4dxy65eYU6E8axQHikAxHtj/Ek3ChvFaF2/p
7p+3GJY+DrQ12ANwtdZkImU2NaWsE7LhRC9ua4Gn4pR1ViDw4rnF3OgXLY/6rgTfffPvLxa+BvQl
GhxgIpYX/9fX8/p0zpwOoRYQwRBADZxQ+6wdniDQdRsb5eIzcg64lhYzybXOZgpIQrGJ/H7nRVP7
TSu0cHyYUgylGSyXBjpYyEgFkYEhla9rU/SvbtIkquQLsBeAmAHzXnch0yrJx9ilWNVRuwoiif5L
q87lS4Osw+H6Wz0firIWjBQs3JD1wgd9FRFrZmUVFk26P9v2NN3bQzpOzyi2jZGPCgwvGY9ywMyl
mrXKYzaZaJ+3XUkRm0tdAeFvKG+hKbX+6PSx+BKrrbmlt3gpVCAIzMSWeTqV+ypUAGJKME8O8XiK
oJPVWoJXyBx3DxgW/YLuNm8kCJeuiIXahbyIuuRHqyPVCyAn1kQLC9FreI6F8WXAxe0mFHl+dMfG
2UMB7zf29qXShB4hYw8+BHWmt3rG0rESY9AITeXcivI/N5viO7P1mukAMLUG95minC6HWRE7kZSK
cTd22VjulBiY4o5KOa7+D/uCQhSQJRU91e+a/QXwQKvYfaofK1OlHNXI0voAeHOTfQXQ7HhB2zhd
fuhrYx6PcZRAgCOrT3k9Q25+TbVCH6jNwUfv1AmPH2DvWrS1eS8EdOIAtwj+LNB91rzVXlcKquVO
pY3X4BaRhDrG2K4Mrh+RJbCsMlX+diRGUTXA3X3tbMtYVQzYuGPkSTFxO1Wz9aUQ4oOaNsrxX1ci
sLIDluk/FlDrW9jzwrbto9pGN2AsjknkIkFEo/xH2gzl6/Wlznc5SzGT4jMuK67vwhgAg9EZne0X
/8PZWe1IjmRh+IksmeHWdkJxM91YO9PTZmY//X5RV5VOK61qLUqt6cgIBxz4weLBt2NJPrKZsGKQ
oB/MkjIeJ2OedlZyc1CQgaLPB4BuraJQL7oFSRKXOZ6ljgKGSSGeGoB9dFCwfoxzfbpzanlPlvT6
/iBwoY4BkoxXkivu8uHIsKfR1NrC2y6Gf8objBjUJBsnlMbyk1XiiHd7aTdia4iodPoFQFARnZ3L
AdHEGfuU+o7XzPPyNcormuyAvbLP8I3bAwji4ElB2e+QNKr2FEzW/KUt573n8oq7IrCD1MOFJY8o
Aq7znAjvyBEtOpMIq1KsFAUfoYcTJtOAKAHM7tpV1E67D3tr+tWVkfqSLUIzyAjgEblqYtZ/5NK0
fxlFUnVPRj7W31FOQFAzMqa5dNtBmn7XtV07RyfT7ftYNxrtHoqJ9PX2aorFujx9TIOKKcsJaPaq
E61Es95pKPp4llKP8snMldjG/08tqclH+O2B9J6mY88Vlh7SXotLr6RGod/d/hXXNw3lAnqPlDYQ
Rka05fKTNqrZyoEGR1BNGoiTRhJ/bJH72Ik7rm8akQ/DaRfgOcoTq1EWLCYrabF1T55GpfxUD1Um
+bowb64W0uidR2dzNKpgZF1CFcZYbVPcS/s0NB3dc/Aqbe7pHI3J06Kiw+ZZZose4e0l3BqOIhRi
B8i1CjmryyVEaUyQunAOWbrY/mXaSXHogyj+Uaq7HhIbXwvlbuHCDFWbe3RV8upwkhOGFhZJdBP9
qyAQ9q0K4504YeNaEfLgBN1sDPrsq2sF8LENqpJBFrmSNNwXyvRIUS+C4DM1i3mXoybx6/YSbt0s
F2OKwPVtDKwCBLGHwsKRAw4VqIbogDjRdOwg23+ishl+XmbFTnCcHKdTMkXyw9BO4/fbv2LjQ178
iNW+MYJm0YeZEzkjSnlIcZnFWr1qkO0L96TYt4ZC8J7+KXAGMtPVUGAH25yaou3BX2lUlGeW4F5a
ai4oaVr2agPiL1vdNOCfgd8R8YgccbW4FU3DyskqcBPSkGmnKsq0D7rRLtrJUfI69Z1YRUHW7NJl
PKvmCKEWWG2Qv7tlQ2VOAYZMXgyeQl9tKzkI9Ya+NHs3bc3fED3z/5G0T4ObaOq4lxFv7WEOCOk3
mF3qIqvBBtr2BVQKBssQHhwWrXhWRqLeKJVbT7Xnfocvu/U9cdhjLNJSnqXVEuthHCeDklhAUyxJ
8VE1sEdXieU4AAI4lP+7vVFfi1jrL2rRZaTARb4KeuTyuCCWBji/54iSrvPf+jj2nVd3cQ9GK8vU
z/ESz7rLfYXVDmya4jQ0GqWXAgBm1g3RRykYB//2b9paARwfiSMhLsDzEl/kzQleUGELI3R+IfHo
/dc8bAavopkOLdtQTreH2roFkSNiqdnNurOmS9mI88cZNVAvTsbmV0JV/b5CQS3audfFIq4WmbK/
aK+SRYKrXS1yYM34VhYgYyLDwHMby2T5N4q+iFl2kqa5jZTLvxL8vnfeyo3TCgAP2AIpmqiprZ4T
vdTmnDDA9sZKtwtEI6L6GBFX6kfc8JbQnWcTFxlVrsIvXTNlmHiPnaXs/IitIIvrwoGxBxdbELEv
P2e9TGWP7JbjVUFiIc49SMriNxawYbfqF+lTJOV57E2mFWLbDDIlRObeWEbfiLv4izwuy39zlpU/
wdiygL2p4AWt95YVujjyaq1nyy0EM2tOqjupjkZgK1qFHW/SAPF8/9E0CFiFBI+wwlx3RaQ41tqh
Fso/k+b4tP/xesjk5beZ1MpO8fn6DOAdwkhANmhxEk9dLlo7alM5BF3k0xnoHq0YFRqkWzOekqjY
2ZzXFxxD2dxskOUtCIqrzal0VlrNYQNycOjrU2oKsWZbK07pjHsxSI09EMz1maOKKoJtqqXAQtcA
HImcCn+kRPIKB7XGELN61+6TPZDT9QIKr01hYEuaiIyH+BVvLpF6iYus7SCJSKi6UipOefEpUT1r
Vee8e1swFFUAePgihVoD1JxpsLFBm2iMliBamqrvAbEIhRJbK4+376vNWYmBWD6wGmt4fjBoGIg7
MzSnwAyOWV7WHmJ58kGtkDa7PdT1tkDR7jXvhfVEH0S7XMCkh1aZRKnkqWqGol7iGPMhloIZxJL1
ksv6n9vDXclik3bKAIUJFqmvQy1aXRMyQqqolwHzW1KuE5e2CkrJXYAfKx4CCFSi8S53oi0YQf+F
vNY4vdt1hvzTRggadxNLmzvXaRujhvyU9OPziOe1ekIHDTccdylrLGd2fvJ1l5AuAIkXjXnRK1wX
6AMCyZ6GiORNQWl+Nptp+pyW8eTWPYaE/LTBDx2rPJuJdq8ixvoUxggm3/4N11e8oAigQcT7RRq7
RpRFszHqVJdQPR1NjClLgVCPavWYNHlJGaxS7yyu3QMyv8lj1kKmuj38RtuG8SktMX/iI5DJl7vE
ijCzBwaKSH9qCwgY7BwvQRb/t6pJWD6gGd26eZiUP6NZaT5F+hIfKesOv/EUaEC5a/3JQJP2WGbD
EBwSByO92z/w+uXl9wG2QUGOvPGqk/lakktkS6KH59gHPQ1S8gIlwhwo6k+ITcy+0ubNzqAiRLt8
7umdKUgS81k4QuuOXRa3DWbhSLSTZRnfg6oseZ+awVcrq/Nn2Vzu+jievUQaoh3A/db9ILQrUFek
UUXIevk5asjA4DUz5GIVBWWDRLV8Jw/se80o9oonG0OJxjSBKrpbYvddDiVFalzMOisLyZlYzRpT
oFpTOU7+WDb53j7bOGoMRoQGCxNPG2e1z3BojvkPj0aoWrP9M67KzqdN2ftyP8vJIVOz8A+qOU5w
HHW0qWCEG44bTcWeZNPWrIUQIWwGZs9tfzlrR1lSnM3gmWJDF4eeo0wKbpBRYD20tpGfbm/ercHY
vLSSELEhS18NVraWEvR9HvpO1ltY+cn45LgD/qqg8RC23kM9bA0nrjLOssCnrlsqQ6nKddnA1qid
ESiMlJU/chlILiIV3ff3z4w7g+CeshsxzirJoYTbhw7AF0/SyVkz3crPSRtjwTGh+v4XQ9H+E1pX
AmGsXn6xoB0rFK60wAunxMFqYtFCr02G/D8pMffezK0VpP+CVz1CRyyi+PM3QQek9i7HFDbwdD0c
er+AUN6ckFXGFjG38+79iRKVWpDMCLQBQmOfXA6XajUfbJQCT8U47Skyx9QrMzwPiIy1cGcZt95n
FSCqwOtRooI1dDlYrCLK07dx4CU6lYwH3sPuW2CY0metUoo/S5DWLYo9tf5MqmpRKUdjFgM3xa5Q
tFmmf3v00gNuwHDCwIFgApMYU0tfeowvft/+4Ju/VHCTbYS2uPX11bHBTm2OUCARxyav0DHIbLjY
UlB1h6S29E9EcL3ihktUvVS1HM3+jArjQeqVwY2Dtn82YpQtY0yfuaGxLTzg/bicLcoYe4CCjbeb
Y82/gM0h+7MmLIUtKmfFbBDMhZZ0aJ3UeoT/4CCWMWoHyp+6j5Yg/s710Bpu1kIaub1QGxEe/FuE
1zjwrNSaBhDG+ejoCYC+os37Y9NLA8h3nsVgmp6hjbxXj4sADzQqzxJcP7iF6zyjMWbqtg5XJxbF
9ypaUR6m4IRIbTaelOn9oiBiODEQvgCMu36E80VW21HGeTDpuvjYUD87wHmI7pwJw5RaS6sC6xWj
/7IMWfU9tJziLmoH864ZFmsnPxDHcBUOAKpEFJjyOIi/K1w12gE9+tOSpw3qci/8blGo1dvz7a+5
sZtI8rm3CZ05qGuNAmIfyQkDNfJ7bBPP6RKFH6RkdJCizCsvByh47PjR7tyhGBYr/XuNYvi6yHAS
8Yi3ihb56nooNKm3tRnQjVapyjFH/B9LaQVFuSbSfaM2ZNdGcmQnLNi4b+Fu0e9+hakx7cs7qVMm
oepD6lorgXUAHZr6+NNZh2Dcv/82IhDECKh8glHktKxLRQ2XuMNJjHxlaZbYA/thftPrcbpvdDk6
qE46PepTvLjIFFMWGFNoDV0Y7+k9bMyYjN8kdbYJLCmBXs44bp0axT4z9ONlVE5dSUBJ4ST7pydQ
27vxRYa32re6UNUAwkKvX16rWcdYQFl09CM4cVl5V9FH/tKYUncq4jQ7D3lb/8jSzhEPa4E1OQTe
O72pYIpkRvC/voYSPXXQTXYSno1LCy6LwDmIn0Qx7XIBGkAOupYAoJCc+I/Wgi7Rwsg+mPmQnEqn
nXbuyK31Jr8hM6UkCytkFVAvtQ4CslIxgJgKWr8jVkjczzUkmIjW6F/MjZInyCvqvjRnVoNRU20R
j+8ZrGxlMtfJeXSyxL4rC/i1XqN1y86AW+kb1REQ5gY9Lu6m1XYCViPlBooe/qhFymnoNOtkwWr1
AyM4YXLyAgbWFKZC2V1IAOJWGH2+tM2g+C2ybPeJhlblEFaI9436z9vX2dbCk8dAWqKnSUi6esQT
jEtnO9Viv5RL+5gs5vcGTTa/7YNw5xOLOa63OXrFRGs4XQFgF8fgTdBGVVFeLINLhJr0ixl1+T8d
xroUFMru0SkU86NhwfZ3LCn78O4p0sCgAgbNh6++PsuBZOpBEBShLxXI4k3TglJ/G8O614a/iBRB
0QNSoTkryNGr1QR25PRdVYd+ORTLycCc/cGMIC6lbbEnHrDx2lGf0jiar22/dfV+DlDjz8Ws7FAJ
nrQo1J7Kconenxqh1y0kEym/AIxdTQh2UJTVxhz6RTyEmN80vVMfkhH7+TaW97oEG3cOx5LPzwrS
JViHvtrQgdKJiVyoXBuPTj7wos3FFLtx7QyNH0h6t7P7t0YkZhAGsYI5v6YMp8WUq4XGNT/XZXCy
qqX2oTP+iUwtfAA3tEf72BqOpA9VDeE0g1vw5RFoQnkZassI/bauJb+rFf3APdS50RLZX9PWjv/i
64ksAtUD6FCQHi7HWxDzCdpSD31zJMpNAyow5oxjPdZCf5HUgsLE9FQmECRlX22UosbDcNCFLVBd
LX4clI1n5bHxMeBxen80wh55tbLlyoLSezkra+mgXBVahnyxurhh0EtnOcT/IcK65/11HspLDCZc
ZMBarIaq49ixikXP/Hms2xdNzc17DN/Hx2SRxp03YuMipi1gktRCB+BtWj0ReW3nYOvj1FejCt2A
tEOCSa+bonbTYZh2llD87tVdLBgXwh4X/sEV0lIbenuxaIz5qSHX30C11A9tuKtvIt7Rq1HQr6Kq
jbDKFQ8PUBMNqbhJ/RaC52lObOwyauSsxsXGkA9WuWs1Ckqs6ZR/jhrrvQZphMqQ/wSFTex9Ze3L
VvM5KycZU382o/EEavVjH8T5FwRAu7tySoKdvXKt4on6AFV13WI4Er41AHqiF5FpSp34ad4QXJhd
oFMbNoPRnwInf+qoJ56lrrAOvR7XL2AIi88tALzHsND12CvzWvufbozxv7dfv41PTTUPXyeAEhT0
1q+fUqhOo+Vl4i/xIINJlKCXROkelWXjcWcb0d0GRo/IxLplF8wEUT2WJXzqGXgo0H1s91SSEvQt
ltQ8TaNlPpgjEY09WfVeIXjj7FBH4zIgNaIavA4tYITMQCTSzM+yOfmvsKTwMRxr8z62i52C2tY8
aZmDuqKQgCTJ6ppTe2so+NAgMIrGvCcvSe+IBeQDNXvtMKLX/xgYXXIiCNDPt7/jxtvB+0vfRqHc
AgBNrMGb8KlvI7kyEuZIHzP+0xlGexhnbcBj2Kjbc5+PewiwralScaa8wwwg04s/fzNgFy0mvCMQ
zmkvD0f6voPbJjH0uCjDUTGp7Y/BsFSuitb1x7+YKhw1hagUONMa806yE6PEwyLriES4yFiPX1t7
/jXL03SyC8e6uz3c1u6hbEAXmNxacAlWE52B/OjJhDzAYBQ/psYIPcrNWGNFnfrn9lBbH1G4dRNq
iAhnrSJaFcgFFouc+epYmHDMCuV/RZflHwaFDqpmZs4OSuv68FNlozwDsYqCPg/Y5dTiZmnaIZWw
Xo2X1MNZp3xuh2VP3fN6AS9HWYUZONmlRZmhRtComfJ1KApqa0rRfZhGWgbvXUCuGFBuvCh8KNLl
ywkpUjO3UbYI2GhkfUap9Ze0lObZAbX+kBXDHl73+gUT3XoaL2RvgITXpUN9NJQ6lcPCt4VRRkmS
2ropJLVneVoalF/wLXaNUeRuE3a0PGdp3OzEBddbhp/gUBugjw+w8hWH9+YYVgGWPzKCQD4IN7v1
1UKvvhhT298HmiOdMhRq3i3QiEWOEM0QvRcoH+sodSh0+iw2I8p00w5pFSunxY4cGlD6nhTC1s5h
MMxZaXwDwRCTfzO5Vq8a6jt14SM+09Fnpl/xBPOu6d0sMJwdrMfWYUDtQCQzCG2TOF0OBhKss0Nn
RBBRh/BKP6hwsX2O98IA8QRcRj1iRiKO4/aibbc6DSlSimj3oPYV161Obcoc3MwcTNrTi+on2uQc
51nNDpXazSc7Cuj2B2rw3+1jcn138wrQxwPAQKHySndJttLILm0194dycFxtJJMqgILcYUqfeIE+
zXds+tmX53zYKcJubVehiE1wRdIBhOdykfGNX6yg4i7oUnt+NpL5T2aoQ+4iM2p6GJ+Mh9szFSnT
erXRQRASOzz+gOsux0syMMqhzHiytfwelUXv3bIYi8cp6iwPIebK7aMu2qGKbi2vwKC8mt1BW14N
WiJOUmddXPiOTleoDQinkERAcCU30qe+V9JTGjvxN0Xqw/fXfy1EA4TOMKpQohx7Od8irjpaRAjD
SlUfeZpUtM9zhDdQh1KUnxVG6ZlmMu+kyRucIB5jOu10Q9hS1EMvR5UKuzIHB5FMirMoJhWOlOle
nJnaL66IsDuEAEiKOwnl0M5trAArIRx5G/DIgxBbbUd1D9wkttHqswMHwShNMJQB/K2XgSCwT2S0
/BajUdw6tZZ7ZPXRrlK74M/tHbY5eUen94dQA8ybNYTbqMLW0PE18bPUHP0qydPKjRAuqFwiWR5U
Ix4eyzFavoM4JwojYRw+zkbYn2o9cbydH7Nxu4jeDi+fQ/cBz9HLLzGnXU4ZDS3r3IoQUOyW/Ocg
fsWkBPHZxtCeqNvO7wwUSPzSUdNjY+p7rJKNi1RkOMCTKXKJuOnyNyhdgGS5xG8ALTBiiDDgxtyW
5/fPFP8kBnr1cEW67nIUbstcClLS/JDgT36qI2N80u3ZQbegSVln4uSodA0C0eZRMuPoW5AlzYj0
ik6eefu3bIQBtJqFnwcLDxditehTIs0YRYepvyhtdd+Pqn1OlXy8L0ogYpIWaPdlN2QeSg/91wmu
8s51c73ZQSbSEKYhQghAOedyJeZYV+pqQM5qmXOw0FgCepMmRe7QS41/e6bX1+krqYTOCw5RKM+J
P3/7IGd9NcU43Hog+RyYvEr1bajS2Q/qKb+TcG35rk+mnL1/V1PPQQEDIjQpO//3ctiubJQJ0wYH
v5ROPbdwe/wUQvoT5K3Rx1uVq20x1c/wK87zaJcPytTmO7/h6huzsKZoq/FyAgZ5Ffd6M3Mpa9us
05TRm5UYWFkaAwpFD6DM4EsNkuUq9mJ8iso57ijUN1NxoPya3b1z9fkNtKlpXZKGkNCuPvQoAa9Q
wfYgQWCE9+nclSdLr5NDlEjWx7HPHNeZd81Ur17s10HpyyJ+IGQGV+lPq7RdOFQVQoZSWaF1EvXn
oNL7Qzvn36UwGE6353hdJhHjCaUdaIWgKtYhPAztQUPaeURYM3e+lZlZ3TdO1N5XyzL7GmpQ584x
x3sCButD0yfBR3xQjXPfOf1jOcnarzrsZmPn41896KKeCLCOFr2IW9agSK6TFLXFRpiWS/axKCvV
jcKi8/Qmm1zDSUcvtRAlUwdsWG8vx9XZFiMj//BanyFYX+18A9dPpwch4HWZEx7qpm586POJN1vN
HoZxc5KiQCs8ecSYl4csp0OsY643eJbZSM/IL8ouZF7l3ORJdRwdRzo2at24Mt3enZh4c2SGFPk8
Uf5aeMYxl0JyKiZpGwO0vWaqlacC1Ng/s7qUp1Kxm4+YWDYBPuuythP1by2w+LZgFOjn8pZczlpt
q64xS8Ymfhkar4w17d9+Tuhel7qT7nX6ru5PklIeCJzCIO0ATlydYKQVpqKdYFLYeZWfliECiBlj
rPt5HNvxVGp5/dGae0wyb++izWGJTcg8aNNfyWmiIa85zZQOUGjz5RRoo3lWiwkz12SJD86rUUse
Nztbd+OrIuyIDjBoBGBY6xsT/DWJpImIYZs2CXbLTe/jIq+5NbQsWAVD8FuzxvCuW5LheHu6G98U
Ggl6tq9KLfDCL78pLXJlgEGAjm0hF3cw/tMXWxuz/5RKUXe27sbtSC2X9xD2iugQrQ5NOtdaR7Q7
eISAaNMM2C5hs1G1j1mv6U9FGTZfb89t61Mil0vhl/hWAFsv56aqIXo4bT3ghhnphzCZs7tMc9DT
kIvmEDcBioFTXLyX6cW2fUU7UALjhljfydzHtgKMfwCJFU3HAJm5+7FqwwcY39FffDs6sbB00Jil
ebOq4Mgsp8lBHLwGGdRTnDTykz02uRfbffDz9lK+rtVFliCmBZ3MpFJLq3Rdle5aA3MHKxw8KVH6
l15KE1CzvCmGB6nViVyEFePmOOtKb7q15AQ/nXBIP2W6E4xuEiY9DLQ6hYYSaOrsI7KZfdAkVTK8
YpQj677LWsvxpSzQfziE5E9JkYW/ajT/cQDs6DK4M2Xgd4PJqMcShHLi4HvyUK2uMyVtKzkaHK7S
PtEfe61rT60zpIdWcdoHYOF7XftXi4rVGgpJZbEpxElfYy1NZQ4XrSbkbEBT2FiD4B3/H0WzzHCT
LBjD+6Ub058WK7mchyLP849JPWejT/EUUc3eCuIP9hDkjmuoBdIelGC7+fuUTRM6FgZSxu7SL8Pn
bFDGnah54+SCIxEcSs4vN/FqpWjDZmYUSJNHwgbnHCe68HfTGzXOlLEThS5aHrG1kyhcZUZ8HfY1
NXpyRWJ28ZveBJEKfmPN2CpYplVz9TF0nH86tVR3tvXWIFi5UpEXCgLUWi4HydslVrpWJWSIst6N
Ct2EDFOkh9uHZ+MeouoJvg0kA6CmNdBsqSo7ljuJWFQZljOfdLjTl06oB4TzecnRME8jx9l5UjYu
do0GDuVA4dZLOnA5tUSfOydfiMPSpin+DPMSLcdAsjT6DSjA7QR9WzMERIe2DfuE6HdVxZGHpdWS
kIi/qmJs0/JZrz52CM99b5B+RPciaY52E5ofb6/rxqtJPRlMOw1lFEPXaK+kHZWxhE7iTaXcdV5Y
mPHHZEb+ccCcF4mzzEgfZT2Nn7JulHa+6dbyguIDvgihlwrfanuC1ouVwuHyEF3BQ9/Mcnii59Eu
ghAojTuPytY+ZYMKlj04/it6RiE7E5ilaPKsojB/8s1V1ZUTc6/iuDUp4TwLMwZ4L+zsyz2zOE7d
GPTjPdzwZsyWq/ZhmCrtHrENJB1vf7ytsYTsu0WPl9rmukk/8TrLcw/MuafG5RvRRLjTKnLzmKRN
+xdnQajL83AR61hr6Y4CyUhwjRgQNArq4QHbw5vp9N7PspLsnISNL0U6xqVN91ZgL1fHrh+XER1S
ToImI0DeVnrwkBZNtbMfNi5kCog4gsCnE7A78SveXI6aXnRaPo/svjqikzFWikX30Ohy1xiisr6f
M9PcCf6va3c49YEHJkJFwZBa+OoRoHRS8yTZAzprVSwdON3yf1Cm9Cd0nOY/ePmBr1CStgJl4Uy5
7KdxmJ/kWmpV2HAlYlPv3j8i+4VoIm5WAsvLJYjyEKBVkXB1U0Zxk2m2wAb05WlED2Vn6htbFeQW
Lx9JF4XxNSk5GSc1oc4xYOlbmiej7cyvfZ1oUOXSbGeojSvNoEqn09nksAO5uJyVSdmtb3osiYDw
60enz393ijE+S5Y6vRhLKp/tGt8CNHa1D+9eTjrUQjAES0Eh53E5cNyxjIHGHA1jjp7DrNIIJ+Kx
ylw51+YdkY2tBSWfEYryPBooE14O1lvQkvsZqYXCatOvaQL5WZY04xGYbnJ3e14bJ0Xo2hG0UpYB
n7YaSq8Ns5IxJICjKY3Pc6uox1f0aMsO97Vm3MOlbbyEjGeJhhXCsKBBL6eWOmrrVIqBxm3RD8eQ
CpkrDfVXU4m0s5U5010h7/puiZO3iiu51vh2hEuYJq6Bp6YkI2AaD703G3qauyE9wtbVZ8d8DtH0
qNxSG/LvGf+s6YZVXX5R7bTc823c+KRU24COcFIgdVpiY7+5kXonUKDusc6hkeb/RrqUfpplZ34y
7S7eC9y31piiFz1OeqvIP63W2GwMOw71iLwOA/O7XpuMAxSp4SnBldsXYnMAurM9vfCtRX476Goj
dUqiLKFJAlSZBY5hizXfZUsIyzhKLVzLk/hBMovfOcmvUHv7ixeMRij9VjrXCNNcpbKpbLSRGB1x
H90vR6U6QreXcIot2uPtE7P1JWF90JUga+ZpWX3JRg9Dakms7hQN81kpyLsyWCh+l5jKzlCvBJr1
zhVqWvSs4QhcBRx4/hRNh/qgZw1me1iaKnlYJDV5aJQo/VVaaBe4TlLXn+pe9YykP/dVbtZurjcx
HIbMOIngnQh6MX/jhLAk5Ny98b+oR1P19pqIj7v+nVDxBONI8DnN1dtnT4tqAuNG+24upN/WFE2q
iytw/amtoH+jPaJ8vj3gxkeALcGVxYdgadZhBJjxoksTjhPMNKwq7ax9yqkpH60mXL7/xVBwmwQ0
iZbM2sBAG6n3NYPco1jdSJ+0IgUHlc4591Y9aDuJ5MbzxuMCcp9VJEBap9y0C+q8MObeq230pyWN
hmPLOf/SF4mEImZRnSvAlG4zYdB3e5YbcRkjE5UJFR7ql6u4TJ1bCt7G1HuZZkpn7E9Nz4FAsLNP
rqWcAEVQUxBwD0ewfsXV9eYarCsyjUVnQ0u5mt+bTfrBsurxMNqhdNBDKfg0Dk7iTjJ8p7DSkXq0
ij3vps2tIzyqhLqmqKBe/gRn1vSWheA1kDm1emjrvmST4oIbnP3bi7o5lKjxI6kBgXtthdWGMjSp
xGaXOrN9xk0gRcMzVY7cKu8GJ4iFpU0Pi0gIaK+RNLYcZtFCU9BzKis4xAPloi5Sw1MYdb3XkT8j
LV7uUWmueZmvowKMRtxQOEyuds0SmXIeFVrvDWipH5fcSg/IDi7PNmp0Z5rH1nysSr0+pnaiYa9Y
ZiVg3GB4DORsPGpqMp4GaUSZzwr76JCB4/AL0AV7wrIb76EIzEXHif/hYF1+8bqxwyTMFE5VGw4v
fTwnPBOlcw8vMPmMEKPjm3Qaz7e//cZ7SJePhIoIjvO0Rovo6CQApWKbNf003ME3aX6myTI/ycuS
nIY+Tw1XDfrgMWmQEZCiXt3zEd+aNadMoNY16pzrd2pKOso6EVGPJk32KWvt6aEJyfFCPe79WsJr
Y1GlbAeTs3WNiH2AUgE1Kfbi5VLHndqqJeV5bzBK+ynEr8Ttw3HPLWTrXNFzp1okbhLqk5ejTLpa
IRzOZaXXdXtQqqL4t87b/4Kk7nYSyWsxLYHiItug4yEUWtYAhD5gz0DM672qDWwXcUnppSq6H6bZ
Fc+qFBb0LnXVl0NpRuu1ALMvly2u8LX+WKR59PP2ntqct8AIikIZ/ZdV6FEOYzSkqngejKA7ap30
D6qzwxcaIOVOL2Jj8/AEGShtUGkFhLw6MkWbqsTmQeelTimHblv00l2hJq3uomG+vMRNqX3E5GIP
TLYxQYGipwaIxw1iOKsJLonTD+VS995Eee6XEtS2Oxmd+TLl0y77fWuKaMqDWKXejGjBKmaJkPUP
uIfJfHpZP1ZVNH1FzITChDqavSC5Wr5VF23gjl3bYXyF8uExja36Dvx5cXL0cp5cu0gS/TDovXPn
xHSg/FAqpcNo1NNfbHngddDmBLaezF3M5s3DWWVKU8WjgxlyRBE2c6LYz5IgeTSHZo8btfURdO4L
qlyvTXrx52+GmqS57KW6YmFqSHPxVAX/RH0VP5hWae1ss43rQuS4IiJgU1/JbzVxLOUhw9E1YcWc
1swPStCpX24fm43oFKiDUBgGzA58T/z5mwnV84gzZo+RdCerM2K/Y+48ZsDmf1ZTZz8nUtr8uT3g
1gqSfAmGGUETzOLLAfXZaMa51Dg96MKddb37okgSXjdxuyfFtjk1KoTwebB3psiyGinKqroeGQl9
NYJDyGteHAboFWXydNcnRbTzqm1VuUR0KOJgKgY4O1wOOEd6qFo1a0mHJQDwKEffJxQs7zV9wLmh
AVpzwNlB/iH3hvaY9oH0LPH6noe07uX3V7iI/QlWBb2IdGz1Wdt6bAY8HdE2HJv6JQtyza9xso9c
s0/2/Iy3vqgNNpvYHE4GgvyX0wY0r5HSss5VHka5h/aAcd+WCCe6mpROn25vn62biRoBNXtAK+Dd
V0WuSWoyaaF55ZUIQf2M0z79UQNK+VjC2er80VzmwlXpwu28LluH0VFQgBdlAxiYq0+rWy1/s6F3
Xj4F+Mh2aXCU+lI+3p7cRlwkTNmAvjA9ugOrs6HFvWXGDaMkTjf6wZjILnQ+iMhzbngQTNPHoMvi
x7HEnTowhr06zPbwNCbI3mkzrqN/KZykAGkv7oIcZnQxGRWkt1k7aEvX3S1Wt9x3htadnMmR6NPq
wc75uf60gDo5NQTqgOyuhEyacaqTTgdOkCrL8nMaMvsQoNaX+OXkUBnOA2uU3KG05J0r8Hr/ku3w
b8rBRGXgeS/3b2GbZVlE0ehhskOJZs7lD63ZvDQGR/X2932NiC5rATQMOZUkWCAJqfRdDjVL2aQl
LfURLGsb4zCiYvFBibFbdaO5SX/KjameAtWSfk1LUrzQxlTvnTiJHkQN/EelDNIj0rf250IO9qT2
thaf1gPyo6Rjoj52+cvAkBRaagU9pZIAtk8rY7jUYPdc4kDVRhhE2oYbt8se4ut6y3GYKa0KqB03
yNqAtsPc2tLx/PIcJ81rt1zsGZB6a7Y/wRwqpofMQnLShmr4FS1oZR5TbcGM6vZXuX4n+A3ITVEg
47a8apAteVtZsOEGLyqH+tTK2fAch131TaVx/YU+zbtlPESRk38Oeh64Oyj4l0u9WFGp2jFl3jGn
7ITBUepHDc5mIFvMnSO1sbWZEfgOUF/stjVCp0ct2Woy/u6M59iroyEEz2KbSDUVewSZzaEQR4N3
T25Hhf5yVlLSFWatUwqSnei5tIWjUu4oxYOp9rt2hJtjcU2BB0KPmNDlcix1sLKwqEitqZQozcNk
jJVzLlNM7WWnmL+9e3vAzBWMUkDQ9GtXJyOKnFgeHAarajwQgkh/TrQliP1otHJfmcd0j4J8/dag
pkc5iyATn04eg8vZ8QrEGmbEFDYBcDzDcgThXXET3J7WxoEXG17oCdDVBJxxOYrepJLRTaQTM6LA
kx/Z6F64VVSn53mynC+x2aiHpArKvXb/5uxMMA3EJ8TsV8X+UDVnjKy5aALJHj0nLuMTGA55D2a5
tUe4YinZcamBdxS/401gK/fQcagcU+DRGlC0LSDeHNkPL6b05t9eys2hxN+GpqeI/1ZDpVUWJCNd
KU+r5NAjSlLu82H4V+8Le6cGulEjRKuOLgkJNyeNgP1yVhL6EKKIyGVht7XX6G35uywW289qPb0r
F8l81Dv9UziMyj9JHC/fcUbaI+NtfUCCFM4Eqhfcz6vZooptdA5KfV4Ei8oLzWU5otSd7KzpxsNA
i48OgoX2Go2p1RHHES0vmywHwTlHC8/AGNwNxpwftNLun7raaTHr66jDotp9qjVnz2Fo65OCHKU1
DAad8vYq3tOqRouMgWZNv8TJcZLS2kcXgNaqOXWH9+8egJuA5kXswRN0+UnbaJLs/3N2JstxG80W
fqKKwDxsgZ5IiqRFjfYGIVkyZqAAFIbC098Puht1s4Md+u3wyraqq1BD5smT59RNiwl1U7jx0Oli
N7nY/S1O98cthfzpRB/UgWhD5z67+HSpovLcGZD+UF0fvhvTID+FWVHfZVDDbuzUKwvI7qDpzcHW
hXali+ul1sppxCqps5GF7Jw66/Zi8eeonofwz99vVNY8gnPUR7nTLrbKbCQT8iigicbKC5BbakJf
e9O/DcDb0liWmMi8/cmuIF9b2w9qJQiuQWy85DP0tVtNxvauNgW2ZlFdra371yjm2dy3w9L96ykn
V5DHx8al7a/w33e1b9JeOST+81JiG7JPvcYcv934WVeOJmRVOvDCrS+eYsX5VioWNxVewO1QNUt3
ELNXdodRzbiycWnIn54LnSSmATGzPg/Z7D2WWDKNcVFlzZNT4HDwbnEzn+JgVRsflL2U8kY4cuVQ
b7gJovDUOIhHLk4VQjmLa+QF6Alk6J0HQBSjC+/sw658zjtcFnmmzNOkuxEA3HZuFFiubUnLcrBs
Avm1odier07ru2TkHhOWGd6z8NDFQ56a343RM28gvddGsjemC3QrWgrCi3NWhFUqOpI09h528W0L
7AnrJovddZlv3JNXnvEtWWRZt95dCBHnk7KJtjKEnggms04/yD7VhLF9APUit9NjZ2mctztQ9Ld3
2vanXuQxuO84PK48eOQMFzGRD6g60OA2oUaWz/FsLdXfnts2NwgtV7YLo/gbJ5CLkQaN87lhT2QW
kwOhxcQgd1evynrIhtL+FhaFfxDKyQ6IVnm7PEytqDUG5+XtSf7iAF7O0gy5WWBjbDjcxYbJp9Cp
aKqfYjXhgH2yEhpyYlsniabRzsySOOlojNn7oxTOPslatUS4Tgw/Czp76bcdjX+6JuuOLR5EhylJ
srsZ5ddPgyhzb5+WszMc7DmzRJRX2QA+NHON7vN28ORBg4bRR+hWc3Xvu6LZV3Yatjfm9zobJYTY
OO4b3ACccgk3lLh9KY/ICBuz8HMup2OYeFsBd0tHQxFSmaoxidKadqQaJpa5XXXo5X+tc+99o9C/
c9X7t5f81W7edhSqar/6/AmmLl6Nwp3KnJIhUFKq3QeFGlQZGV1gPKTgTgdfBbRSE/Dd0tjYPuTZ
h/41LCUwohnA9UtpUOnjQ1bxcMSpDkNy83A4OANE1zXRPoTQcrjxfry6H34dHMgkjAVN4vLQ1sBW
Ei1zAOvOD4+ym+ZTlYx1rAJruRHmXxuKdrVNQCQg5r4kf5DcFhDTKVZs1s075To9ycSo8Z42b7Gu
t9v7chWhAlDXIwHcSKDnx3VsLHfI64l2raBPWlq1lPOtLs3kC02Zww6vTFQVi2J5GvXq3Ig2rg6N
+ulGcYGKcFk6t925LQxn5gOuXobureVEgSymY7DM6btlk66uu76KhkX+sR8Rn5IGe/4B9WXeF3dU
KQZMTgYYxAWNc5GqrBVtcG/eJ1V/S9r52i61YIbSn4mCEL3n5+tb2r1buKFWuF4OVQSQqHdLiARn
7brVbp0860Z97+p4QLoeoxGEX1bUQCL5yJQBYsMQxr4u4LZ3joMRToDVJkW+W+38V8cjI2Qt6RHh
PjqfHxFXscxrvlm8l/OLGrtwR1dke9d7KQSTXt9yAnldoefb2T6sHJg55DOXC2qJtgMOr4mAFOoa
B0NgSnPIBD1NsT367nNdeHWws0N/5N0JRfrcGo6a/zKycWX9i2yeo2awmyAKyjHAAqGhVZN/aX2g
/97944xk+7GI3f8y9SUfvlgdcs/FRKeCugnP/T5cguIpycmaSWyrr2/fwq+zTMaCOESCjro3iebF
SU7nvKlXKaicCEN85czKr6WzOid/1OZ31Td0wJp1T9WLS+DFEcH60zT6MbgRr13bDyTV7AbgF0Rz
LnLdRNOHUCCbHhtVsu7KLNePjrK8L0aS519lYFSf3572tfHwZ4GdvHkIoaJ1vv+QbqxoZuuBv0d7
fF6SUqF1v04DrjdJUe5ULm/REF6FUawzFxbNgjaIK1Dn+YhdWkrT7ztuzKEVH2mDNN9nWXIjiro2
LZRN4XjyRbei9fkg+LWs6+xLFc+h9u6Hrv5QDFDQ3FKQACyTdXp7Fa89OL8Pt/2c33AX04RPagSt
ilHur3dZboVxhqzrbhgKb//2UFdnBuCxsZVsqpcX0UIw1pNfU4CORdDrd2CSxvuWcPyrJJ5rI6G5
gqM/HxE0YFOg4EKELnM+OSMJvYQ8XsVB0M2nMFBDBEbhRU3qensLWuGNI/C6dY4dgrgikR+cETLc
iynSz+a6i82bmk2Lne1dNdjvLTAd70CVu/8gZqkKrNO6Jd9jyqzzPRFO6kdu36hPmNZpP0J3wqzi
jAK8e8f1Qcd8Y1lTFrWV9OwoNyrzryIbIEK5lVXeFXi9OdFk18WP2cFDOJqQrrRufLdrWwScjDsM
Pf9NjP18FQc+jNe6rGLor9hGA+celF0ax5By841E5doWAbMFyjFQWQSNOB/KDxrpNy4lrWYp9b6f
avc7AFkZz54rUAG2bmW416a2NfZQ2eYeIQM8Hy8zVjs3k5XxLMDNRox2rJAJOTpOcmsvXhsK4RXI
cyjg0eN8MZSZVg6gIyVev0py9Jnn7l2hNY0wQ5PfyGevhFeACuSSNDVDKr2spE+u8CZHZ2M8YnD+
M0HNvo2ko6fYM0R3D/ey3s/SaHezO3bpjSN3ZZrk7BDibaolnL2LO7IfgjJvZQNmYNUy8jpXnUpo
kpFvzuXh7dN9daiNJQgvnGLUpceLb+re7hqCjTxP/5tUax8sOU6Uo+bixkjbt7kIlelixrWGyhey
mJfwoiwz2rENHti0Ee2+2Dr/HVfeMgW4Nh+XewMYldfsVZrB/RvSmc18lIt2aZR1/fy1U9Y8kWvK
6vufLx7PGHVbWGeQoy6+kw4Hw8UybozRuMtjMc7DfYU/whPi3uant4fa/qhXq7d1J3KH0I9w2Sa9
YJnoFRXwihliE2lZbXi012k8lOXsxuhPm0DT8x+jjJs0MRAj8QiIBKnU+clGwrdf5cigcFuSdyPP
AMK3s3XQCX2mE8SzG4nbtUmSspHLsPe3vOZ8PCujycVHZioePdXtZ2ecX3ADd05sJ7+hj6pv73L0
d28kUlfuy02dmzuFB24rTp6Pui7O4ALE8d50vb+vmjm4CxGeweIZRT2IqNP+7U95bYtSOaEIxfMN
LHixa8oiT1tkpYe4HddmX/qjcWrF/C9E7lsFhSvrScc2BVdcjMAALxvetyqDGnwx8M7Bas4SaX0p
nQrx99YwaBXwjV5g+aks55+3Z3jl7ty0b7f+IUan1Ha+olymSddvMd7S28suKIQbmUvVPra1s27m
AXZUtG5GAafubuRvryVeUDslLd2eISCeV44GPeY4YT9icOr1qn0paYHuQBym+VlNINC4oNixXxj1
oRhVu7PWXr0fwhmxe/Sj/5Xa6PepKNr/AWvhSuJnoQmwPScX6yHtxR7dloQZ+su8F25n3aW2nURN
qPSdl7rG8e31f83K2lYh5G+CKJoULqNEuw8yMGewAVMA08eDaAmQSqvOg5OYxvXF1M3gHMYiTO/B
Z1tzN4tyKmJH6v6/KZiIHd7+QVe2PL+HU4167RYibP/+9wC5y4PUMvg92TISPsrGxfnV+huo4n+I
jzfNAErkm7ksnIPzkWzY3GAtBYABohXZce3ILiPt2wpKp1tnT0VoV7do71cuEKqSgAY0xhMfXxav
fbN2JU1yQ0yjbHeYRryH9Ka9XPNQvawVwmhvr+bV8XhDt0IMz/Zl0yPCm16qA2uI/aX1/lFqkbES
lUXBI6WmsNR/rMTPbtpEDoGjEQd5xcINVNaNlXIHJF6cJHLmwYhtsJ6jpcT/MhSXeYgPy9a5cPnM
idWvMrczBzqTbEqgRZc/Ljr84YRz+vLni0h4jGA8jxw497bIv21JK1mrucceHZEBLzu5A8KNuFF/
Fd6Aq5QiF3h7uGsngItw60mHmAmP43y4HN1GPZBXxEvqjhHdNWHstLmKvPkmPHcl0OJTbQwHAiDk
gC6OwNiHLv3MGYBy4AzYPefmCXX3/sZNe20TbmRLGF2wp3hhzick1xxPPJOKn9VY9nMnsC+xIJRF
vmyNiKpucyMev3qnET/CBYfjv/Wmng8Y5u5QVAGnjGaWhjsEUDBvVbgXvZnv1nIeD1oFYkfLW7Np
rHjRaNXDMe1958YvuTbzrSULyTaKyvD2zn+ICnq6JSzebzNoyrhb8Sa3pN9HC1WpXdehjv321rn2
PbG/4Oix0LieXXzPnEKvynO+Z1el5qFMfTfuw9D76+1Rrm3QjY6GKSCaFAR957PKyS3MQJUq7vE/
3wOH/ZBB2r1IWB431u9adLAVQ7ES3SwPL3mlwIr9bNvEWx7603GOuf3fydy374A7asCnfH0IS8Rk
iB3SD2/P8epKcui5OjfW1mUt1ltKxIUVOE021eaXps0lXA76YN4eZfseF6E6qfDW4kP+gdTGRTyp
JlhOngSioZtAnKj953/ndiORh5yXvT0PKAIg+HQy6smIzWXMbwRfVz/kxrX7/+EvdeJ7OedeHTLJ
2pYele/F/Qvxhj6mzS0/vT3Tq1/So9RCqI5Q1S8Bn9/uUNPKhGUKdmZP7rBrzdQ4skfRqgwKgptk
tWOqbf1BBeutPpyrZ5A5EkdvdsKXaaso8nFl/niDi7SAoKaNnZMZbpwR4cW6ow3/f5jpNhp8wu3+
vshMCrfb+rIYr62z6inM6uSop631M6irpdwngyNeinVUL6sZtDeejl8UhssNRSAHYRPAHhrU9sV/
W2ZPKUgLQQq8SKlF382dPZno1a3lZ5gPhnVHBuojuGaJ7K+5GDOPd7oq99WUJUhJ4AnkxarojJBG
B8iQUVKGQxsty2LM0dD5lthrZzC+BMU09/iyT7ZzY+2ubUgPDHLjLSIiftnEI7RlDwUGozHq/eOe
iNzMosVYETaT6OL/cbcKwcrvo13clrotzKawtj2J/NZhqUqDMnNe5/f56ju38Khr25D0H+UJLBax
lrp4BGd4b8McgjZYqltjsrD6ZKCPGgeVbg/hILMbl/S1q4UvSmcMjzuP4cVOSNe6qLWgaAtBWjzY
aEQakeNpbdDNqScZd6jgzbvRHLPPReUG/y7aoaf17aNw7RKlxW5Dn6HM02V/vhvLPMuEV/YAY1Vm
PKyydz94Xn2rf/U1EYHvSBq3EXhpxqLn/XwYi69XJENA00ObreUxx//0R9rPqOALdj6yv17ysW7w
SUJ7uap3uVllP/0k6HKKRRhdghCmlFHmZakfRWMnaod+7qSjWdjrGAV9vf4jR6nqOLBr6UfFIBJU
xTx3ySJLmLV8ygfLpJO86ppqNweq+2NmDnuDGipYB9AROukXAaHfybKvt87IZay95ylIJK26RnlQ
yrjx3l45fzzrW58YRVtanrYP+tv10a0dfjsSVKXsXCdC0MI9EWIlkVXAin57b7wWKNiYnrh/8s3A
xF41U6MmSiATkPmHSVE0sS8l3bsr8ij/5IUl3lNcLfwoLZBfvaNfaHQ/KNl67GE3nesodz1MDVZd
mI8BIFgfFYYc83f90M/vB81SHmSKI/SN3PQKSLJFBJCct7IbfQrny7PCCtZDAdDrwBk45NqV+0BY
Teyt1vBDt5nMI1m3nnvjVrwWz6KMAJq31fA3+sf5uNKvvC7PSLV7u3KexDC7O+obWR21wCK0CSMK
TWf/PJVxUNISP2kRRl4ftHuO+C1zkCtbhGTSAqoBeNvsoc9/C/x2tfpr2MXIQtjf82yy9mYXwHcd
Jl3eekuvLDjd4RD2eLtpXLykGAUCyMEMJt7SpGveBaWy42mY0gMpHzKXlVX/g5f5eOMrX5khg4Jx
c58QAV4WVrF4QtulX6HQzh3y5ONo3TmjYWDvrf6HUs/moAwSwHMNeL89Gr+fN9TdrCHoh3hwpnof
SEqoU7VYe7RRb+Eq15ZyO9VQkiGgvCK3rkGwuHVFljdZCELAe6nigaaloyehCEu0Bh98J7sVe11b
ym0JyRbIn2lpPJ/fOgdeamFKhg5kZ8ZOUaiDo3y4APmgbgSYV4ciwOMvXoNX/aDVbOTulDdDnNVW
dkzDxj6qUM67Zmxu0fuuEQCoqtKfQjsMjQiXNPM8N1oq/0APTc5JK2kTjqn/ZPvF0pjYVOhKumOL
wXQul10YUiE35nK4kTr8krS8CPVAPaDf/RIrgy96vraOLw05IcIab3rr3aHls34EqEg/rb30Efgv
A+5JWYoqPQXDRG/jYkgpo1qpKuDG8tMH31yo9QH1eXdz0xOW92h9fXr7mr8S9uBITiD6q5YPynr+
K6esa5EFsfo4QEmZek627u3R/jT0ZnWfhG56A6C/sgvoksPQBGSPmOCSWtoaGtKKB/4EO6fC0Ttp
6bJM0ndSrsatB2xb4IsPsLXFIQSytYFjKX8+NYK9KbEXUAbZLYm3t7U/7ihy2wh9TV1zWhrs2CMz
STC0trU4Fvgh15EnXHH44yWmbW6LEeh6wHTjYiNI8Bs/X4BXjEljSIzD/S6zcr13w7F/aJsu/fz2
eFfXGL7c1oJjUJa4uLSkQYKwrCTldjh6UMqwAATmUPcTkMAfxyPkMqHNvYViA/fHRdDcLtq0lGdj
YpRW4QlTEXy+zMw41J26ZXD8elbbUAyy6QuC1Vxs1AFzeKybvT4ejWY5uHQHR8aUjIcqudkL9vpM
ALVDAqHqyEsKVe184+jOL52kTTc8cUXJ3JmyO4rg2X71rC6iLNDdvf3BfkGh5zuVBdxERAmatiLP
NvffnhnEV/2WChlzA8y342YK3PYwCVLxaOKMPBeNA/0ae9uSAMZVzkNbOiHeAU6QDkjMz6QO9oyD
RpT4TV3uUYqy74s6mX4UQW0dkiRX5a5fFvMda4eToUSP+a8UBY9s//ZErly8oJQ8XvCqKe2TX59P
JGmF9oxS9HHpOPNPAPz6rkXn7q6p6TmLfKHUvlxEeOyw8b0Lg8T4AtzepzdO/rXvt7mKbL3ObJXL
7vEcTaeyy0ouGeFZe5H64mAMo3ucEsvCz/6m4cKV+A+ZCXA9SI00/BB0nU877DPbFtutho+4+9gs
M2iCrQpxkhVmlVVxyDxnfldy88UqXfydYt+a7k35o9chBD8D4T0Lujlzv+yfcDTuqaPiibVTZ8Zc
xh+PS5VNiFUPRO4gj6fSKW7B/FcWm2gTKjYAIHWTS1kYSWK0VIPbx2Ef0PXjt/pdYufD0xyW5Ujr
94S68Nu77DVUhVgj/EpaaDkyr4KW2TeaNtmc07pKwAXoDB1Xs4WseUfdKxfCxaduNnb+ZHUf3x55
i50vzummTYOpCbUTk7Dw/DsDBy5ylgBwOlucWDZt8Rist4UYrg5DTxV/k1YgCnM+TDcO5ZosYR8b
ToesROLp9i4YtI5UYpVDpBBGy/YCacN9qoFdi1wUH+c6N3dGWGbvVTBV7aFPsuywZnZw46669rnp
x93gckinlHfOf5sY0Km0cs7WWrTWR9uh/aWf/fLgp7BcdmYCxrd7e9Gv7epN4YnmEBSX8FY8H7FL
PAOUjBGFoZp9nTlOnKnAf1Zhif6c4Pl2QcduDHptmr8PepHSu1271p6RUW4fS4/iRNHtQkHk4HiJ
9Twlyx+rw7GiWxhGqXMzH71M7A1jLua0xFnC06G+g1zWR13Siz0mRWs0+su8B7R0jlg/33IAfzVT
6hC034ACgYUSm1/MVOa+9ijw0wsjcn84OU6fIoKxWWAg7lcZ5bFZl/SWfcu2g88OEnkpARFJHF2S
0L8ucPVkzYpKUz2LR7qr66M12sM7t0/Mh8Yzk1uqcK+O0zYYLTCbugfY669A/bfXVQ+lklbbkgGn
q/Vcj4t1CLvG//j2Nn11KzEKzfAI+GwI+uvSjkEHEwEdBJt5yt7nkgIBVEsJgu2vEXEEDZIgmLuh
1bdakl8TJRiaexAEjxTVRYzu/IRsQpJtK4DIdB+Y30arzX4S1XoaIVSoAYRi9mY4bec/sO5eP6N5
lIZRusjwKSl6V+9lhVkmVPCkf3l7SV6d3O138SIALkJbYu3Pf5cf1OYiFJpWfaFCO+5kYh78ecp3
6UTM1g/SBQoxcUl4e9gr3xttZGqZ9BCQBl5GU/7GfA43qrlXJ+WXpgkyE6zQuUl/vjI9cI+t6Axy
CkltO1m/7Suiz65nMzDOYhTHysmCMjKDJbfjudPBJ3Bjkjohxun72/O7stO2irBF/w1+ZrQUno9b
IjhImwrjrilF2mbo1SHIWydqM3Pdh6sZ4nUVOBGY5C2K+euVRbSXtA2UYovALwvF3QIFircHpdvC
Hx/NROgPXa6GG/jO6xuJ4JFIH34NAcWraHjMCs3Eyd6HIg3jYpicE+5439ZVTadsAed9ezlff0bY
YmwWSFzoXMPWP19OHELD0XYo5+f0MVcxxjrDobRUeipsN3lJ3Nm670Uh/zQR3jhqoCG/rADZpxfv
aC0nMlMXPteKHtshbetl19Z2HuflIm+ch9eXLUNxI22cJfLgS2qjcia3yAN4NCMy39+zdkl+LEVl
PhfAv1/+h7Xcui9+QZDESudrKcxsZqkpWLqIaPufaitNs72X5iQrjVHOPsS/Kj/ix9PcsjS8OkkC
0K2Wgvr8ZVVPC7vrgX85jEaXHKXnlA9BXftHG3D2xoZ5ff5IDOH7ceZhGBLwn08S1TRXCAtgh67+
4Cgdmv6OYb9OR9vugp9+arRBpLXrPzpN5t2oCL/OsNg3NKltG9WgBHBJiiISweNecObSvrfKqA4M
VVI3GjsU/lO5fskdb64P6Tr1H92gWf8LIasgIFyNi/nh7W995TIAFN1gQ2KH7ao9XwaRZOW8JNRR
y3qoscWhsTQ2qyawbyz3tXHQE6H9b8syXtmypyZMUnjZ7Cmn7h9SS3QHbeW3pJ+vXTq/j7L9it8u
cxD8YpLo5kDEGks6dnG4DYYEOnirpDqg8T39fHv5Xjfhb8x3mAu/gGWqOvb5iC0AoGgQ1YwpQVsf
8cB0sl1SWf5TQ5H974k7+B7AxkQyN5jtO2RH1LsqtPOXOmnqez+zaaJ7+xddXQLUDnBuILXhRrz4
QQg55OVG5mjLavjsiba616Vv/t0Ftb8LsIy+BXlfO7PEQBtUBb8J5ZHzAd1R1b1aAcaSUuSnmWr2
LpG63G+ySjfSlqtDbaAjJBVup1eVIeWvsxdAEevoCzusflPdQTRQu8Kc3dPby3jteqDYSdshuBgY
9MW58GoxFioNBoAqv/J3blCMP1WWjApVaWeTi8Ut2ehz40CzRXF8e+wr0/zVyckdQZIGZ/d8Rdet
g6JB4yOeUKt8HHVnvE9nn85RGmcObw+Ftu6VkwluRShA8El6dglsOgOeGF0PZ97Hsql/EEsZYJTc
UbPFCcZuX/pMMM3Uy6z12Jvj+JEW+AUUO+iFipzML/ODCZX2gyg98U3rJfnQ9kniRWgT1OZOG0k3
74agM8MIN02tj9p002mXV35uHOXoyh9dbzvy0Pej+tdrmmWJ+rX3smiY8uG9NmhOi3NPOj+Cbil/
mGop2hNeQE4VdYNc/sJWZmwjkLQtSC/s6l9ievNzE/S9R41ABl/nwZ+Go17b4uvmo9vCNnYGj87V
pHzJHZu4tbfwpcJmfsiKiHZh43EoplCegFxpqiLkhIVRGGv/Y5p6r3qqPIAo2KRk50StOHuFmFwn
u6XKe++ILyfqKTZOtYcsXIP8lIRJSG4fNP60Q9uyyWLd6qHaU0dp1p1ozXw5IBBSnUJZzcBqUgR2
VNe6S9/3U9p+hS6bfmv6ZvyKF6fbQtao5UDbJ+p7O2da3UesaLHPpNt3egIbMsVOJOO4xCK0FvMh
KWrpRFwSxb+NqzLxGPiZ+QKfrMN8K/eTD2YvCTRHJJZQpMwqyOeD0fjFy4QJTLEPJuh8UeU2+gtt
AFkeWZYaNf9JV3xel3WyyYhQZnXRHQEpm7LhsVkF7h6r2fCbRtdMlq27Kv8ZNn6KdRq9+2nsLOUy
PEtFOyAKYChoHVKEs8AaRW49Cbxf8nsU3pqn3PcTZpqF5X3qito91AHbP+aBcr62U5F9m2mE/QoB
McTFHGV/g3pAoY81D6q9z02X2kC1FKjIJU5KFlw1BXWCBjvCR8dw9LxPW79DHDI3lyZKsx6PVUi1
uj4qaePW1aTJl6leTReqAeI4u342C+fgj21Y0ZjTyPIRWQIT0kM9ZfedaUBcYxbmIVVu5twLZwHi
hiDklNFg15mMggkZlpM7+YbYqXGw8FUFC7oXWRL8RCIJlyuZgRaxoCqc72grKTDFSQ3/mzOHnXvw
Etp/ogrXpCCyTKSxX8alKfUxD6sluGu0axY71Cpb92gnCX+YEIu+n53cFQhGFO37wOraZzyRpYoq
ox/eFUlmv8xzbqCvPtbzP55HqT+2ZpjAR9y4qhJCnvLcezNIEhtqEikm1vTQ+A/rEKwmJj3uAIst
D5hm5U9LdWd4yKk+EGs3duTjIPLiilSgF2mkqj1Uuu8QOxm75N/R83V5crpE/dsmVvNlcbFqgO0+
OwBj+A23B51q87+s8Ip32lhyriIv66bIWfyefno/dfyo6frww5AKtmurO7A01rg8LexFGi69sXqf
pBJJ64WU4H5BMdg/4hhMJtm0VvPfUFDfgA4+KfQHMJwtIzF2w53vV7Yb9QTezaECjgKvyap6PM2V
n+xC6PnOvsyCxLqDm9CW26GY/gUmtsdoBq97CbHWCHZTX893qRvMn/pJwLrVTpn87S1slV2Dk2t/
N6VL9pN0W//tOp3X7abannkptbsg6c+XNnYyCEUdV8EYvihvmpu9lWZleieydV6QxBToGFmN7NK9
HcyGubPd0Vgj+BiOcSptitx71ZdJF7UtbdHxrJHe3vdmI3DiXI0V9+BEpsFuMNrGiPomK2DHG+1Y
PGXZiNb7kI962umyqadTnhRL8hA27dzf5wbd/lHm44sYp2qZprs2EBXuUGoA0dMLihUnoRfZRX5m
iOWfLE+X6iMZrvPDDOYMkxGZ9e0jDAYLKL1c2359P/Bz5n1gawAxdOeX+p3Z2f5yxMU8DR5YfATq
PQ3zXMRhVxXqWQeLnT8kq5iSfYdQXPvDsyev/ppmVcOdqHUnUnywvQDNh6Pn9qH/3cvTIfiemlpZ
ObDr1GvUPJHH9b9YpYu0ZjS76yg+dI5bhD814aLcBaVuenE0smQxReTqhAJotJjWQJeVkEEpNX22
/ayNuDVKrzwioT9k35BINqpI2Wuw/hDmNHUuxiae7E5J6qLT/ZAEIXdWbOahMj6qZTSXz9ASE6TD
zNacn9BNzNWPcrQy64twiqF6ELwqdowWY5r819s4yo8HGWwMniP5kS7ew5y15sdlybTTkReEEK2j
oTZFW+x6EMf2Zx6uVtOgh67a8QNK53n7UC5z51PaC1b8u/tapV9RbXMNyfYxxvSpmDvpYO6XLu27
FMQegs1Yu4P9MbDQuwWId8YJEulsy+JFVN5QpvvWKu2C96pTSSDRZYB++oF1M+wddCRreA6oX6Yi
WgfULZGrWZ3U0THppdtOXyqbxqd9YTSBlvECIL3kkU6DOTkpr1TZk6rDSf6s83VTiZxttv6T083a
PZicDYg4Bvq3KN4YIDbFT0omQ9rvJhtL7ruMDDrdWYlXP03WotSpx16vpVTvTPIhaFGYTaOwRq/H
jr1OtskzUoASiUHTX7UTRI2cQ6R8iswZqdM5baUenVXL8DGrfD+NdD0OCcQfWyMYFeFWGnof6yHn
o8BNE3NZRmoJR3lcyrBYTmU9OtapDdzBuSvbxaVD3GjD4iA96HGRU23BbCvsqonXehyNFKOBMM1+
BP46pU8SjqMVrW6NAl3aTdqJjHFENWoQGfVFy9b6edhkOHZrUhGYyspuMYeyZomLBQq19WFcWtuJ
uxnFqw4TU5WHO+wEa+rjZW4adFg3+Hs0ODttr+SaZDusxxCTd82xeoYBjkjzOprF50zB/I7bSbni
aMNofA4bL7UjqxXhuJsmS30xVlNNUUUvIF4dRjrfUaNDTrrp/YWaVY7zzC4vPftZV8vwlWr+vMaj
I8w+IhdKlvtGhp7e0dIywvPIOyvfo3mBtJHnqwr+WWLx3xtzlX6vXSRWYhlOaXPS7lq9w2q0Lnb2
ItsHJUwje0zoAdD7dUqy54l7j4WDUvvJ3ah1WbRapRfwYFH/i1XTVVQjfP7fuC5GggO/8GGZTRmY
alz0CPIhAIQNRdQYw2D8I8uhphynwl5GhIpBF4WJL+0DTnpTeAwQwHCjeWhksPNVy83cyw4d6s4c
B4wHjFGrj7JWc3fM83qdvxM6Wk5Eha8qfmZiLmCMYJUwH5OBdrDlKZ0zuzys6TqvIprDZu6+Bk2l
DP+wYp9tofWWuP2+G7y52ndmGorv5tQbf8ue/n0L0ftO3xlzPweRB/+ac5UXub83cKoXkaadp6bu
E1jqoRnc4mQkbt7cT/i2BZGJOtr43jRmwyD+drXcpUbSrHuPjK5/0GrRy3FZOksR2PpjzVYvlLPD
Jw8DXbMOAWe9ellpojGnGbFkN1jv8HfK1l3YNq65n/KeuCwim+7TJy5js3yyZi8r3+eqMZtn3aIP
tC/stm/pnwqWDwj2JdUJpp5/l3dVJmOZ5HI9Ojkg27uQ73h0qtVlbzhEvXvERJfyfetp295nsgvu
h0KsP30JzXHptri0qfLmqXTr/kuFNdcQ+Z1BiNItFBwg6s61FwV2DhnVX+3qO6dGfXfpwTAiq1ul
906uSo771qi9/7xgTP+Po/NakpNZgvATEYE3t5gx651W5obQSr/w0DTQDf3055tzK23szmCqqzKz
MpfCC/U83HndFP1Tyl/qvKJ4PkwSi7e8Cjtk2wMN7pA5wdQ3+T4nw7umTLz5y7yy4Ih0kHN6aMby
ibwCT6bL1uH0ggewW+e4m7hvu2jaKaU9nl7MwOl2XWqXk1aMrSnvOIclTob1SBe7yurmPhYdfIg4
qOf9MSFg7LETNxMpKS3VpZTUecpqax4Jv2iG5Vcshu6VWh4bSO5x+Ny7DlCPN6F+L0XAL91CVjKz
HUUvnZmyDlnotsEiTFXEDBbhevDnFxyTL6wc6CiFWmbXruuScczlYjGO4c2WZMsc9KxC76X9Wjdt
0NJWOWTWrfEy3Ve7sofvwHPL77KcJ1SHyhHyjncyOlsb0qOfYd1XNXz30LYp2SHlp1KtmlNEdmbJ
k6qXdkqD1/xaw3k9WXMyitRVKN4/TBgP5mHxhdVkoMDretfvm/hSXmL4wCwNInr16lhfVp8qMLRT
sp3mSKr+Lmwic+0kd+ttKuP6wVFUxuKQrnHueDXL8QraMQ2pP5Mp8qA3My/n2IdCOHXzSNSDlTTh
TOOwKq9YI5Lufyyu7sYfjrbDMcWKbWw/9WCFSWaZyW/Trh1nLEpGLymROM3r78rq0Xcw+bSNnw16
E1G2J/R34NcuDS5mEq45qbbX8V0tva7LBlHb8gemmkecVlFT/nCprXhu9JX65rdr/dPujP4eG3/+
nI9ofDoGYX5Db7X9NaZ07GmjeJJzdwjUcC6nevwW1WsJBNpw8Ub8ftbf1hZ5OvUkEm8dzvHnXIeJ
ulTrknzF5WqWc1CVyn9LZOsHxXy4/p/ScvYwT9oxiK+UcUpq0NCpStP1zkMQTdNDHdJUpRwUMSrX
WdhvamBgv2B/43hPtZbrctHEn1NkonIaH/vFbN1F+6J1vg1mE/Klc+h3H4Rq9nM77K1AMKCsO+7k
/sc3sxJn35r0+DLQmHoP/uZv/2qkmTKXPSvBqR/fvMi6eFqmbJtaMvDWAOHLY930LJ072CU6z6Ub
Wx0Oc0H817b35KMnV269AmY0bqrbfrQfN4Kjrrrp4jIPLD9WZ7V4Ja3YGvTnwRt1dWkmu3mx1KD3
+3B0V31ZYqc81UAy68Oo2+AaKmcKskq7xr4fuDrEjd/c9rC+d8Yr5GvYXqvR8z68au5pLry1Q1Ev
Y++7YxsC1dYJ4Da1VpDE29ZPD0aweG7HX0eImrKVzVAxEWj6Y9Pl3BJMwzPaCrt0i9l1xBu6UW/M
ODOt+1nOss115BGa4M/84RQ7D/mfO1glXVu5Nj566L7ZaG1X/2ew791wdaXAq6gMpXfHikcbZYrZ
13vZly0+STeKy3NgBrdPpTTtWihCFnWqBh6mnApKcaP/2/84ft2M+TQry07jKm7+m1p5VMUWhvtd
o/Fx29PeqTywYyJb94d+KieZ+tsKVOQ1TcCBMrXjdLIPJBVnhrwV58nYMrWeUmckcYj4nXh6cgOr
2y/kpoCk2di9U0xYy5K3bOX+3jVtcH+0Q2SnNli189pOy2xOgF5ucFJQ69+9PXGPbG6x7TzZIAXV
nduOq8nR3mJEUrpN+99YYomfYhhoOWdea9c5K3qU4bL7OMFe/coczX177LfEGvax/LRfMUtmBrTq
OIu5R/Nl9urovB0eC5RUHYfVCpyTglNVbvWcoeJ3zCPmmmotxmRyt8/Vok8sDB+noGdlf71CQzFl
SnhdDf7GoMM7mlQBZmY22MnCn57Txoqi98opxyht6mqo02raQFriuppZN+rG0spcbPCfG4sM+7Rj
XVs++/URXTq7b2UObuW8UMT7H4gcaj91d3/8qi1/uIs3FxGuNTR2dxWaPhGzxkCHedsZ/61lZ+oX
n/aWJtGRT39uwSh+YgHifQy8fercu/PcF/jiBN/H5Gjm1PO0fFx9Dqd/erX9bxhcO0uBEr992ioV
GyaSEOwHCO34xaKPT2Ko2t06061rNw+W5GKltZr0VUzeMmGN6TqvW9vZ1qWWRLA9BLABW47Dc3g/
sn3S5dPYJOKEns17iwdLJuiO3VamYWiVkqHv//fW6MT6C0onxLuJHbE8Rz7JlsW8+ZUufH+J+3yT
zvIeUCT+M4pONcNUbAiuXr+ob7bE5bwQKN+TIua4caj+sXrY2U3kyec9OXd70lvfprHbvowb6Slf
+9qbT46v+9u6lm+e11ks/VWx6bimnJ/e5+AEpsrjYavLi3f45atxp53XybbokbVlz/mkakyUcAll
S6dearYKvHWv9nQz6+xxWytu21aa6BlFM9ghj8/qpv2MkCU/kFdetMKsJnUFcvliH21b5n7H0grd
2Dbi3tBNx2+F4FZkbdnrLm2iqQE2HNb6DWP6ssOEiwb6ggMxOE4XLN3rKlhqO4HWyg8ZdEjLECOu
MmOPCX6zqWX8l9lmv0YW82MKliDOQ+OCPSRrP21fa+LOy2labE/cj0Elrd+GzMB/iWzWMlv62n8o
ZS/+xgDDXdEe2v+2bWVzNW5Z9QUtQ9Ckga7JmY2BEP95HeBZUW8S82s5Lxp3irGEjU+5+932Jid3
N6eVBSaVGyrF1aeZ7gs2C/2PpJx2CLvaWj4Tb9zf9pCjpz/AibK5ks7HdNTKvxt20b/uhy7tt5Cm
YDtZtobcPNgVkGcYz+W5ZzuhTymt47NlGB4Lf5bjNYYEdLPd0EM+BvtgzhoTQOYE4/RD4dbt+t1F
+7xcsWftn0S/lGMaVcGqzo619Jd4n9zmbrgJSBhygmEC7OonWifOCDajSz38PQDTDyBnObiZWj3a
eV1q1q2G0Kxlfrjx/j0mrLVPuzjyXqywqZkH99h+nImhXIvITfbf9KZ9m9kro1se0eP3GZZG+w+R
lMELzobtcK66yP8mYx+wToVha8h+OBJg4Cluf2+qud1q1wRFaO3jzxvtUWfCjK3PtuBmXkd/YITD
wwLrXWOXtUoXU80vrLiSWjroaONFEEN0irVf6icVzkmFlMKshWm3cHnaYouOqYrn7pG25mjypWlc
le9RqJ00ATr/mCrCzD67uRu4TMQiLe82A9hPjF9jkwmP9OUncTTbg48hTMDbwHJ5S8kTvpd25GX8
6ydotvNxSPHExlhoYAOI1Xj2mpAHDrBZpK3b3prpSs/TuRqXpaCVQ27negPBty7O3e8rirLxPqia
8rJworxPZnQfJvcWX+bG24RCeEhK82oltctKDrFO6Q6eifGQbQn3sdqs4AtwMBBX5vjg0cxTWF20
mVmzZPvL+4VMvvsqqVig2Oy4PRxO30wpDdfy2XtNb8HhWPox1JPFq08wB07Dx+x7mT/EzZLHZWW3
bFYMvJ+8qokuIovvAvC6Rw9HXEV+4WA2jriZ3ORnJwjAJ45k62d0CktspyBOvpW6dWw+hAzoLObj
QEdQWh58zGLpEnN73zhZ5QhRpaAevDxMWmCg9JyY/kYecSy0DxAZ16A9hA2Gatz2Akit3jmjLSfv
DuSqRVgb1TyEzsK5s9O3zU8glEf7oKaE8QffYVdcB6eqvTxo3eO5bM3wq50jVmVUQIyqFxOF+OQv
LZcNb7rGyjqx9uZxH7zhuwrowD77IVx/96oJgrfe8xZCBddgcx5iEmHvjt1vVKFJiuGNKr3GB0sd
w799l1ROCmk21Y+1sPXjuizwKItMth9u1UQtCCRmeqTAmyiVLJjcixC4Nh+Gen+aylZt71KtTVxg
ICHH1PcqAXNDHM1dtXd1/y05Ene73dYQv36tp59eNA/1VTEJW4WHg//HvO+KJ5Z4n+TLk4Bx5CvZ
1afWffydZVQ+dDPgG5jiKbiX+Tbt25SHu1eKyzzs0X7fx934evCAHneeEOW3mJw7/2OchmjOaijo
/WcoWnmH6yACGGN7g5UN0t3B55RMyJak5q/0S3wVKkqPFT+bI1ZyKYGJrcu4WJ712DdoEB5vUOLv
sPXCHYuIkLZEicU1+THaUudaBeooLKv1fnnbulipYyXjkpa7mpvTrGHTcuN78hNIJ7Eua3fIL2eE
zngS3iD/hqvdPq+98tjcQ9rqZqt7sNjZObsWWdQk8ytEPJtaUVUn1wPnMPejCxrIJMfDUivH3iJK
vu+waN0FRHlXD3ETLu/9AGv2tfjb1mbCWScKfTgcec8UcDD/MYCnyuxhcO8mvE+XShH5/dAYEQhg
RxYLrwcO3f3HUteySWli5hqCxwCnLgx4SdbVymu4itEBmB12TzrQ/via6HX6R3q4TyoWAi+q6VBZ
8rLCE4oLaaV8Ic79hUuDjCy4ID+JjmySQXM5rNKf8gR3qxuFVJb3UD4B80AzJo9Y6IQNerOkxQoh
med/ns/EkXvjQupraLbQ3LZQplcWcfbnue3lngkMD0tOUEHqRQhFBfpNUd3yKp7cy035hf+/iLbm
BcoVvzJI8/KPzcSOSccQWbC7ayhNFoeOfGqI6pRp7TTmN/QvFCHBoUGZ4kZKp4KelJ71ZkB5P4Vq
8i6L6NrvYZxQOYbWVH+WYSqHgpmbH9YIezHCZTfPpGIDPT+1Q1z+NeEg//ObmWZbd05Dnz4Grz5u
j/PTjGnKdlqEZxW0k1Z9mpt5XF8DpcXFob8zoI99MKV1zcR0AnsPxJnvErlAX8Px7imU0m8z8/d8
Vru2PpN+PTAbUnPinPHynsW1wyN+STu73l9iWJe2WF0zobRuykPjVWIYWUCTVpuAM4c6aJbFOX54
xz5DJibjznAa9ywD7ESL75mJdvttq/fo9zbXTpuZ/z8fI0sgfb4jrIYDN9rp8Cd3kx+2NLUDk7H0
f0anxA56siZWO+vBDs8qXtom51e279Vszc57MhI0kmp36ZdTImdvwUwoOkB4Ng8aoSOHLTxBl/kt
ML/NYoRGpmXSYCrFeAf9hCsiWWK7PMWi8e28q6bqeCyx3Xw23oEUh+Jk/xuXqH/oEXtv595uSY/r
wj0sWkrKDYoc5h7NCq95nbBslQmp3RZvMg8IS2xr/NAFsbCunnCmtiASaBSPjJ7VljLvM8h7Q9jl
sHm7uEu6GPrZZTSFq45dNRWKQwAAubIA5vCV+y09r4P1jcdVFPXozkwqmyuGdFRi/4nrwsK5t3v9
GdlnZSivg99ckqZqlzsffpPr4Nwe2F7sVR5WtF7XAPVtk3mRBh9bphLHInAUXAjwFBt9vNXccMIT
o072tJvqhDw1DiiUJJ7hpbdGNn+Kft7E09w18JFoS+o4ZTARP+mf2yNlUO/D1IloyfIRPerb2JB1
e9/qiCnIWgLyHLDg9k4s4QwyN2Ok24cgmMVQJFUZA6AEe3WfJFZ3PFiEQD5Mi2YjSq4uFJ6/12zw
L9W8TReOKfvb5A72f4F7EFFR3xSqIDnTQBJ473Q8b1a5d9n//bWKpfKWU6m6cfy5jz1NvOoC+2lZ
qwH9+z6ybuu70gFftY5FpjF720caESdzxSkEZsHXQe+naDbr967xe+e0biVcFu3Ndg+Vrevz4vjQ
dsap+OlqQYdz3RHxWojr/VWkBgdoCcN5qLcKMmrJ+qHa+IdSwcV7BivEY4ja5kTPrPHGtcm6S5mz
9DU5uiDKoNm6+ebZYd5Uh6g/r9gIii99zQbGtcET6nOGn7zTZj2mbIKrr2iZNt2fDjFaVtozTNxC
LRzxbQBX+RzNYbBQ0zeJgorDfs3LZsGCiC3ydr6zIKjfZ9om/xvT4CJefG+fo//A3WtkAlEDeTMA
CO15r2sHjActIl1vpaevbpOLYM92YWeNfZbyWg4tznHL0fnN1XP25cjRcVKrYc3L419oGX5QMQS9
o9To6de9xXgp4h+b0WhOklMT10FEPR0O99L3ontvq7n5VW3wyHi1TBWCBSdRhs3Osf0PTsOBYDBw
cQ3lfI+X02HE6uZgBQgh6MeRLcJVhfh6JmtyPx6SYLyIEBAUUkOApkhNQnwxKdAKmDjq/0zwZird
G1CowhkcZe6PrvOKg3x3xaKLO+cBondxZdbYlqKv2CzIySIM71z/pj5QNbU8Q35xcMIF9Q5TLoLR
zvrJN/J5OjCHABsjZy6dBKVt7tEcXNQ2Ua9jGY4vqHlm/9V2uU+/QmF6c9mo5XG62KoO39tYuBGb
Zi0U9o5bS/0E70Gtg1kGhHMX301Y9cVoLa2AuXhbw34EZhkcDfLWe58wRxz9w9pW8jPUlP3vvd/0
jKC3M5/z3TuyLVmXD6T+ZVfcLLHqnMssvs96i7bHZrTd9grKAus//P+rGDvufW4wvc5r1XiIDXZh
2u+HOOo57YadnbtEVC2eu03TeixhG3Hdd1qem9S6izN3LrF2WTBe+eEDZfBkIQ4Zsp3Yj/HkDD5H
VcR//p51EGhQ9dj+CKe9+WsfdVuliE7sr2mJwvq+lDM5c5B34XpyDiE+tDyG/2LRS1Pg6tTqB7EN
W0KuWTzjE+rV2PKaDWfgO8dZqn+DtcR1hnc0Ro4sM9pvzEDoz1fw7oprz5Cl3BglVhs4K+f3QknP
RoJOdIElXPVnQxr1saKk13yB1gnz2J+BIaXvW24uk7HSv0S0TO9E1SeIlMxS9SfyqV10BXUT5sOE
PT0uIvOMKZHtSPQDZk5WwvN8UzcPSx+5e9p2eG3lXrUA3s9Akw8GIQDKomMP/s2RwuYX6/X5Gzlu
EnMSGR/vQygcJ+Xs8WCuO+wUH4ygJOaRWUNCSoGHy8dZLkD8y7xbUSFwtNS/NjXafqZaudmP0O/O
XPgj1m2Fa5X9c7yM7g5S1XOKlctm1GuorTDMpTz0fNfuFi2D7KT/GJbedhRYXa11bvY2sQvKm7DT
Og7Iopmha4opFtLka43E7YbPHg9jvDjhSR3K8VmFmsVRjFYbhvB8R/9pKeSBQAQb17zTKABfyyZK
KNibCO9L+oT30vMRfHkJslUFTsPCSTmH+pQkMnqmDZl+Qnh58ileuvay2u6uL9PMr8Yco++eHH9S
eJjNQjxbYxf9C01PlwDhGo8neHj/WdL6/oQsmIKU/RgENhiBYxQ6iz2K06BGAHEtfRAmq8LS+r/O
q82RtqhDYEe12LucLhPpy2KgQMSw+E0xz6OycYzFzSuwqzaG8LAZmVJ0N/SgtkD6XRB0y3lNks5K
J9pD1hRjMFQowKDz32aWjYJs1d7ytzwoY/ftijwjL53eUbm4TZKMsu1GY11WzfO27IP8aDr0fg8W
CXwfN1GpSWP/MJcQVHn5yTi7fEHVDt7T2pf7kKOaKYPConN9MBM8auZoyzw0y777KXqIJEhr8P3t
AWMo+V4HAVliPMmUoGMNKH9E8oqnyYRElaK/OPpU6WP4FQ5b0N1xngVfutyapwMDnY9kmUPcxo8A
tTtyie4b/v6qzHwbxBUlkx2/gPH762MdcvCkQtYJXn1bqP6axgeSx6GnMpferbvHw24bVFJw+QAb
ckEOEc99fEeT7tV57cCA5EdYDR9aEYh9QhEt7ee2VlQeZkn5dzz29nmQpcUjOVLts7Xsu5OzksgC
gQgS+/0Yh3VJlUWWM3r48niatNHyTzCZ/XlzPRWfae5Lp1jLVSVoGK3klxFdwECI3z+oEqoi50/k
oRUsOuVN51tWBvtpg1fT+ukkqTNKkV7uW6/aV9gDbO4yFTbes7CC7TfHrj7IjPGmvXBXZ/petaZD
f7Tg73kZE3uv7kS3LTCe85A8OWIL/ewoY6hljMB691Il6/iN2XuAkt6b6pkiMEd5jcb3SxxR+9NT
FWD8DRz77g9z/dGWkxdlFZgR3xnvHh7GrotPZUzORBEZu/rW2/WEW+SK5Aj1UF9WiOQmCmq1L/Mb
1EeSlprgYJSkiwf4tKBqpX2I6x/91vRL0cWJ+CibkqKAYiB4QRyLkMvh+70OS5AElIqqHdJNzv7y
uA1W9ROAldBdu2kmjEUTQZkNq26583yzH9k+Nbg6Ypi3/weqx+Imlv2mz7YWgrvAEg3zWGcOE3mb
RSL7rdv6yUWutjs1xunW8GSSzvuxsV/h3qnY0XcMbS5nGqeKOru+8cxrB/j1u42P3crEFjFVMGZW
4anZVPRpcIxun/bGuBUTbD/+DA4r2oo95JJQYxvDVNIsk11ER7QC/NR9u13aLZlYoa286goW3Y6n
0Qnb+9BDeQwn3nOk9scBym9M7/62dj+xzlXfV3ydZHYfW0Bmi6dUS5GbOvb4O4fr/jgWrw/P6Pr1
xWUIuI37cn6JteXWxRIEPJkxIqyfuMQBi+rKG5GO9/VbI6OqyuZtC/4MYYTiaCCa75szjM5701nK
QiUXYu6jE6Jlszmi9ThZwxr8jNTa/2kaR33ikcH2eThxeenTLAOC1SYq3YLI/FNITbazG84WU9u4
eQ89msEfDSq++aShcSLUHTfaGVJuY5eR7GyBwJuurRl9cWSIsyra4lH092sZ6TGTi9t+80vPOTKN
m4x1NsON8if7R70OaKPgTsqo/0TB40+oERwulNuEAZQxc8RLE6wVUa5Non8ru6Xa4OAUP5Q2CsuT
PnSsU7Da6mfZbTYqWitwcJvy+uFIrRbmneYRWylRNaItwEiHHwNCRqRZq9OTN+RPOM4sN1+dCwDp
QpV3FhfUsK1eSx5rxOWNBVCxyDFG0uKHIx7Xm+de6s2xx8vsBPtzCKXRZitinyjFO2VvU4xmpLzZ
iUQqrYID0sX2AV5foq603pBLIcqolrX9phQc3ZgqptY7nBK6EX2VbhA9s9DNyESrCHFkCf+MlbV/
5KuMkplfWCGnQ/8wmXRCRLymtSzFCfBfQhgmR+0zS6hK/UrwoPrT+mX0H3qg6N6TAUCyo+nr0ek0
YZLHyVavReXtrnuOuAYfUdK4foEIbrtuuOWsTyRtdX/0bNX2E2KMQN0t095vz7Uj4lf4zmnMhJLu
S6vxILtTkzP8GhF9I7nybbLjBktvTwQYhjrtNq95QGSyzgTAD9YnDGGN7hiheuaKkJPC1UP/Ogkr
+tI45yZ/EBt666lFde7DZ+r2EcE84KPY/OTvpGJgJQ9lWSFZKSX6w+2mJovV6luX7lCtQb96mPEu
WMt9Pw+LMwy5RF3oP0CGlC9bDP9/2uUogOG9qrRP+9JC7lvz3BFb4DXAQUyt7zb61/7EYBGe5FHb
++mWRcKGiBGxQrG2QSx2kG5jscdIQd7UvO0/q2VSz1sYV+K0ldsMQRDKuWST0IZN7wLfBwlQlicx
EHSD+0oj/UvtJZkw+++pPp969Dv5ha0759wxzK2VG2Rt3aMXH+P8FgyN3lNb0Cwg3Fedk27dvuXh
zJB7C8BpnDRcYbRx/0Z3cWK9NoKJEUH/VMW3dE9EcfaJtBSXPYhtPe6rUVHqcYRAGianofrbsBgd
0nQDz9zzXHjFqEdqIQSscNEdzxzhmL/3B67bwfyl3Zido3LS0s9CFtYBfWK11Zwaczd/c1YXWIdB
FXZR33YNkJLP63Amsm7qLiWJ128V2bvdg/SbbaSnbvU9GhfxeWCifn/0lecAWDWUNXtmJRJK6tC7
k/uejp3CEknkP8abtsfz6mx6vIipsY98XOmEQZoAglOHVCQObLbnLnOAjJsFY69DmDU53RdDkc9y
kXT0UjgN2hek+DU5qygt6/ugt+CE6qhueRJib38cRnzcCoRoY2E34TQx7saCj9Lv8qe/HOh9hBqm
a+IKWGWeCPhwzd1YXhdRIcSUvS8eE8FpkVbWUYcpwlFZPsfKaRAMlYefvNQJMTdFt5FL8BgpZqGM
8I7Eu659NYy0G2Gv8noPmUY7xEsP0M3TdGaC3V6DzUefVvksXKdOGbvyStlaVka1afovjgC2EN2v
K4XcJPGYBaiZylNAoBG6k96enOsGOkHqQ0wlUSSBfcim7/5GETxZQVgaL280L9sPC5jdoxoy8KWo
MKvjNCE1I5FOtHhZdY7qv7lNrevT0Hm2g88ih2th1SKAmJ6V5qQZK9Lhw1bEnwblBA15EtagH+2O
tF+jG2CemBDmNshzgczKDf6/ju0uP1Q5BJkODvWMy4PYC7bTG5kZsx0QBGod+8cR8kikTeK2U94Z
YmFTw3Xfea+7Y88hX9FirFZonRVVTZ0WgnLqU238m8Zg1+WTvysBOm2JukxnW6vvWFzLVz3JlbGR
oNMmE0jvAyhLFmXSYOiaPfO6bTBXzdMMmDsc5Y+AP/niedH6PixkRRUjFwLGMFIIjWUfSXHngZQ8
gmRteIr6N4cFl6PjWWrTtae4FhE2/kezs4KD+lFm1W7bbX7b44c2pWp+RSwNeEUoVt1h5Oy2jOPb
Tl5OPBE6mzb+hHg28SkKiAznkhFbIYqa0eBs2M0M7bulmkhetzKwH0Z3i4HWHDYZF3SPYAfB5IX3
dsQSFrsNun0js32BYYvG5X7vVMRLDUr11ZX2FJ4AoPm/suNQzQAn1veVvqNMvTVpngEUgrho9sDr
nqNAbO969Oz9e+vVlXtdiZ5MvkYV7td+8aQFWV/W9t8Dpkw+jRJLrBz1u4/lvdP167l09+7sItZv
/3PIpwr/2cLepxRhAAaprbs4JIbHs/1CJAJAnTBL8G6kNwyfIWOyBI5t5O1RN7dHRhwD0Lsl4zOf
0jsubEJsd703VOEl9HoXkW1khsIBEdsLtnSHHu4Jf8ZrxZrTzveRsO0loN2PqhqpLRbK+n9j5dt/
8RxEfIQ/b/hcssME1H5UbDC2QE3JedPA2tmGB80KTdtvyMjt1v8OeubIQmCnvkPDquBvsgrWSZBN
op52EET/XIWwf5VSJuGj7JXZvmsOuh8cIybJ/RDbugw1RyUgdYbwi80YYFqpA9k8KSbWqmiduT8y
Ir+tmNvS6YsvoItQRNVdmI/zDO4xLsJ+lzUc55kPgxKSgUV875EELzlorrsULmlMbcEg0P+3sK7Y
/rPCcvzbjSg4zu0SeWs+ERj8FjSwba00zP8esEmwQjXXx6fNY01gcEOEc5Ykxjy3yHyPO97uWXw2
e4SIK9VqUr+ASeb17EOQ7wyo/koUIYs967d+q9z2bRUBnvpbEKKt900y/C4H33nwpAYi6iIa13yI
cYYvKw2a7By2c9wjQexN1pp+e1ujkUUPzk59N/pqxJzfGpBIwhjyrsrEpyJ7W0/tkdsavtRhvyNl
t6r4cfGmNb49MCtMjx2atssqTyb1j6E9qjalhSSNAfbGwV+o4W7gBVXdN0gK5XVV0YyWfQkZCMp4
pA8lLEvSJovh0Lnls6GSxpsjDzoWj96CD+G+7LBL61k19v7ByyXVpW3X1j5XHHwXmDKEVOu8uo/Y
nDrHl4I+KAsuMkJRH3dqtE7bJh6SDmOT3ImYh647q4Y+ih9ibdN92l3UYq3zP8rOY0l2ZTvPr8Lg
+CCUQMIkGJIGKJRv77sniN0OHgnvnl5fURPdwxtXwSnj8tTuKiBzrd+u65/epoTw1qLiKtqPsHT2
VT2Xaldko2XuLKJSvyfc6tdATYixZxCgrZNdmB6+XgFp7E3/eRRnYwLWrIffXqj1OW+RsgZmO6SP
NnlXUyiKrr01FnvR+8otgP8qYypJ43ViMDq58qLT4o1eIKSLXs+b3LSd6rPyugYM0myiX0CWHHOJ
1Yz5rulwjGzylIeMCSeP35JCQKIxs07+pqxW8JbMA3fexBrBymlawImGsgOlnc1MQDPU4PLshVlZ
HDK4LHnXGtN6i8kCd9nUu8u5YEfnShZ9wq3diaQPVlzWTGt2iZkyBU10b+YRkwduOw4E1VjiAWHE
XIQmt7N3PdZt1RwXGiyxltk8klv2q/mWmTTLgywFN2axxo0I9kvOMRouXw4h+lthhyS3eVaY9/H4
pDJG5pOZJyxKcjKic819eRTSHV7rLoKTk7SO4OPPSgRoveKk2EWGJV6nlhEtKLNmeHRw5d3hhAc/
qcaoeDf6MXoSQMjgcEuf603TtPE32B7bVN4TQ/IsmAm+hARdBbpjkodyLZa7Zl1GHvocc8xeiUq4
Yc7ddA/s4gBvD9h390pFzvMis8p49jMZMQ6XnnrVul7fNHMjKos1ZeoanZnQDlERsGyMAmlha5bd
TcGDWmy9GAske9nkpldx3C1wRvybACUoLD2BkjhiZw9KDM+FU3rxURR9fPl9ygTLSDJLBlgmO0gR
R1Li3HjpI2BklB5IlUjesceIGRyuauEPHSxLO86IqrqtSuHc0J2Toh8lqvCpzCvjjZ+mWjbI5Mpn
feF0N1rG3s9ITfKvbgXj/SBr6YT9qtrie6j6zLmcoNakIY1r8dxalPCd0Dav1SP8uxNz8vQK7CYj
nuq75c2EqYvchvE3S0wGtVxYG+LIRgRZi0Fj/Kjy/Bx5o5wfkN7K09CS1khwHMqCQ1XVRnOwOoB4
plc12DtQhBTF+IRiCCo182GkW/uzF7LgniEti0i3ZOrvCEDC5ZlhS3/qUiG+ZBcvpy42c0DNAu4c
ieA632H9re+Rq8UaWIN8mXs7sZvnVFvGy1AWrdwMzB23ZieM6FB3hnGNxjPqn60K311IUOl4oPce
ENsox+yBKVE2/HzxaAUYvMVZNdpDluvzBAUW6BORAc4sDl45eHov03hp9vbSjPM2zgbkoarunezO
p6c0fZfab/1bgIF5vG5bhsuwnt29b5Dm0Q/Wh71m1iO0juiYubvF2SeRsNJDh7FBX8gu65dSjQgM
tc76e+CxPDkgakxv82UdkzvAB5UE6epOP+T7czwluNVnIyCmLx12dmp6GpyuStdNF3nc0FWFO2xT
26nt7ZcZoOnglI5Xb4tF2vuypyx9l8T0abxbREcmhGRlLZxzhnYMfAsoIBwWhcsbhQMrYrhMOsmP
RT00Pxzd8dMqe2PcmkUGVVXLDp9MRjvzr8EUfkY2v0xn7bH1bux0IuRtMFe5nazaycOmVJnarURA
4qaYQeyLnO+VxhRuYMdZyhGatzQxupqRKY841dNXNCQqx2Sp4AoZgKLmyViM6hPPBvRPDTBKMMAy
1BKjSIvPM9Van4u4MUlp6ik03E8dXu0X0rqnHioMDBvuXqcuQ7xjMygXC/Kg0qY9BcFd/xWDns+s
7FWOvhzTMvC4ZSBOxGOAJLcxLf4p7azSHcUEtYPyevRjsDKBT4txdHiDWCw+JJeAyQPGQo0IOYt3
TkMs7kUh4D1BQyQ3M6acJKiKxtZ75dSIb0d3lVDfqravTCbzX6vyFnO3KviFoCEo5qtjvU+OkHP5
j5U6qBLjcRw/OUTqGY09Y+gOm5z+k5qpp/C5cOgEeNysNlhWDLFhwV6Ik8epIohl2/c+sMmW5IKk
pTJhkkr96Xl4plvwVm+TMfCdo7hXVKK1dvvFKICGTE+245NyUenqKFFKPFSU1PNSFvPsgFPm+ncc
hHq3BywPBCNB6lrxzHvvGzY3Y911tdq3i0DSGrvV/AmtnTUHxHPuDf7zdLlde6QnB5Z5CEZC59cB
F2UvvvGdAY7hU4hPpcBLghDSLIrNnMjZ3GJgxZTp9a46m6Bvxa5YfayGJBCg8bNNZf3Uq+m9Dm09
3MDTApFXqhqfe97jkrfcLc+YYRC7VQMuqayUcBZiydPbqZO22C1dbHOUxC1K+wRx98lwuHFC2sLa
WxLC60+VmvbvUjf5eV3wA0CX2RpGD9PjL8Vu8kmyl8KWUntk7FKvp3wrH0EZLVmtZTgO5H+jV4wR
3/APZLdFMrHe8Va3Xygeif/vKpioQ27W7oEBgCCFShu4kYyuQodIWmQWJo20nHefNWoIs9iprI1d
+clykP1qjcepyKtT5Yg02cRG5dkHuG9dbmKiBomP0GLt3hzaMMwjcnJ4d9INSsRLCOY6pCA8+MHk
VfMVW17qn0xWpO56RIJ8r2e7dEkiKFPuc8Vsu1WCSL4gy8blWk4XCMbMJt8Lp862+Y8YXpV/pCs+
lj3AOI+5yk2jfSCTyNYbO8r8c2IYF8AtcrNbhz7FH4GIRPD/nnpnkaj4g03AXwNvigr3SFRbVZzr
AjT7wUwbIz1Wa5uuYYSiH4FrVZlARNhcvCyr87s2nzIzAKbRH6XvQzvZVQWLOJk0EG772ByTMMdt
foMJFLsia6WNWdud5is8lnDvHoOHFdRWOSBJHTyCKbu8tOfQMufc4dKkrHRTd8N4ZUVd+m2p3tbv
XjKbf2Z4oSoLRdlE1RbvUXKjgLeK/aQXH1UfBQj+puegvkWMIa0v3qcyOpeJtm44JxMOZ+1M/ZXm
QMDQWPD3mVcF0Jo85QRRZUcHTvB2Svrxj4ca6VuwSz70ZCva23nNujfVpfG4Tey+mh4qBN9hgu0W
135D62KlBs8/UZYZH4QuJ1jPuE22qUVWcOihqI53MrJVeQRzrRpat31OX/797cy4NeXPg9+J/rbI
0+zs8ews8FYNWEM0UnuxHwCBCYwq8mJjoqjHk0cg/Is5XYSPKNH950rh4w3cyWs+4jGxLxx0RumY
dqnB2/iwyGlgO3n8R1dQMqgnwD7p04CuCLlU5kedubxfaYYdMzA419pjlEXjm8O8ehebhWZ6sK3p
2zHb6WnOKN9gyBzkzsei9ZG1aVeGiMeMg6i6/I9qexbyXFZ9AJtlkaGOdFmGCST2uIvsNNEh5c3i
DcWT/mM4WXfmiWi4EZPMeyjrVERni+KDM7EmszzGijTuHcpZLJHEBA0PpCHXa4hxD0NKTZ5IdGZ7
QnLjlRD+wQLx0AWt5Q6SPUg775ByfnIweey5AnOvfAFG6sarGHlesXMpGh2JexTVL4O7Iykq8C3B
LWWROo/bQdmHlg0IG13XaCwh1hxbmyy7qNV0mpnlFelz47TL/V7C4FaFvi9hIYGGzEwh658jZ72u
MkZo5pnBlceqsXzN1GLl0W5xACq2k2daOzK7FHsxHATiuKhsNjl2X1o7837B5blYxnGaGFC2Uw89
FQjwERQFFFYQNDFOmm2LpKT23I8XQbhlcduQJN15yKkibGDoM7NbSmXhsmQ2t0TRTCNNaSUNnTty
uVfu2oLcl4DIufZjmrriKeqqpTwVS7Xcdnk03DAHQ1ZK21qQTXZ2cxWhG8VibUQdQ7g0hlsLp7+F
r8oZz12l/fUF9/9644m+Tlj9LZTTDLMtgNuqMJLzSjzMHkFIO8NdyQLmW1EeES+cQqdMcdvvnb4s
pp0B1chli5Au25JjUN7S+ctLy9VnP7Ar29Uhqkk1IYOrqd7aIvLOq8lxHzDYli+NzMrrkdhlHcZF
1O/YwhRGNkCeI4MuCqZca5L0aS9TO4cx3GXB1S60tec163etbVQT9eo0YZ9G0Q2BJn18BVToJNmm
LYXPn9WML0YeO6cakzffKhTafi4We9x2iAiHQAOXAsynnlV+WxMFA+chw/A2BkZqz/q1IGLlq2wk
6jGjN2cLTzuR99NoO3NQaam9HSMdw09GiEAekE3YQJflC7pECHoz3pZjJM7adC9WIYx+GYJ6QyJD
uKgeN/mM7BwPnGWD0vYkDQZtPS9O6F1gGIAZO8I/h099DRqUSP2NsaAVua1zz/2s+1qi0WdAaLer
PfvilRuuVqeZ4r0V6pzDN0hm3WIPm10DPYSTrSc3h4+pAmMae2NXN0yEYS8aTvAKTedG4O2PNz7y
RezD3I2bOVXjDXi5z4vVMNft2hyf6iXBfJZn5FSUiwMONEgO06z9jtyhj59RjibdzuE5ija9bkgX
UrBbmPvzocV5i4EwuRsiq35ARjTih2UXVBuyOvwvexpUfvR0Mn6X85JcD2p0CfWpS+fWkI5j/cnJ
QUIdnaBUCWrYjSG8DO0sBUmO8bAdF3ciMWC6uMiW2L13BVUAXOpGDRBqDV13X+a45/mwCtuYcue0
26q0sR+iixWWiVvY5ZYd1sad3CHNwMGUaHGPuAJp3ChifXPxHR3nEqkH0EoJwlG2Cfamxk+bjtW7
8tI9YxO+Bukuj25NPurHEuMAG0dflXeLtpPqmERJW/1MBqh/gIUCcl/DU3cH9LneNXr2HmassfA2
+MBqwECRz5tfIh28h/1nsGmtgdwfl0Ce19bDPRLIxVmewMLt+3Zo588UFvTdjdZa3sg8WwmzYQMG
nKmrkinAK37NOF5+BBxOFPTr0D3m/IMuqAjsb5gnuBPZxVLx1mkvsmRARYvi1cz4a0cos7r0IUp7
7SDaZ06CviXueJMRmQEjAZKxNWPKgxJEu/0O55A4xatrpnrPmdEmJ46SSyMcImZ3a6Ej5NYUcv1E
UzSuIQXMSp3yHAhyY9vtfG5K7q9tbuVxQziVpeWjWzRJe1JVNPzRMB94oQhUebk4WlOiFNL5hhOR
ectLuZx3bVICO7cd2zppG+gstqitkvIjMWrO3EFkrX/Musm8TxZiFw8m700cxEs+3hiDvwwbn+gF
lgynY/LvmnYYN+z1WEfhBCasmybhw2j9dfVjJkQOBqWfO/1WVnRVEeUd4wvjL4mAvyw3vuoRfb17
EBqQAmlC8rjde4kfxmSlpJssz+Y7TWPAq1Eua/fUS54QnlLeeFShdTk8s8Bnw6vnIk3HArv2zwYx
Pa9APRfvfpPouyjO+WugSYcrkjkaSnSoKqsDv+qdR3IJySCY0mzlVmC5Rw+J8UBt/EyoW9/sWwzg
M2rfEd4g1d2V7UmFUsOM+zsZeW67M8moeKWM0v3D1y2dgx2tgoW9w7e6E20+uwckttnJpH1Ub2Tn
mIBmgAMEQ/WofTcrNfMQ4Ky96tovZtbhUSv+s4vrLurc6GW60nHcdKcpjTwYNEVMzAYQSQGNgDxg
geX/AkQER693+ABwCY10T6UbLCADLq5crFPIBEt0R7JYvG3LGEd2mHcJAt2hjZEAAKUystbEJqMV
IC/N3M74gfaoLRp3a2DlYygA5RMhBkurDNbKxkwutSXumy7Cic0Rqbd4XxNjMwxoFDZpt64WPiKV
tYdpcjlfskLH2VfJbtWTuUPlbDAuU/2eLKuvD2j7bDcQfRM/pe4YP4+Y4OEuHb93tnFatX+Aqvi+
VJJ3710hBOwQphIvwEfUXkHLwwr07UIQlyXnRO3xFjZf+UBMNWEeaomCIa3wfUQ4RZfdoMfpfqVj
NgpEhWKXzJMyfyRVZjX3xLNjSItcfoZTEY3WVHCuiUu8MelzBbokwzkp3MH1KS08Iggqpvluz9ae
PS4dx/smRsPW8x8ASt56WPmnXVERuhKolDC4UCZ+9DiUIjNvTV26R9QAQ7ohZyfekcCcF4elSvr0
jOiOC61DySpOPqG2OoA56/Fn+OQHIkpy97CRbXtlErBmblQ76qdusv0nExO1vWt5cS6md23shzpt
4j2P5+WUH4yWU3qo8x2s7oB6aLa8184tkRl2s4GAabR5J/3BsvdTM6DXKFKrVPtRd4MbTlhKdxe6
Fp8L9tMLQmkDhWJwFPVu7if1YLQa0UdqV30R+mj13xeSu7ywQCv8gBIdtinCcYwUnerGNhhqyykJ
REnQMM9ti6fHgCnxEZliy2L8SlnUZgcFIfaimVy2i5gwacwmC3ri2L5H7tTnWa9kDSBAsprbic+6
MVf8E1vCM4yYzy26w4JlyjgD0Up3M+NCn5Dm5s4xwqA6hEWVAJhyckx+gHvtP8/gRqV3ZWYBfDaw
U4EJ1xidp2WoxG4oLDIRyMeR9k/n2epGNX07QceTnoNmLutqM8C97IlNGvnDPT/eWEBmVPrTpwf4
rUbQ4508GWXiYPpi8RmbLau6kvOwurxtjvWBvct74YbPze2A4pNtNzX9T7M1zEfCAdh+Oz2Bc5Qo
e1uMi99+063WpiROZjitUWzGe0Bs/6d26zo5mlLEBJ8DwhubSQ71um0oIJqvCJ2QachAxRxc6rF9
XdvIToLWUBoDs5GYCFiUw8yeo8EYj6Zb9rw+flHOO6kxEYR1DLq/dR1SPcjbo3gX9j8yvEeSGjBf
uDHq290KtAio58z20QQCriFibILXHLIUTwON386GvDFyDua5myn1E7biCEGweJ81c2bDRw/g3Aky
4bNUGNvJg+UVDTMYI4L7LGP+Q8JK9Cxdo0oPuMmsT8gigjkZzyZiOAfL2i5gb+bGVV2n4bkczMP5
mJM3l+CT4S4XI4VTznjJoEY4zMDnofeuAiKAq18be5c+eQ6z2SYrufq3tH15lxS/BJ8m75XP0k/+
yPDMsMWvpClsXEN78czsXTRuNyNaqwlEiZO1vJM+lZD7mSmYJxxcoHwgo1ODVa42WELOsfBmFGjO
D8hjO/IkSw9AkfaRCh12ZbkRXmNP8KNPJl/1bdFCTRwZTGhOZ5ua8xOiHXFpjB5zokedIlH4ehXB
CZiyof/WsuEm57BY17NXDBVekXIt1A3W2b66AYB2370GSu7JIAVGbRdwOz7QQNZFsMVaY42SRbbu
XRyqYGVDGjefPrLHU4l5a7lC5ibWvZzwDe9H1bbjLXxqdDtoN/8UVd+lD4jA0S3yDC5AlDiN2SIa
SY2JGEbH+5BA/tkJx1yahV0ZM1Hk/IAag6eFFKzpdG+cEisSL/lCfechH+bsSeieiINR6wkbQR7j
E1IqLc58MeOd32mdbrl+dPmZdcw8285I12Y/OOlyjZ6c6PHFbN23JEdeOPN+89rGbZcggfXi+ba6
qCtBoNSDIJ4Ku68ls10D2j9BuUAgPFSxi/gCH0E+XOW+nL2dMMpqvwo2IDy6oiGSgl/jbJr12GzI
Q/Pd7ZjZo9qNZKmi13dI68d2kQ3VcZKqfSf9s4aikPBXh2omGXI7dSw2h4xQiO2S+b2+9Z2+enPS
NX9VRAayA5nR8rSsWaavrBk53ZaxRlnb2EK/HMbzGkdhrxZUmAmBTLwbMVotkGUTpohFEH5/VhYy
wpKy6oT4oPU8EyA07LUf5/aG7y8f8fbGMw+rbquHwsgm4xl5Me27fkZX25VHJ2a0RX2c+HBmgiXJ
nKaqOLDD5e11ZzTdnZhlPW7HfhpTVApZ4mxN4i/fcpRZ6c7r/H7YQ64klNv6LFxzbaHygCQpuQhX
Ixu3g9/UV1Lq2iZHxluLfRfNFm+xg4qXvcMohz+9P6O+qh0yALGg+2q/ImdMAvYJi31yNUtJ+GPe
69eZOwm5h2n0ZYBBqII9A5OfcVnZWUnshTfUAZJWOd8xD1r1hkxIgFyVa+dkZQi8j2Orp/RY81sA
EyB9ra9Qgk7TdkXFdJ2rMXZupz738+tpTmfI6Lyb98hH0+/JMDxBaVfGj2Zaq3UEPSPsyXKrywve
Gc5vlYzNfAP367W7rig7/zQbOAEhDyZM4FBrfbw1ifskCKuzxYuhnQEkZHV7rn9vAewhNyfDNuqm
CreCU148agbVRKqvBHmBK2wkyJsVm7dd7ccTOWWu52xrcr45Enqmrp1ZgxmRWEQw3yqN6Ru1hvOb
6xb/tSozbMdS6+Ua31vyzRRSlxfbex/604z+73KWh6w+M6xsMscPus3AdxFvgAiKVsgMkq1qf8gr
Sz9ZsiCQIua9vQcGkFzhFuso30Z9NtDK0RfDYzpp9ro+kdF93pj6e+rxH5PkgLFwm5sd1a9JuQJq
mMokE94D7fTJcrCI2VIcGlxE2BtekrLR6hTFenhZq3V9JESD/AWm8R/MUprDx6PfmBCGzj/IDvUW
YT3r8iTyxrmIGRYUgS5P130nk+xApVZ8x9oEAeX2GOdPhdOxJ11Sx/SGeDBiFOzWNLJA9aPpHes+
b7+HZsIiabXY6smjbfAuKdCH5SBwI9QvdUEI7e5SEPbHyed+OFW8u3vcylF/nvsq/wVR7ATiMnrP
HGQaPfGjeFB+/RG3FEgeSl/e35jBe1SlbLaE0mk/aGVU7v3Mj6mJKgFCTnOWFSak32qB2zo4FVDN
1PkNWWVxcUNIDUexHnOmXFcC+YZNwcp4WWLH6KQExOJWWKunt6L1yax1Knx0gU2cLPpM3O39jeZN
+7Bbv/9uPB1dEfwjUDVPPXqQrm7MS448mw2zvZuv21Ul5j050EifWr+o71FHQHF3/MyHjigwCHx2
xA+B/j0PkfES7ExyLPHra1Sb+dbIpfvLj9Wam4oM7uRop7MFWlMTg7iJnCJ3zlx1Q7wnj8hO9rgo
+Qn4X44HlVUFN5Mjve4qQhLdQcsvEY9gV6nXhBmlPcSCGGuzqowfR0T5elirIbV2czas+uKmKe9R
vILF2pPR/xEkBElkGv36W5bE7F0T39LKXTKK/osg++SHfWa+SZE23tuTxvZXFWb9kitTPnPo+Tfp
UPZvPj7JYRsbvsIiX9q4tSbrNWaQfHHWdZqCmByEnjVtzWg3Jwf7mKNqQhGXCpvrXCx9F+bsGbja
lUL139cDscyRHTm3BTJ7gyM0G77Yl2Eviyk1/6RoND/GQXrvoh7pizAzwo5YtmPnsbAGhFGaDl+u
qdydzuRjuXJTAExo8Q4lVkZHrWM1bUtgL3uTYV5ud6BcxuMapeuHJdq2DSmodt6ByXnMKSViUyJ4
tr1byDEgwoDAFqhv5Ei3dgwQHjDEWIxKlZneGA16zMDvYz1tfcMtQM7ggsKuTdUAoQ4DgVzVmn7s
JSvuKPeNUDlzhZFUFdkdwrmIxuWN401zdkUWp3juR+YCYywiimTHGehSKHi2yfEqYxP50ndv1Oqb
pG52jnh38Tnco95Jkk2OHJUC0ooWebKwouEAI4KNv2oM9UqTqmeGBjPgDjCTLKKhGAkboeRpTnYV
Nx66AbR4G9xRbbbFEwaO6ZREsT0gtxd45UgTwX1WDzDX84WKqCB5sVoU+Ium1TL7fYKs4JII0BXs
XCkccNA5cIMkhyEeOxFfaO0lBa7NbedlBD4gzzGsfWHO9CtFAJASdXjtli+DS3QWmmY++751u0t0
bsm/aGna/jtOCdCBuJvM+sQspa+yqTcJ2Jin+mdxDXFlgdEA5UOQX8vcqoedWnyU1TkvrLwCJlyz
0JG1z6krubFvzAXJxHYtU6Pc1cWgXtkNqGUTLXGLAcQSd2m6rET4NVnbExbDBDjtSrUydkdS6fbC
Lcdp6Ew4GkI7sy40r+FEz4u7FL99xZT+65jMezuSSM3hXDYE3ASE/JGRPzawiIGdrdrdVtRGTnAM
QCdBktrO85TUGr5BWWD7WZNiIYcPqr8Xdy1n0hnzbgpTzK5jQBpZ49BDb7k/JRq/c7t04vciLIoD
c2Qn4PQBfQgG0gUvniMk+0TCLv6jWcZjfjcZakjOaVe7GPkw8fM6tpheG60zbFFt3O9Lal8JFLX9
gv3TWNfPFEiH8Dvdmjsdu70NpKNs9IE9QcrXUUOOTkB7e1ccJs8B0cKPJtog6g3nMSUu+Lt3yUQm
wsWfbnO/jeKNIztO2Cjl/d05CVKFXdE6ixMsstY3pO3C3xvks5AfO4tXt5PdZ08MOYoaizF0r9xR
/GS0GRU33Lb6BjMT1d1dJMxha7SRQChdYFDkD4gz8E9Suk9q6rMn4k/go4jMa59ru6GgEzvQ+EVC
V6ODkYLGn9bWIgqJnYDIIPFM3fWFmzAdcNqSZdfY2a/PK0j6rzVmsE725F5NDMB4lJLB+yqJsB3J
myI7JyhYBb2AFCYOgaoQ04TjvsVP50O7ntaGcYPVa2YyIJvH/XY7JN5d1rbRxioibg8tW+8a9TkG
F5RI/iua8uRgtSlpPG05YUXOHAK5t/weSEIILO8R7MzKu9BsCWoLUzZ5dSvK2vrSaALqo09gZElG
eSe+afYw5GaJK4lltHL7bC9Qq9/Yai77vW9F67gpWrjN7UKTjtijultuXDUP2Fbm2JzDMnfqP0Uc
p+8RQsZn2/Vngt7mlpfpmzZDUe7Jfhq6wC1FLBDbDMN9Sl9EdMjaPE+PaB2YqRHZ9Udla5MQKeTj
r3OVqldFtD7zyzjOyF7KkZRpcx3/pKVkWl/7DvVeYbNyIoh0nlZle4CZxHJhQ3SoWoGD6fPk1jBM
59nwC7zARm4XlzZPMO6BBAMXrUTZuuiJgZwuYwD9zvrR6VcOxbrGaQfb2Y3dzh0r532Iaxd7ubXK
J3dFUEhjQiy2GTw1Sg2yNSy4Z5vtlHcoccgbxWgRIkf2MF3W+AMDASGabs3FA2ayRyJvg7jkaA0T
MLDtRD7TwGkDU78ZPUTfN+hAevLKIIFIthaYIKx0w2f5zVYMU148xSSNRMRcz5CPaCf9cUveLr6D
yM1n6LhILeWBCzmNQ+AQuzhIiZpuW1uj/CT7t00PtUgQYydeL69Isx/zcEDBz+lu0wfBw2bIN7ON
3aeI3VZtZWmuBRIl7G2h9NByhKh2GFNxMOqrmbqUlxI9xOegW6OC+lP2c9ktIykZeK+BJ+LafCN7
vnhQY7vw56PyuvaJomjpUT7nxXJqhHsp0QGE/604WxcUbzpRhCmONZg7Edj0anhqfi7HYX5rVsTu
hspyJMjdOp7bdAZjlrZIycJF3/1coMOzzjMdBPjCmLEusQLYrPZ0MrV35mjxgExI6p6WWmrqCjXf
Epoh7MuENE7oqcgWx4LhouQ0dgiMyJXqKUF8JH4utj4ctwMzn6j+ukk4xb9sM7aWnZsRTn1t4C4B
K158lXG8kvAOGFhKdWcXCfaDAQNHs12tBFtllixyCWMkmEdulKEgkFSjnO4M23kYSmfgJiu4nGo8
pEOQWo2RM0+67ckdU98PsyrxGFJIiJFbb+7Hj9Vb5IuZLJUVdrCydHSNjeKxjim0C/mmF9DjClON
RHZUnhdHSAHI4kf9ezJh375iXllO+JetftdKMP2YIwGLPfQ9eeDYefUd2k9WVKjb5HmkKxTF9xDL
LIQOUgDzEZhHyEqVvxnkfTQbIisXb1fD8b5VSefOhM8Y8+mvhsWEbQiWySscbhmhCeoY24YQ87+a
xJ+mpipoolGyFFctPSKf0kwyUOBSwJ2MEd4Eorkb+RX3mE6xoSFfI6dgih9qB0aHVpcMuK8qyWgA
hhE9QpeBXMAPoPFB3TVtUg3XUNkWM7xu4+jJHGaxhla62ke8RmmJ06ZJquAvf5JyqZjtQrQ12Rle
wSc3nEc93/1l1iAWNQBhmHiR+w1X1z9XMksvAxQyLIEz+fWvdcXMKEaJ+9ftrIixViBWNFC3goXU
pbv7C/Nk7wsvKrbatRK5EVyeJ5FTwnPI0DAv/59aqH/SZ2RdetX4r3iCoIpL59D/04xliphwF1n3
GzRJC0lTDiKX3Tz1szzMQ1xcrWjsPpYoX44K4CD893/7H//7f37N/xH/6Lv/Wwn6b9VQ3ukU5Ot/
/fs/qxiy4b4Z5m1b+Obfug4nZhqPs47VB3cH0iUiaYHz/PO//pR/VptEVJ6NqBGFia/+VgEYZ0tL
ZRDbk2FBrpLC+GsMfXvDnjGf/vUnXTq0/qH4lHMC1bktJLuPwxf6j1/mlCWxJlOLStnWSM/TOlh7
LtNpYxv0Qjil/NO6EwHnFGycO2f4+tcffvkz/vbhl9/Q9GyqXl1Y6X/88CYZ4xwfPt0RVZsda5HS
V0lUx66LexyC9piQwZMX23/9of/lu4X1g/nj4wSCOsv/2y+4LvXUJw6qt7Ub6hchCcau6sa4JQ4/
/e92KvKH+Y4tlSTfh/6yv/2MkGVzT78BBrO67naV51chVtU+nCNalf67f5VtgqmYjmeTTOiKv5V8
2ZE11mTgEzbpuY+tnxXXs2x+7XIsb/77H8QuadNCb/I1ir+VshWm6yBsIi2AnNwumEEEbi1O1R0c
OO7Mf/1Z/6UAjj/GVpRA+vTsKay6//h84LClcKX07Y1H2ihZ0osV5P+HszPZldtWwvATCZCoedut
ns7g2LEd29kIca6teZ719PejV5ZaaOEkyCKIAbNJkcVi1T/oBQ0LUMIHDDH6tx5uOZ4rPxdxRcCV
W44Xl22A0Bnj1aDxL2g+Kiejm7MPb54Vvp7CpUmhUtowVp8qq4KZ29wh4cSO7OgXsXuGMIoybqsi
fqIP1o4v4v2GR1rbhtvrCpuO0PqIawo82EwFg5eqXXMUpkUzt0KeyBic+a83Tw12pTDZ7zZraKw+
WC9LA1mE3cScp9bnuOxoONil8bNFoPACXjV8a5y0DZzPwfJRHuCACTn1364CBT8ALkhQdApivNc5
KMjIgVAdub33/Bg3VpFtgYUdEk0G7JjVV0PjoJXEBQRn0AG9YujCCaA6c4S71u0YTG4PhRKt/Ndl
5y9nJXyYKXCI5Fk2qoMiIvXmAyCsldjYCVAbB0wnZhALgdoS/VffqxSADMeQqdTgGGDo8sAegjG+
hOaA4tpcxW+PUoznqoZlmS5LuYq9eH0Mae+yFXNckC/joAeegWfYpW3in4934uYaCldHasRRbS7s
5RpC8sc7x4YYntS05ecu8E91gUF9PAb1f5mUDp1SZQktU18NFZDSG1o0EqUGgU4eSgE304d2gfCD
veMaeX9b4++MrCd9NQCKeNouZwWUHNCNj6QwWjg5YOYB1ZxzQD5OQx670J9DXQPXa4VCF2QGl/w0
uToP3v+wtI7quIbmOLqzNmgveLzn9YjOg/CVCg8k2OYUK+ur6gzxTkD+9XctMwT4yyomFpZK91do
q/REDbK2oCGmH/M5D78qNR2cQztibVSCMvtDDdPkfVTXxjPNseYFMzz1D67c+USr3bkBxbF/TEnZ
/wCWnTu878Fm0d1PrnGkUdxVoL/sXFjyZD76uavvoyjAVBPL0Y8J/YogD+nA+iPWBxhdnJBrV4/Z
1EZoDSMU8vib/Mo7H40sljsDZRQoLgMjN4g3AnhAWS5z/rAonB0rzeqfXQkJoEjw06/1+kWNsvBa
df7Or9g6dAR/vpclA5cj//y3cAx5yIh10D0w/dCW9CM0xhvg/jdEwqudoeShupsvAgqccGDAlrU6
dJRc4g7qnnH0279NMJoXmjI5bV10ZEtEhB6v7tZgujQWBekB/UGsch63TFpD6t/SdswD7VhoRvmi
2HF9MYcxpRZvwDrbmZ+2tZYOlQIyEmHZYu1m7MKxJovAgxMBlwZtX7wIQGD75c0mXb9NuH0BRhHW
GbnA4X3JTUGHC0+AE6WR+LMiXOt5AvVdefBn1HNFsfzyeE3k1bD6AJCKNeRTHGp9XCHLb53L5S+Q
0AIVB7HSqcDbG7TeTo9H2VgFriWXhJYLSqjqalv780j3FdmDYzOpSOoaCKTYpjjAvZ/Oj0faCK2E
b42LXbDiurXau+mg96DtyP3oDtW3Ocz9W0l350gZRbYgrPzSN1qIFqSrvOAcUr89qJJQE+ssat5E
1dUWy0aYn9EQmkdXKZQPraXCrVCnsniBcp1+fTzVje1sYnFs8FJgY2nrBzQISTjAFWMBFJYuADo+
tdTpQFPPFcQyrM921nbjK1rcjHxCDLpNunnLvYKJDmKeJiV9QGvNUzUkaP+VrfNSC8fdGUr+Vatt
yVCuJkhreDmvLZxx6WkwBvK5jFObFlDaRB0SpVGICDimaqfBUMUrzljKToTYnKEjHMsEc2Oamjwt
v0U+QJx1jDoTimiQLs7UOUGRlGiiw+oorm/+enQm0CPnDDs2cqPLoSwFLXnopSS5s69+NKoypm8A
7vgKqzJxweH1ldgJRpuzcy1eldz5mu2sZmfqrUYMZMOoQdBWJwVRsVeUTczYi6CWv/25wiryCS3H
EjoZ8HJ+LQ8n1OBYSpRVLJBG5Dk2ft2nugTe+Xgpt+ZF5HJcYWAHa+ureSXIaBfgj80jhDMTgyHU
h5UUj9oO8OHOBtm6oOUJ4PFASQeu52pacPVVq+uYFiZPdnAsnaI3gQnYxRVhfQUN4xDJ4XRw84F3
2jT8qOuqv+HlUz/NnUZy/vaZW9xlNM8Jqqa5CjdNiiuUPaCTiemufe1gQJ1Ht/ncDZBi/8NIrose
FvgebgsZjH47GbzeMCjlF5AtCgwFoIchdSTAveKIt7PGW2fflu8zXNXo+zqry6IZayBaDXCKErjv
DT1Gumy4V3k1PZwnhKOVG9RE5z8cR94X8G+J3NQo9OX8AhudxwnhbBDFaQDTFhhGFlrat8nIruXs
+jsv3s050j6yDVIs9CxXH66A4+CICd0mPyq6D3ZkxEc8eOYrihrJCyxBLCfQKnz7M5HYrUtolUZa
Z63mOCNBB74O6fYUrKp2kqRRcIKtLd65jP3djMLo2+NdszVNx3bYm+xQi2i3XFWU0Ax/RMfjaE1m
83mcERqvC+CsMY6kfw2hk750gzL97/GgW+GAujKKoi7POcNchQO1zu3KGFBKgAozesWkTEcrVSAI
0C2+vHko6p7UZKgKyiLQakVx2ZZMM3oH0H81L6Ra+UJZOTmnld/v3Igbs6JMDs1JtXkzkuMsl7KD
vgQpq0Ep1lXVcwKykl5IaiF/7fx8PCn5N63uXmh+bEryJ6ox6uqjjarvN0mpNUcdWMm7GtPqEa5n
jkfn43HkHr8bR+cRDFVOZUqrUOrYVZ7ESNuCd6ndK2eluFhjY+E7riM4NVv2Z70Hs1ByHWKCYCff
Hw8vI9Z6eFu1AJbQKLMoCi0X1KnzzgxsnROvmsNH21fnP0F1I1nq9Pm5mnJlp+K6cRZsvE6pkFPj
0p11BO3AJtphQkvRmQOYR1lh/yjUJjhGtPcRMJH2lEAg/3zzJInZyL/ouq6qPCSWk0T6GNF+sNrH
3kWcrkAl4g+L7vQZPUg0TXhR7nzTX6u2WlUuRfano5ucQXsVvN10mGiTNgirdUny3Qwz+18Z4r+r
NpROuFM1+uxaOIZQmGZIH6C5gk8ZFUjLezzx+9U2bcslo9DJsnAWXx0XyBzIN0UUSlVLER8wTUx/
0pLAARUCwjNSCaZ9mCDYGIfHw95vKtPmmDJ/aCGINshT/Ns1aaEvHDmYKuFfiONYkkspE2wmb/BZ
frAJo51Zbg6nObLH5Goul+ZyOCQLNahLgJykBuAncDzGrU7hxY/KCCk7LJCZe/P85Iri8wUJXmOO
ywEdS6oSF0MD/UehLRnrWftx7gzrFpv+gIFm0e7McOM7YujGmDb3CGnr6qLUqz7KcFmC+ulmzTXS
S9TrsXbwFN9PrmGo+LdZUcQfj2cpI89yE1PTJ57zxOEVx/NqOUsKtAVtJI4qnh6gm+oRk8GEjMfW
yvJ/VlhV/4vbBv8ASEY75+c+ysuRLTID3uMW8KvlyAbKQlNdmVyY6JeeaD3bt1p3xAs6P8VOy3Bj
71DB1XSqcpRyCYLLoRRfxGVoGEAcSjQb63GaT3CrATvP5cfCx8n78ZpuzowvSF0JdJ1hrm6VJLND
ZY6AnkBxzs8FGSQwf185I52T7izi1ufTKPC4lkvbSbVXmzQWIxyPTOrHzBAA+1oJTga6Oyh863/R
+BUXBI2kTcKo7GR1Mqgs9w35FUM6LmkkK7rarMkw4UyU1S0UEOpLCi5F54jCx86RuP9wvD8oH7Mv
CTV3Z7DX0CSB+N0emyZGUgdSgIcITXlGqRPFIZxhdpZTkzthPS1bPs7oPAmy49VxqNUSkeRWb2k6
Vca7OOUFGcY5pmaGXkW4tvj1RS0byAKWml2rKkOqNHLbU9sHOrIeQ/WqIqr2+fF2uv/GFvp9glIe
nWdukNV2AnkdQMHjGzdZijpET5D9GiTteEEnyPrStjAxr/EIu9ADxw3I8vHoG5/A5Z1J1sc/8DZW
Yd61rRFebkVjv5n/DpA/pvGCyfQEpYkQeH482H2eRBTSaNNybkxdrNvP0hQXQUTcKVSg3VcMuRDZ
sefh6mdY5lJYs29FkCEm2bVtfDKBIry9HmxziBifX2EhyL46TyklUhWBp+7oJPH/eBA1rzi0+wjJ
JsaHx1O9P0CMREIGhZS7m/kuY1JXYc2XmOBtxJjDOK7C9hLR7tzZ0BujkIHxwJSpAT2J1derFBcZ
bdVnQWcX2i/mP0+KQCr18VzuA54tS5ByNtBb2C7LuRRo1qIkPSLPKuW8plDvb5YWf9WHeb78h5Es
Mjydlx1Vs1Um2yNaBntlwNgVMDJ+poH9lCE+jN6Hnt4eD7WxF6md8wjRUKmms77+QKGDLY0ltWPw
fWxgSXTm2RjF8KoJ6vWHTG+ST9kEb6+x++pLM1hvrySjPgdkSABQsOh0rs49Ar3UdzJgVJgX5i+0
w+dTMaBLmaijcXo8160P+Au04P76fOuGIBowfWd3YkCOp4ImlUAmg/sev0ftcK8zIZdtGWFxx2VG
EsiiIii92pGOj0mVNsG2rPRZ/4jeXfmlVCzxRSjgew9967heVuTFm68rRgW5xoNSo3a2/pjI9Yxj
Ghj9cQRK+YyxUulpg2v+h3OAwR11QIknoJG7PAfDhDG0aiDRDuMQXdBZR6tVn+sjXn5vL1IxFd6T
xA8aq1QEl0NpAsYyIGtgTzaWJTYirSec8MxDoCPH8vbNIWspEkRAB9xcnTlRN5gC9Xp/rPxmuswu
ytghjeJz2o/fH4+0Fa1oxHHNSHgVzenlpKxWz9w5xW2jqsvu1ta8kHMHpP/jUbY2OxeqbsKtRRXT
XEWrUvcp/cVwLysH2xBU+ZGCrs3qOrdFv3N53g3FJMiqeQlj8gXCZJUlzegsNVaHt6tq9vYFe5Tp
Wg0dNQZYSKfHs7o7V3IoVs6iSEqma6xuLgUjb3hFyB0leRZcgT8HSBC14Xs82Zpvbm9ASY1x7Ch2
ZrgxrEWWi70QXQSumXWUpJXNPijxwuQKIKtuv2KbqF3SLBE/kFx1CkSgzOqt54wHw++Drja/iRRO
FoTjjJZdATlNYLCDKkd7nqKhvz5e1o0vSCfPZYY6EBr1DooU8QQSaCYcS4Q3n0Aso8xp4+cGANzY
OWd3eZ6cFdBJ2rWsJYCJ5e73AZdE+phIY850xJoNaVdDR4AH+IJyKXth/U0elnwc7Wbn2N3ddKuB
V1sHTRdg9UY4H9tWG868A1Evikyomtocl0+orYceSl4w8DEffqGxnO0cyM09xGXAwaeDQmV6OXFE
9ua2drE6UUNMqA6RiqylF4Rp/uIjERBD0ahQBpmQuNi54rcH1k10p+iikXEuB65tDQlWnLbo8iX9
X6h+VP8IbIguUGFsr1Lt+ZJgAvn2gyp75FQDuf4Agq1WeygVV8v9Qs4WEP+RklWTvXRtng//zn2u
vO/DJlao4Bb1v4+38l10BVbEK5jqLQUUHXjdcrZWMRvVhALOEfkFZYZN0oGKx7HY/vT2cUg6ddJN
FzDpuvfGdSEqp4Y/bVGGko46U+0/hyG8lZ3PtzUhQiuVC44cBoyrCUXtbBupn6hSExnz1gL/hbnp
9/qzGxHA/n2U1bEMEzTaEf5Qj8iBtBfb8lFxD12pQmS/uSTCFyJZp0cCOZMGzeq6QEeqyvpQALqx
CvEtVCbtg+hsul3gibzHH2lj69sktbjWW7L3vMbRYZTjuHnqq0cU31DbQ7MSVfBhutW96lwDnHUP
PeLsOx9sI8KRr1gW7QMN8U1rlUmodmgrmGxpSMxl9b9UXv5BEXF+NxATnqHg5545S28510ZU/vF0
tz6iJStcVBOo96+3CmZ3QZsl7JIus6YLtHSMGGNYfgKtnZ3LaWtXkrUDe6MyYt2BZV16PXVgIhFC
Aby4FGpReTZFhZ2YKaPEIo1mq1AsBMJnw1501p1D20Dys5pxcQNePaEeaVc36Xd7rqTd5VBNYqeh
trWAsiIiwZ02r+NVjHZHLOOw+RLH2syzUxF20xnnr+kCr3GvDro5lE0AUUnXTZ6TyzilVjChaDaJ
YwUp8US0RJgQgzJ0J+09iOzmKnL7UVekNEirYjlUEoHWz+xUHBs8MW+QGIxbiXvK0whz8Y/B1IPL
4224der4ZERGQaZGe2s5Hs4JcdtaTE3X6x8JdMVr1MKaS3DI9VoMIzCvnoudMbfmyJPnV9mcmsoa
MlACeA/ykbA/ua16nLUqib2pGrIcDj0+jIhQ5y+PZ3nfGWFzulxtoGcILvBll9M0CwtDgMklMMdu
Fx3S6Jfk9ehq5wT5ZITrUA0jzjnnKDRRo4NvqJ39QoVm9viHbMUb5s0THtgXTZpVPE1sDZ+oMAL/
FjvivYIhiwpGwxoulNOGf/OiNaEuIUvfN7W+B4e7H5vzT4DFyI9yPrWk5RqUSmCN/eRj11XEldcZ
xpigk3cQ7hluUuNVRjic2qxRTo+nfB99GNbU2MuGxGStH7oQ9qlryYsdb3XjZE+x/5qgfXd9PMr9
EZUDgPbmJc1Noa4nlzjzhJHcCJbWNwk8AWZayL2cx7L68uaRbIMoIN/U5GjrZAJfdIp0oy1gJ+ri
5CZzeBkct7po82DtTOr+cNJIl8BdxwKMcQcyC6zIVPImAprvIquu5wXq4aqCLFXu+GcAsQpSA80e
UOn+dNJ3BhTKe5fHKG2Q5TbpbMjcnQmID+5mdDUqvG1rbOauYwvztonAEb91PWU5iec870R6Tev1
zPskafCfQiYrnDu4vmNNZCh4eLxk4Gt2NuP9GVgOJrfRby3CsvPDYZAIIrtuEaJ2GrQigk731Nkc
sOqFt28XhPgMV++des9GCBLAvhBTAHsuE51VpC1UszUDep903GP7FRvD/qiExtdcMXErKpE9RZgU
+9gRCdOqxvHYzES/EwbvP63FhQmhSrJLCAByv/02+yJynbBVtcmbasV9UoYpuEyp7V+TrJpRGJr2
Urr7Q8l49KGhsTAgFZjleCkSjkgAuRNOOsJ9peI8YoYW6l5gdHvFhvsPa6sEGaEJi2cxRIzlUKjJ
jDNaGYNnlnWPqmHftJ8jF812rWuTDsrwaP6N8Ur9HODGvrOp7peVsfmoIJsNKitrilU6aeipjsXg
OViFvw4waK45BVl0r0RzCVWt28mU75dV5o00gkl/HDCM+nKuOOaMihXZA4aIFcHbjccDchoYnar1
18dn81fLc5nU2RLgytVJa032vJZDpWHtUrEPJg/rWGQahww80aE2sEoF6qd3f/VoZr23UNr5A1Tu
hNZ/THPkIAWi8SjAYPcwpJm10zu9v1BsQQBWSZrlVbZGASIe1anAiFFR8VVMB5HzCY/6kE8/H89d
XsWrqcPjMmWiQgngLg7CE8d1SzNQVwgaFISguqtHQD9VdNHwHQWbpgNwgCnleMh1tvohm9DNe/wT
Nj40RRc5OsU6xCDkpv/tvBquj3Zs4rCpTTV5IUVor2ptqk8A5vWdh9DmUPTToOAQ80H+LodqYp0s
pNEGT8xKixdaHmrGMWwaFJ9tfeh2Hj8bwZBiMQ8uHSScfO+tZhb2fAkVyRKUkAYlP3ZCgy+Nps6T
DmX12LcavHV9ii6whJ13zVwH74NZ2+N7bn1haKx0iBxg3DCC1nNGQ1BoxYi/kKa9TELHJyaicpdn
M3qFuMGidCkUL03h95PFdJ8ef93N4TlXBA+T/bx+8Bpp44cJgcPTtMREg1KjoZz00KKd2BzRSwQf
D8i6Q+WhxCZWsd+Mt3b4BjSWJSlIvg5X36C1gHZ0Yz16QZ+V30scCy+635mHoau6nSO7ESG5eNjL
cEKpiqxJLYHWOa2YhxGZlAQpDRyUr8MIyBupmwjVG9FeHi/t1m4GeETnlk6mRvK0/LIxppiJYbO9
qt4dP1kM4MFwbJ/jMtpDcmxFI1kckekSWK/1Tm47FePICKxjopeiuIW5g9wSRmgYDzyekwy1q3hE
jYJ7G84rDNs15dVOp74MCm64otKdZ8xRzZNfIENUdO38sTURvUZuyz09HnRjIbm4ZT1GIivEL3TC
bxEInVN7CBIE9aygHDARwyvIK3VpElQ3iH/thIVfiLj1HOmxAzeCRSL5B8vvNgE8znJ1wrIZ9PGg
oXeeuxj+zblqn+eq1+bT4Edtge5yNn1HlMFEWx65VQR/KylHM1AhHQ6tGiMHmuBq8Q58djtd6Ilq
wXnokJKf0dr4u1NtDGaRbuMbYRtjzR8ULVD8g1kHvXNCqX1sn2IRFa9MPEhRZhZv5oyyV3TyHdIj
F6aDWJWd8rCoU9vsEOVDFfOjWgxPwYDcIh5a9lNqYKXw5q8IHY7XJiBZk4KJ/Mq/fUWE/fomTVOD
J27nfnVaO3gpECj4pot+3klzNzYMDHoHxihgAugjq6GaoUJnKewMr9Iz5yMyMdlzq5r51RoROnw8
q40DIRtZVGUskpO7bLZrQvhkHUPRCB+fSa4dT2vn8ClOadDBuxQvAvOjnfltRDKSS/qcrCQtNGP1
5fRZ1LaPJJmX5Vb+IbKjGzYWJGH1ADK+bfcwhltz/H241YHIU/mkpq7hzfhdudfWCRBcU2fMEg9u
w1XV0yHFicYo1dPjxd36jkhkohnA65MS6SrHjJBORW6QIu8wjeq3hGrN10oNqs9pks3vHw8l75nV
oafDwgvBAFYFqmc1x0ZD9SSgRedV06yeKCJi5t3pPzHZwcRrVMSxwADmZ9XQoHg88MbiMrANdJOP
qUHKWR4LM0ZHq/cbzUtaGx2eQSifQE39LDq1fze24CqtSct31nVj/7gUfqj40ncnxq0mOzgl0sk2
Y/Z+7XBRIFDymgECjA+NwKUpnxz7/HiWG18SmrgqASN0WyjQLmfZIAvmdjMCpgNaSN80tW3eTUaM
hS+tvJ335daCShI3X5MgTplrOZSSQg/LkHxAdrRVUQdt68FpP9htbtMHaYU4itpx3g8lbKG3zxFq
o66jwUQmZcpV/y3ARRWlH50k0qt9HwuhFpXUT1Wq1MiruVm9k8xsLSiblYKizJaJBMvBalu0SURz
3ctz3/miF1OBsUSEaYTlRNNOjrh1Nkx5HYLQByyyRtwk2Pe1WMBonu36dYMPnNY/96ljotbFQ5Ry
jIwENL3ECVWAbgc0v5GgugB+yDWoDjP6KkEkts5xVRtYG5il0t8mOw2uto/W/LGaAnBibSqMPzNf
tz5lvdn9zBvqU4+/69b0qVRKFD2dSX7IcqnxBbXNoal0z0oyZNrTxozHi1Gk5j9pUqs3E9PxUwjy
z2smHmk7g29Nn3oNaCfJKL3DL+hi7MbCGnTEwsI8PU22HlSIXYrqY+ICpTUKP3nGMMDyeK72J6jw
e3ivrY3G8xYFBqkqxGW6nH1C171WUB0C0annCOG26iEqXeOqIM/xH4IEDGGJnic/uEvQQy2JQxu9
ci8bQvQcQ6e7ZHi83rISp5PH33QrAjIEoCce8GSWq+MjglxD5izWPfzq9eA4UD75kQ9Akg94uwzP
PXbNbx8SqQXODzVGcMlo0ywXMjCLEq2weiYuDf37Ds7kCd9OzGv4v+M/pY9u2eM53gdCB10r1CWk
TpKU+FkOiMB4bSEUOHupJuKv4DVQufIV7ZCo2Dll+CUekGEed6Lvr7tjeZFCNtbp4kixB0ojq9My
ChUP6KSfUAAN1MIb+1F7HgzT/2eAVf4x9afwpQ0aFLGnMreubRYPrwmOx5epd9X/PV6A+61LFkja
QE8futtdX7VH5RSRCIXKH2YAn1RoxN9z8IKvZV7lXx4PdX9MyQIlmIkrlVfROn0QOr3huI5nr0Nt
+zRmwj2F+NWeyqwxP7l+l53UIaoP3K72tclG//R4+PvtLJNQIgQdVnKlNew8gCltUQ5DFQMRxRzV
hgSJvBhUA8mZqKuXvnfrnQ+9sbs0XSInKIOBQndWt50DS7rHsHDyNEnL6FOrPumd4p6waZm/44FU
XRJhf3g8zftIjIIzVXqHW5ZMc106xqRMG7sKicK6iaLPaSbeN75T/EkkVK7aEKI5yuPfc0iGd8LF
1k4i+IEVBoXNG3Q12SDDtNMNExXrVfSP2lEEz0oKtj9pk2DnYr/H2jsOmQvQCvx+2EnrwmrTdnU6
mBhc6IBCAdQOMQrzCUaCTu0X79g8wyHFYtaLxTDebC2Y/ozIuz4ht4oXapsmr6Kyg+vjhd/62DQt
qdYDwyIDWB1q3MVizAwIJdEM2QBTUAcwOsZNwdHH3gJzJYSGb7lrovv2eOCtL04qRbUGvhwIarGM
YXGBmVc8DrPXlOXwgmGQ+Au31vTmNHr2v2ms1XOB4MFZS4xhZ39vHSnCFwhxwfuYEvdyZK1AH8uv
0E2m3t++GxutYK6a8gVdrPapDgN/J4JsbTEOMWfKBItL52s5XgZQd7Aj7Cmhj3bnEVXqI6kfRhGj
U+xcDPJrrUI0sYrVpONOvFpXdIsMI17pkIlE7th+oEFhIDjfDp/f/Omo18g3FXUp8uHVmakQAZyc
Jp5w78zG6ohfoX2rcgRzNCUpz0huUkVqohZ3UVgeys6+2diwZGqwf8mReVqtccCUc6u+oVrlzcFc
4p5VVTezHMS7DmuyZ8rl3WHUxuLtUZh0grtdgpXYO6tPaNLyN6MolwqqDZ6uhoHlBr7QZ7U3PztJ
JC6PF/gXXmD9HUHrkr8ge2By6y63jI6arUgwd/RolCZHxJ+TE1aV03keTOtDqXfF3xrKz96EZ8pp
VHFFPNW1al3w0Ew+RV2Jbj2KksbRrXgU7fy0jd1Mu51oSxUfN/Z1QZJUjj5m006eVdjifeIq883u
u+oj0Lf8e4Ar3EmdkFNNhjr8WvJq/DfG8kdFNNIozjheRqcZ/4CXllh0VZN42NkdG5V/iif0reQr
2KD6v4pnEMLL2db70RvMokFapxyG1IuQ2fnWqLpin20Fn9QnC5WMfwew/8GxCHL1BW1mlAh2Vmoj
znACNZXGHU1ZQETLj5jFFIfDgvq/2eNSibteEpw7FJ6fZad9PqHmoj9N2K1dLTySETx383+7aSqj
U4FWmVfZSv4KLta4RHaZvST1gAlflyjmztbeyG+IgiRSaFLKZoH889/ftn1lw/dSRy/2i5ES/WxE
z2IqsmfuSvdvpN2R1y1Qe2cp86k8qO3k//V4oTZOtCQP0CwAba8TkZe/wESsD8dIlcMVmVj7Bdhl
P+Fr0H+2UofmTd8ivH3Crc95+z0A44ohJW0R4MrqHojbSvR07PHqU7oSu9Eam+gfYa0rUKgF8AeM
3u1M3N48WfrjmgHdChSbvn70mr6GOVY0qB6OQ3X5d6BM4TWm61ldHLwCokPQ4Bb1hNPN9ObKItVE
wjaVE4IYx225yoAQDWyRcipDdVJW+OC4OLXoSZXCYvaV+YpjvV7sBQsZF1dxDJSZVHKlR0/as7rk
oX8KKNMJ+vWFheqd5g8JFoNd+ez203cdDNI5Vrv3o5v0lxGdlSMN4O7j4wW/j1eUJyDYcc+DOkEO
bzlvQ4/nIaRS64E0E18oFpmw6UwEnJocLe/HY21EH3AtKmmsRGHQ3F0d+dDlvaPOHJZZDE3xnBGg
ck9PQ/ub0dVN/ZrN0+ScXaOeDHzhITkeGx8NbjxrsmKPzn2fCwAGsX8Rushv0cVcTnyIdKRNIGNg
zU5YOTSVFl5mLHN2Tu99lFsOI//8t/jRDiXcEkfvPOBtToAzqdM9NyXOBnh6NP+4cW+cHy/y1oAc
WCpH4AZoiK32VBtbnTlmSY8XHZRJp8AxCCtTSFQ4IB584DY7GfLWOoKYl5+TggJqdssJYrKpAUho
ek/v6+C1mJv8kzDHvSv/PgxTqkAtQ0e6iSxRWy0jmDl3yLOux0qgas6QMRPr4GJB855OVf1+Nl3/
fZUo+mtRBpln9arx/vGqbhwTxia7IUE1Jd5kOUtKG6ExxIwfZk3u4b2F03jbNK/TPFWnx0PdZ/5U
vXQgHwQiMqc1+wEx607MkGg8bJ0SLFLKWPkSZ8J+CjQNa2/a8TiB5ML/wcsg2au63Yv2yZobpSH0
h+hX3bUDKgWrgUC0TDTC3OKII4j/bA9N8pyrrVUhfIRi7S9Lxa8hXslH3yi7v9qq+zcLW/1TE83p
KSnDEYHB3n6hR9T++XhxtvYBZFwgs5JfCtt8+R2KcDSwFMp6WtldSUUbkaE/FasIL5NS6jq+0Y6N
3l0/IGEU6+pHRN3NneRza7+TB6CSShDjmbT6Bb6TG37t8gsGEwfWQ+hnAHZjp9mp/m4dYzieQP/h
m8KnX4WnBGu9XuAy5ymK2n+uCjXBaRIT1uniznN17mkb3x4v7ebEKJxZvzga9137qDFwEsg5yFzM
X9RR+O90i0fK41G2DhICIWgwETRg+KzCBXTuvChC4mGetuqpVXzbi7Iec7BCeTt+h6IFqHgqJmjN
8Xxf7hU/Com2oY1gRu/El2IYXM8K1fDkB265kyttzQrhIGoklKIYdLUpukIr0kh3Ow9EKUqvXdee
RCgwNg/DvYrM1sawietSZFFQgFovYNvWTmkS3ycMzp6F2sYext85Zs+xJV0uhjcD/ckKwHpJnArg
+/U9SWMjLzv8iDwfEhFa31l9qccq8DRs3M6P98ZG5BMqSTYYCx4oJIHLDwYASo+pp/VeaztIzvqz
ewxyJQY80jdXEbg8EhQDuOaQ+DuHeuNFiTIRIQ8skqw/rQWrQwG+iTZQ5xlK2HzOk8mOPEw57YMW
Acy7VqWrfUNmGgdsFQ+16RgOlFN5hRq5NFjHlIrd3OFWxg12DUrIiN7jpdnYYBK/SoWTqq7ULVku
TTE5ZUMzbfAMnA4uc5V+K7EHQi/c2gmwG1FgMdAq7jQ+T/ghBE05gxsYPVREsCzRW7PZqfbdv2p4
gsJtJG0AB0VHYjmhDgPuoVPYxmKe1Yvb9zUvX0051QZKgo6aq+8U9AR3Bt263eBSWnQGeE9BuVvt
MEFboNMbjEq72AqL46xMGAHraIYenSEX35UyU9GxUFvdi3lpDli96MaHXC/LP8tqQpGayNElZFF+
8Bzz7LxwYsYvj7/01sKAopddNyKKsRbgSbAjtIwS5ZRYU6xPKaasJz3qlFOQuJRW4tH2MNO2dqLy
1qASB0hXlfrNnSInqvr4r9p+7zls5mscFn+nwJxOLfakN8zD8Hv1oX8+nqiMicvHD50JbgGT8KIR
olc7zY+bGbaNQqbhBvk3q+i/JghkXqKyzV+UtvdvkWYjlTXVxXPiJz8eD77RrSE75jiCf5Q+KGty
bekMfqtZ8n6FUtB4WVMX76LJDtzDVEzmJSra9Jj56nAeI60crnUKXGhocsCuNNH3GE4bMV2+wejX
AHmVmMzlYcDnMg36VOObZ016I8SO74ZA/NPa9fRkjVVzeTz5rTiLNgfWLzLDAwK1Gi7BOVGp8J6Y
Z7P9idMP/OU2K82TOVT4suNgGj0HSMS9m83S3blOtqbqUPehpU3DiCxlOfasq3GBpXbradXkXtxQ
xSnaROfk4Lp1dqqrYadzIuey3mVoAXOZyKsF5s9yvCQrQ83tGI/UdDylGZ7HilUX58S0u503wtay
Qqal7AsMnv9Y5RtxPk9JhpmqF9liiE6NY+JDRzEU+66mufJQaX+g+oyHKTBt8eXxJ904wJLHKEG9
gBTvfVpEUCRZwNhdrljnTmmlAxn2wa8O/7c6GnncPo1W5ZweD7txhgHv0PQkeMgKwuprhmaVcrRr
GLBBZOXXRFUHLMsUagiRr4x/jrY+VJdeKPrHCSw7ugqNsfdi2Vh10CAUgS3ZlEPGe/mBLcz8nFnx
G09x2uTsTulHu+yxt55Fd1ZLt7whvh96DZf3zina2FngIiTElSiPRtCq6O1Hdu0Obdp6Shw5f+NN
a1zSSZQ0qfI9KUOxOUlosqQAKApDe1pOMldnx59VfHeG0Ta/1xgYP9GZEpe6T/vb3HahFwZWeLS1
KP+rwxLRggwBTGNWDTyQEsfvgwP0hOHWj6Pu5QFwRAJrjrozyPPma1XqIZ5JufXH4M+RjuD63P+d
weYeWM95eOrSqDoSJkznQFEK173Yqq7hFO15a2zOEt1EWfyDxbrGZTpOiKVtM7T4USnFJ2UcnlJU
2SYopqI+0FufFHwrx/mVmmu18/jZCEugl3j6EJqALq83ssDdMKztpvVa7Kq+ETk/VnoRNIBfQSeY
ofj8+NxsZFlUwCS3Q8b7O8mRroqdkDyy9aym5BUNX7EThyzf00/Z2qIAiJgXPDbU0lZb1K4av89D
pfXUqsNgI0+yCAO5spmeSgd3z8dz2ooFQGrlLYbCJ13q5R7F9TU2037mZacY0+faMer8w9z6UMq7
odFfB+pRE5ZHbY+3Ja/r05Bg0ff4J2wQZsBdIKRA5xKBcYqay9+g4LXQ97oGv1IzqxFhf5Rj0Yso
G//FmnPwLnWg13+hEmJkr3Y4CWkJ3gcohrTav0k5JT+0KBv+ffyjNkIzOS7tIBJ3sI7rABU2blql
Oi7GQC2HlyzGvrpvzfacBfl0iupGhAfUdPaEyzZGhU8s0UsuuRX9qOVKhCJx8Z5UKq8vG+uLC8cM
z8HKNz6qpTCmA00T9zkJu+Ltk6VvDGSVApbOnbu6bmun7sGtoovdx47aHBPYQi9JQQPn6OKEckJb
GqgGN9XO8d2arZQDBPZMeZAraTlbXY200PJn/Mpz0/1iVmLkIWH4MbSAOijPapt3Z2sMxp1hf5Ud
V9kFqBNyKNlrxaZx9YpRc61OHKGAyk84W6+61uBJ3+tu+n2ihv5n7NZ6ckiheV+7ycitw/+Z+5Ll
uHFt2185UXPWZd9EvHMHzGSql2xLclMThGzLAAiQBFuQ/Pq36Kp7jxOWnM8YvYkjbFkgCGIDu1l7
LU+gorAnumx9IN0ZhGZTUOPuPbB+g5URbQvgMBsgTZavjUOff70PXzgMvseOW/Ebn8b0hLxIMK0y
DaKrrvahQBzKjC9v4gDMHBVkG8fu1IHw0gNxjKPMiMAaR6txMwPBppBUB7OWmyhg/eFGy6tOKn5Z
DSBE2P367V7YATAu5Cm2LYAtb+yAcU77lOG63xNSRh/6Ln5s1FrdpFAU3s/tpA68pac8gBcuDfDc
wdP7nv3Ghj/edQsKlaFQSbtfGgfyMKXsE+iJuxL8s3GrP7SZtkiDoyUZbeRboLClAo6fCHXkcB2G
qkMii2mB/olyHc5ZOqOIK3gGvrTVc9hNQkNdXeq1DZ0yrzvff/r1Wr/wYdHlDYJs1Lk3n9pYa47q
A6m6tt17FQDGS9IFuUMTnGMMgnaHXz/rpTUGHQ+K4OA/gYtnbKJMIiEAc273rOymd9STy6NwpyrH
o9OzelXsRCbvhX2E1knoRIBxCW6AyUKbhEh1AIOCiFB67VvQ/UEpdHZLNoPecijvWkXg4aXTdKr5
5gWPYGOsQaMhHGnwkBm3ZyC9MvJ7lMY40DcFAyfE3ksRHP96NV/4cqCWRPoatYUAdKbG8czdjCeZ
UP1eirFBi3m4XJZQfd+xTLS/v5CofKGIAJ9qe6bxQmuzDNUUjMM+q6O2zakAsEs0NH2HFXhGT1Fy
QIcDLX77/TJIO6JNC/VFsJ4Z7wfAtNv4KZiYSd2tb6YFKregCnWABfTKE2f/CxsTFCEbU9bfV7vx
qFQI0Pm3Ci7cOLBvuqq6witd9xotQMm7uvFPNQO/9DxUGxDebV4EMufHpj/KuutAeT3s2zlMhgIX
a7meY42zK7hU/v3cj9Gp8+3nhjAUH9B8hsZjdEuhRGq8IxojuZyWCUk6X4LuQCcgeTho5MGrMueT
15T7tneDR48nq7jwJiR1D3RphzM6uXA0w9YlAci6msj/3EVz0p1RNyqfUxJ1y6EChyX8Ad2V1dsV
9rgRRgTkDe1r+pUNaoAcnJM1wG+u6QfZpFW1y0jt07NUohB4wm38yeZhCbjBgSQCzhzZZ+NUReg2
jxHv8JrAvbwtcUXt56Bzc6nC9byMpi9Yh8dfb9SfH4mGfKQlNnY39KKYjChsBQJS1E20b8s+na4A
SkL4Fkpo1+fIEXTrwRFwcy5HQHlOeYY/nTSonqL2gtAVNwgKacbp3ZdQuVsWGu37EhwTBd2U7jnB
BvhdW9yeg4MU8QAK7dDAON6wfUqgodBChgbMJnrJF1CJ77Qjg+tlTqvPv17On4wDz0LHCxCJWzNv
ZpKrgKejTkbws+/LgJCzNFDJx64L3owOI0VTjbgGf/t5m6cJDDDiRRep2uN385Oqg6gl1hAJpcoZ
8zYm2TfG+ATxbYktfJ8FNXgPfv3Qn8LjDYOL0j6qz0DI/pTpgFB150EcCg91KbjR3bLfr6qs9l3H
x/0CuM4ugtbQnU+DUwox25Y4cnPxZHSibP1o2HBgDj5+3QYKw2PPy3jfs9Z5nCiAauclqDN2PlUn
xSi/u2rm0/AtQWcK1wr701jc3h+lCz14tJ1k4GXN+4GF1y0EynUOr6N866ZocsyJT32E560PmuuI
lc6d10TpO4jJVN/8tgL1AZ5YBXv0yKwbyLMe2YUoO7i9GaTDblzBPNBUEDZfjiWapnJ/cAGXTMjQ
lLnrgIhvh+9X/hU3Yvn066/4c+YZBQ83BtwHebMNWmbEqCGL4LBBI22vKHev0Srg6zybo6rBNLuy
y/WcjlGB0E5djVEHrsxkiboyd2aeDNAlCZLq/Ncz+jm7tM1oa4VHNguhqllUd/uQdUhPNqANC7ku
8FFFf+ABXZ0CLIw+Ch7ripik7oFMyKEPL59DxDugh6SQz9utpRv3uw5a7V3uAgNf5zFIuZv9Oruh
e+BoQxA73pflm7p1JTjTg3j5hHx3pPIBbPWiaCBy8rD4CViwpAihjgGB5uGCrzrjkBmIPDT3oFH/
y6/f+ecdDeIOUKijfxWULMhEH+/oRbbouFpqtUf3X7xbGl+ed9UAvMOqT1W6fj6b0IGEcg5CIZTy
f+pZbTv0hVAwkuz9tBs/sSmM0cAVexDmAbdf7iIYPHFOvLjDUOVCjLC5CiBkOX45aNLRakPB7v2h
1AVueGBkZScKOEbo6Zzqbu+0qZuzco2KFQCO83ohZMeShv8N+PqvI635/rv2/JdGLR0H37vx1/++
U8/1/dA9Pw83T+r/bL/6v//1+Bf/+4Z/6Zq++TaY/+volzD+P8/fPw1PR38p6oEPy9vxuVvePUNw
evj+APrcbP/z//WH/3r+PsrDop7//ceXZqyHbTTKm/qPf3508fXff3wHCP7Xj+P/88Pbpwq/d1c9
/fzfn5/64d9/RNmfqHri3kDtCTj274g7/fz9J/4f/6qbbmD//sOP/wTsH6cDLnkEtd85/ntQCeBH
XvwnNhJklxCe4BhB4+4f/zONN3+fon9/Abz2P3//Vz1Wbxr07Pf//uN7Yfs/hy0yUvApNxYKCLoB
LR6amRPQzfGyKtNo7znoB8vBxBKIg4OTKdhn8+K9mUCCMVxMUzq1N049Z3UuEGuDFaBp0nrvqC5Q
OJoC9U05QC/i7FTktvSbieRtNSb4E4I4ZT6MHoQ2avSBfQHpE7wBtA1BhYdkqVBXkahEm8NXiu6d
epreu8um7MiRM1jypPPrcB9mSo957Lbu22Fw2McahasxTxlwYHkPyvY5n1YKfqywUb4497wuklfl
2gDnPffd/KmqMq/b+3MHDRy0zLRIf7UtGBihuhrLAl2dzXgAwiy6xMlckrOqhY+x06Na18su6Dx/
Fy69J4oMCQVkZiLJxaEXnAcPWSMmgBMFS/KQArtwNc8lAEicLtmSD7SNvDztR5TpKwiu5iFZWucy
aYgvQOXAgnso1yhEYciJkdxLTjXKGslQfNothb6RrqJhA5Ab86KRxENdrYzDvSaZqs+n0YnanCBS
0ecxkTEc3Sbbk8ipkPRmya3bA+GFU4nHyFPpBPLCcGJOlMiOz0K044E/AwQIIRwZsKEjZXZ8MuE6
hwaRztJ9NYrgFgVuiJS1ELRDfD1cIj2ZHn59zL/wPOTmwA8CHOSGeTc8e03cSfpri+fN/XoY0SP2
CX1Twx6azP0XNAd2Z79+3vG1sr0fjAjBBPhIYNs4eo/fb1Q90oEAmewlxasJ8CNfho0uIXVHTtHn
HLvx/zwKxwgS7ohcELscPwr8Hz1qUkEKfbIyLWpnbr5wUNWcUnX66TE4fpBTx5/wdHFXbiv8A36V
a3hEK+XJnjp+WlAG7Bmja3LiyvpbZPCHcwgMPAgzIbMCKWQ8Djvk+DlCz6HGnR/uUDEAZ28Rz5ED
bh6qg+VyCgbePo6+dKNPUMnwnLM68fk3Wpe+KkjZNinZ1awDFiMHfceEU4iB3v8OWTEGXpZBh+RT
GVKucuo3YoZ0U6x8gtatSpO81C5F4RLZ2ucMZa3qJqOBM52P4DP7EGpnWNA6P2IDCRySyJDWAOr3
yKn1FQiGh2iEykuq1+oT+JpaB8oM2bpUgKfOqHCDxQl+2wF4SnmvAwdnxABsOcCj0lfZGe97AmiJ
AyT/rtJJDM+UVCyo9ms00e4K+dhAk13kjI5Eo/mEAxganxUgdc3OrVi0XAoUWKMdFXEiz506Wuih
9kDZt/PqeKpuvbUCln2Ix7Ku8rEXCbkaG5QMMUYl3IK63lAeJrRdSbhrk17INUB4MS+idlrlLdGu
ih/jikwT1LyGEiVH0aMJu/V71Z6xtO/rK7epyUdofoEQMVsbPn6ckQf6AmdQvo2E4PO6Qar58Gat
hVO+rzLk794GSztOD8DYqvI85aLhN6uo1ZT3sq7Q0Y7UWszbPRJhgXcIe7KM58OqpvYaag2leE85
mBPeoVbTKroLOsZvV1S7/au1nMflcyRJjakMaZvdTWNMln1bpR074Ilpk4tZ8XS/8jD6vAgpb7RD
F8gWTArUT51T9uorOutFOeXlQNPxPIL4RJCvsdfHUFVFsOc8OqPMEuQeg7QBCnZM5aHhaxYWYQch
sMcepZTwflqh7/ZegjasLnqazvOZrlAS2yGTt0x3sl1r6uQTaSX5GE5oC7gEXLAbcvCoe/Vf+BaM
ynM2aPQ2or8lmvwnHxBTKIMrb67aLzSViYaWBO01wpM043qnKciocxJwMHYlEy5QsJk6Tp46WlBk
hMOpvpIBSVsIeY39ci4SJ5OXIJVLznqmg/hMhZCkytU8SoZLoFfpGQBScA0HxwmSAl1ITrnrwPQL
HuFuHf1zlYnm0+JjT+4hcqdpPg4ZUGKuBlwG/ACUkIKLMYKJaUj87hLdkeEyHcKJFlJFa1aErgNY
VUzS5TFdCL12ayQ9CnRe8DWXeNUMmKPei3OA/yFhDYxVuGfd3GdQSNgoqUfH89m+AleYOJvrxeE5
z9Qy5zVjwPDHKnDpdRC2Mz0g9zkt58xX0VU5cL8+q0Wb/YWWFZSDWNcldO/4UAE7tJBXBNVIBb2d
PIGElXuJsm0Q50PiOFOOrvb6xhfgn7+b0J4aPTA2+855E4CkZOcJt77tpyhROI9UI/ZdRehDCKYA
dC+0Di6XFPdMJXbeWAbVerOEnZLOHhoqQYUpr2j5SDBzmeA5Y9WCY79a69vZKas1r+aOg3Fmxr2B
EyhcaRee0XGKfdpetoEP/vsRUA8p6UGmvAX4IVlVhV4oXQPiv/v1pWaAI4FYRekSKFow4eCqQY+1
EbHiCBnAE0o0ZI/KER5gGgsS3iLB0opi3JjL3s+Vo9cLP64VP3Md6v81wEyy67ppp+EaOSDXO2vr
2U133hAv2S0r22x6/PUsjasX7OEhnFjcwOjcAyuDKcwANhDKIGENJISuw7tsdtEHMBKdByiJnPAq
jAAL/LN41tYN8P2ihxNuXFbwJlFUjRK2dzsIZgYSBTSeaoAz/SZ6v0QZf6cCRfBvPr0lqeNCbzYj
O6hUqN9KQn+fCNKHWxABsbethfb41sxatw+GpAZWNVyS+BxXDf0c4jycgb8B1u8andMIN3+90IZH
gN0ANwBYowiuHCDIZvNlSWovdMJQ7z3wvuyHGqernJtTqgg/PwVOYrDRpQMMsuW9j99smjfF8wlk
qeCMCAukmcqzKXN/rwno+85GsRorB59jS64Z3k2LXmdXVnzZ12Bmfdv1oX+hnT45kWw4TvbiKSAm
3WCGyNlhc+J5x+8S9GhYb6Us9xD5Soooa8NdpKR3yJoMN0RK5z1z/ke67rdi71cj6qMo/JcR+v+P
sffWIv567P3maaNpN+Lv7Vf+jr+TBPE3AMCQSEJ3BbYvjPfv+Dt2/0SPJTJhWyPcFpojKfRPPB4k
f6KRAFjlTfsF8IINf/1PPO4HfyLJAsAf4E/IjCLg+p14/HjbOxtIBLyyKKAebxGvXJkAQiUu0J+e
7mQGwS29/l7I8J/BjV0ex3KcBcHgnlO9R3jyCDaOE4HPa/M2ArqhCUJRZlVUhBEcibkkTp6Va2w5
+vbUH4IPQTyum7GJizSe71SYXQUcAiI/bI4XMiCvzTw4HhuNhnHKJhoX4+T8VW2utIv6ud3YxuHF
dNkLgnC7aPzwXs7iqdfjiTvotWkbVw9FNTxc5youkhUSJEKTCI1IaAuzm7h5Uk29o0MfO4Uo4J9p
0lxUi3tKn/iVqZsV4UBFyTI1BLntrgLz0Bh9a4NR/dbt9L973OTnBH+/HoXEklNwC+3WCsEjggO7
RTdhF4nfIQQcSFhkIzpjp8FNL8JqHBa7VTf7XnrK4ilFCbKIqvETmeAfq+CEd/Tamhv22egVoara
6gkVWEOjob2uwlPYydfG3v79B+uUHaQiVr+PCqUoqCZ8EuVdNzxb7USTAZGU40xA+4Lv6dVfwft8
zav2jd3QhnVil2yFWZxZqFUXRKZ73ZMTnc7bsv4nm/GfXWhYJ5Lpce+7ZVSUAdhihoCtd5QjnMfx
e6Jm/dqiGxbKAuaU3sKjAnCZi8R1rqj+arUsJsAARN7Zql3w2no6vuyi6UnRU8TAr0zaRMZPE2sj
ipJPkVWuvqhSULeN3inl6tcGN67OeClbIl0yF1MQAuVZnVftKYr514Y2Ls5V68htNrsPJ1Ew378U
rj5RfHttaMMwPTJy13fSqGidOL2kidN/QwmpfLT7lttTfzBNJKkmVyGrX/hk+YDe+lvA9Aq7oY17
04+rcSEuXwrH9b+iSAdAseOdqJG+tiiGZTKx1NE80qXQKdhcokllaMILW7tj1iS0qFMVt3Tq0QUS
xW9IFp2tvH2wWxTDKp16WMHOBRlWrvxHHYVfOUlPsdq9sihmqVKGIqAjH+eCt9EVqORuQTJ3oi/u
taGNwL5aY6QXuV6KkcsgJ0N5K3X21WpJTD3jJaiyqXF1WNSoGm6IubMoGJ/sxjbsEuV11sZ8nnGe
QMS9TbJvTrVarolhmH2nG9UM01J0rn5WTv+eBn/ZzXr7Cj8YZRXO3pohMVZ0XnU7NuOtS51TmNvX
vqRhlV4ZhMjNdXPRiqG6Ao/++DD6zSm5qtdGN+wy7hbHF0rNhQ7SLzIK74HtPXFjvja0cWN2TdQu
Qo9L4ccLZJuZd1kTlto5hWZDCdKxPPCmZi7IqM+83n/XI1lp9TG3WPHHjynInDojco9F4PhvgY9B
TpPZ7W6zb12SaG072uJCS0aUKiN+zUbQgtrN27gtS9qRGGScS6G4+FjH8sqruN3NYHJ00DSjMt12
iagduc8mBLLpRrZpN3HDLkmqSE+wE4uUTn4+MuihlOVkZ5omHC+o/SoVLTYKiqQXIJ76SEtLH8Ik
XKXocUbJChtchO5UdFBe2wVS2LmyJlq5FFENxo4BV5oaProNihUjIKh2C25YJqoVrAsTHClNN1No
KoAFnUMqzm5w48IEg6LrtQqXWryodwNlH0cR221Dk4uh3IgJgGeaiwDO7Dun59OHUnZ2x5Vr3Jht
EIgwHaqlYKR+gMTZuxXtW1ZL4hqWOZdN0oMCcbvnQfuyTOlzGNl9SrOIG9ZzDLIa9L8mOrisoFXq
yeDBbtaGWTIwu6F3TcxFH9VRPqvqgYnVcuzw+IylIlIOGrKwA1O+FnLwdlI2p8SGt0FeCNXMNDY8
QUD0MgHfp0u+lfPggcIByXy7VTEuTD1MiaABxx700XoZ0/qprZe3dmMbdsn8FuQTLlacecNNILwi
6rmd/+0aVgllJ5BxpSW24Oo8zzr7ErqnFCpeXG5kV437kjVRn7CwX4oyAdsLATovbx3+zmJJMLhh
lSgTqCFC9FCk9QJSXGRQEiFOEPK8NnHDLKFM6yvu4WpAX057mKNYXwA44NgYPWZueLKJO3RlSrDF
B+ZmgMOPEqyVNbe5HjC6YZyJKJ1AlS10WwDG/CS9IXsiROsLu1U3zLOMZzTh9NDPW5vo0Y3Ld8lg
Yz6Yt+HNDgEqpjONkFV2oPUKqjagRh2rbBsGN2yz72TrdisWxVcAYCx8X3X1idhh+2o/nSkY2jBN
xy+nmLvtUrgjL9TkFu6gPwNwtff4KWmS17ajYaIhl6JfxmYt5pYdvOh7odtuL5ow4Dgi2UgdzJ76
qs4dNT5qZFSs9opJM0hBHJ0o9AQVG0y/CMUKyF7kPNsNbpiocLslFk23Fk0wvC87/Vd7qhPmldU2
6a9JAomyCWiDItDyqxySZ8Syp+C6r41tGCcDIrsr53Uu3Kr51Pjkjcs+262HYZgLCsButhJcbeXw
pi/rD2w9hQl4bdKGZUoXUhs1lOMAb+mn3ZyhG2HprHJiaI0xLDNYN2krDctc+XIPyPS9O5wirHht
3oZlJqxNp0Q5C7Q+q3N04t73obI7rFLTIisVpzhR/KIdHHhYJAaC3nbeiXFtTgDikGiCTULF4NIl
7kO2WLngG43FsXfF1sHLIGe4FNE6fYDTfBkDt2K1AU3dykaixShzFT5kldyXNH5am8SzHNu4MWOO
PFvCYzR4o2srD+OkyzkLH+0mbtgkXaFmJtAhX0CZ4mpO3bdrNtok7rHcplGCzhZ09diBVaAenLYX
BfA8p7qgX9neJilc2dA2VLO/FAswdSBbP3foKebF14Y2jDIeUnCmVxjaq/2PPJzv07A6xQX92tiG
VXIG+m4/gunMPq926K+9TdLxg92nNMxyAjImDpcFwQNfvki1fkod2e6txjY5IOHGQfBWIE+dLeIO
zS5TviDwsRvbMEsJkD7IPRsfN6U81GQ6BznLiZNquw9fcE9MmqkYHYerile4J6UMPvMJqNnOO09o
kycwfTTyW5rRT2wq3SKdvkGmMwnkJ+2PezmQr3bLY1goGXzhriu2o4vAO57DxzVOP9oNve3SH/Kz
idvPSxJiedDl8g444Z3TZJZDG9cmjQFCzVJkC6k73tE428u6tRzasM8y5EsP3tUtoaf0rolK5Jca
m7QYOBwM++yGpO+ZKNeClwoM6HKZL+rGWU54y9u6vrQdDQsFXHQCorXDiQgavk8l+JBvKsL7E5v9
ldEj4+acF4CxEoqAs469L3Qo0Y88xU9WOyUybDSsIq2GzVNWVfV2BKw6111md26ZSKAZTCNzDGHK
Lc/JcinaCZSTdW43cePy7AendBsciEUyQQRdTTsaBHb3m0kqF0ifxKzGmmhJrpcpVtAoFQ920zYs
U0NxRo8Zg0Mr7+u0faqG7JPdyIZh4r7vCZTF1mLQdXpWjXV5ReJhPbEm26H0wg6PDNv0Qw3ZD4Xl
Hjjrmz1lcr6T0Tq861nG2N7qFcy6fYmufICQ8QpR2l6pJf3gAcZtN7Sxz5kKOhzkDKuzeE9O59yW
i2+XVjHbVxYotCeAeqM003p1PrkNxB243ZFoch8NblzJViMrDnbcs9JLD35wKrH3yhc1MUw1A5R5
bXDzQ+CluYgivptADZLEDrE7FE0c09h06MBaSiSYG3HPfOdxXdKvVl/zJxRTImYvZCCdCsDteBEG
IL5yOJ3t9ooJYhpdElIlkRmXrH/OeNTtJNRn7M6t0Lj1Qy17h2QIr1ym0MO21o/ULU8Y6XaIvGCk
P0k8gZ1/kcu2E3n2VsvujMyxVdEK7BLG8TI7tG4WCNUUmeOAs4bFX3RccbtIKDRPl9KXEN3DxCu2
sB2dy0PV20EYMXPj6h9GcFrTBWl3UgZR7gIK1PbofrTbicbNz5wM8u4CewXiS9OuryqcAIFjtxHN
nr++94ZmimH92l3OKUhGqm56YzVvEy6u3bJdKvSP4mBRuzYbLydRvrcb2tjhsZx8zie4Wmi3ZTt0
dpcQyWA2VSvQdBv35yACPQcoWRcdEXfQLbjtIsvzymTCoJJFsq6x2m1cfvbgqIBG5q3dkhj7G0i6
FGp6mLVi5GzGx4TejV3q2oQCeaJG/3Ki58JbgIZexisgHOwOcLMlI46nGYpBHvZ2uB5IL27HMrNz
aU0kUEN69J0t9VokToC2PR5cTYm0m7bJMOp0DUCRPFqQV5520Gm871lzb/UdTSQQqXoPrTvwIgiA
s5CwXdlFOmq7Q9Bk9G4WJxlUluEQjJwztWTnrXOKVOqVi+E7T8kP8WCr0LWDLkNUT8JZ3UK3zb+Q
7Wx3lJgcDQy8ol4IkGsxLg7L+2pheV03dvZuKikigHBalqRw81vvxu3qK9J0hd3HNIxyZqj2tl0A
ByiYhxz4+W9JbRmdmOSRaRnEUJ3CHlQ6uh14fwU2ghM3znfIzwu3vAkFCtyUxYNC2jCKBV3BAiOH
Jq8h13kJroX+fgqle5Osc/rW8ZYd9FP1jZeO6wcW+vqqHSE7BZZqkI4d0JgUjmfzVKsbDRGjOzDW
OQh1BpdcIDnO3i7adZo7q7U2FdIbKHvNnretdRJ8CH1yFaGN325oIxD0yRR3QLpNRenJ9yBwviBQ
UT2x1q/YzXcS/h/sZmGqVjKopmLNPqs2fjuslnGgCdPRHuq74JlVUELxCr5oUKqUlgtieGpy7tA/
4M2qSGpxrdoAGeDY7mo3QToOlOxiMiPzq5242vst57lItN3h+r1V8YfFZsmA/dav6INPoEQXklRC
skJbNeBsKlnHKTHONB3EgFVp3ao6rITu3VScIrXc9toLJmkCdXxJQHVY4WvOQHC/y5rpQzosO4jn
gkOry+wKjyZgp09I2wC6qIpVD9wtwPqf3SKB2J3SCXxtsxtppizRQq0M9dhYk2sIlVzSzDtx1G6u
3wvrY+IAgfJQ7eDiOEydvnzfOZvSfd+mngSzAFbN6iAwUUdkyXjd+61CEwdEKyddQVcLZAJ7u9GN
Y6bJyj4UUaeKngiOBu/hDDo5D3Zjb8v2w86H8ha6LQVm7o7OmXD9Q122f9kNvX3sH4ZeJ+1xyC5g
02Qyb8b+0mmVXd7DhB1VoNbxWkBUCrDFRhL8NlnI8hmwWruZG9cz6cCcjomHABomIH5BJntXOX5w
sBvdCApbTuOhioHpDhb9wS/nnIGRzu7WMLFHq1hr2SOzWqxud+2xLs3BXm/1PcEycvw9F6qitE4F
OpVA6lZMjPc7OUeWgxtJstAVmzRMHRUsggDTwNebLmqs4hRQNB1PnCbhPCUpFkV365d+qi8Snlpd
HGjlPh66DdG9D+UEdEE5Tp9L3etc94tVIyG4pQzjTKpAdrzH6NwXBRhqLnmgreJ7EHceT7zhZN0k
GyM0haYfWBxfp7NVoyxmbTgBXp8kc0jQb8qysc8ZzZ5JAk/DxnjARnQ87xLdbF7aYd7uSC+SIbmZ
Aju7hILf8dAd8XoRCLRtBp3vFG1ZgcytSq3OcFCFHQ8eynaA4J6Ki35d03OX+/c6XKTdopiYI7H6
M2AZJQZX6v04eR/WerLy6MCQcDzvqQW9h1YAka2aP7Qg3KOZXa0D/ObHQ3MOhUlIicdFXFccyqnh
IYykXXIMxA7Hg4drEvsVxGMK9BCvkHUTj34Td3YfMzXsMlqpoDFJsAmpe5vW7mEFO4XV/k4Nu9S4
HKKoXeNiRhrrYuiGEMhU5tudsibXOj6mO4UUE5/J9B458g+qix/tJm4YJpuixY9iH0NrULEkTbfj
3SkKiO3lf/bhUpNwO02lmpdQxgVv1BWI7a5APGm53oZd6iUty77UaGAHX1ABaqm3g/Q9q9s4NXFH
VMxynBqsiVidK55Mfa5C1yqsBYXO8QZnbgQo+oiJu+kq9i5y1+DPt+oDh9qnYZoJp1W48jkqlnnc
xUl9C2JVq5QNNC6O5z2MUVxRPkWFo5trAnJUkdgBmNPEMEvmCBKvwDAXLazzbDtQqLfYYd9SE3k0
UCl7FmJJIt29J6N75neVVYoWaYjjJYkVpJPDQEcF2nNqsEbt5kk1llvQMMtkdH2hJ6xJugCoW5Xu
+4lV6qOVzSfGjUk01CJAvBQV3SznPBLSzTs1WG5wwzJTDzSWM2iwCtCs3kB7+UHbMRF4kJg/XnAX
DXhNVU1xUY3NWVnyNzw9xZn4ylFlSmA6PHEh/gv/JKlUUufQZMjQbtqwS6sVN8FHlLJxKLctvoTD
IZpdWYD1zKpBEctimObseNBOWTD30HnvDzUUdZzRroaXmkqBHgD0fJBIGCwkfJrB6VhMVWaHoU9N
2fkoHVydbVtlBIHWA+dRfOa6VNnd9rFpnj7WOXLA0OB5820QypvVroACqtrjfejNwGPAiOLC6cbL
ddHnZFB2fpsJOuoh4dAH5RgXUHq+mXxaAJdmuR6GYUKBauLplvuBbHRz7gc9P3RzaxeXmICjZvYH
v19ZXEifXpGxfBCLtFsSE28EpShoYQ4c/n3k3AVCLHkpaL+zMkwTcORtjY+khouS8JWfZT29WMCP
Z7fipvjV1CSz4yuseB3PENRsZv554U72xW7q5rXZdDjGITeI5BVLdlHQV29QezslDvzKgRht//5D
Fkg13syoi1X3yiU6EKQr70bRRJ/t5m7YJhmnUI9ABIAyIPB3PYiQc9AM2+UNTOARWWYGQRAMLhry
ZU68MYfwpeV+Ma5O5aNOxSlCNr/Rc65dUaOtMDoVtW2f7gWH2cTuzKEDoUKGA7EKA3az8pKi2bcK
gimf40nZeXImiqdVYYt3QMepIOyWtV0+uL1V6S018TtxCQlQ2W2nQBd5u6qj007Hy2rn85sQHt9v
kLtW2JKSwT0UYBLdgak2PFhtSRPCoyAziaaAGE5/F13yIX6Y6+ST3dCGpULxLVm6CMsSQN3slsWV
ej+AA/vebnTDUku0WWVgb8XoafRpqtczVfdW+drURPCUjoTTUoMmbOigmCS5D28RzOR2Pq4J4Ulm
Ba2uAMuC5tl5RwYx5jpeLdfcMNSukdMwoye8GMkY7ZU/AwKbrszuuguNu9SBiFzCHaRXWBldw485
jyM7RBZYp48PXqm5owOJiUdbVsVjokdl37OreIAx9Hh0PdOuzxRyqjE0LXi4+jl6DX9PZOcfAijQ
kRrhZyhXImoKRzSjId0T33uSjV0dESICxxMv55it8YyYnCzTlQduNrKcalx85aozVQCYE43/bJWs
OsxT8M2dpndWtmlij+ScUYdAiaMQMakOCeNf6rQ8pV/+2ryNS7SlgZoiGWCnDOtFBuHq3Aubb7+e
+Cs3kcnlDgroqgKkGRxKM2Pv1VqTa9xO/NCAi9vuKjVhSLOPcD+tsTZ9iOZ5XyTDZdYNnZ3XaCKR
0myOeV27WPmR3ArQvs1xaudfmEgk1go/cFYMDUV59L2ln8tqsoJjgrb/eJd7CWBwPMGaRL17MyHR
lxAl7NbbRCK5kK2pxwRVCadfxKWe1/QQidqK/8RLTSgSpJECBoLQqJBO+n6G4ksO6Rkrgh8Mblyg
NY2qCK07KKjIBRLxPlCkiGV6u61iopGykoSVvx0tGQ+eqNAdWhj91nJww0h1yNKGDxicbdroQ3CV
ilPQslds1DfCUMVHSkHNCoJgAdk8sPP7/Ze5dkBJHEDWw/JQN3FJy0xa4vd4iqZled3VzrQLZ2lF
EIMva1ykTVN2beljU87BsuzA8a331I9OeLqvLJBJU9QkiXD/L2df1iS3ja35Vzr8zr4AwQWYuO4H
kplVWfumkuQXhiSXQBIgQRIEt18/X/r2zHTRljXBsMMOqbJQLBA4ODjnW+oeAXLyxuZpKb7FcPHS
Ngp+Mv4PAvAWo6DjFmX5/Pzw0j1HbXeCoeC+9GWLfoJ9r1fL8VxbbGH/bTr/VHFh9yVeW62iXtJ8
GagMD0Pb3AqzXhaM76uJbuFPgEvX7RzhucumYgBsDF2COuC+0uIWAdUZQB2XBrXcHIC1Q92Qq8Zb
94HC4KP8PvRWtBuGyeBlOmNuB9rcR1rso3qCgvp+bOIHo2egG35oRHkXBfIy3iU0R6H//n7kVduV
wL0NQZ0HTy6E528Tq53LZLM3fSq5DQKUieeijZPKdR/nxe1M/rf4p9nre1D1MSXw33guhuIkTLuz
aLmFPYWB13aLhwe3MOLI+/rZM2rf+t4ihigNIM0xIRrGjX/GxsKrEjKC+07orVIRC/JGjtBSP3AO
0amIeDAYsOu+t/kn96Gim3neYKX0efE41u6+LeiHv08WfxAHyfnv/6NWhJszbE577EuAEZ4WQuyh
Atkm+/vBfxDEt5ghWIsDjgDACorE/sccPsvgwl3U/brvfCabrQl0djH2cM+Bz96wQHOhGWBfMKl9
qeLWdnzoYL6dD3ijg56DbJQCgK3Cr/eVW7aoIS8ijSLnqYGF2BPM/k4R2dew+JMjs9fYqVM5tpBS
8HKoivBBjoLvWorxVrFISCTQ5YTb89jpq6rRr2uxD7wWbzFD3gzMsoLfwcHB2zCBp1KbzvG4a/PH
W9RQE4y6pz1yuXbysm4w10vDdr3KeAsZijyD2xxsSA7MwEOS2UqlVbi8/f0W+uv9GW9BQ7rKY9i4
4rl9oW5l96kJ2PO+kTeHpoJz01qd73C8HLLYhGcfm2kfIj7eYoYIZ14Mr+vg0FLvtm5e56B92ffY
m1MTMZZEMH3ByCL6WvXx27TGX/cNvTk0R6oD2DpjaNC8RMLUMB7GfRJlFA4s7wOt5swxaYJzLh4/
oQt1tGW/S7YfY2+unm4co8JYH4FwbAiwPcpPAO7dBWCJt5ihQozjHDnMigxJGjTDfeOiXQE83iKG
Br/spb/Q4LBGK7DlQ/9oYae362VuAUOkKHrGGea7HGDH2LYsWZipd5328RYyFHCnYMZ5PnlU1z9W
iukXvgz53uE3W9MbFR3yFvNS1SwtlX9bi32FeJjxvl+G/ShdTYF9QDxZDE08WBpc8wmwwX3nwxY3
ZIUHKTg43R+WdboLbJGJgu+Ls1u9ItoHq+KsR0vOeSYxa/GtYMvrrtWyhQ2toUA/FXZSh9ov7kYS
kWtOTbRvKW5xQ2NHiSAzHtxF8d3g8WeIjx/2PfembAvvOJ/0DsDmcVAj7M9k505VPFc/ox/94PjZ
QofCCH7rUQ7oV2zHV+3XBTrQ9c61sgUPrRGg03UBNOKc80PHYDk17ZNti7fQIQi/ek3QoTfcdqN/
BT8tktKgXn6y/f86r8Vp834TDV6khqntgRP0iyAVVcvepF+aMhFDUex8s5uNWrgegk7wBAGffuJJ
F0/J6MXmJ7/Aj17r5hAlxbLirgkUBNFdcGs8aBKDMLOP7hlvbaMMX6Az4jA9KJ9dL4p9FV3d7Hvy
LY4IFntVWVp0QLuw5ylR/NRXZsx27aYtkoig/1kLjeR2sVE2FnmVBioa90XGLY4ohJ0GL8iZ4aBg
n5tUtgSfyslpX3TcIolqa8e68ztYPrjySGT9vK77qEhwk3q/3OFm5k1Q00ErMecqkSUc3/Nln74q
bsjvB1e1lhRBF4AcsQwp16vNLC/3vtHNTo1mMo9TDCOMKJap6MU9LN93Tvhmg9IO5WGlKMplkZYJ
Fubv07BzqWy2Z91NSskJ8JC6El2y6kodtPT2NUCRL7+f8UVGnZiBtjwUwVQkjJTXHpxi9z36FkzU
aBUvkpLo0EBo+i5opDv0kez37f4tnoj61rFwphjdH/qElOOd6fqnXZt/Cydam7lqoaQcASW3zFfx
OvCknMufmVv/IOJu8URdWDB4aZ5T9P6bX4lPmu/yHjl7Dr5/nd3cRLLrzqjkJf+io8KidFbsE6OK
t1Ai3D3rbjUaNTO5Aigbl0t/A/Nr8WHfnG+2p2i9WvXoD4HeCDALGcJLqAK1O5ei/35i2gj+bk3e
nVsI7AKCpQf3Uwboj97mZoPmLW80uma4hLowv13r4Stnudp3K9oiiQYkF4o65KLMdd6BGPfdmmHd
hX6I/4QgGq0c8l6hyOJEeYBxNJyVB7FP2QX25e+nXHWz6gXH6E1tM1UFS/KHwe6uxfInDNFQmAX/
oPS00iGpKPvMinEXWgYoyvcPboxTInK40LUDuVad/4VLtXPGN/uTwhJIhOc6Is3zh/PQUTgd983I
5uwUUjRk6BDJh1lkvK1uZfAzo9YfrPAtfEgz+DGHE8fVPB+HdEYqJDTp9oXxLXrI2Np1aweeTaOq
h7zpbqef3ePOk/pnFF68Vf+R0oporVZk5iUjB9jThV+dhTtzshaTeNk369vz0+TE83DFOgDycMot
U0mJOuiusbcIIo9MdavqAm+0UMOjViu9AByqyf5+9PM2/IvZ2SKImroLWd7gcq7zubpp2j5/CfsR
AEsQLTydCO3HNxqT+n1uI7azOLVFFg0wY6+6UeJqbeub9VyDyaFy9pMYf66e/dVvtNm3fcTg0Vbi
WAV5mLzUfVj7h0rwHpzQGbpsh26aQw+296s1aZ7HAQQPmWf3LYQt+MgstbAl9xjUgmWcwmT1tRtC
9pN3FfzgNzv//X80ZkgJSvFY4121fvTR9APcuGm+T/o53oofMdfrQMicHWZYsidrHPiZFi7et723
ACQ01r1yWbCIw4rcB+3qX0ZLF+xqy8Rb6BHUmedcDHj0bulPYwu8Z073Hbxb3NE8N0Hj0erc8UGB
Cct1egReWP9E0OEHm28LPYpgwyvaysI0HsSG5lByyj8QZdDyHYcSlpw4Mkl3jBu9oO/hat7vO9q2
uCRizQyvSJRwhAtCmIUEnrjJaWPJvoX6J2wS+pEw8sAuiKqxTZqWTolH1b54uIUmrcIOJM5hPs3a
2n8ZA1fdl2NfVftW6hacxEoilVdiMcVRkVrJ18S2dGerbItN8tvBn6TExOhpqrKlYFetLHZWE7ZK
SVHkCc0XDE5F1R2JV38Z1mUfbijeopNwx/L60TsHtoLnF7p5tcw0+9KhLSZpBKykLRYcB7mwj0bV
9T1VhO7C4MVbSJI9B/dSatiYkhG5Z8R/O/Nw/v7w/EFqsUUkzYYuWhEBfF/Rua8wIqpIgsS8Y9nQ
6uX573/ID6L+FpZkVVso4mF2lDe/IoEeEtrQfRfcLS6JWNCIlhFhmUS9SusSwORGhztX+xaYFJFa
mNkieEYhk4mBguSx9+vqJ5P/o3k5v5T/OA1nVpfRAAsrZC7TVz9XN1BJ3xe/tlJBUJRiHod8wmGc
aQr15Tsjg32F/y1QJqboORuGOVlXguJwKX1IEdl9FKV4C5UZAmtio1Hb0iubEo6bOV12ufXSeIuV
MSshNamAlfEG+wI9w3sTe+VPcrYfvMstVKaGW3zfufpcHlYeuKD8UObuZwWLPwBlf5ERbrEyazkM
VTkGQD/UPa8vnSRTnHii8IKLWlv90JC8XhIjEEFTXpTxBw8I0jGjIZQQkq5WhcscQHDn74eD0nFq
c/9nGgaU/hEs/uLptjA4KfhK5IiWBzhIPL+RNrJDUvLK9xI3OBknZV9HT6V0qkhpZEJz2Rg2m/bC
Hwc3rkm7rFDDBTCqWij+bgarowpocSpdvHxfyiYWCdDTKpNSuNNoBn85FqGnhqxdGqCRF1jcO8is
O8jFhZPXQGPHlXGSR239atYq4gcxlXOdVeuYq9R3Tf41HJe2yUqlpg8zaZW8BfwwdknOu6JLl2V0
T9MyrvF3X9V5AQGsSvVXjamn+wW2fsFdVSge3UCMa5U3awhThmvlNYWEje3aN6/oPsbT9TJVxtTJ
RMMhXxPe9+0MI3QCQ8B4HmrIRsIAis9HWGuvCvhYQwEgZDofLmHTqsoLM6EA9tEu/iIuloVrP+1t
n8sP8HHsHmqDi9/9ykOtE8WiprwSJKjIXVP1lKWiRTX7xjNFPT2EfdfMLCkgixMigFEjUBTVcGut
U600G29cL+byt4n6tD3JRUWOgkQW9eWjx+Cyc1P4q4PqEnUkNo8ucLJF25YCpp34bhrpY+9IY0/I
6CVP6tlwC8cfvaxHuMvCdDsL+1zbQ1BIE/42NN7UxUlfOV8vmSWx5RyK58pOcDxwtRLfprbL6Xc4
LfTdC4uBfLppdTg1914Qe+K6nzxR3zu+jngBfFS5S+DaPDZhCrr+sp4fEm28Oo3BaihexsqF5l5W
Ia+CNOhgudUm9UDNcAMvgYi/Kr9H48lZtebFZUUwy+CIlPLIizU3bRIB5fUkXUin+6GuUYSIm2Ks
0qmeGvu7MFPeu8PQNdD2Z31nr4F05gNDdh3yiIDuPI/PTV6hrwCRJk1fdF4wP2uN5FlvW1Jl3lpT
vPUwIHDpawJTpGSdqhXtmXq462K/u5NjGUASUdbicx7wVl5FPO5x07O57Ff8Ql6lcffrApNGvD5P
TnthMAs0Y3TqbTaosPxIVmPsBRO1d4WKZO+hTFvU5LD0bfBAu5qeBj6yLm1qU/kJXWoXHw2Tiici
gJ10wjsNj0wRhLlJxlGjNq1h7/C5LptpSbjkkia1h36VsqS/4DDJOEJCLv4M6jd6tm2/mrQphlJn
QT71S0J53V707cQ+TX20hIkN21YBqFzyKYPXsXQXbRiw38th9OCEWkXPcS+MgSt0teZZGAfSXJqu
RZdm7FeZkDEUL2wJbdaIaJqPFnInxd0shXf04OzQnGjR2c9dR+VV6Yrii68onkopyBWmeoomdhpE
Xpqn1oOFV1pQaOpkq647kdC2Fv1jt3D1qA148kk/5fRhzhUvMlsRwrNI8wrObbU5GbG2j3nr4bK2
hF4+ZkNjn7TtosslhsNWNrN46o9e3SztcejpMh2QPYcqgdSGe+tlw8gtKZQpEiBQuupa1g49NAOC
2HRqKmXSPvd0c8nWvLEHnLmLvQUq+NTwqX+jq8Ts1LLKrDdKiTjTsZMydHhtigAfR8eiG9IKfaLH
Amx8nvhkCR/msYvVFfyXQmABZGXDIwtm/qw6qtx1YFtQgQrTTuro3Fp6N0ZXzl7Cb2a+bjTskhPe
QpUpHSXzpwefVdA4ZN2qj3W/zDOcn8myfmgbPl/E6JHclEFRNRllIBiHAYoaN2KNNEnnaDFgSxpl
b3Q0Rc33ftJNfJShi+dEKN77iWeacn7sRIFeiGRrjf8GYCyjA6g4PdApzFW21M0IRNAsyvXJhMXE
MsgIg1lHXL8+BSFCBiwmRKs+OzFAKhuOeCPLyqaYbnOge9Hg5sOsD9PisyXlJaSgEuUi5S5KreFt
m4Rs1AkD0/uasoIdx7rqX8UCL8Np6Xl/2Skgeq/6ZVn6h6lu2hw9J4B8o8fWLJW7xVmUh7d2EMuH
RbS0PHoriNcXFfeguZCqjsEWDSY10XcZRxb8cUFYDjpgqcSVdhDnOzVQ51UqqWTH2swNUMG6HcZS
lLCFoqS6xorqbgtelqC1T7VE9xVWPYelK+j02Jxd0u5ZWBmWOtXS34IYynMo59USEvNn3ZQPvI27
Ql8zCe2TDDKYJC+hujHQrAw4OQxGfq9ab3hFwX7NQEbBQi+E6FIvhpYdrgdB/KjRs/oYWTN+E6ue
u4RWLhZpLvLw1JashQb/NN8Glrinsgp4lJoekoCtqti1HcexSYLJ1Neo2Mh0AI0upa0mp8A24no2
60CyCcIP8NzAh6rPrS3a3wLwdx+UaYu5SoK8jUwWGKz7JwDEbHDZs5U0yRxbUhwrrUSVVpMew6zz
XfSZ5iJCZd0b5jXFrg68xPiuo6/YVC7PZqG87kbqtYCEXrWao7J5GVwAZlW1CZaevdaBhSI6WWl1
KhgMhFOPu6BLIL0XX5qiWocUUhR9ccmViG/hIte5xJSeni/CoiqDK1aOtHVpP/fLMCU9WSy7b1UR
B+nUwLAoE0rLR921UZe1lpQv0u+tTkg+sSG1lR6SxsEOLOmjSE13XiVil5ZWqJNpdF1fz3G86osh
Vp598n26uhRwHLT7mEQKIvlSsiPnrWcuy6qKUflxQZ1A5+f3mo5Nc+zDsLKZCCW9UrOpygsO/5ru
YCZSZjriNmXBiHTKqtB8HOFuPCaDxRmQLFR/1rwX1yUY4Qm0cB8q1cHItmSVj0gPCo3Kiplye/SR
cSQzNmOesIXikB4Jr+5mXdRJSdRE4AU+Xg4Kd4h4onHCDGUJfpLJepHfz678tLSwDWZzyC7ncuSo
wrQRet5swDnmggrqnt4MXPrjQFwdXuWuCGU6zq11t8Pa52MaWQlDpbYrvOjI2g70UgmKn+8SJDFy
OlHSxF2qh7pSyeyvszq2PBq6OzYWzqXDUDN5aVYFTeG5FEV8NcTIR5Kua0f3ffF1KJJg1bD2G5GE
T5nNJ66zrpM+SUuK3AH66zPpP/Ii92zWUZ67zEgYdeKBZvuCOllbpivEp2+Q1IOzz8J8/H1yHPo0
JshJmU4Kq+k6ijtxh4rsml94IZKrC21suLyIvtch1rI/kbSRw1I/dMXIPrVh62OPLJ5BhiJyr0s5
JGhr9MV9U2bWQuLtgnlQITiyHEYDJ3hBapExTqR8kuA+kbtahGucIB2Ql3VDPR8zUPvDHbhSeZ0V
05SLtNWCfnSxNyvU3spINZeeg8tm0pTIW1MRljW700AoFKkqLXg342zV/egPaIMWAUQckmgFVO8y
FIXS113B6Qtq82OcIm42F7FP+X01L2TIqqgt7dNK++kJz02+Mp5DFNFA9KA8kRVeKAlEavn4bR0X
7h/g5o063VwP05JVcWnjV5CLo/4ywttXcdrHVMivrh7gjLqW6NImcm7ES8jNXEHUuYjIwYMpbpku
3kCao2ygrpu5fnDLNTSmXJ8GsvG7TDso2aVI+slNKZt5RPZrdXNdQ+fqI5RSOElM66A92bXDDGHR
uJ2/CL+ZaQGQyTQ1l3ZEgL60emjMwfYK7Dg86yjgL1+FBcCROHoPjnWevkccV/OzceAYXa9Lgbuq
Py+qPs1zKPysj+HZlOUzXXlGBz8I0pVGXXBZTj5HvBn9ApLdw7AMl3SNcA2cKrgfv+Kds/AaTuJ1
/9Y2OEIvwihYuy/KB70oZRGV88MSFgt9ZKPnigNkgnKeNRWpj1EQ00/Gp8NdwXD2Zz7tXIjbQj2A
/8BAKs500OVrJhrj3GVr54plPKga7yQKoO0ekYgyl8Jos+w/8Hpt21sFtTdkXGMzo/RRDP2RYOS7
Jl+RYNZ1wfSHyg9rd1M1YSw+eToMzKfRr0l0T+dh4pcLON8vIwtZi3Wm23sz9mF52cPfJ8yQVlOV
dtD7bw6zE42fgvxAxBtjwBaapKTrBNjf4rwbL47y4Spo0fZIV93pFjumNWvSVaEAgjcG5C6+wqoX
mH8I+Hj3Jclz7wG+UEgHqtzDDsLLropIg06F93RkC1kmtE4gfpbQaHAEfIWgfwkGHWHRgTc+m8+t
cdX0TUCEMv82qJyuv4sRK9d+931sVHL2atQ9rqiCR3nqtE9cssRmZgfbnS3iylJM107Zvsr0jNMr
Ub3E5VaWQ/klqKPo0wwDr3NVvpUkgl18jB2ALtEkj67GmblkzMP/c5gAKDfN13kwdWZ5oHC4LJZU
jEyNbYZYUDR4qY5DEqXCpclkfmVxexmKxYcsH3qQ4gCZX6syVqrFpvBB8EkCJI5sERVmqISMuGy/
jgqkcxShQU2s4wxpI4HYexTnAAMnfNRL8In6FYuRaRjqpUGhS3k/0onJN4TZrskmgbV0LFwX8xMP
xxZuC6GYe/FZFL1vn1yBCsFTY+JWpzaMGolbhnQwEtYMwS9GHM0PIaWyFAB4DWy9xWuNyusVvifP
fhOV1QUd2djde5ZRPxsRYaorY7rpGQaocGxtG1cEj22pRmSnqBWQNxeygB5iAmrhJUBN45r2SLnH
Z7tYMibhWtf6arFTPl4UljK0uVb/O5A9E0kmI+cvBCSCZ+6kAx3Ea20PZVPHmkwbF7TX8TSVb02z
5LZNrA9tMaTwRmEVUlgcquOkSVzht+TQ+rftXd1yc4lN6D4VROc8YaPjl3608u8ViXFdjYiOw3RB
s8QemCpjfTvgrbRVojqHKnWyDLXRyVpNDG/CreED3K9BelvWYE4IXm822SEYMz/s/IdIDH5zzdCu
Y8h9cLwlUjdhDwCndj6khy0OPThfCnb0O2iqHkTrM/VtprJxB+iK2gD2hgUV2FtIsNO27dFXGTwC
cskc6vDeF7C3ewjhmGVShjJ0k664JOusXAdbXK9zGVrEN12wBGBpkMRL3D+HE4MA/e3inKwSuEpN
/MYGS487lGdYaRO4ykYfQ23572z2yPCZUGvn+yIGE++Ioi5EZX0T5vgV5iaEExjQaUUawYj+EUN0
4c3IPT4gDlHqMOVQkYOecN1V6pJEUw3DdMdNxFJoV9BXSlB5SmZITTwrGqMqA0uXHDfNOTL8hPMG
dMIAYKkTKusmgrGZYgL1HEgwpMTr+hJQAYQ5CL2MM64BUUuCrMsNcGyull1+3dNmhRM5jXM/xRWP
P01FJ+KEiIk3actt+SmCKNppMHnvp9Kv+YfccaClu1YUL53soo/KxSpMKVHlF9C/1mcOmwg85IQD
HTefQCRjwcRDNOblbzFxmmbepJoTfsjywBbmHRBY1aOS1eAjWZqnOnU5txehnAdyqqsFCOqAY2mk
rQphWFKNPLTHFWmAPEJMu5U45xzcp6YcIfPK6ydTPMsz8Pe3VrVIc3x0YoLvoOXK4rkGvB4tGopT
CvUa6LGmZY5C250Sg76xS0gOlfMg41NiOrpD31eKP0EUl0xp7PmIujlOrcZlaJ+HedY7JPcdFphH
UUrzdJ+EM6pI6ToXNUSnUR1JwnI+KGHu/DBePky+cpdSc7JcD9I0/Tc7kxyHRT0M8spbbA0WJOEl
E2NSgVLzMBPGdCpUV3dJEDPPe2DdUtwOrOAklUMbn1Y+e/nJNjP0v43KZfmhlnDPe8h5GfjIUek4
p66U8pHEPhyYhHX1XWhHBgMSnZvldsal+sS6qbtecj9wKe5OUBkKcxykA65k6qEJAv6V1lqXmYqR
mSQmLMUzg7voFVrhLWSs3NgjyxzL+RU1mgYZtAeiK642lRmuvT6O0Jjtp+UjMdN0yr1+ZYkWeXXX
jqb+rmkcdw3qEBTRIl/0Wl/XIy5812PPRZW4lbo5XdSMe37YaA/iUCHe2QWv9GiLBDI6Zf4ch7Ll
117llVe6VXpK+0DN3pWfO9diNuPhDSaCSiahG4o4oWuwdBcBRKY+Oz7PY4o8Lr8v/cm/CXLx6FwB
8CgE7/icIWyut5aVrX+j0eR+A5E+foQQhPi8cFwurpqC6vyyp5qEFySIFncBm5d+SIZuKp9C0BMf
gyEvuqTP4+UzaIvxJ7+Zmis1sOZAmvG4FKi1hM23iWFLJIG10yf0D4IE6Bhka+jWI3Iacidxv7xn
qH/DO8sCInAYkT69FnSdTx3OzkdwaKx3qqMZJVId5dNjIPz1arRxWCZLLvSVbC++teuUDAuczuaA
TFl8MQhIS6TRuRJc0Eo++1oWnyjH4ip52QC7FITuAt6RoOX1gC+26VArvIoKNkR3i9T+XSTX5UuO
It+HOszt/dKKgV6Khr4KsiTL1H8P5fiyak1RWB6kvKrCFZpnHJDO67ArihNejJe0FiYrwNFM9ZIN
tp/qBNMffsi9dR6zCMlznzpPl8AKocb2na0QmMNuYKhBw8lRPAlcmu9L4fi9x6ra4tRZpE0oli32
qV30Y0WmeTyuLQvUoSgX1F1HEnSf4eJCfJzcjKE6X3uPVHjDiTIywNoln5pvQbgub3wZW4IC5BJ2
OBJq/r2BEtrvQThW+NaoG1WaI+7mqHugNI9KZOE/+xIFalDsJve585vaT6aGQcxA9/2QZ0bEVZ/4
MsxnJIfLfOPmuazSEPX5F6Bg2AwlHq+RuJTa6TeUCNvmOEYdf8PG8i+jaL1rPFbfiYqqW7b2o0qi
lrn7LhLyFuE6/qpqmJH/BHXxg2bTVhoAus6DbcMSsPh49E/gri4pY2KfDk68FQfQBKUNXzVAjGCJ
eyPSLe17n/e1gjcYU1m2ZTdW5+YhrS6rEeGI+tM+q5t4S/vuxqA0FqbBh3k+r58WzuHl6rx90Pgt
75sysxQ5jtEDtDYpvywjsl75Fp3QfbjHLfEbaPUKBW9AKqcpeiL5jS+qT7smfUv6XpYKpZZiBeoq
sMkqowcv8vetxC3jG80lED4arBUp86/tVH+mPf8ZsO+vV3m09YlwTaxzVmDsUOYfLV/TKt5nwRdt
Cd+lLXVYzejWFl7zW1ijjyXHXczSaEv4ZoivDMoAEDRr4OQQThFDE/Rtz4uMtnxvNnSFwK0QpOza
f1vRYBEdnXc1sAHceg9GQOsIhJjuTM+Mva8wiRsyKnWwC4QGCaD3g+NmM9csBEET6jdVVuEC/YoW
WrcLkRAJ9n50FiwoINrzInQ0v6EoVbRs3Tu4/37wAlF8qpUBGNPZu2ipUr+1u+Rjoq1RBLQiUXiP
QJ4KhvkVpUU4qBcf962UDZyXD+iVeWDzHPJ+YQ+lKoJkWqXbFVCiLe0bbdFIrEUBlr2HVs7Ueae4
KvYpMEVb3nc4ESIi0kK4i6E2i94FoAu4V++aly3ve5RzHq+Q7wL0TryOHXpSKNDtHHsD261nKPOj
0g14Se9f6tgddEN3nT3Rlvc9RmuXxxyPjVrucWqq34QyX/bNyGZr9pDPjMKzsF7M3JpOTC2XpbVr
tm/0zdbkC4AFMoe8Y+WEhWF4n1GYUvzkxIyxBf+MO4m2tO8QdRxI9oILoyeH3FGyHEaqPZkBu2At
+sIoa1WqvawjOv/bQuu/vs3/S76Zh/8Z3f7rv/Hnb6ZFzQDeTJs//uvF1Pj3v8/f838/8/47/nXx
Zu6+1G92+6F334Nx//1zsy/Dl3d/gOUuULKPaAYvT28WLoh/jI8nPH/y//eL/3j7Y5SXpX379Zdv
xjXDeTRZmuaXf3/p9Puvv9BzxP+v/xz/3188/wK//vLwRX9xf/r82xc74FtZ8E/AEjkY8GFACT3z
wKa3//kK/Sf1Ce5ccRzi6DsrkzfAdRe//sL/SQSMRgXnAqUBtPZ/+Yc1uOL9+ov/TyEEggqngGjz
EB/45f881rsX8/9e1D8aVz8Y3Hssxn23OP43c2fWJCmOZeFfRJsECKFXwPE1PCMiY8t8wSI3QGxC
CBD8+jke1WNT4VmWYfU21tZlVdadBQ5Cuss53wWkg6Is7fKAucIPmXctPpzcHp36ji8nUTY40yTH
KCE/XCJLS2gJ1GIihZmOfuk1m789n//eyN8vfDkw/29VXi7McGmfMhEy/MzrCxOVL6KCGOMESQnk
0JA0xJ7jtjsKFWH850u9j5D+eynh4xnjaL1Irt+fUVPdF8s4t/rUIZ+MgfgIUsuCD0mKl0Pj6he5
HmFBwJiLOZzX8XWZD/kIb/V4CgOENgTO33QgrH7kSzAdMM9vBr8RCSXgvDaE0kH2aKoFqOfGuOn5
tUR3ZjP7SCkxS7nXW2d1MxMHtAOa0V25+0lZ3fEInf7yhxLVGettHKPWLMsjnZbhuZr6+cdUFs4X
7ng16qy9YDAzyuk8adBqIBErlnvZuO6jP879F5NTfswL+41BtXGn2xbzKSc75si5Sd9GmdfYr2Kl
0MT/63fheQH3QpSoAh/1kffvwqVD49KZQGc08zEVaGEn2Qi51Z+vcjlLrl6Fh68Hywv/9cFre3+V
QEJxNczhcGJrgXMs8UaQs6EB8oJs+GDrfsMK/HYtzwXYRngYlHV9+AxjjuorNBGnbCnTfiGxmzeo
T3qpXOJ6/J7LVLkMyo0B5T80z5hOx8lsB+htQjOivnjrjq8Vkfuy737mOB6LOdw24pM3gFfuotol
4qpe4ouCgzVPIWuSsYdubgWq2ztRfTuVB2JiNdxnRELI9tUvn+V0gPWlbmNnzTFciwA4CYeMp+NQ
jqkzyUiuW1qgaRs8o3gku+WuqkwsspNc18jKuyX4mZkn4N6OqARhU0presimJlb03PAFiPDUC/ON
O83421fu1Z9C5e7a8V7Lj1STb96n3x4u81ygWUMMdmdXCfGI5GnqBjqcuqKkW/xjCgYtSWXV/iyr
bkFxjZYnt5AQ2Yi82xZmKh5oVZ3LVpGUZYWTNEUWHDvdzFGTkYiaEe0UTMb1f06U6riW/po0Uwug
C9QFt5mEAMqT69FC+AQ/lufF6CyUcTjTH7ViZl9xNh0x/ZPfBP7QR63T00T3dfvZqwK1r2w54y21
y9ZtVfGB+eVNgf/bsxDAQYW+7+J5XAULlcQgd4yaMCc2hF7Cs7JMsRcth1WtDJAeb/olZovtm9eo
v06N95IPrbtvPYum0yyCeMqCHrUbSaE7HDPoNHwPA9AnEbeo4sSQ9XU7i+Jdwseq2fh+9dHLfFNV
X/8A5roQcboQ+v02xQ/9UlYYTs2pWWY/lgCXwH8hgq1RSH2GcG63sDdURxQvbaTo+Mwhl/jAgfAP
pw76ndimceAQTFy6Wk8zmGCkQhn75IQWu5xw5NGpVrYNWRZ8sAf946VwrLrYfzz86Ks9qPWLvh/W
cTyJHpot6y8UoJmKfCnGqfhgD3rDdF4/We76cG1wygh/26P+JpUn0MoODPDBU62IOTch5umhpOjd
YSTRfMTD8KKqWENkC7o6FZRgRC5kNCnGby67i9rt0zJ2QeoaOZw1BNAfFD/ebADv744jxmGMEMQZ
GE52lW3lvFsxwohCR6QzdzMUwRwxoO9q8DBUGAOfPiY8h9pVGO8l60sv8WaZ7Vg7z2mL5vw2qOd1
5zj1DIXlhIoyW9wP3tXvURD6kTi0eeD5QUiuPcx+lheBu3jq1FnT3Tet7jYFpoodAgiWt3wpqr0c
1uBEPfPvmCaITXwEQFiNl3jBD8X18Is+J9DlFm0LZgoa0nypFAr34b8z9VyuggAPASX+QwPEKFcR
kILSb+qt9I8N0TYlTYlnzz+c8/TbqYsmjsA+TQgiO2zXVx9XgF76CrfJemwgVPeU1rtxJWidohWF
jhn7K635VznGTfldd0P3y1xnEO+Sjk/qZ/vZ6J8/zc2ruv5//r/MNZAH/CnXaF8bpK9/5S1/JSf4
A38lGw7n/6EcB2bgeyA1AkmOt/BXtuGE3n+ILzjBl8g8DgAVtqT/phviP5CnQE9NLksFTaCLUei/
+Qb+fYK7mEOLgE0wEgB89i/yjTev1/9tBvj8BYI+7/KXQLgeluX70OwiVRl8AetND25SCvQj/exy
zGRaV0j83NC6Z6eZzH5aIT2Ns9ZFn0QFwQ0jtTx5DqkSd0SzXBporwn32Ra9x36AuN44iYDgfRsg
5U3ygGG347b94Ax+c0tf3T1wwIgpXcAdL/f//u5p7TAhMgF/nxOEt4gtyqMQjSvjJl9K6JvZlw6B
RISaMuRIvGqLA+wX6MAoyiBG80sGkWuB1ggp01XiIVh/hAoe3anD0CqoZ4Px61B098wN+hdU8KEU
L1vxFWZIgtzMkwjSrRRxbxe77UFCOBaopybZakwCXzJgPW3RncnUlLuuc4YUtcoprcbQTXvoF4+6
aewHFcv3G+flbboeFlKArVMg9r1+HkyTphvrytuEurEPNeRoY7SOPWZKQX0SQV9ZvfQE+oZo1NO3
vy36f0gg31jJ799FQAF+dHEXQcDFtReqrSHZDceBbsYZf1mlEI+mXpekC0ubKpWlNdc1opkGGpJp
eoIarzosVH3/8228r65cngCWM+YrgiuIJ0CvbdVdoUBhs6HZzBNkIg7GKUdkrn85PHzy3QaDHgr9
kYnqfWTxdsmQ+fCs4FAFov/a1DepIhuBgDBQAEO95AbhSwMizhC2H13o97fLQ5zXgDQyRtEhuzo2
WjXlLVsDs/ElQP7RytZum3XMpG3v+onluooGHboHOUn2QSnvKlj860cKbAYubB4uzqyra2d4s7lS
o8HgIAMlv8Ls9BCUyyQccr6piX5QbZZFtgY6iq5PsJN81Cb7px+P0wx1GQziCX57yoOTByDqarOB
COaFZN2r7YMX6WH4Yj+beDY0bdvg4c+L6RITvl/S+IwI9mzEIShXXC9pjJKZSTuWBsTage1LlBTi
oArV45+v8vv6weGMzZwiWRUUe/D7TWy0aNbDNaY3vCqLZBF+iw3LDFFb+R9BYf7hNeJaAaIbgvwY
layr2A9C97nqB6bxGv0jNGqPPWU/naKVcUmIgkRAb3qC2XMQLyWuGZ7//EvfPoX3DzSEIhA1Hxxv
OAuv4VGDv4YcK0xvjOf+0FV3IlZDw2O+evm4o5jx0imM0yltkMiCfyaO+DpLscRsdSE/s2zb5+Dk
jCES9+qj6VL/8Bbe3drVAjdDU0xZjlvjTBzcVtwK33zDq/lgh/6HbRKPAAH4JQuBCuB6+iE0laHF
yAa9kb79zM2wDTvvqfa0hqZt3AyOTAtS3IQz4B9ulcNBbcN/5w++fMu4BWzQAN4jLEGO8n7BlRL+
TOh0sQjCvoOsVIlkVt5HIzveh5//exWEFYSiqIoF9/4qpJN1M5MJV5H8MV/4g6kvdh/o+KHv+/O6
+n3TD3H2i9DHVSF9ut70pY9ZAz0b9cZbld6tOX8puwV6OWghtxMzKLyFUPr/+Zr/9PO8S2RH2aVy
dt0AF5rSwMpBb3w1PuRCQEJR6G/G5weo0378+Vr/9Nm6Hg842GK4kn+Nc+wdKNCzRetNvcg6aZze
xhCCN3G+dDYulJy3ypRTNJvwpcvnmPSoAH1wC5dFcf3pQlePX4uCB1LUq+9jnDOH9KbXYMn5NwJH
/PGijUhhF00w1+DngtdyolSWiS27LeLWe0AinA+e+T9+PP7b/k9wDpDr3imkuZjlUbR6w2z3Am30
PTo2Nws1D4qqJ4R2tzi7IIVmv/wC9Gj7UdfprQp+/RCQF2KTQowFC8HV9glfFXwGQ64BpZ6WjZyc
k6hIt60yWWwMa9PBHzZTVVYp+H5OZAFJcaLCY0XiuM7GGM+P2oXGlc9llPVOtQPcjSS6az8Cgfy+
OJHFQtKLiAQ3SX/Dv2CMRbEyQnFw+Y/l6IUHEHm2PFzmaJ2c+YN0/fetE0fJhfgtQO3i9Hqc2zC7
AYT3Nd0IiAF/VFX5mXmd92tyPgpv30Ap758/PnJcDHxx5jJ6zSKREtI+W/lkQzHSxanVywogQby0
w63NEVeWGdQ5uV7aFLTTg81dkTBB5p2CNHckEAW23IOBobDwCFT8qwlC2HlmP48U9FU7wxBM0KK4
0zA3RH7dhBFzrU6UWZLJG/2YE/s9Nx/NTbt+Vxz1NyRgeFVvkfv1bjyPbRGoooeNAgkUxtY14Z2F
AxnGJz9Lyrn9aF++Dmr+uh4mtCDzRCJ5XQiDZ1dOBIbXjUZ0fuwkYXdDngXJn/eL6y35chWU+8MQ
OA73ErO+3/1rv6RNSZp142ZQA6+q+AZV9Ffjq9MAM5Qwa/PBBa/jQ1wQKHEXvQxKPCQglxv6W83N
qrlAZ6taNm7O8xeFKWMbiPBfXU2/07rSUTOB9So7/yO9z1U5jbHLhRETe5cgET2H62IVk6GRkJHa
Td23OlI4hdzOe8jgcouqefAO7qQ2ksnHcP1VBOHnlpSfUDQ/ZYiA1q55cWEniCZRfNTZuf4ocVtI
FLBHcdiy/eB6FLKFyWpo8S1sRD+EMN7k/l5luYDffvkIUHcFenh7BCHKiZcESKCRxK+KCNXijOA1
QZtsWF7HGpIFWOVVggLpCoNFW23QMCNJsNJXNmfpAutBjMwP7onOT7E8oDSdyw/S0X9YDiFz+eV2
QsRZ1/3MEWhYXKuyGzkEBvr5uoH5d1AbxtdXmGhf5JiXMKDURfrndf/bUc3JW08ZKQq24EvS8H4d
omaD/dzKGQDj6lcdrNAKC95UTSIsjABuKNfT3I7dMQDfL52AauBAXvTmg4jhjdn7953ychtwnvnU
YwQb5vUrGeveA2femTAJe/Z+oCH2pZrKTzNxxy2Upj+reQweJsQ2F2yuyNErUsuurtF8cUVx54R6
X9U8PI1ThS6E5rBN8jxv0WDp9LH3rU59Z+3uuKOLT2p12L7yV7oXLVxKHanbLwyYu10Hn+tXo1Z3
C1Ou2I4wKaLu0PZpz6Fnh1g9auAqxkSxqTl36Db0IBTE7tI3UBKjU2J9+a1Ffe2ARpSHzj619zCA
4CZHPxHS7VI4I5/62bP3UHq3UQhvC9wkAzv3HZNROdXdp2YAtLMQDd8UPZUJgtE6S/IZZt+66v2z
CSWqIgFaw0c70+qx4p1kW8Vhu/kocLm89fevA28C4RNyHpT8ftsknKVfJBvFvIGN/oHl/iMe6jeY
gL6C6QBB8pwjxxl2Pfc2+eJ8UBL5/YDBqexDo4DrQttwzRtdexn6Va2nzQxM2I+w7rNHl2btrlnJ
EwNQ44Ng/I3YdfVbAx6SAMwVghbIdYbTlGsbwl42bTCgNnsaqXKjpoR1u+Ek+15ObgC7ru2d2K0d
ex/M2fxcQ3H9UNQaLXDeBb8mOWEhSuscTTMAeQvRNhwEuu9KzKO67GYVWew9KBhuLNq+jA2snfcE
Mx+3CpZcjDwYy+2fv+rfdxMfHy5aR+j3QRdyzWuu2bIIPc/4msBBgFZXl7dalCE6rRZrJyiyfTjZ
HCoCXrsfLR28ot8XD4oeOL1wB8LDof1+SyloZvIsQxkiA6KgTCvZVhFlYbN3u9AUGKwRqC8YST0E
8FlZvteqZDDuNU7zKUP384eF8/45b2Ern6F/3bcDs7crxEeoIFWjf5SAALyEAfw+rpp+1aOlIMaE
wxEQivqMTisypz5rmQ/XTSh2ZmwgggdcsLu1PfvSUnomvKY7jJf2jzB4aXhum8dVNK9e2+b47ky3
9+Djfda84V+XTsBN1XX1DTgvdl9nmu8Uc/tbA+5ljIhF3E+Lr87zBVESZ0AUNRuFad57oNb0rgCk
56EjvOuS6UJGw3m7a9Fn+1IYQrcyC1p4mEb4slvVT1GJY+alaLr5EXUbsan8ytUYf9uVseplDphq
h/rCRnkED6JpdHcqh3r4ZJ0F/5x1U3fMJNr6EaYurK9ONTqviLPpwzB77JXZfgRgQFQ4tengNhtp
qPpiayGTtZ/tXSXHOgWOeN0T45SfYHZb7uiUdfEE+kbkDC4sE0ai81u4nL8W7ngB9nkTEXkUMswY
U63pvGTo2/6sc1ST06pvs7hYpL1hsMcnrCB5n0oF82GcOY4bbJfM4FkE8/AA948GYjMn6ss61Sod
+gZTES5cizMtqboZRri2Kl22X0Ovh32iKCAo6HKeiDwARQWmKqh/uJEb3VWVjBTKul8Qy7CLa66c
0c5mcgf+AN+0YQ6Ig9f1h6WScueWffUDYKXxFgCgAEoA0UQrnYtz3Vh5WHy33HJZwkrRrjIOifTi
gTRYaosnN4WiNwWQriOscFWRmEkEmMI5hM4BHjr205pFDQgkCMAQKzLefBMalLm2JVtCPw5c3W/N
lIEoAthFhxpSMKFXAaUVWubKq+G2K8Kw3xFhxUZWhRPnciq3GCns7cOmL7cgWYxnsgTloZB5uKv1
sN4Txy1gGp0EbHT5XKOrD6b6HexHTrwyJU6VBzvqKsvPVFb01DPVom2uyZMWXnuESpYBS7Bk6aAJ
bTakbMeD1VWf9G0gwJQTU2p1yL+WY9Dv1ta3fYzBKkVsq6V5Lsd2xfHaLjeZA7+V6zrAoJNGuAeQ
RPq4XPmGLuGYrDZw8JHR8l66Vh38jounZYI1W2fM3msH8UW0dmF/o5c6S7upjtW0cDwRQ8+YSt7H
K+phN4ARbWw/zIcOVsBz14GQA+sPTWCgLLdD2YwmgugyDCJY3JyDWeb+zAKpP+Mz+TJy7SVBqOrE
QU6xNdrle2FABYHrzNmtzJTJyhz+UFaGg52TiRdLpb23wDR9V7AIYbuaQ8hxeH1fob58MxJlEuDr
w/PS1MEN59l0o8eVf3NxCnwXrYNXlzUS0ABQxN/e6TxgDEUNu+Y5Ky1UVUjVuiOFkdDuuKmqZGg0
Ur+lnMwNTMPoVpUww0KRMiFoaDF3nAauiMuS9Ef4/pZPDpQWAkqf2xEQmXv4l8sjKL1dOqGwn7oc
6ATHDR0IOCHfsISFxx7Z8KFq5OscWMzvMZl0YuIYb4cJ5HcBdOlnX2mxcctA3pZIUW/bvAKuBbVG
aIRdeEY/mW71bmbDQaZoaYdgUVZMwHBMq7KBycy7CUo2DRF67o9Qt2yCbl0/l7OkZy6xfnEJjbop
zKmBrIiXaK2hkXk7BY1p0e6axilDQlKCdbbJcNZ+qTn+bDuE6os7ankcvAJDE2zbwm8+d0ePq3Lb
hLPYNG1DS6DQMAAlnvEgXjowu3J42ab2zLoRtvVsOvT1sFdFCAM0eL9pq1h/gMZQncuqBt1MwtkI
yE1/P4bh+nXVQ/kcLP5y14riczt3zs8A1FvsPSXkMmqkZxjRwfmCzSaWyzre8mwo6N7J6bjcqLaE
f08NkgJAJRX/pCTgYbt1auGn5FId1qZy0wBwBZzOaI49Tnyy5cbCdOom7ZhPdte2Or8ra9+KlBsx
JnjCM8YKj4A7JqjSSpuEnnKiuYc8cDsGOU8hOcjRDUR71wKCM617tVKVZuAQ3CnMJAGqog9APZL6
sbZwdBZaB5/A2up+SurY57oQDi49THM6UZs9ew4UKFEB0Fk6D1P3IlEd5zDwOgHEDZYt6SB0VURz
YcTRcPJjHTu+gTQtBRwLBsip7yugw4DpkVY+C9LW2zLDQF64nSDVwCkz36I4Pn0FW6WCfq0pHzpl
87RpPVbFws6uSTGkeSixizvrFweklD7xKxOCRQAP+I7BgHeTkXo/C6++Q3+0+7W2HoDHjLc0wvOa
HwPrLbfKmVAVyWcbtz6DctmVyjvQAvxTOFDH4wQvP0TMW/AA5o1FevI6C8A4JubZxywTak0tdYpz
1vneT0LKb4pP/FNumP7hqBpx4ggOzqMFNBTOUH+xt4paRDWVCvnjurroHnaMnJWS1V4AzIbCo7EP
yIN4NMCrecSRWn+BxkHAeIrBbsBbNdjMmlh3+WdSTUfkO4DEWIfGYsiPtZZ3AQPdR0y9ODkWH+uU
E2+PqmMIki5sg92WGgdtbgU0isMsZiCT2t0SOpukQAfyq5VrUz7xYf2ygB5FUhzSbY4U5xJcYNjh
thw6fJ1FIQ6LdQ85wv5dYzWmLATIebYaDvYaAMAs4phA30aF2+OU8wYPW7DvaRztvEUfAc8ktLfg
mEAh+BYFiTEvtlOh2L6bAIQD66XpIdMtDyHu8QbhynCLjbSOuOFP4LQgjtG1OAZeAE6PnO5msAVS
HN3yaM16JPBsJwbOwAeJaJoBDrLlI0Jqp55oOhX1bpxNgw0UwlOkeUM0uvy5zZrNXKA3NYINgAPZ
/ZVhTe0YawFHJFDPA9i0AdUwSFXRlBHGpoLR1s0vAbzQu/oyVNbOChdkVfGEJ1R9a/qijaqW8LQK
eX7uRY/oOhT7ik3AKjXu8MmAyrQfL0Uj3Rf2OQia8jDUOXYgnS1PhNTm2IGTYrqm28w1LPV0Jl0y
DhCV5RY2T27Dag/78xaEjSn2APHbQF5XKrskfi4f8DFDiJyv5wo8sPjCTdgMMKKYALAa0Mb8uzCj
wPszS7q9XcoxBbOj/VTNarl1VzU0qdaqOC8UOyhDw/BOywIsuICS87rITzjbRijoMEt7VyyINxqN
cHQO4DAoedDEAhvdHbMjeql1w04YStTfAychTiFtvmdTuxzrGgWsJBiD8GQv/wPRINDFINOAItjl
FLYw34+KEoIlYBf0DjnQGPGpt4cC6HXUw/LxEf+e44Sv6zCh23ap2lPzmjevCy9ZSkw1Jx1W7WGs
FkRkXlZse7/2ESdn8uSOLMCOpfAO86wHJ7Q5W9bSswOdXSQRYzgjZOLZkAF6MQiI+KBsxx+fv3uB
A5YJ3MXnIvPWhCEY3AMW6T06WdfDA50v91NJy71nKnKbj1m/nVyCJAdzIJwgoTDbwu4PdAa2T7qc
+Oo22177y2MwKwCyRCfvfRlA1tHDhB/zye1kRLqW3Xh5W4Eh2XC/jjoHq35F4hZh1ml/RI+k1JFY
Fg9kx9LHxzPC2bnEtCVVKoqp2OTekFfxLARLJBhGP6GDV3PSBOBewYuYAaHi9Ca4XYBIxNIJdfdV
8jr/PDmV2htpbZfm2RzmCUoW092gkOfGErDEc2+y+Tx1rk1711GY4ARdt4gB22gexlo6p9rzGY77
NUAAAK4IakaoYUJfk4z+qqKM4dWTxrf3gN6xVzs1vxzZMz9FJQuMFUt04paEY35AOKsBqpRF1dvZ
Z+EJpSjnkMNJntKqlfdlHYwR7TFnvWiC9rmZHHOBnwHgeTnzadEifKlLPNRVL9h4De/CZHIRCUI6
jiRsUDmmN7UGIfZa7gaQjVDJZWpja6c/2wbS1QshZzHERijEhFvphGWMUX73i1mXTbP0KoU7Oszi
ARCZzVx6fDcVudkES62+L1heCck5S7PQ4SlD1IjevgGgDvnn4tyyJh+2yBGgCryIaYyv6aZam2WK
aNaR1852QRLoENpoaRQ6Y0UYK9S5IyQ4YTqsLeZ9lVAqAY+TDDNDUOfZIiEym19Jleu0dvFywIM6
9GI5o7VHn1bl/OCtzJ+m2Su/TYaQdB3z5vvoNJB3gIdVxb5p7+d6zA8D64oThmZjb/cZSQq1eBHz
Z7B2wE2jn4WflzaGMDhanMstDQEKPVN9CsFZVKD36TYexZTF2pl6kDzc7QzwSWSMcna9qnrMWuLj
gaB6vbVMZAcK2Ms2d4xKaJuRJA8VPlaNjpObtwDtYLOKLPR+cekM4gYF+tWNi1VDJ4Ki644ZYYFG
c0qOfkiH8cpR1efmwV3WoIiCjs5zhPEX/aaa661GSeRGEFRotccONJgNqAQa4W0OkShS4c7fY8iD
hplpCcCR86ZnzA+e90o5vQvTfI3122LoIips7dFpBM47DWhN8bAyvzg4hHYkwshhdQYdH+0bhfM0
mkKN6K71kAjIh3wus31GSZ60KEmgArF8zocyOCxTrpMyFPlyqSGP+8yjU9qCUA2aLlgIFcGWJOoO
Ln5CViAjEFJvURmABRWx+0bKuYL4POSZwljSEWeUHCg/6cqcR4t0EcdOPAlv+p6jUx8jgv4i3MGe
lzpAMQqCvdsco8ZjVEb8qAvqi5I7OwE+UiaBGWbgpaXYeE63X1eNI9t3XqyW+yEofrYgX8Szf0ni
5s5NDEjAG7sGAwimk9hqo/bwkBQxBjGtD9DAg+hXyDU2lpJ9TjEpiKB5hVwlHqZqSro571EGWVZ8
sUJuFEAxaUfWFPX9HD3Hy4kgS7XFOKD5FEoUGF1MGY+zMAODKVseFg2KD+FVtSFOwG+oB+IKK9XJ
a6tyU5VYCqygyyZcCFonpb1poQ/HDljfAy1qwCFpAMpTBvGu3boBecRLeDW5fMKDelpYtZt9vV1s
cJzHpr/pcSKD7a1z1SclUCwZFHOeQIiyLjDFjHxpgZ9y7C0IRsOBugiC1lVGHDvlHPU+czAFzKuX
23DV9s4ve7Bx1dQ69z6r+qjPpXsGHHT6WYqAxYS2zyt6lF3kV8MMPTuKJ2Jw7GbxTR5noFxjDJXw
v+N7EpG8bPsLFssxgEgd1ioUi2KYM7ZtKwx0e8FtVkOjr0Fcep6o9xCuLjiIAOyeGUR9EVRez2Xj
lgkHGRF6L7oeW5gP4FufxK4EeiwuBeCSoMgMiIS8Oa6BK4tdAFm+usP6CB4aUklk7ThFJQoti/yB
4gQgYKJ8dK0DNw4rABSpzY8xkyl2Oyw5H8k1ypvuLXMn4AJA4rwBmzG888IxPJcF7RLQG+UO2rjm
nDt0XyFLhuEIRN+oxVBYnA91+ZQtS4fju2JnUxj3plZ5fSbg+iSmz1MC5C1YuXnstYgdMuqym8Dq
Bh/XHOwCJv0XTq3d0XGIwR7CvxyhAdR9xn4Ts6PuO2nRNQiQumQrXQ8oM6N/EGCKVswsV2kw9sPO
d93m7PQyuzFFLb7xTlMXwspOAHlbOKim1RAU6DjvWwcnRUGC8tGgyAPYa2gz9ztbLxz0mgbqQmEB
gQ0UDgTEeZ4niozFK0dN5Njjm7jjeAfHfO7bY0u8JUzClQ8/RbAUuFwh0ZZYjNm1csk/ca7mM8OZ
/MNK6XxW2qt+ZapZTrbO1Zeh8ap7Y8hEI05Q0eI9GvbLzOjWZDDOTtXgJhWKNeBYFlg8Xc4ST/ch
PkVXv8DrvTzQttRbwDunx2H1uzu8XUNiM5bFLgMWeZtLIk9c5/UGrXp1bDuZ1RvkOzZC6ANjKC9B
Hu2NH4/Mzjr2im5NXFz6xoBogA6axsTZ3taoO0pItwY/TBcdSMgCJ3MWFTz9+bQUt2PmNJ8bPemd
hkNqTsIqR7u0l26OFgTyI3tf0tZmaS8oCu0V1ew1X8GsjqCoBEKmsXhNIA/Do+EabC9uyOtvQuOc
WvkMSpdlgBz38ObGvdcosOka/6ldvPzZQWjDu0Vswqrv3AjFOScJ+x4e2MXimGhWMI6U4d5TOXgo
o3Gbf8Yef4+KXkx8pMRo+SM0+Vyh+ohAjaV90G+tpyUEx+EeDLkgCkMdcVpgwCzFMgEC/CuY5Tig
OsvRhHB+eRVUZaRQqHADhbWuIyaBucuuQLMhtvA0JU6Yo+gb4pvrK/NUhv0en+74Hb6cIdL1PCRd
AWg7gRRYdT0qgpmDwkBRskOFnx7xhbGThjlvW3DRbVZbm6SeKrMvUMUGaqjLfpIMR7TBaKTUXxn7
uViwxdhovWREoBdgIgQYsGI6lm2nThcB6B71eid2cmAKNUA1A+jAgIUXoq3jAn/u4GGMVIdHh0of
SrDD5xEQmgjlq+lG5dgoAL+kD9U4ig0ZvWCzTAxUGdqCdEeHsM4QnZEL7b4PsJhseNejrHV6S7iX
op0f86KlJw+QoMQfpInI0oEXK2uGY3cOj+UQHFw/rMEQdtMlBA416qFt37oA1X6mPm22k7+ARyQR
FUYQQMv/oe48liQ3snT9KvMADRocGluI0BGp5QaWpaC1dDz9fEFy7q0q9hSby2ma9YJVTGQgAPfj
v9wSTuzujHlcQk0fmrcM4+RHlaX5ayeG/hlc7Zr2l0rSoTMtqclsWvovESzBkVBEfb8owMSSieeE
F7u5deM821YyvpVOlQV6JZPnX3M9v/tffuSvrhIyPoJlW3D7P4uMZsioPFG1NhQGaexK37LfCfep
ysGkiW2sItE8mPxWT3AuX9meGFpIebSR6umF+WFdx+k5dqyt3XLUL9TiSRCujwWQIPCcSGfwNdP9
m9/53zDwJus8QhLdgvCF8P6RIjJAmMjgzVFv1pnxJNPF9ZNFTzgEUDlQGAi1+uuKo431l0TnReoh
DY6kHBlnehSJWdEQfTIcdftf38u/8mYmxji+JQf3tCZ+LmzR1aqNVztuQw3IG/ftHXzUXcQB06va
xCBrPY+8lt6zvxMkXRmxn75CBC54JK4spIUM4sfbYZsEWDtD2oZrLYqDW0etJ61lyoIosR+bTP9A
nv4k0RP7TpdNHBEY1PFH597QOtVtsTYFqkXzA+ghP0NEOpeZfPu93Uo9WBXYtnLVauSz6pWk6gRk
wiKWALLjW4f41gPRtpnUGpYBNdY+Ex1yifCEe6IRIZHe7rZcke2Z0POEjFflZ4UEzsAuclqy3TJn
X1hrjt2W9QgcQ7bVtE5vXS7WoIvKcatkeALRExGon5ZvDtaD2JsyYX1eeXc8Xr36aKyx/PrrL/Iv
yjvbRHWNG8XFL2/9VbnrSvoZF2I3w0YxZTB3cuuqrnsBic9J+LVAg1rLTh5HR0lZbvIvqbBUrJsm
3Wa//k3+Il9CWKFh40PkczXL/xy4MfEnTTqqdThI3bqzIloKyFiZb3+/yj9yM/0HiQn/meHp/1Ku
wtUv/SuvU/cRjx/yB7fT9T/50+1kGr+hvyUQAUesgCa/iqX+dDtZGp4mqHNygPgTvBm8s3+6nRTh
/qah1BF47v78w/9nd1I0+zdcJSwg/I//t9BX/QO/E7/adwsDZ28OPpqrI9jiOb4+0T8uDDKvHY2u
kpxRrXioBNHall7CmEQQoN/dmNs/Fpv/PVDhf650NcJcVd7EHfx4JWPKLaGQ6HHtNpCXZlTN23nN
CeZZ+n8m9frjUjp6O3xiZFroP6sTCFMeB23gQ6mJuE0KMqEVYd4Djf5N8s+PQpI/r3MVsVyF4xiu
rq/mdxI7QLG2r8mrD3OYBOJrKeD0Ki0R8P5orM0szl9+fQ+v9+j/L+N/XhCzANJn02UF+mkZnzJK
TgwGhdCsuuLGrZ33bM66M846Y5PDr3BG7fu/2TtwHf+4xHBZNKbo1V0HEZWD0venhyQq+1ZxYcZC
gwXoVplk8bVqZBSmGMh2epI4D4S2zxeZS0rxyLbbpcIpDksz2ReGchM/t14EJiWiL0zS2L7ibr7i
rtbtmsRg+1RknkjA6PauqjQ7EVv2A4KX1asB8b2+74vIX0s3pa+kboZjMxXOwVrq/K3QzDK0NUK1
AKWruve7HL4UUVNENm6xiNdopSeWo4v9NhF+vk10ZaAAYe6VG4ez2udIjYx3g68OK9wVmig7CC5v
GAfQ1agcPmiy+pLkBPGqun2Zejs7pmzbPgCUK4JVRxIACmjDN5jCb0t9OVITVOxIyAVBGlLlRdDG
fjHtdg4FlsGNxWEv9ZfeXp4r2+y3BD+mYOaO5hWNle6Nzh12plp+qEi6d1E7Q520VCM/q2BQH2Sh
iodmiK/2rSUfRqRi8jOOBgKAVWLrN6s5sxUakRN7RTlNgUJzcEK9V8MNLrRsvKH3krnN4lT0acCi
QMOy1Z6SwqwJJEYKHOSUwbwShJ/fCxRyjzYShL2DRivQlCsi01XaJ2vVFT9L6WpASIkNeo0oGSE+
2wmUlCacbnaIk7Ck4kUJ07aiN6PiOXVkkipBRP/JgtrYTWUR7buUngptbck/79z+kMR6fpMVXYzq
pY32wh5WMEz+5W4sVcipjHxUROHS3OTUUVicS5bITwttOjRTPzzI0mwtFCvVLLwemPswkMT+FmMs
gowhNJX0VDCpFfZygwBPPyBHqz60uO9oVBoy7fMUCYR4edmPuzliSPKIMr/SiJ2zEzQkZAxkqEZJ
KRaBUdbTVq3TG9Lp195v1/HLwBJwKCG7W0pKOPt7ut6J+0HF7zuqan/Motja03HQvYLx6Zu0X1vq
ggj0mxj5ZkI3NAwMFEW0r601xXtrynQv1UDeR1dJbJJBkH4VtD14EzqyQOfEsXMXYT4P81TfavRO
hAn4/jUeIXpxBqQkyGetVwrE1INTJvkzyMzq0HlQvEsq5RiHbYpMVufrIGiQGKrUfhW1ReSCNcjH
1C3jeyBr60SOsvsUwSHPyEycbR+r8cEdkuqs8vaRGQsE+aSviXoz6k10EYK6MA/ObnlIItDeHNb3
C+6w5AZmJPNXaedHN13yOxiz/hVa2R4Ib22AhhR+jf4zuf1NEtKVVWa7oaKki5As4OXAXt11mDyZ
dFF93+W9DjIwaW27cxZrKe8mVcuSoB2VVv1SAWQWG32axmhbrQyt28h00tjjNFPX50Ttox0SFTd7
ynMdH2QsC/VLP7l0Jkl1jmUYp8QO+C31b/GZLYX7vcZLzjQrB+N9xW8yBDRM2PamypGABEqUG/PB
ShvyiKzYuSV0c2dnmEW2hWbESETcxpiD1ZVKhiKLX/bDseX4mE61kSPBX3M7REJtnBEC9KVHiHo5
H6763PpAq8j0UhFUO20RWC8f5aSZFqhfb7Z+C+r6eVQzZd2OVa8/z2Pk2hy5k+Fb2fTygRKoRH/M
cCSa1EJZyujbpbYm+05RcgO5YdksxyTTCQdkIijuu5hMW6pGn9Io77Zqw7iPU04BpybDQ+3cQFJS
5HW9HQXj0EWbCT+Y37k0I7X1fIjJD2qjkQeOvPNnHSJp9Mssw2kCBDshxfJkC6bp8zhB8lBPb3uG
Ug/b2NQPXQXnkY+ueoQVZb3gfuyVSfmamfZ0ag2luR2aVADkjmbm1yYdFsosPR7+h5zHq+bkNseC
JG+utxUL5oQhcR/7sb+hZ2UXVSV0uaE46qZs+20Tczy3lzZwqhHBbmSIG82Qz+P1Hq3Jlh0odNru
aJNEQdPEvmzsY7EUz/PcvppgG9slkp/NVnygOPCywdiKbjqBtT05ajKhAai3CCTIFI+LvdV1ple0
KapeSGKIvzn24BrpeoH81EwFHdn6nEteGy+6gnMor4uU1Kc8P7NLbge3+9bXYlvrxo1hNCTgNw91
W9xVOiwibtstYZTb1E7Gd3AMxcPc3QckRuztiYD5vELzM1XRt8SYH9NuuLEFD4mLMkMbL42N0o8S
oJeOGiOCdGQNJ4W5MO77O6fhOZpWnDftMSlaMEAiwNcs+YxWxG9G6cXu17GRcE6mGyRr8VwDbnqF
ObFkErDPCR6gKCKHpq1Oprm8pfTqwN35U7/4OnDSmouwyErPGIaPbuI3XsUpyeVNaXSHLiGjRpEE
DjfNyt9o0YdR65DZN/AGqH1U6xIDWXoUT5xNw9EeKL4IkZlv22l5LOM59y3E5efWiXbomniONIQb
o9gQl6x7diHfIlNpSFUuDvOMSTh1Cg+hL7B3rWj+PLl1gOrG2I5LWwfxotCMU9F/QujXNkMn5iFm
l55GSnLtgNxotratyVb2MkqjFBQeL8KZoNR0o7uhsPBWpwkYZnLR61OxjpgVoYw305geDFRzQdYm
MIt58ZiajIZqXp2tTom3eVFt6OqiDcU5mn3yUdT5F3rF2vvEiENpJ9IDHD5klOZMBPfHqZU+uKVz
lG2s32QIikj+UcDWJ56HKKtCFFkBWK2KokehuWxxXmQkvxpNzYBiAtiNNSIzmYyFv/ZwwNYg7DsN
udAlVTOE50VNcYDaISgpB8xaynhHaLO7d2vzFR8mt6yXR3KWow1FYPuWOsRt3AzD/QQsuLl2LmxK
Jdq5qzZ/aMqSnFt7tQ+jnG+jtNpJoth9o9PWc448viV6kqqTdd/F/YJTW3nX2etB0WHiSkecp9W6
q5Y533VaTHGDkWVvuer4idJc0BEhY+WE5M8d/qSx17Yymu+pqs4DEOTXwbV6LJXJq7S44swF/MVZ
7vopfYbLuy8d44hbD0JZo7ktdqNtM2vaRdjKebZpyUosep7qIXlYpHoR+rQHu71zdXkY0/40iY7s
H7pCl8AFGNy2tXOmFmkNHbV8L4gVsIxuVy/zTd1ifpMjqefm8thI8Q2wdmfr7X2bRM9FYd2TAnSJ
8+5kF8lt7o7TZlrHUMhVBSAbdfLxl88WNU5SKqGRO6gIu10/Z9u1NU4KryttY3JTA8bUSXyh3zKj
Jyq91JP4pKMSWNF7T0MGTSRZgoTivAujvY+lKH3TsG+yvAhBqTYImm+6ngI91S4DkazKyVKrx2FV
P1WAFV5VTEGiLGlQF7XCIzsnh16nv6fjg8cO/k5a4yTSHUw+yTxS5Ml9YV9aT+0iTmvGu953HWth
reA+SE393m6Hi+APPccYBbVRCkHoBNGj16ZrZGgQKkMQPCm92Fe100CS0mNUqpPcu7Oh+cRyfkFH
+VznDb21irH4IleQTRoEacWjdch0KjrKpH8qauOhSkaF7HmyxLS5Kr1eo6sIypZiTLNrV9/EKOPF
mrZSyJCl3kgH0RTXEXR9cx6tWTmksxKuvNo8Ku4r/UDvC20udp+tD4DZjtfoHdwMyl+I+7XdNLMr
NsNUvJjDJPmR85ssxbks2G9sS3BvaZnwFa0XO2Pt62BY+uyLNiHjHIqt7JWj7OoPREEyXLTohmUq
NNBXeEVcDJvGyl2vtcS6oaEm3nROQzFEPD0AGbO5NNaez89HsaoL5OZXlJ9HRwVNnKxF4nrVU9rG
IhcaPE+O0HzMb1SQeWbZK96gFf0xmnpjUw+Lsl+LsceEKepqh3Sy2tYrKXVBRaQXMyvMqmj1kYIv
+bVcxybIiwnIUqczSlZNFWpFi+Q4Gs0q0K4tBqJXl2eydpYDnJ75OQajfszd7tL3iEsG2ZUPKxUB
HoIC+mGSSDuV+cBBRB2s8ZlOLxyhmM/R+Pbzp6rTHLjakvTBUq+dhxR/JzVcnPmu7yJPHTyXD8ZS
fxVLsp4UtP7PU2y632yKzbfDTFmWZ5VZg2Yrpxooycnmd3p39ZEbJPeJo1moA4tl1xn6eQWI3cz0
Rl0KqaVfyY63B6DF3npXLFfxR0Mx2R4Yq338B/ng9a1LnWOyIAXvVblPR9Hiplw0Z7uSvYBCWxBW
laCYPaDHT31aetqgSoeV/ghr2lizuVzw/A8Pw9CbN7qdl+cud98QwFZ+OqjG16gQIvIwOnC8sWIL
KpZntHaH+tSxCm6Noc5PTZdbDzg8YX/0EQazgompYco2UdvRSae00o9Uc7qpUsNCDt2vER09I4co
JORna57sY58KUlEyaOi7xiUbMBe14utRyus0teNLCj14rBQh7gAHoLXcRM/PGkK/RyXOGX8jVZ1b
RJNRvuGJtT8b8D5hwwb6svAUfrNtDIBTNmufFpSUJzVHfjBasjkmZZfmXmdmzBZullA40cYzLLrJ
u3/I5zneavFk71ojGs5mNBRhkVLe07d0TaruAFSeIJlbFv0Geq59mFdNCajtYTyjGTUxVzT9k/Nl
6kQUUrlqH/rV5YteKE5OVAweRwSe431nlldUw86WdttnGm1FVKKI9JAasTLHvGAJU5N2W6g8txLB
kYaR6VuFFM6pQ4xNinlrJ5qU41k12lTMQYu9LQvsEmkM1X/SIrUgbHEDEORHe0qJLsguahAvRZx7
OmaMW9IzxMtglNLwTAq38JQYdXxfGvIkTIPFtZz7vZrEcIpaWufbQWudl0qadPisUKBUs5YlS0wd
Wvz2DKJUXVa0yGyEKNpT42hJaKVOHzjLpIa1bMfQdAoZiraMtmNpmYiPrHk3jSrjyTqFnS6pT050
pBTUI+RlZQPBwPg4Dl3A4ITOSReG4xljdNvOTEtIAMkUkO6yrdn4CXjPtM6bbb6uvJm2fNTlkBtO
Q8d19CCnBe1CPDt7Yijx5QwtHpE5Pmf98mY46MqIAkULRNHZpA9KOCmJfkiaaGtQB+rkHHI0XaVq
o5yxqcTTia4eKMVVmJtl6ZJwasbxMORpd24GZ96OxVocE2kUhzRrCb2ROsFtrvV54X3exqqpBWgF
q02N+Ova8y3DujIeI40hWNJ8MyIj4EShxcRWLm7i2wMJjbQnOb5pKtOZeujfRc8djT0kLxPbSGtW
tS7KZSxDa3bEhow2JbAbmXumucIIJzx5xqL6JabxjRQtL5bUxtIvE+vONIxjZ0ordPSVQtUR0Qk2
LjjOPGtpBMfZ0zjqfk1r+8SrvLBh2rqv5IIbTyr4Tdc0F/IF3H1iqcMmRsyNXGsWEi5TZi99XU46
UuB43o9d8ampexRhxZCHliMmEg1zRECSlHGjj00fqW+Jvbr/SOVabRKnqv06dZRNQu3NnnS+9qat
x/ssjq0AZv55UtUYonfOw66V78vQQvOoU0SGYO3ueN/tXbxgpdBQbyAoVjd1CQwxVUJ/pfq13UQT
dpIFnMCbHf0C1CkvdJr2SLeSMuCIMR7NnMZPvc8VRiITObh2VRcxcfil4MGMVZiyrsWcY8dKdOSg
9qFq+bfOqo6Jw9I80z51oYXQOadUUVK1zXGi06Y3nUjFvSuTBS3kpH8TtF+imRFj9YSrYAQ7i++a
QU1PjlKxqK26u5nUDLYXEdsbKrNqT4VYR5BWa59Z4ikYaZ1+xzGG8jgnwa6DBsBfslSjptk29yqp
h2GhieV1BV4Ne8uRJ3Dwkn7EWXLQyapPCjzlHZlnWDQz18zezAF7cOMIZF58+LBvlpU0xMEgk9Dg
X45lUh4gJ+0NoleV7DGTJmnZUZUWl4r65LQjm6UCxZ1C+D9UtJocOYs3Yd3Z7UuskIUhlLY9Z6jw
9krkCnz9awawmTWU5GiZ22CfK53ooiD48/u2fZZjvu5llOv+pJNxb+pdE2gIVq4uoA8thXZju+B5
K9vn1dAvIm7Um7jGyuTZLlMZ0pBsQQ6HCDnIpWs/a5lyrQXTYuQfnXLQ3asgVSlKQIj6KW+A2ddA
1FGd2D5ppwbDIi6XOTK0QC66g81vfeVxyHZ9RyPGMCPWQCDqCk+bGEETXg/UajwpBoNyL95Lo653
+iAAnamTQ3Vd30J7EkJKBOVmhNL0MpHgB3Aa6xbNc3kxOv1COUwBBWxLNXBT1dorNYKbQjwJ59pK
ViUc5JHde7lsTS+qOlYJHgmnQ66j01ujD9Zzq+jEFRkNI8y6WTklXvu43LEKjaV5szNnh1flFgXO
O97BT4xSJiMuhqF2doabxFi+GM1qbCjhKcPIsDl29P2nJJ6pBW/kvk0VDnmtSqdON5u3vHPdea3z
4dSxxe/KTPRBkxaIOdp4Ca1Gzzdxaivqba7V5IvN6dlM5Yveyg8UsyMntlk+VKva3xszAEdLmRCx
wF1phdpApvNYMmYa9DV55Ywnz0hRU2ojuZdm5b5QArS8mHrDOUp3FFqTGZ6L1PDozBwoarVSiPbl
wZqcZ5s091rkxaYo86DITXa4Lra8bmnfKkuSqxcR2DItB9tOdgwNAYDuiSYY572V7KOIDwLOU7vJ
Hh/mLg0H4irKfL23sEj4IPAbMwMKSdX67KyUSk9WFdCfPNBYl6Z3M3XqAOABodYBPujFy8Z2P1NA
ai/mxU7dV7dTj9ls+o2hbVc03zElnA4y5IXQl02R0vGWjruxZr1007teGR+xGjx1Ff7bmgpLxdkk
S4kvhSGmnA6IMYMiQR8eia84GkNklIG0+ttKWc13TcOQNIuALu6J0wUVnC3dbISn0Lm+vmR2efXv
QOGYfkGYSsOgXhTKsSNZrKZaWafztURw7YM6bBZl8Xkybh0K+1xyl5typTSte5MxUgbQmPl6tFnj
Q4zMpTSbTS5ULHRyeJtKa9Pl2oNFKGHTofHTVQ07hms9RdQcwzSHhTHyFNEDmrdoAUn3zhIcGSD/
Fko0YiZ88m8jLy6/lHrzu8i5381aHbBrHGZtbl5nXT+UZrdNpnlvXAuf02jZx7EeJDUaKTyIKICn
01BXWw6mPKuRfqqGeQ9g4C8JIjp+0zymYZOw5jjLruq/gIbuW9jQV9oZZqrr2bRV61Sa1X3VAyC5
6gC0UrF4R8PGrgWsgODLGCmcsU6L3W8Ta/LBPG51vdHxOiY+/cWhjQgaw2p14laeXTN6HIaOKeOz
TlVZT3Txkua3xmwc2wwjAkbYRysqkNgkoMsLPwT0mcOOq02bMY5PsVtDNKXlQ6S250KCfrGj64MW
rC3N9At9GMgN9buYAA5/dd9lqfgEsW9iNg/wUWW3aFmo66iSLWs55V1/xo/GeuGcUXcfaaQPCvq0
LSS0VcSxf+Qdw8GUIRCe0Rqzy9/hHjzpU/Y+99hNY4L2Um04aIhlE3zR9wDrkjGgCGqC+ULLtM7j
SEekolwBzI6Y6Hpa7vRcA9am3t5Yh+yWDf+usIZzx0i5qjkAgga0xqdHFsew7w7HqUru27QZvc6e
jk3RYx0DiC1mdZsm7qYxxHEpx8rvZ7fygZ1uK7M8GTqCXyue7ydTPiRkD9iZdkS8MPkVHhTEfl2B
t4rVNFJQFie1fnWWqLuUQEF4Ff3A2Ta0MuOdImEsoPn4hsz2uTNYOmnsXoO8t4+GhqczLrov6jyy
u4zflmTZd3O2J3KBVtn0bUrsOxijJ83EhlPI8b3Qp+OaY6+Bi3gkvp6VwPkMx3ke3OSTnOQhmdxN
lGFycLNd7EQsl5A9gkZpBCiY50R3P9Pp5WszWWwiXciDEHszL7cRZWvOqtwQntTjvEDu1MfGAyHh
PSKZgT7i4jxP5Vea3j10f9tmUW5cK/lw+wml25LuI4OD3/UoV/PRZ6W+4WwS6Gp+NIuEAMvlPrfw
EpKYhASuP1RNf2H/e69TFw+wcJ4wlC7bUsM0QHJFGMMKoo+rbkhFPHXamG8xdL3AYHtzuRxLd7wp
EvxKwxqpJ2dV0wcRcw5Xxmy5rCus3OzURJnICU3bmpaPeYblLYmASXJViemk46S1T4xI7G2XqCmh
5vI0k97tFe56IR5g2Dk97wXvR7HvZWtv48VwsELrzW7ANPqEwTXa42cGoRfOID1bG9x9sRitr40V
gI/TIRSbGWdflYxcKx46dz2mqi7OmmkOlCb0RbupWyUJRUctvaY41gYiGRK5LfJdPhTJQ4kQ/VOu
a9ltIVtQn9yVJJ/O+AXGNNXuJ5mat7qdXAv2Upfy7ChXv07TNchMEfPIQhRRKBdHa7Np1eRTkSxR
t6Ns3tC9OovHN+qXSJMy5nq+pVmZjunFdUY2Ky3XdvzsT2NB/2dEdvNdC3u4q3PNftBTd32xFNO5
acrJuSgUQiFiLDgxu2m8Bv1EslPSFcst0KH+Fink588gybt6LtzFM4sIBXGrRn4GDVeEaey2sDxD
uUEgO9+3fDOhZLwJo4ZGGKGxh1V9nH64rY0fiOzvwFqGxYdV15nHCa22smE5XlWYG+gEjcEucu+J
RUAmTUe2DAuGC0pUFU3fYCcDXWQ3OhuTlp4dSV+FRzX7/FxU0eJHnNwPkzk7H0npsj9roKAx2QoI
U8cpmI1ieVJJyEIgGH+Nc3aBWsq09YaZDUBgN9v1Gg5xh4bI05z2X7IkebcHc7hJQQ9CQWLj41ga
6ugZdT+d3CWv9xhk84fOBFhtZiIdGMOTYCWSzschWdFQ0DxQdO1yJwo6AE0AVHJvPlVwgzj4XXdG
VNkX26YfWH/U1d7YTtsc25p07RKYLCQGOzBI0qjB3DcLsNs95Yj5MR1MqhDSO6gh/T5Bt0syRMdf
p65SBItTVeHEtP2yYPHbF3oOTtbjwQyYYSda0QoA9VRO4QCESq8yUNOkAza0OALOUW0rF2SmtYVx
bUEZTNEpyAWm9RtqUqHMKiM+Gt0ys3cQRMduguLCm2lOvqQ9jufRFNkxSozsTq3tdwLe2w34T7+J
c6vYMju5vmKb+DzUmo19xBSAut8mCcLKrpa13DXzw2jm7sPVvT55/Vj3X1YRqYjQR7TvrT2PRH2o
Jcc1q0qCcSVFZ5pdhJ824xtHfNvYrkbfDYwFGWR6l8QsNOTe46/vFuPQ0/57MPKmSHk/VwugI2ny
aVMuS7YbIUA7wheINvMcrTMeRRNrTWAu+oonSAUBGOLVvSnLkTbuRiqSiXGQlyWn6VWKeHgVvSh3
hPskgWvOCYjOYJ5TiDp+pmJdaMKwA1PJQClNWdJAnyHB/hcJLfi2RgGU4Goy4VmOVS1ivY44StRF
JF5dK7OSV50q7hiLDsxWYFsL7th/DQn+sRYqEgMTAivoDewCcGNDq16s1u6H7b/yMid1SQeoaHCV
CqyJXMuXPON0fjYIdul65Uz8u1boHyn2/jM53s30tRvG7ut/ET/e/9dmrL584C6o/i8kkV8bwH6h
zvvajT8q8/jrfyrzLOc3Auau5T4khpNZpn+XQy5+I8YStaxlEhemCw3R3P8o81Qiyg1bMG3aNtlm
aMv4wz+TyBXh/IbYmEwj1xVXRR/y3n8gzftJdQVJSh+BYQgHpZeqOj/HBiVmxHm9y+KQhGpO5bW5
bvHoR+fv7si/keX9qEgmou16lauAlDQmAzXETxq2Dvarpr8XtrFr7pXM2TZu+pEs9tkA+gzSfLpV
9Prbr6/5k4zt92vaJv9YNEDbQvtJT1Y5RAbA/VJQHknMcEqk3JOUHVEcsuLlnPTzQpTV38jYfhI6
/n5NB2kHQdjkMKGF/lGrNyPLl+wWCpB4+iLcZDjgN1o919SLP148Ivv/k8qqP+4oSB6Z4xq6Ode6
qga/UwUKKpzt2CHvXS79/EyWpRLosVpc5phziUQtv9PVedgAgxX7X9/Xv3xGrkdhg2b/Hkj9l0oP
d80INzAQ6k+ZM8GSGIN4KGvi9nHjaMn4N3f0L8/nNYAJLadAYXktEPnpc5p9C7cqDAKCIcp9otVZ
wAUH+F9/pn97Fa5kI2ZD9vhzwuggbVkUmdXRPrdEZ6diX1cSrQn/2VWI7NNsMuJturHI6/s5BpqA
JL03UpJBCvRHt+6kKRtNEJ/066v8/P1cr0IF07X8gKkUDvXHJ6MRidFXRUyT3rAyNZZifqj1yDo0
rYi2v77Uz7eNS9lcRhgUftnXKOAfL5XryAyUsupDgros341xSjI92/9Ie46zwiS1GlCALxg5PO0L
P16lkwsV2WlDK/MM0KEw03mzXON//uWgOlVRUDMh0B9zva3fvVDkDzEsN20fzkz1ZMWgkCtHGJh/
dsdYGFjrWQJdFnaGzJ8WCImVry27bAnblnNeFjWL2EaD0hp/szxcX4vvNLx0tyPedq6Lg0aRC/zv
j5+GL6GbRrdVQ1vtl7BUl36n0RvxFhsOaLaTG9Uf0v3/dT36yapAkAW2j9/dMAiVLcIPr+aQ7+4f
kV/VOE1ILtM+qz2CEDnxCIVMXk3NDobVfMRG6W5XBplQcpI8akaRnmjulH/zyYWqXx+I7z88cc08
L+yORHAyBf+c2N8b9jrZU0n0XqwZtk93Cg5xZVptgPWsbBrEcY1w9cBA6Klt5rxzy+frzO7cwS7H
kmP+HH+VqtEXBzjnpT+3yzyvryZha8MtaLFTHnC3JqBWeklSGEKs2U6xkmndPf0KhDFjm8T6W9bG
2u2KbG5ue2JvsErPTXdS6wmDNC6hhWwHrckfMfIY5S6xeqQ/aYy4xCfswkkCQDRtgL8aLTtQmyTh
gDClaIL7eZZf+qjL1nAiB9p4jUXb485NiOc4klBm5CAFCiKaPo+X44gZxPVUzmuTD043M9/LZsVr
nwPnKkdNzwfnZNOOawZxrIynOq1XhfN05eB4NtX6ierFtCennhRPtzKjkQT1LD1mleyyACtj/jin
NrrMOYrlKRp0tflSOWVpk6t+fWWtPLUzkMaoU/11FDV9S0XSQx4XA93qA2FaWqjPo/3S2x1qNE0b
OieEFlChYUQCFG+iSbzNjYLMH7tTjKPBTudgVQZWD1RzQFeg9EnsV7GuJdR/tMRl6qlmjl6PDtAM
MBusGOD6xb5XS7uCTV+uP0XNF6cLFT73N2XtwFhUI4Xvmfqo/5yRybT6aZmMcWiqS/yeCHrq0ZPq
70oy25VHdsU00WWVFxDaxqzOW9q0CBRIM0EKXd808xutDcu31ajYmUcjfh3b/2bvTHYsR84s/UQU
SKNx2vIOPs9j+IYI9/DgPJrRODx9fVSqqjJc2RnQohcNNAoqCJCU9zovSTP7zznfkcP33LbbZF/n
E5PTpE2J8kLv8F9lsWCn7pNIZsyEVHDpD9s0gNmCdQMYsfsoMWVlp4UdEDPXPlixXYuAQbirILed
cujhSAsirQWfx22N/StTRxfgHvNBgZHbSgP7euj94Vk1nusRC/RTXMFD3tloSEl0gnJDVtUWHSCI
hJXCi7vZ5OXe6Kw+scDIv2kq2V+tevFfJrebq/o2pKkybO8iO1Hr1Rg5LQx9HYgGOFI+EcDORHTP
T0Y9hutNRJNKtkVT3ICCe/ZLphZwauD7AeBkJHkRWphaTobARxAshxLXQK7DnjRl6dErl4wKTXRK
veBG0p7gxtUgcyuWyyLWyzRLC2xcg1NqSKsk1W/SdJ5GfpvU/0GSt3skIo1DXa16hjwQTfN2pu3N
mzWNnnVoOpxpS1sQeweJyLyTUUPzkE1Mc+IsSbqbthUb6VGDQogFDmhsqE5mHoOxYBAxhEX0WGZT
5Z3N7lheZ0MtDbMX6fbHqmr68sqdQvnNWk2fxM7GE7jAbD0XeIx84R4S6G3+buMmMbRuMu9K1LXz
GeTdGoIfCZLzyReCdGBGkOXoOYNGoIoQk9FlB1+lV31BGfcupLx+BcXhBNMRLmWCSV7kUezTGMiQ
IbMYddi4oi4AVKHPqRDz2SGi0ByDocU8BedTgxw/Npb+OUmQlTuMmTkuj8aLDF5hjLJAnfrlXERR
y005WcOM8WNIfyxR2E8DczBbQkcENN2ylC1UceJUiRdv9j5HwrPP7oDsezKMQn6DGpi94azNn1dH
u9+qdWZAl6QduYYlrf1i32Xp/FBFBgmoR7/DrrgZVYkHsLew87ZqDt6SWsA8qH77Bl93eZ+Wvr3H
bVMQSbUT3ceAEQKDoWIlDtArU8mD24rkkbhpLi5bi0P/rsvKKIm5wvZHK9EeD8BFeHgqnooJxywk
8NjPlf+TA1qFeXdAsDtN5IJTqPbSoD/Dk+qemipgm2MAdrxURDYyXJwMOHdLJ9vPIR8tRr1V6OAl
jpxvJOfX1y31Ee0KdhhdXFoCOxwk5AnZQy48jQE89ews7Iw84V4OJByMfv6+2pNyyFUwzWGKMBp1
Mbr2ch82ZfgTAitwB3IKLsmLLF+tPU6j7t3jHfDDKkqqV11p+Xei1x4kOVnSa5FGqNKxYQ0iECwU
+kZrslsQ6QP4oJlsStziU4viybjZ+6iVhZcozBHWk2Ecp4NVRA7+XlDwD/DeIRgnhbDMST6Q1Y9H
tx3ri44s503JqA6bseu3ITaPaqzgpw79TyfLXbP3ZNpiGw1yjDNz3otbwuTeneuR66kau/7Qs+lu
C2sIS/S9JVxgVQzD96mxqQ+axsJ6nOZ1eZ2zUetdnwhu/Vp07g+AJcFyVtkLqZEiqTvDyKYmyQHU
lHpLrK7oNg6jQHUObkqSWgdEcGuqpsQuUYzOHbSSDGQE9qv+CNhaT5tjD6zCnCFgCTvzJADNufoZ
9Zjt40rBM99lobVcqtE1wVFw6LsT2kArEqjdGU5Ff/FOqbXtXqhhYvo3D049x72l8+eqbQRacNAi
cmWLu/xkguV6EFvGdriUDUaPU/BJMEnh1rgRbB2bignQDmV/oTi53BMB59GGNACiGTcxOfhsaW4c
XeqGuE5dYSMdMZDVunJ9GCBusDnfAe7sZu2YixpTt+Z3yZI7CGa4hXM92ldDEDgy7oEkPvHOgePE
wh5dFxNbL2ybxv/sbTGdVN2gPn13jchXL1WxnGBmHB/gW+GgzCqdYTAHAYkIQZAiirFJWW+DrNfX
0Q6wYy1ypJ7VzbGdQ0fxyOsPrCxhVjFVNaxTje8I/Oa86d4Wf7G3sbHUCRdUyxdftOJjpX7odEQ4
bOiQFeK5xQqa79Yht26wWmGEC3I3w4bcqxu2Afa7RGvqAdDDCGIoyO2ACijtd0dJ57bLdf/J3k4i
IaeeBo5FfWk8Jra6EmlHvQhoeSo2IDkwbeyxHNw5lEo8konH9xUhQF6OQ7BWu5GEzfsKurHfj2Ir
j8G7Wp4lPYxr/MaajV8ZSmw+mhEne2JnPGvIlkBFEEl5zwGT/JlfdPIBYQkoQJKs7XqYBrtk++QD
mYnpkUEA7DoCTXHkin6K/SkCazNktgNql/lGHM5YnHZBEoa3VcAbbscuy+8Oq4zKx4IhMLE1slbv
FA5vdutEkVWc+tXabCfIW9kwrQzMiwLSo3AXCBvrpNST7uvwapBIGCe91YPFkLVymIeviVC7osZl
fWqxbyB07C8K+ziSsb9PIHK4rKFWlbGR7Zr5IE3E+FdnIWGEtIRruvdaXJEH8h+jdxhGHyMIoIYM
n7QeZM/Gwwqx62Zqfk6BYmoq0/ykxwlJ3rk2cRsRIo3xx3jfdKjtG722aF7hVLARI9nHA8DVt95t
u8MnZM0QkZkjR3eVdpwa8YsQ0N72hbkN6hTDHqgrtnEGwMBxWEaqgYYkr8B3ZHPWHnEQpqiBfdlZ
nDgRtmNAEUj/0p/F3g2d4aNHtOSdIfoaf663WKyoE7g0VveIyoOwi+offWDGLaUi5Y8WpcXf9T1C
aQz1y2Ut9idifT7ldFBzZlzSR6ldTHLLqjQHi5SRLQDiPrhnPzeSpOub/MlwOugPbahchMY6mbHc
zgti1lo2H4Myw6Xl2eQNCLggcXp+m336UEZvTDuoV9sd5ieuWv2JngoAhNH3SoCFCN77qrLhHpM6
7a9JlrEPziv69lAtRBurZVDkTRc3uub0Q8kyJliG8VNeCGL8ywyAQci5VvvE1QiHha2aJ2OW+tEO
mLshm/fBc1KH1Q8gMjWUkDbtzyIT8hIuXao/zlJsabw2q4m/I+fddAUglZifzMrgoSMI4cS4S3Fu
e3QR49TKk+bNGeREXI1ARYfX3/PDWDkQbSobbyo0hc2Y0xbj/MTzZZfsc5r5Z1YZtr5ltKrvvltN
ITCXbgPXlqairrqfwE1CyuZNWc4L2QXUv+/dOIV0+6zF+I2k1/AaZAPAlnUVy490tju9yxoiBI1T
Ei9yxfLoFd0kY5tofnuhtVWAajZp+AP6Sn3uynVVrEZifBu9pfF4q6XJpaXK6iZdPPdRRt10kxHd
xPgbFP0tdDYWOBeLFftqzqGnmfTqnygLs9pZRrUJNrN2fsnaKCHH16wYFgBL4QzrjHI/Ru4ETiM5
LSSQc0T6PU9L68ZqK/MDlyAhDj02bGhNTZRsr9LCO9Q6R7tvpmF6XJoxeDTF9mTWhZX9DDmuPszO
WGXnakk3TlZKP/tORWQY9wvoRyxTDnojJQVLc1dIu06w/UOLhgE6TVRCTvgGG1Dm72W44DANfR+z
ZOG1GBcByg9L7BAcMUSLkoaCbytoPrySGCqNfkPIjsnXNuLhmLIP8UhIfk9oCyhwwKXRq2vl2G7I
AlCcjMc2QKgpheRHzDvMJlPAJqLI8/WC3g940m6ShB9ThbwU95UzcF53Kvvc6zC47Um0tK9eNWUL
XHZ6mGJWyVEcAPBglRkMEZzY73QDLioMnadurfy7oi0oAyz4TuW+HVzrWxdMYI7wr7MZbMvxhhVl
7o68qOubrB+Wb6uK6ieKcMg2iHrOoXf2Q3cwc6M/XOo7P0czl4rLsDZ6H6ZWXsbYZvufC5cUpz1w
cEyaic+SOQj5MDkca3YD0KNTUbtOtguDBQqtH2Uvoy2rgjqelCm7AvpLwC0E5MRbB2n56I8qIBBb
RO6lbiRTC5/tNgr80q+YN1w3ms5153QzHvY0YHnIPfYIUQPxOB50K7uDz+K+HHAXZhzFWuxWPLsQ
qfdCNXOwh19oHphzbvRAx2J5nmZ0q73bd8TvTaI8HmRuBhI3IcmqYzCrirCalaZqv/q1Xe2IWwWa
E0YYfAaccO7sIJ8/Lasr1A53ygSBCiSH4p6HtM4nS7CmBhJrteuNLzFKDmvxlvR28F0Wqndj6Y8O
3hURFv7eZuOPMwcNvDq0bkZAduQEw9cKdFXTFN2nS3eZR8q98usueZIwCmmN0E6f+OIpSFFs99No
ooE4wjiH+MJX7eXDHTMIzMxR0WDECvhPX4J+tc+yMiN8Z9lD/w5+YHYw8dgqvTS5YkEM66r3yBbj
V7BxQRNNyogVYOcJGW12Qyvnc1mQ1j74vrZ03MC34mkM5uIDYnJVsQBj8QRJXjRRDBKV/x8Zal4J
Ys/2FXXW/TOlYTYLere0z/a8yodCgb/ZaX97UO05yV/mMoOQXdstVtFimH+KyBI/dNGw0Iml4gwk
w1lh/VEc9UHaFVXJfsYjalKB1TE7gasv2tV+Od1qN7vVliPZc9fZgOvBhSuUEh7MQO448nUeLQ9G
wgywkxuGafEuZbkhwjgsGVwGiPWss/lYNWdpAPft1SnG0N4ILV5+aPGs8wZUqFfk1Bx+qVgMFQmg
bX0Flkluzc7xnKlg4tVS+VbhciZMwuKyLhpqK/driOPhzBCiJCPkhXUiT8Ix2/y9ypsojUiWFKs9
oLZs17Zuqzl4ZuH51E3R8Djn2dhew0SExukR1mSqiQlF6fNkDb3xcQDzin1odmdCbWvJBDDuIi1H
EmXRmlx0M4FZgAO1AfFmV0Qvr6Nq5aaM2874lHaS3e2s50ET8b5zdddMb6Hy/eo67Saw+sdJJG5w
IjNS9PsFno193gXouT0k7jINLZ6ALFo2pnGz5ndYCkL7xKl0EB1Hqpo4WOolitChdJLNLJCW7Oy+
vnS61QxEdvwomc0e1zSewNg3OmKyIRQDrSruxiUgCuPZzBU+gExGKcmnnP2EiO1sUu4xBI0Ky2p0
5y3jU9JFc4xo5m1ZaqrqkzSgujJNquBXO+NELCcThVxP6FZntzhjuS1ZElyGkV4uA07c/AENE5q8
zwGY7kzL0eCJd2ARpDtrlYsmjlCOmXF3Q8cLFBC5W3r1j3AyecCwc8FdhQbR1p+1Wbe3CLOzxrvA
ux1VF8CkChKyKm3RiwrFNfjIA0UOtLFB4MKx5t3SX85h2k+PEJuJLjJCY+5/OzbSDhiUicojCeMA
CcAkgCuDluLJkk3+wGKlymdNZEbsysxfs71svL54WizyfieJ24f9RTl4Xn4/4w7nSkDxphmPTAO9
JdgwSbRV46igDi0Js/9909gthR+82VsfOBl7OPjUfU9w8hQPgOWelUgrGyialuXXOhmSeySe1hWH
WblRlZN2HopyPlscNTvrQeOOSMMTgkLaMtjB8tRlVly6G1ft0HNKwj3u2krb4JkmnzcsTMmuGi6n
YADoGRsLY2xJVj0b1XrwgxoV+g+J6v+7Bn6pI0dz+RvXQFt9b3784hvYquL/8A0I+Q8HydwNkXfR
1fAJ/DfQx+E/gf4KEApN2/aBOfyPawAKUMh/Ew0zCJBjsA/8j2dARv/AMLAJQsi1IRka5z+xDHwp
2wps+jDRleDIQ6VBafqKauM4z9gvNTZPKCdY6j8LYiGFk3LTNindUaxVigMIuP7oFhAFJlV4CBBL
RzGE+z9dtL8wFvwqdv7zq7g2V8pDfJKMr7/Iw0b2U6+g9OxG1pMDybDkMA7DPSP13zUC/e6TNrvB
n/Qt1aa4RXkP7yALq5PeRlIqRJbdF0NgfqPgbiLg/+pXf/xR+BU4RkqJkut/lSIDZylV7di7FErO
yWpAqs4O6kiUTyRAMjPuSReM+wAN7MJiW/ftP7+mf/74L9d0ZVBT+DYfnwVZfuO6fbSv09HcB66e
fyPt/ipT/usvlXiBHdcJN8PErxcVKhO1KS13UmSVsBDZHjs7P2RAum94BKw4YKtg/UYg/NUX8sdn
BqRIeBAcqErhlz8PcmApoezaTGNL5idWb00HYVnZTrXKurZKAOsJE9XfOAz+Cd37+qOGCDZosqzZ
TvBV+U37pSlHeBO1MO1LCA0G+WJcce+bySfZ7s7oQkPQCDApxDz2MkrIvw+U65g3Etu1T1uE9Min
2j6Ry7bh1EeKsQmbfW2yzL4iolnmpNCw790GRdUFv7kp/+r+ZxhMZFvSb+dsL6s/3/9ViX+bjB5e
RyqdFmbF7OJDB0kFz/TY/uYWRHf492cAVxKXilucl5b75VdamF/NDdrjDkszoB6FGBLxXiFr0YZQ
qWPOWV2yN7ICY4jMG1wGXi+2gLcHoDZfOSnFqdUmE7kZlVHclenuEjIYWirZwaCPSRG7+tTQNdzs
+4E9/K5AJHqEAuM4SDumfTJzMNOplcs8w9owQrkuiE2FRMGkMRBku/6n6BhBxp4DvbDJ6pJIidOY
xtsHebHsyW9aTGc77F8My5Kh3YdFb7q9jTc7vyVaLafTrg+nDJGhJ+FkNeX61rRzVx1rdGnvagjH
YQsGphaeUyPfx9rLCAW6zertVZnk/s7tp2kP5JThXbRa4YeT2jBlZO/QAazCPrx35pDKCzafaISO
ogmFf2lGq1amx4NAzmFbPzrlK3uB6HZ064TDHjrskydYZfCNm/YO3LNXnywtxShxzaj3KdIdQGUP
NBIub9V/4zKhBoSTGH9s5prliOKZD3uM0GwTOW16nxO9wPhG6eIqd6aq1IcvlwCI8+i/YqWaHbbE
Bf4U+jg+FHECNkdO6756nIWvBxjan84ipjuGWIGIMYmXbyXJ2HA/NCthP0VG806DRkP9bTvveVFR
wpmu9ZeHgvPxCP69tR9WizPmAUyTeQjpNblfgw12xKgIWXKmShRgl6jW085DZeJYWYNqwnu8MsUO
2VqjlgZ9RA9IkGJwMSb48CH2wkkorfynLqST7wtplZcwxpmxThVu1v26MDi/8VIlzrGBg6tFZKru
WSmD6uDTDBSMMRBquT7PSWqbE9+apX+eNa2U53nIiJhoWD2Z4gSBp3ja4rbBLkwl4cEGjDqj0DYY
npTAlYPgG8nuVMpIemdyrH0EFgP3nBNcNmiGITQguoQv+gw4AWmvXFwDKyAmIB2Mp/E2QHMPQ93P
d6ltN2JH9IyIVseLDNxK4pKTque2+nCzkqbRdWDugdHW5oCPmKbf8EGP/dGyrBXOqQm85XRRm/hW
EHcGsa0DDcHJqGUH3CJ3d4CWGG6uOSieAxsc9R0UV0qTl/QkvuKyIZq8FhM4n0hY1ynwGe9UZEDK
4oFk+nSFMXvw943oUCMks9X5GNad9vc9pW9hrMGmMxaHPRA1F95Efu+p7dlExWyDRzbZ/tpHJwvK
P507ZEqtKzGMy/IyY9LEs971HoyFRs/zZ6KygjTRlPF/m7IH02QB7lO90x1F9Vk0VYphaFOPz8pP
MnMjsN9nN/YweTM5GVpGJT0IZMWSdLTvOmJ6L56tGbbjQW6HE8tOrd1cA0Dm0MnNGux0MZAXEnY0
6GtugejF7hagC3IhOxkTUhk4nTlJtJ6pjCEk/uQ1v1/9ZK72JAnAUDgiI/Q0IX/srA44uREK/3BW
2n0D4XuBuNBSjD2egg/yFtziNm8QXpqt57x4Fsf3gOzuu0MPhnlFPMs5ZXPASfq31veHVe9auBuN
fZUJ00OJFxCq6wtosj3xAj/3TbAzRvtNy+SiFxgQ7MYJ5E1dWiOSS4SnH8D2kOaucM5AYdtmn0OY
eQS6NBoCRmvACkjP4Ybd98XE+Les6w2gy004gjNqGValIw4AZ9aPPWafbEsfYnep7BDu3sg/jDFP
MJcvC2dWhPaFOsSdhWvGPxp3TE/aZAZ5IKkqEqdq0ap9YARbozcVjf+M28A8+qahicgZsqsIEwLu
gdJJgnhFq7xoh5GCldLP9j6kONrHQLpkq+meFEaJB4JnDO/T3nj7aXU4PlZz3XxPiBwd54kp5zI1
y73KOvWUjUt7aSLi5GS3zXNiLSOPc5rsk8A/DBj2cZ1Rj5r18zWzlu+tJA+BJwRDIp4hIhp6IDSj
qvygMpC+UkxBbCWp2GfaCiaGfXX1qHJj7BgwkX2xYP7ry5CpS9fTw1J8S2H77KVbMRAeM01HbD3m
R4SK6BU8lkUINb0bDNMsunm8yzqKkqt8nSEv0pXrURUST7PtX6DKYkpvV4NjypTn/gjjaF3WB3z4
UK8Y5e0aSDDYJWz/UEDUPbjSHAzJOAK5tKpJ43FvbMRvmYHmp6wsO2pCGEnQv/RrxkxbUuv5XdUq
JF9X1adjo8ezckiqb9Es5tOpBVZWa15c80zJSZRWvFXgT5FhlPNHE7UvZZlUp0ObUY8IIcMIGMxl
mJjuGEA9uCpmukjywFUXpeowpxVO8kb0zjmhfgC5cqSX4p3tzFnjghcqG/FBqQslXkh+b32JXqYX
Co6As5RADQZGsi3yaNwl7UsyTz4p1bV7dHnr7dhfhndod+6h3gjibjD+LLLOP1hRdkGQ8GMOkmGP
qeCO1pyzKAXUbYniJXCCW5S9+aTCUwBUgmvFNEYfUpy2REwWpm1MrofYqRpzhqBuH5nMngPVeBSU
2Oya1gG51fT9cSqI/RQyARteMjVs8h7OzzYGGNkb1LEtpf2a5K4m/TZgdXMa4V4XYSPbuF9WAqxi
KgnbMfqITdm/SYDRDw2pZ4aWtu7BoidzKA5B2t1W/uIfdW+SM3axj/SnOuCaPVYcABc3oe+cD3l0
WnegwELVvmeTuC7oUBED7jJdOOospIPvnAbMm1zS/xCN6hK9BmpWAAPFa7bXypSlC9Wedn3ZEQP8
yU4xfA9WrA41AzYQStG8sy25XlDooXCfjoLJlsGKJgOGR7IhuLG0E+sxyymDOJOA65TJQQ7ZWZev
64M3uTdjEXzaI/8bDLlED1XBBMr+OTU+fIZG33QWghdtdyfQ84EoWjRDhSRGJZwCBBd5k+G2fp09
ZZ3JNbsrOesCqC9GzEIit/Y2paF3qy3oAR3mhiJu0IHY3GiHC/ZjKMH2KNwn/oy8hkw4T0rEuaUP
7AaTs9yjQq+tQnPIm+WuJch8zIL6LVUmZL7unJch2S+ssCd1RuN5tIV5oFrooPsu8RWzaKgHyxRn
Gj1YpdmrdpNHRnDLzgCh61pbbGab73XB+sYUgqq5PrmuK+sAa5DaG0VDKTZiXjHsekbtfCjAHTFN
heEu6B37JMOtArulCvcQWLb4Oji/SDFOjA0dLfQqFO527XP/tV0IHNnL8pN+oxyb07JXY425bnin
EmCTwUSzV8gEsBgqHs7lDbFjPGQQM6gn0JduuLWqLO0VSHggkbzsCVOu6fQUUqnrH/RiDSfN4JoZ
XXeadhi3fMN2ZbDQ8tOI1BkR0nLda/aOrxTBufzDAAe+i7FH+pz1wmuPsq1wF9LMekrUZ73LQVs/
LPncvODhQKgPvBy2jalTmDHCBfoQm0nYnxhInDUufOTYncM91++q3IeJk6w1KjRLKZe+qSZvz/7E
b86cDAkCCdNbx1dycWt+gikLrE8HKuS6MEsijw5t3bdQHzpqWpLIPa2BkJ8LVmAZc5ghwjQMYj6z
S5j+FqPlckefwgYCVg1mARll7nvq+GgDng2J+FDAB6X3fqR1KdOI+ipboh/DApAjHpIRubDsg5S+
qVRO2VFNOniLxlkKuAOLZ846sNHXigkPl9Gyk8fCrk1K4jwQ9+GSV+3OtZzi2tZ0re+HwA2/O1Pj
sBAwgRLc1B4oZOn4dEjwVxbJgQR4H0I4sjWwyjBh5ys8jA4xuAUwAibq7GeOvQ9dvWFkI0Y3JMYm
ApWxaLICQFPa8e8NXgK0YJAtPzv6Ucp4VDKd952yOmgrbc8w0x+t/AyYWvuWuu5yoLdVPOvI0+JI
BZ56maJgGCgvbLhKAaYnoCBRGay7Lkz9y7xCvt6vAqwvZZANZYAYvBQDbmesn31ahp5zPGokb0UT
PDrhzDJGB0MIxhXfWAWkNhneFE2ZXKst75Un1tjvuiVobjMAlfJA0xqsCS8tZz4cwekNmRebOagS
WMSCgPCZFrL/TESQv9VE1+8i30YRaGV/VgFGJGvfNr17CKrIe9FDoqEeNP16UiqHTDgD9oCeq4lB
2UbX8DXa0Oi8myyPXmRCc2GMX6vgvYvSttFdB/9JdZbPRp4bk/Asivi9DPr2R0ndBa+lFMfHDnl9
uUSuZ7aGjRnyAE5Wj36q3MXJjNKOZWcIF/mG4Os9ukhmGH9gYrfU99J7HxN1HhhRjRCOYBfQNMaz
2Ew//LFxh93aqEzFGu0RmyiY1pTGbKoF+ZR7RFjIGTVxQ3MiPV2yXk5+tdOYICYKicL1Pam99m6x
EPJ2PfnG56QV/Yep7PWmxErdbo8Z+DJ/TPvHuhCYAjXtKFCTdERRtGch++xTJttUp7Q+mxa9rmAD
osSTb35DZTR/uMg/LEWgiSUXOyel9p6CuZjp/GeTz+4dMVgOQVIHSu3ZI6yv4driE5vCoOGADZyt
OVGiq55mhS2T8hTKwK1xRJ1U6dDfGxImKEkrnSNkWVWfHjCL2j9gl8oVEKw9BTslUl8eprzFDTQv
hE6xHUyLpgMZPhQ2Omvad1RhfKto7UJcWK2OQtQK9xA1XrMqj3NpzW1cY0HkIuuFU5WXDFZ5AKA3
Dztdhe6Roy/rRTYVKQXg6Bz3br0W6ERs8Z8qgpX8Y1VI1nHVHRaMCGqPxqJOscTBEkN3ZkazpMdF
p3g1C+07ZzXWTAc6eKHn4+rrQp/gA4yWK68acdBG6JbPVhthCw8Kmd0hjVkQkzzk14OH4QjWKxYL
XOFuDY86Gohh46Mp18/QVeAAaJJo2OQbY2H2tPHN24rkLavHEJRHFPzpycdTi0E84s9kh930dw7k
qhKDMYPU05BZRn1ip251N2j4dLt1VkT8hzIztNhngsExtTEEhVHweZ8nrOGc18wRHDg2hqnzw5ck
Z0pJypcl6pgSsR6PyknK738/d/3ntPOXEWHk2qT6gshjMrnNfn8dsfktMYnErbN91cz2PY3Xxdmi
BDHalRXiBDPIEsSa9C7bFaq81Z4DdHuNZyo9On5nPVKb0V8RN8uc30xMt1nb1+9FoINMBWM/clhf
Rpd55KkSC3dGfnj5hj14ZINOu3mLhfXAhsz+TZTkLz6OeBkTYSGIPjjOl/F3mfaDP85+TrIWkItI
FmdvmD6ckq35GXqR+5sQ03ZVv/x1TKAdRpCCzKUttpDTnwb7UjDVhyxOEdcK7PZ73yZD+FynTXuQ
WWYtb8FkOeX3noD0YfW0/5tJ51+MVZnMsD1mzCID6X25tpheW8aMyAoLL3FaW5MBaq5vn1hNM/1G
K/m360p+yqauANemK8ikflEw8OyXABH5qHlY1iMs+RLXw+juHQ2frScydvj7+/kv/rTtjxK276JI
+cGX3zEYVWV7HcN9EWDfBRgJF1rz7uota/7Nb/hvH0WsiuGiS+KSXGL0NbzlumiXWVbxUWTFdwF1
YcCDOB+4wNsu/vlX/d/QLrvP5gEC+6cm8vz/Qs55E/L+TrEkv51+r37VLPmf/HfW+R/UNqAG+vzU
kujZ9pr4VwuJ6/xDBA7CQeS5PGQ2d96/os5SbEonNwiRLUGEZQtI/yvo7JKCdu1IRB4yJ30Q9FD8
Bznn7Tn636ecT3D4djYvMfpM6EL5mvBk+1St0i4C3CdlcE3DY35H2qc/hibNz+uGeEHcSYnqThPj
lT362cOfrtXtH5/052KSr/1WPAjOpr8S97aJM/5bVxTUBCwbjLt3fFML/qzefHhYFTvZzGeGASzh
64X9udQqv/ZqK+CEwojmsEJi4l3LhPVi9vzumRjONxxu7Eioc5weRUqLxQk93p45Dg2mw9lXv3m4
vui92zPMaoRAx3VDNnOc7cXypzdkz9gSRZjTo+8vcw1kOXf8o8o7zhHEcILXpRdjdYwATvI3JavI
z1CznPKC/m1aJ//+Ov76tua7+CJwmWuHW8Rve638+l2sMlJVL2YYhR7R0zhtRsc/9cnFAMluS8YY
Ja9zcjppHk17mF5sjf7+Czjba/KXOwkGOMFN1ycG7Qne3L9+g35ZVJ1uxZJtOU/rITIj2ywJwc4+
znSyvyMnePB6ZBHiiKZz6tgomPanhAy1fTJ3dZ6dt+wmYA1aXgIGzbILsKNTynBa5ionGWmDhf/N
u/9rVRnXjXc+jyVNPN529Xhu//wbMlanGUcXE3vmjOaSzKwNCcUZwEvpVoZxcd/CRz2nrMRYt6BB
I3qczYiPU+PZ9ZP7EouuOmj0NuR8p+IgDNkt18+/ubjbYvvLxd2+qPQFv+4mFvlfFmOyhn5uJyut
f3ZUAsFmE/pgD2157EZQkDssPdrZDWJsxWlB21h23a1zVpxAS+HMIey1nw8KIou795s+JN2gIG39
sQD8H5OuX+Kl2y1I9J0FGyPoRhb42o/DbS5gKQtqbVsvHW6IunbDrsj0NkXEUEPpNr67Y20iyfZo
qQlS+mHF1NYKRXDajB1nqXQqwvOV+MS7wo1/ZPJZThe9V70XJJ/a2KdQ/L71qEXbEY/GxtWwZsr9
YMERAqEQpZK5UVGbGySHxDsZWPSTp3lU01PAGAjy+7idTfyxphP7Nz/QFuP95QdiEskGNQq2w3wg
7C8/EKEH0SwjDiKDQ73Y8azgk69tm13zZNfU+NL6tjFnJlkcpkXYL1lo3MtBDwy7UeUaxhuiEMFv
vhb6/ZfvFfBmdV22GpJwPYCJL3vnPtITMzVMxXJoq+DMaScAfHqZi33EWKh5L0TN0T4AEj9eVLU+
a/KxLQ7F5DIW1OFt1Njkoh0zT2cB/eFIGtZRFcPwPNojpmgXgh/pybOKfCOCbw3DZacpcTioYZgv
I91wNm3mOCQDeZM7GCg2NFpzjstVn7g2pZkIlv/F3pktx62cW/pVHL6HAkNiujiO6JqrWCSrOIq8
QXASxsQMJIDXOVd90U/hF+sPkrYt6Zzt3bv7pqcIh2yZFFksAsjMf631Lf2u6PP3HJ/zEgcW4KzJ
uRrrOmZMMo7Jmn72eXqjJFZ/tUY9xHkm2tvStdSmzsYvfeWgiJRAwvV6ZFuM2nlBHK8BhloKfWfW
UbZioyUvao+MnqfRm51X7ZQuuVyi97RGRl/0Fa+XSxVSV6MPtAxocWVf+mOGOX0aAVq5EG4Brt9M
1FdvQ0sXu6kcylvDCW8ZcNNowhWxy4ZkuhQDNG72q3m6kWFVbsvB8V40nNXLJLSiy0DGBjHowHnm
UQrRvRYr8Iz+biz0cGfnZn6gDoFq6dClyJJkkkvQzQ576gFC036sHBTm1NVup4ShIm2Y+T4zxnBr
EF/YSNyIK5CN9I60St2UhXnvB1V6bZbI+kbMiXicedS1RGqL8yORQfdzLQfCSL2gmEDqCbKYnkCg
P9gKPPbBJ5P6MXRV9S5b2PVDAya3SbcNns8TeRSy+l4gb8uofY5Nf9joXf5hDSakAEJ61BJh22aU
OerOdEZESl71GpvlckDqhFehguRL0zbue8UZ4OSLznmsh8D7KGt83hgx1dyPEGlXgkTptmwu2XeY
QnZ7oGL5LprBUbaeX+h2w7CQ2RNnUH4P5GeAPE66Sz4sGSJ0eSeMz6oFcBhOdbC3CimLLfWX9VUP
pGNhuE7NGNFHZu5Vsbcaz1lpY5lvzd6JHqyRkW0+WRdJGKg1mCpxAOROyFrJjNqKPsr3bR/ScDuW
PU99nJL3ZQXKnvr2jl9aXr94hl2/mop8ElF4MW282MxvKTxPVuDfbQdlF5vvcioKsHM5okNHLpXg
Ga4FrynbRxxjeBs1GTO90skqAWTS9GLJeUWBnuwYwWMcol2oy0qymanoEu4k2GGbdHDcek9aKN52
Cd24eDQ+ExC1bj1GZGsaxKpXHqxzLbZZPRPrzU5Vz5gYvh9Cypj0K950emUlToqUB+xdleAaG0YX
92NEWHWlT2YCOAC22r0d41WN6pBnuYMxeOGjEe5l1aXHMa2my5BJGpYSPV2aUXyZ2RryeCT8Ha08
+gURQVDrRNq3lepeS5y19wZAYFzSjTkcVOzUm95DepASlnQWqBPC/1PbiX4z6B59ZfAg7SXnRzJz
pqEgt6fxmdr6ACE6Nc4e7oobdAFtb5JehgPK+KmWrk+TQ4SJmVFGA64tFTs2NSf+Fj8kep7sUrfH
jJ/3mrtHQQ3vMtcdXnuGgp/bcWbI5RAw8NuUxdXYG9OOhDV/DGDiGCCP9btREOdimJPkT2069iBK
UYx4k8Yd6C0mOW0WMLm2KJC7Tyewj5SzXJNWHF/9CeJ1NbavUtjEJSqaKktLiy7oOshuZV2lV52Z
9F8Ih+rsfa2kOGoi9LcBWZRd403OziS3Vi8sKs3UCuktXwasc/eymd4BsXafhdYWN8T0gORllneI
CSwviQPzJoBpjt5kQh2IK+dIGU5Jf+XSDr8eEoZroY2nl9VDkGs0onBtCKbwRBLjYTH1sarWTdXm
D2bqWdepHc1oNzkcLWDXO4NkwcEMyhcygv0ZB0FyYGA4bJGc3Y1ja+lVPTj6ulRYr7u8bh6CvAyO
marN/eglIw6Qvj1VlKJdNy3fTfHZ4bq3YAfi7EKLG0YqV7JsGxJzWrIDU49U4rVXaU22ceuERW1v
gqxxJkCqcXXt4dZYxLVqaZC3w/BDj8sWbz5UtSSV8ZXTcJBQDpQ6jT0U/+1vhin7wIXYX8oZJhdL
pz51SU/vMX6vZeMQt8G79oA1Iie+RySzaAawBSBONgyXmdelFW6VDsJ0sWx0CMgwi22Dg1V/Dmsz
vURBjm4MZdb7pAho8zXkDHNApvpKx9UfKg5mR8pynCNTfDKxQYRixrc2t3BxO5I9sbszoNm/YbSk
br4w9wHRpgM7/pF4YM8fbsATjVYJ4BZ+HkNtHjkH1FVZrFOU8w31H+ZdORjahNAm3jU800cA4AR1
RNv113FHoTLabqKV3X0jc2Nr97pzBwrL3LRD2e2ntDCfXV9uiM8zdI7ayfiwAVgtXOBqp0CE9ZZN
6PA0dCUUSnrermIbWGUWxs3eKdHvF5T54RvNKMay4mm8buux2vXtbPwm9LrgCWBdxEgsWM7Kx37y
/YNm4TZdKBfXwBxa7cjXzpnQGBpgxqlr4jrZYo3KDyK3+h18Zxrsg6yo2XaYH6UjFOofTWVifrZ4
BL2WXjV4d3CW6PipKarbQl4A9OuJ4pY7O7uYsMDRbFinIUQBLG0isKAMYsBfj4WtPbQ2NTVUA7hP
gyVhrleBEa8JVPn41wdmxX3KQahCCLsjo1s/kL6FoAlsgSiUlagPg4PpyckndNZGQtUQsOvDJXfz
i9mLWwnwGqkk2BKY9W9J4NXPXZ+Ftz3jwS8KSslHCDD8HNMftiEP48D4RHpcYNIhQ1gi7i4Z9g57
sjLo+2X03uLH36epXfMKCcHEsV+S0IrSy3b+nVGcpo3oLqxVaVzGuwTY8CJNuEWsUa9uwZ80nCwE
uwvQodY2GSZjicAI3oPysfBsmjUpEWmn8bvB7OLCJPfEyT0n6FDqMRqY1bczMTwYH4ikaGfMH5Fa
UVatEK/80f6MHcNektNOb0kk4nwoYigMpHPeI9PWvRXuS54AArWDoIc+nuyibDhqy9I6jPg3rsmF
8bO3hFTJaPRs+Xyfu37TEVs8yj4tbjoMrKSN9PG9g0mJtV+OVDWgYrpP5hyTX+gGU+wF2z/vHtS7
qyOq+Emw4mIlh0OOoN34GojEA9pA4j3gMM03RtaR+WY2YHO3K8aZ8ElKaBdqw3HcZ2KOtTVc1AMu
o3Mfl+NI6UpLgnBHhwzLeYAtiMI0JxtPXB1pePRjCNKbpHIcf6X0sbc3Jj4iuQxNj4R30/r3RtTJ
d5NYzK7nsPclpOCe9VXJ9nLopvAkJ3JnXt8RhwGDg5em0f0OSwAlFcmiy/PLyO0KIvqG/57rLem9
xCKfDAmlemLljY4lc+CdTgNDuEyGGF8JoTlKrchEsG4gYjlga+OSVcwqoyPcg0pb1kknAMCyv1mx
8hRPsgrdYW24eXBPULHpNtgFSbnnZlaoVT8ZLte+5lTmJvT77L1VFqjcCn/xoGq+cDcr1XzNQnsJ
WLaIr+FNJK7oueFdOojghaouF46GpcktDpihWGbYOe9VnKp8y1zVfcpBpdA5pZEd3Br+6Ncrui2m
GlBG5L74Cf4OPEHsCJ1nB/sH9kO31amEpM3pSusilHBqMAii5hgnPUpi6uJmYLPNngToHDYRILCU
5lRIJ4syNqNjVvTaFRmZKFvOyzWMXhUrdUgpFLqntGewMUP6tnGB0FWSLe/oq32muSc6civn2kHX
ta7dsj3opm0y2oW55pQNPLuNKDO9UNHUwuBWyiOTVwf6g0ds3lggxKEnZ6HG9WrmGJPZu1d2sTR0
W6sXIi8xOVrsW+ILC7bPAw6UNllpJG7itVd2NvHCymNznCtyaRB3Wup4BpJYZ6AQ8dWo8NI7fsJv
K8voKyKtQA+bjXkFHPbgPUU1yG7oM561zp3cuSmm4RA6kXOChGse6NPUXujgJRbZiok3LMkIGM1a
kbYosA1ue5TeW1Q3lgbpGNRj1cJ/LGfF3iucStLOMtYXXRdaLwMP76siK/svPrNIwW1EaRmGvpZH
XgQ9ZZFIyZmzw5lTblOn7WZ8w4SaO3kY7Da8dPo+BtGX+VJrtBz0YETz0h+M8ucx7E/Hfte2XA4V
LlOPWZoRv8gUFVpZQ4UpkIWqxKAzQaMCHozbJ6XNYUulJqpchmcDpylwnJc+mUBHtIpQBku06bdL
N2vD9roIJk2sDc8O5cIykFNQ6U1MKFPcdk+dOXzF2yh5oY8hBvYWujuqMpe/WACKas1lD9n5oLJM
aHR0Cn/kpNaRK9SjySe712JjmfcLKeFKmWF7/IPZxzzb+HH2AUmS0TZDR6472zGdXyzwJPDdQucM
vZhgMb8J3SfMSKi1+CBsHJ55KWqpW6UxE9jZ8LOgE3F2gN0sWzs1LjFMJdcG1QVctbEYrv7gxf0M
PWOmx4DcJ0MhGJz5tvj1xek4yduyYtfXSJJoYWBw8Kv1ycemLCvZH1XoJduMhhho0RP5662bVT1x
ckF10B+MSH8WmubxIjKT6/nIaeh3/yEfFJamiXGjlxyyRqTdvp7J38M6dKx2Q+WM/QcX58/iz7dv
Z3n8yCbClmHpv/xaRO43Ko7pAglG8dJqQ/nQOs20LFrHf/nXb/J/+p1AruoOTFcuhF8YdzKkZa4I
SXBrcNmpz/P1A3QKWMF+L/Zfv9WfkpnuCsl/flWOGFS+FSW1zWHU/u132bvzN/rHpzV/+/pFIIuu
XtqXn/6yzokpjufuox5vPpoua3/TWObP/B/94PfY291YfvzbX98KnJnzVwvB+/4oFkHv/OHtnr/+
93939SL5dzeFfMljfiMfX1/S/v3f/vr1X3yPxPmfEPawYiMgsZAY83v/TV0y9U8mA2Muf0+YrsuA
+5/qkseHuBVchGtAud4sQX5Xl4T1CTy9p9NDztyQi/VPReIQpH56NrgmqR7GoSSZuPJ13E3z7fmD
RuIVGidkaAtzqf1UXeDx6gjsl8Kwdo6mOdOpN2rORdijplDelHT0ZleQ5xPTZAujAtWupq5IDarA
AUbsOT6Dh2yN3vCXVWFIufbDOGhXimKJYJXV+B5nDIjtv2CtiRFmMiCA1+5kRcZxJPGt7dpEElnG
BleH0V2aBR3VKbITcIVoRyiKIwjXEDRS7Br0KNFeyyyONL+7N6Gj3+gV3WWF1+VnyveaaR93qXgs
6lYrV4MsbZwfoZLXHLvwdXXsgyoOC7lRyFciHLQcsW/KVXAM3LRW+grRa9DvdbavwVXl6WO5jSRE
gfWIM93E5BxwA3m4xgS71ih/EpEMnI2Z9f2wyz0uBuyifhZAmmmBbkyd1aYr0GEYomko9shDGLmT
Lj1weeFGgl3UNmHoFuWK1g4VXmYccC+lNTC/S2Osy3XVqKOeKXDcadxDzOBHiJ/bdmpvRmdOhI9x
QyeR1ufWBsKh460lQ1axEUkK6psdOIwz3QpnQywRuT67FGahPhNfKR2e6kDk1llYUyJvd3M5T4jt
54Ng8/iQRt4qDPxRruq4EXzb0DlnQ10c2Ty4LPqtEzIZj43wPZcixRMMrVgin4+rTDTNC1EaUHBF
KCkR8sQxYtPxOM54j6piMoQd98BY3IbYOPs7lR5jGo7NKbhv8yDZl6WXXZqG351daQ4bp9fvvMrR
H7M0ka+hNY04OLGl9dLK3nQ7Z7dSyRyaWcrafu2mtjHwZFVpuzKMzr7QkyF5zug1r5c02oHhpxWm
5MdSg/cF8gO2N+ZF7l0XjYyB8phIBPAPMnVp7YLOYThf3GKMjvR17ffl1vaFovs8tWCchVy5l5M2
ADDGxAKhhCAKIbfS1jttUzEXZsJkpipGwqVLe6rKiEy6AJ66hMLS7mpyLgwkTdnezN1oEL9ir3js
2mrC7gjT/16wHemh4RugEVvRp4TJXSoti1ijW43zUMfkElDAXV7F8bsHxYzGByvpH1UUR9WqLa3x
rmscF9sUc21joQhoa7sxbqElgOMM330/iu5rfniMMsEwB8EBlcGBUmP5pWpC7LJEt5Nzzi4J7BTO
xXOV23BiEjb8HO4b+m55o/vsSfU9KBD2pvwqTK0wLiToMrzc7ITfcbu14xHYljLhPVjO2UjS8J6N
gajniWmw1ezIe7H7zPdXddN4D3GLyWxRj3F0g/te6yFhV8l1FmJDX/Q4rV5lBAB8oXV8bMHJYuAd
J5h/DF1h3QFEohO9c+FSCLcx92nuE6kjjNY8gnww2qNbdaDxSS1pGN0C/5J9Fzt0ymQSPLmyq/W1
qEgLLIV09GvycFSZJG1KgInkVdkdzEoMoN6wZ76XSlMfhVVP2T6nDyA82WUlAe4Y+hisfZxmkDQC
26whN5j5c8hrYJzjdJQ3cLrWwJthBjaWkSXTNy+UYtgwhi8BLMaae98OvXSXJocIiJ2YgeW66o30
3oCxFaxa2cnHwbd6hEU8cG91PuYnT2W0lmV2RWyM5LGFntdFKDcaZ0G+ecC+fPThS7ot0y3sqp6e
bTTw11/ICWGSS0l7fXbCsG0OHD9RFTgiBcc8LAZvA/BwwnXqMMBYN2NA/1OLV5bOr8ZC7/MSABYL
hszePfwfn9bVbJRQU41eXtGJSUlMZPfmjrpPvAOhMSSnComI2vI4C85Bpsl6KcD8n6q2Cj8DkC04
9AmfphG+KaU6UG2DgByRhVne5tf2tQ5ijNeVaRVQDDB+vkhdWe6yVjz3VhU3twCZ6CXZxlUqYPyt
Yz0ENV41Z7a2CRihoHCw1UZg8Jci0QWOxzLTDpAQochwW09vbhB694XZtR+Q0qbLzDURuRraWp+b
pBeoboVD4yhvOK/dUTTYrGoZprcNGfiOQIIo4Xj4Ru8y9C3HW8JIdrJVjFXB72CwrWFOYWTHL9jH
OMr9nMpxkB0SOm3k5w/81voa420RvHt9wtMos6eeIZjFw3bp8irvUQc5isXeiO0UuqBctMpLIsSY
VL8JqWwY1p60aqBziej27PSpoXLMsb+Z2HbWENWSZlqMdR8+0qkcXrtjTX6tHM15dOs1GIl1MjPX
olGAPDwrVCy6hpreszBUB9i4jPm6sTHoGR7GlpwZBvIz+wViE6y57ucqH6wnw2lDa4mg0oxYNgkH
L4gmiscuG40bTc8HnhIkQfAv9qW7U0bOZLNMbKta6WYROpsInmC1VLQZx0sdGOKL7gpUskYosIhe
Lp1TProsQhQOiQa9LCstJvdiPGnUyMtljbGmowzXbB46EZln5HUKG2dcR8yAIjbuWboofbP7zmTd
q/tpHcN61NZ+nQY0Usmm04mB4vDf0EI2Ris8hh2faPruZ7wt1Fkyr9SufEIdEsnJ46qRVanGlQvl
5gvCExpYVM1QYmvqmD6DNu7e+BpA6bAPmRCto/iEOyC2MFGUJvdXNBkHCeCmWnpl5JKx8uz41oc8
HXDJ8xtZCzYREItwIV8EwQj8Nmx8jpvRyENzQYAqfZ1IDF1Vg0nvnyigBLJe8Fsk7pC3Z4OwzHiQ
qdFvk4yU7XIcHHhzhTc6LMiBCSfGS8xZdqC+97NhBZRba4ZdHbOOGM8icJnegmfUeICP6OyPdkHw
jhWqse6L1DemreWaE5OZVpuwmaphllzGBlaOmPCzwurgO0EdSZhDdmLMp12Rl65cOtw0UNgiZd85
8VRYC8IoQQniN/JPzAjifu2WdHodBxNxdW1zyKWotQYCu1AOe2aiC7352mlDbrDHCAhiUdfw3JIO
rg6pjRWedR5mM77uRrshnwv2KvIwv2P/HeNuY6QJpa1m1XdnTJN1eJgqLEx7ieDZH+vJm2+l0ShX
JUtCcjRGwZizi3tbXxZePZJWRmW6UUwObxzfSp+Vy7xqYRZNsrW7TiabEoQcFOqy4GrNXHqvVrVO
9gExGIIk9GmGC/YlO1ZPbCzcE85xivt8vLbEPJnWksx0X90hillsJgrhaJcCCDsVi3gwdPcIOKaP
HtgwJ9kWy3eujib5Lf8gJq0obhrIM2oTd7oy9nQnBs0mAr0bvAF/SqONPXSedwc50a+OtsUJ9AY9
1TKXrYF6eP3Deej0bdLwo4fs5/kDZwyBLYZfjM0ZCFvsr+aYGbjq0FgXriQfvhR1ikW2cOXbv/4u
v9i9vn4bb65CsDl+Cb7dL1YKvy7zRmurdFWKmS7ox9lwa7gtz062nAnYL8MsjwCn6c0bLbaIeo1d
iTKo+u7PH4F/93z74/H2b9fl/1lOy6+2md93Wt4o0DC/HIS5Fr4dhLFF4hFnzWYU58/IDJxc3w/C
3iePGQieJEPnoOz9cBDWDBpl+D9olGFCYtH3ywDv+0lYM+HG8NVweGPd1LmuzD9jtBS/oBvgLWLb
mh3stm6g1+Oq/vkoDFU4GFvfvW3TyMYI4yNY6Jx99jzV6wfTRB9p6GO9ihwQ4sD7vEtl2MOrnrcQ
y6ksXbmgFIhoWM1V3fbDkzkE6hYnkXlnF1a56VQz7m3aOh54oNxpRjjdGyr8WusYsgHqpgswlfY6
GjlIoNnQL+BU/D1P0nZvdQQ03b7NjlYM50ui1+pI1ejfG6DDwDdL0w7WVdT2n1OvGgWtlFHprkDD
28+2NIZuFYrJdJaZYzXXKEHeRVLZNE8FQSMPTqegHEBab90ZqDR5HEcx+iz1zKeOUiiaaPCixDtd
6CgAOGVhbwGPK8/Syp1o3+rdnCc3iMpWYhRnCQlvy0tpLqGW2UwBAuMkSBSxFNEBXox2uceJAA4b
LdiAaagPMZnmkHOKcaBKKwdDFV8JJ6J3VBgrqZfDSbmffas7zcaLMdEQT6vqS2U925GmziHT/L7x
XhlSHNm1rQN5MRXxQfXtvSv1JUzGeg1ce6Hr9a0eBe9E0/tDVXP2LQK5x9RmXtfCWwrw80Qjab8y
E+fV5FR1bNrqwFt17UXidvDpGSW5vyHUP67HIApfk8TOVlHpvdmYLegYdIcXStTeHadJWXJ844l8
5VNMWE6Z2oG6hXTBuprdKAwcW7saChQe59bJ6y9iMu45Bt0Gtr5jNVmndb1pAi9d5hr/i+i6WHUx
mWT6ZfnSE1LUJim9cjeCXF5TCkDTq7yrpVEdE1O92NZI9jAOdlU/8p523UoRSNn24N3NC6tLUuJD
8V3Dbl1BF7ZDisqVbq4D6L1fCopeK2DGwnETEsQAZU04Z1bOObfYYnRZxX23r6w2eVDITgdOoazn
QJX7z9AxnO5di7vbOqRgMn+q7Ja27rZvIFRI0KQFQApzzdHXQ/shysqCD4h4Yds1fAHC/AYU1WDs
Djk8PyREa578GlXSvGg6WbSmD+cO8C7c25GJhFaXkIYWLYWVlBfkqzhq5IMW4usyUYzsCJhFRdcb
lYX8zfXByuDGUmODoaZ5RJ2ly13eWGzVZGjeJhyzq2wUeH7KcxfCVcVJRSDdT2du+WBR0xs/6WNC
IQjtDF4RoTI5WMMyfp6u7I5EwqIdO5QjLH1JuG4al1J4x5T1aQEiB5Nkrm8iwoVXMq31w2SlHljg
sFhZvP0L5Cmd4/zEH3OOgtY3dyvN5roygBLD/uXwpQ9i2cjsqDHsWQBC5Ayi0RHiarm/wg0w0vAc
3soo9vY5xmVYz3Z41m0/WEIOQBrFbrDxXUXuyG+79ywOH2Vc77XsSzumxl3mTdVaVo72kDui2RuV
v4vK6rHMKRjJpMPjyTJ2qST463gd6jvvh54oe90k7Hd7p8bLgh6+aLRIAsnQObHjfHWWkyV2Ar/Y
xsiVsbUa4b4aQehuukghH5aT+TQO/k2Y5ruAg8CCxNAuyofXUKZnZChUE91ZRckqiYr2tulH9HrJ
2XtkEICJEYIJqBbi2cnbzH9fNWC7YIyC7OvT/cj6n0WUxpXN22xufsVwtUtqwShBmcuh6uamg3jF
8Z38mE2Iu7vKDftG05qSVDa8PpOG38HTP+s1tyNEu11MsJyE4LKh9mGVcmwEq5Lt8EPaV4mblSd+
nLmsfYqvpA33NjGSYKcJyPOFZx1CwrprJ1A7NwSKx5b/Ab/dqmhN84mdHDgEQMa06+a0EUPOitgX
ggsiQwQHoA3Ce8Znj0kltmig1spynjD1ctiAcJbvSjO2gjUPW/GIY8s/zf2996XqeKp74auBoWIB
yJ03bnQgeCfVogAeg1M7RMbPevFGoTWBcMMjj9ba2r700aOsIdIQJXu9e8nSVl4Io2tfi8EBljSY
tv2Wm1qOITIQivRNbGMf9FKdVs2pcreMp3pmUnXqXZpMZO+71K3wIiSatpW6fZX5SXcl+5n8DYrV
Og31rC/VtbHiye1vMDfUe1XbyYVrIF4uKgvLI5Ts7KrOCcWQbJcUSCgmTXYDA0Ejazv0vk1kOY53
ExLodkD4eCwZewhJUXnAXA2IRil3xdBn+KGSfGdNGRbmnkcgPRT9vi/UzsqcL5pfVBfWoOurEB2P
WRITtU1cCW3n0aC+KfQ02Lj8LI3fTxfkHYxTo1Fy7CjeAn6GfnAeWnp2eEFxeTM1ZFlJY+Fbj6kN
Ld17cCJgNVxI063etpxHGwXnAPtrwDDzIdTT4kWzsuku9BjCYqmSl9C7SR3GKtqPaa5thRWHB0yR
EQXMPqAvtMmzFnvlUzw6obagl3Zk9Ry9YJ8KabJgt85NS5T8iDExf2iNIn+NDGe6JQIakDcfGhhl
gQ6BxgtOPvMfLOc6oxVjnL5tyP+UFPR/6T54jin8/j749iWnLbKO8+InUWj+R9/2wob5ySYpidLI
SZ8n8JxM+bYX5iNQEmk01Mnp4gf3UX5+ixxZn3wsKog/JucoVCHON/8UhVAr9VneJUf2VUr6TQ77
fjxDSfvdoMBXz/k/9WLXNHAQkl4y2A6DcXT9X5IibYLR2VEC0ceF5Z+zXdv6s2nNJtbADq7xt2ZE
EYyR9NcaVj6jivciacuNbqZ3WcKymKtbO85hJlNEcawL+8GSzLisGYpLq3m2jig6WNW9Ve8dfKML
8BbZqqn6AmQNVANXCz4yk1XA7K2EgSMepkF3v7gUHceA+Xeenz+6THtW/eCxGeyM297RdxpqwqIi
5bsgDL7z2HzR9wrB+5ksuFqQFZQrTQR3kg3fnz/u/a8onj+dCLcfxawqNr+Kp/87yqLzCe5f3AR/
//fiL7wvf/+vf+FU+JdT/ff/lr/F5cdPt8T8Jb7dEu6nOT2Dl97RueC+cfq+3RIOH8HgxxEQjRzd
TEfC/H5LGJ9ob7PQSL/FJ2CF/uOW0EjhccgEJekjLc0nO1PYf+Z8+CsIEY3ex0EF9Y4bl/vP/0Up
zYTJVKFiLxDPKK223IOjagZKaqwdlJD6khZJqmdUm8DocLMuwK6L+M/0L7IOfaRBW5CpK+9p5qpO
dsB+gKrecXqmuIgSHN8r7oQTtn9E/xSzieCHe5mog8GTRnfmyQvyv/1L7oxk2ZjV7hNsgxS8Sm8Y
pygGT7Ns0yY5w4ZKFgRd8rOwAqIhRE3C68xzqi8kAa1LC0TPwcLsDZe7RnvBto7fuPIor2c8hY8U
s+ZTL8v8ziTiIkA8QjVivOocDd5EDd9nhvs1sBVm3r68UfkwbBC7+tdE9PGlFgbuuo96QQNynSfH
sWDL2XfAIPWJ5WvpTikTai+cmi92GhCTiwv7aGWavezQoP4oHvdzDsfTXeJ5XHc2KTNi7I43Wyh+
0MFbNHwsWbxPgF9Id15FXRUvU5jma9Olcd0w6u+/mv+/PP6Vhen3nwv/JX8v6D768THA539fFz9h
wbF+HBP9Y138JExAciyAxN0hzJo8OH5bF026ij2cj3zoN+jwb+siq6mF/fTrvIlLjq7iX9bBf7Uu
+r96JbiLXCjGxPvmJC5jzZ+vETQarWV6SetaUOivcZ+4J8brjBedqVhOeoeeWmfFPmhd777HOLYL
ukq7D6ryWFl6uPUBFfntuBz4nESO/bUrlLcQ/RA/DDUVbDHo1zUmDG/DNiDH4dm/Sb1+nsKsX/Xa
eKbqsd+62CDWA5T65WQW6T4D/Laku4TzQijq59qIn3FMP5X0f6wgbRNlDe51J7I2eTtG2wCV3fCk
tqyG/J6FtbvC1vsRMP5BqJCLIhQg35V8rCgKXDfV6B5MsyAJhnS7pkEIyVdrcPGCtHsTmg57I5OX
JFqAvFCpBlK1oaWOcU6NjHQdTl68kUw7CEOiG6Y+iApShv0q0KgHT1V70daGhiOjy8kKkwJoVR2u
y8J6p34yWMWIWQuQ6dsObfsOLuyNFZbvQao9ip5GFujg9hdtMA4QlaK7IK0FyRC1w2Wf7TD3wrCR
5XSYei//n4jR/z+52rusLL9/V99+1K+/eKDmf/DttjYtMN7cO9zYMNcxNDHE/b7dZfRrCN/zZ37I
vLb+8652PlEzy2aWm94htfyjBcr8RNMto2CovgaBTrLUf+KuxnA137c/rJFsO3j4Ay3nAUI4mm3D
z/d1THoZRGqNSFwn/SGOUm3dZ4V9YEtZvFiF0T2aiKPMHjHuEs18tvxCW0ZmW19j6Q+ORCvFK3f5
tPQTpjBZNEaPUTJNrHUkRFo6qsgt48qjIqJotpQQ5NEFY6n85JtMdFXRxF9UKPSzlsWQ9aZWu7K5
oG+0RlVXRpLMLhDVnUiY4SJ3uvKhmTSKQ1VEUNXu7JU5uNo6beMGZ4qp3VMDKlZlq4f71hglYQzK
ZhaTPlRnzx7FrWBcsbWox3wtXFxIkLLV3rII7ZHwbs9MBYnrt469GwDMHEGyTOuimeTGdqL0WDRw
Lm39FJrGOhxc5LSAIjPTuA14qC+J4VtkUge6jBIrePG9iJW8MDjTdjAS45EnVmm+B2jouQLAEhNV
KDP3QOar2trpDGKfMsZV0MOs7NoJ79VY3Gh2Vu+i0FYnTtFEKH0V+gzllXqk4HA85rkX8upR6IEe
im2cgV80Jsq8MgB+xFPV+GokkX4LXrbaa6O4K6ZcPaVwypYyxIurjHClIkCC7B23wOHzcyAL83Iq
vPJeEWNYu07n7NxC6+/IGUhorpwpFibPyAODYGfeRHUPrTUAjlVRhlNUVP6130VvHVZpI4HWSZWI
u8gCaS01z+JR6LbBG7UQdIwwRz0zs/EXAEy0bRl0/Wy7u7a1QKx46J7cpv2sgUxCRIaiNZo2grzY
5zJcDaJaKTvqrqqOvrHSgfY7wFxPu1fXim/s1GKOkKaX+L3LAy2U+JnlFG0skRTrwp4u0CYuKg3j
gbSXVOO9RjDFcHyF6TqX/X1veox0GxqTjhq+/3LRViUvojGgYpm5U6zc/87emSxHjmRZ9ldaet1I
waQKYGsGm2mcSSd9A+HgjnlQzMDX94FHZJWTEeVe0auWlpaQXGRkkqDBANWn7917buoeXOV0jx1N
4pMRucOJhlOMDGqgDyhzhb40t7Z6j7gqBDqYxMVmUO+g1PIVBNil6xyOB0cdA5COSKIsmJ9jqe1q
Gip0T7m9RJgeyy7ajEWfnmtv6NaxRy6dbNydm1jIfMIFGU2ixZYRdwD8DV+wT2XbXU8cGqmidyQn
0TJ0pl2sM6MVU9bDwLYQs2sbHXtihg3OotQ2FhZ5p8pxr8xYHc3e+0ZD6kAWCB7dpD0ZIqHxZRGE
EbbOeI6wOSHTDrc9o+hNPySnHuor+kckgJUVEdtspyerio1jn6kICgYJJLUBqcsqrENcWdZlU1aX
Te/aN6OWIUF31Fuj1Q8O5tYrxlI3Bakw66xlyjL1Oe4aw56Jj9deRhjpF+AGk1uG0CiBJjCgDsQy
AswIXc5kJleOnFBs2DipeBHql7m15amOXHuXTjqBnwJvA/3EK2hRIxqL6BlWtL7rCcV57DhbbbtS
dXedKc6tq3GvIpz7VXF0APhnhfU9yeNDTe/yzATefgRvDYYxu2obT/lw9cCxLaZTaxjeigkzeqh0
61GMOdGCtRufPKVtrZjuQWtrT54i9qZgIOHrNdv2XPuyjctdMeV7XBBp47uYfC7iOK4e7cmiBirr
tyxKbrB8dNcIEFeRZ5+ZFhyQcTyWDnVAHCY8k211B/v+HT3Ii9OpS2Rk1aUTo3ACLZit8jLYR1mM
vbGCmB12cul/p/2j0vL8bLo4/yK66SuTNuYWOnH6ZhGXdAE4j/S8MZu/43dJ/QLa3AZeR3giGrrZ
dalkuWt0nf57QUplZdjakRlWhv1+HBnAZbxPTA7XcJrmHQhDfaGWie0YkeIKIz/C8RrR658mQjtn
xht6br3OA4ehbMDGutBVdqFtuqcJadmJSJzoFrGL+TUubZEyamyNy17m9VUTxEc7TG8CU1UFSDYv
3jLrO2fptA48F/xYYcjoXWqp3Bu9l4CTjKdL+Of1Ny/NxbeRr+2Yzt6N0Sf22nWH8VUkmvsyVSkd
cxGc+CCzs7jb/VCFB5etaNMrYRyA6uJ7deL3FhO8j9jE8rXWKB7Ldu5vKzPPHpsFKGjK+QD1FX9O
aBY3Wtkb8ZpgXBN7yCyftHHx8nr5pq3Gr2iiHujNl/4AIYM+fBRc9ip9GyLMcE28aNE0J/P1KGNo
OjnKfCHHkaZ9pyHwQU2BpKMwgmjxhYUWKLnMwTQHWfa2mKXU1s2QaQSLTZp9cDUYdBbGkwvKj9T1
0wo2oq1rrgCGUHXPjqaZe28WBflQXX8g1bq8oKWt+Q3dbDRLcW6S2BgSW2glTThAG6/Nh6pgk+qx
HEE+zbv+tdNdivuggKBipKp6hPEj7sH8tdU6RelDvA15UN6+LQPtRXVxd9tj0bvTLLe4NauouaMU
QZdC35uhLVgG0C0BTlFLrRKdRav0xHglhTOfsXV0xyjNkKQGc/pQ2sZjqYipZcsrT141Wsd4rscX
7gdZUbNUmD5mYoPVFGFP4/+EUHdR8DjTGGI3C01WSAgZC/rVuk6LXYmhYD02RX9rknypXFGvAWLG
iyb4Lklolif6pSLXR0sddmLkcN3SM++87EFix/6On1ducYPtm2baZeLdJfaBid4OGauPrvlVN7c9
cms/imLiRgk4nq7gdAYXbopdqE+Gg230L26vjfmKrD9WvFirXpdy8WSVnXeNcqglWWoOGnLf0EgG
XQnwLFgG1l21PL5nobqd5/COwnv38fP0O3R6AgdhN/iUEdZZz1iOiVUPtwXWN86d8wZpTXPTJ4Z8
qHmdYPW0o7pLoPts3MT2CDksmpe4ZrwZd2wzQWZCw51TSe5g4h4i4it5BKn+wraqt603yG/w7l6n
zJlx0nUDNwfCQ6Xj6BWTiDbUXsi5XMZ6XU2R1ijjJMo5uxMpLuyYE5uPr3o3lHO3cyLj1Un0R3S4
CAwbgQaY1IN9CHxlhF8yPoP52Otkn0LjfBdMAEK33JkBAYOxB+VjNm39MeY7JvRwMsMTm1DxrU8m
qpQZReAMxngHTWSwFldY+K6a9MXR3PrKzI0N4z6aL1Za3IrKwW5um9H10q57VnXfnwrCQB9CRsVX
Q9c2exyTCx4XPXo1jNADsjZ5g1UebPrGbFdzalkPww99HIJPxNd5hmfcJLxpZ1aUs2UZ+sLGr2xk
2JD6qyk86immhCLficEZ2PXkHqk9sFj8fNchFlmINGa9HxsSD7wmCa8grCPPi+e82jhmp/lGGKAZ
Y4c9FGZ8080T4jUr8i6HWeFxJtIRqkNvlA+Oi6JsXf5Q/gnIs3irfygCbdyZCbpuhs++lnwFzri3
AB4zqbrzsouYESpSvAX8F7azAumAYHNF/kFwSLLe+J4ihN+TMXdyYqs9LkT5U1aFaqXqeNqnJK0d
6npxa3eO+YXeWr7o0OHmambpAVaJZaqvcsWx253jeNORaDatORvheyDl6wIiKP0IcpJDb2PGAfRq
TMoNkjsaeugqnZS31NYozkzg6qsfz3lcTtXXGgnGphIgaJliPA0tBqvVPMVD7vPgh76utxgF3IKe
IHcZIkpTBCdUpgFkXc7aOicPJgDQoRsyaIbBQ/sB//reqwGIH+BigJnVl4yzBLnIvoJAQJO/AX5v
V3P3ZahVsVauFedrW9YTYwZEavdFSDgyF1qAFXOSWYafDXrAjdPdR6NtQFtEpdoEleXcM/fSR8xL
YUpOmZXvNOC8W1Agpa9PNiqAiegxvvkc313lWohaY1URcJBO99ngNKCJgDqw/iOeCSnkmha195zl
8RWZZvHWCkX9YiZo8SBFpeV3U2vmlxRi0qpl5rfFLHxPkmmNodirB4iwFBp2SzVnJoa5Bo9hXUJ8
EPMkL3LBnmSBO7i0664+JkWV3ZscA1iYONSxgdjrHGP7ZshC+yt3B20FyH6fmGy5JtJn2FZE510E
TfdcWbrwM7fFLe91sdijqp4PXb4giVGRFFdTF5v7JV18ZVWhx1g1oVSxtP5osDkfFc7yHQprdLx1
qQHfISdPg/e07RpXP2HT1zYI/K1DkURqnwhb20SgZrR15XT5UzNV4oDeZPbBhUH0lMbkI9uc9vwr
NlS95tCyawB6fJFDP6c+B1ZsON5rzvOLWB4ZXo/4s23zcIM2L1ujEJ45fCmORdFI+l7e2tNV5KIT
jspBA5OiaSc8z1VzR9/8dqjtI3N+sWmlAbHA/tp579YYHsyk2fXolg5xHlPjGkyG9OG25MS36q3B
O8KVRswU2PGB5yNd4ydun/hDnwNSbtZJW37RhtgDAJG0L4BZvg1JdOoLcCpzxqgon7cYus6jGjVS
2WG3NE703RK8EZqOMt/G77lXXi82ToIA362ci9HuHr1GI3m1I8XHy4NzTXLimuM982vLLliBMhcQ
zegGPudicdYj6awq/luRivGhnUrF1B5ReqkTHEHmZEB1aOGkB/2vLRKaObEuCBDfxbiGTsokB68G
l0vW5F2NiQAFfznvlCGe+yByn1gIYcfE6VdbFlZIEFFFhmYSG9qjXkzzpjJLgRfbJaHCbMS+DdL7
oeeEyNIWU154LWcFDvSLlqa4LYMAwZUxB/BOhOkA8/D0JNkQIwaRUC8D3whksuMH1Wb2xrs4md8A
Ybd+RKcU50fS+UlfBdfKEZx3lPNoxSQerByBvcdGEfCa9ARaCYNEZez21saqRoznSbXqzVG7dJze
uzW9nlMRMqEzNIqV27XnOM2zK+b+zQkxvNyqqZMAFuyNEDXwH4y+/mhxOrIa8lImbC+eoMBU7aWn
vLekg7iB7b8nE6jZjBqaqFiZfioJC5tc9dAJ7a7WynptKmxJkdE8twtllEMlz6vg61De0i3tZb9X
dujyCdmQhvAywFF67MU0Xxlj9hViI8Qj+Dn7tucAyuGFoDfMzb2KL01UxoeR87JT8TtMN94JKnQs
p3W1prlibpIw38XSAJU8UfDohksBwtX7xniJW+JA9cn8mgjlErFBXs1s1T5kNqA69JXIr2gtKuKM
aPQ+bzeuizO+zOYbzG13ylBIGVmSNDF5EFQFi7BtVFsjtC/Yb2HvB3ep+aqZAzIRXUzbZqzjV0hR
qJ6a4Jj1zlen6U8t5boyjGw31GzGWP/u2Cuaqw7c9zF3StoUhckZa7DRqJswa4JiD+UN6oMdbPu6
vVYFmagL5GXwpn2XImQMBiZAwCXXVVgUh4h+31q1ot8ZeiZuamnHOxjRiJiGavJl0gBEF91VQ7QL
Ni33ybNZVQriKNKANIIkDRjE1ea+CrIaV0JoMnZuHgak2FadXJR5/U4WsrPRS8FJlc+1m8Z4PmI1
ItKpqG/yxrlvoXqvRFZSxw5euytst78Es27Csdb2na2aA0d0TGJOOfkBCQcoxHArlIlsFzzXtIFV
e+PV0F8SoRmvHN9e5ZLpbA65eagy7HVmM/vAZ4JVSAvGpoze5Oi+1mEYgVjr9ZFUUSHWEaLDNSSw
pbWvH4wlqQb7WXwy8/AqrYyV5YUo/eqc5l8ch35iS8LUsjzwhZU8EMp2SeiLvnfrzubNo8Xj9TVH
ekiY/tzn0Vusp9go6qQVL6EVeyj5irvKHF9aC15bngPOSAsyf8NwhkddjSDKEroYdVsflBxJ2MU1
RYdCuzWlOoaKvAbASem6tMI9aYZqp6cm6VJYYOppVIAuEY2GQn822Hiu7Nw96xTWHhLFpDXUOtXT
01AUX7raSPaa1Ml7FnV8waiCx6bbDKwol2YAoXR5ThDyjDzl2C1JRWrdGwoPfSM7DzoKPjqmFKPP
m34cJ4tlpOSA2fGCrigBCRaw3G/uFL1ZcQnDPp3QUoUueYg9rJtSd6crpaw9xkpOpwR371QHliDy
2luBFYdBSwM2RrS3OXGCiMufLDNRh9nM83WOpYA/7ULXqhugC7va0uR3F7SgHQe7tJqf64FyAt8m
RRxCzPVMw2LFmQfSm7SfWmGGX0m9DRl5BgvV/KLqozeHTZG0Wu6bQ0n2hMnogO89xDIr1rMBpKgc
k5PZNlu7yupVnQqoFKNFzyDG90TEUugUxb2d5tFutMdTEzYuG8c0bOfJelGpPJKZdkGUDIFiJbqv
+FuWlzGaT55ARlHg46qNUVcLx00U7Ul0BNDVrpWe5kjejD1fl8fIBysYpRO5RwE0+k3kkFzTpknI
kbPYmME2lvl9LL2DkWJQLTPOfcifK9Qc7bSkPHuT9cBo6jtKFOMimgwb64ewtlok64uuK7ULt/mq
q/5Jw+3lhYnli1q9O6rot1XTAvrnLLgxZ1KMo6HygCINxSv7LK5M4m8Gy6pJwwFuNDsVWRLkmNTq
W22bG0OOlzShiR/LSJwfn8wE0huW+3C1ZIMjFQyTM9qrGfmpKe4J7QgvNRhtPU5irUteSkQpe68/
EwfS7VUVvqVlPm8mpY8XKExHv0vGbEv/m7IFK6SDijXWT0PHZjKS+zOlNclGlbzMc3kmXGnjRYhz
A2D1SArMeWsKqT+Tlrly0dshLw2avTXlSGa/NeVmkZap8Roz+WYw6p2Zfp9mOI/PfYlrlr1xTjNC
Fa302ySKrVtlFJBkv1/Lucl8KK/NSrboRsss+tIkmXYIcXfzPGKFNIx7jNkofSwte486U/o5dquj
Q+jNDe1MC70d6WeRXme08LXiSDkaXAy8WbFW3DlJcAndaNj1pgIhhwpnXTXjw4DDthXRiThx1v5O
03x3hH7CyOAJUOCeAMlmgzkqOuEazs7c/nGrdYKJqc0fWkbFfe2NrFSV7J467UmQHmVO44aySuJj
JoZZIgP1J9uo7+ycZtrgmsfQmA/4lRlzShLHtXgTpOFJr8111/XvRVBeYlNBitc27x5zGLNUREhk
+kkrw13mhdwxQi1zDGxwmDdaZoK1MUrfhtFxlLNw1wFZG1us8rtuDIxTNIpuQ3qR/QXLHGWBOyDQ
HvJhTUJEjdZSB64XlO5+DBqEUTqsqsCumhuzT7RDzMRAwXkr6N7Klq3btb81AjYN3RVjHN+QZIVb
BxfLc8rLzgEkWc9YCUKxlzEPISHZ2a6L04ORwMRgxxVoJWPnuUpxuxK443SyO5ICN50JHQq3FZry
HkdqGztrfaKjQlvcpP7lee+uOwe/uJfc1V0yk0wY5l9huZ2SQKP3Ndx2rVC+RZ48PbzmoaBqiifq
5rpW/ToXjnMcCVTwC7em3R87b2Nmy7WklJj0RtsljhKnWrJT0QSrT1i+NuGAXFmWNBCUw4vgKfuk
aMxa7HqERqwI6JU6OyNpgutaFANpGLM5dauud8hXpf1Xnce5rk+pjlnPmjGilT3duVUQkt1NwEpZ
FfWa8B8WXoPKbzM3RnPV9uR6ZZGmrSbEr6iuZbifAC36FGv3OHitfavlaq9pRhyuKoO6BzTIgDF0
aFeyLr0zwjSMiR1m/m1C5Dcra4KpXRmJ80CCJIF0nUfaJ+XUoXcSZKqzAvoEurArzoFRsjCxB4Ub
XbUuCCGOzoZKJ5/LYW+j9/5K5H1JdYc9DcpRTuiXGujxE/74YpfdhZZLfIBFfPAaK/piitb0e49l
vkfJvCVFODmYI1JvYtHDzWT0dwSyB9/4ctWG+Ccc6g5sHhI1Ev2LljX6e0RtQyRIkEXfCFaMOU3S
EXNhH62ht6VvorH1i4hUdMSNs9zJoh2ewPyPjym953VG0vy2TavsGEma++hjBO3Q2HpGKYGtyzbF
LqkpNDsWwqvAix/yuQ0uxtQrbsgRkq+93qiawE+PvFEPJMPUWdFjm5QC3Aww8MsC3zTggzbdGmOj
1gna3vM0dNVT58zecdDyYEt3Csqpm6HRaQLzXIwk4+Rz8RKq+tqOmR9EOr2kRijtEDWJc8kDgcfP
Y57AF6aXd5R9FZ7ZXDyDBc97SvpweBy9JDl2eNPoMwX21VShGKQXOehHr5ztEwyc+W5MqEdkht81
ypFSsNWa4ZWTUQ9nWFV3beYSQuLU7pfBHuv3XhBznAduuS0DSaIPPJstimB7ZVgd2+Iw4zzIjVs7
dcuDaVbNU2GK6cITenkqyYB9r/EOJPSACrKR6CPWNk81aSyDQyPbJgvOr+bmodUMneWGaJz3Li4X
tosR7GiVWqdyfEyaVHtxxjbgZCTbvZnr3U0T2qHvziMzuSLOdmOKEU42Xn1qgmZkC6O4SJtheXkW
tE4GSaHpqYuo8ZQZXMdBP+x1tKMnI+wczKOioEJwsreKG3CcC0avtBjIrnL6EuAH7cvbmhP+5n/Z
vMg1sDwkMglmaPjSxSlAJ01fcw43VgiKNtPCiCXGrq//uTTzlx67D9rL/1Kr/H+j+HIBof9CjhEz
qXz5HxffyuKj4HL5sT9EGTwdhBuYzk+a4n+rMjTD+he9W53wAujULqHPqAb/VFt5iJBRZIBkRwP5
gUwj/4WyA28fHkw2KMSS/0hstejt/lOTIRxEIWigBcNHQXwL3sCPmox6aouccNRDl3nGy8RYaFpB
sWtfDTsq/0AW8d0CDrr+45f+1/bUH5eCPGW5FjoQBJ7WJ+lfYxiJUmo81MJu1gNC65UuaCX/dP//
2xdBrIJ4DIeh/unzmBUE+AX3WCHF94XJGA0O/fSbi/zNTUMMK3TuGkMKaX+6yNiRM6VypiaeixNN
ZPq+NK3hBsFA8Bts10fJDBB5nf+wEdJ/kEhMvU9eWywDQwQ49ZDAXStXWphB4KzSsvH/2V374zKu
5MnSXR2E38engNYLBvewOsAQskCz1AF8/aLd//oiyy/5+VHjfmF+W3RGAu09mPiPF0m8GQzlYO9F
PsB4HloL/2Uj28xP+asOHCPV8dcX/OvNWzIYTNLo0BFifUUO9bPW1GTNrSm89lIG+ZoER534W+z9
v77I330qD7ctokiBN0d8kis7bQkRKbf2fcyxnOlKAO3Dhi6sMb0js+p339SvLyc/c+yzvJ77WTPY
A7wF7odcpUVQdBXNnb1lHVE3v/50i97z85cmuIkM2bmFxGl80mzNspFdORb7jLDar6XS49cKwiZg
/9RI4N/EBjSSNHfT61H2hMiSueXR0B+7+kEP0RRzdOBQTwwHSMoKlaL0HQIAtH3Bvp+v5qyUD/Do
wCTCQW32EK70/iVFn6Xd1CM8ln3WNMr4zTf2+e0lYIXFDtuflKbkBV4+8s8SZPrGdqy6fTQ1Yudw
vj7npmvvJyuIL3599/76ZUEPg1TBUsR65CzL+89XCqQLtRo/ZBG2+gZmr8Psceq/TSWHib6dq/Ef
rkvLJ+MyVAeI76AAfHrgMzUZTRXWe7BdjT8P/bRz3XHYZ/qY3v/6k/311eJKxB2jFzThuspP69KY
NIkMOxpOM5pTZLGazymrX//jiywrOFg2dgz2g09fFKnSIBGDkj6Ugz3LIfiCwdnvwsv+5mkQRNZg
bsf3jjTx06pkWrFmdE6+J3gcycBYURGCXllh3Fa/CQb52ytxAaEbOu1kudzTn547gfnAInhvn7jU
uInRatsSNAdUksj6RyCIZdfga8GFwD886Cy4H6+kJt0cDS3fT6aGDgdL5zp2ou432/nffRy03o6w
dAd+lPj0cWKRKr1xmIAUbrEaBLFCiGXYQmBo/1Fe/rcLhx8fh9Jkacs7eKY+fZwhDycVTAiOvXja
lYMV+7UNr+nXD9tHY8If94xiDJcYW4ZrLxlUP387Up9LG8v1vnS8F1Fl05mxXHWmlyxvCTie3g2C
Lr7+H1zSZmcHMSiQbqLK/fmSIMyEOUyw9gkGJhYjKrb6YOR7ZrXFfppaOnialv/OgEGpxa/9uA9T
i1okw3oGO5bxY8n/6Tl0nK5Fw57tgAmE7qaXg/7WEMYbITIJwN0GJDMu1BaEe15Xtc8WnpRXT2Mq
A84HPs6GSla/rMpiuIL6Nk+rQJb1UY6yfiIPJymg6oQ1Kiz+fsArODC36N9mdxOlDd3rtPbieq0q
nAY3TWTalyJ16u4a6lYfA5Iu0uZWxoVLVrHCuudnc01LzEOJjgBFpH30IhKj0G9NMoWndcxDY6+h
KAfQFozkeyw81RwXZI/Y1Ojf71EgwRXqzUbHVJ9yrprbxas9RvpZNzudfBbFzSAmPB+OljkvASFu
xwi1yYN+Y5AwFB96GD6XJWbjZwm5hcwDozcPxZgG35XNOZ7jXTs9ZZ2NnyXJUpeOGTER3zTi47Fs
d6gZcgD1KdBBo09x0OvThVu2pbEynaDP1mUxdtIP81GpvVeBQltVqvbqdRg5EN14vVwDJ9DEIq7I
ASaxanZphWS2g7UocWRswscRQ7SBGmQ/9XoE+iFt+vx71EzECrCcZevAaoM7pSCJrWFEVlu4BSkD
j2I03u2wx9lKNkD/rIekkmwMzFfnJmsRCRVeMb2TAgIJKsgbIP8dkwCNyUumTu1kEGUxDWUgGCcW
rdyHE0gJv/TapFgBO6d7M2eE23e27J6JoWhfA16wxi/tUGcuSF7sPWyu8jaqggGt9zBi6d4zB55i
8ACDEZEmHQv3gkZPnOzJ00pvZrssrfMcDYRQR4ZR7mp3JExmZuSzqyt1L7UyC/buxJ5XqbbSt0oM
ciAQuOl2Efb1HuLCMN0CyAVMaLWFBXgtTR8n4c5fM5oEZ3ccwy9U/WO6sREkNAAECS1d0WjJ70PZ
atZKoFt8yie3JLeWHT1ed1PLSaZyai3fkqvr6TyQLRIkHPg9jS1Yvoz/ZPzSRYl4p983gU4K8KKt
7aqs8lPCNArwtiCjBzjEmH3HS8+y1mTQiJjX5NHLPIalcegrEcQPldZwt2eBABWcUQvbx87q5E4M
udWuAcEBOE5byynXtIUShCg6wmrUWgvNXomlS+qYOM9VPnE2CgtFBz2gB+p7dq3tqIdCze9wzz1a
Th4acK0JOVmXI1FNq7BuiYN0taD6GvXotPxY76ZdxJrWMIpgeLhys1g3bubA0KB5urL+Ig1Vlns5
ljUD9ilzHzOVo0opomm2Md3MiI5ln3qPU6ePlc90mSYwScI2IcB6CEgysrL8oQJADGzNMwA1J05n
k7MTRflbOk7xXRbPotlgc7HEZeU4eeY7Mre/Z1NZ0J9viqVLn1fApa1AqNL3+C6WuYMbROveSllK
YlEEb7KJQwktO4lJkW7LLNtWsllU7SZxJEh9o75FcWmOb4lrkVtbxU4/r+vJnJY5eVjTjY5ERl+r
r2zh+RXYSgHGom8T2KaThWhkCpmyrpilGdFZmk37xw78/51t/5MGx09b6V9QwHdxEb5UZf3tZ3fb
j5/509+m29i7qe0d15ZyCY76d8uFav9fUqf5AKpbmJZtUbj+h8nVpmqmWmJrBPjLj/6HydX4l7H8
Oyw1rgAjLIEL/wMnzKcNGHYEKViOJIn2B6SJ8/bHfZ9senuasF7uVBGkb5HV+nmNSGmOZwTNhikf
TTnlLy0GdJ58z+KFh1dgACVJa7zeDXlRq4p5P1ICdwLVMtSAIlOPdIHRWQKcyWd2173qDVTWTnc1
mpVAOx7qCaazBOxMXWlhDxtFK67qrJ6vicZj1SbDIbtpGPY9mCSw3MWWA3qRHAUAcLo3X6FBaXuM
JITIr0mSRjTQI5hjdZNf2PyQm5LOFQKV66C/p4OTMgfJJXJJYnyrdUYG0qHvlf6b89UP1Nh/ljLL
nWRIhDOZcpfgTmrdj3cyQ9TaujIrd+PM0Cagr1vDdz+4DajIvJABHvUp39a4gNZdo/fHbEjOQTI+
2zkLWx4OL2OrhXvczcVlbVsnGWAUioi7KUPhQaGybiyYoq9hyREWgv58nnHK+2xKjFdYfQki99IB
vbA9/6ZzsTwBf/lcwiJBxBC6Z39+QqjrCdHRBxT7g/bqoUtGkm2RG1UUayPS7pMivYyCVP2mzv5Y
GP55N5fnnKYWhAP3UwksoghBKk7LnWb17tpMEmsbp+z5Xt7b8P90Y/fTS3v9x+f5uSH4seT+43qO
Ti+TTZrgEhqZH+pf8omsUdNAzU+2CU0S+cUFDRTlL7wuP8G1cAYJPP7m1n48tvz1op8OE4SMW7Ie
Eex6LSL2QMJUbdLA2Exz4mx//fl+BJ9+/hodzAOAYjC0WvJTb6jQET+C46z4GtlChVVvatMi7Q78
oZcYqKfDkAYJQ8jZyy6JGA/XUdEnbw5sUR/srkliWV6ei5kQMqk6/Tfdgr/7uuke04yjv+PROPh0
+8MwA85NElznfpF1E2MUneeD6SXDvq5/d+z42DD447Z7sAEMcyGq6+LTd12BtiUPkjfVDYjf4QkM
t+Q0qN98pL97ojzYHC5tc57gz93fegoaNKBNuetJRD/UCVlis6yQxC9nYDE6FStaMm5+/TX/7Udz
ODu6ZF9KrvvxPkooQlRefLSBSJz1WMTQZ/AP/eZh+pH0/fFhsmkb2CZ9YP4BNvDxMu1AfG01yXIX
EcnW3ZL8FtQgemJvAwbolNXVZsjx/jNh/dKpybeXgIyKeEvtu65tjdrbajkeqeBhAtuFZXk74282
3gdU6gH5GZxd1gAXOgBc+lD5tQMfTu5roKlhc1L6u92R9RTQyWtemBccBu2Ij3+HUrRVYEYOQXau
hAAaha+GhKwyuLFCOO94B+uiXVHTr3M0WOmMTzLEDdkOG1HioGmXRLVY/OYpMJf36uOtYm+0iCMB
MiaWxIuPt6r2Gk+b41QhmNQ08ifha4FZwfiVSDI9K2eCt6zmLdLdcB9ZCZNzd+j2LfQCxI0IgPQh
iy/jvlXk/Ez6TiUOar5QvSiogKvCnNItmkQYXL9+jv72z14aNmSpUGfon2cxMrP7KTbIhMFj5hUr
qFLLvvzmPFjf8wvsDtVGrscvwJxBliFaYnB8eyP/GDj8o5ry/81RHhHVP30ff60piSh6ST96q3/8
yJ/ealBCGH3o3NFgXeAo/LI/vdUSPiZzDXBCS6CJt+CH/o1M8AiRsMhbIbx8cVIv9cm/kQnOvxyL
mAowJzBXDKrVf1JS8oOfVqGlc4V+Ba6GRRmLJmT533/q6mD8Sessq/p1UOdm9BxEpYP/xAMyRtKl
Qc5rZWKSXIWejDm+WCJ7d5MgBOps+E7flYuQeULJ6RHis0aV4+7mwEq+Tn1cHILBVM/l0HarODe8
pzAPxsc8aaw18/Z7UTGY4qTc+Ujr8/tZq8VuQDsB+9VJv+GyxL5pp9HTwOHpNqnBJSCVuAD0re11
lY4bp+6LN9Pm5A+3pH/kwA7tTDEACKpWu6gSNDrk5jZqK5wh35s6/uZJyfpot8VrrT/2fIY0/JpF
mHgSaGsJdu/0OrIfqyDIb8q5VxuBjukwhxgSUMu+V6GV39lNPF4NOn4wEgfM9tJBkPIaTr152znl
fOMkkXxiXpQWPo3jfGeGaGiJhpQ3SRbKg9fL9pgg00K057bItGApCW8gLEtD+oMvZc+KivamyuSW
ultuPHyf+2EQwZPX0/IKbGVgmQCoNyLnIpR7m2MfXrHBIM6Yk4fOqTRE8AogxUbqETGSGBxPuTmw
ZPUcj6HyEZwlENUSmoa0QLwZyBL9djDG68IR47m38uIiYKy2DmwtW5V2fO0SPOS3lk4+LeX+zcDp
Gx8L3MFad09opvkIWZetZNg0x5KMTr8ymqPM8woHKZmILh87rpGiubK414Qmzl5U1eSUtePOEbIA
G11xereS8MuARmE1ICxdK4ZHD0ksnhWdzmutJZJUU451UYZRtQvimCQ7d3H/uAV9NJg/b0FS0UrG
1rxPxawdTTpOG6u2ypcuf5RNRQLx/2bvvHYjR9I2fSuLPeciyKA9TZ8px5KtqhOiLL23wav/H9YM
dkoprRI9x4tBAwM01JEM+5nXWEnzydZ642aU3bgevO535RlAv7Oq1+9yFcAftUv4+/yurVb3mFwX
s7ia4T+CsIA/cu/iCL+ehgEibBoW+2HuG0zqEQkauql71iE+kc8zcaBWxYts5ydLZMOVoCoCc6Gt
T1XRA5GzNGhtWbmmxIk/bG1QaRnR+K4saiVrYzLGE01bY2fLyPxaybHetxFY8KipBCUsPMhlF6MV
WtbG1lR2cJeUbn1TQb7mqayTHO4eOUqBDhIMlKy/KwtncVtXk74ZOvUi+JP1PMVheKT2A21C4sOM
pK5zyDAIIfOznDtQfZho4pNQPhcmUplpAzukcHMFktOIUOAznBOpmk1HFL9gLOaCp5yyLZL5rboy
gBjuUs1rfnQmqNWu0udN3YT6kxkiJRYEVHugFrj4V2eVftRFI3dhkn4ZnQ6oOFDIdZ7VgsAhuZ+w
6qG2Uo3eT3YPvnNaCsligkk5lihztov1niraNS1TzEGruaCuhJldK8oQ2oX9dXajpN8KpYFlHzWd
I5Kg3TjU9VXuhEi+WuSgllMT0cyzDUXcdLiBUkRvAZa2d8VYNQ95HA8n4ZQQ3co0gbwFj46YIb8K
DBO1xlH3Hu1kRJkwbKhukmoyTZpC1BGZqWOPqCwy45VxKMbe/IYGYAT0uphX3kQZMaPbtqPWWV+5
4A4eNLQgt2FmXqMcfkPSE38xbPcePtQXLW57JFdSAw6TVl1HETAcLQ0fZoWQU2XbdxEQcExuQI/j
i5sBYZ9gpYxDv8H1FYw8VvXgu4HzaRoQa5h7rGA5ptcBbNe1CE3nu5kq9TS1Ex7Juek8YG6TzqtG
hJADAmub9CPiqzxE103umZyJLgSSrbh9y2qg9W6jNaEn3yE3mZDYtsoxAImaX0ON1nkebeySKpaE
JjlV9XfwZyZuF9F4DbU1PUSAySgWazEI9S6d76SriPEqeUw1YjzHq7bg4SFTIMAOE3WotlGj0xFA
6vnYZNCTMUl40XBs2AqRo8yTrBFJJJDMZncNQtgHgbGiO6htpJEOV6FuFMfetoAJdsXCHW4fTDe+
U7odr0H/GdtWpvltn2qDP/YosAoQv9ve0L62NZquU2i5PmLxctfY+NgOwefCco6UhdGwVAbINwyZ
abifED7vHpw52elR2u+10Tk6Xb3rQk1cOR7/L1ChqrYiXIiIqi53IcHwJL3fMkl8DGjSbVNruMZP
4TfhhdVW00f9FuYOHjzYSW+c3IIO0Ljzj26okw22LuU6sSuIbVG9Cm0rvcahs0MtFBz+KofFYNX4
w2CU+yWqAB+aWm48agXwU5FJxAam8VdshgDlHT06DAj8HWZDs75g0oqyMvYGW82GlmuCAF1y0W0Z
DHWGFoOJiuZgnUqe8iOukvUO+kF97Vb9DcaD6uTkHjGC/olDtoM1M4JsiBFuduZb3U0TSCgIVNt1
p28XmPZRzSNl1yDUW8xkXRBvg9mLnV1F+gqWcfQbM+rhCTRTdcCcdtxjQyVuyzH7WlJs3YcidI52
O8qjHTW/sSzNdm6Exvxq8kr3IcXedl0A9Fm3dRxeoWqo7dvOgaslnDBF4yiw7uvZMm9DelU+1UAH
Fk+hiKCj/N7qUrEfc88+9SAksS92YTHVfXWcVVZeRWBXj8h/hutpbCmuNYn2JIYIq/FyHOmSJLx2
QIkg++GXND9hsLU4N7hV+8t0FapsnoLQ1NSjgoHUzt/TwHJQauvMk1eUHnoOWveczP3S2oqhzXVq
/FlUEhPPGcPqq0Rk4U2epO7W1tB6G4dryvNyhw3OweqF2AGYro+iU+BUMdcwk+jBqkrzZzqaTCxP
9jEDnX09yG7Y9i2l8UAU+qph8lFByWxUDqQW3OFbbR1qgixoYoZ7GDI3/Iq9M6Gee6TffjUZ6sp2
plVqaju7FjuBr4usgNCnIjilMTxJ1FwbL7nqybbX9czlPWoywt8gu7GQXEDgTp5Kqt8rbZE7RcaO
JlufXeOuYu7qttin/USlI6g+qcF2PvWBne+mfCx3dqh+aEI7BiAgqNavxKR81V3FHUaYZbyXpK1O
En6Z0lZuramExFLcuuEE0kBTV52lJeuSjbzvreZFT+HmOyRLJUoetkCDR2GhQtcQ/eHum5cqAz3b
QdsbyMroJW5YIjvkiBNkai422JduIJr9iJA/QgeZTcwZ2cU5cR9y794easi2T8fvePoA+EVnB0vP
6cblKdvIuUGnxlP3Sln3btDs7ImZnFpd7qihXSd9+jSEzQyNpHx0I1cyFlFXWF65Cg2BuLjzFK6j
5WztMatCbx3G1DqhR7SCs5FvinD42ejGuJEjQgZCgxAnKZYoiUuYQwyO/0p+1IzgB8DsZ8s+KaO/
yQm9oRboyVYT+X0TYGjbDFD3EiSOmecg6wDcOVw0kcP7mOEdhZiKgetwMK+BbO/NUH9MNeegJ1a1
mckn7oKo+xmN09WE4P0GFo+9HR2QxKbcpqL/Kovyoeyyn0MT/qYWuR3FIi6NnEU1NPsmJmJRqUJN
2Yo/4f3dQ2nI82tN2NVODgS//dBf0+T2NrrIUdYwdlGPI3wd9fG2xX/8lLH40FQt98FjvckIqD7b
kkbq8BLJSgNCrtfPSPLuhii+DS1qz5MRr53ShdQrs6eipHmkqvqZvtcJs6kBoSX8VNBemsJkE+jI
NvVmeUL7fLpDqmB8MZarE1EWr/qudfJxmAsNOSk9vtY4zegpnCr6UGrqqY3Vj5UVw3DpAD4guIqH
SpbcFlbRnDS9sA4qCs1kzc7zPld4B61aOLq/Mzw1v2ZTgCw8mlYqPxHxs6hlt63DFmaQbayzqbpN
2YrkF1O0sdBDp2NG7YIXwGl+DdJD66CHhFfW7HSw4DtZO1BiBLw2NHK127GJqw0E3u983SnTtJt8
6MBb2e1wR7HefaJSjpBEPgl0SayAwIimfK3ZzTrlPwvrqMErIO/bFz1Bj8bxhrscI54d5XDKaV2t
XWlWI6BOeflN7YX2E5LU+YrgpYLi4ZRIi9wrCeI887js3I2l48SVGBiOBxFogm+YKqwyz92MLOEs
bLrgI1xx1cFjMG5LxFWquC6hYBbxqYWrqYbki6L1fwdvDvpBOpzSYrmd1JDu0jHcdqN7GyNsdtWa
Q72LmhpgPEiIlTWOVHMkLnZZeaOc/iuAMntnTvNN6wU8esKUxyFBMrBFke/Y167PM2CstDm46sau
3GZlPb2YWMUTRo+/8KqdyHhCsTK74DSM6ODnDSpNYzhAbK2baV9G8gZ5lHso10hYG53Nca5Mzkn8
GSIn70feggBAiftuEJ0NyxvwNxA57jfNpH2qdd+zGD40xk98VyadnWeHu3ZCpDTLnwuBqXvm2b8H
3XtAhfCeF3FT0D1acU6PaPnhYm/Y4iljn1MqNjnHmYIgCEhqFaN9swICBqDAayQd4/lTPkIudors
mxGmFVeZ0jZpYhNEuF28xZzcwGLBRSOITDJOsvVYWHtRBKciLbONpg/5NgTZsQ2tKn/RbW/rAI49
tZa1wfuh4iXG6chJnGdDDxFX8qxTWrrrOvOuIywjV70nF0wuiijOzMU6R9r9oOxoO1vWTQZPlAss
2KBub69UZsG2CZwvwWIDNeJNddOUgPvRfPkBeOOZ4Oiuz0XgO/P8ybDiK6swv8AQNEGgEQHllrFx
3SAgMkn0faSLFzN18B42C2Jz18C9oxmLRXD0uQSPupoioCDShpJC0JvtCTurX26cK4r09cgk0uip
rCwnv7f6n32iA0zhmOKo1WJbclSFlnwuXbe7sRxwBk6Na9cKAgI7HieOb0U+G3uItUNBRpRmJyPJ
g88aPaSXWWHVZeG8fRUjPAfawxo3SQjjCF7nvFcYYCJWMVdPYFTo8uWthBuMbRFOxg5BJu4VEc8V
bejJy62XXMtGpKW8+HOUdBQGZm7pFSBBbKcdodStXUuFvHpmP1Z5/6Of2vyImFN+qkvQo2nlQnVR
hMeIizRrNzRCJIGc8lqLTWTQ+s7ZAHF1PhkCQX5E1MWRWy9+LCw72ZHlYcyFJRrSEh3YmcX27raT
RpGsXKF9g+LQfeo7JDY7s0NFMifvAy+k33iJNz1CgygOIszwZLOsGe8LDikCWkn9Eg+TOHRiTo8c
xuGOA4UrgKFydwXJKUcjDSbag24FQDKqEr6eXRX1PQ7lyde+tWkhzQ3KDZGBsXGEF1Xp1fMV5d14
bbTk9ZgXWVuJ/x9vC74JoQgEamd4r3RljIedDs1uhTlL9MkzMoLHBhiEN+nlVaahQdyCV/7eVNK5
0vvWOzGLcYKrvFOszXZg0LnlIA5SZtu+nnnGp8LM423l4vi00txqYo0x2Bw9id9IP7pXaYoDwjof
xpbIxolnpBoc6KUwYXBDqeAWOS58qiJY6C+xZX+hLSxumrDD4nvAFcWpU8y3Qk/bNLneHo1igvZB
x27nmkbyZJvhNwRG40+To75ZGhXAEgzlvvai5mgFodxkHqoFY8R1BRXMXJYQbj8gllTgYBf2m1rm
NzkRCoAPynQU/YErUiaZ10ZOio+uRQo/EO7hI5C9DoeCaFNhB/bT6h33RKDvbTTHmg+xVrsHq6qw
dS16gcqTJb8g70xpG3aXwP6Nyjo6iQi/NJqPyUeHTeCURydNtPGh0UzvRynK6uD1jQb0WMW7rjT6
vd1EVbTtPNN4clVnPRTO/CvRPG4rZ5hWRRHK+1lQTBqo0KzxSAt99P7KNa89MjW52xxqZxr8SR/r
T6ZROS/cLtkLWhPxYxgFzq0QU7QvjVbeB33IHZDpGsVLwzOPc6xnz0Vt3xpmqPELpmJhGWHQ+5Bm
JhGdiz4ZJiiZMRWIyiT5rT5V8kVakX4zuXUOgRDxQkpyQSKOZlHrd2gojM7WDFV6nZZ946wT4Ed7
x1Glj/pKeW9StaEsYGX9l7E0USaJYyv8PPJs4T3HlfAQ2QlEXMvV6M9i3BgaW6h33VUG9OhfDYr/
3xv435IO0gcsH0xn87L4X8c2Q2K9/Rt0svzhvzEnjkBJdeFp2LS0war+3/6AZeFCANYEzKWQ1h9p
8H/3BzTr/whyDI++HiQP6Dz0M//dH9BwKJDClvwrG6Q6hl7yHzUI6DT81RLDyBrgLDhqoCcmGDco
Ea/bA01B7KmcPPYxeTZObSVy8kg0ZhJw3BtKyWjYtAEqIh2OGUhoWYvS6bRLk1ISvvS8bbbtXcBD
66+7tf/6TfTGkY32LDSflrn8u2VBTXXqTG9I/LSrnM+cT92kkzBljxIs369RZe2ITFJ+Y5mTRhSM
j/EnW+p07SdrnBG063S5p5yvgyXMiLMrUP284zgalusiK8Yff635O2iFpcPzZgpBzgLAwUVtgVW/
/rkyrXs7BfzlZ6LDrLMcxuqxoYiL72DmaD6CB4DHKdZ4xyLOh/tJWWW4lqH9HdyqcSsm3XhCJ2l6
tCaJfyNDN7+yqMSRd7KDT2QL6W8jGOIflhnNT6pNK1RCpnsRDdrzxx/yulP0r2n3YKuwRxHydhbr
i7+nXY+6RnBVxb5tEAO7S7JCePPPcPV/RmHT0vcShgWa5LwfJaRw47qb2HCNlm4Gk5AadYv6qkni
6ELj9DWQ4d9DASCxdXDNBqyE1x80pLFXATuMfYyxfmdc4qsO0mqrAZlqPOvp49lbZuc/veV/DQZf
ABlBR9C9O98FY22ZRh/RUYnw1cUqvOu2RZG4N3reThfgTe8sFIQs4BILiwm02Nn5MEzQlvPcJH5C
7WGHAcK4nVU9bj7+oHdH4WYgPaJZ+aex+fd2IHoT8WSLxAcGS80TuPd2comt/ukoNE+XC0hISkuI
VL9eIxgrKBUAvvCh1QFD7aFVo8RkXPgWfZmS16tD4xy1aswFhJALUO/V3u4mM46LKGUrLBT3wsij
g8adhpEn3qthzgTWGDY5CtfeeYLrCGxjuvn4S19jt5YNgr42MBeTSjikH/PsJ0BQB5g9pIk/Rsbv
Hj9OdN2Hbk/Rf8QIKu7Xw9AAcy6dSyfu7UJarmSWQRAYi3nN8u//6gC7WQai3HATvyn6cNNHWb9K
SxTZPv68t4cNqiH9Z8fUaZOAszgbpaMWaBhx4qM+hunwYH1DfQzWe7Gpw+kC+/G9qeTBhP6HpYCk
k/56rCFx4WiZVeJ3TaZvm6GztnMhNFoZFUK46PZczyaGfRiolZc20tu3CTosFBpuEwPY0vl+HaLe
LcagzXx3+gqi/gaZ3O1ImugSt/U5ELysWBshtuIFUmOO2ObzQ6SSb42eryY6ILhybdL+58dT/3aB
bWdRcSeYcNjjfx6ovxbYHurIQLMy8nE4iJ8pi3n3iRU0+49H+SPD/voMAXHgRYZ4uiy1ONtH8AUM
MO5RsrxoUBakh8wLFbnD6CEqiwufc3AmLfliN325NWFdouWC6S1W2dP641/ydvkBBsLKAlXBXav/
QUT99b2jbjZuMJDwRpGeHqpKdkQl5CJoKkdrKt7mzorn+N5wmujCyG83OSMvtCPwwqjmu2ebPJew
p+D7JD4ywmpbqtjcxHY5bHGhtu6KOBEX5nwJHc6mHPItrxcQE66P8/EMvR2xE+RLAR3Fj7OE47Rq
4a7QlhilhVOkIWmrpqqm6otzYlQE4Xzhk99bdmJRQGzk2/pSLHt92FBvlMrs8sQHDOFdSWSnt0iL
UiDuWwQesZ849kHTPSQTgr9lhHiYO8SYxMuouhAXyiUWfT0brgASA4DLWu5P6yxW7StdgRzLOz+O
Ox6LqKwwey4To+y3/aAbDYqkOar2o1fSEdIgJKnBXXQ+Rxh8pZmrdo259ODTDCuoAwV5il9Gj/U8
HANkEQ9uO1EIVS1qXFAmAve6oZn4pSxQE0Hpy3NX+VR0n53BnO7zpEejvDUa9UtMc/y7dr30cexb
ZQPAqprfJKT9v7Os/yfb7e3eIyYGH778b2Hnn61D7MHOyiFL+cjhG7BBCDVbHehEZM0o0NexfPj4
lL0NaHj6hYvBw8JJNIyz2ZbO4NpJPbW+bOqKwglugziSgAQohbX7eKi3FxhDcXEhdQBnkPV9vcX0
vqpVJ/TWR/N7PGkpRnno7Nr/zShATLk1kEegDPl6FHQKYxeDRT5IgLhNpupFM9PhvxkERq+3MAOW
fO/1IFE9RPZA+d7vlVHuskUAT3lzvPnHEybZBBI2HM8tqOzXoyitrgwr6TqfBkm21Yfge0rz48KL
/s6qwD3EMNwxpUQH4uyVpX4SdW0V935m9C0VjeHXoEDFfPwlb99TF8MhjrO7gNOQ13r9JR2vu9c5
inao12TH0FINdE6RHUk/w+08S/R8RvvSA/Lely3JNXBg1sh7g8x1aqCWSjIo9J51ag39Fp/45MKn
vXOAiPlhkHKC6GKf7+q80BvLQyHHB9+g1l6daBuNCSBLtYoL+2GRETm/GpEYMBdeCz7dbL/X0ygB
ag0SaRk/KZW2jkXmbOlR6Luqd4KbwOi8a8OMprWGcOW6jFHMHsNaPmR1mWztwZmeADvIC4D6dyYZ
Ro1OXgwlBCWEs+1jW0NKva7o/GKevb0TOr/oBcjtx9tn4f+cfzj5g8t7zAMFmPLsVuwqM8xEY3V+
WibhMy6meGYjtFOg6t+M+wgeJREBriO4RwudUvQIjGwdhAndo3AYafnZA7yZnXKLlxgpe+44r8yL
C7/yvR+5xOCUWlggmEKvVyfOa2oCSNv7nWdPm3Ieo3VoQIgx3Vb9FzuBSOE/Y53tBMdZxP+jsvd1
/Cd2lpLhnRlpza6MInkUkxmBFdSt6woJqDtHUCzMKU/AxAmSA8rTyAfNgEM+XiRjuY7OHm68+7jf
OQ08YeeE5sX7KlC6NfoVYrjXSQ5EWjbwqDcjokY/8C636lWEDnsCDlADjOGZBXpS3lAB7xi6rqNB
G2LgCnijggrhRDRFo1A1xmr0aESsO5p63rZGp38XWeinYpSZ6emaCknl2yWS6hdCoj8CA+ffQwwI
6IdMbnm3Xq+nW0DADEsPS4wasiMe3MluUFLHWMd2VwB5AL7aya/EofgUtO1wCrrTmO47UGPg6e1m
q/Cc2SE43m6aykU0WhmUjaB3YnxlDD/HIneBn6KUHLV8aWxZvyOa0qBYhnBHZ8G4LoKpOI7J6O1d
qM5Y6LQtXX9PbCcnUQiUNeOFV+3tBua6BMVsIkrEm3ae3FXC6UmfxegLDZ00avHNi4042yoVMvn0
8WZ5e214OEB5lGtMUiwCgtdzW0/9YNqzM/pao+Q+arNfsJ/1w38xiIOgzZ9/YKG8HkSTdddwNU0+
NbZxU2qRs6a2d8n8cbl7Xm8TKl0UQLmaLBj15lkEpbq0nIkTJn9I2l80v0+JM+4EBHaQF5gKffxJ
7y0RvEGGgaFlUh9+/UkBRIYUo5XJNxRwzXoe1C5PBdVPrc4unOcz/tJSyvAErw0Vz2U0DCdej4Xc
QhIoK1V+Q9d37YVufKzj1NgZ8II3Q6HVJ0+l7Tc9to1uzfLZNNrcCZ/xtmw9Upfc69Zx0kiPwkeY
G/vOScffiXRFc2FS3tlMOkpJUidd5M/Pc5exhWYmeIR9qUbwMottn92E+YVR3kmRqAmQG9PZXio7
5zXNOjc00DfMxzwnFbJ8eAIkKz01wW2OdgN4p3FEc0jgC/Yrs0VIOuzTECQrwokPNJKUfuEReGfj
UY+jpUSpicf3vEBoheBxZVzNPi6h+rcZHAvb20kAgTftJpuKSwyVd8priznsfwY82+mxSLQ6x4HN
79wquFPQ1vaNCewGzFl4UjFV+hEx1c9YeokHRNnlbpiQyP3HB4AgixqXaXB7UIh6vSmjEERLgkcC
YudGvZ8z1IVhSXYYB4XmP47s+Fw2FPVKk+1zftb6OYjTOB9nP7Bpn44eXEHZD+POHNv2wlD627dz
GQvK2tIRWeoArz8ri13aQKM1U3By0Z2ENrIxQ5CCadq4Bw37VooPhVpFMebOYOqazSAbdMktrXoM
0L64sNXfFiT4NQufjbowqmPnGkmLTlah0n72kX7F+UsfrKcy7xMEDor2lKYu4trBYlYp5Y+mGbQL
IeU7dxzxJNJJ6HbxCJ0He3qfWh1+crNvzNln7CCczZSXz63E5uzjvfROT4dCw18jnc26Ssq6MECW
+zk+OjeBSDx9pxvtwpvTu+5uNu0oAZOd9SDFZav7YPoMqhBVbu/nzp0A4lGAewzx9XBRY7WMYZH/
RkY5zr1ypxVG88ONB9Ef0DLQxTUnFCQ1EmzJdVGX0lvXVRTWF77p7a0Nn5aJJxkR5CUoy7zeSZYT
TYVuadJv3BS0clxpew+JMkgxoY48MPLu3sYTqokRQjHKTx7NwBcFsmPRHkFMe2f21rx3sGoE1tdg
ria6UXsAU60/fzz5Jr/j72fTwP4XBSkU4SC9eVhrvP6dcezakG7L1kc4AuMEXc770WvjCwfr7SgO
pQBsL1H1sYGKn11Zo52nsuuQmDGxQIPQqIqdjUzIl4+/5fwmpmxGhomcAGKNPA/n7dXCq4C0t83o
T2OnrkPy2VWFIusTuvLOUaUiefh4vD9dhL8nbxFRXOIn4g2HRsc5GxQificJmoSPnYPzo0sJ7Fe1
7iDn0ucDEucZssDVqiTMhvhKhbtbhZlEByAm+P8JTF4g/duGDQx58JMvTt23OjDjAhZTqbc4As1W
H+PoRvAE+KmL7Ds9j9E/r2o7/try1+WiYt3hv1P07fem0cObtq+cK/RZtITyoCV6RIUHwYNUBBTW
oDW2CKaXjQXVFJcx+p/GYjst4RTRkq4gHEWjidKBRZk0XlAlVrlBpby6ibFGAh1CGefHx1Pont9x
RAsmpsVIaXIDLJnl6/3X94jYFEXb+16sg+0lXZ4P3uiKW7P+oUVSe7JAK32ZzcQ+AnmqV8Lus3JD
uyIp17mZeCdRztVPnEL443TutXyTJ7HM0IgvtRc1OPqCRXbEKWpUW13rjpzRV1za17gGdt+jyK1q
cB6dd2B5WRmMGiJfNHbzGGUu3QWsTOx1PzdQXJK+q+RNn0gLHG+Xd6e8x+wQ0KhCTcdVadysOg+C
6raXg/nc9yH+hGGbaPs8tTDPqLysqLd2Yow3ER5KJUwY1T4jw63P67KhSAIqGoc2dNz6HvKG21uf
aABW3hbF+OikrM6sue6DeTuPHdyX2AMutjY7B8M8bUwyA0dHs3sy0iLM1kPf9u46bGqsXlzEw7Ef
n9HQL90ZKGMovrLD+nwlol4HrJwFQiwec1EGKDka3XUqwcDsLWMkX63qsMRIaigf4zRFBHkaJzdd
514FbSUPC0tfTWa1z4tcRYc+pgewaoqgeTZMUhiIaZGCPjHLz4GtAyzjbm7c/ccb6PxmWfaPLRHR
omoqUHA9u7/w3YuNvjJ6X/R2t9ULio0VTcndPx6Fghl9WQeIBC2Z5Vf81QTBacIyyqIgBjcxt8Aa
TNtmqXUp8XsT2fExDLMokTmUTiGsvh4mKLu8D7Re+SguVgdhd/M2pfq4TuQ87pUzfbNKfQKwK8W2
7Mm0Wy9tLyRrSzL2+krjLPL40bmk50LJ8/VPiIwqUNoY9DROdX1TAOBAYQMoJc5L6yy0ciSwnJ3j
qV8fT/AbGMry6dwE5A4E0USWZ+OW3eBI0Ks0DNoewYBo0toXXGvghIzoKv0uumr4DeCZA5IgnH5b
2Xq+S6l1+bammesRC0a9GAHQ9cSGiIMDW165OO/CHumM7EJvZPktb+Zo0f79U7AHX/F6jjAIFHPS
m0DXhoGONk6mx8RIsq3ZgZmcKnB4VutUF4LBdzY6lyRNZd5r2oGLrfTfW1BYBU6tmT34/aiDC8Z8
ZR1TvL0wyjvXMVVE6NXwmB3jjXZDgWejA6B09EdXiw9Iz8N/d+MZ6ZGccOoLOsUL+V7V0e8u7jE5
R38eBOzHe+Gd6eWM0XAEjIQE4Hn9Ixn6DN83jUx+dOeDPmFOEiojxhcVf8qsCR7zzjEePx7zTU2X
/WcvArUklBKxkPM2p8BXNhhCXfmx8A4mFmfEb5DYwkeDDj6OFzjUV9+GzNwA1PYrbvUMBzTgfZsL
v+OdZeZ30GcXVEuWau7rZe7qpuPODcl2pm46uojzXXmI05xy3CAAJiu5njALXRnAuLekBc26sJRD
rwgC09gH7TYvDB0kO/SQCz9sCdHONj0pJxtvuZtIP8/2X4akj16m/DD8BifsgKLfLoQjv07i8tAa
3Iq1hRefGsL0W5bY7m5Glw69X0LXj3/IO7uDUwC6Y1kobvKzCfJQri21Jd0Oxx7b66lAXGmIxEZY
U70OZQlpGsG848eD/gE5nH39ElESKlP5dzkir5cFeemkkpUiGQINBON7QGu+Stv9OGvBEXhYsdLN
8KGGKAw50MS6J8FxS9En2JgRtj3kV86+Lwqd1j0UPzNB1E6LAYgCLNJ2TT87xyG1ux/KWxzKI8gQ
EzSyjTEsRlvCfFazjLZcyOQMrDxuZVjbGV0AQWIex21cFDllThgGHCeaK126pZWYbfRCyRszHooL
kKjzOJuzQjdsaSMxIyhlnOU2rekEySIn6beqwaFgQLzfqxqsaXIUBxJDmRfepOUNP598xFZMpFR5
I/5gN/+++uqOtnzaB2w9ox/91HaaTZZG3TaJmnL/8UK/c/wIRKk2C0FXivbO63XWQpP3d06FnwI/
O4xzZO4HT7uUHb43CvVs2spIqaIBeha0xIAmcYIYhI8RSonTON5p+L6VF6btTTVjWSebptsChqXN
+qeS9lfUUsyQYac2wkww430FJbPEe5J4+tNgF+mXcJqGF8uLog6i/Bzdl+GEIWedweXeaakpakww
Guhs/3yGKQXTm6FvQnvm7CRVgREDH/WE73kuAJK0QUGUu/bCKO/EE0vPkRCGupzHLXF2TZQW7ukx
T7OPiEGyhaEXqk0oIIrB5cnSZ1kmOIzAsu03QRjW8ENlT3aG2zWx99zGX2kemjE00Lz4brtReyun
zMHGzoaqvoafDUPxn04Lv9ejabUksSa9q9cbL8GuOgesSnEDT1vE3Sx3o6uhu/C0vj251PtB5OmL
0QCMgLONR4rvzkiJG75jc3n0MorIs2R3jWtSdEjGGTnwjz/r3QGpCS8vORiS8/PEUxdCs5kN3w7c
aOPGAWRzPda3I1nleoozb/PxeH/CoNd3BV/414Bn24vqgA6xQRp+gURP6MSQu+V8ik3nmmIx4rYj
NkUDKhi4B47BLm9x1KRUk27w4KrvqYQUmxCdsFPZ1thIu5g/0qk4Fvas7SbrwmK8vdb4qS4VPuAe
nnTOo/3CtBKQLfzUVuvjDc9rh9GcAQE/6NILQ727DH8NdXatwdDACoUGge+ZebehVUBtKTP1lT2q
CEmq5FIY+faC48xZQFk54PQuziPk0FQJeVlu+BJe/DGMF1kBVY4Xvmo5E+drzclmBVAmF7Z9tpuD
SpXTmBpsLqu211VQO35hp8jiE5PsJpL/LQgy7+XjHfY2QaIdw+kRmCeBNnDPBi0EzvJI7Uu/m6W9
xkz4t0BH+ZEet33dioqc3Bvmb0GsXRKye28Nl49F8f1Px+7s1ZW2oThhifQnq4oP3Nq4mUflfIuM
YgAP3rikdfbeeC4XEmd3KUOfVwb7CradEU4SzRhYz6OlxTcOkgD4/5lqU1ILvpBVvXMc2C7kHAY5
NgnoWY2QancMszeffZIcgrhEGZg1yV9JFaYXRnpnd4JlBJ2MBh7jndcJA7htY2whupnIWuyLyLkB
+3oJQPfO5wAARsccX5kFgny2XNBfTVdzCZL6PqsPxGTRZjbozQTYKV/4nndWii4MOGvSBrqS8iwf
9bxcb7RKm1kp17jrJjSa0xSaf9Yr2Jdo51w4d++OBySUBigBjPPm06KgVFRzhZ8kSAk7JGwvddZ/
1dCaup3TKbrQiHinLOIRxLAF0dQHxnv+aqmy1eF628K3KzHjv+w1n2SUizWuomLHaY12oVvrqypz
h53VYfyJRbN2IQN4Zzn5DRB3Fj1QsJlnc1zoXa9ynnDfpZa/i4eyp9uYyL2kwHphet/ZnkRugmQD
CTpS8LMnLK7CzsZVjVAA3vYVEiYJpbxGXLjH3nQoJI8O7TtyQW/xDjg3MSlheufDEnGgVFv9kBq+
aJPE1hlRZrhJIouu0IsZTwai5thkorRtj7glyMo29qVd5keM7H9pldQPo6qKXZGO0ebjm/a9t5x6
x8K/WrAJb8Jkt0lchWi88JXXJ4fQGaP/4ey8muNG0nT9Vyb6HrPwJmJnLwCUoWeRctQNQoaCSXgP
/PrzgN17QoViVB2dm+lRUGICiTSfec2tMST9Pm7ilxEK1w4gWHydptlnFTPdWwv37l05UgLOy8T4
LE2gxdvaBkLRgw2v0CnaoNlS+22Od+BwIdB5b33w1VCGXDQPaZodx292jtEdJX750WptnE7LLnvq
LX1Jz4NL1KF3bqClR0mZbqG+nFCg1FlHnsgIlUdoL/S/aTvcjXWa37dm0gAFdhCoSjKZG0Jtf57/
Iu+9JDcCNjSIBoGTXoURQ6w2EeZ1CsSONqALOn9tjMHYp4nSb86PdNLlX1Yn1+zSGlCBnsur/WZj
sorqcaM+Qga/xzUPseMwa79zNeTPqZaicFmnyPLQgvmqjIX60WjSaa9Z8YWz550Qg3OOVFdWEUkG
BHr8Wccojou57tXHUK3xI5n1+3ywTb+jUuLPeIgsgjvP51/97fhchTV01bkyUFZGoUpenum3tK20
ekmMgaE9lkqMHFZlR+mtPkKtcmlcIvrD6XadxSY8NxtNBlQokUKxtmj5oIyAMr14zCvjF53FOvJV
+ikbZ5KdzyY6Y98lAk1pG1khCjh2XAKE6iyR/4L9PqINajdY2gY9Qv9uLSF7vbEtycY1tXLUL0qX
TfeTgVTePLWSeacbTXRtVRQpXJY5YjV2hpiXGEyasXNStfQnjLLx4wJZZq+UBtTbIODQqZqbCQ6a
HKWZPynhXLqGIlWTh1C/+aAFdM3uFGtSgDCQKBXAnxG980wD71oUtYNR2rcslZ1hmfkNgiz5D4W2
suk2hFsPjWoCUpOrstjN1AzhGbd28VmTBln1c9zVZq9DvOlzOWPGbDpa8jMw6qJEgSQ0lmofCsGI
UaOy5rUOBttWEISXQOXvLWrAQijNL5UT6KTLzv7ty870oBw1abRHkDkP1lwqt01szR9n/Cd+6ZM8
XKM15OBr0GYvKHDhRY9gf3OvzEV6oTTwzhVDIgTCjOtbgdmz2l2DLiSEawaNEmseXtFChH1o2eHu
/Ep+Z5RlCyP/ujBoVXX5+W+vm1uNGiRSoD2mVWxvA9XE1cEwv/3hICqVGgUw0OJphhLZ6lVGUy1G
uW3Nx7gdqk2FYZI/ozZ34U4+OfkYxcLmb6HPqbBRVsFppyCJJweK9TgmSMOhi6TeL0kODHb90tF3
crzTx2LnL5xkwm4iyONZQx9ER5lQSI+FlWhul5ZPQp5aNxW5dN2mauvLTjT6NlpLF97xnYEXsBkJ
BkcvtNRVxGok86xg7CM9mnSjD1aNuBTmD90mnrOfthwZbiLm1o+H7tJq/LsMcHTkgXwnCSZXlNUF
irA68iqAp7OkxeJgNxZJKlWdaNsUc3rXNVI8+/S/0OIslLq/ow2Y7I3GKDdlPIM7ziCZ4mdC4cLM
JOdBb1GSygokUOK5q9B7EULH76Mpig8UVhB3KMWUB1slHMwGDcOp2FT5nAUkj1HVbGoE7jyrQfrl
ukJjunKtEsCNz/FqPQjFQnvV6Uz0q7CXtTKvFlG/RyAkLN1QncdHNLHD2O9xTkMd0+kPacYG9Kai
zx+VKnPuawzYviWFknJwNw6SNGkG3l9Ipvic4AjeYxI1DK9mPXcz7tWN+qpYwega07A4cAzOTVTo
enPHKYqmSqNU0+fWGELNc8A5IFeDCAxqxEkz/hw7Q/uZoXn6Cz0riaw0adTSXcCkzgbLErjOEcoc
V5MRC8OHZdq8iiy9kjiZOP7DABaP1rIY9pIQ6Asmjv7cIgTKS8apua+G2cSB2ZxQPeocEW6sDHyC
20TGFPl1q3U/e9yiay8e0MkLe1XrtzKmuM2Gmnm8VxC1Df256Cim2Hjy0jyjkh4UKq5LofS101Lx
OdNxmefbFI709lbJNTUA/ZFCYfJZt6smwh82QqMQp5TmS6s3VbXBYLd7tLHZ3upOGV5VjhAvad1p
YD/LTruPUO/jiCeNRflJ5Kj/nD+CToKEZfVShaBrxDemLrDasQ0lU0KD+CA3UYhknixtlLgp/E4v
2w2KqYZfmvYlm7nT6i4dEAv+IScs4vHOmhwpS5Wem50tDhK6hp4xVOUnGIOoaktSuVenIdnZVZ7u
REEPPkpmda/RzJ1nodxYjRn/aQoKD5qUhUIMHVwY4Mv5+dtRn5h8Xkcg9stzRBtVD/BRHwfdbXpY
sOEUOBeultOckFgaL0u+PH1KyvWrOe/S1NExCCoOSiIwk7KkeZcIeOY41DcPc29PN7IwZWY/U3Zx
lk5PyiTUl/Pf/eR+QzoUit6Cy6DMTKp//NKyLUVokiUqCo3Bm6Zcf2Oq2SWf0+W8Pz4bcQSllE0k
vGSFa2Cz2uFUZ7aR/jhrYiehzOoGkar4aQERNFKje1xQ0ceqnX4zTLh6nX/F03uPwbnuKKniaaWu
yb8caKoFVk1/NDBbv7MQ5UJaHpuiAE2B8yOd3j7YHywsX2BUbx/1eDKNaOxnuRa8ZgNPJKIbMuVT
ssvR5NgMfWFRie00zmnT+UOq+CLsQdhBRWihjJNxHA+cTxHo0rjRH2sVzy9Tsppv4VhhkTQ407Uw
h8HPp6DYoHQlXVrEywJZf9pFx4IiFAcIHo7HQzcqzlcZDlePQTZ9mkRrfrA6MwFUakTXioh2bVFN
i1gP6q964dyPSnLlmOmulaLvfz75FDdI7Di+rJOOnomCXOp0hvGIBkn3YMzk04uCoLqXU+mFyYeA
CqkkIwIQ88fzQ7+3vClrLnREyjtAbI7ngDszKbNYM4AG4mJp41d+G1tjeJVN6fBQ1PZNUqawjRNO
1pAs5fzg7xwjlFNhytCLo+sOePB4dC3KLScZiR77uEAeJI/LfR/i6J4Plv3VwuzBjfQGIzYeqzoA
2MGuoTDqC06RJ/U0VuDvD7FaBg4GQSgdRiZNkl72RkcPkbMlwTZaxCag2ceb82/9djUcrzsLCX2I
hjDMCcbWWBKUmIyhQxTlsZYzxIwafCe+aGaSfTO4KJ6MEsiq18p2Gnpt2WpfiCeUxqcrgaBnrE5R
67EakGwNLSlPt93QoI1kglf9QkABXC5OJ7NFSqwzSjeJG7EnfEVudyIjgivRxtKXJqmRdG5o6u5T
RUF4S4Bu/THWxDzn3/SdS5Iomq4xbEeGBqh5/H2rYiQUq23zcRppjxeNJF05Te3cIwLXbcELw2qa
RuBNgP8QVjNvUGzp3LKN6m2jqPKlruTph+ZpiOyXOq0MmX612hq1GPqhqMxHgHL1Ic+dVzb4sLei
zL4Z1PFS8+30fmI4VjYVfK5m8pfjl4/BCOLgN5qPihJrt0aBbFsU99HVhTk+PblhrAOrXlxlENxY
p3nGgs/m8LIe9UoyvgOGJ7OfooMSq86DWuD5Fkqt9EWbpOZDn07jnTYmN23iSD+hixFSq1lobEI1
sIUvq1nw6AROiEmWJmIvV/AuOf+0y15aL30EuZfuu8Ghs46arFSOy86ezMfBCmfAkCh1NYAV8ZBq
1O35od6ZFw6WJSV9AxWtd5kwy8GM0al7FEMx70LHUXaDNTk34YgSnRIIePsFAm0IBssXNvhpQIoh
LC9HTAY3+qRgnqdai5FSFB6UaR73Uy+FWMuHzVXXROgcykm2ofGdXzhLTw9yasiEf7SWOcvByByv
thCtVhMpi+iAKER6s+jDX5PxlX5cqWh+zgPCgphq4twyOFcg/Gf//Gyf7q1leAOfpyUepk5/PDy+
AoYqFwzfV4G5p5nU0WoxO7+TwDyDlLpEM313PIJvgMucLXRDjsdDd9UKcVWMDklXNTtrSOs9clGK
J1Ip+jh0+aXW/elmXtA2EGGwUwRLv26CCDPQFFAa8aGnzUKJA1RDjvK2e34WT3ETZDHUOiH3LOAU
GIjHr9WBZqYdrcQHNRjH58mAGoAecJbqd+EkRZ0X5Gn5Ac4kcF6hthaXQF9g4xaBA4QCFIaJ7epq
j9K9psfjoZ1N7RWZ+lD2TRxEHxINDbQLj/zObcYjE7wAGOQgomly/Mi2MtH/Qq76EE1o1OdxxPUp
MvXLnEYS4qlS6JetrexLpeZp7aC8ElplAbzXpGfSaHsTiAR7elvY+xgT6s3UoXOiBGV3sBqEcFtt
QvfUGh/lEH8/oPtac201drPHuLe8VjNL8ZMcMfyc3PePkypCfnqHOp09QDzrg9V0AiMukHo/YHfr
tjWFJ1TMddJuRInNUv16/tOfnoyMBu4QxAHiI9xTx9NYG9FstHaYHFAPnlygVomvGo3sOdSULwS+
76xlhgLti+jcki+vFllKST3DjTg+hAjqfi7kKPNC0TQXpu/dUZg4PF+5vjn0j1+oF5UU1mOT4B9Y
hTsIHOiL6vqf6p4taf8CGPvfUZZj8bfMV1KyejZwYj9EGrqRnZwCD3ScJ1uuFERGm/+PY440EHT4
gh6jO7iaOhlDCsvu5eRgTYb+XHXl7PXTZHlWJDnX3RBdqs2dXiVA0k3T0lCOoIy7bvlEyNzrKYaL
BxWwH+4+8KqK0ox2g0oYaIwT3rJxZf75WU5JzZIBwvOSVBSO59SasrCD65AcFqLMPq2kyEM3w9xE
Ufyj0NDqPb/y37m5SP3AnwO51zUWwvFwUWhIkd4O4pAoUu5aWn7TjtJzVum/1F47OGNyq2fG/Vgh
AH9+4HdWKO0dUvrFuAowwir1jKiO4C3DmR50wNnj0NI2ZTb1F2ZTOQ1EuI0XYUsSa6ICdbVEW7Rr
g0imPoWMCRwOSFTt5xzujOwOgmPLnVPJuJIJxnw6z1Q9O5icoRv0iArFqqahRzfo8ms3wl6b56Hw
kKFtjI09JPO27RcBZyQfxKX61jv3K7wOdi0U+EWzc3Uc4e1tzIFESRjHqaW3jw9cbIp4J+YEu2BI
mhe+xTvHH0HhQrqns6mBBD9eBDAE08kOEsppdf8SUwe/Spr+FSrMJY2ndz46KHOo6At+iCGXF//t
wKjGwMnK3soOYRhDky4S3WtVa7zw0d/Zt/bSIF40VyjbrK0ezWxS9KLTswMqP7TXZMn0sRtovcJ0
xCZHtMmvESm9EHeeYgoWyAs4CZW9C3B/PYnZWBNsdmF+GJTa9gBTZlvEsbHmAVSwq6NiOGQjBi96
gTJbgj75t1LFAYLMH7sxYg2vj6Vh21UBTrCdXd3r88XC4TufGYcRKk1UW7h71vDTobOzMDSnHBOx
TtzY8kxdXR5GiILY+/zx7uYrUxikQUWBco3jaFsEnCyY+AeE0UevziXhymmTbc+PcsKe5QKCVgnq
gAvhLVw4Xk+yNSgoLYniAH9JBySuGddBbWRf5grnbDY07RP6rLdzEvY7Ip9iWwq1ukN9lFKHYVTb
cm5h9Ejla13iBglgKt/UQTpu+1nEV2afvqiJAbFbLecfIaw6L5WgnJ1/h3e2BDgG7lDkSujlrYHK
0rAoQPZ2QSwt42qFwDeyF9ElXskbguw49yNYd2xyVZBL8CtWOy+E8QewzykPeasLliOmMLsyK5F2
k7pMS/1OK+PvkYAZ7Fdqqy3GFqXlDroefKMdoRx6jHA/BmpYPuezaX4P8qlpto5VJ4fCwAYEBp2a
U0BcUNZ10iqlK+wgu7DF3puqpfK9lJzfZBGPv/bsYJqJ1Wl50PQi9RSk0yLcWzLn5fwXOeXDsKro
Bi56yZAiST2Ox8GhsBzH1okPWhAgpjB8wnrQjcRAB6yhqt9s9E7ZJJXN4W80XjcOV80g3xWztT//
IO/czZSfaYbSWaFGKi/z8dtpqaEswAfNk4NZlPC8ihKrJEPrPS1xmp0zD7+m3Np2QVt/1MY8vYD+
eGcWCE9J4vEBBepGe/l4dEVUcgIDLz/UGkYSc6uMn7RoRm4Cosgu0RQVsxpNTjxDLqK7AdVRjMR6
ewdHNfFwUjI2ua4VF/Q437nOOb4WmiAcKWBAzupmhB4XIi9EPdLSsLeqGzFB4QW59TKZPXYpUqXi
4SFPdohSnR7fJFWt7bFcB87QhYocYLolZd9TSyEvGuMESklbjb+GceGrogcv09yTZflSF+MtZjve
fADOqYTQ1KajgFLL8VQmQTamkEnJCRu9ftKqyPxISYLKYUj3Aa0ohCULn6zDCRYHi+qKL1LuUJ+O
JW+IS3vwKiPoxLbKO/17EcjKXcvLbZHbr9lno9QDyjE7XFimQMLcpeEsXMp6nQpcf1LFYy/pMHLw
dGxelDjjZ9AC7QFt1j7YCH1MHuwpnmy/1Kqh3CjQoIXfOsl0Z3SEhz7F2RE+T2hDF2gcDMD7oJRM
vF+A5G4Gu4lDr6u1FMseubKosoFQupLCLpKvJfwPdiKy1MwlvsgPplLrYITruf5pQxEueTqkysj9
vDax7hExmh/LAWDGbMzmjwJRmApnc6n+0LVqhwGYHA3f5NrShQfiE2d6TKrzH0HQFy9tOpvDhmA6
Xzx0O8cTTWCoEHZDLfV0qQ+AD42jJF/HgzA7iq9FWXsK5zvivIEF1qTKcuPQCqNSKeyG008B56jC
i7Sha5qgmmS6IkVx0u2axv416SWN2Atb/eRsW7bagmmjUGtStlotbE3SEesvjPlgVgLYEOcB4pBV
Ucqpq8R2CuF4toj9utnJd5KTDvLHBHDrtldzNP9Ahyjihj7giKVNUWuv6jgGH4y+RVCd/CX06rnA
jENC+7DzCPbUr2U/B5g4SO1wA81eht/KJ3iKO/K5TRfq6ktstxH+RXMNMVzXatNPJmW8Ucd2hoSL
3Q1Dp6qGIZQjf4tzdf6Evwcbp+qrUvODVE4fFQS16CS1k8CNIojTAM+sOC83Yiyz7zq6qqpfqHar
+gM73nB1ZxqgZaQ2WZ3Vl9qL3IrpSq/GsHFFV9n9zlEKbXBrXadQMaatWntAsMKt1Uxgtwqtd4yt
3ZW94mJEAKwJeRCoNVaUy5u8mDIfmqqTelqlYPURGtHPAEtwjF7qMEpxR8Fk7ho+n0Tsn2jRL3lu
w88oeSbPStSN9k1Vm+gFlgs7QdewZHZpyjj4Xc9g0oYU70NX0rL5RsCRzjdckPoL+rUBh2UXht+C
KoRzP6gQZmusUSCDS0DKPUmqgrtIZKK4x4cay84kMOR+Z2PoNW7nuiiez6+xk1SIbt8CMuH0WBA9
8qpIGcVBksZd2xyGxE49oyyta12tD40c1vieoEhqpMP3BiPBC2Xn5XQ7Ov3gKCyO0haqeUiYrUXZ
poQYLJmn+lBiMOQVHdLJBS4vmxkb2l3bX2SYvfOeC1OdwhGXOMnM6j2bJFdGWw8YLw1uunQxawxw
yB217KarcVzFBG/TqNofJ7REobwjkSa1OOBYq2FVM1TsWe2bQ7SwoBdB+E1qIsB//iOexPA0NKwF
fgpGiQrIOo5r5oztKWf9Qamsw9hF31JZd24HvVYvrJZ3BiL0WdRRFoNowq7jOytoEcEJ1a47FAhg
+yQt8DJpZmxFVV8K498ZCnA7MsscgCYFgdXZNyggFYgfx0OOwLDHmTBvoFPaN/DWxIW3Om16Uq3+
faxVqptggMgmGEcMiNExwlVMeOGMeJgmVGQuuAh3eFdYnwyDG7mMktql5l9szn/D07MeFw50JFmk
VEAQODqeWktkYEZsazyo6Ov5ZmM61/k0X9LmOkVc8qrksUuozFKhoHA8jFknojJqaTyMqlLspMzs
b2ppov+hD1jsOjbuWOGQPNkpsCGsqyIfHFrnS5Vh/2l5gQd509CmxET2sX6QEac5pH3bgXxcr7GV
rYwNoI7CF0508aXfW0sLelBmLy6vv5pbBF8A6qT1eGgMbSfS8Otg2/FLVVUunlw7rYt8oYW7aayu
QDbcgKH+0LL63NLSpDurnmSIw+aFMP6dR+IDgGuk80nZY51OxJ0W23PnjAc0OdMdMpHDQzIAaKxV
Skl/fjwsilWkww64LCq/x9/cqdJ+0ql6HGqjBYgmEvs5GSxkIjVUos6v4tPeA6Uik6Ynvhdw0MCu
HI+FfVUmRaGuHAYAu6R9spXLWxyaU1yPHAdaXzwkpYR7VUakiymwaX6UJUW6jZsRMdyEKVPd2TKK
x4r7cnCnLtBvQsLoZJFNhcnQBpm2AfBnfp/hhD6kMXeuV4/Dr3EuxA8um266yQZpvoLqy41sjcDQ
7uYA27g/X7+IQlBxRthvERddPvBveRiwo14LJ3M6GFqhwQwp8cmikPVEJ6G6kHW9t1ZoJP+NqqJu
udqzUt/10iSk6eBM/eTnok+9KMsg90/RRQHXpcJ6fC9ThYM7tXRKqZZZq++H4FuhziZjGW1seUVb
lfD3TWTNc1TLNSm6gwyDQx8k+j3f43ZQneLCxC4jrJ7AWqSjkBcgvwSEdDyxqSMZIzH3dGhSEP4I
fMmEZiGqptLM/0UQ/iWVi5y26ZxdukdPgxIAIJDDDRT8Fo3u1Z1Ds242oi6dDwbpjKtnGXJU5lCR
FOGijtH5n+9L+sOQm+GiA/NdC8pVZlr3ljXJBwcijxWr1Uct09qrcYB1fn5bvnPsw9JaaE0EXWSd
2ioO6bKmmcs0NQ4z2I+PgQMIIcHZPfKqChaX2yPXe1VIACfc3EzRI3VmZ1T9sBQgkKrG+nT+cU7v
ugUAT9GX70s5cM1szJGsrQtlQQSPzgvwOR3lXLu6cMKefkwIQeDIqHAtBZv1Ss5VJ64qtTIOtR6J
7YAhrJtgrn6ltHa1EX2rXChDvPNSNiURY4nCEAlcoxsowCO2Edb6QUa5xx1ySl914bTb81P3zltx
WwJMc7jFl1778e7oyqamQt6Yh7w28msB7WXfhVq0I3sYATbI8p9CsTgOlsI18PflQ611tIOmSudJ
n8wDrRTFy4hmN508UJgOU2ffVtMlYvbp7ofmAxaL7gwKl/z3+P2yPET9QYmsg+IAQwrgn8N8aaWr
sKLMpsx14825be1mKfp5fmLfvs/xucNt/IY9RFdW5ww8HtmMWgRDamYWH6zhl64TSodSWm+MTvrI
FDdPJf1+P25s8PVyCv2mTEyflq6+QQ5hulciI/WcRPveEBzilxzlBxvR4m2AgaEbW0Z+YXm/YaPW
zwvKGUULTiya4qtzshEYeY2dZh2qVMo3JsQgz+qa5CUo0GaTBxQinWCIfZKs6bZocjy7mzDGHriU
/MYySzeCb++JAVTR+Yk83QfAP4BjLPUKWjprHEjQMx1GOIZPgQrsfQpb1UsQpbx0S5xeVJDNOZCQ
W2EMHF2OPxd4ssFI6F4/SdQjD05VSeTfY+cgPFO2w7diDPSDVVE08Ga6KfY2CREQwqZQUfA1rmtM
Z0lfioeU2w7OVRTb3zGc6tRrG0ukfZ6E+GwnCdg3XLTjyR3LOByodzXV7E+G0x6mysA7zMxJr13Z
SGodJzgj+4SW+Hxjmjk23GKOHHgPQM7BJ8v6vLGiROwTx+mzF1BPM6IWHTbobmqZ6YZSTfHZ6WDt
93Uknrids59WGOvtHu2p/GNV6w7wljJWn4LZsrYkM9k3uSqiGnGOYMx8k5d5BVsgzy6n0PyiagJz
rqadUJXQhrq+HsuuDjaDUilXgFeSn3GpJDIXWypCD2P0ukKnzixvmq5OflWEpMiYq+H8GTdW8yGp
ukwgHC+0+0xFXXBn4QoaI/w99qHboa1HMycoI4xqh7z30ig1WVcV5VVwXmO7UdPSuJVCQNqgz3U8
t5vEFMqF9XBSFqeWQHzPagDkRdlMO14O7YQYqpW28VPSojnvmIPqa5nVfml0CfEWrW+va0vSNkVF
k2tGNO5CiHZ6bDH8W7WOvhadzFXkEM/4z+gBtj+50L5kYwRNJRKmZw3YKDea1T3SLpndoUfD9Pxu
W37x0SmAmCoxEkBxUhjUllfvbcY40nSgBp5o5tR3Y2H1fh2ZCubiabs1giS8I+aXLmzx03DCIDLn
9mbrgUkgWz2ebSllX7Kf1Ke2y4rbwKCWOmTS6Gf03K8q4rYbo8DxtcRwjCbBnG9sIfJb6LnVhevp
LXBZvT+4CIRlwXUikrAufbS1qgw8i/40RyaIurGzDWmTqMbwMNqTcq8kEdXeoJBLbNv1sAO01Bsv
WoP3AWTRqkc1vy6am57saNj2ea7f186AfBMmyfLglwRKKEuW2Gh4vRPk2yEJG4DA6PO4qOt14QYw
qZ74eqE7V4LMhrB0RmLfV5S8RJOMmnjuJTWIevDSFfqEodVyg51fAScRAR+Bo5D/wRMMoZxVdmC2
ST3UxDlPDnVa0GdO5kGSnLclltIbfD9i//x4J0t9qaC91dFor6K+tzzPb4lPiNY2jpCJ9tSYtbjD
zEiDdhzY6cdKLj6IWlZfqmIwXnA9bC4QE05ulmVkLIGWPjU39Lr5VGtS06jSpD0N9ai7qSalmELD
+D7/fu8sbrpblEiW0HSpvK8mNHOycVDLSnuKp7C4jp0Uc0wjS/aZSPHBbecQvT81uVf4uF+NSXyx
Wz2+Qpn6krDbSdrH64JTgM8BBkejQXs80Wmpd0kcdtoTfInpgzzkxd4pafJFrRR+Ov/O783s70Ot
oi5iu0zXOTmfMpvi5FhKmUeENGzOj3JyRgMqAnIDNRUbByqVy1P8tnJiS5FRWOrMp2jSlK2QYyy/
RafhxTnl+64sletQ1fDUkrv5bhKKcuGoPC3zAWii1g3+AKw/87kKGWJ94No3A/2p1Ed7k9jZLo6S
1NXb6gY07kufy/fN3F8Vev3QW/Gl0Zc5PD6pQO4QupNUGyZt9dUc94MlyW0eGU/zPM53nVC0Ayq6
0V0v2tmvY3Ci0GzrV6HJ2dc6TT/mWH97PffxpcBxuRJWD0Kcu5DE+AwU/Zef//YZGqezZqvOpCe5
JpFwFWugk40oS/tQ87NHM8MO1q1yHKI9G2m7X0PY7VsOWWikQzN5c1vGil/NTvL9/PI42Xj6UpmE
2cW1ooI7W3+fRoSAx4GGHdRuCnejbNza4aTtLb3QCvxysuka6d7m0RBgZ6okk6hHiPxbE2rxpe2w
3nrQn+DSUQSgOkeUuQaIKVYdRybV5kNeqlXkN5NUio0aEcQ7ohK5B0mGXoWB/sl865QSIPIyqxBu
C3Wn/WLzbwN/RI59Ar3WKZo/a3a6NMAGPd7UM4pMrqw3Jscm6GbkRPM5vw2sdLDcuhDSvk5140cF
ieCWzsJQQwSNmxebu7Rz4b+Ug4tGef9d72b9syOX8W1VyPQWsNjOHa/Ioft5Wb3UzpJQjJ9sbWrB
KCfZDU6BBqJaSa66RG+l6tekMhLSJeU8eu2c5gl1Ftq9rjJm8SU3qhMg1JJQETJA0QTdeqr+I4dt
rgxlJZ5DXdTq1TiDuXHbKETZMe7tRnU578VrL9T0QyCpDZW7WbTPattpe+Lv9HusJDoIa4rFlA0T
J4w8BHipYii47fy6sA6Xc+D3DcKzYiwCkgCCO3ildWqRzkbRZAnPCisXIUthp63X95WyyzS52+lq
VFxFSpHt1KQWz9MiWAn4oveVQQiP+uclJRVlvWHxbqHrAvRkYZRw/62iLZR146muJPVZwjwEkfQ9
xemNYn6NbEoajbldNFwK81umJPfGzMwV/R4P9j8MsHkIKBR4q6KOA1fkTaTjt1MDeRWjMwJVfk6L
zvRMHDc9eZ7MXU/kfZ01cuWWZTR8HdCERrnzQsxxglQiwKX+6Sy8OG5lTtDjM6vtWiOwzMx6ntXH
OL1rlIeCrqytdT76lP7io6YjyZskT2brYNz2ZYKopumlFxp3GRFpbW/0XHEd9XOSJzs5qy/cbCdX
y9vzAZb85/nWDmijPYySUFLrGWjsLtvYV/3GdsdN5B7Or831FbqMgzoFjQxWJ/W81TzoQzniF8Q8
CFf1kELxenfw2UIX5vvkKF6PswryYi0o+8HkfWRPcRsv8lGB9DeJCzbk73X1X0fOks3//Dd//lGU
qKyE+PYd//F/7uIfRNnFr/a/l3/2f//a6m89lK/5c1u/vrZ338r13zz6h/z+f8b3v7Xfjv6wydu4
nQ7daz09vTZcam+DhK/F8jf/X3/4r9e33/JhKl//89ePAu7K8tvCuMj/+udHVz//89dbQfe/fv/9
//zw/lvGv3susm9p/O3kX7x+a9r//GUo/2bXL2waTiI6RQvReHhdfqLL/170HhY4ODBWC+DmX//K
i7qN/vOXovAjYizCYwqRi67lX/9C9mn5kaT8G8IEdxon2sKeAFfy1/8+2uPfh9/fX4Wp+OfP/8q7
7BH0Rdsw6NERiXzlEh0vVTpyPyRL10ekWThDA7QG0+poqr/HAzkAUMXsz7gE/wyz8CHgg6JOt44I
1DhpUPjXVddMk+ZWspvwqh5a9JzksNxE1mQ9n99eHCpHLwayysKEXqcVC4KUcGTN7w4IxoagRpYO
Jz78GUE3wRijnpZnmN9GGeAYybXkqgtRAMxKjJbspoyq69i04OthP+AUVeTlmdlSdoYVdK0r4Hu3
uo6yhr0TdgRyFT2dXMxklK0USD0lqWRoDT+2nbCNfUmPNJnowZqCXPNEmNaD4w6l1PX1rl0uwRT8
TacrvVdrHXUYFDmM2Bpu6l5Mww9FKfseTQdZc4bWy8AkO73Xy9oIriZ1CjQqvMF2MlN7qXEoiAe/
imU9tIBDy1IHvxZfV/BVsPesWvEooNuZswdFGI4JUMdcC74gvtHOnyx0nWuEtxtUdvdtTTyC+EcL
ZmQn65UJCqvtZ8uB/iS0gtIAmjrTKPsGoCobgHeQmGHgFoUl4EwZxpiCdZYHS1wB2DJ1X641M1c3
EfqyQ+4iL007yOVZHNWzJV0DP6NHdYfuuKhUO3Z1G/ztAUkAOcKAopcchGF48cDN4qLObjL4BJ9R
hKzMqzBxRLxJSkRdSj+jNx1+bUI5a66wNCOhc4mJ1eLXlLT1ByXDfPdKSsw4dqtxVmt/qrRIcfF3
GBwvr4BgftBBKIxumId5t8FbPU5+FmFiQpiXJUveMecSXhBcZvW2DEon+oEwp6295sWsFzhztLMy
emqSgz9pK4ydiRGRNuPSyvXe/i5IocS2jDFB3aL+MYnaXQqVkYS+taZk96QyoKNqSwTBzaiPffZU
zpJUXJtWLuFLksl9yXVXhZWU3gID7brnMqxl8y4tuxxVV2Bb9PCkVMj3gMYG7aZASRvasxFLI7ZZ
AtMMF3Z/qaGd3SDo507q0OuamxmIMm/jxgnMG7MNK/NhDKOyQ8Q7y8viRkoKR01dLAPb9gp5CZwx
vT7NCn0zDp1Z1hs9jPusAyalgqJw0yq1iu3CSJpfnF5TUVT5P+ydx3LszJmm72X2UMCbLUx5Fj0P
yQ2CxxDeJBIucfX9VKsnRr86QoqedW+0kXTIKgKZ3/da4g4m/YlqZLeKSKqzqzvR8Gd7sDph3vJi
AK9DDQdY86wVVjFdb25T48UGtW/QAvqtdtTSrTkokCKSv/ogyo2RSJZ2tousC92F7uUr42ZT3NES
nbl86crpj2L1mkzczRngZBXVgx6I4Qbd6fXe97deHUkksNxTSf0EmV80APjh5PWuES8S9BP0ONu2
vI43IRaSaAo6ZTzMdb07fARCyuUxm/WU+X8LhnZ+HqrVrnPSZ2g/nULYxuqzc8pmPGszDVavJTuQ
x+mzGemYxiS2iJ43npaUaopy7Atie1rm1ZHbFsoJier8zOquDf2zCkaqo6+3TtkhjYbFzOrpMdUC
orTOovfU4P/cRkFwzbElLx/9ZN/ZmnrGEG732OgsC9FJN/Que8PsZeT8upueo/EJBnKAvNItl1CS
bLkwCORuDk5t9At9Qh1HaXAPE1fMdA3z8AVlSMasJyP6eDICu6hsoW1yEDTCe3L09PvAK7XytGmt
xgInRz+NB59MwMM6ZrWImaaB23VNn3q09ktrvN7wfWff1gXtz5PvpfapGvvh3GZ6V0FE8+cIPc0o
06hmgEaxqtKNPIho2/o2sA+4o4DEQPzlmiFY7hCblB+ZNqshOM8qgMZ6DFp/WNI7Fsw0Z6hcag9b
57++V/56XXKrEPCNjwY2G16EBPJ/gnJcE4kdcZ55aE1ONiRNM3UqrN2t+PH/8XMw/MLfQyg7/5w6
w72vU/pFWhyCeEFZTd3Pz2U3BP9mF7hNf/+wIP39krxJ4ZlNmMn/2UjolYUvPEqDkFZrgXvcmvUs
dHGUgzNc7Nye/4fGcb6+W1waQpmbHuymw//r9J92XrZursnXt63o6wsGF1T2XRe3HjkMWYOSsiMu
7qtKiej619/oPyEBtx/Nx+UUucneb8Hxf/3Rna5mN61u8mgnrZNyqerdyMK90/Vh+TdD939/SPiQ
FivELQgffve2Bv7DhsVl7TSzw48yxoEaw9ysLulE2t+//kC37+ovfzvsrEw3/xndBtX6zz6oSSEh
p/QpD21i3emnX3s+TNo477Y9tpHfDdxyqswPs1X/l6Tvf0f9/8M3+g9/hdsq8ZdR/634M7ZfzV9G
/dv/4++jPkTp30CZblFGwF+3qrb/O+qz6f0NIAwbJvcYRn6Tp/O/Rn3T+ttNAgAhT6EekQre/xv1
/b/dHII0UgAag7oAYf9PJn3wN36zf3hkkF/e8EpWDhAAIiL+WyaMNzW5TEu/P/R1nq19ZIjK3F47
5Pb9nSQxd7kHKGmHt6VHKHxtBAXDdmgS8KwvjKLIeMhVHzPP2Ft5n2Mvc6bhd+/bW/M4b3mV487q
R/Xp3ToBr4G/CC/mgsI7wr4ObHSZF7YQI1SUNsDRlsGUCFUwTyox6lncOjohA2k/rE2il1uanYig
6kklnhuuGqkte4iIwYjHvF5/0tVUPWPfLpZow/WxfE+FTkMIUzJoIpb6rLkfR6SiIZY4Rkhr4qO+
My5682tvFXqxp3INKU1SUUrvkwRcB15Y1BQu5aGJ616+6BPy/OOAQAQG0G3Em7B71+EWKjb30DbI
ii6u9GR1zHMigxE6LzlXsNamRyzM/PveYvr9CRxdbBEMnp+ey3SuGPo12ZvdPs0Xuf6cjMybQ51Z
QB2KNcC7vzHLBQkdvDax/B3efM7gxb9omoVEHs5J7xI9L10nUu1K+nWaVZ0RLkrf7KfZdHsjIQfD
+2EzGWxnpK0MJn5tqzpODV27pXJYMxNzPuS4OvJRTEf2kCE/OK0fQJURJthEbbqQszvOvUM00jLk
+WUsG49VCNdHFqFvpKq0ph2eMtiSas7u1Lj1ZEdu5y1T0vkeW05frPgIVJE6sA+1ZiiI6WCzWQ4o
YAuzYOzGHxr08x/dgWk9rqVcoGIms8/CrR87Df+RYiaPUmCs30Rk6/h0jSpIY5ToOILk3NnlTtTZ
sh43/jcp5B3saZRKn1tjRoVkUoWRCYJfYQ2/snlWIEaLuX2teWODe/eVk79161Cw9W5r/lYo4fnh
kI41GK3L3Hmm3W24iNmunA9ZLuqnMQZpdWysTNq0DzZl/mmPVcXTWnpjc50MWRahv6VTtxtWt3vO
JePg3Rj0a/tbUIsp/5TAud2xR5Kw7Qytq7tTG0AYnXzUDhR0e454nvMtG0NzsPVyXwhbGxNuFv+X
U29dezaFsXoO0+BcVlcNi+PyZi926p+dRtbySIoeyfzWvK27G85tgLn7qXW22pW9Y1RzJ3i67cK4
bFu2qPt5GHBzAEUO4qEhksvQd+QiA47HzlzM3eOM/6J6zYOmaGOzsKWMy0o3tgMhki2Iru0MHr5W
d2vawA+500v6GvMud+trt7WDulhyMYm1pEtoK8J6zjX0uZL94cVTS1fkIXKGuQ6RKI4GAZCYlJpT
O0zBqRKd9F9S28mKEWPMxklQ4RCZjnIlpCe2CCDpWdpUNsdLMZBMRxSH/1yV00Qa5S0UgUo+SiAT
ex0M83mylP0FjUtZ8QgdtMQWBhnnWfSj3r6p3LXuTK9gjG5YkJbjXGz9IfBStMT1Jqd0P+lajcg/
vWVzyWCmQDepjckZfhM8BNnkrgqoNHXJbI9XcNwM69MEogHa3aSXdcDSkxS2WzUnUROnF3HkCoBN
y2k87DhEbfFxrAxZUWd2MxYVwi/3YDXKSDZ97XLCbOoh2Jdbp7kvyEnUEG7TPDa7clwxdPqNbr1s
c+pjkCMv1T6ZVlMvceb3yt05OvxEOItyyN8Hn6Qk/hKmXh88AO/qwHJh/RE9TiQAiG48U5LIMlbC
k6PppaED86EFKrPzUN/imNNY+8KNEIE8bAw5bjiDVJCf3dqwjDBzkA0kmrFZX7kr+BPZQ6DqpMWr
tESdGfSflpL5COqytV9sTYpCL0bAEtXN1s5JpcoFMZjwxte6xxsd97Z6IRv0zgnUGEpgMParZTxM
fmkXUWUGrw1zGyNiFiRToayQDe1aj/MT+cfHrF6yU6UVJ4SePqEiG86ioUsInil3g8C3U4g3eEvt
4lNsZYGa8GS6v41MZfem02oW3rb0zicW7p01sorJntQ4iLUizquqPzjODZvvije0ywFaLLfdkrRt
S76hKa2+S1FmMbljn6rd3i1/PED0N9Sh0vj2XOKZDHNrUScNZ2tSGW4IsfhIt9UHcMZXXZf1neZs
cxXTqvu7Km33O9O9O5WjBand6WJPY3DpGrXSSSfmUBuau3TlD8yK/14Jksesaa0jok+zfes5z55Y
KLIrvL09W3uaXtKwCuQP4c7XzKNbGBgg9jD/ak66HgCwAGjw60TMp7SoN9Wp1PO9ZDg4bFkB9tIS
NQocgLrCJwotW6gJY33T9eliASWQfjS23xNkVdTaw94APklyWgM/O5rM/pAzsdxMmwZSvzQslPkr
W4zzTETawzwJGmGltnXh0KAhslJ11DAsh5vuJNu4bokxZWkckJp7FCm3hshlVDvN2ejkEgNLkL1V
W200ybY7boHRoC3XtT5OYTuX0JBLE5nKPksExvDCC/PxKhwRWS1/bN2colnYxARkp7GxxdGh6WBf
p83JcpZ4YPaJOaD21iq1u9XbysOsqljO/LSsMs+d7fjHZtK2JxQZJclPqYwM0nbXcpK7KcOIJ6V9
Viw4b32DowZ6FHBMcTa1WToe8U2vcXkzOK4GeXyhM1TfqTMUic+BD1mzfIAIdZcspRI7DWR67A3v
l4KIKUhx89o/7txYVeTMa/++Krf97bYr6QL4E+aE9udn0qfG/axTHHlrR/vBF1z8lP3WxM5W73Sr
NZ+cZbFf6mZhVPCGc4MIJORF50LWKOiBrxXHlTiUFc/aqaXGTdGaBWWbVUe9z6d4bWbjKyX1y+N3
qPiwQuhgYeSTkveA966ZRH3e8Csxawzl2VA2gkZfRoXj57uOFrTI0rxiN2xGhcKGfF69IfDeEO6O
Ywh8lCylO6y619qfMPL5i9oBJwPOqeIOOPGjmMhl6lcd9yeR1fgHOdGQGWAuAnqzeRyLdQzbfDuq
ub8pSza7xcptkNYqlzSS6fZFirL3WSvjh7YOItx8k4vIW3uBm8I9jnrw5s/2EfzvJ7SNH+up18Zi
WO9lrnenaQiOaz4a4bRaXUya9UPh5PdD1/ZxJpAIh2IIXnVeywOxUDJZddAnwggDLj/3e6bD3gsx
nj6umQv6XYv7QCCq82s5JZatLrzKCRVmSeYPH61vTBidBztq+NcTh9kgzOx1jVZt/e5958RZSFJ+
m4VY5qdY2m7keM6JNKBncMX0kN1Eailh72k6nDJ7vlIyMnxS6Wf/zpX2tehq25MkfwebfQhccqih
CileVc5njwmY0FkqSFxXfVXmahuhXWdqp3kp6O1sCH7BCgR3KBPOi/S4qWnYjVS2R4zGc0iZrp7A
wwfhYFl3bZWCffsTWG5rx0Gjf+HJetG6TDtak/iamsx/N0nhOdvl9lABRV+czHmUymUQYzr1Auw6
i8cha5aeBIo1nagPAorhs96Xd3azOZdp8u7XlF7virg9qn/dyXnsXI/5cy5s7iCy+j1PNLzSIMCt
1r1knW6JqNVlFsPX3EOaZ3tXb6oDtwDWaJEejL7fVdmt5FHb1I/G8u9uuH3UVPOtiz2zfoMCTnHV
t9tZimCmj5WP+ZGOzqEY5cdSy7PWaD3ffbGeALCtBBvzmmz0E/9pzBl2gdzT5aBNK0IyejeyH7JK
X7lPn4rBViEMfommFV82Ix4FAqMFiKs51RAHvay7yHI6J+aSPMJtv3M++SeFOCEytvW7c/SDMU1W
mApXPqtMs15qozKObjHz6f3CdLfdpPsEGEvx2gnh4SMv/XurXIM738qDr4LesvtsLYpHzXY1GQ4j
0u5knjXtYbV17TpraY0fma4YQw6carb+iLTq3S4bP+SjYfwqs53pM++ZUksPKr1p50k6ZcT7icXI
imqpKRPDifUwLdu90NKXKrDfgqF+zoog/UELxLLsA2Rhvzi+rg3g6s4lQvysUrsckOFv3h1TTB2u
BFx0APNvCAmYbxidX5CApd+cBcv9stT6HwVihjV8tyjT2zvUVfMaTnbQ7mZU1aI0frcz2WjW+Ok1
nvUBjgPlj/c4NJ1pvvS5zhPV5kLcN/j+mTh8lVTF6gLo9tOnwIIRBZ0WxHyb+TFb/ezXqDSqVFuV
HaZt+ZVmdnMmrq8pbkjh8DkZDNe6PT7nDZNfm/tTRDn4k3L7x1KjoG6Y0YQsKNIcaR0XA194K5ar
8ORLK8aLlc33ZT52zGG9fC2ADW+h7RpGW+u5GTwOJDlHpuCa5sPp+yooXvCMM3X0hn+qc71MsM0S
yYO22HX31bAVe/JaduVUfjD8+ozapti7Yk45x26v+jr+JE79xZ0zLZlH784xmYcxZuR/htmtwkIi
UNlQ1jwrF7Iq9Ip0/UXFn5fklQI8TrH+huZS1D8rafTv1SrZyhod10Gz/Mym0jmj67SsKBMA83Oa
evvaVdw+1NTyfelEFkzjyF0yp0hk3LG7G+20Ckc5fqyMQvvCs96Xrd0VkzvHnfD0GHQ5p5PU3dWm
8Rk0VR8Lv/b2otF2rPYhs+9Hmrb8eD+cyd6iC/GhaOmBT4Py3annO6RakeO0cTk0L+4Izj4sKgi7
leXWu6lp2lmc6IUiIVpVLR6/aj0VBjlOIZv08yJma2RcpzKFgCAwcjfIOufcQezc1NNL2AfbWUfu
SCbVirCnbu8zRz/WrnF0anELoFnlUZm5IEje/zm3snkuRMCvXd0yjkZ5NrQh3rzqB47PRAT5W27q
35L9NlzT9siYpJ9cBz1JUxFt3JRGC53XNhFVa/vV5jcrl4az2is8+MSO99kmeECqu073jtCL8qOR
axprSx876fgAFG9GhV0dbCWWJ40WT2R8GzN3K/OCeH1/pjWl9SIx5ts3glFjx5/vFAwkV1WiViEh
um4krJWVg5SAi3SW5p1ivn0zLhyppnWvXO3QuFsf1rLam3yJOxWQPsbmxCxhzIhR3EJf79Sw5lcx
ADU4rXHIhjbq7PlDFttwsupSp+uyn0+iGLDxkufixcbqpl1Ylc0vq8pOU57/KnSmtznjXvLWgbAD
HIDeOe2N0Mi4T5AwphH8IYPEKiie8KolrqRy7qtR9L8CrRp2kLi4D7RGnkm6miO4StqJKZih4B54
rdm1lElMiJec6dwobmJu+qvKpehuTKbLXBtUe+Ct8tiscjm2Nplou7rLElupMiT6wYlEvlRnMZnd
L9PuLiUFN1cNv1WMO+BcZhmcNbDVtcnYmgqUwJwulvqZKob9jWf/vWBUzSLPW05r0c0XYag77Fj1
J4n1ZDuI9poRkrpbAk3/NfHcHjiD3qBJ5B/TVmmiNaRFUABbskS563ttqX1Xr96x8R355riCNV8t
mKaHAqF0oPH15PpeKL3fu7nuPZoETYSuUjI2YPEuYIfNlYiH5lqbdRvpnjaH1uh88qK/40D+7svu
A0NJVTCHN+tLi2ByX+n2rvL1J6/o1YnVlhMx++mp2nxYW6NKRr055l7FZtok3CZF1AzpN4HmxwHr
i4rarN7ul6brLnjvssu4lkrAbRN9OzamdehK134ByQviWabUEtvUbmjlFGkO6a2ClBJYm/518LNu
P1VTEBtWmj0Pw6azoVo0vYUTSv1wNhElWYtG6rOed9Ijg7NLNehTMzsvo7nhHepo4hlm86ED5Ujq
ebsYAEQXP9/kyanSKlEgIgnNrN2uXNPhujqjeVU2Fg6vDXJibDLOuEq+ky/mnTLP+0POYklQGBua
OVf72vd4ElP1SKSL+5wGqR8vxHUgJrgbCLHgT1zisy3HwK6jEmCaYJxSQ+kOTWhGcpZ9H/ZZZh9X
PFFPub/UT2YO84a83hqcsFK9tessrdz1qqdHF8n7Oh5kgyreVsXB7svR4V4HfeTuNLtj6xfybq3y
VtLb1mnYgX10Dpoqb6Yc/7NKO0GZmcMc3mtYp9xKjzy//EGm3S/c5/pLay+VRLS4Br+nJjAwijcV
Ujdz+8wrDceFst/Jy8gTBsRX4vq0xGEJfchGpAKr6VNOPeEb3mY7qvrPMaOxcRoQX5oVUgeLLvXZ
m45Igxm6eTVCbXSWxGT4TCOKZ/kI2eaS8SS+LQaIeypApiszrf2g4WJ88fvmT4HDGGjMQ6UwtGlz
FEW7XbsFYSK1KPSdkFtzROA4PXXj0kdL5vpAPoFiInW+R4qMShqww3alVne2nxCd1NdxrK7dkK9H
lrQM64TDIUfK+h/46e0gs1u6SKCfC83KwZitXb1pBkNueySYMhJdm9F/PZYvk1e2pAtjWrNjbKYn
Wt4cP8LXWTx47sBFSdejdrCkwhrtEE7+23NlSoU7wtM27IANKBLKm6M3EQE4+6v+B8yw1KK6wJkX
dXC4S7iprnnQUlvvo2Jqze9CTdYHlwVkt20KO1op1Ds6rXSIyZ1pQPc6OtuVUXw2+BUSxxrXsDPN
Ip4cjTZIAppcXiurzroD9lCOEpHyLoSVZBWJTIcVwsJldCuzQzvROBOFX9q09I+rPXTnvAVBrboR
SByzFVhh3WvJsBZcTBV5+o9aWppk3hgVUtNumK/zSE9iWBGt6SSGmNyXxiwLK8pdJbq4K4p5CeeK
fq8wk2O1Uh1ZZg/zKN96vxbnwtJ++c3q2LyJFaKMgf7jmIlKe7Dm1bajvF+t5xsv+SaQKfwxyRuf
sYPIgTckn+uZ4HVneDd7vW0JWJmcKLXN7Ta9GzylHHrlS9U57rligWD80AkAMny6egKRMyJlFD88
eamZvru6umqmPYaDSwfj6JPUAK/CndQFpf9UFUGb32IEl6QFcetCuch6jqWZ60fRdYySuievbUA9
YKr377NJ0EWMwhMErKizqo3B7qnmUWv5VKUTWNYs5l2bl2fbHNZP1o3g0Am9uTppfvW5PZJg7s3z
0PEk6pX+0gj/bqwLVCHDniexCVNNPNGULhPe8PSA18Z+3ai04D+a8aB567lqSzvG+y8xDnWPmTtp
v0u9+1E6MkgcDfCV+fnXbVRatxlmodfPAmdO6JmyAJqpMiPE1ptgid1IbFKrTUM8q8+hstxKhK1O
CQzh95EJSnPrMfIvwjJLso/NjFIDh6yoNgiO2qIxV/iZH/woguBjWLOT6AdxGF0Lux+LRkwoyRgP
E4ggsenWXptaEAiXNbtiMjDmXePP3c4zaP5sZFJWxclsrTmmUy+P5DjO2A2YP8tA3eFEiNy0fya+
xbqhlu3O9fvhoErxnK/6uy3BSGeD4b6By+KNIq+UQqQXUVbDE/qg4iP3CmAMdyMIquo80mUQH4dp
m2YPml4HRqhP7fBCb6AnAbiDBrN36VNN1Jeb9mTPznJZ6iU/WijqHm1kKewDNM3yfGF05cKriPNq
6bRrturo4U9MBkenxg4LgI9UavIOFDHIdK+ob0Ig1C3L70qnpgReSvUYJm+QT0h+k9cC1LTkwiFN
s7yE80fOoaLn79NUqfyhlaNs9tjY/Dt7Hm9EUuai9BugNsNFd4odkB8/xBuCHUwXvcwkG+vkRoIJ
JV5fmzEpzQsrvdmeUxszEsu5yWdwgHjbhMfD4xwb24we1Ao27aYd2Pe+N14FEUGf09IS1b1Cj73l
SCrfe2SfdyQy1WWsA78e5Hjzk6JcLxMj6ItXrAaNH5Vy1b8cufyaNPR/UzBwwQGraayCjaSSsa6R
uCE2suxtz9XnkyPDUHfvlz4VUcIstkT1foH4S+YM3VYpKxRyA+2VBJTlR5Ok+oj8NAqi/e7INycf
B31Zf5QY3TPmWll8jUZv7sqhZ2YUnaHo2AkASi3NaX+u9TQ98FsWC0AsR33YeroVbWZVvdSQhphj
7c2KgAHjyXSXs5KAnCFPgRXZIghQLZVmHtNjaQEPD1ReufxbVTiVW5GsIv/JHneaCJ09TLV0uggp
kzWhEdMB++zOM08u22msmXqHhiE3D3Ymu/vFuZnua5CkKF8X9OkzkajvKXn/d2qcne+19Ly7oFrF
jpHQ/DNxHZ95PKIKwd2l9yffDxnBruNAC1ilL9OLp9l6iPiUAi6jAh0s1BaBbMtXAOWm5l419TMH
cLTpzRg6o5v+mGjCQjcyeuPzLV/rd6Zj5YrHodZur/MydKE36vx7BKkp7UxeJQFAzJH+T33ib3nC
5ZxqTVIy7PQ0ptazjFa41u1EbfL8cNOvUZeAGC/US5pZClyvj8QOaz/zajhmfsO3DPaFIXR2nrK0
de5ytzgafeE9SjxWUb2sZRJAFRmgHwZWA9E5/C4k09mx1jlJrrlBNChH/W4DQzkkDNfrpYR9348b
SfJR3hYkB7ZN9XO04X5iAhZH1FvOaw1UxPfUPeu5r5+mkRxuz5MxXBd3QTMYGuTVbMknsmh5ayGk
ryDmZShN+dVr5Q+pF/pO2bMOOtYP9V3JO57kCvYz8Jog8hgOEhbo97Zfg2vuWfOxyvGb53qDy7xu
zAsv/AZxLW69pF3rv1b98lRhnfscqe68Vq1+KUtUoeVmJa50jsTWf3rzSv+bLIBYM/8hXeUP3yv1
uwpeOpKt/VuHogsbqbw/S2d+ECU7ciENX6TEvTS6eDdI50/yCVrBkPjYsLEZfZIS38KFJux9isw1
RAGZhjpXVUJlbJP0tVNE9lJqgCGOE2pEIEUrJ/9zyVOabIJ0ZVSJI1IcQ/8wbHaqdSzfugbYH2Or
ebXmlpo3Ie0hDFjtGQiMUdCZB/SN9VXZWo/jp/NXopb8AqCvpIMvGD5K2TpHBB7zFlUONtMbPuTp
YSO4gyKwX9C/bjUACsdSR35PUMqrtrXnzpLnLtv0q6Y0m6kRPO2JxRDac2kn63UaljUCgvpuuUSt
OwOMVRB8h5qOrJ+y/ERFCX87q4lQq8yKh+2WVFCmqXsiyQH+n1fsYGhUB5NobUCrd4iiWG2d7Le1
GBv2JPxJK8nqGyiex9vGdMmEgZn+ucSbDe01IhnI8/TZHBo2xHziQUtbUCnYy/HN8LWSzgvZojfN
+u5I+eo1rSnrxeQ0cbEw2nCZWFTYBSyzCtAD+btiNNLeB/Spb3mmcXbpYF5u1BWNDK1SWyKlADAH
10mq7KYpXfIMFkmSjoPWj/eUWWub+/IB0KNiXjKTTGrxzBkfueXs7BjePd577l5I+nun6NMYI9IQ
F7ckwsFap8grik8qB9adSS/qLm0wDqpg4Exy7PQHt4xz3zR4+W03zT6s1RzeLRfs3NPc0PHQv7JW
6XemWZlPS9YEdyhydfBIr32SpjPu+B6MI3GK6fu06uupmw0PziB9psTx21w99Jv2YfJmQKXUbGgv
VNIPl0kul4LA6keXfRdyyu543uvtigTjMvRpGheBXx893j2eguxp1CtK8G4Xw24j/Bhf9IwnWNAG
wKukp92rbVpFtGiVez9P01tt2tWz3itwKSKIG/4bFkoV5rlNoIKY+uGS0qcInkOWwBwSlOBbOwS/
sxfLzkWsUBjIehPFclVDGIppjYA1cvaKakB1M2Tb+EzSmjDCQqzV1dE30jTbpVQZIZXdDL02Sy4A
6YyOeFB9nZmXtLVH+4VVr0eW6q0elZROObUrfMNNM5yhoX6hbcNAnILDnAPQRd25X/EH77vR9QoE
8L6PUB/r3AJMvoIJpBQ0k3TGG/bTckYD0famw1e3VGTSsdvIxYkMzajqM7znhp6+Hd0zrseyYdc1
F3iXjZzoYOX1S4rBre0I/7927REh1bGNvF4nepI2J7LUquZVER5Rx1bnW9eZjJhfJEUCJqLDH3ep
lQ9vpd8CEC82GQtrOk0XF6m2CLtFWR+927fNJchS/Sg9Ei3iDn8Nuih0FT+g9aW999NJ/cmsxboX
aYbVnUQYZosed6B4mIkBPPabcxNqKr3uE1qd1v6iG0j2D1jWLLbdSRM/WwRoeJVWm5e5KzS0RX6P
KgTxS91aZES0sksG+jFuNcglbg8P2VLYjA1qHavR+2MP+IC9PptmlAcQYYh1oMKCkMU1F+huVlRS
fu8F78biSACHBe47hjjt3uVQTZfRr3Du03mxoRXggkh3mtlNS9jOnvi4ifxDqarlN7+FAJ/kjLkx
aUFL/lWqGdot3hMwhPQwW8SGnTJ0G9QKE+Lp5QT6uz475A0TNX4bCDbEafC3jmbRjj912Dvr3O7M
bHGbvar8NTvzVLNsE7fCtpXThXIlhFCUh8HwTA4S39fck66jIEpEYzApZeUSZEnfmsohP31guMZD
l39vWrC+4NwO3jem6znqu0WIO2V2Zn3oxVI8TZbV+ofN12/Gx8Ec1E3ZOv7ihBsvmVmiBfD0NI8a
VHM99HiTwkYTsczs5IjsW2Cdtb/0oKPIx8tXd9mJheUsqs1O9Ec0cMES11PuGyGSuTqaytUtSFxj
gV3Zzd8DL0NKu83N4oaL19S3GNJxJTTYnixBa6wkv7rHG8yWZExOcF0Q2l3Q1HUE/tQG4qFNFIXc
w690MjKzbMvhACez/gLryitY0NYYn9SCFyZhUZ8hULsmz59TYy3a3TYPjfOrrTh2n+SCVeCm5Mn7
4YtS7cIEgEy1HJbA3trHWs6c0GbOpL4bjXZSiTNMaohSZ4FxczS7YFA2SWP4N5kSKCf/IndkIsYZ
jVGbFDLUv/9pEfoHHS4C5qYbs04dnXNx4vBP/67z/V8ZLI43vst/4XjrSf39iwj29r//uwjW/huq
PANpN5TZf1B3XjtyI9uafpV5ATbIoIngzVxkMk35UpWkUtUNIUvvI+ie/nyUevaRqvu00HMzGGAD
G1BLmUwyGLHW+h0+AD/p3SxH/UFG3Oaz57t4efHX/sOC9dw/MKdCEYk0lBIAhup/BG9C/hHYSNQU
pBh8NeFu/xsW7Ct3KIT7waYKw2AEG6zv0jsWzU+LYlIGT2BGe4xrxoqxWmIxiyPuL3D3pq2C00pe
D9FA0+JQGo3WDOchGFcTJcUS9wdt4hIz8bniT0Tsh3DNyioZDobduj9AB5BgzgsmOhH4StUCeU+p
evjpXt//oHj/LNlz+O2/rGx+BE4SeDl4EnUbfOPXDPN2oTYsyvEbIStqfMOX4o40oBSzo1mHA4hc
tXJWMJ6HR2O563UMz+2kJuF9jRH2JM/MFox7CvrKNftGrUvxlEiUKoyU6goPzQWOpzO6rvlIIlNo
dn3noOPp3aWBZ9DKfkYN5JvgCEVP9I+tRdmLns1t7i2ZOJCOmNyMB0NrNZzgqJWcu2tnMzcDVSj3
pFIH1T4sLelzjlVjlFWrgn/htN29JVLK9lRYixPZ8NfGHeAllI41jxGKddiwvNvmejBxqgwdiqbj
+eYCTbl6F5BFcZs5WfesGAg7BN0sITRbmrp9MDEbozPc9lDwv5bhviFE+5ANUpRRi12eOPAh13Gf
eOJQ1tPyMNltRSc+t8szZxjsZIYdxnqEYNEUx9wfw+BymadpOZRFnr3NnKA9JEGZTae0xulg16ie
+9jjaoDngJ67+YV/DSPStPM4vU3DJrBwuppbc+xxhc72bLj2Q151jo+eCQubo6uHqYjGNYQ31A1x
96yRHIBeUHSDOi5j/6Wr0lg+pjVFE75VfruelbHHmUN5np5pBMvymGKcs9FlknS9Ny4M6CN00wJD
qM5JoNoy/6Vj0k566U8jcYWmlvI2gRzhPsi1Gxkh5hm/QiPyem5Ml+KMM8WCABTFxKBBHXzZavik
B28kGBsYb6OrdMk4d7c6dQEe4mnwlgiz/q46uP6IrqQMggbTLrtaL6XoMnRodqk+mMETwDSjB7fA
xZX+iejSWO5Kry28g4/j54Dj/MAAd8zrqnuesir/1jA/pq2pIdd+gUs530sAyS05u4F+sxO195Ez
n4ekMBAihnvQjHs0Y9HlMAwmR53EO5Ue7MZP0netX0yfBFxpwRAb/8/9UK72GmWIUAiCimMj7tbe
4cOS2eHDvAz41NlhdcJ732XQ8cwOsgzrQo1rEF81c8cGAvWN044mcL6vw87GZ0NOo/VYelp5FwrG
JBxrPPgYIAOKx0dDw5RGTj/P97OwAUI4ELdXUet+hDCb5yMf0TKBn1/mJva9c2otK0OrJnVnGmTt
0sR/8Qq3XKmMQzNbgNFF1jRQAPw0DN/PaRPMXpQFM1/M6K59VkOhxR0SS2LKfyzXVTCm/2AcVAIR
4alsDT8WXT/h13zEt8IeIzGsdX1NWobL2xGUBfDyoD5KL8GSwsssLDb6MfE/iF41AZjnlAu4W5J0
Y4LE3nBP0N5m6eI9Wzourv1S6rvAmaCLYP7qfZotag1o6M2XvCjtM245+RXGEv1hpMe6MANVSlC3
tKb4yOJaWtXfEjODjdciAHW3quJWlpvBrIcjTXpELmUW8H6NpBlWIVPhPLaf5hFmlY8y8pCv+fI8
M0O8baRdvwtBJ7fjIGleoI+EV+WSgSIsoEP41hcQjBk3VBG+7eV7GxnoRedPzY2PCocKOqEvdSfd
mv2SK/ec0EMzXlhk+q6c/UeVzggnmjQjS8GzR63fKDEZE4V8QrDrE5kL7s9Ah2xqkzn7wLe40Q0U
9ggcJ2OwsIVV7xaQy6h15PJQNOiaI7GM/n3gYNvFBI1n4FrmLeV0B81t8C8XOeeQtBSNOy56fpTA
MXxY2pS2P6jVcrfWprtOpqY4EAK3sB3rd4XU+e0ilm92PvVPzJuYWa0I+gj8YJ9lyFQ18dNc5I9m
7ZML1AP9Nb++jEZlzPNMjwHdNYsvinAqYDub5tQWLN1Rty4ULOxKLlePF5qYVg0rlJZr37Qh1jQo
Y3hz6eO66bAWcHtsv0zhlC7VIzt2hfgtDgGy8nboTnaYFPyBrNK7KezIe6Ic74+we7A+Lb2A9j3l
TMCnsKvy65U5K6Ys6WA+q7SEq7mCNFtRCM/lY7OG7tmpavFiqr5BQ2XJ7lOWWQSrx7G9PHZTF5xs
uEXWrsRktogk/A+1J5ldHJokCG7XsoQSOVTqxE5iruEly309eMklorDuXNZyfRkXojKJezPVsUvb
AADSzptPHI34jhedzs7AQ/pckVYRUXo75U6r2hOXGeWLPJdVbjU7RKlgirMuxi8W+s6vQTp+i+21
v0lgEkSaaurd4oUx9KVCvlhqZmznDe0nXU9gHzkKjH1vx6raMTF2GIUMcI+SIpRXed7m4ZVdjgA5
kAEihrBzFuGY1n5dbD18U/nQ3bPDb8bavHu3qGY1mnQtH006mqifHAsaNg6G16b21jbqQf33bizU
m1Ys8iM+UB28piB7YMOsDgzB16eCnvFKq9Rht2khWpfF+nmwV+fJUHEdxTDoN3gkhPt20SEYz9JE
VdAm47OOM/TzrQz74bZifPh2rWDP7luIzZRjQ9+O4EK+Hz43FJXJTpRWnoLWODVARdYz/LDzcblJ
mzh4JuKbl12sjGFW16+ngwX60u/DxJTflJ486Pkon96rHneiHdsBOQpZtjITFjE85TTTgiFlNZq9
0B6HcT6xiLDZrV15nLJ8no+cBsVTEegxgBG5wmr0aX2j1g7L06AHBW4jR9Dkpms0xDl4sWetK/9r
lWNPtoKqIzVCvhvsyasgbDF1pIP8VSxZdSDMx3gGzjCmt+9Gxse43iGetBmUSXibuyT3YVJ2XPQe
u6XcRxaPod05Fl5SRtYwpsOBIgjvR4+X67urXRg1cW19FZIsl+OkIHtHCcz+ce9boovGcNbHaY6T
FQh0zGBzQhXIdo6Fwgo4SlRgunhMXbd+gxV4EfcDLNROBNbDJDOknM1Ic3pQnJtAVlDRnJcm88Bp
XLnM9yZc7H21eF57IgY0sDgDbNIz6mnsUoasY2vuAyql7NqJZ3jCbbwIfQnwGc48CeiQ1yERSR+y
xQMxdiY1XnrZxCggpupAs1xmnFxL37ZfzKL98mQ3aOtOIByoc+TscnwAqbmMTaYqOeWgxyC5oWwR
5CvUX9PkBwR4uzZVq4fBgfOGgTODiiwcx3ufLhsT6dRpQbeL8KpqTagOggJviEw92edl6zvYTLIA
xmLr27CK5/wMtSR/EKQMppHXev43iqPbAKYWos1BdPLScaFg7WSAJALsL8SFkw3fqo5WTJ70VDTu
VYW0yTvZhpygPdlChXfVVLBJDpatxmIHOweD7ZQ641m2EDF23jp1twVnKLL9GQwjRrIU2caGcOK2
NkXHPLoz9CKLUmxXW96CQRjhDBzDtG6E0QwU6ytlwMceCvhjma8cy4yKi5veMcHXxJHDETYCE12f
agvme2DdFmXVvoROQg5ynpb8+xgoHtmV107VLtPIlmCb1FvCFt4yAj/gLGAWORAjCIDcGNxvkK6j
9a8YCRwByrvuJBhvuEA5vnVNTJbqohV6gXNJ46ODfeua7H045njsJ2GtPkByS6LM99DJTHjAAtcz
h+Ki2Xv2OgiZpoypeylahXFFWEle3z6ouczUbcR71eb1NQJ77v8Ca4mpv8nldTBu/V1iG++dq4vm
2YNzdirITnrxoA3wMhDt9kVop3ujuobJatylsXdhrMBFmY8E6oLMnJoRpzH2SwzbY2DiuzUBaenM
4nopivd54qr40GMhi6yG/ElFwNGEwaWHDhEyQhxP/m5y4m/oErIrUJx5UwOoC0ym9HWI8iHf4wth
NkWfu7qRgekFyBkacIZVuOtT6vTre1hfxjs4gVkfJeSW4YCsy70q/SL7Ity4Ic5+ntU9SU9AVcg9
nb29bRa+07ti49wNZ2QS/SPlN8oTXn9oCFN2buOtIUQ4ku+48cUN7sbNxZBa/aGVMr1AHfrFD3S7
s9dsvuClm5x9qZIRQQ5gHFCeFZwJrCmOlmrTN17m51973A++mdG3Hqow61/wjA4fkyVODpi6uQj/
YFTv/Xpl/Gv3tbzHm2T6GuPVlMJvsoEaiGaE35quqQtHayq7Ey5u8tmBxDBGwYDazdpuPVNBMHsU
Cd1yN4owxXay0UeFsMLbQdHCnGMegQxdgP7zKLwa1mc2nzgsCTCgp4RUKjFhcxOm1YE939tUHqc8
7J8yKZN3jiWCK/R7bBYw1c+I6c9Ub8sdxrXig99OBAtU3ZRuEhaQMoqT/gTttb4Xlgv5gdVe4JXn
zQYBBuTcdHHGd3PpyJMkYP09MotjU/nj3UBcFn7aA0E+aym/AC7B9yowJuYVDZEuImzNz9i28I7E
iSnQhmRCXWbNLC44fb6mU5J8wcx4PC8EKh6g5s91BJU5uLZz2bsRVtBZs9d+Hjp7Xer0gV2yvKmU
qQ5Tm4VsES2rk7M+hPLoumEIwToPPjRZyNR+SPLIbR1KWxyP9hWNH0yFsb+vMjB8FFDjzbSWX300
GMdxwQu8D9wS6r8lzmMc7Dc3AO/QOVb1VeVYlmRy6O7CcoC07hPh5oOUI6s/4V+jb71mGN7UcVyc
ZOsQtmElSXnAzoTK0sgUgGtMIIn2kDkTtKAr3CqLsFATD2UKT67JL20dj2/EUH9ck3a+pLzQ5wLZ
wXW5oXfKVd6dQFn5fqzSsTvMuNJwNnPQP035vJxSPwbrd4TW+x7l7HR0y4y1xPq8QL+cuVjtTOEn
D7LgA3pJzcN343HX9mmpr5yphEE4ZZ0dHrTIx29l39G4OFQ17JNhAQzXZsUJzuHySU5eeTe0bWsu
/cAf7wdp8RKlAu41IQp5/8We056CGRMailntPvWanhD0z6lPhZTzp7gAWdzlVB28vTD1oS5aNCgs
45WavPcSgnLnzDx6qrIuKMaHfJ8iyt1j9dEgpd3EWC3cEe8wGG88drF49rrOuarzBjom0+Gjj1NK
cJwt68WebXkSo6z3Tp7PV2lsJRcz/QcOOUCn1CicrWRHAkkUTnzRLSm9gaPr5dxL13k3a4lJJvuC
XyAi4JrnwHGeWlXHeq9neGrOGBb3ydx0L35CsgHd+dC8XchB64dE35VzIPuLqbd4cSTj7/xtX4+V
v5OhsfXe4Hlyn3mIF+4WH7ho7MfwPWhmf1CBPZ1A9YsVxdPkBXQr9hJ16DsfqAeR6k6uwEbJ8ftP
BcL4j4Qm9UzMuvHzPGkUGcaFA5JZsNir0jtReUKmV+HkXc4jeRtDNVq3HIAdQm+ruEeg1+GvPTa0
YOskbgStP8k9TAsvprKcLhqapDfVOB6lhIkTkVRXflozDdeVoze8cNLqqnDVsnP6OD07XsVGYdb0
DBeP449i3ezrwKivPeqeATkQTVuk5QInbQysXiMJDtY3ch3Nh85flnNj4E/dL32xHJtUv3AcV48A
WDM0xaq8r5b0wvBrTwZaFP58QWG+elMwoTHCONcGF1XDBHYyWy+gnt0HVenbNhfVoWF+CxdGZh/A
t+yHvgdq8/GIZIBmZ89hMbRnhOTMC6X12MTeDIDdV8uZmhkmpXbRq+GKicWPBZRzPRooS7ST9cnt
4+DFqvArLQhJuMl5SroZgzyCFTLO6D98WJMAsdE0iOXCpJ71MOScRNQ8Pq+C++BIYy4Z+iX7lGPq
2CP1v4k9jaN+Jq30INAxdrsQh+8CdAjLo730TXZr96HzHBsqu4nkvfhgCqu5CptxZjbX1i8yBWeB
9v7NwWn42Ikyey9KrAxjK84iHfr55Rym/Q2k5OAWIcK7FWbPvh7rL7JR9lt/GHiDhmqo78pwQqU4
D+810F2GP1qt3w+eb112tdLPOBJjvuWT2Czuc+qI+aX2VcIQVoLXEaRjcuiCBQbPl2rKEpRfbeXx
Gxn11d19thKYHMmSkwdKRze8ldDvIWf3tC+7ZZsExV5md6fUHRlcdm5ClYpC37Y2PwT73QKhFIw5
xbwoSUfvyqpt/gKNfXC/eFP1lhO3H49BnVFLNVOT+LumTBgPjDQjVeTAuGuvtG5iUuFSiqpdCkaY
Idh3wC+pTEICaXE18A+zJ2m6eKaK4VOK1Oo3Tjd/NzHHRsenoLRBNzZDvZ/H/l3jxRNeKl8xZVou
VWVs/7zgOFTslyYhtbIxccNAv19uJfD0h38e2P/q9bhN60kXIuobq2BC0dXreBgVjEPnNOtHRXrD
Deprc0oWJ49Whq4RKLvBVaI0DxbuNNU+N9bv7Kf/CnkgzcFGZDPB4+AKvFe/PZV+akGYZORrO2l6
qOxaMkAMs2z5HFeeP76Fa+rY7PwhjwC6kv0pz3NvOPaS6eZhgkyS76n5u5zEhGwuLmJjLSDqDZ6v
Jz8VlRV5xdDN983qKGyIl9y1fhMy+Cojg1tI3eHhF45rqs//vXbHt1J4s4uDfYaAbhac0GIwB7dq
pMb7ET9dcdDYTJeUSgWYTlorwJikxNtul1vz9N4biqo6raSlYe76HbXB7ygo7//5Mf/dRW5BNT5V
D2uM6/x1jbkumy0GAugi2j4fT7FrBc1VheTiJDm432hYVV/DQoPV5MXKTf6OIoVNSCMnukQgnc6T
jHGP7FN4l4u//s7uaUPlfkJEfcKYSNigGMfGS2DCpDbnop/ALwbbaRt3qDC0KcPx4cdLB08sn09O
y4zqln3DH45Bxrw+kk2/YLYHK668hYA8z+WuW7RDdzwXlA9lV7NcMIphpcQwMJarKutcnDz0pAP1
G8f472Ej/+12tF050boYOW6Irk2U/Sv7pjZHwBymeBYgF2X1usVSqpcy6Vp0zwsv9seq43lHEyT5
4iYRYuMQNyLNb4n2atIrHIIT/1yWbQyOJdKsPAKBoQCFxwDH3O/R17b5hgYxCUj9/aQX8d734wAy
WI9QhClYXnjHjrqZbAQ88rZJTqdOlsLWgw+srG90TPmDa7vMWrMOzGQ/r8r6iJOumt5MQxq8DWfX
h4ypddv85u0Qv9p4bTcHLpOjPDvE8JgAmVcv+AowUUlAnR0cNnRTFhaU6d7obI33GTVTc4BG5rk3
Q69pqHB5FMvVGgZJcenbMB6uPJq2O6b/Q3YKayDafe34ZKiziRb5lR0syjtWgU2YOMiuGKKuMEA3
pM3zT8WsGkh+ZMNBVVC9ydXHFlHHesHUZdPWSXt5+89v2a+bKeZrgWAaGXjbYrDZll4t4XRyFqj6
8HIrRSwCFXSyR5hZXlR21V4GGUwt/OQCaglPi8NihdDL/vkCxPYN/70UuQJucuCzDN0QQyWk9b++
RGs6+0udD8yT02xojiSDehSRSMkBTL5DOtxm6V2EsZd+yKwGbUSZ9tvO6iTis5/6LXm8eH16kWA4
G+8FrGpGHu5kXuqcQ5DuM44vrHGKuwO2bd7JNwX5yx3NLixgf7WqEU1OjDjGY1B5+s2Pe317Qdhd
RynH2cIoVOCKX3+cnwaJHQf6C51Jd8OkpSaawZRcPROC8IYuEnfRzJHuZSyL9CO6B8aJmIwW8QFu
FmTHKay1gyQ/CJH61W40EhD7KAhcX8CUHP8xNEt+FRhsWW7t2K9zrCFE3Ue2PTk32awkXtQOY3MI
+XkRtXVtWmZ5/nCowhayfEwz9BsbtdemWIJfDFUhEJihsmlDW/j1F5dWI0u/Kb9od8PVXFAPeohm
2GZnsBJwUmP0NB5ZY81NOaKNPvkNc1dqctoaHD/T+fDPj+AVuM9FEOGLu6ArgPfx/5KvLJsJcMgo
IuDR6Ynj/IJIXesxz8Na7hLjxF00u8HyDgmHA5Kryzg7TP6i4uswrLOMaZMeDFlCHaMZJ/HDb2iN
c33IKzu4lW5BXINpi+pbn/lAlX7bVTdmrLvy0Z7UTH+1AZxsNO2zaAf/rW+Y1+8Wm6j43fc/tUa/
ZVhvj5YkEArWcZRYCie9AVr1pi7FqtAe8RPe+UNTuESfVxSLC74x6KWAsZN9vLpZdqoaHHOoKmum
dSVFecpHTjgzVewi+kOIV1K8K78jkKLyXFKcpOnObuA5RwXsTyNJYHqM2RQdLTBn3MwHNy9R+9Tw
mT2iP7Ge3BkL272lbJ13Q7gwEfYbeh8Uoj3K2hECZ2m3AaExwimxXdAYrYIKbrLNlrtrwV81wE3f
H+y/ogu9bSr+99rz+hev7P/RQ3v7os9MR/+P8/afX/z/0hnbY3v4B5pQn/2v64918fFnqtD2T34w
hZTzBwwc14ETRFDbd3u7P52xZfgHJz2bvPQ2x+ytkPrTLS/8Q7mEf2CGB0mOM2erZf80xvb/QA9A
UUMeLiJmKX3v3/CEtlrtp03eI4CKq/JpmjDzJaT+VS3X1nFAOI6ZD04/+lu2a3elAwdS6ZBX0/Gn
u/I3hJ5fj2/547toPEIbQ37yn1698JxeBX49tN6SHPqI2XJ9s7ZtdY7HNrkvcvHv4ip/fB9VgtoY
RLRDryNr5RyERS3b+QCinkQjhNVdVRVV5MFR+M3u+mvb9edXUZsIEEKOze+Vy08FJzuZNYgApi0o
ZXjvWEP/ycSLeSsn2GG0znGMZlnhoQofdZC/2Un/7stBr9lFQXhc4b96hpyX4YDycz4wu6nPrhzQ
N9WrXd/lImtubN8Z7m2Rq4u8jPPP//xIX9UI3x9pSHWCLZmDX+y26H8utCk/UfFIMR+Az6sbQUl0
dluQsn/+ltdn1/Y15AGT/+wHrB0Uyb9+jSyX0l+oMHAmmwtY59pcqwnbl7bqxGO/Lakkg++JGH8p
7oPBMO2v9HK/5iOIyz9fy9/8YmfLCfZCjxZNfQ9W+OlJx9RbNDQ2hFqrwz0LWG8/pU3zmz7g+8e8
ei8dF/qE7fDLA5JQf/3FiWhmEnZ4pkJN63qssDe5XrsyI0ADIfKLFwaV3K3TUON7twZ9sAtclbx1
SP74XRj1VlS/vhKP62DX4bz+i5ct4/twzDRXAuASnNVYJe9xSWNCgpvz52waU44jET78+7vsMU8Q
ikdOxO2r2lOpbrLatVwOKNN4uGHy1VnC5DdF4N89Sh4giYz0in/9klC3EuzbH7eJP6rdgCkJ+9H/
xYIRVJjs/pT0bESvnmRvPJqjYlswLn5yBnvwvY6D8jd5fn/zW7BblzQLWIsSurI9xZ+WJdq4OBid
bj7MRRFHYPDt1q6Fv9nB/2YtuEKwySlJ3DCZmb9+CzUFfr9OPEFIwCbQcRJ49XB5mncLEoLIn7V1
gpaqf/P6b5/6agW6goPO8TbKLYZUv36rW8R6zPqBOzgt1RHRZENqHHuOXRXub/bxV9E13zdyVoLn
KF46ntXrONeya0lBwEXxYDLLQ6JaZ+5HpTDijAD5bZdEV6+rT7MzFtiElCNtQyOX/CuV33CXYurd
EXfdJfOFapwi/c16/Zv7EMINDmkGAxbU65cCHpebARVrhK3auaxoQY5OY8LLiYSf3zzov9l/eJBb
tx16NtEbr0OtNSS4oZkhfgId7LFEP3G+vM2s8dKxk2t/Aprzc3mo2vSqsOLu3+6xAV9Ny0d7IBkl
qFdv/2hi/CGVBZdD+gnMELg1jfKS3yyrv5QjSG5dDhS+w8XM7jVtHpVHL3XW6sNqQbRp2m7ZIRoh
lBXv0JOrrMM/b2k/4rF/WccBp1fI3RTI33Am3nrSn97RyTQr7hAo/uAOYVhTInHq9vBdAa0wj8RB
LFWp+NJaDeGsSzGXWURAT5adbajImz7XTuFWDazGowjsBQqWjYcBRiN4J5aoO7D11GPzOU7SyomQ
ei/ZsSQkC8eqYqBJwVjJ8w6algJCA/AvNLYMIJP0pdjJGBOlsjvhHyKnSNMvzYj6KvdN6vYMRaWq
7Pcyhw+7K1WcfqhM6Yi92LyBIlOpNDnqUlG+DQ4GxAcoOoN41zOFDHeEDKs8kkTDuRHmnHl6Xxdt
w1imbgJ13+Fm4x5g1HIHJi9PPzvtgs+jWtA87TKzNGfCJdB61XNogOad/BE21JzshTNrFISQdKrH
GnEYAWJcUIUujojgJOrUyBbRwlaAiJg4GsbZECSYKPpTeQfEWQAh4zd/X9vQG/bKBJhTxjAqsfbL
ahsOFl/UpB16ltiX+UesQhHl9XG2fB2SCvOpHFOpr8grBdHSbLo2SI+Xphdx2GXXuQlXmJI8a/9g
uYLw3W70C6RFqvDQH5u1824FVLDmqvPdobn2ZbvCawrUEjJsgofnYi6bYI4bQRLoXWgOo8CwBKC4
2peGgyOSfusQ182bX1wA9Q32BUOS+iVwiS3dMVdFxdXWffgpwVE4RbYrCnlo1gozQje29SU5kuJW
uLN8YkI3ZrueUW5+sLEyUA8jnMH8UmphvVHI6xyoU4T1QA+v1RipgSIEZgM1x75wEOntZkWcxFH3
XWZggichI7HQlKd+1kwSrVL1UJkDnVmXSPc83GDNYvSesUl849XjEl8tIyXfvltL8B9uMryGKcfx
OPT0Znk7WtDRMUfZlAnYot0XSeL2l5C2/HbncjffLuWKcxX0ML0c3LXo9VUjPYORmY+BSFI5GWx2
abVPaCEXjPzKJLXxlZjFXYZf2vVcdvj9Wohvv1EDLE9sdml9QtkwPCdLzQS+a2NJ4pswbnBMi7hL
Tn2l8gprwyb7rJH5Tju0X/ojdBkf58+tuIbuU/XfSnaAMBrKtnyEh8xnzG0HnTLNYW6fJWTDoz/Y
XfA4uxjO7Dukfgs0WB7tofc0VtikLa6Vt/NE40CMhg93DP0WX40W8qxmRdhQu/e2Giw/skevws2S
0GNs1Qj5VheNCiYWMpvCtJ9F2Vm3JA235rNMurR6N8xhaO3CwLTv2gCm9Ic0qYc380icwU6zC7JX
pG7G+m3jFVWbz0rn5UsROMVoAFm/AY5erjH+RhZMY31NfGD85OK1iiVXkpfqaMJE/JA3/at5wv84
LPh5VvC///8L3OII+Ie5gvny8ZX8iL//Y6jgYpoPwgZV1CZPnZKF//IjbkswbnD8cBvb0osGOA/8
Z6ogxB9CUOsiBxSkbjke/+nPqQKO/uRiIRXg1IVXReTWv5oq2Fvj99NZ54otAxYkEGYpvchf+hfI
wZA1dIBgcsWqJu3GTiqM8BDQ90jzqkR+TWx4Eixw7FHb/oWWwhLLAbsBUHLqHHA6ZOjxEfpRuPnc
VZWCJFp6YbqGJ7CMEk1s67qYTLkz/v3iGGeKoiRPyVgv8doJxHAuqs6sKK+JOY6sWAdDfmPwVA6g
m8+uuM3nLOCjjZXVEx7RDaP84tgFlZOeAINU8IkE8HxB7tAs9QBLlIlNIc+y6KFadUMp1a4M3DQ4
WEkXerwmGC9Dn2xDuzmhCoBXYudizpKj8Reg4j3oBXmLzPFyeVmAUpryoGF89lGfdEASEbHq0r+0
utb3v+QA3/YNgg/fHBcOcgeVSQrP5ijFAN3DWVUPMdXMOXtm3TsIOvKaxmX1sKnG6ADnMPzicD/Z
Y5StbzgHVwjOPrpIXlMQnvYb49+qidzVrzCWtV1UUZ9ySBbdbYAwoEc0hk1gvV+hTfi7Dk26QTJA
NUVSU6fgd0nyaNWFHnJVfFsaj9H2LhNJaK5gipviYNERJ2QwlcDbynWap9jRWI2p3hov0rhe9W5O
bAScpMZ29wY2b7CbQ8888rh8826QmXavOvwCIBvm2ATczPCyUIAXK9wF0c1kDJhkwH/P1BgPwzqY
uDxRrqPEpgjW+KkEMP3iaxlirqH6Hi9q3xbtJjGFdqShZNWXFb6oWC9gV/Ilid3N6S9u4HJRy2NR
QwxYslGRJvtJwdiFaEqcEWZ6vtNqFwl+Jd80aYzfdz+FFZ6BTVDM496G9c2/neYFwTOybXg/HVJq
1HX1Gj7hMOFJKMpatlBP3BFrv9US/hzViZOahpKsI6apwocdqkWDVywuby2hDXcB8gKsj/HnIPGo
qJrsy4QKezpJYAfXvhgdf3Y/JlPRuR/stknw1Rm7TXm+D1dvFBf1xsLLTyOapgnVXN8IXHPgYO7n
pHVFZJLMvavDuYOfuSoKJidPuKg1a7D+hEVdhySaoQXcYzHXLgTCWeQlzJxl98bxhy+e6dEnrbnC
xzwJVVzuF5i3DOaXYLO2x1D5njd2fs+q5TZO9gDJJlty399baiK/N8UMF3Iio4ddPsZ9eGjGZQiP
oXHb59Bllg6jSsSwxMaKMz3v9QtRdfajJGPvZbUn+b7tepDwcXZJa++xAz4rSWDCNc6IRu6GVmSb
8cEG2qUGYRBvSM5i42jGsdvvyX3dhfDJ1qhj1ppR+dhqI08GzQX88WbmrJ3HB1WF/YfSb9Nh1y7g
chSIC1ddxwiPiBMMxmcEPySpgwGW07m1vQWvvtVaj3LyAW9nKItNuRs8N57vtC2w1xFtkqKnEVPV
pVAx1VBf6iALzJGtanGjvBG+fmzoUcsbiMlMDdGbN1iYJG2NZgZ9IWUShLOmyicYUCgo1yddhFb6
YOlQE4hmdROUal5ACmlUjbPXeTeJy2tKNKbo6VGRMHTYDKwtXuoiHFLpsEoLG+GTN9lOj2EmoXvR
NBIDcsgqbKuvrMTy9AUmX91wsyDVtq54b1NJ74lTShehUpn7vSUBxPbY6aBZR4Y21hi+4dDUJJ8F
NOXxZYYC0OxQqoF2DWHjWE8UlrlY0qiETjgGO2HNC/4+KWJr51MoAgUvqs6tRFTBjurPzs8hPLzk
3WoP/h0Cwn7YoTj/L/bObEduY1nX73LuuUAyOd5WkVXdLbVmLcm+IWwNnOeZT3++bC2s3WQTxSPv
2wMYhg3BjspkDpER/2B8HtXBzl6H6K6Jq24NTXOFmAMQLJdcAQ4yd1DQlMxxV1uQm/9oIY3Jg/CV
3scBtKM+7b4gapQqALH0qv+APo1WYXjSBiTmbJjoI+hIgSwvnsM5bal4QoevdHu8DEGjuZcshEMP
PB406IcQZ1n77LgB7CcNf7pzA5gdOEeugD1wZ6l2UYPIfxMMte54BSCev1AjippLHvQT7oGgud+g
1EGDBrctFFlCVy5JNTaR8MQdpob2NOIj/CgBibgZGBaSjQpKjqhKRln6ZhDawmWKGgU5OVbx+lse
L8HM6x0p9Gs7R8G7AGeK4JS46DXc4xyulmfV6uofrWVVX1H7X+aL6yb241DP1SMIp1ouDVV9QHSa
tj4ec25yt6TBAvxkbBf1PrZgcML6MhMd9xUOlYtNUTS84AxiZXinVMMcXRaEk/5Syrz6jsaTkz4q
jY4UOpoYFdYSiWtBy6cHrvFcGPFfAPkfCCgQhvowzmWCuEnJBYDsaQ5D9NTSN0Anvy7x5OiwhoxP
4eiYsefAyUXnDqsd9H7M8U8q5njaTI0bSRBEhacY13fHqTogUM1TG/TpedaD9MGwQ/B587LUOb0x
C56N5BZfwqQy/5wqJA4gn6Qog/iOjSLnGT/bZrlT26xbPlg1iIczpBVxHfrYQjodiWBwZO5kLWdk
ZqyPjlpXeDhOavTdCrLaOSs8Vx70LCgcr2qAk18EJcfmDaw7VFhE8CGrF9jH8KkBo8DVm0+OMmPV
1LfVp1FpLcef8PcCH4JFWyEea3TEY8APhTZTg4sUfG/bGG+6oNX1txSxJ4gIiEAnb7MoXcr7pMOY
5EzyEb3nJBF/CB6R6F8aZvzD5CszoXki9K9Dpxv9Z8xy3P6qWEmJuLXiRvqDMxiDivnCUNd3RWcv
nEGotLWkA7Wp+R32QZXyfgIF3H2PC3q+CNB1tp6cR9VdHoMm1v+O6in8WKMAs5yUSFO/BVMUIByG
1gu3DXIZvT8z1x/0QVQpxNoGlqPuoFtpjZr6vTF6yvmY+qB6Pqli+ZZNLPeLbeY5HMAWmbtTZBf2
X+kkMHolj4Mb7jpCvFLhOvCFUY4EHkwWg14mcPt7M2ciTlZhxPkpATf7GIVaG/HdKvVzwzsVfnnp
klSESUeeqCyVFp9GhKOlP2MbcxzTlQbJpi3137Ay7O4UqFH3l6uV3YPViOiLQhnigwaRW/dt/J0T
TrlyeIxLE+g1S5E0y3BDq/DjrkObt+CGvW8TNf85mGb0urW74Gc7DerXntSvus6DMK+IDcOMaeJl
rOWLu9HvO2VQf4z9AAdlMuvg3yp6dz8j04XCWDeJSLnZqpza/ZBG+h9TpufDp9KyIAKcQ56+IJnj
RlM9JeOtcFRL3dTXeALYgicKxXv6YTo+setylzvU2HMyqFNUAwHmS1RZ5pea2r6PbcxjWJhDc9Ty
exET8ByvDrpgtGfoFIl1TGpyAJ+xszyhZ5i/MkTlXJeU3sUcYLWBkkB7UNSTJbvVM4d4tiFBDDKg
tY0HLyjhUsDppJyRN+K+RbdI730tWVwfbRRqaZSKPb0vpOfBNBwIf2yK/hI5QTOVWiKrmDx624ta
UnBqkZaSPZcQOl0LnP6kF9+fvTnf/RrMcxmGTdWZIC7Na52HJvoMdIql2dqzqmXSVYCtOMxPymDA
R5qtGpsJIYWp0qGkJf7f9+3/cyx6JShhAGbbQkICLWnDBqrcqSfp8rpQyb/Uo6u+7psEStXtWE9w
1PW3wziZQA5vXuCC2xK3otWwNKbK4k3D6WMh/EjeCiXrrqlrvIi7bPQrsm4PmHyNqqRw/lYc6fsi
0KGiY825MDrGlwld7b+qrJgfUOtBF+f2j3z5hfmNtm1ZEhhos6PWkz9Q8yrTkclPSqf0+yHO7gwl
CX5V+/9/heX/6DrL9b8r8IXP4cfxx/cf6xKL/A9+lVh041+aBdzQ1Wis0VV3OGx+lVg06WhOmUTW
8snQhMFn+w9ww3L/pUoDdFti9gCXyVZ1+8vR3DT/JWic0UM1HQEmFavu3zA0lz2Q/1m92KLzA2jP
0MNw0FZStU2PpM8ERMiRwoNSTbMPJ99+z83ZegacuDvEEoOfelJaPviuJDhYlOsT4VdoYNa8P8BL
g1fenAj4j9Rum1bm2W6AQOW6UT3GXIieU2nFQVtzPxRNL6B6tGo0+efPDh9koyJNXwrz7IyoZeUY
cJ/juqo9BS/Eg1Gtt9qvUbmgcEDI0UHl9FmH0pCpbkTLqLQ4Mh5GqjYARYz5zbP1tXPC7X028kF6
aya9beDe6yi0f8MkqEr8XRYLeSqBeNgwq9VD3xf1PcTyoTxNbSP8AhEs7WCE8v+9XTLyyDMsXQNE
IeQMPJvMHt5yliQ1gvxK1xan3mgK4KQotqPWq1B8j+1zMOLYcXvEe59Qmn6iekVcAH/rqG6GjF1j
ETXushnQKkLddR8Xd1WTtve3Q61v46dPqANLl0QEVJeofqxDOZ0Wz1puIc/CmzI/Nb0QF8uK7PcW
asGeoYPji5ws8F2nmR6DqhX+7fg7S4iFI88D/FXRX9h83CKOEhAYfNxhwhRKL13IiXzMzjyIs85y
fo1TRx0BRSTZpt42xAcV/YswSTCZWrLlnpoU3mUOKsTc1JQTy8i5uz2unU9I3Ri8GQBs0PTmdl4V
hEIhtaBHD1wFiV04svMMONNE+vdgje6GAl9t2A6YNLKa9SdEf14lacvN8zTW37Kmsq8hmJb3kYkM
+u1B7S0WQSCMsFTU07brMhgg1zdmzCTOTuXbItHis5WH2iNWQO2nHHlL5zxS9fm3mgYaJplq7t3+
ATvbUSdpQz2Mromlb6k6aHFpUEJB4VPnUz65QY84nh1h3t7l0+ceeKnnBG528Cl3zh9WqESKmbbG
NbQ5A8ppRidJZ35LxJxOyDwh2kdh+0JxWnlIsX+69o1rXsBwNT9vD3fvy/Ii4AiAu40q2uZ8zYcY
V5vMMc56oeNKofXmdclS03NqVzmY2d1BUm2Bn2I4vF436xUtXc5QDbVyGPGlp9VLcj9Zk/Z31Q7W
Y97PMUqTiovBT2VQB/ztYXL6iCdYgaGSla8XcBwbSahWJg2BKEGQW48Tr9VQcInxyzj4lhtY3NM5
IICv0wUyKZ8CsVnHghttp+BlDFwqoJO5ddbDFVr6C1cp+pRz9hrUtH4dW5qNIi9VniX2dwUNroNj
dwMW+c/vYJ7lGwioniHPq2cXC8XCAWNkfgcqTSznIPoMP9b140jKb1W16lFuwyIXRQFKX/VF6dUf
tyd950AkReOH6BIuC2Ji/QM6cPahGuFj0BYdwHG04F+JFLg1BZDikoom+v07DbSuYTiqTBDhR6zj
4YjmDoY5ssBQwbqocSU8OPIxIgqKc7CWd44pgzSUTAGMJQnfZmjLoEAbhL52BqKAL7E9UNowtHn8
aNH1uA/odN3V9lD9sCvADY0kA9+e2p1tCxrKNrhOwTyq9mY9z4NO0R5fkHNo9vm5N5A0QPBpPiuY
jVxvh9oZKi1I8mL86ATrdnNCVFizFCrEJvAmpvp2NkTs2WCDUauJWoqsWJNAVgn9FG2xU5ViJHU7
vDz6NunR8/BboF5FzR4RTVrybSOXbKjSDWzR57kdZb1UnzJ1SDXaE+OBfzM3S0e15rGKaJL4RUY5
SVDZ/oKogsABQw18OH/pq38QD4AjNwzvRzQWN0s1K4AwZG7lWwUGwW6DrWhTFXzOMf7LjXBDvR1u
/Q2fhucIyJ/IWIIPNLY4RFVH+jex+85XKxyUaZuFl2XR/0orI7i0g6q9Mtyq9Ky+D1Htj4yDE3F9
pf4nOrcbkFk62DxR1oNFCB/BSLTn/MDUOk6jGTVg3WofoMGiWplhBgrHRry7PeS9oPKRyMrVDR4P
8s+fnX44k8HM0xIYpAjf3iOrmPlqayCRry7pT3yBUtjo/XjwWddX3NNIQUOr3HEaVDEKGOugQZLR
e00rpHFqE10Miop3MbWZs1qj/nXqbJpXIDH6S7hU4mCSd1YwEEQToVkSJzDB8qc9G28fxN2cT0Pj
o/YboWWg4EqFWyWCKrYGwZOewO353RuqpvECtMiTuObkvn0Wjx5Lkuj62PiaSt+Ijrr9QH2/PleT
Zb1G67IGUCuU5kOVdvrBOb87VJushXcuya+sADwPnUVKbgMCaPzZHpNXdlGbp6jrpn/3/Ahk1aej
qdV0/of/cwb9+qyaa3PAuUA9wUCuA6qDbhUYu6MvUwn3Qq8TYQorWqQD9VJ9Lm2LDkJF8Tqmk+lG
P2AAu++SgBtdBAK70GG0jxLGTZLx6ydRRqHKQAkKzu/mAqJ6CnVpaRvfzsfP7C/n4obUGVDiQrLC
xSdlanTrNRI/qKyoDUIH4yguSEz1ByfL+iL69TvwNAHuIlEqZK/rqbHjXBhDZuA32xu4Xbjz8pCO
uBhpVhkfbC65orZfwVRZ3Vx5eIlt2RyKW6gRDvSdD07FfTRGvcS+seq+3l7Xe4sL1gY8RMpE8hmy
HpDGTRdB2u18t9Fy/Ofd7JKps/ZZ7S0gb0hB/V5q+msGKWPBeEScjx6iXHzPNlIXRLWNBELnT01W
XPoFAX8Ky+P9KJIjqPLe2EBPy7qlA158u46RV4Cd1vOxQHjUfqXaxd1SYGNkoInhhTMYuNtzubc4
LAputM8pE0GfXw+tbeZ8LIWFUGkzjJce0fU7wIjVGdOp9OBM2DuOyPosgxcx62OrSWxMKtWTKOr8
rrR0rzWX4lPZOunbzAj1E9ZNgo4QWMNTN2HmeXuUT0W97cKkoaLy7ucvuBHrYS4VBWiQFa3v5JZz
34Lw8KcYPu5sD90F/7r+Uzy3wbc5jtq7KFtc9a4DEXpRutKOThEKxW+7CHuOfELXBGt7PcfEUYmC
e0PrsBTI7Nk52Ek76QCPMBOuF6uBHbU5uwOdjq0OcQRVvlR7dJ3p9SRU7Z1bFNHbKZz6tyqucH/F
dObwbprcu4P5enmcSq6ZBcHUpAfLWlzPV2YmM4VMdAds3BigJ/eALIc6ASMMYRlaJMYgengCRAt2
tVEAhvXQSk8OIJGrmxXNZ9j44t+3f9PLGeHy5N0tM3rShafj9tkmNKqqHjo7xebFCbqLHfXOKUrs
7mExR/3PWp3F51TPnPdAG+b3cxVbf9wO/3L1yrvbYkqo3ZI8bJ6Mg1GJ0S1bCh6mXZ/NOsW0hHba
VW97ULgl0mxL1oYnbW6Kgy26eSXK4we9QU5v1aXYQuFKnhnPRr5QRwGfC5uYmbHuALMuVy4sVVwR
r6p+2spi3bfWGL4CJVJFvhgs/a0Wq+Pn2xPw8qSQ6iSc6+iUwGNRN6curpDaUhYY2QsFP1UDJ112
Kg1ye0ZA/5+E4gjFwos53K4+dnEJrJdQ6WJ0fzdITvhB27R4VoAaOthoe9/VopIEBoEWnW1vNhrI
QlMkApMgkG7tckqQk0apFDcRDAqc5duS44ZT15MNoax2m6ODaW9Rc11yAtPmtckJ1592woFkTt0I
6yDazK8CK3LOsQrKIhA5YHHw6Xe8YpU70GPRK6PQDnQh5MJZn4ouxWVyYD6qvEw3mUESmDWYdWkX
0ju4wVbDSHoUWfqrxVTLOw0R5IMrYCcgSTfNHGaacNuHKn5gHYx16bBlNeFdXCvDGbUiUODAt5dX
cahN5cHJ//KNAWoXqA+aMDB16aivJzgQlT3GgZv76L0BWeXCfpyT3KZO14KGrCgAoxuW/oMdC++K
a44ut8ubbnPdDGWVOJjplL7ddcFVIKb4OGETc5kQjHyvmL39gC18pnljOLSg1nABtRB/+f7bu4ib
DqwJpVraCNvaTuvohYv2GY4uxqD9jVpgfhX2lF90s2kOzoad78r9LFmHVClp4G1meVGxoFaVpvaR
2gl/tLjUPRSBjmlMpzae2SagaG+Pbe9MlDkm7xpZ4xESxf38TASzUoazU9QYP+pIiyt1h/i2E6Sf
kBwFfaZmxvBnzVla+TE1oCs6okHniTCwM//2L9k5FoWsMkFNgA+FgtP6h/AnMILMuPY5u5Ghy9yG
HthkaEAFa2qLt4PtrGaGCqkd7AS1fntzLS+OGGq0UGs/Rbn2sc9z8W6xRvMudd33HP6hPyixenc7
pvx2m0NC2FJSGqcO6mj25tw3kVQd45kBhmmtvRsHE+dFR+TfbkfZOYYxeiSGfJZT496MLCn55eZs
Vn7vNqiqI+L7AEy0PS826dhZoGBh4qrRZ9V1caLkHyxf0l9OCLpPQJw2Qyww8opMCCc+Mozt67yK
h/MQDcF0LoxJw866xBj49nB3PiRZhOxkUmtnBW+H2w2AzUUAotnGHaBCWw4dcnv8A/2h72qLxcMp
HBT995cqWxPpKfiB1Pa3nPNsUDFKnCn/VTaqq3nqOm+6cSk+IDnsfL09vp0DgdUJhUHIdcrcrneF
qFqtUlKb/FGgcFvVqYZsf6680mIHsXGrLA4yhp17FOIjtuqaQbYEQnEdj28Fy87JWh+mHOpZBhuD
x+hsn2OIBmgAlhimofXKRdMFk7/Ms31Qy9r/AQC2aFHLdbQZsDnYERcZP6BfguLPJsj617glpE8i
3K8r10Ceb3LwgC/s8mvS6F9+f7odoAymSxOVRGUTHQfTRB37tkVjhxZRFzjAo1t8J88DdN8HDvwj
GaCX9RbZ1wQsJoEM/IOzOX/tnAqbaWYu7F64HXFaJedwmjBlge1a4EN/P0QYws2LoiAYlyf/nmGL
nJPJhZGiOL8J55KvOlabCtpKRVsAYu3666vpWONDgyFcXI/dYzMhb47gjXG5PckvDkKi8EzkGAQY
zot5s8YCNDFwJ7McT9jZckk6LA4B4h31pl7cJwDiuEfpldI4EOr2PikZo76gT+ZNSMkjgt7k91pj
jgCF0bm5PaCXoRBKoILCRSJ1srZ1FJBYHG04JXqNGxZ/jOyMz87c2uexjq2DxG8nFNkecEaZaavA
RNZfyJ3yjpLbrGPREy7zqVJiSY9MQpScptKYk4OTTq731Z1FwZ62j+yZWgYZ2GZBmI2D0OVoYHw5
W3+jPDT4cHiqSzPAParyUTmYyBebn0h0z+RrnRIKJ9B6dFo6h2KxJ52uS4Q+S2HVb5Kk6N6qozk8
qigRPwD8QegoaKPlDpC9Ylxvf8mXtUY5Vj6jifwhcm8SV/U8HcLkWgqG9bo3cMC251ALUDiz8cr9
EuG+kZxzoxFfDHTa6YTlOEICBkpmkmJ04ZB8TxvMVm//InmBbb4AXTfAK6oNBIzy4/oHjVW9pDB3
BOxXxfjTqXTMVbuwfqeH2YdZaZePoEi6H9GkmQcrbefTk4pqVIAtSeDYopHy1mqVrqYPlZXx/DBm
wgLJG3avEksol2RprQMo6d7UU5WgNEHfBOuybSbq9ovop95aPMpoFEwglZE+5EvD7s2yHhW41qx4
Xk7Iiw4eZFAbNgw0WQWWW9D8HFSd6t7tud/ZbPwikCCIPyBMtJXzRJpKz1G6Uj19npP7ssa7oFJn
12eXdwehXubhEk7DNc9npvzO/bf+zrpeaE2oOrMn6M75uI4jClKmAxRlo7jkLuW8ATS3vyzj7MVD
l8CHbdvf/+RkpyisYAtHnXv7BeA7g6yHpuL1tlbfw8rPUGo1Yr/CVcUf+yw8OF12trvUIzBcwK+O
zMXXY47bbIQAaaqeMKCy2WZUP2rohT60Dn4ZWitE7RuKW78HKDKNuNMOinEw7TuLHNCCTHeoSFOe
E+tfkAQx1dSFRU5NLEXOoINaFrTL52LSlx9j6aK+fXtJ7Wxn9EeoSEuhJA1a6jrgmOvp7AYB6sqK
OkYPUmP5QeABBR3NMuvmTCPIqeHz5UiH9gaCyAcD3plyyeJEU4MchyHL3/esBBZBfAtjJwJwjxfQ
Rc1wZD7NCG9eKyjZ5gm5geZjVkF4q6XRcjZH/+CuJMGQgHVHB1awnQAjSxqQic3ijWOvn5IeRn+p
hYhhwyg8eOTt5FZAxikGgRkjnURpYz3YKRyy1EVy15v6AtOKtMINYGTtv4bQEUCqSO0/sFZuPAc1
8bs0czODHEsz38yN3Xij2UUHmkovPz5XmqDuiPwh2cK29DlT5tPQADQ90wihNsHNvyOjbU49rt8P
RYH+QB81A9KgxdFUvEy5qExR7uVyo4tmbGuOqSCnRtzdRBzciO+QYRweFLbkAVb25W4iBZKwY7m6
TCS51vMdz7S2q9gwPbaV/tEJa/2a1EghJKI2vDTlADlYzS8PaMKRsmoSd2Pq28asErWgnQV86mFB
Va2QFAsh2vjEl64utzfubihqexT6bAsu2OasGrPeUZyssFBEyTUkO1A4m6Etnp0J+53boXanUepn
U6IQUrJpPY0LBARFiwLTQ9nx9dQn4SUWmfAHJ8AXN07ig3B7q5LcDigwzTJZNViHU3V8OS1IQtxy
dfUJQHB2YetW5w614g/VgvFHrongWlpoiP6DgUohALYmqlFb/CHsYNySh5E5jTGUHiqBp9IYqY8F
lME7+iVH3ZjdiaUfoyINQL1220zXnDKYQ+pgnktr8862UFV34Ro/keHurbhqvt8e38vDlsKa3Oyg
ehBSlmIHzw/bJA/jDNk0yxstJlAP8XWKZrN5PaKucQldaDNKX1mYx7npfYcS8MGS3RsujU/KXJz3
1Eg227GbqlykGdOrI2pzFwSmuAJpCinKu8bDMoVH/XG5BdapKjKtUHR0RCbZJdsOQDWPKfaEjYVL
VdI8ZvSwPyqtJcgdu8ATbWdfQoy6D46A3aA85eA5IAROyWI9xwJnMOROSssDcWk8uLBVznDDB79y
5uBuVob6OlbYif3+h7V5VvJm5+WHTPI6qDYlwq3HwvRaJyibc4//2aUFk2IgNzRYP1M1zGHjazFC
BBjg4nvV2NGn2z9h7+MCAKRUyi3KXb5JJDro20sX6SiwBJ35UE5i8BdNCbxKWTqv77ujl9FePOpQ
vMq4RiiGb04JSLNZllNa9BRdzN9UTLUuoD3LPzSQ9eLUpmX69+0B7hy4lL2oFMgagQV6bD3HeGpV
Zd4LgdGEhmNwhJiUScrrh3b/7XaknaFRKkAhhH0iuEg25y3cSsSbygX/OGDWCU415WLCOo8x1Ehq
3Jd+OxqYaxDXZCWAtp70355lYGWaKQh1qLan9oI6Fo5TJ7sX2JamOGy2XTQcJB0vR8cJBEVGajhS
N3DFeh4bVKRyS4lDf8L59GJzQZ8hbivnPEkQ6AmG4SAJeMKDro8BC7QOHV5ye54y6iZglQ3Ogqsb
+ufFrH+bjNj55ixt/j4fB/WNugjjzxx/r3cRGvz3cdXX6TWw3eii5vH4mlaESqOhaM/IfDlfSGB5
796ef/k1tz+P140BbYpEnC+xng9XKPTEiyjwLD2z7tiZ1VlHNuH+dpS9WWenGJz9XOTk++soLc4l
cDEwfIyTEX/Otozv7dz+lNtuC2O2O1jBLw9BWnJcMCiq2BqYoc1eEfT+yBzbwEtxT0bnXHHPLmoi
JzUspktk2tgCR8URjvTlBqUkRN7AV+aCY/esh2gIlNkjS9oSY7921pYcw6c0RCsKwot3ezZ3xoeO
gE6KAhJOFtrWofA4xPCiankXZ9H0gOCCfTKsuvSXDJJ2Oqr1q6XED+920J3xIU0sRZMhR0hA8Dpo
MkUTXTcL7vxsgm1R8x7Iqt1/zLuuO+gf74Wit2ijSM7GcbbP0Dp3QgS+kHBYZk38rAILmRwLrgBb
wZjS6+1x7W1QkxuaOLwE+YfNDuDlh8jBWMQ+srXlj8oamrfjuMBAhfatXNVcVFzUxhydJ0dvviHx
V/qoppSFN5bYMXcdV407Qs+fwzF6lJ7Z/u0f+JRxbraoSTEEEC27VKXUuZ75MsswcpwwC5qGOStP
jSbih1ivlLdJbEpB+DGrTvGU6++WUa/eBM0YP7ZoE11rXB4fa1HOb/GtDMFXgEmd1CZoEfFp+re6
EhV/6KgO6Bi4CXqZSLsdrJmteicVdM49MhGyAq4u5FvWP70yQPXkQRf5vVp8LCs1u8cNPJI0qehc
4HhzivK2u6Z9pZ9GOOgoeGLqkoDBeZMVeuiDGakOZvPFScRZB5eQXiCddP6+SZAkRqwYo8U4JyM2
TWGRtlLqkApiignTB1MN8svtz7cXkO3CBUDjShZ21lMQdEWJMi/WdZTgjTs9asVD1esTzkhFeV8N
0dF6frF54LoRBnwuxTPEtuWfP7tQ7XrpDTOARoU5Kd5Q0FWAJ4BHWBDaPziHXjyVZMNPRoGOAOFe
3cwlSa+S4CtrnIexNhssWfTlp6bBLKQw2tOzT9U7N1dGryjd9iD0zijRWucVwYMXPOg2/1J4jLV5
VRvnSekdH5oWFu70rc+G0fcfbn/AF88WKXsKtw9AqOyPb7u4oksaSlEQLqx4XHzEVW0qFMHkVbm9
4E4x4kiTz+WHSMc92wnzI2D5y0Iw8aXUNg8JlizQ8vUHjYgIbighPpQepNJUdG7cdkjuKttKVGwo
0zr22EdBe4m1UfuEVsr8KPVR7sI0ONJVl8FWZ5H8MYB6oFRS2KCtvf4xFSgIzQ5hv4S6i8kitqBe
0RZHKg47e0byYqV9lGSobTlbah0NemCXxhks/3DpXUylFUCLJ7zgXQ9f2qOn4e6oeKshpUzHhffw
elQzBBF7AsZ8FnQU7sciLF739ZCdby+kF9e2nDseDRLkxom4TT21MQcmMrYGTsci+C5QLPNEbBV/
pzRNlDNgeePdDOLogOC8N5eSxKNRWYCjvhXdT0j+NAN923OsSfk/vchxlLQq9YJwspb4nWiOakP7
Edks1PYoZm9hdkgJDShKSCnNYUG60sDrXQ1xp8rFAkI9wVnx9ry+/HpCSnlLqAxlE6r166+X63a6
6AXx9F5XrmbidPe0G83L7Sgvvx5R6DGCVHHJu7ZEGnwEwojyNGQofMPf6o2T+KJx5zdj1WcAN3H8
SbCfac0DHOHLySTpElJqWwDDhG+2HhyvIPY0Komw9ersrg+a5M5QR8ePnUB9ZTrZdDDMl2c68aT0
pK0j8I2s4DoeXXd05VoX0DSWgL5hT8V9j1i772o4LtP5owyHnPCpRNX1KFmQQ1mfLYSGVCJV7VGq
2daH5tBQRnDU4mzqSKaHHbqpU2fqPgYNuTeDST6F2oAwVz+Nnpnr00WxFPFBNcHu3v7ULy8X5FJw
bbfpPrFXtyculpBBZSUccgqy4n5Q19FZ1Tr7wTLxjbkdau/zsq4oy5PdIeCwOXlwiUZmM0A1Iuw7
07MrMZ0bbVbudOSfTlrbjQfZ7m48pNTg/lPgfFLjeJ4dtJnQEH/SWU4sLBRxciawt7LXyCM7MGTb
+eD5uzeVAEfYmQhkIgSwuS96a7R4LiDikDqoEGpqknlz5KDmrulHzfm9Y0Dytil9wwQF67BeuXGL
QrIoCNXYYe/j+Dl4okBc8Pc/GNgFCoiktFSHN/sjHOcwCmrcvkY4voiAIgUTGXOAv2rytz3YR/pJ
e6cOACTwVTSImET5PZ9lcwFNTx39a4itbYvU2pRoV0xbFNieTfvQwuxG47uwDhbJy4yHMh5jYxdA
FaErtQ6K6DfNX7szMHJGfwuLFLd/N81Tf6faIw+Qopyad45S5/828Kx8mPBS+Hp7kvcOIYjDpBjc
l7C35aw8GzVqLrObggE7z7HUIlR7SPF9HV81xXU/8d6teMwUrqdY1fj+duS9/UGtlgSH69Jm+OvI
YsLdHG0zA3nqqr60Bvp0cVziTxcicN63KM3ejvfEst8eerR8kXHQEHUGxLIOWGSmmlpqyIZs3TE6
6ZgMw5YMe+f76PDw9fQ80wsEQgIr9yy8BNXTnMfFG3Qwy69aUCTTycirypCa4Frol1Nl86iKu3Y8
TX05DCfU9sbx7IDM+9Iio/gzo+iM6HeNy/QdiP+0haGIVO2Zh1zyQ9jd9FdqTQX2WAj/Sk+BpS9O
1TJUB/CGnSUmuUFg2jgXSLs267rDMb0cFgji9QQ/KEot6yTcrPPjMIInipDseXat+qxTrTthBneE
G3r5piYhojxvmGj1sLm229gVrVuZARJr1YI98CyMjr6O1ajfxkxrcRRPmv5jpwFKPRlmynTksdA/
1dpstaeli42v0v6ANnnU1Nj8dn3wzoz7OkCatVCnUzz2JN6guXL0Imm9wD2K8vEoIdk5WmkNg3l6
EjfgabBeOcm85GbUkNjZijF5mjtnH7HqC088yGf/9irdC2XSMQaVQM8P3M06FC6xVaWxIVk3wC75
dLRqtHbh1si6g/rszoEnuUH/DbW5EAtDnnYxozLNXns16FX2dZFPoxOvwAjjgKKe7iazXC63R7gb
Fm9qSCjUKcjv1iM0jBA5lZgROrU1oANotNIiGtcAtD6rvvrqurHiB0bjHMR9cWnxQKeEJ5snXF1E
X8edHQMTWbOHA76gSZtZk/JBILH57vboXnw/GQWWJuwm0ORUKddR7ETEptGAKBBdCOcFK/DTMqf1
mwlJnIP78cVEylD0aWk+YYlGTW0dyg2hGdIlHbCHdliMWqAD0OmHEqeo9kc35cPnTDWO4EJ74+NB
Ck4OrLdDw30d1Mg1s7fKcvQUZZzSU9+3Jf0ES3/TZ+ZRTWtvgFJoAhAUsgFgwtaxsmYJ9DGaB6/R
hsi5t1B2jT/UZOPmZ4HYn3UOSzIPUx+z6GBq5dStrgqmFqAIOBl2IE/jzVNgXGYDb9Fu8CqVt344
14tXDW1/6Xn2+6ax9P/LePp6pIGGKnuVEA9PlsRTkRf2s7opL2C+nEs4YDD0+6sUb1WI5fxNfs51
vBnz8gGPkcFTqG19Ab4A2rgPDNQbmzI+eBXvrZjnsTbLVEyVK1K9GUDXjbo/zqb7UMy9lI2Mfk9v
C5qd/GyoEOi8JWinbbd42Ik6q6aFbLTKzc8d9rjnaMhVf1Ks4HcL50+h0NGVy4O4m32QDq4yljpr
E0lc9zryyLrqDfYgLtvjHxxcRANsIvM08vv1xzLr0ilMfRi8BaC+5hfM5+BhfGQcPO73Fj2mR6x2
ChWUkjdHV4T/qdsZTu9BK43fG0pmeXOLwX1lG2FLRrYc7e+9lSFBcNKtgYLNtlXlALiHDhkOHq+J
9qJa2H3UBb1tdIT1u99f8BA/BVZuT/D+Te5X5hSa9CXovVKdCz8FgPWJhdGfUCxLDkLt3TMSh0CH
lfORKuL6czUBvYtQRW/NDYb2vjAr7aOiHFZ+ducO0iFAWVls2gKW0z6HRZNFrD9Lq6+JldNMtAaU
olGvTw/utL1zGNr3f2NtFmAnsAdIbKX3wqXNrqoCgdpWJuevLlM0D1El20sANP+DVQ9XF3EAibF4
svJ4/jDJkqqre0hFmJD35Y9ca3AFCDsnOFj0u/MIosKWsh7wODd3DIawSHGj/IfRDlob99DXjYco
bNvmqqblUVlyN5jDGQUpgHL+Fr3RuJML560aPHVojeAkKjN6mLtGma8GfgHi4FLZjYYeAD1SpByA
N68XoqbkijqkyQC1Oy/fWAHWAPUkHsIMS93f313MHS0KaVPOA2sdCe1aG9/PlCVfZqGnLkFzT3n1
czSUysGx++K5ykFIhV4yBunGomG3jmQtdWMVMTNY0Tb8okxahlC1nspXROwPXaeeiknJzsuUfbk9
xK1k7tPdQguYnQ13mifNZhOElquk+RiQbcXG8soaAUyXGHNeE5Rpr1qvmFdcLqZ3NcZSX2ltBa8a
PYmXMy+f1C+jsr1a6IT8qQZ9jnKLFRU/ejHMP2//yL0vLkG2MmOhY71dzLzlqkRzuf9cdTQ/JtEY
npxMCb+7CHoc7Ju9y4LsnQ4YhqA84DeLyyxwW6ptLqUigBGESZd9sdqZaokOKIcO6RHveG9osrRO
pvsEEN8ssa7QYq6Sias9nTPfLazkiyHfk2XnNP8gOaIwISXdIANQDlqvMbZuhNkBQ7PqhPIWLbXm
C8+TwTrHFaXZg4ncG5i8KqSqLBjIbVkSR4JkpihF6oeF4t2oZt1docfiDEgk8m8vj71v5kKpkHRq
cndb/pRntZ4BhltojG7noaKp3oU6eOCpMOYJ/6oUkDJ85j9vB9wdG6LkEllAN33bTh+MunNEnPRg
8AzlPsx07BKKIcKid+qCg0tq79qFKA3aEHi5fJqsBwezwy5nvEG8cjCGD2lqdYrHc3CwD77XThwJ
eAFjJJmKL0rnto5gB0ZCvWeOIkJHf679LKjzP27P3G4U6HfQMXhnmdvTxkziHLfZuKco1bao1JaR
fh/G+uhe/3dxNms9yuKGRI/RWMjEn2Znqvyqj+KD0vTL0puk9ElqE2scvM7/5ey8diQ3ljD9RATo
zS3Jqmo3MxqnMTfESDqi9yZJPv1+OYtddLGIIloXEg4gnI5KpouM+M32vWGZXjppgOrCRjeS5cnG
YEbzsdnhWJraIv+uDmn9C8OLbnww6gLvgnFMnBwR4sX6RY9QN04qEO9HDDixeSgjwQOsSguH4013
hp9dpWmKrxpJ+nlIqwIzjqZqeedreB69n7oc4x23WIzJn6LKWIMRrWakm9LMfMSt0XFPXZ2vXzqM
baKDVHBnw5E2wdCTzQ0Q3JusU0DsBhoHLDKG2Rq4Zbp8Nux6ejDxrKLksSj/YTZJB1k38hUEa+56
D+RRhcRch/xUS+pU+kKone8MTXP0PJZ/Z/M8RueT/hFMWQq328qD3rdlNjXqEA4dvkWcadkXsjU1
rJtSu6xdVfoDz6KDwe0cJgDTGRVUAiqZW9zpin71itHjEKopfFWRzfmnnni+Vs1HWnp7u4/EEwwQ
fBGknOR/f3VQYhKlTCCKcRLTMQFLljL/ZqiRfZDL7EVhniilUCriYSdXz6sojaJPugKhC86rqnyv
FhyQfNGUWXh/i9+iGpgg0hZEJZFV40TZ7HHLG3Kzx3sJm410VEPbnWNEYEGIBxV2P3+3vTC1p7br
Y/FO4P3xGSD88ldm24p2MrWcmvH937M3jxKhQ++fTjJ592bYuKBmCV5p1NipXa2xpj8I3fi30oYj
fsFeJDB0QJTZDBAZN9uhFeqsRitoc5eK2I9Ji6sHs6mwQ4kAbR2kwHtbQs4lbwhKY2DprkeVz3Fe
YM/Th1qvONo7HaRg7qtTptSB2a5p/snLYHH4wtDnv+5/z71DBpwIpwwVfi6LTWK69EWH2+k8hIml
UrZdhoL2Bb2ODxoOK8FQJct/mEBcKgDooAAjkUHXQ00sBQEYZSKNKJDAUxwFjn6azefGxmjuP4yN
BJNyxG8ojHwOvNoiBfhhM4cPFdYDFly0xGx8aZPpMtnN+Gg51dHBtrti6AGiPyARkVsxH+hoM5kt
Z4zZT9FzUisG7QhPezISrTnII/amDRUzCTSniATS53poEzRkrL0xDG8oslzGackQw3awOeyj4U+F
+Afxfu+r7aEN9cRDLJlGBkE3ASdHeAnlqRDdXC0op9H1kH+an5sZBWHcP/r5a7Way9+G0nKxGkuW
fLKNvDraKHuf+PXP2GxK6nM9anH8jInPEgwFTbR6XKygsJIjk/vdUDwSeWiDVuFhej3iJDEmWgwe
6eeojUGK+hL4w6w/t9jCne4v1L2z3EWSg/0nm6jbm15TRabNCy/gZFFyZJ908SKJOd/vR/l9Ym3n
EEAlVREKKiQWmxFNrtn1s7QFxkwOP5ZMaMvZSDGhK9UqDnvbFS9oYdUvSaXCSyln89HI4+FiSP0I
n/LXPJy7fHSWB9Ri9QvsqPpLFVnW48D7+SAf/60YdPNbLZYbcAtez1vRc70v4irr2jHM9G74Xx47
06VfK009V2zmS9P04E9LbDumi67n3Zc8dbzviWnkZ3CO2S90pbUSrI/bN2HXiOpgvvaWBlA/npMo
5lKj26zCqgHZqVEDD/uqc9IA00D3AfCL9ROD4SOu4E7NggBSFh0sH5rZ8re8OsRqapp9HC1sPAev
CWUu0XHGaDFY024IaAL+M/Tt8tDM6dHpuTNIauKATxC9gGdys+M7TNdJ4CjoTvhDnoZ2ZqNbGUld
qBl40R2cMDvjhHMBnokTBoLDloRpjlErJreawixyTd8ecZ6uTOHgG9ZU77ym1c9prv7QZ9EfPC92
x8ne4wtTWwMBfP2Bnb4GBViU1AbcTIRlZpWndsLKVoUP8nCwA+Xf2qxqqvDUAHjVgoLbSsJWYAsW
Q2vZ6JWRPrQLVOLKaUbfy4CNKoPrBFrUi4+xwhGjiDQLVAOBx/s/Yne85E5QUC2TB8T2JI9yaCsD
rS8a+83z6g7tiy69SavxsN23d2tIRKwJV5IOOAfP5tu6EJFcgzLsBMnrg1XF1qeoKNwnzCidBzVB
Tm9dFycsmwKzRGNxTm4WHV0ZO7nV69+w9TRwl4nqtFFQ9NP77vusIsVjt1HzWe1QKRNz6n3sszI/
mOmdE53cFEUa9g3vnO2u7SMPBWSYQ+HUT9id4+D3HJG2HkTZyQKIAviGG5lzfYt4juMyGwqbKFq5
zF/iJKuzoDUH5z1qC+opSqjUHCSqu+NiIiUERspWbdJFVU37MeqxO22Q4F19DF7VGkNzz/zf2xep
9irOJr+xMgXna5taJB2Q5izmMjq1TTGEohTtAXBzd0hSPwgNNx6H24S00GIsEKyR/TCUcZit9RIA
2j+qQO6tQuChqkeS/5tAd70TbLzP1CZjqjACQAMadV1yX3M+jUvXhgln7UO52Ecgwr2tzkuboh0I
bUkKug7q2rVXlOPvim5dPSGRvASDFQHZgK58cHzvLkVZOEAOSoLfNztdW4FNDAN9K7teoLSDTNX8
1eV8g5lZhHHV95//wwqhwe5KQTyJ8bsem3BTo45nciajNRCBnieYIuU8fDKAIj3+l1DkZzxYUGTa
wky1ZcVKVPbkNLxuH5IFa4PWzWAz1EZ18Bn3Zgw8HwQU/qFULW/JV7e92Yml1BR5WLV1++fYrvFP
DBKtF1Fp0Zf7o9pb9zKTp6WJ+idGPteheMcPzihkO0nN3C+5JYo/Fbeq/8uAKIPxqgXUzrv9Osqg
Kh7ajNx4VPGUs17UrS/yrnkQlXrkrra3BLGQQvIHiiqY9s2AYnVcZ83lIsfCOD67AHYfii7Lv6DP
053x/osODo69LQ1MgEGBoEcMwLgeWtd6dlxUVFkNc27DZlS9DwkaaL5L1QMLFyMB97hGf92ftb0F
wnxRDQWFRMay2Wd2pjTNXNR0U8vc/WL0owBsPTbPkTAb/34ouda2ycqrUNtXibSRb/OGUovqJuV8
TpNUeV/UjtL4tki8wBms8t3sVEaPELLmhfeD700m9yb0X3IHSuabdbM2+Mo2SkX1JXHXd7w2PxRW
p4YqTqHvUj05wrTvbQZAXchWyEoPUpDXc6lbbTLmrRjDxFSjc2dagNZ79c0cXpI+2AFStRQ8BnW7
6yhDNJG6CwWie5xoj1BDl+c4z4aDT7e3LqVKDUVzyhA3QtkocNCSFjnrch0XMDrLAv+UkvHQWfrZ
wNTHp+n+Zr6RHJoEqlMuY8q2OiO5XupZ3FMmBDOYX5ohVeHMIf56f1XsTRNHMMuekiSoj82qwMin
MWxMjznvywYYQW6/WxB+Pd2PsrfHSFfBjEOF5qks1+arQ3hGJdOwJhZ+NrTJtzSrcE2emyX2ndz+
LwmVCQsZWgE3CzLQ17GoVzvFaFPQcBrXOmdWXZ4HVEMPRrS3m8hFORkN8MEkINdRJEIesqYqUG8f
hqdxNmUiYJWXpszLR8epj8xs9qrGZAEShEq7nZibe4x2ngrwAu9AIKjpuUpX71Ioqf1iKmtyEtGs
+sbaWGcMxhR/yO0q4NEXXVZ9OcLl742cTjNrUqrf0EK6HvkgJqEXjhAhbaXxHwMdp6AE6uIDIcXg
LM7MH29fO9IdjsoxfC3UMa/jzY6Jv/1AvEof6gfHTOqTbTbdt8lYxAECd28z0BmV0Al03m4R6WmE
Rr/wRJjMnYcuS59/FUiWXd4+IPgMZFlQjaT8zPWAtKJIDG2uoFFGuuLjvBeHi+KSvSreEZ1hb995
aOLyFqfldfOcqTuRgLxLZgBBQ+RnVlT7rRZNX4pFLAfdk50zkhYCfXNgO2g2bgvufd5THvMIpSWW
fUYSoPKXohFnW4+7sB4dF9ew9kggaedClTrcPGsQ0kfXRv6oV+fKhFFh4Wp4W6+Gkv3UM9d4qLtp
DIy+y/9dDMTF9D5Fx3k0DlbKzoelrQfSkO426OVtJ70B/kA3zxIhIsv6mc79P/3UWQ9qFh9kJzdL
kmKRBw0GPALNdKhw1yO0JwDoaZpQdEuKPlh6gAI1TddP95fkzZ6WUbjdmDigSTdcpSRvK6r3BVGm
UTzZIGveV1FcnEkOPyWI7b0VgirDwVg0UGVFsWaLGooLQ3RTQ30Nf1D3oqhjh4uumb1giGC8dbNJ
pzhAmiw+am/IkFx/P32hgxnVAyK53jw+mV65hj1y9c/WcpiYyz91ld0RityfRiWSoWAeNqHUIS6d
MsYR2LBFHmoCFT2ns/PzUqFfFYHw9SGtt48NxW9feHN8MIc3G1CG500oLSukguQmPAxbq07hdoRl
77UnKmXtp6as57AkFQu7qqXx1S1HScrNPpBBaZZK/D5XwXbMDZoKS4EJc6hleR30TlSfa0VQRk2j
+Hx/je6G4s1N34BCOMvneibtlSu3t4wmdFZnvfSZztlik6w3nbMcJEV7n5LkASFxSuWSh30dau0X
xwbc0YSqF8uWPRrmP/SkGmc/RtfhY20M1se1F8nX+yPc2esAMiReQL4iQcZeh235KZ2ItSactdp5
yJeJ7CKuh//wHeWweOxwfQOXvo4irDnm6cs6qaahuhiWoodu6iLnIWLv9B8GJDECHGGQ2rbelPHi
KJ4ZMSAEXZpPRskmpZpm43N/P87e0vgt/ofujQ6LZTskWEhtUpgNyMq0PLlt9u88egBTJu+or7QX
Ceo/ZBnublnLv/54GJZ6CmUSbAO11X1wAa34beapL1NmNW+9Ytha9K+YI3APEjR6HSpmkSgCK5jQ
alLEqiehXtwVZai6N4vH+99v5/inIYKyMIsCjsyW+scSSKcon6swru0RruVSqNk7nRzvMbddvIgb
x21+vD0kzQEQX1QIb/vzCz6TKQPEYaIXSGyhC+tn/bz6mjbol8p1j5rke1v6dTz5319lCnMRMZmT
W4ZwqxAkaQYF7XR9eXTHyAiLLkkuSOonB42Qm/SEKZQ+KaDfuPHU7ZFccV1bPSTDUFeq6kRNXA0K
KirPXbF2wTrqzUvsucjwzfaRMcHtcC1qXoBleD4ifLBlyDmp1dlNxwlWdV38WMQr6mkDnI8pLobP
Ut390dHZKvfn9HZzEFRijiWFnMibFevpAFfaaWpC/m3Qh6iUp5l3hK+vbzdZgw9B/05ydZEvItz1
dI61JPAaDo3WYrb+7Kd58WesaT+XqHgdbI5bJR9ioShIIwvMDlDezbAyyy6UlZGByIQA6U9572Z+
pdT5j2Ku6heIj9UYtH0JuXSctf4dcHMu2xzqGfLla5z+sKMcLqdrAo09OPhubwwe1aSFHBRQX9zt
xm2nui1zE65sqRjZ54ziXIBFrvn1/rzeHg90msBGIP9AiQB68PXHtmzMshOXxCbDhBODT8Xy6R57
X8a8+a6LwT3YNXuDIiDvdCoFwKblMnu1VdfF7syWCmfo2oN57rpiaD+oiWsfifDuDYsCND1nmLA0
KjbDor5drSycNlxKmJXYBRU5YmJ27EuTn/eYkB1V9H97vl5niJTCeB1JgiAH5xZbnLn4J3cqq9bN
kvgR07n6vVkv9YPN8jotpqXkvj7ryjvYI+YXZ4lgEUaT07+LRm/8kdtICUW5V3/L4PY/90PsPg99
Zv9rlrX1FWVuM3SWLP5UNFpK+6o9BOPcnmb8ejTbZHEWeXZrsw+ciCezYaZdmC5D5SBLk6sf21Uv
noxBlO89Z1BfKmsxvi9w1Q8el3tTBXBBotNI/qCpXi+JpXGb2Z0MUuvB/HecY++9t7YVSiDmnx34
36Oq4l44IEcIeNFxlADm63BGlXqR2qV9uOh9/k+lWPPDiFxywPPE9cfSPCru7Byc4HC5Jzg1pVPx
pgiHvYFZDbhrh/OkT++TodN8qqfmY4PE0sGJsXMxEEq+8gjI22uzuVT01dU81xCYtLppPbvtiP2z
yhsBQwV2cmH0btjH6ZGN6c7aAV5DFZNTlJrmtgujCSoOdGux5iri6GtvwtS7QNTr52fLWNyG+mmf
/0i7bLhoDQjB8/0DTM7XZt+RYUpnKwqc3Aub71v1UeH2td6FWLqM3zEDFUHnljMGNiI5N9lo/Fmh
nxGdal2kn5YqP4q/N3p4C0DzfvvFbmsjXr9G6HL2fdjFS/69GQFxOVhOP7aOEgdumq1flmYUD03t
HHUcdlYW6FygpvLTczNvnhQQCC1tmMc+bFzFCVs8Df/Q1Th5BrJQfLz/kXdDUY2hiS0rlFsIzwAz
mr5J3Yfc++pDucamPwLfC9APWIP7oXb2p9Swc9CTkiXRbWu0HrVu8Cz2y6gif3ZZlU4M3MgWEE8N
8d1TrydHD937IQFQXR8JbmYUdroiEd9lDt1R241SXoOWrQTpqiwvU2/Nby6SyILW/xvkjQVKi70q
6qxRB1h9XcPY7ugKDcv6YqHhfnAo7A5O7k26viBLrE1FUii9hr5k3qMzPhnfUm8sXtapUU7euqQg
pArP/uP+BO5tCIO+BU1ZbB+o0l9/zSaxG3VN+y5MdCTdoho9QG9K/5fqafcHFOjlyekt771bF0fs
np3cglIFSFIcNuAjb8UOslb0vZF2XRiNuQ2lsOwCNdff/kqElUYFRqKBZCt9c8guLXLFNs/sMFab
X3VVrO8QAkbXaV2G0/0PubPpTLyiSHUxIQPZt3nW9H1Tr/iasSCjBpeGjNxC4NMTtNYh6mfnECX7
YVj08qAkb3v25qLpPajKMuwMY+wDjErb526E/hdEqdI/uVOz/plMAp9Cs8pfshGA3f2x3mKfZIuK
+BS4eBGz+a9XzeqiMlRJbAJ/HIkK7B2niSpeq9TmpTMo1KBd755i8h+/GmzvIuVKDn7Dzk6BTsmT
lSSE37DVJIszdZkHFEdDsxTFGWlC8UG0HvDk+ZSW3pHh+c5q/V21hGzOVgEbeT3gZRx6nJsZMOIV
yXNR28nXaezTh/vfdWczEuV30Um1eGhv7ohi1BKHlIMx5bb1Y0KUx/eMsn3nOU3znGeO+ETO0pD1
rUfnzt6SIqWDb85hIAXyN+Ob3SURnUoRINash6Rr3LDKaCXFaCU/9Mha0VPT8O1ajfrsuHPx5/2B
700mVGOaWbKfRgHzOrye5UXUmNQEMs1YOXKc7y1pxRmDh39VJdEPDtm9rUq7h/MOsCJp7GYyQfKY
SZVyKKwsm9mv0Y580qs8fb9S9T9YprdTStedKHRcECelE3o9str1umxqnT70RLR8TGwrCsraq3xQ
e9YlFW0TxmkEAwpR4YNR3moKkzQDVpJC4xROqdVeh8aNrB+TuOlDx4qjyc8TFNT1Uek4aKOuKXx1
0c0HZxXWyVEmtz2pzpJf+qmK8nNeJ6avDm2X+YpdIs4LVxZWgymGX/cn/raZyo+kRUv+C2SArvQm
wXftOKtT0Q1hN8fLs77Km2jMa38c5uqST+7wstqfaOmHXmwiTaXOtvWQGt2bIWzyZ8ABYvVRFKAV
cv2tkJawmxj5u3DB6Qo18OlH3GM5itNTcdaGujtl0aFP5u2ih6ot2SJSuRYijvzvr17X8arXaRz1
sJyyDBFMZZ0nzS/y3lAvoNfTOfSGbsku9z/47don90VsCtEpKpnsuOuggMoclJR4ao+N6AKaj3Ew
T3b0oc8K66B6cKtvZUuxdZPjkguYTshmbseFLeHhzhZGCjqO57SNytXvI/T+fa1JxNOQoo11SQbw
YL4hwMIEU2XPf62dMhknD+dqMDGr5b5zx64rA8UZpx9C7zDXU9zF/bOYRbOc44GV6feV2n+op8I9
eg/ezhFzg50oAC/+Rb3g+nOB7K2jImNRjhmC6qawnQBUlPJvXCcFdMmp/PLm6eF1QgpBkYu6y/Z1
1toZf97Ju9DJzNj2zbXxPq7CtL50luCzHQS7PZwArfEWpIfDwcv/uB5dk2cZapKOEiSFWrfvct2I
rB8iF7aFY2tRuu9BvVjCxwOYVaoUStufrXLMIhzqDS07F2JYNWlV1XzT6R8iyImwdeK7ap28i8uU
Cvk4JRHlEmV9jzAyklaJ13hf2wYWty8loiiqCNf5I1ur5Ms6rghwqyjyZ+cos5IPTuSOL8JV1Dis
a/Ihvy0S2sh5YTho0dVtX59AGVmtb0Zg+wKhjJYVtMXsZQ8TzK8lmBuBQcWaVFnjxxBo46cyL0bD
z+sV212vmFU4YWvUes91usZZoHtpNp0HpXXH54kML/negfdExVEfYv3Udl4z47KsRn8Yc641D4sD
HRjQQNE5FMVs9+faIIJ08L662a5oWssbiiOJxYcW6PUM8VGrOeHWDNTOKB/yOm0x1HXbl0hX/z5Y
DPylq5e5jCQzZCSlAAxvn1VFWfcDPB3ErBOn+gEZyTl7ZtvpfunY7c/7sW6yqU2szQVMrXaq4hEZ
26Qv1M+T4to/G2kZdT/K7reTAjqgnDjWt9mUqdauKPTGDBAlbDFYbr1PY61XT2kdvZl3wIA0JomO
IUikGz5VWnt2HmH2GRiN6WEehBM5Lnr5gz6WR4BdOePbeaLUjugX8qtQcDfP36l0ZqEnAJ31pcOP
UE2bswIiDn+tKb7kWat9WubS+nH/U+5NGBVHuTAgjLFQrpdh6o5oCExMWLGUrMV0ckNNx9D6fpS9
CZM5khTAk+IZm/QXdaDRXlqG1ned/iPuqv81le58stv8P6x1hgKYm7aXpORcD8dwJh4U02wEdTKl
72oAkiWilzFqHWukPL59UJR7qMPQu+C5u4nVGHppF54wgoQCfWipOGIOI34D9bIkB3f73izRZ4JQ
RhIPBGATKlk0YbUIbgVaD+l0rePk4gzRm01IWevW/4WnyGfX9opqKguKVrIg+Th0fyHI2p7KXF/P
OgMKJns6UgrYHRQ4GLrx0rNrOyhb8RazcUekw3ExeKnGHiHkqHCiI+G3vX0FC/z/x5GL81U2JsUg
dUMhjiFK50wbqvF1sx0x5vPW87p6xVPB3v50f3HcpBfyW1Kpk/Rz3UII4ToohvOxXVQrQXuzafwo
6tNvE0X9c5s4zrticOujMuTe55TYWfl4J982NklnpuUodKgs/c5qqsdhbX5VsaofZH77QVgkVO7x
qt0WIBd3KoVu94ivl9Pw5LUQolI9nw/uxr0Zk5gzurnUkCikX3+8WsuqMh10I8BjMAWxhFb+gGoH
ZH7uZSVyn4UX/Xt/vm4HRjtMguKxJkWBa4tQz2iJN5pg7ZOE6KFnNfYnbTLcL/ej3KRlkk+G+i9K
fZSMac1fD6wvJz1JhMqSB0B7EVm/PqOY5L6voHYFpSAHqCfdDqo6Gw9O4NtPSmTJ3oMAKru6m4xd
U/tG4PjMxLlV+YehGOm3AcWM55qn4KNhRtUJzMpwwDW43QRIEFDu9KS9rSQ4XA8X44G+SNh8wTII
qTJsub4K+Tk0reF7xS16vv9198PJOjwkQb7z5utqaWznNqlusNR2Fxhe6gHQBSY2Z8PfUv7x4JPu
heO0BDko22bshuvRDVaGYdHKFs+nsQ1Iv+zQRn3F1+I0/4pYnXJQrN5bor8fsmQiJCLbV3+qOZkq
YkSFYUrHAUm2gIzomgdtwL2FglUauBvOLwk1uB5V1ikV+cKECZzXp+/RpBYXRWT0vFcgZ2nauqEA
1xfen7mdockaCqhI3pLUyTarkyqgN0R9x8wpsXgupAyUN3HK3I8iz9zrBItqv2zSsCqJsU2ETcr9
5VAQZYR4eHKllEJq2v0Hz7HyA2DRzldk4cvSB8pkgJm2xz8a8ZNdstH1TI1CxZgzX1JCQm9t6kAz
ATPM1qEk3c6CtGGySSMZlshNSbxCcwOtDy66xBx/aHnsPlE6qr6hWqv4blTmB/mPnJTrzynBGkCR
JeoMptTmlHasEj+lFcaz7i7iDzMT84kGvxMUJhLXRduIADW+8mmOk/KTm+jlwZq5nU0pAclexz7l
N5nueqGiA1mo3uLgml3G4qdrR2obghIpT3Ah4yPCw24wqSfOhMoy5uZdU4p1hqhVUUVt8+7Spov5
0gGiuCAgrV3ur9LbEryU4XFRbIbfBtt6y0KoFAfC2QgfMRFQ6tJqmk8qW+LkUZJ/joc5f4EJmT3P
iWU+CWV+MSe3++P+b7jdj8TFSEbeUmgBbaHXGNwptrFSrtbiYn5UU605xemanP9DFHnX0ikn/dsq
ZFEzZo0W1IaFPg4PKVkupmfI8t+PcrsrZKIitdCkFKptbOpixtDNSl6hb2/0dvFipOv0iMpx/JTa
sBZ9rR76gwnc+3icYbLYTqkfbMP1wozNXtNX5BDDtTW6T4MG3Wdq3P7h7cNyQCJTu9KxJd1KzJeZ
4xY1JRCsLHPzIZlH56lY6/nkqTNSVFp8FO/2ROMLvoq3ue2WGrsnTOMrADDKuwJJgm/lrC4PqVVn
obu6PweEVg6qWDczR3mOphsQEe5zyQO6/pBqVI1NGdO6mPXO9Kds9AJhOt2DKU2htbQ+ctS+2eTE
Q/5KsljpX/Lkv47nJNXaD9nESlGS9EyrBE8WA+cxfuUR2+03DOnq8JSxpCyhXCRgCDe5yszxWI8Z
zjN9Ny0e9cc5/s5amj846zg9QtAsK/xwliKgTuWdWvSPf6lpppd+l6vZy7Am+tdVN4qXYsm0lzYv
SupI84Tlk1mVv+zE5feXZf2NR33/oNnd8hFziSmYU6OdfaXuDhK93S/HmUWJnRsWkZbrL1chdLHM
bKcwLWf7RajOeLImHjtu3ysHi+JmHcoPJ/GzUnMVKPcm1Dg7xix4eoeFvfy0hFv9ElG5XKpsSDC0
bvtsCswCHt/93bYXVZo3ourIP8AhNgP0EnJKg55kDTORnv0MALOwFD9qm/hcDoAxklzXTveD7n1V
iiUgBqSYCbil66BrnoG5tpUiLIAHAopA6x5AfE+dsDryWN4N9ZtvhmYQa3JzlwsJx48x7woHzBp9
K7HaIE9FFCaYUrz1PGYCaRp4JA1cdBSerkeVQHE2haTXg2hzLw6GN+FkDdNJyZPkbHhl9Of9r3h7
n8qAOIrSrqCHD9jxOqAyU2rTcZULtTnOaGDDdTvjQVw8jZ1Sv4h47Z+VOetPkl7xT+p1+slRs/rg
Rt1ZQETBlY2mNnjzrUy7V2LsWVduHvZT6oQd+PZwnSE/WyJd3nuR1/p2aVYHQXdmVdImKSni+Q7u
XN5UryoffTmIscADImwaIz1FWSS+rJrTB+2Midn9r7wbivqUFGwAXLfthrYVj8tFECru1PjSI4R0
nlx9fN9bXfH2wwYWFSAFsmtJh9mMKi2NyTQqhVBT6/l1tLpnpW3noK66o3KH3NabU5o6mKzR/0bK
3lzlZSaZK1Eekj57oRrn1qXx+i6wJs/7G6LRfEJzx3zoBszElM46ehbtfVQ8k2Eoyy4qhYnr+WvJ
iGwVjhjENESfp1GJzn2j6oHWRONBYWfnrqXxIdX26RAgALw5VlcnS9rSGgtYfpOKwHHXfC6i1eHz
dtWDVhrF5f562dsPFE7J/miVopmyOdtQJ4PVns9FmMd681Q6VnuqG706a0q3BrlWlmBPsvbg6JGD
uJnOV0E3J0G6lOvUKQSdI2MqeQYWy+c6JY2vq9x5zA0jOXu5o9X+bOr5j/sD3o1NOUsiM3kzbXsW
LlJpw6SvPFfmwXheK3XwyQwxM+2NJOiq8VfuVRokZ/sIVbe3iKgcw59Ez4L0ZnO0e0tVuUqaFqE6
rPHDwtv3a6ZSQOC4OnJs3Q1Ftvb7moQSuHklUdkqqkatCty+tY9rqTqfaxT4YGGob7eiQJlfQqR4
m6Bjv72v+GizKVZbUgDLNFj7VTmJuSpO2ex057dPHG8xoJ0ke5iFbnZGRV0ws1WOm2Sxq8elRN/N
R6DmU9t2ysVocgtDKY1Gq97NX+9H3ru5qEXSbyG8g3beJuvAEXYaHGFx0q24DuheZpzbTu0f3cVO
grGbl8R3Uvfb1CZ15+vS5Wqixhbe/xV7OxUQn9QaA5HGS+36EFoipGepm+ThYGbe46hjfWCaVUJD
tvqlubER0so5Am3cPKF4dZIZwNWUeT8jv47ZpHo5xc1CzDRCsNvsx48ObnsHBbW9LYk4DhI5so5h
b+UzEE5aZuw4co7Xcf5Qmcynu8zRmdvypxNZgP3awWneL3beHe2UvYsF2SEEyWnocIdtBiiqyajy
rixCc9K7JjCHVJzmPo8fLCvvvmVD4/5yvXhOfDDUS9DjgqIcTOvegc/rUWpSQAEhK7n+xAPCIckc
Izhtc8nRIfewbUvGLBQq1ZusAol/fxntnQ1cY/S8JS/5hqeVFrYGooN4VmaBilq8NdQARZwTrysO
duze0Bw0WCiyw6ghgb4eWtbNTp/WBmmPlyLlhGr/56KJ+ofCrpaT6Nc3U615jVBW5MZy+ZQc7tfx
bLPT1iiO83Caxae468enQSXRLDDYe3NCh6aBxJpzFtEb2eYjxeTUnWf2OYJ/zXiBHO+GgIKmc9lN
RyjM3xnb9WVJLCmhIA2/6XNuFogHx4licEnGqqTzD0gaE4CMMUWIruvF+nmhqfePmIs56L0xpSlu
jR+nuoKJBsD5XApRH5yGt+cQP4YmArZ6MP44D6+/coEHizmsOeewkhZf6soSOQKqvflgC8pVflQ2
/dd4bKr4YOHuxqXCInFkYA22bd5Rj8tumLI8NCb771lR0hPQA+dltCiF89pewnK0jM9v3SxQbDn2
gZD9pp1txurR+zLLtkYNXmjFe0rv+dnJhPpuMaz8zdk0objVQMFLktv2Jl3FGPNHmeYO49Gz5aYr
O6bFZ6zrjqyqbvelDMUC5samz7bFFvd9MlijSShh6jUcP60LkKpZwjaO1YdsHfXHt39FeWuBsMGx
Vd1SwbrUHvWqaNktlfUhcbs64C6vzu6QrAeR9kbGQ4HVIZGuN/fVUqWGqwhGBoHhJybfOIqvbRkj
uJ/2n4dCVAf+lrf3o4SIkDUD7+dVuZ00qD2x4tROBkW6bc+To/QfWrfTP779+wF74fNBewSVLn/F
q+ejptfU+MsmC8celCmVD/tk5bS6Rs6c0/1QewN6HUreHq9CVamJaPdAKLfOtQ/5EGWX3LCP9KD3
tjLvKCnhgAINKmHXUUCYcgmZXha2MLGfvWpw30VST9Oa5ugvh45k0AyHffmdtUGHgjck0EypWrG5
HeK+Qqh4MtKQLto/UUTpplwN55QW/eQvkXrU6N35krKCCeeDdJVGxWaMEQrzLvT1NKwphp37xJ7/
gL9jHczXzqAkoRx1JokXuVmAnaeXZtISZSybqcPDN4Ij0DXZzzlR5vc4vx51JOQC2NxGWNxRVyAT
lYzBzXtxziyXiIZci3MXZH1pBXaSOP6SOUeCN3uhuPAoLFDP5PbbHL7jqDaY5zFhqpGCL4yAnk6x
hj66oHB0f9nvXbKyjmmyi6V337avZCR5mQoO3bAQkeprWaf9rUUKSv1RSo2b5khzchMzQSzJUy+x
KPXAKHiLV9DbAlHa46/7v2dv6BKWgLYQP4tO1/UGMV365XC+UhS3lPSDthbROw69laQwPrIm3dmL
aFaQ+rKGUITfGt73yDzY5dqkaMHbhQ/NvDvnzYgNcpLCoc8bDaogZPCHtw6Q2wdwAHAjjRfGTfFR
p43nqrkSIG6Li8c8dn4OrpSkNM0OGum3WwTnJgkPAylNJ3hLvECdymnUPE3DchaFn/btdAKw1p3K
uuoDTwODfn9otxtfAkolHPv3Fbt9pxlRDEpssGKgbl3yjVpvebLX5Mhu5XaFSC0J3kpsDlrMW0jH
mM92YbPzwnkQRli2WetHVp+dvKI9YgjvDQgrTh5mBp1QrqHrxSiqZckqTUHjfTUVQG+GeRGU+cP7
n03+leuDhQhUheFdswpZzddR8JWhLTihqVVpU/VR7bzsbCNFGHa8DS85/zffiZXqY9/+H87OZDlO
pWvXV0QEfTOFaqSSZEmWJdt7QrhNekggIeHqz8OenE8lhSr2P7ZDWUA2K9/1Nkv43yfIxvMkLxHv
RlpOZ9eUeW4CHTU4oW3+4odojNRhcIblT7MW5tXYlMuFuf/OhKQa2oLHtw4KeeCvnzRnixm8kfHS
vl6gUBH1RxykuI5suRz9KiSV4ONX+3aJc3mg0qP/iv0I3/D1gFU3Rk1RUyEPhUyPXSfdQzGuNlq2
3jvRrHJPTq6KC0XLe4M6PB/wIbZJXGBeDzqVDpW51nqXCt3s7VIF+wB/+53lK+MWo7T2MZ8a88Id
4Z1VATn4/w+6vfr/KV9Mu4cjAQGCTqifJq1cwxuaUCigx0p8/u8vFUB4M9BjZbyxmxvLqp+nbvOA
o2H+07Jmm6Sn3ECEYS/GbqiZSk0bXPJkfmfu4EqxLXmwaExczz6l2+qh1Vmld6VHgDxdt2WnNRE6
1KAR+J4XHj9+yvdeKL1fzJ+J2+Mif/YVO7VGEf0oTPWCRSaUOuPebYI6mQNC9z4e6p0NgKsdHASa
l/QVzu/UaWoMU6tQAAz0bm5WoY19nzpNtCsQ71hXXWoZx9QymzuyfNMLY7+zxdHe27phwDCbuvT1
vCltXSgZrTPn3fw0jNFyryXBUh8/4DvvEttWdCc22zXOAGf7DFUTcVEz4WAqc7zE8FV+5HjvdmW+
yAv3kncWH5wxepbbxoZz3xkAHOVluaCBm3dYMrunvpxWEEmzOdUe/b6qK4YXo56qC4O+83xYm2++
MVvkEQfu65e4mMYKNJPPO5+s0ThrKnOXTcA9qCoviSnfLgMye024tVu4BC/17EjyvSG1opkIJ2Zk
/o8BES5x16n7DIqHwhHg/wJC+e54sDZh4kA+Av04ezQYF4i5qIfcxQtP+PDkdxluskXcalH/lJGq
Lwz4dkLygPRmt5BsLs3nHachzOSsLbzXrb739kJO400+6PHCSfTOKNgsbgQjJBz4JJ+t7ixbS8eW
BjbJlltdbTSIU2oTJP3xvH/n5QHaYFLEZYhZeQ4YrZMzKItTdTdlzuxQUc/TMZ1F+dXoVX6zWn16
AQV457G2uGVIdZsCgXP29ddqvRm5kXYVkbCueeyCydhnzsUU5LdrjLKVRsTmpc0450zlNbRLPLxX
tRu9IX8Q/ZiejH7J2ZlnCzhZBQ9NOfQXvth77xJ/fMoUjK62q+XrR8tzQ1GvYPgLrBH+jERTJaLQ
Glt5RHvFpOX+42/3dk1zAwN35KttZgnnVE3cFf2s6nBFH1St93aWyxOhjWoHenuJxvvOV6O/ArMJ
vA0P0HPWz6KKaB1GIlysZpInWTjWscy4kvznB2IVQwdjEYMhnh9oK9kQfWjxQJookQe76Md94aI+
7bJLlktvXx18EfjWqF6hyaA/ff2paFZlwVhgSokLb3/vDqb3Jarr1Y7RJEeXwsPe2i1tep5/vxK2
L2zBZ4WBVuhs0LXrncqzdkoIHd8o+mseBnE52lyvVrosV0rUmNF41DRZQiKfpxJykkyusJ3pVXG6
dvLXuBrekJTR2D7P87L8MsIh/7Jk7vSLujWCqCerML1agJiduJptZ919/IHeLissPQEY8Gjlgaxz
lsiEsKF0RI5mV4DXxJmu2+eStpFAJhc68YTHG9eB+cK6equSpiQHHUJUgNMKU/7s8IrYcYc665Bg
I/D6qtPVkMTFequ175RaxmOuZv/gdmUmD/3cA3osqfPXCHr8Hdcyc6MLW9jbdU5irQO8DoXD2RDo
15NHZ6IaZjoMu9YZ8puBm/J+EVWVOFM53hBXJS6cN++NR08a1gitcebstjj/p3B2CysvrWKk+Ko9
O6nLElEmvhpxBncyVvZwydXm7WIH5o7wUAbQB6w9XxzDRFulaqkr8yCXcB16VmBTXqqW3xtl2yrp
2NJzZ6t+/VSps0DThoy5m5oiOrapZx1oSV2ylX+70CF6EwmOGRCqYjp0r0eZ1t5qRcAowg7zPbhb
/+imkgRG1uB/ZodsQ1Gj4sNOI/icQ1CQRlRXkaT8r4cl9tZ6/gc1b7+nJMfVLW3Fy8eL8b1Hw2QX
cTnOz+gCzqZFh5U9Sibq4s7VYdJ3cipiu2mHuHD86td/H2srRJh+gPdANq9f42B0igljzLtlcLMb
Tr90D/hU3k3G0sgLp8A7mwwTYjNuRIFDoXD2XL3WDTuB4PJmYjJt6CiIUztr4w4S0jXBvzqxuabv
P37A7QFeIxwBuiZu4Fz7TYKrzgZNLYlFlblt0VoqyIp59lSXs0oqTDieFi/Nrzsc8A7DMlnfPh75
vXWA1B1e0ea8Bnfg9avVkYhWFNncPCSgajy7urfY/+fw58fjvDddNn+TbYpuirGzJwyrIFD5zDjh
CkKM0RpHBHZ2d+7c6Qsv870NC+cNxuFs5W56NhQNhGU2lhSnfBZfXIytf+iKisM87G/8cp6+f/xk
73w7SknA/H+TU+APvn6Dqy7zNJPb5bTxrBsUhTUHLbly8bSu1tWyqfSzTEXx5KzD7uOh35mrW+HF
tYNlzxOflXywMyy77glDCMVaopN0qhG2CVwBxx6Nb7QIm1gHnT5+POo7n/LVqGfv16nEsq4zQIND
NOFVSYb1jSWETrpIXXI0fv8BN/iZLYZ6/WwoHtqQ5sKmpk2RH7TrL1BZWjANxRncDeZ8E5bWeGEH
2P7o2WLcmgoOXGJa6jjrvP6gmHfrSviW3gUlcZWl6MUnor3/Ox+bI5VO5FZRcUM4N3/HQMNcQhOj
kTwS30Ysqz5Xa0BCjKPsS7LTf5WD508EvgfYTQGFy8r2mv/nCMe4IF3xUdE7fwjrey+r1PUkUhfq
cN5+srQ2fo8LLjD2EAwnU9TtZ2cuxzVhcyg/r57Hzj5WvrezU/+3yNw0odIY/tJrBX2tvGWHea+6
1G18b1WhpOOKRuMbb/WzKicV89pWHSenna31jhBqH3tiyJUtJKNd78t2L1Sz7unrGxcO0rdzDoiZ
LdFkO6bzcT7nZn/0xjLA9MYzu3yJZVh2j2ZjyjkGsM8frHUJrWuF3EdcGPjtugKO2byKgERxYj1n
MUyTA2VkAfwdF98/rCPeGNzuq3id0vQ/b5EMten4oi1WDUjt9YTwR2LDSZ4Bu1uMBg1vgFsx7oH+
vWfg7RFjg/N/iOCAdcw9EXII5JjztA/TkP1oTYpjdSQuIs8j/1A72Rzndm9dfbw/vZ06PBx9VTxc
oJQzeV4/XJsqu3Abpk49Bi6hN2v5pzSa8F627bAnOyjdeSNCUBPHu8PHI789eRiZnYrm3JZRcQ7f
O8KR0o9Y00u36iQqdXrb1px0WTpjckDCeP/0fxgQb0Ra1yBeUFZfPyqlq1yifKuVw0DeBEj44qot
2qTutX3IcsjBH4+3nWWvN5LNIJgOFk2K7QZ79mqFayk37diP69kpTnnvzKfIavp4kSvkGz1UTy1k
jiP5nyv2Of2P/zw6cfRANw4/gA7J2cYs7EoqeoLc/3yXvrLIAW1jpw7ZwyIya0v0HQckZs1dkatx
b9nyEmvtnRX66gecn7ezNKx6DsbdKGni0R6BQzLW0y2ul5eETm8PIYoKWlf8XgitdJ9ff1ltEaZa
R8SUZQX+Zasr3cQMx0tMhPceiN2OBQmSuAXWvB7FmWfP7ybCkKVPyz5d2GiWVHVJWkRF8vHHe2dt
bJ1PWhObtRLP9XqonH/sLFcR+lZGGgtht4wbvJXibqnNJDMa/8J47z0aUkIKB56Mmu+sLJuaXnde
Z6qdV4rmKjTYSLOxXe86mJoXhvo3sfhsWWyYG34S9AHJPTmfF6SSN1ZPonFdIFmm+qKHHZeLEfyk
pRWtceWV3iEY7aU5LjYy/32G9859qDKvptOmcBiCLWGpPQhz+1QuqX8btHmRYUHg4fD48Xd4973A
hORWChMKRO31d6DvBhpUjSSd5WN/pSaX4qrPvuSiip4+Hukd4IQ6kQwWDAbgBAJVvx5KT6GIpLUF
PbfdcOiHdkiEAaTb9UW3l332VKCXOhInrFm7Zkja3zqekGz1F77PO1OP30ERAd7GheD87JELMlxV
MRVaVUWCfWP14spmxnG1ddAriuDnx0/+zjve/H8JGPyXu3veVc3IkejqQsw7neXqOggn8MppAnTz
UuPCs72zIyMcgH/OdsG98bzdYdYtpLyF+Fesm4ekQiN2vRZ1sYu4C+DovlFkRnO6kmu27pw6v8S8
fO9JmfQwDaC/c6s7m/nKR0qbtyHdllyYp7Byftat37xM/cVF9s6GyHUOEiSrDCT4nI4tsWhpzDyd
6Ft1zl6NZfcF+7D8ginAu8+zueEDM2w2B2e7hicrN+NuOu1wkVpPxTrP+6zCWKytje7Cl3unTAGr
wQqDkGhI3uc1mAyipqYDQ4Cpn9XPah2aU5VGzmfLLu146lxv1+SWjusRD7//Pj03KAVcyoJqd25+
HhDKTeOaj1ZX0sLQtKbWlW2xX7LRubDbvLsHoAHZbGI2u/9zz3EXo7Zh9Oj89WMkD6ZVi2PdFO1e
l9nT2Hrlw+TZI+ERY70jlrmMVRS2R8Xd6MLbfm8PoKxGYI5WGa7k2V5kqTCUGCnPu3YxrCGuyC1y
YtOq9NescSFMZ0tzSdX+zkVi83YGYcQEFC7j2dpwF9uvVqyWd5EciSpsJ+fYopm7CZfGhHa60OhN
8Yv6+Nu+eU7i+jYYifE4zsnMeb3nAhvbme2TtSKCPIoF4g+UcAgroT1G+2rJgv3H471ZMPCnoIih
OcGXh2p7m+X/c7WkK+NbA5Hku5VwjG+DK7v92I3FQzMDX3081NtH+9fHi7UJCk9X8rwkclYhDdHI
nT3L+piGVnYTLJD+8DtfbuRMMfbxeP+6w7w61mE1bEFA/2qmubOcV0fj4pDXiWR6ST0ok4vdr1/t
QuXqWNLWuW0cJ/05UO6LnUMAmHioltatk5YwgTUJ/DRKn9tQz8/Yy+ZtXLKnpTdu31u/204iUOL2
K78qFDsPuW7x/s9ysYafuFfO4kFOYr6ujYI5ikO4rZO+9KUZj3YeZSydyHsJBgc1OmT+L9LqmzT2
/BpLuBovCBGvqvBe+qxWbbKEUferwVXrySwa4/s4sSXEup7Dl4zMDKTquUCr5DnViouF6h9FYZh/
WIhgBV2UFmscLA0lyPY1vtrKVS+lsv1TNZT2n2WiL7Lz3TX/iSdx3+0tTSMp7ir4wfdrFtYk+hQy
eMQEZHihD7qS/WKkQ510w5g3N3Vphc+r71jiUzNkphfXzNPuaVXZnD0EqeOOFIhDsanxhNl4D2kN
WJFEWAVjFjk72akKI/3ijJk3JoYjp29GX+dDvKZ9vhxalgAHfWj3SJPgw5U7RQBqHSsyaB6rcuO2
u1aqPs05pM1YNc7Sxha2Ts6hpfz4oowCy/WG5sSY+Km7FLGaenGzqqidH5RGySYEyU0X5vf5UtrQ
Gfh6HKSsXTM6Z2bMLDMSrAkq1X7fnWiLV7dzAZkm6Rf+4cJg58fpNhhekzBJAdY27vPrdTuOgn6f
8ixYlmaV6EoFhzBVlwiPb7b/LY1nIwdtJT+9lnM3LYS5rkRWaSb4hWXGvgmFviEdId17Ak5n3NuR
fkqFp278SQ5U6Eih57hCSlUkVmPJS2nMEEgdHux/FzW/aHvPW2b4BkSc00vXpbRzvQSA3A0YzJdA
VcZExqkX9YAhfu59nQVEWndwQ+KELNmrKzF7zXpFUVJQRzVSj8Tf2Qaikm7suxeNvsQh43POCP4T
zZwhAuzLIB461RdXKdgwaQzdiCSYEMQxfey8onT27WDXWZzqPLX2Ze0D7Q9o3fZWlqqHfhoE/7vK
ti0nqoY4nMNWHJSGx7IZJyxNrLwp+Iv9pGyOkTPliCqNyHpkpwiafTXq6L63B/1PnQp3jSX6vPwo
WzF+8/KuewihM/2YXIMlnqWowONZ+INOMr91f8hu8lWcy0F9Siub3B0xOJb60k/l+iW1O+N72Qr/
U6AVAUi+6sWcWJ6gMpJ1V94aUZSppKwaRAiutNubIsv0dOtC5/3W9tJdaHv19fWQrcjXyjWT5sHs
Q/2dsKrxeul1QYhhmVpflBuOXmyoVn7SpWjvCT7CwESLFQ6KDMMyjZUKWycRdlDcFdgRmwkBUMuX
siuCE/gklsRcYnGOqoGCwpjOLLDxyEVdHbED55gvq2W9EVXdfHEGui5JsIbFP6wHfqFNgN1JmcoT
2NnV9Da7ymjngxTuouIo1MWTL7Bu202lJ/ERz+CGxX3Ql90unersQWBuNH1Woez/yQqTK6eA9vRM
KlUTxjq15+9NJKAANrZufpvmsPpXLfcj1NRGHX7TuegNXHoHUSZE9nnf4PUvTxNGhJ+yELIpzltj
9Gvlxz/pvgMlntLG/z5ixYeziOFGz6Ze02w/+Fna7ZYGG4HE7VObu0DudICms0jHZAlSca+sJrMT
PUqMyKFHi4IcSUfnce0v0fDS1uHwezIqc9lz4nefyEQlKMfJLe+2XqVd7iIlayfupeyJH/AMdI/R
0BaHvjaMKkH85joHex6D381YLX8wng/409JWznhdhd5SJGtlqb8YYTf9Pgv1+uw50lmeA0fAk0Tx
YQxJ3vSzcTsvPSYXQRYWxQ5LBv9xGNr8iZ677d14JW8vBsTty3jth7yKq8bPa2wNRvG5d6YQ0kLT
r2PBmThOt1wA6+jkCbedkynXvt6v6xJk8TwWVbNvNguPJGuWybluBt18g3M76FgGgXHMcC2Z46Ye
sp+5btJP7RzKiv5qZ37ziGIO4tpxxKOaoXTHIRkaOxYEVubG7A0PruFVNiKIxfkz9VUwxq4KcyfW
XVV8slE7MUXLqXoSbj/Yx8icq5tySkPvNrBSwnzF4nbmNXC86yVFUeZeEYsmaGyurcV860SSDq+h
bdarLovPTbpFQuhy1V9SaBopvmnC7+I6peOVRJqsUO3YdKVKep904Vojk5/8mfDxq3TKu/vM6vwf
XTMHfTyu9IySrSXeH+AyqCmm0eNnJ7dwygdhuALqhaO64CtiWPuIJSLqC09gTZvlvlD3KrWr/NGG
RSyToejbivoXVDHGztsKd8Y46c+g7n2IV4MRjvG6dPopICynSUYnSwmSxHCqxWrDZ2BLF3l1MPoG
99siTLP1ZnDnvjrVq1v8MlKs1q+rQrTLnq5iZh4knsNZQvh2EO1SXtkah1oLWtKLMX+GZCna/ejm
5ScAENIPbZwA5akJOr/Lj0XatVncijWq7ybhi7+k6wTBnvD5xTkYrhq8Y1At5g89TwEAucuhsOut
0vmNSzy1ULsUznFVqE8TrgL+Q2fYdZrILh3JkQzmgFhyu6hIx3C90TwZRhsJluLqzEmxWmF9ZzPt
Ov41jD53mR3cT4Hl/iPyaM6v1q6b/Yd5ClV1kG2U1QcEc+bjUnrrssn0mvtgzvgmtCAR6kV5tTKt
7aq7Lmyv/mHWxdQl0CDVozvVYXaEMtvo0zLpRuEyVFsvK9pJtmZbZ6cpm2qPjB27/UbOhDvFjW7m
l3IBQYnnNRhHmCaw0efeYbm0ldfLQ+2W4ePUW/SItDUG3o7w6zXcV4owybjKPc3gQxP+7bXCpkkE
snlhWZpTTHPJqK5nOzV/Fe4qu9OqausR6N5R+2Jo/VMptdMdu6oaQl5S239OfZ/q0extf32c+0Lc
GJSoVBYpn0UMXNivA9FVX4zcMAcOxKH+keupteNOduZPM+sRGqfpMt71KdN8N2uodCebr9mSVu96
+cHLoujK19M673MosX2MPzYduWwepyjpCKvcqcZaeMVu2rs3UdaP4FZFpyWOoNg7EekQLf9IDLVL
OkXj+JVMu/G+yqyFs7LvcQcoVWp2p9bqODGhM+TfqTJd1C1W1LZJMBGwfZrzKcsTF9EBhrTaMk6U
qZ7WMbN+rY7wfNoy9mWuXAiMSwuM5RWdC898dF76XrIX5qvKf4NrCTs2pFuJa6nyxY5bZ6qah1QO
aXbdrpMt74pwGavnldI7v21JAcpiEoHWCHZdU2yBjRkaP+zloth36lTtF5b1lIjJqnATiMZwjstq
XfrYnxYCi9Rst3viU9cBh/5hWK5St1iyXRW09YtZFUUal7Lt7gejDH4gL+W/Fb7wPChc/XLfFZKb
ihDsVIcuj4oopjdbfM2NonskBc0d9+hQA31wQ4ahL1aORcLhlIKsBR18x9af7SLBPr4/VJ1YMM4X
dmbGU6iZHf3gzXedJdcpDl1tzbeWpbkp4hnKDuB1Mv2MMoCoF0t06WfDsFSTCKxXfuBDFDm7SZop
YFNn8pkWs+8/WbI1g+Oc93l/6rza9r/meU4lFxTK+zoUpjEmEOiCb+GKY//O9qqijgNbpWvc5JW4
A1BKw5jgEzXfeZmrgnjlrxJr2+K5j6TYqGLd2g5m/SI33GWncFHnWOnMgss7FEHO0Z4nT0RtY0Om
MBajt2T6D1yswuvBVrORNIz2G4qk2FdSFMgLNzXawS1sVqLM4ZkfS6Hs/GCS9hLFadenv2Bj1IJy
tjSzp6DsBmff+U73tbCCCo8Xd7JuI39a+Sy15bxkAAw6XozSuALzMcKdsvH6ObKXy9tgXd0olotl
/gEw8CDBaUUpMIfpTuqKssl00iy90uGcm0khvaxPOm/2il0ZDNZvGsHG9jWExdS18AYoUydUh2Xw
ms9O6wmIiou9dDGusXKNbVSh/wCLcm6Ug0uit1UBsXJKNG2WtKII5xuHDaq4CadCt6zlgXzE0MmD
E64nPqrEWfbpgSXZy6T2x/XObQY73YVKVEucg2hxrgZuD7BBKOqcVJPqsqNC4K5iySwgwm/wICsL
FU74KxsWttVtY3/1GqJLjkj3WARSm+Yj16O83AdWE0a3WQnxKzbTar6rUHSX15XFYRXj/JRNO+yn
hydz6K1xn6nV/AGxozcPqbD7/lhUs/wamPh03nCHEA+YqkG4kJnV1rEXzR3szWEh5mY06eYKvwlP
VNZOG9tjB1RC2ILhY0JY92ZcQfmmnMk4bw5kDBlZ7Fc9pE1gDJZ6aLc+BC5pD7HLnYOEBUDXniKv
8McE/H74kkYe72cA7fo2CO01TM5sCRNTZSEFZeP9Uw72KJOKViSbEdOaoxz45LbHTo8txhwIFrUx
1TFAKQK5xKU9DneNrsoplnWwkivrD1WHiz/zNvHXynMOrgBBQMIWqXn79uZMMqMWU9zNnfo5FLnf
sPXU0Uvhq9CiguzdNI9pzvnFMfVnQmoRaHchZRikv7gkivuZwtmlUHP9KYzlLJxfXTPZRmzTpB4O
oSG74kvY6IgUHmQZQQwDQk/X3dQRR1NHQbVXgVMO+5Y8XC/G/6rDGJqOKdtZFNHj6FejHo5Vnrun
FVdZHiOEVnmskfCTUdAW9EZXrEXWpJlDbSVOo6YHb83mOp7JCPyD1N6vuBHkwW3fStozdhM2AUeg
mVUP+Gw335U3coIUzMs1Lld/vWVnoKx22p7SBBqx/acps/Sxrxv5bVgxeL11ymkx9qC+ej9njh4P
2Js6aVJEQflsTgv6nSnFNJwkpDC6KcTiPfJFLHzKuQYclqK2EUNjcvoiioVsxpKUVStxp9QpEjxy
gxtb55Bd6Y13d968cLj3edjk8ViiT96ls+9WFFudscOsQi0J7lz+X99bvejG68bsJaO7wddXk/6m
FByLXTka/e/WjYC1rMkNrq0W8UYSIv550I6Fs7EXyOpWl+ZAAHGZdV/cVlBmTqLgM88jHdrElwhd
4t6xazxTdJfe2HI1pmQui9HZ5Tqrq2QSMnua0KNIMpp7YhrzKFfZTZcpTPVsrEfbGFxzfOpb7a37
acjc9pRqx/uTBTkmavnYcR33rVkEV4tFEbobcn+cMX+MjOe1sbEy8AAM26Ndd+rgE0YRxl7jm4Ae
ZQQqVpvcBIapblW8BhPmw4UTIbVlero/OfrSH5mBbjrudafQKLCf1yhK0vG3J0dl3wX1Wg17Jxr9
P5pkH+iJa1dxk6YwjYcSpexujgoQt5L2Y8exjdEkkw7uw2/LWO1fSgqmsVkUkcXoHukxRpgvfzAS
yk6iGP3u3ms8DCsnMLGvveESCYzkBL9LlEIGG+Og3GfTycK/gbV4gOfWGGa7YtJDcDvX7vjYKD/7
7srVr3b5ZA5lDHA7rCeclfUfnF3Ha5TiXgS90ax+WWZpzpsjN5iC6kP1ZHdzLq5Gs6qyqzB1Zhag
qZu/uNrPxb6kMCsBQhvnG2ZS0w8VFK2R0EeBvLhUdQQIU829vqIzyUzFIMiVsTe5E5YIoQoecYAT
fjy4KZ1nZOMV0lF08bcVdRWbS9vbR6xAoXw2UjhBjONI/rdKrTTD2pQOHCB+N/4e6Z7+VMWQ4TnX
llhpEfSpSq4zBWcR0x+Si563G0+ms0nuqMqqAlxRyU9zkLp8Ddg2YELBZBOBwyufD6acvG9mNxFs
40fFNMZO3gZtXLDPNPtem95f6fvcJ6Z8i+nKli32r8iJ4mZ+8bvrZphfNGTHPBEUUE+G7gxE2qk2
riShQmHc0Z3mcJ4UiWIljKDYSWeIswMl/ouspYM+RE/qt9EI+amSufhVl236VS95/o+iWgarXnX1
LK3cXZO0EevzglCC53ON6FhVbrjEjliFSOwKCUHA3SyPcXq37/qFOw5WVCgl94u2xHGC2P25X9rx
8xLmwC1DNxQll2nJsdgDQKudkXFCJGLpui9hAI8zdkWrH9mvwRAKbcw/OsNt/0qsWbtDyx7ZJ9Pq
lk28Vv3wOGjDeUpVWl5zG1B/vXV0PmesoD+6awmbrYBOWq78JtBtlDl+HwfS9Oc4bfSI7T13UMQz
7hI+S26GU5wBN/ywrKHNdgFu78Vedj7lNzYtA50VD/8EcJylorbGkTahKdP0jzjOzPnJiVby7LGC
db73md88KNuefkRlV063cqlCXLe5EnqxKX3R3eZ9FjZ7rt/TDuRubnfo0KP2uqR18DsH6r+JIJw1
p34QwWPak3MZzzCBuqQd3XDYU7/Un/A6nR7Tcip+TmY/33QBqGPijpnznI9ltMRN0wAgK+LH7oKB
aBJaxH5GCaXycogH1Xhf61qrlB3UZ8uZF3+6X6IK9N9yjaa/YivuDqNbZ0bs2ymbueY8w3bBbA0z
qdmzH1eLY/vQ5CPYJDZ33rTLTGybY1GI5jPetmo5gW64TyvVMklVExfnvbZo38YCCH4FccTDeqrB
TBOMYQemT28A49c1PJu46JfGSrLQiKr9MuLwmvSqGt2jTTDsPV7xcrkSUVSGn1xir/5W0G6fW8mF
l7W4VdLZUobXIq3ngpINGt8jqwFwiJ4c1peiaPqEw2uukyrKgjIpy9559tyW7sUYNnC3OhO3/VuZ
OeMpA8hI47mHGnVcerHKfZo3hEQgQtUEdc1r92tedP5MkHQrd2MViGKXZp6i+uyVS2FA9tvfdJ71
7SKn9XdVsqfema01s0LXwhiPlMLTyVtbe7haZGVc+YuJTTqwikoP9RxFzXGgfvkRac1d1ulW+9Cl
jqx3tSuLR8iqxr0bdO7TQP5XHivpB49WVdXfZT5jiYR/IrEqg2HzJ/WC+CHxvanhaji7KVCAXjg6
MAa1PZQk+JztsjHd8rGHcaOuNcv4D0Vt8TVTIQdjkBqdYP2H9LGIq96CWpZVJcvgsEDKsuC2FSxm
l2RYDcb+XEoKhcjLf+Hp6A3xOMEt28tJi4qOjD2Q/xNZrY6Jf7efKU/8z26FGCPBGFWfRNtZUdwF
nnFd4Vfs3sy+nK8nVav8qlrs7LleAZJuM8Md5EEEY5dT62MWELtO531fubhkew+gm+Oh2NzbxiBM
o2Qhru65whYKd7PKbb2dqhaZHfDfFI+R21WnZrEAp7rWio6oYtR3BOvB3WZTTpOttM3rdOLgocPU
sxDKOipvLfpZY2xPZf5g2BZne68mTBeasUl/CDgAXSynno0Rung+x2G1unVsUk49pZD6KSOrphz3
JPgMX9eqIbe579g14ilS/XPnGsavggnwaySNL0voWaTf3NIu7oeRCiJZZ+ngCFyk6VGtPRhflpMx
sJ98MUCtmmrScxpliINlDsYpZOPz9+mMQSBGt0HaXJVDtdb/j7MzW44bybLtr5TlO6oxD21d9RAI
xMDgTEqk9ALTQGGGA3DH+PV3IbtutxiiiZ2VDzJLC5IeABzux8/Ze53QVZDENk3msvFI6RiXtq0w
5seTTuzFKbiUoell0Dc7DPph2rXGcSFRT31BtP0+pzLmbPoU9EToVsPok2RvVU3+zLXZqFltiTYS
OtIGLD8zxeIgv/I6ERAeOYv5vaKP4FdhJwWBr1ECWNFVc/KCJGPR7vOkDym/SQ/qVdzdjNWSGVve
jMrbqG5GT2QH/WzvXaPUEw4R6fKkLGfUw2J2hbVVGjkfogmjz0OcOPaTKOlDfkrtih2sozni1azN
gRG2QWXcDMt6zGTxcdIT/ZHFI+TadG2EaBr39FKo5IaSGmXdqiwuhjXoCatcaQ9eW1hd6Bu5eQPy
Oq7vYrNavlc06vOPgk4SH/wsS27d1t9lSaPLw6QZaUe2vTPJC9j0faNFXhBcYS4fnylZ+M0By2x1
4kDUftfKhJUBPSe/UVSaebtAgg6ILQdFf2OOAzcNW5GISn8hdxsTRJDU8eySI2dhpdF64B62SVP4
WxbWJCB5M/btQdCglOxRU9pzOGM8KS+70kpZLO0xv57tePrUsm3fWzycjP6jyvwhgNwUWy9I1aWy
AjHtuUZxY+d5QxibTzGZcovPaEQQk+tNIAlulzIoOY6Cap43qJDtQzHTXWc78WDvMOqT2ye173x2
J48Iwuzi7Bv9/OinoNJZyzder4/BFQVekn5+bZOgcpPB0bczM9Rh+S41NHaOVN1NWieVvhHu7K72
Elclkahb9WgHcTycegobMprLgcXGVK7wDo27NPHGQn7/hQ6IRbObNc7YkT7mbDZmlybLPiDp/gG0
u7WmjR1OLvNAyekwk7XqN0oWipi3MxL6YiZeZW+K3PfJAWnsHWwPblJH9lLLYUvQZ5S7bCkwGUS6
3wd6u7HacXZ2g6VoPlORe0Y92xSlal6atOvS6ynxx/gwyqwg4EEsZ82sovRvMqOynDSaJsI5Cuzu
us8oT8+hK622/9D2bbvsCWCaRNvksUU/zmAydDJ1JGu0B1NNNpSixixo67lJKpd1MPJao87vafzX
DvFGr/Ou3FZkeq1HG4Vvfd3WQLlJxLDp2AepuzK5RrtnEmXXuqY96Wk1VsccZgHdPSoISeKUpk3V
P7jGsBBqaf7iixdUjCahDWU/xlBN0PjaphcaQG3MMaNuHJypMMer1iaJTsWgGeofljYMiwgpJ3MQ
2+GhTOIfcbCgkyGlKMuTrNHgPhVJmajvvsHeea37InbDSVD5+Ei5pdMfq8ElFgrjwK2MT0JrHN3d
lSU1wkNsDANFZWkt/vJdm8TahJJwLv1S0+652DNMRzUxWTX/M1tiJfNny9Z0Xm4D9jr5skLGyqBV
S2fDgQFnLXMyMFRUUlgN3B39UMnecw64Q3vtAb+kINLox8ahWBIP3UxbbqW3vFIOugv/q9tarve1
d/3Cw0ZKnTRJN/bk5o0kA5XZ1XPjs8t8Dzi6xtHkT1Z2AldXqhtnbo21LXRaGuYh9abYO01d7077
zMIle6lzQrf38IxBltJxolvu3IbvLza6T6kAGMns29+TLJnKRzfVtelzPE9sG9RK5gBStiy4NNco
gj1pcVodGGpgy0x1k1IK6bWxu5i1fohPrvSK4SCrceKdrYGpsFX2Mr+miSdeWDF6vbjoFn3Jo8Gp
rOKz7IqYXpCW9LuIrKetHzqkJssmr+fFoKPDXHnUMki2hLNj1/5zwRtz389dPl1KjHfaYdHZXyM1
KafdgqObP/XwV1+6CVDA0WURoI+UXcSftKQT+ibRhvGDU5MM3k16UNxnorL6TRw0pbfN2f7sCCpB
IT4nkq4ZnLWsYDokDT8Usm/M8THhdfneO23ubHX6c8/7lW7xobdHckwOOfsArRp5uA1CUO2WSioM
8MLPl89z64l7yXd6nP1E9zgwySyicV5WU0QgRtykbWBy2NTK9Krm7H3r19jot7mNv3YTu3H6WclE
GuHgdGrYVE0zP1fmMo8EsoOub43ebL/NpaM/j5CeLjSC/RJZjHCPvUT3ySHNjTSL9wIlXXG0cgjd
dqmWS8pAQxmJZLBPgrdn3CxmT/mmmWNUwHY2FpelhxJv5NjAMdJqmmozpCauZzZaNBkNSaCv1WJM
j41oPNKnXjnQ2KSkJft2San83uesiI+61kly0lVDk9fe8dKZuoaFCKE0XEQfKXf3MWsdGn0XYuie
0R3593FRGcUuqWPPuxfYC55aVHMIduzJ+R6IoZhJxjhy3sazU9WhM05F1CXBxOHNKjzIU0lBim2c
kNpeSmWMhzgu2+o46GN6GJNGiivHnchRWJnD9h10NbkMDMHUa+auJfczmnp66fszxNumj/OE3LNE
JMzGX1P4bGPP3rSO131uE/amaJor9Bw5R3d24yJAXtsv8XwgrZXYW+njEz+hptKqyLGzqoyyeOk/
LMgEZMQxcv5auUb6LdeE72/G1JlOlbU0w25u2+xzp0ZabPtpmt+qxgbxibhY0JFtXhRVFmV2J85L
HF/1eAmu1t6QSWhUbqpClD7UYSiuUu1VQz2ST64Qd25QNUo2q6G0tc3q/3rAhRhjPS6EX248Ip1u
a0/zdKtya2i4JZOjb+j8wLkw6bySFc8IEFwlg2Q5D4JmlnuDlOYThX2UD0NhSpJ6y0ziOl+y5pRM
hFjRgNVtYHGbcQI6S9Z+KlrLftQDiAqIn0fmjSlnZV5qTddlG51K0HOSSEgOeScxoAnZ5f6OxchP
dyg20x2WVK0PPYpXxq40AnnnyGRZtX+OeSWSzr3tUvwuNHVnEQdpUPhzlGbzfJvRkufBytq2OnWB
K9Iotoc8CVtEByqKnTjxqfUQZOz8jqr4mkIgrT84fdKQyzScdoevMq92fWMH5H84AJKEVdMQ9rPR
f67Ze2nGanQDNRJvrJdtq6N9I++WAjrU0yDbWmRu5IlKyiyejXzB+w0fzf/iCUlvuLatpyHi5R6z
CPZWhYlkkoF9bHWhrsBc+kUouoEsu19V9YUpNFLYqcFJbkeAYH5snaF7YQ2luFVk+posIrOtc/yc
DHzYOYrzD3neLYccKUVJDlajNIs8qPjQpZ3zaEy2HZwM9jvo74ZLPPB70eQvujLAohjCffB92JHA
wr3WldWlmnuCKvKwTd7tKjpgHYf83VHOpbWA4HCcQ5kEkhZgRVqloj+pTjmktJAJaz+EA05YX/L0
HWGgfSrQdEyzlYSZJLD6/aX9os9bB/1TDooPg4zi+vlPg/aJwU4U+6hqkDKfZF6JB+HJeF9Rwv/r
QyHNRqwLIoRdJThT8WZxYpRz0XghYHtrb/mZ2tM4sd+nRlu/o3g/V9VyK2lP5QPyArvo0hTr9VWl
I4Za2Q0+np+m3hSxHMLCq7L9nOfupumX9yy9b0yQVTCM8B17E8rAs0dXYI2LkZAE6Adm81guw3T0
WUjfuYFvXdXqxIHruJKuzidIjWrXKybAZ0j4lm0zrq6c2AD+OziUfXMoHX95bhiYRWAG0FsJY5z5
+i6adDWXMi6CMHDbr5mt0w8AAluY9cKMfj/SW/cPNw2UVRZ2ZuOZCjqhlt20Gn0zyYB0DwgCPFp9
le91p/+lr8E6LQKcHcwILMOYBF5fUON0DqdDHpOmSOKLojGvUG0Y287XrJuh9YcwL9P4vnUn4yOV
RbxLaGQe/o1LddYWJOyZoCbO3gKOdl5N8SAIZUe79zALkKqg0qIHyDuz5dc3G5k+U9Inc+f5KHBf
X6yZ04wLqBDNw5U32BuZxOjJRr0xn5ax+avui9WHDaDTXKW3rJPnpn0tNSSlE47wWlpMX6mfUNwE
td8+wwzN3vOyn5tM/hwMHD3oQ9xIXOHrK8tzacSUOUh40engqvHqLy1V6h1RzTeyX1WYBshHimQY
3/Ey/7pAc5Grj4b3b5U0n43rTn6nEdDzPjiDs2uqbA7b3vZ2VdDgNE7cOdSNytj9fr68ebFQerBN
Ijam9eTri0VMMtltQV1JkczYLjVSdzR+824Sg7tRdtFGptGiJK3796web02gtQUQ7D64NViUXo9c
222QuNVEM1trqT6WWlXfz1ZJKnWcxuodlt6vCwB+GlgT6/7HfnRu4MssmTd0VWKsOvH3+ji3e2Oh
jvD7e/nWFUEwC8Cu8v7T4Oj1FXEsj0mjeiygk9OFFJeoW/V1dZrRx7+zA701VxwapqM3wQhFLej1
UEsRyBZIAnMFtdb1pOb42kb78wk7kaNHS23HWO9dL38PkP3WjYQvjNd/Zct454g7LdfJf/acbJfR
rD7j53foWBcoa9z+/laeW/TWd9BlsabHMq4qCn+vr0+unuFhdgOsBJZ7FG7GG5crAw91XqBXzYkC
x9753iGCvB4tP31nw/h1K0Q4g9bfo3KJOeicC9fTz9ogxme+VIRldks0mZurh3nMg0Osq/mdy31r
5qx0Qh4kpCYgCq8vN51xaMzCZzHtaXsh++QuppUUZjbX/zeW7Z9HOruxcZ8t8DG5sYkrnIiOk3nY
5kUM8rixj79/hm9elAlMBmQg1bVfFm2f7iFdbNMFUsvsrwrPckQ2pvnYZKn7zir21vPCMPE/Q63T
9qcwkwADz3DL/RvSYI5ys0ho2Eb+x/dSB0Fm/J4h+HzVNB0CF/YWmAlUtt1zujKHG9PQeqheozYa
e9xHE9KsOdgVJlpBy5qGnZeQwrHmUr6zkp3f1D9HhtEJdW/ddc9bUuZmD8PBNPvIl4X/oxIiOBZU
f3dmaYi/OCnXoYCJ6azNJmjG83b1rhZo5awg+WvL4P9AUm+H2CIe1dBp7x0Tzp/fOpRj6tjhiKcJ
cc9WTpBNnZklqFhpKX1FxcX42FUjrWb0xL0v/fI9V9z56slwdC1Y22WjWaTV3dnqaSjAfbkfDNFE
D5gdK8AewzumCTwUFE2F4HtQvXvnyZ0vaeugLCfEZfZ60DtHbGTOQNslgTITrlNyaWpOcRhGTX7o
PLSGRBxORJJHXKR9639JaTv6TmD4xpQlpOEpcjwCPH5ONBwSimjdXKmoAluzV8VOgKypkv62Sn0n
otQqkIyI9y76jemKJ5hXxA9AZuOaev1iDj3BPIOoqOhy6jSuqS0hEar7I6GNyXuz6K3HyqaBWx2r
8+qtfD1Y2yMMITZTGKWsLAwqd7wWXSpvY2NOd6pFbKY1Qn/nsRpvzF0sU7bHhNKBmJyD1krogXRQ
bBRK9M68NknbUnXxXfW1VCI4tMM4PnqQYS9yJc07TnjlE0lhK2oLFx5TFVAqgwOJydzArhHFIrY2
xoIS/J2X+c1viUKNhcldfcVnUx4kmwNlK0eUrGPQa5W/bJglzqErNXnoXOc9/Nxbs301twLMQbsA
5uH1s8DsWVeWO/aRhSpaQ4OolXFkoWhCLDPVJ2shDYh7KYa+WMpDPCG02v1++/mlCcX6whEbuRjt
YSMioXj9FTqSnGY6sH4VjVudSLtVOy/uq4OXZPTQkvMSCmzWV1JfmsgpBTJunnDU9n1BKQWB0++/
zluTk/7LwHwMA3CIdfZtEPAnsTApMS9wbU7VrOa7QcdcoaXO16JJQLNU01/lVq93YEWcsdj5HAfP
z2hjqeuLNiYqwhmUh5irh7UUpby7fPaHYkPxjmxCFdveO5PtrWslBMYvaNgr8uZsshlUwZeUNFtU
C8ulfqDqDI9KvyAv1H2gCrgN0l1eAM7/6/cYAAErLO8hna7P7rFQ6ZT1Tq0i3Sytg5fTOhBZscpP
Ma7v7SBmg6IIZrJ3Yqo1uvjZHvnnbYacBAILNAAz/vVEG5H39qaF0wMWx/Ahyya5NXvX+fD7i3vj
jTKJDj2dF3jtkXR2PERLWtLmYJGR28EdCOy6OK5dpy4NmfzAtjyE0pzMkNDAoq1Kbx1/P/objxS3
pg5XzDZWEO/Z6MQJc1cYKVOpzN1T7qKa92sp90SoMqJxc7IFgvVXueTcWAYlm0JUYEEHWW/8T2Ed
O5nPcs+e1ffUkL25YHeeSaoXXpyFnjMOf/0dhVlrrps0QFD9fI/0JcAdUHBA+ctZO0lXdncpyl6x
0/FGZqFeqmQ3B958+9fvLSd/QjpurPlL9xaFY4L2A4uKtH5R+1kY1UGB4Ylw2fq3Jnp1DIK0Ov83
BrVJb5hQNNfY+fW9bSqZ6aXDzuwWqThNNnnvzne0b0kD/FCvzWtP44a/86a8EQ4QBjCFTe4jnYHO
FoY5zj23tGMVibiSJLmt/kHNPn5aK+iwoP7+Ct+IeOjajneZWbtyZc5jD4WCsB9GAq4Zb7GFfezC
GRfrQaOOCZyv90LLqvSdKpbu+fcj/8n3PVsRKIQaOPFJ4wT+eTyr1wtb/BygJ2KZpD4xt9ctRcgf
GDDmXdpYMBKtpnO++U3c4F1Ho4yYQzP1i3Io7A9UYxAkmmOdblE14Rf4/bd7IxTgy5FIwzLIwz9P
+TjDqGus3OyLPmI1XwlU/GgarqiM65s4GaZ3YMhvPXQy/7iD1gCfHkyvZ9qc0i60bTmypFCbNo6C
XkBjkX6fmeo9mNxbqxTt/tCNAufSAZ+/HopakSVT/GBRjMZ8T8j7seYt36+doUmFds4NDb6K6K/f
Tqh5AMMh2Bm/QH2xtAkXEXcfOZUgV2DU/c2Y0ZEziBGW2PMs7n8/3lvX6IDBDCAXcbL+Ex/w06Lo
1/oihrkeosGO9cOU9gYeeqk+4H40NuZSxdeuEMV7eYO3Jg0tnuH4gIQyf9l9hiwNxgRPQVSDjwzd
oEVZVmbaFmGgtiIJrHe28jcmjYVCGHAR4RuHh7P9poGQqlF2HiNnToqrxsm6p8605z35tOLT72/o
G5dGptwBe8b+yoq4fv7TDXUWcp3Lko+UIZFfen7rYSN2MSBqPeLvbIiXd44Mbwxo47JmE6fWxzw9
uzZ6iOBAwSwRFW0S72p3fKnszDwUTUXLXETa70zQN26lzWj4umC/cpw/C8UppPfUffUxkhQvIpR9
xR5dg4263G3eiRJ+4eazY69xEB1L6OVANvlsLDdFOuZm0xSpPJ0PjgW1oKXJwl3e58bWHZXk+KnX
t1kv9QvZ4K9xZLDc6GOffM6W2f2Kq9uGcGB1h4EG8TvPcuKHJO76a59D3wXzIT/UmFgOtKVV73Vn
fuvA8CeSjqhj7Zljn02ExbCq2UX/Fjlw15AIxRixHHNyTrUl6yeBkoModp6S54D9+CjaDO4IUiHt
RVkiwxQCEOA9WvEbexjVAMpkcHV5182z+6mDFvXcjqliuEpDbFT5NKieBqgsKLpgAxaHRQsk5kph
ffv9W/HWyOTmSWRTi4BUdJaS9J0+bbw0maJc97738drkqljUNY5yJzKUWT65EjrbSJfcd+bQG9OV
Egh1JY5sTFfTfP06Jri/atUYU9S2KkVe5hYbj/pV5LRD/c6b8cZSCuRwHYdcOHyTs2u0aGNlsR1O
MBviVZxvj9Uepc5EDXdC3Dgv3cFrzeGdC3zj9V9XGji5BAa6eZ5Dnw2n7wqBsb2ZIZzoKGLRaoPr
OCz0emcFAO3xHjftl3vKbCbAdNbaBOm88xMKpX9hTH4/8/Zl8loaab03hT3ukVL+1bqgyVBMWAgV
RDE+++Hrxwc1fHBzDw7GKrq8wHuXbYrBR2dERvudQOatq4I0ZfEEaQpCZPF6qNpo5tx3tTnCCkyG
vursPnQQraTIlMbynbnyyyGPfj4kJqFxssQhvD17E31sMihhwSZkyKWvUWBT6l8WAYDl9+/dGxfF
2sOBx+T+8d/ZRRkJ0IOkteaoHOAg2Hi+8L/YU5QEov3y+6F+mf5cEtMe4CKhEnjL9av8tPG5RQCC
YE2YY1ttD6oHsilxV25Vr807Ut/zE7C3cff7Qd+6PtJzFtsetXhASq8HTQMLFVRjIDpCvgY3w8zu
65mcnacQx/47Q1ke2Ucujljp9VAuvjcD1eKqb1LQFh2JaskM0NOLwPvvetx/fJv+M3kRt/8d28t/
/hf//000M4ivVJ397z+vsm+dkOKH+q/11/7nx17/0j9vmpf6QXUvL+rqS3P+k69+kb//r/G3X9SX
V/+DBQJf0F3/0s33LxLnzp+D8E3Xn/y/fvi3lz//yuPcvPzjj2+ir9X615JM1H/866Pj93/8Ya57
zn/8/Pf/9eH1l4rfexgztbx05Zf6+y+/9fJFqn/8Yeh/R5KzVnkp47EArdvq+LJ+4vwdJjGLEYIW
ZiKMZD6pRafSf/xhe3/3IV/pHEzXpDUZyz/+JkX/50fO3znLAaMinGFBW3Uj///bvXpO//vc/gZB
6FZktZL/+IOwmVnw81mNUxr46TVJTV6eP3d2JrUymSAAxTdi2kv6XNhBAY4gx/Fo2DkBgN7q9DXl
jMjcUQn6Tq/dGqPm3VZtGR9p6KJHTRroG9sgtxlI1TzgxvncEHMdVdwbN9UkglOBI+EyIGi/Sjhv
gWdDA31VZ1oDe8K1r4agi+gCYR6bhBZYNMqRw8WULT4qn4R8jwbLAJeMMZ6QSfb7PnbJJndK7fDZ
LZ8mj9BqGjCkHvGGzKdksJyTkU8PdSCyq4nf3ltehw67HkaU7DLpnhV8DMzJSu7wYd+V5Go3wVR3
W/SpiJq0Kk32+AjzqMQ+vC3sHmVHh99j06WZs29Nqwd7lJXTXQ7kYbNurCGrk4lcAAU1GIrmAuzJ
uC+T2tphgx6+0fgAXbplvwAdQtQvIBkIzNShWQT5hVtW82bUaDahWd1wRTpruDAgYpOqxHZ5HAfT
q3Bg++QuDStRcNdk+qzXs/aVYoLaGk1QbPDrsPQb2XwxSby0G8+YtE9LZyC/pQ3bQSkLF5Fw2+AT
HY+LC3B3zYPsrWQ720N5GGRR/pggKR2KethNMQlymfbzgaZM9TEVcext69raq04Hioy4+MPYQbnq
scVeJdbinWTqtM7GLuRwEBggMQlmpXPCjWqEfdMtxxJ787WV6cAl3UrsA6Hn21nkqynYqmrYg1rm
btpyZenMjdz2jvODBdk9DV2P5DgWy90y2M6dWSOCd5sKfwzC673fat0+CKQ8DUuGj8gq3As0/OWu
hFNz8Ea807QK7T6YJU1gYolemNqAuW+BLYQ4JmgOTCi3bS3NeITcUJpbG0aTSSVi4zpLvGkmD8Me
nnWE/9TYq2YvQfx/RY/KT7HhcuvoSOhN3hNn6nY3sjkigoslBq3Wu4D1Y1/VMnZCDkJAbbys2npx
OWDHcbxj5S/VMa1adWgCCE3uGOyrYdA/kk7xH203VrsRCL8WBjpsrpIerpHq3QEpdG4/i7JP0dtr
CR5lWmme4qBO840u8S5y/sYGYcvceE7LdEGONwzfEG/PYcyu2sKEM82tbCbj6EuHzVWvs3SPRDnm
H4f2n7WXReZiCdoae04cBjOoLwtFe9TTSBPtM8+S3uauaSCnH8lrO+X0Gbu6HuL3m77WZuo8YtH4
XGhGh9S1tK6Ru55KjOQhDc2NvaU5xg0+lDiSHG73I56vSDQgmOqKW6QG17hq28kBslfhaZ6CFIAQ
KJZpI50UdHszl/3HdgwAvsaUUpHk9s8aacMP5tCtKDV73ElR7fRpEodak8hvtU7HbF88C1/q0Wh7
8ROvan+Z5355V6XTRy8OvEPvaFbkmutsRCpm3Ux2fl9mCL5nNWU7jdaXt3GPz9UulA8Ja5z6a7T4
Ng2tRE4NoRZt8dE16ZkHI6O/UdbgvbRTapxmH8UQalkJqNtUWYgsfIQzNenqsrJ1upGOiWZemT0s
+E2VjLLd4pCtr1N8j9hiKppl6UW3F3CDNnG/fNXGbr5KG7F8xypATGnDXds3jUzDyXannfQ1/PCY
p16MGIhMwN/ba8WsLuqyGk9moWzk9POuKYsPhWY7zTYb8w6TvNZX44XfZ0Nwk4nZWkKt7Yunllf9
WhC85CH+9OVOaPWVn3T21vIT88hWlsYbE4YAGnok6lHp2fXjJFy7Oep6Uu/TuJANfTOniP0m3WSV
dmF6K9l6RqumHJa7soX2j83fLCOa3H5EYe2elqLKH6kboPca/ctkhGuH28/cksbkvos0309uvKVA
mMjtoAXJ0bLT/jIBgQRb0bb3+A4gHBXDN6tV7Fh9Xh2tHk0COOPVvMoMSienCNH94oQrS+g/Xb5c
ZRAaowEInCAhvKOq8M0tuk+lBAwVDM9eWV7bEG5cxJPYt5IcKkPtutkG9RMGw2RqDqpovkC1mK+0
WSSXjrFOEovzu05dL+otZSGCmhIazi6slPkir0mLWs9abCRRUtrVBUZufLnwhR7pwzZ/Jrr2I6CS
kFqKvkQAN0gQcIv4RCOD52CYr4sxuMFCGW+6ofuuOvqrK5MqMwtjxGoxckr1puuFHC/aq2w4lo48
KY/+fLPt31mlgVJCG7/WoxY/KdmkW6uos21SLwvbdlCHcgQDkfkBcKUi7e1jnLM3ajTMuE9iM0Eh
YNnbfgDfVZaZv5F9cdnjq2pDhw1YwGodq4OdBfpDM3jFl4rjQb4p/cQLsSDFxwGAwF7C92K168un
OcaLAhRg2fvu2g1YZnGIVFo89zjv7W1OwhgPLyYVw2ysrxxQm53h1tnaP8HyTg6Mn+8iLc2boKz0
u65JPUgFfNUbLKEzjlJ5Yfr5fDF6SfxRDJOTnzLRlrdTHH8zxrG86GI2MRdQQOIZJMWpPO3HaRE7
colYBb3GOwYFDGo0EemnluaGQIoaC5qlljTH2onpQg1i9ui17C6syz7/OM6eialvc4FNg8SJe1PM
OpShpDSau2RavC+1Wd4OhovGibAKBXhayfqKR4zFSUHNvR2Xuf9oFfqTFLxRk0/6KIN/4KP2x9MO
ZmgnOjrMG1VvfTBjTRxo9uLQe5HQk8aMtr6SIwgiNg3l5i1iXPe5yfCNJI3VUQNs4ysXyNt1CtLy
HnPsdDRk0W5TrV3CufJxDQoLAz98Ve0b37G0N4bOqTmsBt+7TtrYOCU46nfgKNVG2io0nc6MgIzE
l0vqWvu0xEO0ASNXTJsiqNKwx0KyC/p0r8mmPoihuoKsY2wKD6L+BZAWEWoDnn9QeyjGi94GeaRw
yuDyKeJojHv7syIPXGxMX5s2dW4U2GVdEJHmyuqog/laxPCVlsRfLqbO6B5zeHdsIQbsssHwp3A0
9PZ2aLVGHUpETNuJl905pLlrtWEGouMzdpkC4IBvjKEJTXMvsiShRu5rD0U6sXBhEtQ2anSbj0uX
t586ytv6JSyG+KW02t54SKFAQPBpvGUnSKXE4ZJ5n7tsWEoohJlt7mqQXKHE/LJ33Nz/YAv5o7O0
H0K51sMYxP7Wx1iJUcPyYTKppvoSWI3CO1zmLbxoFVx3ttcTgVT+R5g9Wr7lU+0CGfbe8NOSiCQV
D7Ytu73HkWHXgly9d3KmSutjBlJAHPNedTsdO5xPrEWFSVRmtbUdaD6KB37jaO6TTSy5w8gDLiDx
0miZpvzFrxZvSzNh69jP7KTkoIoDuKYm4km0B3B3y4d6omA3VJ9b23Tw9oMa9UiUEUIUl3VAJFYt
+PdLZ29Un7y6yOgxll3azvKAAwePvNKGL7lyrvNCdbeyLJIjccpdZ7e70m2u8ay8mCKgcFXft3rw
UpfLfTbZ36zC3GvA1A6jWMxLGNyPoz8ey9K7jTlSY7QyjvCkJfkyYCmyBWhip+6xS/D44lMkKeuZ
Rdg5xPSjvoXaDw6iXL5OebxW40eg3V6g8nwXp668n6fWQOuYiREqYg/L/054yoEGU2TfPCLYO5OE
yCNFB9I6qXKhCplzcofAA/qoXo6h8Mxyu0xW9RBXVr5ZggkWILqTC6zzSTTiyL4JnHkmzR50A2Fu
FrsnjMiay66XrHBMbbwbYYrOu6DUtW3qdvl90vMjq7K1M+YrfWy0gwzy7OA3C6cFeg6oTaXb6VFL
Su2WRpWuH3KkXK7tcshewNElHLmgBmZOJ65TCl2h5WXOrb0amb0mg9gAW0JnMaaRU0+UM2UTpBb6
e208RDJUr0j8bAZgApFll6zCVZMeijHGQRPnpEJrHrCTsf6w91rtKVcmfDU/ma7oRhDOY/YMLJgb
IetJO9ZzSQRRufsu7qfQ6jFecMLKjdsGnDJSU5/GZqre1v1zDVSDzaR/qLJFj7x+qQ6uFXc734ek
kDjeRV2p8SK1LEgY+MDv0ta8LO0W43y/gLVN2ifshdZ9i015AyhSbmv4D1cuvS0ie2zr0MvLat9B
TTo6phbvhR4s0UwIfuNlvnmVGvREaivX3iNxaKFBeO1dXjG9Fwh1q3lyJLKYrgYnuwNgAv9Ajdpx
bJbyKp5bWA16HeQRLNeq2KlsqO4XNX3vc2Ecxh4k2Wxo+GtxHqVE3L1WXzq8dqBlpHTCDCnHB88c
eWWTJLinPWHx1APYMiMVD4kdjaMuHzs/QFjiVoG9/oHKu0wym3+KLLnLYrOewsmtm2jugmWbGqwI
2mK4YZKujgi7fk6gFl0bsFkTIC4avNs68yW2f+25Ez4M3KrkacUlLToMAYdpWDiwIisp/Ka+hUvh
cYzMk1vohAHG8Lq6d5xF7dJOX8IW63BY1e70tRuMZQvugGkH26P9jkVUPDnKKceNmliHNgkpBltk
8PdGJ7Y+Tq1v7EXuFg9DO+tbiDfOTi1deQRGW1xluf3IZCD46dWsXyyabKvo/1F3HsuRZEmW/ZXe
zaatxDjZGnPOAHcAgY0JSMA45/b1cyyzqqcqRVqka9cjFRKRmVGBAOBu76levXpuU60A/Umod10f
xB7Sa8n9nPD6RnXb2/Qf6vq1RLYQTNMF45H53ADj7ulSW/Nt3V8/tKPZoXdU1anHLOmw0D3fzUVj
GNZPwmewzLPTspH7I3W6+YbgmuzgiE33/yy1vAZLYRLCrEls5saQ3CLwKlv4epITG+KHZCbj4T8B
Ti0JQgf4HsUatmJtFfbMPuq5SvQzwVOBY+hWSLUQ32g7E+L1pL97LP4tge5e5vz4q+b2L1rd/0zD
2/wuV/Wr/euH+l8o32ki85P/Xr47l/+RfxT/p/2Pvwp4f/y5PwU8Rfsb83RUYqQ6vNz4cP4h4Ckq
Cp6GfMYkGuciiZP/JeAp0t/WJUP2obi8dRZlmC/9XcDjt9gxM4lsXZVZDevkvyPgsVD4rwKerCHM
UzOusUH45/H6/avMmw1jL8hayga81O+S+MgRfA6r8rOsQIVEcuYXQXyNFf3RB+a+UrK9sfSnisJc
TQ+SUiHji+IvowL9LazFiDL9DhfFn/PwqHKV6YtbmoEvxYid8jt9y+wQTYEQqKqlA3fsY4hlh5yJ
FqoZI8D2WGhIGiErj7Jaf8j0ZfI2ebbgzqQb+vRRRUfwA9NDLin3VuU27UYz97V5vXQUBoZxkkMn
io6UX/2m5sklbCn0gJDLlJYghzrQgjYsSW9Gnit2IkNBGh/Vrfqrld7i3o3Lp4BSv4J77GiBm7K5
jful3sjpubFo8HbZc/YM1snNLkH4Uz8U8ak+scbMPcPPSgrhZDkiIvnaqxC43Br5u0mn/dwUgLft
uyA5YunUodPGvyPpqXhuTPteZ+dSeKHLtjV8pUDN2AhXSocVdrk61clGbMwN5VArQEABuFYB84ny
xd1l07Gx6q3e02FvQFfUvXEYJajkGRRs0iU2XFeMeSdK6Tei09+F9/lL/ONX8Y9f15+jj+7nz5+j
D/mr+5G//vG/4Sf50DbaRv0aftQvbaNbyIxQBPT5PLRsTPvWpk6PAPFtNF8bx5Kt9Iqt7CELvGdn
MLCwVJC6ftWwWQwXmUJ+yz5QLend7PQ+utHTJO4AEEXyxibtCC3Ym3IX34nV2GNwSXNH0nyyDUDa
6+UFZOq0XPQ1Z/bGxzKAWw72KqSWF5MxI+DRZbZ1O5f5qdB8gh+m0f01OeZg2Q061Ows+5o/za/p
MzdbA0rBtt5JN7jYjcf/z/woVa+AGvO+yZttUn3J5kWjDoxWJP0GHpAB4nHylcydr3ydEahtMLCd
q97L0Vbv8zX6DETfaq95fDCK/SRvEdfAoWzpgwFJDkBPn0L8Ye0l14/4Rnuf5Hj2z6OXaXqalHet
2F910U+EN96qoVq7hmrAFScilTpcTPgMMdJNApsZSBG5IdBH79IUIdSJ1UMD6FqZrlG/VQagLI5p
uDXRF3zBJSlwdlefpkh0Vky0s6Jig5MSnKojeiL2/X3ZHc3bO0QfGNKuGjlEOQAei7yw5Pl2Zvne
Ctd2oI9b6GaIrBCvyWCPPwS4nU+u75rZ3vzxCWgshfP4cRLYxbehllgOG+vL4sfRDVF2UJ32LHqk
t7SLZylHmkyw2Zch8viI8ozl3GtnD+KQ3QX7TD6m+U8Qv67hkunsqXD52YD+mAS0PyV3VFHZyIDF
YN1jMMjdCv2vhnXRxCiqi7C1okMGsFmKP0Ozd6d23yTHtDsWmCDJjLAaONdQ5PjcrM6rrpC8QxvZ
Vn5Bo6mf8vonNaEjzU7OjNkAVvYE34d7mUy5xa5MDpiLrO7hum2Lbxg0aCOq0w1AqAW77Cx86Ou/
m98Xn7gHt+IVBVO+k9xMobqG6fKeBrMTGb+tUXjtEj/TtnDTZ+WQUwZRFpvhPZJe2YLgK90Uop8C
LxcBWpMiepjP5oeMEt9G1NQCKIQ9+H4UVlzBXg9UsPD77CrO90R21MofwmN/MsgWcSLJLm/5jSkL
P2bVhmLEPxSX/tSe/vjP/Lc/f4d5BP/MWbWsBxoqzp8/tNZpf5eneELg2XEwLofldR5RpuyU1EGW
+pE53Mk2r7V6RvmV5k/e9jjUhemzhedctGcNSWWWXwXRA1oRM0lXavYjYeEIKA+Z+CmBNAiFJ6MR
oHLvKCJtlc/CKHZt0tmMwewRXJ457wMyRqtdoz1yeGLeaLrpDEgFADmHtf4Ge6yNWR+onviuAvAr
et4YI0I335tP0w74m10rp5kC7Yrl126sDenxGfreCml5y0agPW7hpwMczyGyrQ/9mHz2MK+g06j1
KSrPevhScj0GIakRW4YA4CWWyF/OsHsg7WoEGMtvBUpnB94sHASHmtGLVw1E5CKR6Q1S+doZJv+O
2lR/NJLlFXuNhzbuXqlnPegPntVpvmwsXlIGfjZWP+HKCYFZKYNvo5W0LYIaUvnBbvknFztEdwDY
ExKHasY0Z6nb9OI17xov6HVHhHi5LDcRKplJxxbiIDRxvPWqtGsLqC1Zdch00dVmExgOWKWyoTX4
GcOj2b6mwrjREcDteLWbW1eBRsuLJJLLYG25KtVmrBWqJ5iWx7TNwmUrIPm0w0G2GNs9S+Fkk63n
EVCB1FW7VB+QGiugsuOw+EK66aEAadJwThPpOGnZxcimlzzTv+VCPYYqiK0/5/X/Vg37/9/4mMLv
v68/7x9JnMZt9/GXmTN/6M/i06D4ZMqrr7niWOWwvv+j+NSNv7GhIhtsGBAIY+LK+K/iU5X+xqoR
FeHKaWAZ95+LT/1vVKNwIthIwsrOR/x3is9/NUkxg8afuFoHMYQQXYyB8F9LT1BPZlYtDONUcyI+
LhiqR9e242sgKmBDKUuPXVJLN4v5kf9P36a/z7H/eW4tS3/4Zv/f4Jq/nKZIYbC+mpzxUfzVoRXI
tWgsybTuHxrpVorb6sHXbPSHyQgCyQ9gmzEkMggb1wO9GwD9B4dZLwpvWubsq23MgnBPUbn15jJu
TDaEXoihCJ+h0NM25sWoNHakReQ6sZp3i0pL3o6yMtwgT0CeZUjZSPAu1QjC7zINVwRH/TMIVmJo
Flc8qQQ5V8z57J7EHVuCjh7kUfOpq1O3nfJQYRq5RgZkQKapakdJ8lEqCVfDaNu5PXFryZ4wtZWx
Oa0l7AQ/p9VyALNq/Dx0gYJl3Yx/urLNul0X5lKzmUcYVi5E//ymktxOxhBpYNUYhCdJaEq7YMK2
1rBydVGSiVo766v6y4Iu9ZyWsADcXqqjL+DE1lsNgpXLbO5csyXqh6s75LYONZWwrwlmrORWqmY8
hHFo39SMJAWfYIeKI1ZIAHOGAbauhT42dcYkz19wkzROMyMrU/aMiLxozSeznIodJBQ4X2ysb8Ne
YhZhMnmumlnYpmWaXGczLTfki8V+ziTqx6xGKqI+Cs5mkADNU0O5P2q9wRCtUwQX0/10kizmKAxb
BX8kJGGbBkzvRsZlLrPpgo5gQICCpfqr02K83jNGwm+i3rI3NnWZ2Ik9VoQhBK4Ezv5FJVvExx4X
ProgEdwqXsjHmLF4g7VORJ9UFqqxFHTmt6WP2iVQgRHx/hmcigkBR2xUhm4m9CpMZrHZc03K56on
OATpayIyQO78uIrbj86Er9g3Z0tsPPaYILznIwNMgrF3qM31ratk5UKsGfnZNBZo+uE354WwJycj
deqFgU7EStOhEHJ1ddYLu6TIpBfTNFe8DaoYzsyVuyHm76nK5lNrzPNPHisAwFT0hudqiYqFS5fx
cQoejVJsHo4Lsnu/L0px/mWk4DpF0MSGHXdWKtmK1i0eKYa5z+i+2rXLDNOTxkMZgiO6SunyYHzW
PMfoUitgXkEKUle2qiTMV00XzN+K2Z2ipHE6Mkw8yG1+TcQtRtiwvoSg2sBvl3ZQ98l1NKGv6FOh
HepJ8qRQbzZRFOy7UHqqWqDYMcBMRMVdPwUehDEmu1ZL0g3ErwXruUVMgC1BzX0dZWkfWPIXqzuy
q4jhb0F6rivhvBiml2cQbOYhAl4fv5TdfG/0Zh/Eyl0Io+c0zp/kqN4S1GFbJCUh5mz0Pj4peDKD
YKJZTqDv5WvjmhYGo5DmXhTNBxmML40x1TakgAI8m2anobTJgsdsaURLD5+Rot4JHn+fo7k7IfmW
F6GxAu7+Trm2cvI9R4D2EMgQiDrhCJN0P2CVkVppq8L7WprfOS4T+neBdl6iDBtCt17axtGzFnBW
4XFAga6Bpr/0NXTAyjx2zDtsIWnu6pwd8Z6Aspy8aGztcNHQo0DQY+DlmwrHrSHR1QsW5SvT9cQR
Kr1DFYuiXVbm6ZZYgTu4PG3fTBqzzyipv5RIKNwkD1MfChb99nyRuvJNgI/yW7AUgMSNtk9YAh21
mDpC68pnSRs8ucjCV2bISIyDRU8oYwCJ9kNOBnzyOpZdB5u195CwCTrj/MxS6v3qHfgwuXmgmtht
/F3I9VOSM1/tLE77Tj/PY9Z4S0yBouUPKHn3iBS0OLonCiVPnhbfYOMWe6qZJ1dycOqM3lY7bBZJ
Pz4ZgPQKPV+Jio5UqwRLazHbKLLbR+L7wtbsNIknoyLSxRyOIyDR06CPgzfH1Y0XlzhscxsNSoX9
gBlKFbVP3TLRaYGWIgLDk/XIK4WupS9edoIan+pG86BPOVygzAusVe2olzMhWO6YlDd5MdegJbja
DPmYvsRvYay/4VU6qSR4QU9WXpPO9GKruPVRfkkb6Sb1VuKKZrJnvEKskGAdEwFzQB4MJXNLMixC
2KBiEl8SRbjwUD8zk8PmwUcLdZ3wNGsnpYiyZWHgE5kYBC9y7nWDdhnW9SQyAC/jMBwhq/2qxuIM
TM0hU+SjY88YfDXZ7JGFXUaMD4vZgo7Dko3v9yTN5Jctjc7goj9kAbFwRDz3ifCiKcURE5mdRHD+
ony4pVwWuoQzTDRmr406UIylshvDccAiadlgdVySZeyM1akCr0WnPeQOcn4mAHOPp97ytKYGcB9a
wbaDWz/l2mmqCPNQq988XxFJgLHikKxhHIKOuB4tTFIGGrl0lNbpdTKLK61tukfVCGhDhDdnlzI+
/aLspvti6sK+0NWnTAOkbuHesDsiHe0lUQh2yrOQNz0gY05gi/c3bjkVDXkJO3NL/sbA668HzkSh
sY+ZtG0GzCEMzmevUz6qUccJRSiGrVmC7ljWbLAuEKSH2BROBouavHGYh7ZxUvgDyxLPAkO8pnWq
aflgJvIUEJWEJn1ZyJx9mSi/zeMcmA8TGTo1M38YcXjoxt5U+U5lNKRW4udsR9t5Mp1M5djVL2bF
aI5RLANdIb7m4vpMy/BW57MKm3IspBfW4B4q4/mFqb9jqckvQiiZURBR6Ws5KqIxFfmlW81bo9K+
Y9a/LhPZBwXT5LnR9+HCjbRIW0PqXsw6QFcIk4++YeDbyaaPBeG7xo2N7keYS7wGDDRwAmyjUr+H
wniUM0PoSqsGt62yT4MEDqsTOjfOIVS23bRbhIYuN6kpt8LsucecUgn6tqjja5tiREyiR9bGh0Bg
AGXgkoqK68Qe+LlonnuQytkE2Ie0qhA+RhYV9xkmri1hIuSdYm3IlN2nWkSQQV7vE7ydNvF2lLfV
LwvZagjKHdxYPx27iO+N+DZFk5vG5X5Oux+C4U5WV+8bNUcMs36RSPdUCfhZKtOTVptAEHZP+KzA
9I61ijQRv0cmSCf2i1RbF0ikNOaD1ENez0fOqo53/izk63RK3NYR5NpmkZxKjFyGtS7gdoK9cs2Z
jOLYTgE2RiEghJI3qq2OO4JLaq9O6mNCFJY9cIJhA0SRS0Yw3EJzldXisxFx3M9qEW/CqiFPIaG3
r+ZJwefFvJb0QMg+FX+h7pt9hZlTBFKmyy+M32Qa2vgJGXjANTJWWzEI+axLjMbMVGyUr+2AmdQm
dVT11bykbl7EzhlUPdyQQfmYSMR09azx+17yRq334FxlG+C8OaYpIrcFsqjxtknyNs6lymFcb2Hh
j946qcJukO2FrLipESXZyInCUMh4t5qctJQpcnVgShgfrJggOw7RQY9rX8N7bTPk/0yDSkPP46TE
HeRZdS2y9yS+4DS+BctyklQNU4dRgxcKAE3OdUAahOYK+XwrY7gcVUPIYwYKkmEi3+CJMxE7IWcT
IJs3fETxflQowHlvHSR8Ki85pRsrO+YuiLF+Dg0j+QqJCtKGw6L4j2QlkRMWzUsq9NfKkF/Yz92G
QYFtD4xSz8wakkLp6Cl47zXyhwiey5Qx3C2jdEfAZ414K54EQEK+klfv8kRtK8IldMSGDdYyw2KZ
ZAQ3lzkLAmFphryTm9vSxS/kVG7xBp8wRTuajiuiyzl0jdcaswhHG+njkTxBwCvFbTulD2MRMbJV
E/GzvFGluXvRs/mkoinX+oLHYnjVw8XJc+0q99Y2rqfHOJlc6MKm7LTvWT8A7kz8oUWiGkY0qGE6
xIr4u25NcOMRCEwxPMhB90tpKXMgtx0WhRitVrNSt66HrdJq7QfAVc9o+ByGmvChvpnfi7oa2eVf
PvhcP8wxfFNb8VzHxLkRAkROgCIESOrDp5lnN2WOjqun0BU4Mt1EXwVi4oggojYK3xtDjvcMSd3A
DHedKh1jEZkNL0abT8eiFQtEpPBe6HO0YSMPl8uIvNw0AGHV+ZSEOHQrS/JChYs9jXtHzzlcV8ar
8oR7bt8Yuivp8eL3SR+p7B1z7IiNzkGf3JW0650kTdxFU34k0bKlfDgmU4Qzcb4Loj57Nbhn1qxe
8Pc8ZWlNXc+R23dAb9sacCuDkTGdhg3T5eieKcRfuy1BWJ2L5bHcjhbPtY2ji4aR1FjLYPtYivp0
A/Jl9Eu2AhiZDvqtpuz2msloMidgY2ZHbhwzlsjIfRka/aZrF+V31WnyqwmZFsPhaCzbogy3BqB5
zhBSJJNpkjC/iMElaaGnUcXUyLVTi20lAq7+pREm9iZqA14FygxGRlXFdIqOCjZtMdV0sW00hE5W
EBrl5EAd7vqQ084R55Vj0paU3ymdBmdGLDGFSNLmByfq2k9EmLtp1yXg+ULtjRUbVL5WN8Jlgov6
XY5BeRjKWNgSKKp6oL7H3dgt/Zb5rXA2el0t7KlIWxJ3p+wJsUOBdzdRNpZ1ob/FMuxCDWBJaOcS
aSsAsE2/sFrDn1mX/NY4649YQgoAK5YcPPSmHr5kGL97E3fgm4793x2zhSGLmM3TXpLFIUVBxv9k
jFKxleMieE66EtK/JSjbXgyjbxl3zcwEuUlhh+CqM7exiOXcDqE8OXVeTj9dGgmXnMRlWzaC/TTN
o1daRb4ZYm3hArXI+zGHmaK87UTqM9DIVyqLHpWvjFS47CuMghZG28PF4eDSqZO7lPFMzabdtmNf
/mWEmv5RKrwOU5z/XgrLeF4KTD9ymzadXU/huVOUXRalL2YM473uYnEztW0lOLUJwlIpo/IkWOO0
aerepNkqh03StqvOIFjbUYNlTaGhC8/dmr3qBHX6h1/EmEmstbR9UPVytAmgqz9iy4x+j8swvCf6
pCAe5wPBwSwfamotnMgAFU4ACrgVg3ENXJHw8FkLMwz6/c00RNFHxuFe04jNlG7LkBlbDG3pNW2N
hJwwDJIWTHB/hq68a0atwzxWTVsCCAObR6h8rcN8/NDb7rWdeATK8RDSVm2KRtFmuw/1+FNUEo7Y
qrWilMapx0mjimteSNroM6Fy2H0mtU++VPzbB5W1M8jYCvWjiHkIlywKdKIkAbMjQp3RIKo96w81
gHsS6HFgXfi0p3uC7XTTSF0NWMtsnFbXzrVCW1e2oj0S7HjuiM/iCRdGY8sCQXco9bH0F8z4n4KK
LsxudPRGhs604bLJbvUQBr8S1kt2Oh55tKpCfmoDKT/hNwUPYiVG9LA4SbbNTLim3el1IoI4j2YW
uluDNszQyNkecfIS1p6TVIaWFmlN7JSyMNilEcu/c7KHf9FNmN8Qkmd/DsbgWFZqTVZvNL+msxze
g9Fg6JRqxgXfjEmusxh7lcKOrArB21lk2DwcEkRWhXSX+6DI44topBzgk9b6DeHfr6rVFVeiVfKL
ERK/HauJeFFLY7ylLXCMiGzJ91Ti0mMvV7tFEoNcOZXmg0pEyoVdkeWdq0KlSDYLEuRKTN1jlHaI
3FoWnypWShhGLmXxzWYY1STl67Gy6uKqAVlyilaRH7VEVRfJXXWQ5ma+i0a7JrQYLEE4VhEKQKIJ
3Vv3e3z8XQDyxVVc74R4ZxmVfrF0IgBYT1jcXGNsZy6ifK+KKNtGAdHYNQtbHjb4ZNvjJXeHPxJP
AWZXHwLPtcutKnotsAk3ZOuACqELCJwMAkaHYv46m8FyyKVS8SRNCA6G3F2qMX/WayPeWAG0fBJt
CkeOEXSaPidkyYDhK2uEAYMn02iSy5C/Ily6t2hZSDEfrPjQlEX3qCZR3UsEjniClpi0kCa1GKrl
LBEhLVo1hfQkbaXR7K8CTLyXcGq0YyAbRNAk8Ge2CzhrhoksNDpFAoc2TjUkFKAJ0y+Cg4njGcLw
l5LHObW/lAvHRVrNvAUBncUm5vl9NuUm98SRSD4W5gp5C6LXGPZpH44T9U7R3fOmTB9xkLWMwiwr
u9TaXDAeite2UOGBHPEYMaKr6psqSybKAr9vzyk5Czr5vAdj1LSngXSs9wwF8AX6507GPUnWkgYP
Pmi33JO4BbL0pFnQ7E2LHD87LsbMbfVIv6ha2/vW2KHZEgLvdDKpD9ucrHBc8pJPKBMdoVWaDUsx
eXFSa4bciUjNoskxRPYhygZhO+jCLo+UtfwXg6uEo4iJ1lKwk2QmvNs78T4oze9UZ9OmJLvoK5LZ
iirzkW2BdZgfpp9Nsy41LEOBckaI8LTwLvP6id5kX2G437N935FZYS04z8jIAnuto+vimchi1iLA
cREtijPrhFbCFE8e4cD2ak8vGtcYxNkBsYR3MwvLjzaJMqzZyKBeEmRsrVska9v4/HEpBqMVb6M0
s+5ZLix+NxltfC1EFjts1Qh12W2MmrNxmHs6vmws1lCenPNMDFnERC0Ke4/eWeEVn8bNKMzaNcIZ
eDeQLbl+lL4/QlWX/dGg4LSj1MrwaoDbJiAitF70OjW8LlMkf0Fn123y5ydOl6oa9gtoLoph7GHE
2fVlIHsDQs9hXPAhTH02OdlcjBu5VdT3oEvlX6ow9BtIkcVeXSBGYUcMMGdwLOffodS3u6mQggvo
cvVFoLC5aK0USniHeaLzMiZit0y4ETCXKY+2Rnf2rXqJ7xXpBpsxihnG4pTVnWx9f2UJmUJ6KGyk
gpTyola5G+ZKa55rokg8BkQMHQsIQJdmqYRTjMHuK1QiGb1rKZ9jAutMN2OP69wTyn4N51x2Sa1u
U6J/09IhFbvBS2IJhbVu9UT3GsAhCxtZ/5DnTtjNE8eXjeW8fjOT/jscZqvkgrZQnfHaVKOrHwVB
dqRkcM2BXOgwrLZCKOIGKBfaEKlqN3W/DSeVeYVUMh4kVE88p3plHNRJzArUmbjBnCTJhwD8Aa+o
JBPI0NJ6iPWkumKCcsRx9x32FVJ2KSknRZuae1vV1aMMRSSniLy0/dIh4zkGkd2exE6OZ2J8lOyu
V5cLWYmESXbRgPMai/CmkUmNYacDcabRKIiXFDcKovKDZjA4DPpQHmhMG19m4R4/tiDtp6zGvTGo
inZDdiv3SoXhZEjV6dBY5JsRIbf2gVExO1Kb865Q0DSjqjaeQ/ZS6BWEuCfsQtFfk9Bs2cApygdT
1SjaKCjFH8ESCcKJ1CsjJ8qZ6FpnLJK3jKw6j5y4xo0yBlg2IQzWWoSYtT00bap5TdzLGwWBfHrp
SWi70JFIxWmWNVlxMScuqUc40UTaG9mvF5UIqospVj3In7TAis851PxqSy35qmszo/Mvogh/VNu9
yIlg3vosRErGoP+1AHP/yeW28ilX+gcrbzwKmaX+Glo2SWyDnf3nNtLLLaZmY1eHEsKtlKTCCfpV
dmkzPMOBWgq7VkvWSD41upRarRzrvo3shkQw0r/F6oIoxRuqs+SP2EzkYgP8n0IQIjSMxHAYHqho
ZH92ZN14YZEqq2uG1JXeyv1Q6KNdzGF0SKmLHrwtvhmBUzwgRm2CxOqehM7q7ks7oNVMqlDdck6Y
yJVIzuXZyqPiBvMyIOkmG12poL4eyEzwmBkU32vm52Ys5nxixMJyttALPDJt3WOrUJsxP2YFIn9g
9LemRyyTtDG7dyTVeWphyXuGiu1sd6ZCglbLSx6lveFzxjUb1TLX2Jk5bV2tC8NPbTTZeZLZRHGl
oV5NH9G+ZN3qi9dVoYOrut8GGxRu1wniVcczfu4A+PhSxOaeMev9qRhJpef8bDtUlYxVGnKlKbjG
5hoEqXBNxOVuxda9SYLpKTcqQkXYkZvYURAJqpp4lvyw1JZHBmVNpwcZ8dQRctJQf48k87Flawo7
NpXSLRt0gSuVZvXUmA1aQ2M0Lqs8xXuOS/ids2U8qvpMFiHZUYeINuhIwsXyIPGISBFDr97TqJG5
1kTdGRkZfmbYnu9F0H7nFjnMXRkFfoUCc5RVRm62SMwGBLecWVQ/5MNBUoP8Qgi38jH34XZRCPWT
Gz7XLC37xiZgpN4hYE9XYqtZRMGkvlZkdUxCC8st+TGgIVv0KbsmGmGCiZpXh1w0qpFZAnQ8bq/q
Syj04cHhgzZCR7uhE6MCk5cDGX4lmeMhuWaF8p1mc2baQy5HDFMIbANFxhbbVuEK8vUlxtRRlFn5
IjSq9Fs30B3lksEe0SXs2hHPfGqWZWCdiyW+jlUf1lTkQ2Yk+O1b/VVRG2MrKANey1QKrvFYV1TH
sRpsakUgFB6sZH7uW6YV5Hmcs7jWv0Jd/EjJe3mxSmSyJsA+lYvdRstR/WjL9GNFTvCJB+61TPuW
oO1wVp1SmBhV6bzYSOUz8tFCmWYC4XLj2nzBhpy4Ybqwo4Xlyhj6nSKWjZOOxWnMJJdxgfA0tI1y
GFLkO7plvIvB2u730qUCYfNaEAjsT6Yc2gbQIt9gxuqmq7Wu6NlLaUb9eZLDXQWdkVUHZaFxBTwZ
Ja5s5A/QNg+ie8xdos7ijtpiP7M8Lgzd+rlnnXAjk/2SJdV5TAoPifeolOJ7UBQHE8fpJGMLl6yn
ZCpuydicsFjnfCuUbGtawS3sG+NFUpYM+v8QOOG6QyQ0+i6hVtVtcZzEVytHDe3xvABceRr1Gs+Q
Joh+I0x3GhJUgKzc6CMOKraH8q8FdXq/JLOCkUdfVzaSwSB2eWIFhZrLwj07xeWmVbWceNdkKCof
6YyFbLa62bZsq9eRo2+zRNjKl9hUXgmb7jDjL4HDyG5VpqrxCUOVljtprzE0hWGL9t2mCunMc3Jv
Z9MitjcJkuOkj+vCOryIrtSYGptm/s5MnL47axu/VjRmRr3OwH5SzyL956bL5mpr0dv1dqHIP0k1
8UWIJRFW5ULpOCoCp2QbZbeUq+5M24o2DKmt2Eh6sJwHzsLNZOR7LqzhFQMTsTVM7t0l7VD+6d53
8hQFL2KtU+COFoPGTlVpLAgXZVFVBr5kAzMYfYnVDz8Xhra6heVQjluRrVCbDcaUb1LJLG7MpU1C
HBaYbMvqXX0d5zpSyGo1iapd84AHveDUW9LDrLTzkY5ShSGDiFrQTuNEi8b+zWLc+M22KHLaXIfd
uzhr5VMWKBMjJlY2Qe3PB5TjAsuUVmo7IrFjli2mqDiJgiDVTqe1R67q8cHKS3Mkzbf/gIPFDhTN
Kj29JnXtd111034iDvcVlkR7mGaDcEGLFcGdxWwa0586kG+IkyN0hrhSqLzEkP2Yki0iZxhN7tsl
BvkMT7HG+xfMo/SMVDc8+mJg/c5Kcl3xQDEWx3mShJL4t0kO9nWoCLUjLGqT+4z9C4jszG6fM3NI
9sQ4qifDHFM8AqmwE+a0Zwg1SU+MGmskh2LZUIoSYKnL7BeNapjvAzGuyDO3BPOUBbRkcT7LsZem
qvmiRawi2swwS56YIipfskVP/aHkIB7IIbqxnSBpRCLLdAaLJZ2oE9UdOrcQEelcsg3Ggj91WcTa
meXnePI8xN6SdRtSgNXMkhtX74BZiZVxzzITPUtjsfYMrjw4xFod+4EgMbaiA46JbuWCFcWNHqQG
8EByUpcMhqFDv6FclJ4H0BlAQvB+1DNMu2SFpmFXXxL2ol+Z0Q1+LLANradY1Lmx+fqYQ+IW4MuL
R3W4DUHB4DkKsdqaxjjfC60vHxCwwv/L3pl0xc1k6/q/nLm8QqEmpGn2SdIaSDATLWNs9X2vX38e
+XOdgrQXXNfs3ntqVFWAlVKGIvZ+99vsRkgYC5wNm81kW96l0L1i5wU3gcyfjCx8sMgwgRYfOFAb
RXeb6lO+E5Ssjyh15XUCE3xF7dU91YEmt00caecF2Y4ElYrcJn/ITa4nItNux7otbjpnepYhIN8a
dLAAoIotWJxCJ0lyoYURw7G0t2JKJBLODlkW25A0Y7XCUaBUhK4p91sfWske/3zk9LapM5RgE9NK
of0gD7FeCrQwx9Qexg37gbFHxk0IlJ8SiJLgTcw4VbcvXGTcUBbc7qwgc35fF5X+XGj4PjABts4F
M4azvOuyyzEtnT2jRX/jq+w58IrbxBM5EbD0iaCxXIMsjQiEL+cBtIbF/kXeqVk5yHR090cdTxPk
1kAuWyf8bhRlfdCQWK9p08cLJw2jK1BmB+GrEJ8Dp21vRqZAF4jxgUtJI2MWwiRtEYjYvTU0VZoL
hDXuV5JoaZvKECG426T2zSAzgKlpqqqlRPElOJfGbBf0sYOZnmN9Z/3DEEEtfqz9zN+1kxGAR2nu
hj50h55u2rVWqpsLJ7fVptOgh6KMZhiHxNBbkMlHFddUKOAdct0uM7dBZBC09o3o5pknDd20JQtJ
LUOSM3uU7iSELZEygxCivrb2IF36dZo5+XUbBe1lPyb5RdQHRs/LCCkA13t9HyYpE4k+BtFKyvpH
KsLgodWsEeZwPGHvBPXYWedJej8Bjz0A2YGvlTmkS1rJRTYV5TrvoRMlPoZ6DEfVeWgQABn1Wrcp
qrggssZqv3mlifoidDpS/eLsnARNb0/4KhNMPB3gVKjmc2thfWGMUbgqGywMRJrpOFjUnJ+GSBls
SCq5fir1hVO6N0ZgjquQ9NbPeREjhy8yRaCXUx5Vvy7hMiy9orm2vX5YtLAbRFGIJZYO3jpvlSmX
iQ3PH5ENj4z6xDtkE67M7SgG4uiQKR4SjEoOdkfyRGuEEdSHuVX2G/5Vw0RFXmJQBwAJpYb8bJxH
eFMAc650dI1bOtr4fpqM5mq0ekSpZNd+0enutn5Ogo5XB86DHWr2i5nOOjNmRmiYZ7r+YJFAEejJ
fVXk932dAqMY2ZUz1uWZSDt12WIuzTMuzQtpNsOmDdvyMNYoORjhSxCiLr9mRsC96sagtysFLWAP
+OwdVSSGbRwL5PeUYRrHc1lctRPbY6UbwK9Wj4dmXSr3a4BWYKdjaOCT2NZija7i6Nao+L4WjMbs
C+Yf/c5t9BR3YKfqz6UvB3+Zs3dUi9ANjRfyGyDQD+OF26UmiIvp4wZjgdYUcp64YxFhnbUddWZT
98xpeqtoFzYDsjtdh2ZAkvu6I1D2OU6HeW8V4YDkXiOcngbeWRGejETQKqIS3YVYQKj83qSUIcE0
3nVihBSjd2dcxzjEwHFrL2gkRBQ7L59qaC9bT/MncFLiZj/HdbN0aZvXOoPmiyEDH1xVaW69WCFR
28Ab0XRZGXp02cEXW6OsKuGfV/syUUitfeofZuumCUcy9k3m/Nqs6OaF0T4yZJYzofUt5xRQXpDR
YOJc58jTJLK8S6Qay8ndAobjVAMHczl6KnlMxs68V3aN/wHycXlTlV555lk0C2sjEhr6FbxJdpoI
3WBNv8GmXjOhXWYM1s/0QEcTkTP18WUz7LqG1OGCQuqOAOJpJWDQhh+QZ0+TujCnwzYOc0NJ3hLe
UtaJmVuTigFSO2norRf4y16rsnwfRgiBKa8klhn8P2sTgsUasbUk6bIN/EVbwUc8vM/iPTGVO/0c
p95TYQjHPBc9LuXBYOA4gb/2nFW0/XmVv+KN/58JG/9vY5crnBsJGXj10GcDtDcGZXchnH/tHMOx
768Nyv7nL3+ZlEnY5Kauk6tiwQ21FQv/H5MyaMiQyYnOMP+hi88E9F8mZZrzyYCXDQFcSqKQ5qPp
f0SOmvsJZrZlzE5++B7joGn+DdGcf+/tm+eAAJGfCKal0/hANT/xqoxwYbDMSRQHqODAb77E2mXE
1nU1aBiDRAWTzbBAv1hEDlM4ZVZ7QoyDB6JPDSQebe1ustyBptN7wQuBtfUd/FDvR0etPFt4BdFa
LzJAygIEntMvDYLrJqq8M2xqgYlFJTE8dbPpIsMLCcqnWwfXBIhOOzNT9jc78ujUtVYuUzqftSlV
spFttQSKBLIwzeqG1FrGEwMOen3bDgvMRbW7zDXyr1bPp/DyoOC3ce1AWmjg0bAIbZg4y5GauILw
YgBt4pHxEqJS/f7zs9SeirGAMeCnMwyBSJQEYroZoQfjpt2FeBWU2l1ZI9DrXDATJrKtYa49vwUs
rlIflm4cTheKQJbzSamh4w674IWenpujN+NGcst/RBwar4QNrFxD+skRvNSw1bOpvIg60NqlGcXj
JhrmtkTR/xPnLD9PtI/nft2kd00qiy+hlXtf6BiGHMWONg5LfCwy+CFeMV04JrsfBzlscdOH0Jpa
xEP4vi9Whc+X6DB7RAqUD2dIpFOGI1lWPugy95ZaLb075glps+pFKHZj5UNb1LsW7wZRxp+tro8N
/AU68+h1aXDdxxIV0wTFo+CcGOoHTMSsJ9zbGJYWfNPB0NWceJ720HkxbIapJlWogwPvuY6xF27q
nal6Dhdo7buisacny+7Nl3CcpwEjG9bVYFsbIU33i4BXezn0wbQZW7O/UhnuK1aLwRmWHOm1KfLg
xeHM3euiZ7Ag9Ph6GFrvC7HMBgcvMbdwUJJ6ZeoCIzuv3Vq63m3ADILLIYyciynr8sfBb8RjGQTj
PVRX+1ow4ebs5VfM2IyP3QQpD+T9Z0tD+qyocJvvdY2gjVQuM81xtrj7c3ZGU7ccNTtek4vc3cPF
uArpm0itx2Y2zEHegs7JGOd5Da4PmKDt6pr3AW8PFPtlDItL99LiC+4VMxCpjRdWofvXKYO4pwkf
oC1+VUwUG95NaYBQI+KP4RHjZW0kVXiT6JN3NuLai2lVE27NwPVXjWXA87Fb6+CHTbat05re1A00
aKu06z1HLN2zym5tLy82o0QkFbSqug6kpa3hRohVZlaP7gjjCzHTeGHIMf2RuNlwaTdjcOEJpV48
Oxy3NjwZ9LWR2CHNiS8ITaU2Hw3zmIyhAubT7GTTE3UQYdxTwekJ/KotV6mo8ET26wEne15TnSFq
AErWgh51NSy1HK0BEDC8YtzIKQ5jEz6ubvQ4TAXdmTbozlnjtPGtB0Z+wH95zGeX3fhO0FM++tAT
b4M2kDdN2teHyvZnjCPzz+BcM/yovIi445ndAHOy3Reh0i5iQ9QXVhi2xw5/ofNyaODy1pU5XUPn
Ka/bKWnPMabBQAW9xi5pYxtKWR7sU08A1xUkGFsgNl8tzM3O7MD37gGg9CUaj3iVFWm/e3Xm/Emu
8/akt+ftm6PK1YXtKEDv+RR57bVaeIzFKKbjAz6RyTE3fcY5rjXBrnPastw2OtHwPhyODgvaXU6f
8Vjgr83Is2kfrYiY+FBruq1XJPIhNsvLgqTNZaXZ8jaNVPQoanpjIxbJJsqKaT/TCg+eKqARumnu
/lNO4IPwZ8tM056NU/9dBRKjiDO7hegeTZJCZ2XON/vKOJa4sBZuXFGAJXTjg5OZ7JqhnQ0/Bobl
T8H8DKu6HNKF/fPpzs95nJ94Nj97hvvBvqhqexdqkm9m0rLPMunac3MIqmsCaMX1wLF00dHn4ORb
6mLr+lZYAw3ztctRtXttspozc+yAu4t5gdCX+GeYncQH7NzqQzgvpGBeUswN8sdyXmYUgqw4bV58
tF/xrQ/OfcYG1p7VetNfSPrKVTMvXNLptItRgFhrTbirw0ZdM1qPcIxje3lxQazWjizYEHOf8eKg
A6TZeQsnabywp0asvYIhW5bjDOftozrbVDnWKsWy5Y32o3DfCnUF/KyyQ8a+747eKgO6gWMfh7ij
fWUICmqGheaijD5HxmM1Ekdd/LBgcQ5PPqep3eCnN4XL9CINPqO1yIb70kDSle5lfhUNzy6cBCO5
NNCQFCYs5EcdPkeLLtpvDuGD2zF6gPHHoTr38+cZQYoAw18He0Nc0oixzqZRd3ZfrZvwCjsAW6Sc
nS2KjZhc9mVkhfs43QRoTOVBqfqz/1yoXYgjYfxIBKSTbrrpi4azGWCmuI6ZOhUKZG3jud8cuRuf
FUumD69ad+OMF6OeLMMoRYY1y13CjcEzTgx3zYjAAb0SOZQPbAawErJGxmCZPy4skexDsxgWpZD3
WdZdph2k994660rjwN61jtG4MzVb2hlRCJyDoBRBPZwFRMjDrFa4H9gwBSVenVKDP9GLXeEEzYNh
ewXSKp6J4ejnWpeG+P5h0UhxolMOZNAcLUieUmmLcTIv04ppfgxCK8ZRX+CB9eha3XmbTKuaWosx
F0JqFroTmhduoG8iK91Y+GA15hebFJ1FKI0fU9/jYSq/JZi8UPW8ACSiNjbuUtwc2iq7L8NiNwAP
9RVciyY/64vWchaF96i3uyHLLxOGcgsSXK4MYfoIc63b0mx3SmZo624nfzNlB9N8nmAVT2OP+ApD
SsQsOhyRVqeNDiY8CryhGs8tYP2zPgSTWig5Ih+Bt8Re7oQLyIM7BShFJkgEE9oM0L873nXVMgd0
xkuRD9vI989BK56BRNZMB5Jli3at14F2I6Uk80t1m0DqcrznKD0b1Nc652uBi+48G+pOMLLBVRQe
ft5vuuhbDiYPFWOpCt560hiy6AJwcsowxcAFdGR8V6f+VVYvUmY6MdO4FLOFWbldQEV+mAoKs3LE
uzpDdXdT5BtWmShCSOpfXOPgJfgTmLPzzkbzCH6PLmvxhYE1I2GK2fSgvNuZQT0Q+BDLVVqfgR4w
xpv5pWXXXbV+tSjBDQstXvjGPvLh7X4Jxmv01/IhkA5SabVPfHjN4d6HpNDCO25a3hLelCjblc3D
hMYYdqHEk6vRr5whWjPxXKrqBeclM7kw7kf9OoaZXH2twpi07RfH3E7fi4qTFlB+KJZZd17LlZzR
1emiKC95A6262eXukxsfZHjVZfnC6G+rNoN+qu9k9NkhHMoQCV16v0TQB+8drFd2y6q/iLEymyzQ
LzhA82vFYCCsNka/U0TQjcPeaPJFp2YOGnlHOmTDajGV9VoZDwWGkFa6FTBp8QocCf8o8ycfqvlU
EQHV+4u+6pcIGfm89dppbpS0cVfyz30NAV3UgpSdOf4lhTpD4OQ58O+s6hpDvUOkP+J6tjCZ9mjp
jyKZlkFC3ctsJcnWTdeupik+GgBzaKfCYgB7CW7ascSN/ax88ZlN+8EBQTxT213mXs7E1eQug1mF
lWrlz+UKZoNO8SDKWxewCDkYfcLsv7frMVw21LkavsBoWEQWRBDh7IhyRHC363EqMfsf8zRHNZtC
7AHV1zL4WkZPolkzfVq/XybQHP5+tNLnmUoS9wA12TlBJizYTr6BEOgw5B4LKcLIfkW4GwspdEvG
DkxcRpyRZZNdVeaYCnZY0T2VIRNsSwx0HkZ6gUfeeFY0IcVF7iWKRGWdh+fNlYD2sygY5/ognisF
iHHJRtR2dBDoCtjdNOfKJkr0qmnDatdktXkW9Fh1GSDNVFfRuK26iO3NTbpDEVcjOdjRDXv0sUhD
1shcFc8Suh5xp3IPZYv+KxjPRvG5SA5hHe6d0KMFSRu4Gd/VbNGzhqIXd+V9HuOzozIwTw6JM1+H
bx6gefM7j7zdFF4y5srEc2xI5t0lRcAAmais1M5AYGU79ZeYxaabqbiD+Mvc78oXF1raXtj52h6f
HOMxqm603oFVBneg8EEk9RWcrib9DEvoQHP7HbWXaxwJNN6JGHYTOOA6pkuE/CmDO7y87fIQ94rg
In9tZPDN627VNtDGJhR+WjLtbRcTvS67b/h2VONP6wb2s4fIoH6ZQo5j7Xo0v6ZBs88t7wZlDx1P
sLR1/IbtRdvZ2xTPllS4q7Zs0JCpW702MOIxFl3A6Dq6w2V30U3eU5AXB2P4rJc/7OmoRnROWEEI
RclPGMvig8X4FuyjzCOYCVSDdG782wUa87dl3iSsKqmI3ThEqqd0wOjYKpLzqmqfqIWmi1iHhj9l
0Mr6GtWLKRSIeI4myC8oAH9+lr+CsP5/tO+Sc/L1O/YJuZ+/RrV+/vovROsTxgdkMJL/KB2+uznz
4x9ESxOfoDsL3Z3/Q2iVtC3ApF+Ylq5/IlPc4scWm5Cpy39DWvYnxEAGXvlCAGkZWHP8FaL1MwTt
310EABy9A/++gn4oCIQ4DSUpxDRaKvqBY6ZpbyGQaucqyhCS4OaLIpNqrZq+4n87XhpZ6urnFHIR
hssgyJf0DekPFcAvoNa1vWuiM71jJA3xxJSLfjHMArGWknZ7IaBgQWXxhczgvWDXlWuyZLDYa1Bh
hWT2iWlQiUtzbHXtFXJjpGMQ2Ru1RFYFL9TD5uvaoNxqd7KsBG6CWml80fvaHL9l3ljpD3qLf+a2
QsaLmXiEb+GF7cQwnKcypWuPdLu8J6kEHuFS83X73tBkjMhb1zBWGOO+xB4qj1HzqJlkvszyQjfW
qi9Gd6EYNbR7mMVdsY1KN6dtpa6NPiP9rnDo8RHNerA37HPh++mFj8NKtYlUjgt03I1QPoegrp61
aJjKDXG0nL0+tgJw0kxj29fYkeLES8IBZDRPr5hBNtDapk0fVh38yrbmNLAYsYCIl1PnrqY2wPB4
ZLzpnSP6zbylWar2LtEB0pauzBx3M+FYCG9F5mlXvyBh05j7aXZxb9WDdRmyT7TWpg5Cu2R2I/32
RhmG/uL6oYc9lNlnP8wm8w9dqiDrRJXJ0KwhBWzJsBcmf9HpVrpwUv8FthtbvK2sGuSmMwWq3jTR
nQ08CCpT+ITVrROTKrG1fOyiV1U5J+p2IVYIS01C+N27noXL5xghCcTkJuhgUxUxhFoRawmtBqZo
rTfvZ23csApowDyE5ZZGpwEhI0I/V07lS40sONj2IMMci00UgqEiE8JCnU6c2UZZu/dRUqULMkex
VXKidJygUPu9jb9k6T2SgNKFuElG5ld02oeQ9IViyxtpdovMozstu5wbq8GzymVvkDHF8lTJpQs9
50Eib80PMahLsOysOhlQePXq3jbaHsOJUc1OG40KRmwc/fTFLm2OKjnJke7E9SgkpVP5ybqxC/ty
CsvwO2ScSOHvGKK7DnFGWOf1lD9DdUPoEQQuYDIEznRlpBbKhLFMssfBks1z5MeYNeSwOL/LLgzr
/Ti50bOPlO8aQIkOKlT9TMkB2CMwAN4npsSFTfsDxQqH3qgwQwNFlu3vu9gPJZrtLIroDn/q1qxq
YowWZ9qVzOYJHhytfoSL1fSIaSVWJn4FCpcKBiYQmIYBRUlIk4h4QmDxBf+rQ45jJ08YRcRftAZx
ABqe2Q/B8M3qORmNWRua4vkUCXxqF6NKlbdDtNNRBSAGsZdOKF1tReAXH7XRpH1rRKTtLe2paJ6r
yXHLtTK7CHK16xHCgMgGEo2k1No6DJ4BRQn0qpce0CGkQ7iM9w3zMG3ZdyHWycgCys0IIbY6nyaB
dWmmG02BH9OQ3kytFlzgLjtbCkxJ9H0IzPg++IkCFqx7aHRFOhcttQvpA7NYbPUkvIquEsnXtg3K
J1bMINYijh1MNNhR4Dr7HoEcxGLMNuu+fS/dCKRsyvFrWZpWZjOq1TMNTYgHNSDsjXqh+519nutt
SP5QkhSg8XWQ+esiyaoacFjRHOSq61o21MrcMmhOupUBHLhNULfFexvNlPtPLfJX5///myMsaXDC
vnfCZ/7Xt0c8v//PEa/pyvikDCXYIwTBVCZmRv8646nZPhkuSCMrzcDxaLZA+tfYSrc+zb89R7JT
IljWnJP8y5tTY9qlAzHOiW+2SVYPoVp/ka5zEoRKpK2pKBRwezMkEzRcj96WkCoOIysIB+t+cHIX
e+C83rtRqtEV2/5n8jO6nYwFlhoMEVDlxkg1zUwO+7HSKkw1u4oiG4sXHMKr6YNW622jxScjnFVI
DKRcV9DNnYaHAbRwbAKq3nsQilceLSYi3lK/Lu0uhgJpJh/MnN8CwL+ux9cxz+8M/udJMR10Jq5h
o9/d+zVTHmzRiL2Iav2jmv3tmPCfy+ggw8Cy1HaOOnngUJLg0mZBd18oyoxMg1WwqHCt3+JQ0X92
Wgwogsghg0PaKIhm1ZNWVu31qyX6B7R7dlz9d2XHh6BxAPK20SS4BomTJ2B3GEdmzegIXrCljbta
Su1xLMcEgNBpH8aK1jl30vZalrnA8xyTyfcvfzLen68vCZpium5j/TXnUb5ddQR81JOOfveYNW6P
kjdNl60cnGtDNPplbil6NyuSB4MB4WU0mI9tzBDn/c/w29cN5ibgAdL1OFjWGvPPX0HkWRNrE0bn
zbGSkigZZAWrBgH0B1eZb+Ttg+YqvL9U6oo37HSqMHAsYh8xNEfY89UeOVu/EEj9MPSGjPj+Delv
c7Lmh0ovYRDtws3QZ8yz7td3NBVdDzdoHI+jXlsrH6hsgyOwfitixz3r0M4xOS0C/RGHikcQZHub
ZFoDxg9d0CM8I11CwrLP3v9QbwcR/3wmE0xW0ZLYeBCfoCWmSssobav+aBvaU0s1tq68bBcNFnZG
CBNn8un7F/z9gdMy0R5ZuFuRTqufvF7SmczOLpLxmA8RseSu7a587NfwcAnVB6v4t0u5ggXE8gUK
Qmk529u9ft5NOSd8JHlHOgzAdIqz+Wpy8RsdTHLs3r+rtzZ2PEYuBfvBMbiehTHCvFe+XqxFGRWB
17dHTNjTzaCw10JPXC29Ci1gThbuWlek5Wh5aqzfv/KfbhI0EF8/h3RTpeZP9urKUUOoghlXwzGV
urnTmxa2ap0nG9Magw8u9duGz01agsZgTjs3lHXyPAc/yEJ3ksPRM71zVGGPOoPDxaAoQ4PaeH7/
vn5bmFyM89PmPeGo5aG+vS8FvYwsNa89xgMWHAtLKQQBkap3xZgW51OopYcWDuQHS+YPVyVVGNt6
9l7OmFN2FmKLeMxUII5kCUFa67NvwLrh1gglIFVbG0hoNOPH+3c6P7Y3WxAFBjQXG/ILNwty+fZO
+RQIWNxSMIbF+81F6wK3NE8+mJ/+4SpSssnh/GGSYOqenJ5E17mO1XjT0a4Ddx2AfC8cQoM+OKNB
MH67GZ4bzpFUKxaP8GSP88bc6Aqrs48RPrlExy0KXywxdrhOwva8Q2pgfGkUBO9oFyTHQfjrSIy7
oaEf9SkfhuP7j/YPL8dcKVi8lJRy1HBvH21pBIWG65h9dLD7q/ErmPKBVi77T+6aGHiOSmkoHejn
7XXGWGEuMDb2MQhWMtz3sPUO4YVz25tr44aHIPflN8yp/Rds+9EA/P1Nvr74yZuSY2vlpkyDj5l7
YbbniqSd4AOW3e/PEaKizjEBxmRxeJ1cojOyDIZGxJwPHeY2mUCK01h1mMJY8V+vUxYpLz51JcAW
/+3to8SpwjRRv7kEtc353pIsYbvMP4rznVuEk5dOKsTZYl4ZVPDmybmnI6EK0bm7+Bx2OR4sSd58
9/sEVMaDDpCTEiZrwGn4vTgsE/BRNE3wo8wSwZxEH2j389I0v4g2xQlJ9+wgxvvazF4gIOHcmDU6
tp0e+mB/OQBlNdvAgrbLBAjh4BKPSgwEirJjEmhjNw60tEK6bearviWbZueHJWulNhvGbEYXuD+c
HIbeBxvd79sB9w8ubZMOLzkmTx6zBfKMR3+vjlmd5Osi9YxlVdT9ByfGb2WsKyljSbwXLo2MdRoP
nUGBraRTu8fRY++MPR3g32sADM5Ike33QWmOzXnbi+k6gvxSYt6UpJfvvx2/b0iwVC26J2obHc7t
SbYB4xiIV6HmHxlFu3u4UvVK0tzvtD7P1jHi8g/2gt8fLH65cFSk4DiGHD1/nlfncW6CWupVEx8F
fICVmph52iku7e/f1e8Plqvwz9v0l4oI15MXUg66N0To9Y4BJ7XPRLWwNhEuU8TpdNY1M53q4Gfo
4Y1yAJxBaP3BhvDH689tqcN+h7fwyV1Wo2Umk8riI5EXIR6T3RetZJ4aIvLE7UxzV/2AjeHCyDV4
ZhjzvH/3+u9vL7dPqrotDK7unLoGD0nvIIm2o2MSwLUX2pbjtTooX5Qov8biDlA2hAyH0q01qBvs
ckp25aibH6ytP3zXDh2wTQHN0QrP/O13DQWRIESNbwFS7LQdwqZeIFart+/f7R+vYghKZoUFLT3E
26v0E5Y9pWJFIfNN18CVwxlxtvL8P7gK+y1pwYbLuX1SHyR9qjL8aImibFBP9T3GIlGq6g++Ofmn
m4GBy8BCyLnCOzmRWw/nYYJKo+OoxaiF47zGdqzCz9Ansgjjm+sJB0WJFs50H/K+DC4SyAX3dtqT
VOHW2MPgmsr80Psxc05/KNFq5WLolVsQTZSNP/QYuZQ5wBdcWE1FBDjuIE+1F+tLr9ORZ77/zP7w
FlCYwn+f72Zu199+MyglGD97bXRMpzLZokIRy4FYRpwQdR0GA0QNzcuf8Ri5KfCo+GAL0OfV9bZu
ZGs1XQpGBxoZ8e1vr07cJDbR9N3HjBnjmmeHzY5W6PtK6M0mLvRoixSWpLOyFZvS6q3LvPPGzwO6
vY0fe8F/8C5YtuuS7QXH2jx9FjbIj4udSnR0gWf3tQhzkjvM7IN3YX6iv90ztcHP6wCxndTKnauG
Cv1meJzQKi6JfwywvPLTfZimE3Rt1Ozvf8N/eMhoG3QeMbxbWHmnZbONexTLtaqPbt99KZRVLfJA
ol3UbVyLB8OGHdY9dmZNAlbeYwbVCmTFoqsPBiYyH5ymv6Eyc8o8FRhlpgNoCQn87TcehKlKojFr
jj7GM+VCeE19RqOUEm3PLIVVXz/w4LKN7ZspdlKBf8Qe5MOh9ukrPH8KznKY4qAz9Lsnqx7Tjz6N
DdXMkAFmrAncHMpTf9+LHPsjgQMmvs7aFplpthmtOHluWmPE20d+z1xSxsfm82hV7geAmZpX+6uV
wVkw4ysmLwIAC/XGydug572TpY5H4iqn/TkOINGjXdcNJjKWYUmoaw5pMXUFh3Qx9iOGhQ5xqHY5
knWtk6wFcyOB9VdmLRQBvRF4X6vEurBVAJzf9R1eQKlNsiDBB51+l5rD2Cy0MYDmYU9JvqAEF4/S
d2HmT02f3c3DRkhShpVc132t3wC3peTFYvZxJ+vCGDDBRl6Jk5pfPvlhgms6JyouN3lkLDBiRps7
0KYxXy0m0i+k5ZWfu17LnrK00o/ouAdYjm2OpYBpeAG0NDsKvkrREBHk4GNzyJlzXlR55X/rUgPC
F3tY/mxMY36X64Hx0ijNMBZRnMpno3PwVpf2YD7j046jEQwU7CkzC2oXArvZhpy1dB42RvCtwPWP
KI+e4tyAks6EyHWrO63OcYpLo8KFWhRMWsBIq4i+iCz1/mkN/neE8V80Iq/2pd8UOJf42bavRxg/
f/8XS8G2iRDjBACDn4MaZqj4l+5m/gnkBOpQkyqFIuXfAwzxiZ1EsF3zF4ZBG/R6gsEPaZeB9SnZ
qQfmd+pvRhgz4eHVqwmU7P78EJyTDjEP0CneblsgV8lsU+RdQ2SA4BKQHVTXz2NZjZBH8d+CSrpo
LEwdKsdHCvu90kocK6cOdH0kviq1OVAHrBgcTKLDYR/mbbwUHnrQtvumTfL556P931X2X6yB91bZ
XZtBIPv6ep39/Itf60z/BP8eAj6qP1LkwZD+tc7UJwo6NFwz/kEzMu/Mv+ZkBj+aCTCCTt6yaYb4
m19jMkN8khSA5OHp7lzGg+/9xZTsbSFGI88aVga0GiUQkjGPervCmEBMgxgJ1aCuJXoMNfTZhAfS
KvDa7rbXEhK7qmm4VpnoD0RZfFSh84q9WuDz5Wf+DUCT1Gk1hXVS1Jqj0ZRhYsJ4wMHiErOE9jms
veEWEkG1efWVXP9zoL1OLfntUiZHrw0GK3iTmAzN79qr9jKFfz/UaFgWRhYldxiu2Ms8IVy+1JOP
VAq/PVSThBdB9cNuwxZhzR/l1aWMKhuwSATfEFYNlVfHL4tMr262SpssrCG5JNaqDhkXox+43znn
RmP//t2eTD95stylYM3NFRgL7xROrENc+UQVI73yuijHhbbHj8DKktZaOVNI6hFFfbWpxmI6q9WY
fLGojMSiM+LiCOWIcC2tVEQ89GUt1xn65PSDDuBtLTR/PmSLLqAfm6SywYvePqNwdNAh2VgAZ0i+
LgotQqiTlukHQ5qfU6h/Fzc/L2NxIV2wkc/2iScLrGw5XRlToRJgGOQtbGcY8RJEcM/DqCTZi7jT
X6UtrejSJP1j2oqucGESq9R86bH2CW7CSgaY82b4xmKEnKPtwksNZnMaiduoxv4JtTP5u0uyTtRm
mvz6MkW/j1y8b7RqW+G2iclQYHQRsorC/Pb+1/y2qlcSCycH+Yitc0SQBCRPajekP3iHIGGme47j
jR3jjYt3JZ7cmGisiajuPygWT1DqnxcEx1QWwAkvEcPFt18bHJu2d3IwOj0QW9NKMOQxYFl77Up6
MU441W3uWFDGapxIzC+9sM8g7q8yp9lmFFZkjCzLWus+WOxz9f76S+YpcNKS0SRnBNk5neQoqEmQ
pLBXCiorvC3YydapN36f6tg5DGaHw0FZJ8v3n/zp+pU2E0bJJec3fGY6vH0QUxdkg2/C0XWhu+wD
kLFNltTdxd9fRTHKZu0Ckpg/wdhXO0kbWk4dSbKISrJSlkaPAseza/uD5/ene+EUMPliGYhhm/L2
XsaB0OUum6+CYS52Mo29yl04X399L5xxNN4gMdRVP/uQV/dC8G6qDfR2izgsv6am0T/pZWW+fHCR
k5qJFUouKpfR4Ymy1/+Gz2KpgtSjs75VbstmLwIMXHY4f7ukUeiJtezgXjxg55cAF5umJlcJ/lvW
Gkc9X1uVfZH0l21j5PISfR+62FbEKr/8SUDbQVUfgaWnJifvmFwmZxnRU8OlG/BUgKhE20O85lAm
B2knaEt86fO3ZluOxVngWYTdGKPQp2VH9FK7q3EuRu9H5Aus7SAzr6bSx41tSgqRrrw2iHZ+XLnk
hGYhKqWOL4QQ7NTq0Lf5iK0agOhoVdEy4UeRVsiVyrro/aui843dMFZD8qBZBqEWgMZafZ4EaTt9
bo1yEveI4Hy57dqKNKHe1atv7qBpPq6+KQwNQZ56ulNhgiA0DqugI7Vb9OaiVDItV00uC21VYSOP
E1JhOf52NP+bvTPbjRtZs/WrbPQ9DQbJ4AB0H+DkrFmyZMvSDSHJMmcySAbHpz8fbdcuK6u3deqi
gb7YN1Uou6TMZHKIWP9a35qbe1MRXNp0NBDoXREqeVVCljJpvwZfcBoyvp9h8tC5stF5G0KtVy1s
wMEaq2lDM41H6DYU8Z3vzh39HhKM9M6YWH+vhAO7eF2DHqVElniNx3ShcSCY2DWdHRVmAKoLyPyQ
1eqFfcD4Zja7iG2lfeILh+OTtXI+oYQWTpHZRuZjNRWICypxupA6S2nUOzFqHIaRWo6gzItcbyfg
UTd6HHnkJTyzL4EzNZRlc0i/8+p8drUVGhyeyrl/GCfFsnuwSZzAkqcioeLdf2r6hpOA9PlHoWka
p8BGAeFFxXeB8WR9Me4tNappizV0vs/Az5oXY5VCYBBjadKUO40IAE6BDG213IRPLX9iP84oLsuv
gXjVzU5kVpZsZBrDedeiM76IBqjy1lB1QWsF9s8H3+6L5zCJe0ZqDpbbiwlsOPttON60XDOeeVj4
ZP6m8FnbHpjpUNDUmkX9tbfrLlsFVtIfEopppk1Ew8ASKszbk4rKqpQDLyk451yaxDZ0DOh9vY+N
cd3DSgWcaRfUcU0NGAyKPUf7WVaVb2xjrQE6joVB2W7sjSI/UyID5eal1K0NRpc91xNPrXVFQaJe
KdfBzzt6tQahWhkV972y5SGdQLN5mrw6cA5ujTWahL5hPfs0iVGzaVZgs5piNJxNZBb6sqjH0jtR
AAWb0zSsp/5a5gEZx9oclmINIARkvuvGBw+Q5oIRNSpZuOsniOwEyJRF/E9m31FbytCX0vadcV9O
3exdd31rPbhGrdR12E4keGGTUVpkTCo8ifATZOsOl229Lug+i9dtNtKXkAzxAoZjR/aQDq1BfqIf
e+Zlo0fOvA3a8pH89ADLJ48J9Fuh5+utP9SSfhhan9IdUBDX3apeUSRfV1M27+NMOXTwZLPO91ac
yWqTRKIlbWj2nn3wy26m/3Py1QlETzBDs/RGlkDcMwMqe2mzW8EVszFrz4HXIQ03/lmt2t5akdgn
DDd3UKfyNo8r2DUVtGKod0ScLb+jfM23auermUKARjSeknjn0phwL/KqIqkGzvhrYmvvwqrspNra
yuQ53MGX3QqoPAb0aV+duaJ273hL4UWYtj4deVVpgVXIcuZdoGDrQ0ICnMs2bWgq6DGL3iZ245wY
fhPAwzVz5yJTXkn9RegVFCuXKos2SZ5CkACvFpxaDCabC2JOrIbS2G7sE8tU4a3jzXxitB0myhTf
XRrO7NUnhV9NtOT6eWtukDK7eQ86eVYbW6qhvu5DPbsn0lUOPQlyCNy162LNRtZqaSGV/kSASeA6
dqrME+sekPRnQf8Iw0HuVvs5ASgM5jC2axRX+g3XkmY+6GEhPTzeLK7mEfLWVhmyHcD38FxbRZYs
NlQfi1OuzcI+B5ppnJX1YM0ciEDd5AVR4J0qG/zsAPKHfA0DggYpKxVRsgHjB7WvGS3jG9dC+2Vy
hPtUqcqgGnqGUEgGKna5ZDEHU9MRKxiBEMkpshjGaIL2lRlsB5UbBdgPCKyRf0K9fQwIolm0g2M+
3+HABYEq6YoqCRYU5It6g0Y8czCop5l5zRenJIO8qx0a8BgvwBOj5q5ozO2QMqPY0l0QfaHBiapn
mgRjygSoqpCrhkaCqygsgmBTdFN1CzGATuNUJAshJO+Su0yP/qdgVOG3osMOj32wtsxzdlM0ndjZ
lJQgHlX0jUqT2DmRmU3/ISs42FaMSLpNPJZTunKTkKBsbUTQISB8NEQ+wvbc4KKuV0nmqWvM6QMr
xrC3PuVgk8hXmoX/MOta3dCbUJIWax06RkityrVlWqpey6o0ezpo3Im6ZRM16cZTaT4eRDc6GdWQ
OEr3ywEhTOJVw2nc1kG/if0GMUbKeniBlVHyTbjgM3h6GqrgO6hp2FapnCk+Xia/rl76I6Gz+rxm
wG3EQi83Djarfh5THaevTS+zB3tQW8tlFSxwVa8v6+LSAViYbNyAGkvapZLGoXCJnscFRGB60TWu
9HK8NYhj5A1qqKe904o/o2ZpEtHkr9ISIiGnVu5GuChHb+z8kxqkMcpAZVFFqC+n1v5GqYoA0lVH
SMnbNktct9h8X9j9W1xCXGJT+hsXdscu/RWB6biodvmxHwoTciWCA2qga7LoZRfEZvqHkimtD7hx
PfRNHLHM8RcfwU+JybFIaS2CiM04GH1x+XV/SEwU3yIx+UwzGcMvwujfUJiOtqj4uRcBYhEiyJbi
4jzagfdhZJeYXYKtpZp2NzhUQsQiEOtpGOSeOWX3t8axfBpez8eB7OLKdBhuHL2e5bYB0xJJvWRW
s4A3cG5tfAMX6DsCxtFM6ecL+WxmsJZj6jt2+lopVSuGb/nb3Byn4pAC2873tZN4lzpKPHGRVgY8
FNeLYLmLzA3FaZ4FVCZSRwEh4ZdT4n1xy2ZTxRSVw2YvfnfhHKkpYMuRAqQbQv6cs4Nfi+jOTf3y
jOxPkb3zWssB/GW3vbwWztBFMmeqTgfx0QEeG6+rOyYp224cDchAtXmtZUITbh8U9wI841kZz8m1
YfXtO2rHkQ+YQ85Lc8biXXBs6SKyv92opiaLHOH2wVZ5YjjPPSe+0cLlMT8svZqiN2mbYGc4nvZh
317FHGdalkIAviPP3I2p3PAsVVXx6fcH/2jU+fNtoeAy8FyM/ceWIOhVaY/xmybEqlY7P4u9Q2lP
Pvx0rMcEnxhu22OwIxQFaAHyzF4DHjmzVe3SQAgH9Z0v6C9XHEfJh4zCcfIDzoUjjaYs6GyXmi+o
mieGbWlWu+Cn04aa8YHVwkkVsUV65zWPJITv3wxKFF5BHJmLYvH2m9FFMbnWbPCaY63P8zyyNy41
oz8eAv8S//KXUw+1C1M7tzrYdySDj8a4rKla3yDSsfWAdtmXneh1fKPMDPBAExvFy2gUWXDSW6Wn
DlVWtPU75h283UcnPzeVRcvn9ANDSDz56HOmRgRuNRTtjjIW7CAszYVPuAkbvrVusrZ76i3ffKT0
Qz7Wok8+OZkpmnPISJDMwlZVTyXdeK95FNIGwJ5clltlJt28i31HBJuQrVjO0x7rEK5rI7auSqSE
q4HUVLwl9DbdwRU160+Tr90ba5jozylYQX1zymDUVwa1CHBTXEiTn9KGPSez0LHG2cNOYJKfzJ49
WUJCPG/mgxFnbXPS4zHDalX3bQVqX1iKrZ0dnCeKmDwc/qwzVq4E07yytKuv0yxJOMRT5GxrjIEx
CEXTpvnEapkWLG1jXnFoazzJVzUxss82XUTn3sQyA+pLW9TBc1G5EpymWZV2kOGaM7zyGh5j0Gwq
MxuwssDDAUAmrB61VLFs/haafOjbvumlPpBvzNvruBbzt2JSVrUxZBG/1GY0Gjsb8A+VPH7uA0Ql
ScYe3S40a0/IdoJkorYeB4fMOhHHeH5MLE3fhSTwNu64kYTzrhmUfsicINDcNQpYN3Bw04dhNijH
qAh6xqva8uxoQyA2YH/kW4Z/5ia00q0GBQoVZZib4aqo7SQ4M9mn6DNG2induQbBuR25Qa9Zz4ZJ
A1fLPqAAqtw7xkFJy9gVhdVNFOIOsEyLljCiojAA5GPoyY5aLZVT7scIfxXOdAWsVKtp+LTtGoxl
CH0sPJmqFrRKWLn9t6YKYvNjy20R2bWQ1ejR/5XH0IWzxn5gtUYvMtynAeqaNCtzCw6skB8pG0jj
Dc0dsfkMmyUgikqbRXk7qSQUZ9KjhvwC42GQeHu+njGFT9Nlw323hB/3kdR5vzfNAdjwaqi4N0Bo
SND6zuYhsskYzR43IcKbqI9qm7e6d7hLFhpVZww569DRenjzqafZVsCJrsm+OuGL1xtJdprlrCg3
c2/EckMu3EEcMoJUbgAy+DmbFkSUNSUctO8yaUhT0qPgPfczSUC9atocrlVLsDhYpwR4SXU7aXIn
PIrGi2mqhk2HAw/EirQjPKlJ4O7ywqe2NqxHH7IL/QjZFmS0yQY7GDNqvEDFEuABTbcm492dcCs1
+Cy0Apcboqn0d9v+nD+RJnOnfVBjL9rNY56bV42IK7aVgtRP686gElxTT68p/3jKQluwd/UiYX3h
dHX1+RSXpTjTpTFXUJwpslrNA6DVPTeMtn9M7BIqkN97Q/Q8ltHAECMdQ3kgceSW+x5nz0Pgodls
WQWNBuHQma0TDQwuheuIbhQORxURTeyrUHArDVxquY8N50OW9uE+imwb6GkxTCHKSzRaB3bj7k7K
nMbwzGMHu0k7rVzayOnHAXkDtHrVMpSmBrqThtjmIUd2XWaZtacvFs2GIVfCZiunHpFZGECBVZ6Y
/pc5SpLLHMNfvVYqMSE1x/5Ei6k7h9WmBrv1NQ8d62RIZtBJaUYZJLpT8xinmW3jofbreS9tbXwz
qp7CabeZpuGyjmghYdzdRMNlFIlJ7obU7s/zjPXBFwmj0DzMNW0lMKEiCY9o1pHMSJUnhb/YSyCE
4/Wos9uSDqCntnD9q6RMKOuikrL3cNtVVrcAAFK9aSon+eyLmYqw0PKXGxl6R3ULJTltOBxhmJ9N
sw+5TwuRToAFcl2cBsNQ3QFQp5HLmm3wWJE26FIsUS+TtYIHD/8pVCrftePMd+OX1KSd9ySBxr3h
egk1YHQvBtu2zPP7EhLutCmmpr+bVESxAaFi45XbcgCKN4wMtVOxZX8NAMoDryKX0u5EgrF6FZl2
/4XFd92svdIB3cVtWMDmKrEFHppxbozD7FCudjIjEVSnKvYaahUtkoz1ypuJA1McJBvw2knZEObu
LILVlAxRHBI4lR2f28hkr5EpSvUR5PNALUOUeTeNGyyAJPqqu3MUE/dC+YOPIuLAv101/OPWV3ln
7QuMPehVVpl+M4B96HUIPfqKtrYlpR4GjX9hohXPxs5y60YwMu5zyt/GZk5aGFdjfwZ/AVRJoZVs
V20/2S8FlGi56vLOn1YJdz+q4vPQBdvlgw7rB0Uv9RS0VrKi4o+PmFFkc1LOJs2huqys84r1RsCj
q0rMDYV87XTlAYgxz6aQLql7beRNdV47hZFf0sIUZ/soD4xmQwtDP0OerAhbWle5MQ7zBu6L1IDh
E0GPu6PtAYkjbjRiFU6npV9GFxSSkNoeB6vmaNLK6G9krTvxhScFBb8OmUP3rGoaxegN9DMlCM2Q
xN0X7AGS0WXW23oPm8jygVuL4qRwnSbd0mCsp5fJa73ySrhRPhHhNnCZOV6N5W4Fr8mEjSVUAn0i
zc1wM3Da3jeK5966HkBfnAA2yy34byl0p2aOpk86Rvq9oBA7NK5LK2mvvT4a6VavhZ1ATDTkBcxq
NGOWCqTgarJp0S3qVYRiMxf1ORJPoDcWYxM4Yb3KU9rj6Bx7Ca2hpls2hxvxBTc96vJId9Rw7dZO
ew3kuYgfOpGE9wmFiukhr+m63IRG2dFLRfww29gxl/w9xXlSPqqMyoedP4uZpWHiftRi5DiPXRN6
OzMTEf0dWelfTQ1RJrrWVcTti5kvdV+1ttIrAXbhC71vuGSkaLmnhGGYqLWsI+jt9LZ21oqhbEiB
+mwCZqsIINF34angxUnS/tOY9aW7bY3Av+bKt549M43P6nkphM9Hd/pqMQy5CQBmuBAB7eY2reN0
Zk8415dp6HrqLBrTMX91+ir6qAOX1nPd5ZE6H7rEhTdBAV5DHUFsPE9WzJqvy7ycVQifXDwMpQYp
6iaFbm5bGZsX6TLuXmvDAdogIA3pVdJoEtAxak4A8C6DNKjMuLhJzP47gMpjbx5H3r1pGqOx1bmP
0uvZGS7AmjE+TXG+2dQncuLZvu0nT1artAhMNHdasowlzQuLQEIjEmsc5SrdoEgZVA5yqxs2rFig
oVhIh9QF+WGSH4jqUpUboUTAwLUKGXCvt+PPeYbST5laMtwZnd2M1HbH2TfhRwIeIPObrwO1DV/S
zg2Q3njkURahY+FyvUS8IRBoJh1jXvNUIYpZK6Ut8WVmuALdLZ7jZ7ZqSl9EACPcHoLj4DU3gaTK
b88AlIGRW4+uvud8aP2vmdNI9WCatdWdsHYM6KZqwj5ioQqawUpBtTmpPKG9D4crD/FATmjWMq6e
WBpVl3Tz0MYDqzIGG+dAF7zt48yNz9DsfKGhfTBi3whmPOF+9vtw8cDklmwM6uiyJOAZWUbmq7Tg
kOwiEBEcap2bFubKOTuPu354NGaKjnfJQF+YQTdgcRmwXH02EqvpdnVh4weIpxEOTANn+ZOH+9ve
BK09+mt7cmiwlqxfQVQhYUC0EjlScgHw8yo1BVgGN0T43UmXZh7+90J5K2Us5XJsu8JXWi0oqGfi
EpwzsIG3YMJ96GiP98iKmWVYHDCvptk+cYqM229R2F96ql7IkDaO/Rg1rfHAw8bR9F+EpHqsmG3I
OlNJ/+g5KQXE+EagHvptElD1tgRRV0WEU31tOyXdRTr3Gk38d2oX1mUK+KQmjvc1qo0CZleVpnIX
LBj4Ujs5Ru48XeYc9tQ3axnmPJUzsxViO1n0xWyUWXsvJucJWjJdyGqf1Br4lRXkIw+oaCY0bfE0
A4W/EARCLwjXtNnZA/GMGeh1qhJLbVrVejceJEp1mAINvXDwBHmvKfK8XTXAhlnBqfHcNUNk9VAN
ST9vo64Sr7oqHSrCS5OWIyK9BPss3ZBfkq6ezVNtGM4Dap/tHEKu48tYx943kC98Apw7E5RIup+u
O6lMa0tQivNjdpR73vkqG6EWR2l8MpU9vv7W5FbT2snIy0Z1QCTTGa17Oiaov/S10Q10ZCVTgG6f
eOdzJfwMkk9WiFPy9R27+EEM7kWi49w7KTTwwI3OSAEvePrWBlbC7aHf9k6t2DPpuaeme4gnbnhm
rVdjwCCDwh0CwAwuPAyuIy++Fx6OqJ1VD4NBmUSNzzoSWXyPFAJR2xglm9ic0kG+2CbpHUa+bfRk
pxSf0mBvZd6evt3+oU8zk/kiYIPnckyhBHGqZsFqmtIR4HNrzf7GnOfY3k8aDvkGT1bXHqzSqnOi
Zm5Uvpi5P+YnrmxMeSBOFRuHOHWtcJtHrK53paRT44r7k0v7NH/gbrTO+uqHieTfojaiNqrU70Tt
/inv3hom+YF/skWCD5wa2DcgCyBnLwCRH3o2sbsP5qJkM7fzzR/U+z/QIvIDbhwcs9hyTP5pLqn1
n4K2IUzEbuAiATnhJT9j/x1F+8hUtoSJbBMJlKiug6ZOFP+t2MUGW2mppP7U5WG+LqbOPRtZXt7K
onMOSdf6J2U7ssmPmuraAlZ86qhQ7fLJna+5AfdnTG1yqPFQeaEcrX0Ae+coD/WdYPx/jtWy3rpi
jA5O085niZjhaLKkDc/r+ABHSMKE+uXQvyseL9FbcmgOLjy4K4sT9UgvNHnMuSHi/a2EIE7hc+lv
U99/MWEovWM0eqvf/XylxTMNnAOb9LFdrStaSmbAyd5aRS63cTz6REH6ZF9KVZzVQczeoFNIlgHe
wHcEykWY+1O1/v7SvCImU0JvDEOCI9UaAGc1+nT63sok6Lfl3EZnbDKdczaD0/ZvHk9OMkYqPKaC
xQB6fDxTzpsetydW7MHVPITdp8KNTVbRQr7zzdnW8aeCIQNQj9MQCyCy6yIF/+Kp8irThUM/1XeZ
Z+6KqD1hNMLSV5+jym+hYO9kQMW2fVJG2bp37klO3AgaBqBdReET+Cwy76C8Wxqa9OlUXJsNJa29
c1JQLF7kt1QlfBopxaNzFPBle5YWNFH3EZode6bOEu+YC9/q1nxFtgMLYgmEeajXnIhvPwxr1dRl
aZrdiWwwdp7ZVoTCUMdZl1T0ixvvhc//cjYyKWKDvgSzoZhwZrx9PTWMVPoQH74zfROaVTjOh8AY
8zN8n+WJGofgJjMgmFrNu2fIW7V8+aTMxAiBcuWhEotj0qqXpqMLfc656zyi2hFIuw21CsU7V9t3
MfrNOb+kKzmoODVRj5kMvv2AQokqNYzRuutCUR3gsrD5hA2zz/DqwCDPN+wdIbZFgVxFDZ6XNowx
DjhtvU6LhnBqV9pbY9pbXf30+yvkL0ceQ3KAVY/OE+yazAbfvjGFR66r0jCiKxxALsuy7oo1gUNN
Vd+shD1SCy3ij4ZneDe/f+GjFCVHfglquuZiqnegqNhH55jAyWHGPPQ/UW83NyXVsDHwGG8ob+p2
um/s/i7N0bAY2iGZ5fazNqPNQIskfuBwFanuOl4oZbC3n5Y9A5vB1wiC2oq5yHPlstFf0qx0gBFk
2/3+nR+NG3nn5E6I7fmWS2n2kk55e8wMxQw3gpXwqZbWRTjTYJ0revCCyzYYzoBXriW09cRw7kX3
4zz69yrlP5Yr5l8vUv5vGXWUQXJuv5Y60dPJ1//6/hM/VymutSxS5JLt8DCWMxD6Y5ViuPYHvibg
SJzn5NntZWL4c5ki/A88hlid8FUyk+A7/ecqhb8S/DbSCeR9SGr+vdqe46g3kCDGfyBLviODqBc6
usjmomfJS6BxUy0kbmkm91FAS/Kkqpcq0M9+4t90RLsPsZWp07bvKOJwKEv55Yj9N2uLo9OW4+JK
jgIJBItbOkbDowvOyVn4L3of3XGmedb5/SkWkVcqQO5Goz1LUqNco/5Diy6r83Yuhv07r//WG/7j
9VmvkbFxhefRgfH2smH8okTb1c6mcBgdblhBwmqEVHilCoqvVqE562JlG1CqVxPPJboW/BrREO/4
QBNJSb6qGBLuj3UUqI2fMSlx64UqSUbwAKBQ/cRL/E9cbP1ro7vm9R8XT6r9x64rvz5pENz/ubzU
S6WmJoli/X/e/mf7478p21iicm/+Y/v9HL/pXpvp42vb5fzoj7ns8n/+//7lzysF3fn1v/7jpepK
vfy2iLf160WE+/uXb/Evob1P0ROf5S8/8OOys+UH0kqYvHmILoGhP9nCVvBBsh22FzgWz7wFWfOH
1eXD8hQkZ8VznogT+I5/XnOG+OAQIWWoS0aEM5UH5d/ZGthHAQlox2AGAFbDRWENaBHhenu+UZWT
tiw/PwIemMuTJtE+JTpTF1PdzKDygtqsW8bxpVobFXRXkqLczWUFLJTHTRU/GAhSDBLdAQB7I9wk
2Wurw7YeTwJB0gAxzrQkFcDuaSSA321IiKwbJEQ6HfJKTieDn04e5dOW6a90kIR3vdb09lm1n+Kn
Rux7mlzkFCZB8DaQr806Dvd2bOphWGVi7sObYJ6BOuZrHoqt2NlWXCq1zlwL3iaIP2UJclO6nm4H
wkv5WSRbe133LsFeyhMn3iq6ekG9QJcmt0yi3WYPlRRfYT8sU92htSo4Ytk8Rnuqhup4bfaFidMa
B+UXKC6eDRMXSYSSMTDF65jswzezs5wvtZvUl9lYlDZ/FUII7pOILjLddhYizZz77hr7b1PvCKOP
6AANbJMVFpYIhhA7mXJbtMo8BETdqLJx0+wlJRCPlV0xjFoNoc7Frh9M+9FOrfqT6toICHNUNSym
w9rbUrjC4G1wVLrPTYfjUfutCs7SRHjWvmHqnDx0BGBeJG1B8SafSSLfJ8MwBA+WaagHFF1AJmkE
a2Uz4cg+KSYBZXjUhbwvEz0/Eb3mPDHicsJ6WCRiWrDEI9MnBkPZZqDXNRwsnbIMKedwlaHunTee
oO06qxoKAmqvnqM1ntwq2NKQ2F4NyLXNhviAjDeZwQgDCXKaz7EUWw4ph2LMDrY9OuOmr4UOV7QD
UeBI6htpy4sWcRvbGDpKIEp/XnF2iW6XFVkl10ZpuOFGBb2Nk1g6M4xX0Mv5ahol3tmiZOO1ysZq
CLD64g5cpch0r6ichrFqorlkyiUEZR1D2DOD8wcDfZuGnYxCkWHwLwEW4n8YAgNLwCjQui5KO82e
MdiI6zHuoAnlo5F89Umng/QNyjjZ9q3b3xHvtz4O2gsHe2NnRWOpLb3Dpt9SfBbaWOTjnInFw5RF
Qf4tKupcGiuL9oXuJEoizg76GUaa2uaO3eOaNVWQXRh55r9EfgdgrzPh3u1jTje99gWIasp76cuM
ZvwUF4bmdrCOq67/0uBGuwiqQqi9OZPF2JU4L/Gq0Lut16XngKcfkik5tQp//Dq5KQ3cdael9Tny
klTsmXTF+QHXg5An89ROe1ul+hmOr3eHn2rQ67kt6CoPPEzz9GRpvDY+ubUzMuldsp0Yxx8sZZE+
b7ogoedajpf+mFAfTU1RenBy+kr3hR/Nd8PQYhzBQhF8M1WUXQYhTv4Lz/DrdtPYlnurrWR4oNus
4dZVBx2yt0Xv/UAUJmR2wFJ47Tn1tmtryupFjC69ZoqgzqsyreuP1WDjPbXd1JXICKV6kDKyKrjU
PbUlpZveo02j3BX5aCfrLHM99PvQdK8HxDdMGXXjof0rGW3aQGafogBk3mVKzykWn6DJT5sq8dV+
njh9d7nvQSPPsQogFKu4yPZC6+mbquxybM9l53W9u0OgrBDXw3IoPsLJBizcqWx4Cru8uiKx4zKB
YDBATmaOpwRFtCsu0s6hvoNZFLc8m2aXq0hnrBLCzhxqdtSlzWI7bFqIV9JP6agpk4ZeDNpP2xuH
3YWxbRJnAsjtkw3Av+yLdmMMbZEeiCnyewqdNf3j2NAYyJzSx2mycsJkeA781NE7V8fjS819ntle
4D1DAxAf3TL2d3bL4G9pjJvb60oqp2zWLZayA+mIEFJPngQvkmCD3FSMCIZTXw9VB8GopVkxzlM8
vHbYo9LSijwfRNCH2NVCxeGA5NlEK94S6YI06+ZHjaE+XXlBbM3rLsqrcmO5M+aBJazebUeGzdHO
ap042oQ5BWKrgZHPvC6FQX1ElwmxbukV/ayguvtM/Vv/lB2wAAshG+rrSbnjCvm+PPifWDOp1/JW
N6+vmkXT26XR/9KVEpuKf71D+cTD4fXrP271k35t3y6Y+Lk/9inADAC/sA7n/oNa9CepmYfTB2oQ
/nT6/rlk8sQHPH0Yi9CygJv+c73EHoXtiWS9BPhAsIf3/tZyaZEW/1Qo8Bbzy7Hqgm9kW45asQgF
v+hXuSDdQdm2fPVFqLvFI+zAHVybhGfmz1JypT45RiPbHVdhOzkbbY2s2lk7heYzqR6nNNYVVQze
aRBLOEFZYJQ1Weciby9yWShjAuw8SvUsM52OOMZcN09ZQHieI169sZq6j3k8evkTspkKX+zCrt3L
iJWGwncvkpa34ijZFFexYIHEnQIDR6ZW1SCL4lzQRsxbjopCTGcWtBB8Cy0B4feSpm93MEuMm7gk
+VaHbSNH3TxScXjMUyrnxv5rCHgtrQ94BXLngN2kbbwDOqZOBubHKk++McJPrHfBlIuw8Ot3FHge
TkeLBa3NN/UX4WFObb91TTf5morMpnFBV/hAKUIPLKNOd804RMS9iDFGTozfzphVeT049gQpVjiY
zexT7cZly6Srqu1GUCTAc+Y9iuxb6ZBdJWBr9ByACPhdl9Py7Xk0xolhxY1tfHWNpmeuyugOyw8P
CMwW5qpsSE49ZhLszzsS29F3s7wu9DKULMlQge3F0esqYipeZdj+V7p88pZgkany9kvshEvn/EB3
anKF41BrvYrjymKl+svV/t/srtEKfv1qeHnAH7jcIfSiM3ANvf3YkewTwxzh0hhe7tX2WhK4lk9c
SAZlP3NChDcxgFFfsASautusNc05xqKU5ByU37+Tt/I6X4AkSeN/3267HI3vQvUvF7J2EzOleyF8
CQM6Zps9Rmgi2FsjRPKf9pPfjHwrv3/Jv354JBQwfgyCFtLBsqf89d4Re3EI08lsvjrYvxl6TsKd
RbaT1Py2zjbxQ8d9bDqOer1qsbK7j5XJFDjY9kllquGdE+HImr4cgIBoz/cLFdmFTPjbdxMFc0o0
SxvPcdKw4juM9C9wQRQjxqFq3Q2pMzvrpGgnSy1zUZt3JROA2be481JMc4ZoSvrB4qIp8SRWjfWx
6JOyff79MXsrvMJxFcC4yCBJ2pUWfMjRvaQbQr8x63l8xoHTcBKYHeNwZ2uOg82SeET/NG6VldXL
RcP6YflXoqKfguK/tHH/5WAJgkSIQsT2F9GfW9vbg+XXVqun1q2eSYawo2CQnifzsOonU0/yzCYr
nT21EcGYpyKVJXdU+BONkAffSI0+W2xF9vc7/xTzU2Uy0wiGOwFn/zvzle+AnV/ufRwvDhIwY2RX
vmFoym/f6GizU6d62n5uQ8s1im2qW7xq1zXFueTxB7yKvDnDK3r+rprqgkCzn82TcTsokqAtC1Zi
xQVVG9NZEdflstViIhDqdSdNI//oFkE0F2uI8iO3RMtIJ1GemnOQ81uZ6Q8srn7//R+JgtypXAIr
iwIOkBYN/njmwZlZ1n3Zq0fMOzKVLNyBD2BNDzuIVGsxw7ei2mf6cffMO4e/677fTpQIff5qBEHg
1rtusN+/oL8TPn892pCjWYwAO6XrCd3w+LTIxqwtQmrGHklLJ029tQE44IoGvDWd2W03cTiCsM/n
z0U8TqgcXdwQIFpzwx/cj1E9h8ahKZx0/txAnHYv/cRdFggQIAoQL1knl6+nau2AU2jqPdl/JPWd
zZ9nmkMwnJh5vjy0Eo4+X1BFtwh/SGkmKxG/GEe+O1umE/9qZzPS/jKTtdud63XLd5fBEWGBUX9/
+cCPDHQaH1cHv6Ji8cA7h0a/rA1wJxbZ09i6JVGRoG9Ef+vgJtF0my12LIi5DaER8krFCKCAh+tD
6Zeh87k3e8FJ5vkR64y+pqzJfufcOL6Fc/Q9MixMo5iRECI6epjY4VRGIlD54yyKlh3BSAhDYe2r
0io/sbuaXeP292fj8d0IfRwsC5EeVqU8u49fsW3MNh4Ke3iw2XlzMg6ds9z+rNbLeHi7PVmCRwpA
Z07Cwep0G1143Fg4T3//No7m+axyKWuwPLko9jSFs0p+e5XPdt/B5nOLzwUMGNAtusLO/FrVcc3d
iKBEKTB+eRWtVS37Zwp/4v/H3Jktx61c2/aL4EDfvAKoKvakSJGW+IIQJW30QGYCie7rz4BKx7a4
HdI9b9dhmyGJZKHJZuVac46FuvOQk0yZOLwGwdzQ2tbOJRXl0H9aHBJCYIhnnEqPpP/MMuHItfTX
DCKafVUmhz1a1mW+tU/2wmQc9sCK6XaeVTWqUnzhkDruYZIHYsXXqpAM/Ckr/m7vpLoAftXe75q7
xU31brfCjVZ0oH2C5wkNKEGsp8jRXdvTto9blyDLvSjo2MqwXfCs8SUff0S29NTah7Sjq9nOnrIF
+ViT2LKEQHFRCtvZl0hyX3Sglc0khhIx/loz67K53WNqaw1bZmdgSabRH17inlj9j8WD+tjeeoNC
uMcbhAPzbqmm1VqLzK+zn1EDOsytEWEnFzAajt6n7o95DM8ZAscxK5Z9irNW7kuKEsAqvhiFRRhv
Ld7+VygyhvpLE1UBeo4ZF4KM5Tr3/h3mAL6rBG3Ir1kpvQ9HasTKOYpQTajIVvYLbvcPt/YuyuTW
Iox9ezIZmBTV/ne3Ni41pHLdr88OAB0e/6gkQ2trtrL/OprhjiigRC63F5rw7vtja/QWL2Tx2yZf
aavrW8htIwet1zNRquJxzEHlMPoAIbGadKVBG6mTS0FxX90QmnLXtiBVm4xEJHxgCVGbP3HGsngU
be7yKEYYXQY6xkaTfI4LDBj86fx89qWwJsH/r4Ptfwl1361OIeEC0RVlepo1oIx8H+pa8+b6qy+N
j1Mb9KwO5/DWJnEHU4iTJem5Py0L7w4V+0fuNQboQg7/I2r6dVkwq54QUizBx0FbjJBxHUcGFHs/
z4c22S4tWLPZ6JE/+w0iSepBU9YRsrDo8ZRmECzjQ+APGBCP2eiGLAZMyOlRkVFhB0Arzd8sHRvV
z9eWy7njUS4NWTOHCpS5v468XvYXYZBq5ku0VtH0aPZtz5V4dc3eVPuYmf505jybBH+ZTjvfCMo4
NXqXKOj9yYZwcDByjK0fCwQswA5GXeNdzWYzq+5w+rkggmWhfBGi2KetVxErJWmIazbaAbEpiHaM
a5rAGe4tfqqAEsHcL/lXs4S7M2fa9VMMJX3zDdv5ph4xhrXqy7xZzXzvTpa5YNmtuoje5ZL4cdDH
efbC6U5Rq1j62KdgYNFeWOGY6zqFl7haRq2yGIWP3EjmdhMu9yRHis1kmDZFWSJeDK9yqyNUPe0+
kT1dgTmYi6VnfRKw0ayM+A18zSXpViKzBM/NvG0caxmK4nKpV9SHAHYq/wgjBHOjB8uITKrf2+WL
dvHzpY47Uhohrw+HhZ4M4xClUWnD2s29Jqc9tjOm9Byat+ss6kzzZM00iD/mBr4p8yDqvnWfV8xF
tfEc9eayAKhbnPHWGLACPbJjBPqbR0lDPW8I7mm3LHp4pMMHHD5NfcpKshvHrXfDtkfc3lOzob3z
NsjwzWrJwX4rbNFPS8pQWeX3SFPrMROA+oNVXYxZJ70w5RyAbepE58Tav8N4adT1iW4zNviP70XY
OSNPecHcrdzbzQGHjLnJUoMoPgD4G2nS0nVURYJLHUGcaW46b4GSf0DMO87TzexlGH6OmdvO2ntE
0ePIS78if0hOcwGqXcdo4k229WYIyzmKcxpLyhEEodoqCloQU4ryNJctuw09Z2eXBXbCs+B96g3t
e8Mlg2M2MpoVErZYd1oQdUXxuDp0mbtvaPzCl/H8lwauBP4NwYzLxwGBc+XbpmVkT1eVr0RuX1ig
kALUMRVauOC0dNVeZPHcad8XgYyV3E7ueGwqX5Zs9U00wOCKvPx+ncUsAmD8RjU3x6Cm1aa4rPUa
hdO9XzmIznbm656TCBSEo/olyLPM2K5dtxl4UsYqWbJvWbVl4V0bTqaC5saiRaLVPFQAcsIMdAYL
QX6AqOFw7SxZ+yUB3kAUfjBzctcSg3NdqRDwp2l4HVBdfLDy2FZNFD3rPJQyUZyDebIgXEp2EHAP
xf5LuH5ClljKaI/pabbO3Se0U+oc/1gV8/7EHNxwfOlBfhhPXRvsS747gcAKaLsy4pI7bB3xxmmM
VMv3ifOtFqO38fgkHdl5pmME+2n3elkcMjur3F+PJVw4GnBjlv05d/DUyCUZGheXfWF0dVi436Xk
QCOPqiyJtJI5tKD/JGVYeNrgDULX0i9j1emy43kZxdafCr251nKLqmC/ZFCH1PiefEYWn+DwT/It
M5Z9gPnK2N+8BwxDvtEJZH8004TRnnYnYyhnrmHqQHsFyc/7UQon1BsJN/qzJt4iev+p9twschA9
U1nEuhlgRIB7dR492TZE/MqgMvaby0a8+DwMzaiBG3yOcSNv8/Y/OYNX3zpmqYynn4/aOH/7/z7k
8/eRKbDr28AWLRdA58RieoO1IUp1wsO1ctPS3hY+JLedvDSfOIDnOJi884vqt2lkqHHy1iq/7Kxo
zTzABMW0+vdwXnqe0mS3Dd9iC3JsKiHNkU0Rgvl1D3rzFgYhc3TvFfCGTm5/gr1gBrGune8JVSBn
tET0HaLxi1WH++ncPL/a8/DwMwyF5sF3S37i4FF+4TfiiikYp7lFgZBAAvMqf7n20gyK580oXT1e
cafO/njPA2nTq+Yqucn9t1glMlmKG2gDGF0wD/dLPz9QY5sxtFKudno3OAAJ7OrqEmt2sIhTvme0
ANIAV2NOR1W+Zz6GmfdbToEt3/BLdQyfwSNi5ebVRLB7P5DL3n+hPe1f3CkP+dJ05j4d2s3br7/T
fl7MKIPzBhdSl4f83kI6Vu5c1MMaYLfD/bWPlbLCXBScfj7yqJoUl7OUTs0vYQeghEqj0rJmn58s
iWrtmcitCqdUSGPsygScGZ44/J9Fz5FpbAS5zYaEASkbXhP+1KDP9+ms2V/5uxqRchUea4LFZb1y
Ipoh9Bej25ugiJrIbUB8Y7cjbQhjAqVOXIxy4AtBo9fA0dL8/+718F8pMVmkiiS5/OZuqseMpMCs
Kj7dKvJ+evG7DBf+IaMlKyNjjljKq+Pi4JpvAJgVePEOTcsW2x4Wo8ui4ZIiF4TZzyZYMtYbyk09
PUZ+ppMpLRb4aHXRcN79urqD6zgXoip4HCfnx5yRfdjwwIZsBqX24hRhP4/P0pmL2b8Yz7e+RPnA
I3LEstXcUY1t1jv4m2mxyo2Qrfg3axH7qCFftQ/xc/40RAHEE7DQuXK/Y1nafFEMcL5flqRCjbhs
NvLKgBvrLgJAUKKsuHWEpfgOf7X2M+zk6YFxdU6ybJbXqAwhj1SZfZlTdeV3bOfUW8axnKyh9Nya
fGlm1Rx9YSrUfZeMDYkJ77rFPMSdju5ckoTP63BkqXT8vQ/03YA7icfMWW9/eLp09lSBDaeLXHzV
dDk/jquNu/w8E55lxtWcDQqFJw6lPUnZaxas2wA3sj9+cEljrdlhySoo7Ud/Fl4zYLQxwG/GAUkg
/9XNEbzJmM0w4uVvILS4K79r922jpTDKU1O2shh85ydZjT2ZaKfEGD9dzdjYs+BDvenZeFIE02QV
NiEj/5X1lvFlzGLjCWAN2+8hE+gN5JHj5Z6lwjy8Z3Op7/SzePWjFRjAm7s0fnNHFwWxZkfX7geM
wXNJ99zswI7mNF484HSjAy7A2UC9kJGc6/Gjmcsqzyngrk6xPM7w6Bz5LZrKSdqfhywkNQG6VU+Y
xw0bLdjL5iJC6WPN7rBw2LesnpgSIEikLc0ob6vITib+0qC3E8IZ4k9Kvj/u5PwupahIEMN7ctb9
tn4sNw3aOIZbtOb7akL0v09egF/7d3Q/svdZZe9/h3QJRUSy5uv+jZlDdqI9cHLfaxtlkwmmck60
mN1t42qJQ8VE3Wdl1O7/8nPIElOyEkFD2//pnA/fl1MaZStokSCxLFuZ4YMugnzu6QzTkT1HMpJF
+LBlt8/y3Nj2dOBAnYgvLmHZeInPh/HtmtQf7shb7ldelzCFXn9+EO0K2NIkQ8V4Op/YurLaghqs
lNDuh/q8YNXnRKNEXcVoMBq5JyEH5SsX2R5yjT6LC+lr40mXnuCex5kq3nRV2lieVVK4CHmegqnZ
L0v/mHDQyNhHaGCg90mOZIkyI17rZR+TQYaJiLZ4xdC17aGoGmbj8fxAyAPvi16NspLf6w6WUV3j
pG6C8A+Jr3cHenI5rA+MYJvFDW7t+7RyMSLdJF9tPxV973PVQY427EnBT6CRguHuM6iZSLzsKie5
X/vvz9L7wfU/znb7x9OD1weS5IHLYeL+erBVeunRIwSkqs5LY0UOmKvgHMBM+v1HvUs0MZsgi5t8
Fikr/t/fj/X/UReaw1qG+EG7/x0jJuIgbJwC68V9EFGzYkX2i/2l6rLiDfcumAYv+bk4/v5afk0h
eKbJ+AnB04SIl1ACOvav15JNjk36tsKQTFXNfy09a4/HhwEP22HrCZ3/9Jz//oG7HYmCe4jjhHf9
Lq9YF8q0Gjwnj3Ao2Sjymh0fJ2nNMvdzZv/+Bt+LbbnDXWHrBRhsYMe77xOZC03d825s/MefK8Zc
bHvSfvWd1fOOqJjC6ViJbFMf9OysuFNpBMk0p1OL8WQMm8t+9Icr+nWk88w5SgEhojRKOwRSdO8S
jZhcUTSujnxEoLdPqpm4jjm+6DpjXS/DqeQVFK5emZmRw+ZAaGEU+4VUwpEaWK7kZH/0Wqf3oIey
tKwJS73k25kfmXVXYvJ16FR/rmeJ8zL7+5t4/xp5cTSeheeOycbCr/D+NfoFxvDFmO6Kod5XJlTK
vEExeJ3+sBqhdv9AMPtvn+eZvMj9P2DM3j2zAHIPL9jUdz+3PdqHyio2e1bWHq5JuTft/n9Pre14
OChmZBZZuJmqf1sOnDkjEz2V1d15WyJI3t9GUMOdOXSD3DeM33/gr+sP+Vlw2QzUXZRC2ZY//zoR
5xXkpdrgMgedoWovCdo2cF59xYT50xT8+0fx6uiCDCyMk/7fmiK2NP9dde7nF+dQZPLIjjCO7F2E
9oe7eldb47ej0Ih2NTGvDafZ+3JGZ45FVtFz9Ss9xgjfztPK9mESEDg67X6cnMOpaxMT2oMdxIFq
OAXGDaHokIxo1oLnajZZBH//tH9KRP694NNYgRa3LEWkMXfBQPh+vzFN6kVBWQwntdlmMRxsb9lV
EhqtrO7/GraOQnuCzZacbxS32cYpNh69fLTaa6KIAUxs0teCjNSN7ZITMR/azAMlc7ESs3j9XbaU
tQVpILMphX0epGw5nqnKdjt5aBtMuyPaXDAkbRoqfAjNjbNYveM/ROc6Y+1zSHLuM5Rucrmt8wL2
CfCbyS8tcjUVEpILDkBB2aZ00hQMkZ+BU2DwYxi6z+EOJwcEsLH/Y3k9H4HqH09zLlqbLYUj6x6e
zJNtEGj3WPiau87Gqv9E6Ofr4A593R5kGueYS1C05b2ZAtJLGdfD2GJJ7AYV7TBNQTcpDefonIqR
bOdF/DPA+hHZUfGbeb6bDPfgAr4WGS/OPIioDyLs+ci25rQzXZlUUcocMEQ7cM6jztBUzbNDOB45
d/6KslRcVr4JSe/KGyZF/nc9nw+jGeimTOn22ZIOJjMUUP0AczuGfZYYus9nJNUShbpnP0QyEgEm
M+m7nvwIdoDmBx+pg+yVNmJT3Hh3/ThQ3PhYCrLgeco4R+ZwLJSEX5O0FsHwXytHYoR8ng+g5NXy
6OEU3pHOy8SHLoqq2j5U3WAgAxYsaMuYqLGgxn/ooBT7YTov9qbWGKYEWciEkNHywmTd0d43dTSM
wxZTJp9LTvlRCP9gKQtzOLlATuY332zrtUjRgAo45zTaa9WnjowQPO/wXAr8uUZK6vS5fxNiYucg
1BWND6/nZ/xHQn6PX2n/tW+G56EBj4AotQuamqOkilDqiHhSpt9arLA5yPRkseEYxXNtTNFHNpc+
fBIdbKxjW3o5jTzyfH7y1hJl9lrOGayDybnA6L5dtmqZLsiw9I+B8m04Jl5xF5SwG8hlT+pjxqC+
cCFVDDGzr3irlGg+5TR9S5fIyjgjN5BcOIST6rI77zoUQMthGNE8Cne/P5ciDdyi4O2aBmCxYHEP
VQ+/ZYMyZKLyd2BGr6aDMHzw26+F0E/gCsW1co38up2G8eANpMYRyOQXU6+h0ETzjqstJHoDUX4r
B5mlDRBdvEBdB9M2klfhZrfHNeuoTneC7pXExys2f8Cwx5lfeRlyTnxTS69P9lpk32RUN6cavvcW
Q+byjkVl9k8Cf9AGUcGkMYSBPvh5XrbwS2N0aPQd3X6cQ7s8mPZoXuHsoDlXbxjOjUv68KjGocMu
FGQfSGqW6KhGJ/pmUYLinGUJ63Gyq6I8irUzDtbQjo/D5JIIYSlIh3XRV86gVjoatjMtkMA3FOGn
crKj9RJlhP462G5lHXotRo5fZVus8QQs9Xs4ekGbGpmhrlrYIF7qWmP1YaE3Cue3tr/2htGSSRZC
+jCrQdwsgWteD761j9DM22u7+TRfLYTZt2ZQT5dk5Y2rErSJnYasft+sGbZOvG2hBSMKveNnGHLz
d4lTM7Gxe38ZhqqnkWMmkDVu28DILRrRxCi5lE7FNtfLla8xJMUm6J671QpYiDnq4bBwGufKDc1G
XKkFSLwttH3tNS3EI8d78eb1q6mz7M61mD7ToMeUlKdZxvnSTkHq0YD64AZjdycKV31exUKsaFJ2
zweYbGgz6iQoc492kdpxv1Ax72PHbrpTTwIDi0U7flisrv4wFCvI9noc82dZrPKTWkQLPmbRoNos
BZKw4vqoBIfkApl4S7El7hLODxEUwSbptqn6UrXwoig+tS8dKDksMpP1gW4i4aWwFW3zlJlduWXn
fhlCf7nBm6AAuZAI5kMzaD3akJyUdX7jh0Zfxo1VR1+UQbCVhsSNYKurQT4ANgFzYUvfT6JyCy5G
qy8e0A+hOZkL9Wz3HUAYvVinSkz+F+VkzzPn92c61G7hSQoXWbds8+8rD+RUjIHWB8LTFeVx5MEw
dyWV5Dof6T4xTZegl8UJVpoH2DsYoueoG6M3ZxHOx0rR5HLapu27ZoCnU9Dbty6ChxPIDjuVkDSf
iHsRxc/ddEPzpfp1g514ciDboRgjzX1XrKbLXrawIpnVbiGhG5h/gb06S6AoVafa0+oZzZnD9U/2
lWV2zrHyneEz+UL5gIFCXVhrEz21rdqu86HCuRqw5HI8b8u7zjXHK6Xd+aEbMvWRZg7uV2gfLA42
LP07d22ZPOTa7i1n1IC4gvmynBenJ58UdphsWjfl2I7yk3RMdLkBhroBwKY+bHZYPIekdD7LLRw/
suHnF0y24HazjBFtlV8emyjzbqi8W04y0iialkVrB1sGjdxxy43+oaY08JAvvZAJihUTfmMlP4sR
3T6H/m27UZGrgYZRus6Ntv+YO1tEd5i8XQ5OUIcXFrXIZBKbex/SLoOKgTK+GZmNNu5mxdRSRsna
LsTgaaBJtYc3tedMwQgOECDeGDeRyG5mQ+QPZH8aEPJr99KM6gs/gy1rLK2XoSWCqXRQ3QG9Rxbq
Cau8inphv2oj0zPsh9m8RYKkn0t7muQJ1zuegqiwgmsXZnx4jMy2i67aIsTiuwwu3Hfq8GkYbS00
+22Eu9c6WXfXG+gQrldaNfGsfXMe1Q1scQpQ1qKs+bJzZXuPzcf4EHQRDCt/UUV/KCKhHquc3hYH
StFrcd2WdQ+YVnUeSs0ss4xTMA3D9riGndLFaQ89zDSSS98AeZ9EP+egGckVqCaxAiKXxGvpTntL
Fgcmu6NhD8/B1q9Jbzb+DTLCzEpnixDxeiRBML54JadSDBOGgqJB+0gz75A7XUyjH1x59mJ21cfN
WTN7wlQkzUhf2Sx25mXoUqk4yWbtVFpMAN3hiuU1jjIb7pqKlZHlTZ0YbrTQKAA1T2wXbvOhp/3G
dpo5AFeJGUhw8XNULR2mfuoLt0HDcpoi3NtSeo+VV5VNOxd8pDX4nXUZqvtmNfwICPvUdubSpuSP
2npXjwnANvfj6FYhnS6wujQ2if+hZz6ElF0TbUH+PbiWboqbmp6OPhR30s9ABxd8LA5U5id0Y1V9
0ZWu1x/y2Ztv65L0bQq9ZrmAv26FqR9iVyFVVynrss4VrbKE9oIV4xJVeX+0xzvDi5YgaavMHeLA
rR1ShOQSXyxhqG9TRGjiKLHap77PLOeQT4Wt7YQQrjB6fHO7RA63V+E/roYL0T+ROlzLJmElHfmG
3gS0W35lEZKhfyh2QKGXS2uJDtADrKA4CNq3eN6tZUy+fqbITNPKSobul3yaXgHv5M95IV4xzXoV
YLW5fZrRnBwyOkSdTDYPk0XCV5Tlgu26We3mToEHPGI5ihIhxUZLHOSjIm5br32iAYSfKuWvsQ5L
l/V1GtuvYw62NejB6Mp8yW6pfIZmYtHhTaYbm437EEFafaLtrFJpOZGDYjwwYGJ0evM3qxf1ByG7
ITwMQZDfDLiPn7QcxhyodT5ll2SzAcIZ7RJd0llUpnYnmyMWMu+pA+h7iMaiv6Yph3Fr14t7bQuK
qfD+KKpHHItS286mLx32o9O22BBdzYBNODWjSQ4HYfn9HbrGebwUas7iaIDFmcg6rxLXHyaB544e
AAkovU5fDj43d1hJvj9tmSq/ZdTj5QmQw5QqJuUcb2ut4DTYbP44vZq0rIgvuITskV2nPGog3onu
RPFS0RnklYzgckRMFJ16OjscAxFUD0YF4XQCUPIJp9FzA2Kb6qHbHQOcl597TIfgq5y+/+yYmbrS
O0M2ztRShUlJ0vYqEzY3nZtk3iEwJhzCnXtobfpqmq3ya104wWud5dan2nLmm4mKcuoJ2V8Cx1pf
KArY9b6mLbgCK1Pe+lnmELeyOO6D0P3q4nOEwtC1+6692MNbP2HhPjS4YtmhWo4sl53XlX0yqHIZ
qYFtPUnMYK6sxGlYR2LfKCvvFnKJ/QblYaRXWcM1xFUTFGFS83sT0nKMiWIVHshEbQdgcBGYKmKt
Or9qRT/+U3Bqo3WPcBzzlY13VnFkhPN0YYw1TChRGRel9OznXc9wtLap1nG5GuLe85bqTU+hYHvg
5HnsdYZKq88854aSoroWK2IXLJGENDfLoMUbZJ+lTAbSn1NcTs3yFScbc4VJyTlNC7Kr3yaqaVNM
pRB+TTU5VyTPc6RckL0I5pGzfocSOWXHNijGa3fl/BYbhCNj2mTS8A6GbNEi0xzUexmHpvkcCOim
9eCA2jMNad7pObCeqPqFEWolYrjYH+eiOc0EVVesfh12VVkU9AhbIkJP1CUw7pxitowEiyV6p7U1
IfwqMeF8QCnDIErcoi0q2JTHfPIp8bR1UtUEaeqwH2OnJFtlaRNTQx/dPnWD7up7u7fmAWgejcdZ
0iK/30SiLExo68kwbSgX9752MiymliydL/TLDuAHTAZYsuxIIa9ezNu66P0+SjhtLztTbytaWq4E
bLjemhbU1SAHa1TmLg1SpzVr6+s1zEjpJAMNaizx0ExkrRyon7mO9FFpIctPOejtHg4IU4XyDi4h
euXE0yJ78D45sVp3qQtttH8NclgmuEbostru4AFXqJ8y06YmdKLBIdTcVK2uYVYPlRY178E1kHFp
moxpahMT8ntu/3trRIHJcxyqbk0jUSzeJ095dvF0TiIbYi+EjE20p2xtK1vENYCKXVKAjmGvzzAP
t+Bb7mbm4p/Qe2/MNwnIEoeymAujiLuQBJzByTarZp8tguV4fNEFCYXwZiSgXO7MKjJXF+8f4ISa
Bjamzdtiy6v66s0JdUevLw9mywrDXnN7W4z/37aHBDGO02ZPzuiJ0gctKIvSuTI1lIkefRSdkPmd
jpvLoxAhtmzkg0COUUfdYi+F+pSJiBWTJkgEUaF7KscAnLAgOzyR4S0TpF66mV06My1u2RzEjBIo
InfQ9eHNRugXHjKjAZcaj3gbMTparozcQ7BujnuiHtm+iFA3z4CVB/pC95jiYlfvVDxUMO03s6uJ
slDlF6o+9P4QAUJS6GfoSm1LiqKbjw22Qv1/FZX59ACZYLogP13e9Gbm0A3G17eVRf+qg3BaRGRT
RIFaGM1TFS1zcCkJ4QIaj4rVjZdurruTGgHGY5AUc4dpaKq/ic3MapZWt8VYzT6q09HZ1sehNOaF
AMFoDkSgnBCzSnjeSfkYSdMMI/GbAbhoFbGVw2B9hARYe+lcdt1XZVJYj4dq4mjQbViQY1NVVnEg
nFDDhS68evqWG8uecSGitun3VBf5Ef/YlAEl11aIaMgG5J1kptv3B3c1hwuLfpefm6lxSVgGmQ27
h4Ri6XFChY95Bz7bpA+k6enxE5IM5ByxEqj/ErQmtBfqtGWjdyK5dZdz8m5jVxKH3y4UApd4durg
ENR+c2XkuNUHBOGYPtD8iRZJib3qIQ07L6JUZuyIb5PG2Ru9O40YoKW8kKKRVaJJmL1tCCkYG1n0
QRtmz31u4uhbYnlYedmpG2X0RajQfHw3EFWRPKxEfmOwDA+vHC7n4kNQtWqPuhy7vCCC8a+UG3jl
G0ukgyN7cqvd4JzdIt/Mv+XK4smH87Ygo8NQHNfbVi7xjrR+DuEYPsyqKbgF7HVUrYO2ZzWFrIym
2oseLdKHQRpV/XxpkbQo0xnNzj9nx8XfCJbJvejcqkI2qbwnCSXpONqd+clXgxWDbtzABzcbzoEB
YCS+rPUOr6ddprYe4D3QbQrhflRCIbsEwIBqbug2ZKp5NtMfA0DxLtngNJwImvvYRypX1H+h2JRD
mk/OxNJr4MOAgiwCZI9OTre+GPf7cOtooWlraE3AFb1cBEcEGuLjvAQjauhxZyijUgheXQU7IW4J
wO+lsUe8Q+iGXUxMvZaxX2cRMplalkXKhl6hCCNd8rC1ZADizRfCP9QTwr/UMdvysMmFn8k9ZH7I
WVqRTo74ax6K7mBnw5LMo7d+DlgtputlBEqdNnIKHwcPcAof53mSA0FJFqi1+1unyezrEBJAgHwp
o1uosrLo2qDLwtvaQJtfDDE8oCGkKTzdVL7g1tEd9Q+QG0npDSDQQfSXa6rntRpooRSO2UEXZdiw
/iqnua4sG+j46M/ei5EVYrkjc1U7JAP6do0b0VqfS3Dua9wiELnrUb6Yh2AGpZtskY3bQmamR9tS
WLcfa29RdCOjPVwyEZ+nhaNkuD83/352ZtLQjt1nd2EDV1Wi/sjjSTefnaHtP6kR2mhRduQeUXoi
4MpBR0eN+pwbMz0FaqDwiUHkcaugMScDeZdXGEjGpaqY1Kkq6+B+1GN/NXoSDwptA27ICwQXRmaG
L2SMy4BhkPtvwt6cw+Kaw+OkVvuyHvoRphz4+T1aM1skPR0pnmAYQrpc4vlPt8ggcGoB6YP6s6fm
ERdvmSqSW6liqLuJdDx9IHyxrru1L9AsztanIluXT1FGFwcxaBNLp1cf2rDJ/kLubKY0dhifQ8L9
k0XzyLceZfwnkx8BWL7w4LAifMILFN4uiA9Ogj4h8RLqLwinxwehTQj34dibFvNge4hyoyaisdz2
xH6gOo4Z9KCjLdI1WTTjZpa2+mdFsiMNFw4qsi87cNKF1b8YYeM+0VzOben9xmMUcCp2JvLcAKr/
umqy/+pQC/JB6o0Nqm6nlNo87qpPnGj7VjwqyMyudz9WhWSVH8Jw10wpiWMF8QI4PDpuYrgQTn/v
0kQBWcxs4yGxU6c3l7G4NHXRVvS3zLAlPWflMntfvY4udBdVH7ZgljOQE6ORhpPnzorFq0ZlQ60N
3Qbs2NI3UwSB1kbYGJoAZVXtK3O51ECDEQb69uIdXRjc4avfdSOLihT0Y4DOEYCW9lLiPPQTqbH6
eY7QxkX7hUyaMB6114pHm0mDvN71kKgWov9uSgMOeUqhFQHhYRDzWsNd20p6nI6pyOmoAvhkok9v
ecqrfDPlh8kJR44wpbP4Sr30IciQKqVAHHLuw8pU0sWyqvpB9+kww3y0DqZw9CDfdL1N1hrzW0S5
Um92CcniDbSGnC4yfNYVzQ+Ndb8T18/NqAHssUyB/Kc28s324jILa/4NjX7gL9cGbR35AsUka/xk
2alefwK7/Vohp2qIAsSkdLg7eSnAuu/EGKTKwtHEvfC97cXubZrOGhfH6xSF8iEoXI0kbTIXAwNG
WVGiO/6+PvhruXm/AIQCmHfBIFIlpCj0azW29Fa8UXSs+lafL6A9K0/opNMw4oyeuti5Uvp/4jV8
7Fv++x7B8Au66rb8qqAX/TX+9rtO3/u7LxDD3n/TLxis/1+4V7z8f1Xm/8692t6+13/v8+byQ2eU
QwBWzsKcF+z4QupT/+biet4/oghNEeX7HRNo+va/4VfeP7Am+zv+NgxMizjgXzAHJ/gHpX8vQg2E
f37H6f5fYA6/DmSsvIwjDhq4ZTyqzMQMv46jcSj8sHCa4qLNyNrjBpKnxZDzKUfxwj5q2x/n3NEP
//GE/ost6Fd90f6hJC1cEk5oSyw0Ru+0Eg6RdlC5QXnh6xb+opwiiwTQ6BMW9VadQfGOrOa2duwc
VlZT7Bb9AkVy+vur2KfIv+vr56uwHR9tEShWhA3vr2JeZtk3ZnWBM/my7OnFaJO8Yj2Zk9FvX1t7
+wgu4evvP9RCffq3z2XCIm6AhkbRFIDZr4+8pI/janhDfzK8Ec2xN9ys4eqsjyz4cuM9OMsHf9Q0
JMl85X0rd7l2ymGsTwJLg9Cqq2X9qsZldl8nJex/5lUg5gsEeo7/vNDo1zvQIVCL1PJZjC4Kr7Jh
wtbkSW4sWgefRrntstq2u5sipalfOxEdXvBkPATO/1B3JtuNI4t2/SGHF/pmShAAG1ESKWVKqQmW
pEqh7yPQfb0373v28h3Yy/bMg1uTqrqVokgi4jT72I89px/UeF1bDJYi7XY+J3kpOX4o8w1ngUWF
bmX2VUe83fO764tjUxPXpMsze/NOpZvV3fnud0S6JlMdwI1R/nL8rPlbdiWWErnTIGUKfXM8+9io
Of1L65m7U21WBwFSZM/J3o+NrXzmWvlMxeetXKW1dyspriu4ZiTGRL4MLGQdV93onhjOM3eO02g/
lahBfE7NizfMzktqVeKAzkVfUCPrOSX8Rwq3MKJta8rY7dd/bbY8Of022/tMqD86T3uWZt5FZdrh
XDtG7JNv2ws3HXaA0NwA6voPkziSnD4AJ+5/Bqr+6HjNyTYr50uu3inlrMRiAj+is+nN385z7G9v
6rq9JUlu3KbUeqOEMYS+MM+L3akimhGqnTDv6WvSiHfyg6rIBLBu2nB4cFM8sRqjQecx/HfrO0lr
htTTsmNJQC/3q9+l1bOCyMiKaymNp0JN9k9b2S1yeNWXxZl/eOb0KW09SO4O365dHet9yVbPBJ6F
fXXyXTW7TxkjVX4g8QsVplwDw35Y9JI+RaLq/mbQ8h9eyFtpy6Eqp/SLavk4XWDlAUqyG984Oex9
saTrN5MMJR80L2C1tV6CbZk7dbAbw70IprLZ5sjVos6INPI18Vt1y8qiTneI/TYsf+bTjyRMkHMz
A2mEvA/uLn/OwmhiN8tbCmp9496MMnPMg9tKvzkuU5GKqCT0wBw6xky1sXseUWDzOwjdg6cH3TzZ
SMwctlm/QBTWm0vS686TNXtrYe1MK2csxKuzDcPYKtfpi/fx7HIzH8Db75iIHaPEKOXA+ZChq3Cl
6H4r8X9t8EpF8+Hy1VoECygEgZDRAQSz8my9KWgBAkO70bvXSWors9nLitxcw/NyEdHpAuz6KTU8
Gl8wh4NpFEg3hZc5TbTIgp6yrpyxPRn8sK+Q1UiqS/o1RlDXfKnsKw5BxpFlLHaooBCW/UvOyWmN
zI5Sa1s4fRtksrK4pNUVW+4yZX/uqEmz5ueqUvFEy2BiHH4aKRBstUlPySP9JMPJ4PQWDPA71j8F
+JrxYZ5a/9filGb1smw+nl5eGN4r0eL5NwUik2iytrCB0qilItaOIM6Uem4be8LUefmHD7QsmMAz
7PSNNM00RMisqJEjV03/UJdmcykaiP5BWhgksydYXM6L6kTvfJcGpd9Qq9fFPfF0NIfQYnuqPsPz
GI+TQYQCXxY62F6tm1HtYTLo02syGOs3O3Jddh4Gi0Ig0DiO/bCMGanuVznMTCf7W1RU8wyboMlu
9lLPdiQcJJ29xexbFtlklb7p5+lIjahEJJUlQJidHFb1i6z8wERpYaiXkZ6T3MHiqrQjke6ShZ+t
LpozH1oTnzFnXipk5mu7WQvBZ1ZWbKRt2Sx++2gsqCMgtYz51OvZVoA3XYe/mIfA//oh059YKrKn
WFiVve0JWw3f2mQpmn2Uhl4hX+v1P8h6ziNaUE8+BRNz3BFmmpFiLHf6NCCDeaehaCT7JtAQqYFj
ypxLty7WQznDItzrgPU4GK9u/e2alX9tda59OypOqBgdEPJd5rjLZ1Xh9e1WpP1QlFAfkbxcg/i8
J15tfTOeBe4aF1eCLefSq1GMWrPYNDo9K6vMfZ47uKDzeOAj5OMJpYRuT9NYgpkZ0mJR12rgO+Gi
g3XbLkOCgbpjcCnLGSPMO/ZFnDF/cmlmVzFGKci6ZoUYFyDxFDh5srCsx3LoFL8CFNdn9MjuCWGy
7ndt15nVkRy3z4NBgxGxMxbeOPtsHnmp0czMNla5Yn1P2ks/hzx5kyfiLsPDMLVD+izXPNnClnHW
eOAP8sH3ZvpkVBWpBAF3+GTXWmbtkAnerXY7QmtfNoZ8eH4BY5PNe8dFBNONYYCzQznICaD9tK9A
JKEC4ApqeAqk7RrX7z8h0oL4hWHZ6+HmjtsQs23u3aTqxrvjVT0D/Hmg6js81hoK/ZtfGP/yQDuR
RWTG1K+yScVzx4oLgkUqnWdAMaXOOzzztHi26ozKizNqViwQP4w91cO1CsxV4b5xfVCPPE/vB58J
3sC5ZMGT6e8eNTqcU63xY6tchnE/kTu+o0Wqf6iMz0D+qq1uYptvGAbhLS/NjwPrxsNZ85oxOy0d
ZjRu8UTjryTrq1XCe+z1dbn5qK7D2fNIi0bzJE0ZWaVVbafWkm3crhZAkKKig3PBrt62YGDWPkGi
0avxOC5GwrnAstp/FITuB4+Ky0JWa2aPe9N7rCLThlzZj8r97EqZdft1xOfgTa5v2uMk8+Sv8iat
PqucqvF+7HXIZM6gtD4qCz/FTfX1+W+xTmnxUGkUwA4TjhWSqOIAS4pHZ36TucjqPrZZpTBV57/N
1Nf3LM70LV37Ket0cSY9MYSG2XkfPpdiY9XfpGWGvi3kSeuQdHOAsPvRZwSH7bUKIqWkzlNnB13S
56XFydae4+J/QQeE9ErsrrEnWpdd8bBRsP301IhpROrqB0M0OZVzBuyea/KBVSWadlha+7afseeF
1B/NppR/Hbce9uvUJ7+EX5V/UrgWKfkX3Tx3fWK4gYt+/WBllf6PzOr+JEwGeDu/50mdm5ACCdd9
uJ2t/Srs7obuSPKV+CMac8IZYdanG8DSRw6kTYSM+5CY5gclgIKW2P0TJzpWSks57pXyjUOxIjkX
1sjgZi7TmBm8Uz9O2kGlqYsPr3Hcn+R6gGabn9Eki1AA7QlcXxTwoNhpq7z6iWNQu5foeZGlebdB
lpwAYHWw1pFDUPUvPfLqHhHgZOtNjCTeReva23uvag6KHYTJss+WWso9uZh34vjJYwubc9e0SRdY
kq93CwUxNJfBvzCkqCJ9cqcDXw8/ym/LmImkjzH19zItkoPm+r+1vvbJrBbhok/tU5mMdagv2Yl/
Jjmt49B9p0b53pJ/YKKyMWLCkGfPZpgxG6PRr68ckFvYUdo1GSZOTcI+pPVIpMuxeExlenHCTlGs
t2I2pN299YJDQbqN0hGUh1PSIi3kdfHcYeiTrGvFhd9gEvSOXtyyzSybXW+g1O3EnFyEtiXMGs9Q
giqUVwEjJGoGnQGqrnvm4L4UGC9zHeiGVJz9BBwyPZvPRt84r6YxO5/F1mQ0BvsPe5vsZzOrJGtF
WhJ2GMEnwHHP9DmX/WgnrxTu+KaYHEw23w009DI30y7D4NUHbkHys9Ot5mjXTpzVeLUtEb2TKVym
HWdv+5rKLe4zYgF+9sdQDtmTItk7gxELKUKYy907QjGfIt/1L4qkQdwNpRkYhrxsS0GJcckZWMxu
njCL3dQtx6TUupi+eHnxtX+IKe5G3SbPIbJDp6vXbnB40PH/dRozQULOqqmiTRqKt/7GyWUVu2rm
3ddQXn+Xg/u7mD09XCo6XUzCxE6Dva8a6/4YQjDH5FArBdEWx/keCaJ2XZs3qyZzaHjWdd3cG0O3
Kq43QrtApL0ve4YoPDurG3lef+Y9ql6J0T8AjntgVKJ5gIsHk6S4gCytQ3Jo7HhqNYjlElL0iIN9
tOmmhuaU3ioxRUpOK6rsHEHXhiSQlT2LR1U6n6hZxUC3b8JY4zKfmsNoqfSsmaxn4Xll7xjiKSGr
weHc6Ffva+Maj5m7VF04ry4ptUwlQd4NGWgSR79WzMJBhlv0u3O8sUyd0zXWxyYWYF3/Scw8/13n
nKWY8fMecBuTvfC1Mkq2+Xc11VvY+V13Ypb41GoF71AzUdduUO6Jtsurhjt/0Jgi/kOjjwTAgATQ
AQwJm8mVEfukJ6sn1psAjT01pUGblKhK6GojwZc5SVPuNSCyt057IbRivSpw0PvZQzxI+PbfF5nz
Cr0mvU0F0Y26hPuzGW61TzS5BI1JiHctk9+FMZzJVebRWheuDdl+xiFzLGQB5ridP6nhJBeq4cPZ
9GouX11DLz3380uthjwiXRnP/GoCDWAG7CgTm8BR+xZUzb7MBPMY9zXZzWz0J1ATfNW3Eiu1FUSQ
/ZLYpLJydiR1E/9z3ZqTvjIxu4O/PH26fiqvqKLmk3M3nXleJjvLJBdsrUUfyaU4c+HMyYEu4jXZ
iuaO+WnsL9ddrn4u/U/L5rXicglKoHics86jhs/Bd9pTwT9Sez9BpFg4kFfyuPiaFmhDb7+5/Jov
kyuKoCVaeslEp2pYyN64W8y0jvRVqJiAUQkiKZWvTVE9zA2hPwZ3G4z/0mL9l9PAtiXlbVBOc3Jq
Z4+x7L0NHbIFzkftPJnm5BxqjQ0zhOeCj2bSnLMsf5P9In9GxfHBKJUWZltCkj+T84MJIWOHATVe
6tz5VoCHd1OrHV2J6aaZ8dahYcNXbnbMkfghRMPuRPXGOFUNb9cRbCgruU1fL4gJJsbCPKGVvmT2
tIyw/TrPXJ4tBqTM8SjIOzIKu2jm6NxyOaV+HpIDy6w15n42rONeTwd4wRrZ/rTejYZLUXVHoGTE
vkpYXEyDmWH1GppzknN8DufKyO4L12vXf3l+Qkdit4rKJrW/YAg4IfhNkCyRRpWJ7GYztnNG4FOm
bNx9QxxJ/Wdr7H+BMh2nMMe5hfFdbPxT3mXWNGV4Ib72oNin1DmLVhUZqpV7Ut5O7ju7lAaQllIV
hG4OS+eOjjz6lRo8Dkj50OR11Dm2ZS7xttk6c8KTY9aevesV43tI9v2Y5tWJsv9oFmpfb5NGyotb
4mKKKPvXvGvBCKgTtXrVfqRjl+yS3jIi0PQKyBZ+G4CTQgdentjEZNIx6IjH+LXxzUNXBj4bxdSJ
i4nsuG/qoZWLNXLhpwFbrGtO0e1P201ddOcbBKPb/2LWL9w83BoYLk+DEqeCRH1YCEjGVs82IRak
tfdbiMU93wG4MZr5h2HoIewX3po9s6jwQHp1wPqrqF7okz4RbpjvtzHtvbbH+sRHcYjSjAXcnGr3
Zb4jlEkEFocWSmdQpw6A/lbDlptt0e996ZyHzcrZOe81Pk/AIoKl4kkiHXllU8zkxxmX7s3binYL
Ejmk5m5cLIeKNMnM3UJX9clv1vKPLpIikAn5Znyktg+HnrkSOF6M9u41Q+f9mrLZXO0FiiW50tRC
kVj7jPvvZrti2SE4cpYABEfxN/OJf1KzhTqwuuZbljMVvgfXnp1gmHOSllWK+wzbhM286pfGGuMu
z4bloceSgYK/PpJdLY+wef72tQMLnoyIPUyRVbOWzf5eiE3UH81mnEM8rIwt73YjajEnhxYAHeTU
Qf4S9+WsoeKsUW3ZIzkywNocV390dujL3Tgb48MgJ/1BCHHLc9OMhe7b+5GvIeY7ssvs1SIadHNP
H705VVlVxSRnhNy1Q+XugcggZYl2dm+aPROUoHkcpNq4vvTYTp/s1pJrAu50HCfa79ac6nHjCHUa
c+OtM/3uqCsixsiwv5x6u6w2+973jUIijkV/NeeRx7zazAdCVz+MFlLll2l7lHd4ejl649Gy1kPR
6MuVSC2BOj7qTxlglmNe+kbcOSyhhYKC8HJwTVNc1KgSuuYIGc/J7EpiFbwr3pBoktDUtf4gaqpl
GX3cvShcVj4tN3nlrFgcHYDGaWAQm+4n44YFN4Wk4utr6xsuB55kOVWJ0EVktrm9tx1MdpE6Nc4b
1SQX/gPz7PcJayGmNEXhzNwLjd2OaP20JSejs7y4smgkhdTj3Bi4U/5A01WEdVrYL51RbQpYRcHP
NwFG4KA8g/YZpj/UWLvfG3GBGEsOYryrI92F9lxeWla3nmvFeXggMvnCtNWwm1fhE9XPyghZQ4eT
iCK3r9mYja3M5jYy63pUG33Y3VExvpRfdNtWdh00Uqmq5XIg6m1vL8kc6FwR/ym4YpwLlRKt0+ws
lhpXEEvXaCHLpIqEv/HlDzLjjRu7zUp49h+b4eu/BsTpeYzagZllZ3jPge/yiUm6MHG78XHliv3g
8+d/RdtYQtoi2od0ECUDO11+gx/xMeGV5I7UV2mULgvPwizrQzItC+ih/khscjglTCwngc8Q+e+V
6A6vrtuGY0Wvwd02Kx6J5J70pCbES5rmF2G+7QSXWf+HltVPOnJIRi2+Y+CTenphePq2aikO4lau
e6CZ6pK0m3mcJVM/hcNRopkTZL2V6I/FOlBRWO8YDi1Rlp4tsJVDvo4swDmOJ7CXJ27ct5PxUI9y
OySL55GMlXAetqY9DhXp0tq11dOSms7OhLcQI9T5v9f73Ls72H8Vc27PZm5VMZ4oxxDO2t9Y81NU
mWJ4JPS47Att3EKXsPTOllp6MHBhrqxzvKNExUYl9srnVGd76cliMh58LcPCSTMgPQzNzQZ1f1TK
ZoletznA7AB/DRHXnoSLT8fHG6e1vxGigk/Ruw2wFRYVx7JmFnyTf2pjWI5+7WUPaKTevuoy88iO
bfdMZ6YMth5UDxQCt4xEzRr76kL2sjNOgXPpEs321GB+0QEXMaBaxgPa1mwpH/jt+A9S1PZdAvQ4
MRbPw7vmsUA+vAvGbFRhQgL1qWjFdBSVKB815KuaB7zMXpEBmsjAaQi2jHzqMKgHRlLqMzpjyyoR
jD7ZeI95Nl8GR8fUnrODC8/pSIZzAUSVZ4cGotmbx3mjCOmvVVnQbXpHztBx3Csj5jQq1oqv03Zl
gnHpx2PN92i/GPeoNrGvYoAa1btR1vDqEDx4XJWmDqXq46Fp8CAs+7poM+/ozN56M0CCGi9w1Lqv
3miybVc6OmvQZmOMJZBUv4j417UPFIRx+lgpCFQxh5DugMZPPk6j/xEIgBXBymldP2sowicHnGN6
tN1UN97hfu03mLXIn136DweL9VPZPs8s7e4y+TZx+0Q6YaWWt6kgjiGXB0SQMcB2dNJdU7BOYdpV
6NlE5evR5iC8mi2S5FJV2lPWcgyOGDyAvAzVPS6NnhEDQRuPuuyXkeZNlPjS/buSDuJZ3C57RM3m
sddS4xVwrnVy6T9EqjCZ3ZjJ2l6T0dsIGOc67Ctj2S3T1HKE4ywQANoZjqXHB9PuCECYZrG+NJ3R
8bbZ9GtrLxLLX/AAztvEjOsJGhRVPFncLKJ61Z7wOrdWWcgDGamZKNiMpbXoqKTM0rTPi6jaN/Ba
rJugJrMj1A8c0lVmsn4zpaHUaUkhMRMxWoSKKs5wwQxs7MwqCWMSdda+JXQOLhhK/mmtDONGnMe+
3RWjK/qOfTKKsT+tduXcI2aOOri56ceV51vXiafaa8vPDfIaqO6B42pHehX7o6KeemML9APkbfnH
8QyaavM4eRUdsPvLUg+r/rGBHEUrzhseK/yJuKwQ7PqQ07C96eA4dvrUMaJRb0P9vTo53tvkebw/
uJ56m8K2KUbzwB3bQ6Fuc+ukzFQ86IQCT4VuTQ9lYSZvyVKpgHuTtqeLTK6TDaDpVSq3janoFAHz
2Hx+kGSCtJ4zvqZFSR5zdTeCN2FNfyT9ZAX60rZeIMTKKnmTE46EDuugMZEgp7vKp960Oone2aot
zoUq5zdNagslWtTAJBi4Kv8owH6sv3KaRnvzNE+eF6aupqg2u3Ld9Zsh9DMFgGlXUJI4r/5A5/Tu
pznNmTcisWJYlN0LecjtUPkqQQmyrSgdTLeInDtmZ4XW8mF2hoO7iOBWcs/qjae+1L6w3tyJVklr
RoyIGFAnFcd/7Z5N5GttMP/0fZX9nsWAMYD3YuxGUegD6XB3OqWcaWTSCi2U3SL/esCRtVuJ4siA
UL29DqVxx93ftXWDZfnZ0mK/7V8mjcLmHfg1rtljMd3vU/6tU9iWSUH1dGteYaV/+MPn5pvdRc79
wcsSZdPhY+pIUqzguzFA2aaOkyVUAAghk2O83X3e2EMPRdkrTrObOLu0Sh7WAvfZSW3uvOrMD7yz
K8MmcZRdB6Nf6TKubeRs7Oioll0g5+7mtBZx+ubZFg0eRkJ6TWaPaddGatn4mlSLeZiUcVsW/K9+
oKokAFJkgGl2zlj8qX2/AanIoyK3zZ3NkhEUheRAPolNiOwsGFuJyFry9/mf3yFzYyUfDTbSLaHH
eeZz9xA9l3N6aqFZZu6Lyy0wLLLlSQPLQ1C1CSBrTPupJMU3d485SIgpcTceNuOP3zTPGzcJSHJZ
cWUsPBgmdSSjfYEq5FFKhonhZZBWmHoaVs19TmfvrFdq2idGx7B4RZLbeyL7g0IJ17Yiaual7g9F
DELzlmfdyLCn13rVLl29fFcpicSOb1JEEmdHoDWuO7WFPVNJey9vslPFoyncUMlYw+HGK5kuO+e2
pQfc3BlCqjJ3jyWcXVI/6xeuVFgYNJr3ZkKvpkb2Szf1gFrNlIVMze/NRnovxaVsimttor4AF+UV
wY/e5RzogzTVoKa3lMjqenzj9TmQMjvrg/lm+lmXBZbVu+eBr5CYE1/CMwX3qViW/OLNw/zGB8G/
T1sxNTVOvEM3mAZ7SvyEY30AXAHZvoWPYuWlfJRX84n7qz4gO6+4Psi0vrHrDNekKF/q2qPFwQbN
F1JBR1OINEVD/0FXyaeg9xre9YkdFveHspT5c//+ChT9SlYSEIlOZSd87lMb57DnrMgGeUkwxhaE
xdmZj4M1c7EjfehYT261Qr2EYZy9WKXmgzFPlFPnGA58eZ1GerLpAx5RXkMbnbQfxffp7r/IWmNW
TKn8kHUcpP4YRjNFid3L7v1/n0Qx/p2US/6F8Biaoo3yifem+fdo0P9E+SnK3h9aQmwHOKHZtbIq
eZv1nsuTxnVi2S9eo7k7XZ94xXOl0KB7EgAyqKWf/GlUa7Co1VgiIL9fAd20bHu+NTjjY0AAQ5M7
CcywChknWIpwgvagc59vcvr92dI/mBDn/jSrha6kzIl0SJoMetjx2zf+H2Jr/2eZtKf/32aG7gio
/3Uw7SOvvz6/5r//tjB0/1f+c5LRZJMdqwPzm4zCfe/0vw+hGjbLi7TffQDWpNa8e0DpPzcZhc5e
+x2X6AOTIMFkEz77H3PthvFfyVHpYPE0m7+tGf9Xe+3grf4tJ2U7rgvBGNHaBRWqGeQs//392ZOx
hHtBPFlvHVsdVtpYsnlhd5mi0WXZtkLE2cAG26VIRifC2WrPMOuH16UBnzkm9M9AyGN19LgtpNvm
9ggqdTjnFDKhrXaLCnJNv62u98bkwpmv8SUeu3xG2YRvQIaeE71HQaEWtKybLJ0OoOF2ZFfsb4u8
7p6r46uLCBcptfzWtNkNBs5h4urxRKN87/aUg+icN9+mpqrjCljsMDgKv4lH6LHgj39AA+JIiYvK
Tc1svTOCsBMbiaXvmoS97wbeBI9GCoOVphO7t7p3mAZfys7OeIRXfqUaUqrHtdorwShTej54VjKd
+Y8+q0KP/LW5Ei95RAorAjPP1NldCYtxnyybPt5Yacx/GIRYASBQ5kaWoXEaW+2iHVttGymRU5J6
yJVuf/bTPPJV7DHtrVkvTa+LI1HgOYY2g0U1U85o6qaKMjDRuQt89w50cxFw1oaONwHi2ZymnTAQ
13lEf9eenK+dsXZPPZX/nQaG75GgknMf4VAhTjIZtzH5BSkPahRsqA7FDfNGtFlCB3t83nzZHYH5
LkeWMccnSmXo0mw40QqwKU4uZR/QbU+PhBnVvmce4ZUm6Z2+PDXyeyCKH835qL8ztWudVyczPyqO
a3FdDPWBDSDID1IRJUOfhHmaG4S6O9l0ewn7H7yDZew1135QErM1K+uNEkwyRKWOBLTT5nk9dL7W
QYiANI5t42uw1uEkv855jV0i2/G04i5cubCKg9sN+X6BCxh2WVeevRXlSZO2FaeV4jUky43wNlbu
d+st7btX1PUBiEcdbN1C+Gcxi9dicrm83wuUpcNMZ8rY4ynj1Hf22Sk4mhAXyX9PDZsange61LoX
Dzvo8PiWpQDQqVsPM5Xhs0OynIN6igC4g1qpxwkd8891nqd4tYVGn3EbWvY6wXOavadNgVlIFzv6
vuPnJ+mDOcjtaBCH533tled2XG2fe8G2S6yJ65KYzO9sEl/66scu11uieOMsfvuV3uyJcS1xolr/
s4Va9UtYmfXCG2fjneKW+IrlcrX0Fgza2HLVcOX4TcZQnDSIPbeh3ATSJNZfbSFINTa3Yo35SC0j
Cz5vU0YLQF+CMalB/YuNBrBvDpGdIhkvdqvTrWLKot7B+HB/YCL1MWdD6+wW6zWtMZWMpsmvQLHj
aRGIzZkfD3V7GIVdPy6Dc+pkjWxkaQeOwM2Lu3Ed5G3w6NoO/bHmszWI5eT9cJgdzsVD091fMC7R
hi8uW5verIna0x1KowpriDMSiW3gm+WLTpMQSEeuP3qD/k7OyflNDqKIuAOpgzHg+Lv1Z0lUNTKa
Vn/kKmwGhdi+zUFMX/NUYUf7r23bxt2qg25yrL2XpE/Ztv2q/TFOxvJaq/WT/v37Orm/EkICYyPq
yJNQXcjZhKMzhkRXiXEMPzQB0nOr2e96NX3TLeZOjpKPE5p+JUb/5DFMBZDPdXbtVrlcu5fsb+J0
Nz9zH0eyOGd2P98oTEXbqGF4s7E6csCsl/wIwvpdTLP7bFhiDfO8f4PKGzg5tp85EiTqsmfowiez
c0WEbIEq33SRZejgQex4GicCT2YXCVJvYb/e68dApqmvWi+ONMb4PjCl3aXJ/HUhSvXTWZxXSXK+
YPxzNnNWPFdeP3QgLjcNxTZpMeTbEK5xN/QiVCI7BEYNvoeJn3BTXujV/1hm2UU0GqnrO9nFW/E3
EnSR0+rgMdWW8einFP874WFLdf52GCr7AWV+28mt+qZQ+DffRGzjxWIqZhe/6E95gdoF54FMq519
pxLfv09fYY0dHI37RmYt9z2si9n2sBNmnilY0X+T5D+u8ddsnl9ZyDkv951YdzKMdyX4PAFkJCzh
jgfOwwYNWuM6G2ao+fNzRVT5B2wH57BSOlEmOfa3g3gscp6ehVPeZWMdUgcWWeAQknJzXyMNLfVQ
Wpg+lp1PRAa5iRubey5QR4Ih235pNWrBUHR4kyRXeWjJEXLyoILV3D7UqE9gU73qr1eN1Y3cKy/h
wL/LNaDBdSwk1CSj7r89mDIo8oT6EhKS/2zjBNuBnzS+z9XFgJ08l5LbnBXn2e0lLUHX4Q2+bZIR
V0v6M4qbT6Zj3ZZ7BCEn79pXc/WFNZ6/dD1/3Q9ag5LgkZydD2pti6h3navKkjYUinhaKpG9FBeJ
XbZhORgVO6H+2E9hPRVBDiv4oZYUqSzWikAYWgRs7b6J+GXbj4XXx8j0xLmbfiNI0aOcrYMb6nJZ
PnutdnIsFwxhbRhWvqPHvsPhhkWxnEbpu2I/5eO0vNb4hf4pb9OyD43agXi5cxYluuelyFnNLbew
BrEQzLNeR0VjqhB99EB9iqN5+2mrLOyHdG/47Z4nS4C2+QdoE77ppKXBWlpvS6HkkRfmWRsh9/UK
k4y55szuYWmXYaLSx8Qq93c/ju9tngABICEtsHJEvWr96qb1wSHTtsdQu3bFSry0c551nYtfq/Fk
lUnKmuHU8zP2WHlJWf9QTtID1ndopOvNsudXqIGU2fyFsMS87Puq+iwcirUqYbzXaoGQ9UtYLEO+
U43xOqBv8yqRD9ltbRWxFPC1ssv05GAxxQTO39u25ptz9HFI7IaJbXOud2vr/Mr79ZJViTz4/R1p
A6I1qAQXx4QWYsjwKaOtzAkj/+IGJ/Y6oerl5qHOtYnIip2s+9JKoXqIlIupN5eoNQPBSxR43JDm
j4l7u9EodAT7sW2OLUzR/gHIEXimoQJ4Y4vi94y2cp4mX75Mrv3hZn0f9Y0nHtZJ/vQ1Bl/PH0Xj
LSnqeTpyDHM+ilF3Q58dWbqUwzzGbeZH+tDGo0vRmdEqy1neGLNgGnEmYTukpOVyIie+cN5tkkss
CazFK4uWRsCFLuEt0Ho72wH6Ndt9/qX6JD+tdc+ct+OOrHOUw/QJoHYv8Qw43Mgy5MHWNWvoZAZx
XPC1RufvkHDnQMiNgd6phftxKFN+H5itAiCfMS8l9TuqkaK/6lxOl/qee+FpY1ndNpxbucBFudPt
4TzlKwCYoCRZ2VODLEnhRfOS1WtkpOo9XfNVhSIT5rAHnSPqi8eGwETYFPz60c1X7aoVutCCGtLG
ENXallfPIl1N/WM0ab71dFrGew1yrdvfBIgLLfhv3J3HkqxKl6Vfpazm/IYDjsOgBh0QWqUWZ4Jl
nshEa83T9xe3zLqrBj2oaU/vuRmCAPfte6/1LbPL0+giwNrFNgvsrH6qIoQj7JkRQ5+Dm6mx2xIW
NN7KLlSD5ttGlrjWSneL6V1v7PB3EsCHEGGC9gf6Hg0JrdrQyOKD2QdEhDS9gae8DWxKQk3p9pFs
kKj+rjqnH30yS0yxW2Ia+B4yySV+rShuD5UNTCvVWM/uzT10riCjWg8Ss3VoggxKCoOU/tiCrJdr
XLtj8MfmDY6x7kzYcrNxGJoLos60PaKhjF7auGp9q+jidWuNRX+cGQdMhz7OxAowtNPsMOrLch/m
bs43Rl/Cto+yH/ceb/Hl4O6pkaPfkfwY19HsnQQCipYaGfjmRdrzwMnEoKW9ByGSv7jgML9dtPo6
u5+Ab1QtdtKvzblOI1CYc1v09J+WjhezlsV4SNDlR3ui47nLRsQV7F1R0f5Bw2sz4iKrgfTACUEY
eQNxZXzc00LUoUAuy3pUEEjgm8K1cDSPKP6qXTg1k/YEZ3QZvXyqnfYJr0TtvgvVsmCbao71jZ4R
n7nlGUNFuLIJiMkY95e4NRK2to7eTxhrsCOYq2+LsiwKSoAutIkmy6EdQI2KsnUoAP4hk01tqmBW
juZmDt3I7hNBw2VjmuQpNYOFfS9wwzerK8RX57D8ohUKmlcnzubcZ2vIx13QBE96J3Q8tLOKp/Mo
l3ZHvNIibo45OO1Wn2Z9CD2I5BxZUKb38xGGWnnROjZBUDGaPR7KLsDfPZGeyLS0cYY3YmX0yk9o
iRUPOmJPNtt85nhsAqlYZV3VKs/SkCvMaN3W/RB8lHj7n2I9ReSb5WDz73sOJNqc0+yAc3RAD2kX
Cc76BEFta96Pd4bR753F1B9UracPhs5MgyQRftc7E0CtkCTWny5sqAd3sqzPIIpeOTdxfwrktCst
IjbVM3j4vF64+cdIXPxVxEMfeToRaZRYDP19EJAQ36J50r/cDKeBj6MBVUSlOndXU4u/c+LD/9rU
k2oPFWnhOk3ne3MYHDOUm7beuMGEddmuRYBJHrmBexhcp8h8gD7piz2FXx1oh3Ncus2mDhiy9Y51
WYyhX2f8AFinz0aiRsCbyWMbWh4Gkyo55AoLA2dZkV2Rp//OddL6KixTdzNXEYIefGR3w+y0GmAX
Im2BqPGlMcn1/mnR/I9Mlv9/dqskXaT/d7PK+ylgrWX/9r9+m/jvV/FvTz9V/53FmOv4h7ib97f/
+Pf7K/xn78pQ/7JI3dJdi0xSmNkuXa3xp+3+49+F9S+LqDWaU44wyZMz/2/vSoh/6TrBTyQ7kKpt
MRX6P60r41/k8pES4UpLgpDVHft/Yqmk5/XfXZUKXSeWEtyN2F9s6Uj7Hnv3X1qrPejLumuybVzm
eQjbZJStqe26qmjXPNsEkTU6y7tZbXVsbn8sdgEkUnZ3rRyXUaAaJm7CKuFoqqlig8/afUut+Nus
yybwl2rAko0ZhHm8Qk4RAA7x4kaXP4q5JP4EYfv/vOJUw87Q+ux7Tg2BKL6LAK4pp3yPJopZOlJF
hRm9mt5CWXWnWprpE45zebLFDKHNKSv+OkEDuNRNciVoxn7leZ/f8Fwpr+vbmzULXrGFcrNvZaJ2
VTeY55GGihcL/hbaR8HMKCvOWdH6WLE7dDJ5eo1lf0voH1wUjEsfnY6xT9iqd2bW3vIw0N5j4hyv
ZZcrL4GS+a5NYH6RixTbPmLgns+xuvSsdr+xFn8PSHr397/UgHRcGCvLF60fbwB85yPHsOwUOnzk
ceTNJzbmX7gCageJSu2QZH2rkAu4KDO9Ns6ymN4/XyPCQ76ryCR5/+dTOvOYXln21AX93m2M+asU
AgKKTOHHLeLfkjQsFIiu8Elikb8W5NR3NtyGoZMxdldaOfpOtlF6lZBM9+SiThRevMKk5C+/6lTj
NeNL6Brr+wp3gthms5W+mjqXOckjfYOfYtzEcBwu4f2DdwafF8oUIAtKuuto2YWxKrnjLott8E00
Pj4qHf3Y962esl9nqSTnhN7c3US7LgR/sBIQt5jjRMYt73nNkY0NuwzlK176+4+HWQq9RanS7f3i
JpFj78go0swVeR3yN1HZd11kvKM53pgcfzctPncDqjSbR/JN8JjauRZfuZi5wGadfy94SkA+8aaq
Cu1fx5mbXwSQ8R75ktplc6R2lEM3Yk7siyXT+TJrjfXHKA2uIjyZtJPwLGd9xCk3sqeb7Zse6A8i
C2ATYw0w9oqaIlz1Y50hKOwoUyN8jVpcp0fRBfFWDaMbMYITIDFS5qNsG/pVYtpcV2x8pxzp65pA
jxJSlzmWG6Fszdd4bC91jo5Gr6bgaEvdZLaFfIEZbPMZE/HnYcaM93RtontGyODTn5pQprUqvC15
I3eFQhPkS8AfO9U75s3US4ve4FxWBqE0XbnOg0bChVjacxdWd8ui0/1gNCTJbnBDDouTi7CxYetU
jtNeR254p1Sg+dxJMEVbTLlVVmo/1vpovle9Mz7hqi45INCLW5FuGMH140FYFhvvTSbFLtTn8WkO
QVxy1/fvTYTqBjATpSAKkQELiR5eWsA7B7WM+obaaGRoSvjuCvtIvS6N0bgQehY8uRRF3Fqd+9Dr
cerXCTx4W6+Nczq7C8PYCe0XfC4fHApc6Rhd8cyyEXkNHisvhISJ20NHdhkQtbSNzSWBqpKQTmn3
5lXHXPisl0G0qZ1e99A3hgdILFmyghhmn0ciDb9z3naDDETu+7z8SzegfRIslfdotUky1pSYoGns
2LFJ0RcGGEDr9kUU/LZrOE7NmqIWAT0iTD5h0WyQIgN4ZCDiG7Fh7UmlDwDw5eNh0Ky3snYZ9PVC
XJj4xa/pHalHYqf13dJwQnJgMOvSbJ2+Sl536SFvDbtau6Fj7kUlXlvdjt85ccj3HiyRuUhrtYBo
e1HwXta21pHEaCIkXUQ+7/DZ0iEYi6g7WMBb36ShcdDj3LQLurJ76O2o3zW5w8E2yOlTQV/qvDGh
dYxpRjvbjaLqTBcoakE1EBun9xanQEZ6NFq0ZcPoN469ijr1Rsz1z39SZ7RpZwIwxYazxM99G7s7
eg6z7jk8+yisNAhtzPxasF+N/Q7czNiLDsEiMZkMqKdIrdteby5c/3v932YuUpnkSqxdsXHAqL+C
t1roYwh5QP8ePtwDU7wo4ETbSGv6nEwVHxF43/2vxNm2IAnRC2A/nFIjwwRc4yhvaHHo9FKB2Kjw
ayHPZyUbmrYxgC9fX7SPFIE45LeGk5ZnkWB6WJwlPy8AynyjMYx9X0xwKOMOchASQHoQzILX9LiI
z+0jwporHu+gG/5isTwT1YV6v+P7OpqkezkhJm6zYa/bs7urOAF0PKKyPGZ5bq6bfm7OaY1kbCVi
MEecnUxxjCYsArMR5YytGpQM5FDVTxEjgR1FCccXKn9vdgMGxfpgvzf40tYaluO/CGMdaoDqpR0K
THVllb+2tBHfdNN1jvMU6vdHwrwo2vsswtZsHDpBBiTzIft+4BnRL8VxO+/kosn9JAjWC+Zy2ZlS
DWvIljhkEU/4gGzV2gBieIHbH66cqK23OR9kjRCGtRULhm8RFLRvBnVo0YcdbKhsV4PWDxxBuF3V
fadiv0vo9lsIGEIsKIyGLyEOvGOMWvHWj4IDEa2VO4zlJcgz1mcBUaEyjfwnZCJ0xqpL62+uuIsT
q9wANSofCLh9zukEuKvSDtQmT4Pxx2w4vK4cgDqtx4Lf7twgBwWFlPeRploSrLhTFUxtBFVhO9RX
t0r1W+LY6thaTvRm2NOnNrfWUZ/Jj2ASgVXNlXH+mBFhf5pDFjUsCahocKhwO8blk6kbxIs2QhYI
seLg2pX1I7wksTWq6Axkv36MVYl1JdC425vO2Elef0Oq00OvoUXAYTM8FyN5CWmijdsgyq9ETr+l
s5oeND0A/tkNBArW4eBFLq1ENlxrMfMzz+pMjhQ3McAthDFN6+VVlV9VUz8Qe47VJjdeooR0snz5
poIllxnY/qZ05R83ENymAPKZnOtkZTUx2YAZlgqiDp7NWIlN07hYsuWkHwiokivKNM3T3a59C8ZI
cQ7sirUYTYEr1YpXBXzD72WYyj9pMuJ3DZy4uWILmPaQxaxrW6CzRp3vPsVEK24xICCpdKPll7io
QzPqw7OQbXCtjVi7yMIZ1lZthBtQzbOPpA1Rz+iYW2iz5Vre5yJMO5s1SZjmOhrRySfk3WyqEYKo
GTvFGu3JXGPOnSRH2/bVZnM758lUV5hRGT9aRg/ErSg1Y+SpMaTnAKNgslnoMNxy+y+Np2yDsB50
rmqjdevaaFOCvt1i1bon2DA3M8up2zgDmYx4FXL0OtMhciUdg55H+mDK7kxym+lBDrDXLWSXA+36
HCxvfkY4nd6lRbSnh7a4gIBnyEIX/ZXG03vSGON6oQ28Rlyn7e28q7YSECoaeyQUDidenK7YyvMB
6LitjY8QKZnuuHG8YnOYPOKNUmT+LHFhKZcdPZt5syBV8QZAGB5wZx40ju/HoWYyWVtjv8NL6jDt
SWIs47V+m1G3bYkpRGiL/wBwtAxQIPbLUaLqfpgoCsC41X8Ri5NpEuNsdE38j9iJHhfqlS0jD+uE
I5dqeHAulYyuGh1xIL0RR+a20J9nXVw7GxlkQXi6V/azs2VjuPsRlDGsB9gQsBgW6zNjd/sLdsLd
FxWkPEZzi9gXoKnERg/minWcXJ5zlwZomoWUDoCsoR+PLtyGvbIy84EnFq3+YsmzUzUmYi7RxR+6
atMTwEfyS4agQyU0ywnEglZ/xdWi+Uhmoh38/fKB2YPwRDkk55xQYKzH+QKEGMSlX8XtQigcAY1P
0mqKx9zVtE9hRg3uJ2kH29FkmLxmV1GpZxm4y4ew1p5Q1eLxR3QafMsyxQdaTe2bDHS6oDY8v70W
t9YrSE15jV0Io0Eia2ZoKsmYBWcdMP/KcR5Gt9J3tMKzkd2oA5cVuQWISTvAh9kWSMEWxinfTPfV
jY1i2TNzGRBqE075YA/Gsu1K7rxIOP02q0f1NhKau5YRw6GVPpQCnVaW78lnTB5isJX5yhhaMMUg
qpNzlMqz0JoIEWy7HHD8RhHHHQXwLTEin/yb7EkTnS86CisbKdkqqhgzQmPx87Ydjs5UxGsQtffg
T0CA4RAHqzmUH1N7x3Vp4hWxpYNFbLg1/CekdLR0QrKZV9AouxNabNKjNE4n+VK161o5XziWUaI1
Q78Lm2g4WaGenQgexqmUo78VyEOngWo81CjWgapFt6GzSGXOhyeF+9NJ4RPyWd/ozJMbOqaHsLfH
u3ALSXVUa5t7NCoKXnmekjY+W4yuvwGlpZcsmq1fgVPqcQzD+ET+eez3haIoIxVgPUEv3FH+QF6f
/8zkzzGHHcLzxPPqL0kPLAAh3UEJGR6KGmNqaiIHiPv6NKFOZnZPS7YJLSZTRNpeqqZPd7MaxBvI
6WZlq9lmUEvchDS605DON9bOdIW91tnlygKEG6XM6fJNprlvQZOj9p2f807m0AkBvCTx/FKUmIEa
VALFML5OOXaRlqH+J4DY5VjiWnwAZVC8wm4MVkjd3pZ++AzypXgAQB7d+7aBZ/AonJFUsJv3t7iC
Yp7m4nvKmb9MPX56uGaUW8hUcLAl2SYxl+ZV18r8lPDd9iX17oas7mdaDHsV9SnDlDH9yOLEG0Bd
XOkgmD49828ast/FvZaKNfOFpMKWll3qp1S2hyRHnjHJ9I+GTJAGqHwORu13KrgHl/IKIQ98dTls
iKx5yCU+rgLIDAEEtnawOyfYLLbpZ6ao/IVUEK8tAhrnQnsXw8gCoy2nsXeSFbB3ICtA7dZumxpn
M6mGdb1Y5SG9D8xoosqDljo0LKwq2zphcqEsFatEt6BM3xMo9Uif1+gmK2JnsxgASH8y5VD+nUra
5lhBdHS+EDB8l03OR78wvWihco7OMrh/wPoir3VkuB6y8FDrBqd91/wLJaU6jMxWDKlvnKw8pzKX
V7cuhm1CLezRBvqdiaRAV4Oyt9OSmQHTYmwCMDn8NMUxsV0c9sPz0lgdbjXjHMfukeTL31H2fxFb
boo6PYCEG1aCmiLupHuiLX2MQfCd6eRcoAbgvBc+BuljAm/Is3SCFKfWKTe0396KTDsia3xlrDCe
rWrWnirmtkwzy187Jcu1MW5SW/Yhemk/BXcJPCO99D3UlKjHnzy30YBQXbzXuvseU996nVHvBqJw
qpRtzukxHJROi2WpX7VZSvk+avbzwCYJAIi9NNQ+UwduRuOmyF+m8YMoSz/XBLMojoWhDYdSS5Ao
aX25DSx1LTXsQwRS0P1P8t7POkjtDjMpr3bijiP98ssNjq82mSv2AJ2E9OkNU03+aBIxsdXc4kDP
uaIBgP9NhNuciKp1Hls+2/ab1rmnimnMwdD7H/pzBVyS+TMrrBbFeGu+GFrwnpvawiBU/2QeyXI1
th+COVgpAUFb+TuZ4d/jHP4mlnMa6JqHZs9p3P0NM7F3KupuA5U+ap0u8yYrelr67iuC3nAku567
DSDixoZ7AdGj+ajurjclRHrtdNOkVtSDE0jaZC01ExoH5gQKTcZfJDQbZDPU7o4dDxx9m89bC8GF
azr443q6+Jhchio/TK25bUoLODgJMYZm7+pwuaHPntB1Zi3+2uWYBPUnF/O5K6Id6M1L4UTTOsrw
SpgZ22q/j7G/enmk0RFIm2yHxY/JZFHa14J074xz2t3Z9Yx+kLlAPWz0mIn3ouvVpiSjI1QAlKjN
Q9uEk2tzbMrUQ5cF29LND85g75sY1RunCmwSeUTOZHOYovgtQ4JAZBE+kD78IpudTUQ3qfrGLc2m
4FXdITtIUDfBaIDmGFS1o45/1BbtzPOw5VWe7CW5GsROr3G6Xghs2XcT8ujZyd6TECYqBoc4ICZI
p5CGVuKXyfJaLaBf54jJEQwj029RpefsW6s4nd8Quxz0LLhaTDcCCDvbjFBuz03dPVq6wGMwtLPt
KnwxC5cgNbv/tIP2yHkYjA5yJc/Gd72rWMq2k4Esi+ENd28U0RIuK1hlC4Kar6YxOIMDKfE6FBAQ
slKjemqr4ZUmodjiLROovYio6hwgLynyqWyNjrt9W7QC/UgflTQw3ELj8OMkKJ0Vq2LEQPdMzpKz
7wG0bYa4R5ZU1Mo36CJPUIOJe3ANKQ4MzdyfzBicfQBnkslsO3135Z1DFeflwXLb4UylWtwQF2Tv
ixs2+xa9zaFTdIbpEUw4GZopRxfVRNFfABnikxabtYN1YDwYttO+Nm3Sr5JmwfXSJTrH8i44ZCqd
D2FpYRhr//lI5RuVCawSPEW+qDnutRSq/lx2P4vQsiOPrdwMquACk02wIeZ4enB6VdzXifap1aJ7
06izOcpFotkgVxrWQjXLNV2q4DwblrU2MhepUc1J2aqE+5H2vY0q1CZAfYjqNzVExQsJR+lXyLx0
iwCyQ+TIrmSOnXHQm1F7HGKyGLiskPQM0Yt4ZTJG/UyaCHxFNznpqjGYq7WDkW1ci2OYjnJwmzVq
OHFap+EALYQTZf1ZuDVdh4pZ2SpmIuLLWAbPijm87yJiI2xxqnetRMc0REru6iS3Hp15+UHQGZz5
SsEeqio68TKn0tCxP64E8WT7Ih67AztKe2SufxfS9Ea6Uo0pPuxkHM4cOgrsvEW0mS1aBKNm0CYx
w/Qpcuf5HnPLAF7V2a3vO/UUyfbDlNJgLtZrZ+AEpl/ElPEBhfGhKoxHsA13e+tc+jbjc6+u6Wg0
fKCvIHZmrFOtvkEzl69odU1bypj+c6FvcLRLh1wkXOo7qwZr3ncOhasSzLlDLXuta6JqEOoXvIUd
nSKAjaee/e/U2hpiA1eZhzCdQeMmdG5gKe4dMor3KdgRT7qWdo305M9oNVSrdvy8mBxb0NFcO6w9
p0qvGGQ4+FmszngaEPfTay7KCDspgljYaQvNL12iejHGcCXJTttnuRv7Vbqkp4bQbpa5LtupvAYy
bEkkmyCXhj0vW/5d0qE/BmU5c2LotXUf3n/YBpPFIWxwc2iIOe935jpEqHke22rxXGt8DnOS4PoE
MlFRT6gk5xxIosoTP4Y4vg7bOfP7EOy06wB+i8mB9eHkhgjJMvE1Cc6InQGDJ7yvKkZnV2cUBREf
nEa1wCayLrgYm6Dou23sYmRwTLabcJLyms3DS1/N81OHTBiaFbKKci4GquUy8VQWPBK94Gzk3KRI
BtIFfA8ZAPh/83USj5xCy5mS/N5cTei2eRUBEt5CwNsTd253KzJhrJjsI2JImJkwsMHCbcCgUVn/
HPTV8AxJLl3fPYHIe8fiPXWRFtg24Lc+4degZU3ggAIT3qgo8wfTqLf0Whib2Jq8iJoOUxPg3NZS
zT4HkwRjVc7nsoVfOKW2CWHOzE+Gk/6xmhFw1oydB+Nfva10XEwBZ65cZqT0MDc88PwaD4MY++uQ
FsozKqBnEeZmksYiVEhh/9nb+BtG/EOnoLCKXZzCZYvn6Xsg34xIogyvdGws4bHDr3rp8LjcwqS1
8MvlizjMw1hs8Xo3MFCaGtAS9i8K1A09rjWBUt3GsHpBvQ2hjYw24Yu8czZaSAwIrpvSI2lF3050
IY40LfW1iKx4k8j0Z4hz8wiNetqbU0VmJHKZb30qnHUjzcmPwtbyCokXprHpz1Z65GycpZ4OQ1Ug
CBoXBwSZU2+masF7q9Ws61HvnOnBqNfBtLJzGFTQVKKWFBxmQV5Ir530Q9gfedO+pGPSrd2OoPbC
xiJUJk5zmGfTTXh8UL0nMvti2JiRAKWP54H/2zOBgiEiUgYmXl2+xEsFUSHLSAKx5SnK4YeyP+PY
QgiX3kEH0+qfTDJLaS1f8u7odxswWexP9qPhmOCGiIphjF8hL3oe0gz1VC6RzCs3BteRCyRVaJse
VWoxiTJN+1UMTM2I1lh2Gkryvzq8tUstF7IFeiaZJCMpdzXBm8cpPWnnuVpqzNsZxzB6Kg9LDLlR
EGBC5xdwTCIKc0/eifkhlnt7tc3yN0cOOX1XK3uzOfngxKP/zMd0H+aYKddkDhliA6aFizsMr0M9
3GI8W5e8pZahr2+Pb9WgTZcKoCu5L+2NYMX7FJcXgaSi3alkeoyEZrA+Fh7xBzhLAcudaD6sLHYf
TM1ChAmVvofEwSpDaW6m+ns9hoY/1fbwCd5qrL2qHCV6R9gI3BAJdgmj57OFkfM7URTRb4Vb4js5
wr1WVN0Bavj0lsC88xMKwj9TlGjvWMC7XeGE3aG3HcAAEDseBTg0plaWZV8gof2OBYhCBFKW+sxB
BZ2VO2CKqoR+EGkfQlWDP7IyAGj6MQJWv2EKeQZkV74POleP4dwvOfTDvpnngOMmA04sX5RiHcxE
ACpMdRZEXTeY8jajmSlhqQuTb9xt42NtFgSpzTPtLw1bY23MTJRNvfXvPqiHtBmDfRhH+AbyuOl/
wwiymJ/Pg+2Tk0N5pZDB4ZXVCK1d6GhE3DqGw9Rdqj4jo09wsG5m/oM3D1wieKqJr+ctf431eZdG
Xf0QSde4Dq4V7IWin0oWjrk39cb6qA2iSnjyuLKLiWG+vn9flxDB90X0xKQGDEXRgt0/W5lBsZsc
WLeo9itmGkbOMXmWC5K0ocm+ESclPjMhgEAqyr0qG26gXyffzTM+fjqU5NB2qjqUI+q5xOrDXahy
88qi6j4Uks+iK2ADntE05fcsK7O74U6rK+2Rt+mOhmxYy/FwOW8CrIZfMrQmVsJcVLe9X5WC7/qA
dXiafbyGNu1vBETrLpuXB2t0mMmZ3zXhJJC+sBv22zm9K0/Jl7J29PpMkvDqKvIX4CywFpmV62b2
beiIOsBBm9N4w7ZqeCQSFDO9HGx/n4zZG4maqQqnc5MVqqJct37h4/aux7Q6qk9p18WABbKINw3E
PDYXd6qSn6Xo8mlDgGSVXTPZaJChSiWgw8eLRYK8JqMnI1PGtQp0s3VWmi6Ej1ChHNZtkYEKpDjM
OC+zLlgL+OB+egvoogTPzZgMva854RMZjgYoNqandunnpL5wUefmZghRMZHlCcJM3mMjvPSkbImV
AefkQydZur53vrO3hVMPu2m7aO95uIzqvbCtJN+k6BJGat0hPWalQbUx5xVgNMPt7ITtKnE/Rpka
zZkxDZkv/MsyakH1hYujWC7WQFzvdiqhvzrI4NjfukAXb2jQNIEguNDrveGKcPZHJL+e5Gd5XUqW
XYRci1wr5Nwfumzl1yAHEutGIpsRyYbgDxaZ1tYKKwCC/3goI/oQdfHo4O30mDWJgBFsyEK6U9xR
xxCZji84n4a+4zD29O89vY2bdUA+teOi2/hRMn1pNlHPuYgRZJKQ91jG2znLnQea26wRcm7xE0Uj
cK2ZOsM5IDCdsvexDaZ0a42Q0RBqR0myHhl/ZD0BRLJgIFp29cmo64ZmJUF/BBGlk9E2TO6ElZFE
mMRkRaBaGFdlHmHJbIp+OEM8qzvqX6sITvRKHLw7kW3/kC3W0r4fSw5ymFkRyuvKzb4zUhuISzSM
+hZJgu+uRlqGhWcbUfWLr1hcyeci907xZk8unoF6Y0ICYRJWJPWTTqGkH5PcnNMj09PKptNTxdfK
skJr3Y+aOxwKPjXHraBOvXtIebRK7iQsyy2jR7KVlI/wPR5XJhpnBy6RSdZQa7AwQ7FrXN0b1KKQ
94RjNu5zUrxwGRTYq3gt7Kvupp0YdfxOpZt4yC6rtZIjOTSAm90AEbQWiHxvLnO3cTXdBqyKc0Qr
u+IkSLneIJVHulgQ6BNV3QtVsslF65IfjifF3YkV9GtXzYjKKzuitsjeqNFAp/X7BuBJsIrteY+7
ovE16bheudxT+ND2PXI1yYxp5w+tnMnwDOZHVaJBj0nXJmQKkjeQtb/MIyl/SXir2YnBV/a7aI4s
7Avan75ciIzoxGNHA+PW9CwWFUtn55IQIsYW4ULCyYTu9d0yYfrDaAenyjaf8wZ/b0xQLfYomKWS
E5LEcwIIG9yYmr1ooesRkfRcKmdFaexHdefBjCEEhUM2WCbAfPVmgb7wOcNA8TKhu95icbrm9zNf
Fskmm9vOyxJaNVoVOupliBtLYxljPrVWE9Bs0jSdd8c0CyBVkALw2unCS/qQDzEb67ZBrs6NyopY
AEs6N+VSXOIY41PFCIR2UtVmJ9jY9YscZH6O5vA1rykO1Vy9uXRoMVO7ctSQh6Zc3xUCfixMTqCA
i9CPtCs6RAEQUubVFVYaNPVLWuKAKcX0QNNgOCwlo0jKn3jbdQSlhaQJSpEdVT8+StJEqkQ+WEu1
o2O813S9XNdWYnmtrj3QHGu8saS+yPPmkaBA1oFUkXLudlMJ4mImVLVxn4qMaW7rjBvCs/D+zeqk
O27saaCQe51+rlvY1Yakr5CkYYN2m5USGNWqTYES9hmM6T1teDK8MSA2k3Ef1E1tOcKKTbdFgojO
0jn4r+yO0hGcmc2AYKEi5whEPM0cGfyGYfJQu7Q8MXNvQ/BEj3lmH0PgzF5ozPtQZGuN7uC+jJN3
y8r9sauB3FCAVBv4z9nBTRw6fKIv35iVjl9GXNJE6yrA8U78rlVReizM9I/pGNHTlBmfU1lA9mml
tnZHqMdIeNut3YRrcgA3Vb0Y+9lBFGyU7E568NQIQmb0Oh3BNw7LtkrM/gd36k2Q04h1K5/9Omcw
mJnVW8oAeT+20rmgSqQJt0TZKStStNb8q2+24T7DNQlBlakFhFB+BmEsN1ammEYw6gq7LsUJCrW+
yWi/NDR5VmF9z4SLpo+AjaqfovIEVptOR/jFOeojaDsCvAQyFGmNr1ISsA13PGSYMmirluSKqxUz
cO6s+QugTXoyC5sDQGL9mEYOe8Isi6sj8PA5OBYAn6Vw0VqEJcM0idXiJF8q18nZK01mXkaPQkfO
hMBR33nKwSUYDTe8HRQVE4YCPU46n9i4MxYGMqdnhZVQTWz4yAjR4DCK0E3ns0wNtbXg29az3NH9
ILJzsv4k0Aq3SP05PvymhXFqCvevA1eftXxZEM/A3szDonlJeoZKuF52riC3vAk3vQ7vXmiYK+wH
vDfLsTUcrL6ACi+Eqj/mxvCdJM8lKuhUozgi2c6nzXbU9eRimUih5wR+alhpu7yD6NOb+bdqMn+u
wnOLGfejGsr3tMsJXmwoFEfG7TWcsBZY9t8h6TcETs4vjTSYR85P5DzT1nKApTfNJTKWcl0ggYfZ
+YeDsO9U0a/eJfcUMto2luuux4b2m4MLFI4F1BgY9C5ut61JsJGqgOslk0w2qFPmg8jB9zpxGKzh
gX1MuJAJo+s8wiAtLBOJla90azpNDeSaenA39ohKplUGZMTOkGfJoSTvp/Fq2PHV/t/sndduJEma
pV9lMffWcGXm5sDOAhs6gppMMpm8cTCVa2Xm+unni+patMBMA3O5wPRFoQtZmWQy3E2c/5zvyPJV
J/pMvyTxl7Y6rwhSXEPo+JlH8gUEZ6MqjfaNyO9lSRzBC81r06eX3hS7uGg/fQ5/RSeIE9j6hyWo
OibXame6gJj31OlDjC+89PK3JOyOftLiIuyfIqe5sW79EGbTadURBPvyRK3hfd606sY6tgDkmltO
PmNN/bMLrqfOLkGFUa+pGf9jlt2FBgmD2MBrqvsj0IP4yZRTtW8WQbQxuPRD8Yui7vui6W644rib
Qtf5LhdqpMSPp75M0f+1gy8mn7+7c8GpATl7H/uN/PBpv0RrTDN6nzxsJYTltjQkEWesPHWd13kH
OOkTcl44PUdD4p+hjaGNuz12R7erMA0RM4KE4QW3agD+bAP2LY8nIIYqEQ/TsnV7eS3umszSUx+L
h3RloEOLH3xa+rI3URrghXEWaheBglzRcg8Gk80DfVjceDCIRAXfGCkAC/S0+wIG+LmUxRsOeGJg
eHVPmhuIqAO2cq5zNF8BA+xuTRdssVTxPRoIYFsXeOE2rGM01HQ4M78cHwJDs6TPVfpxoITPt/XE
ZK9ot+Egu9v6WuBd5p3dpsX0RH8whZZkyBtdmJ1TDMERCUdfBij8x8nON71v7jNXvrG13Ti1DDee
4ayUgVfCxOoSXWp6HoIpqJ56f/Ifu5E4BD9+um+L+DZPsPbD2+BywmgSZagA8kuGEQpl+x1xmllD
3rtbB4hQsMLNzKQ59+F0K3qDCpTcOat/Jmnyxk6EX23e+VXz2pY0os7DhGrTcM7eEHrWPwPdyXo7
kFEdYJ1Z+WsK/OyOsDCQb1ox7xLGoReC5FeGMWfCXTzK4KfyOcdlXfW7iNgucZ5Uu6rOOLmHVj+5
nI63E/haUI9xRM6w1fcTI7PbSjfV/0QT/gwWuBL2xX+dTbj7ZKDQ//r7KMIfv+OvWYQAWgbBAZ9K
Iw1eInDArPw1i8CvOK72aAdja/e9wPtbvZNwvb8oX0l+p+cFWvryb/1O11+jFgqiowP7nF+Fv/F/
/jcdW8mv5s9uJYqx/uHf/1c9VI+gxHv77//2j5SX6xdWoc9ZJnIjbq58n/8YRYBVNGIYn/W1KCQ9
Mrf20c8hMsrC/4ETszr93Y/mP6l2Innxd6VK1y8Hp5BqTF+7bqQ5Z/zjl8MPPbHqEB/sbexti4XT
ZSwJTf/rr+Jeu5maElB8fU2C/PllSGu4YYSwrIJ/+jJpSUOugPbLEkiBTjh2yaWgO5c7aOHfwJRi
LGottxE6U7jcTVjI2ei93b/+Lv74Kv/8XUDHdZXL/ZpE2j81SFE06AxIrhxvWzSUnKHC00r1bh7n
v0ngy592GAO4FaW9VMpjBuqm4wELCP2CtSnaRxUW3oeERcFIhLLLI/i/8ZcZq/JpkAZFXiKXrlze
GRUJ5HOnKd0bkpCu2mKCwrxJLephmE1wTsZx9rdGoNZ3KY20+9ypuEn4ef9jkKVM4VggaZF8t4cm
8YaPFBvWx2qWxyBq43v6CNwtd4HmEKFBfgkFtbJYhVDERkxTWzecTPo/a8mfa0noXZNHJJI0Rdcu
2SRN+dl/vbb83+/Lr+zvV5b/9Pf/mXriT/rrykL+CRcufHrP8bzQkQ5onD8JPa7zF1fxv4iJE+Vq
zjU0ZZuhT//936K/+KxEtMkpL8KNpeiU+6d15F+tK+4/Liy84QHpKwfvb3hd+MhT/eObPnO6mETb
fwBOoP01GEvVgSM0ieNTtFmEoUusW+HgSy3AD+Mv5uJ3iC8oMbwt1L0WEv7bxjdj2ZoPGgVNgxqU
0Y+0M2XIPHfXUbQS/vjjp/vfytf9/8Z5IkP2Lx+huv80P3pic3//HP3xm/763Liaj+avDw6OGf7/
/4M5Kecvkic10nR3uX9uXX8+K0KzeUnX9QIZ4hq6lhP+tx4Wx3euz8PfFktq9kJWSOR1X3mBgj32
T88LtjrsCzl8POrLltIar7qA440y7VaXxDex587aAgCZqqoiKt+GFgLPY8weIJ6UIGISdmggpsK0
gSYGcQP3SeJbcedT94GrHqLlkHeXcMlX+j2cbKZ5iYlAnEpCauzw+F5gHwfzi2VikIv9KrphRmYD
RVYBEARYQBdMAN9db0wwELFnvN8HBNFmd77DDeViEoyIeZxgvqHuOrYfuZpVQbT86INRr5sk6XH4
5uNq2v1QJQYa9ExdTkOwmeaQFrw3dFLMGBhBndMi8fTOG+buUZFvW8bx0B3gEvf0u9JaWxzgTK23
lCx3xX2LpyK72Kxs6WMWcKGbH3b2q/7r2szxMx9etGumcqBLI3cnL72LbRNNXwsrlz1z32QXpFPE
yCBZIhTnULTtUzTK9pWvUH9GUdfezyLVZANznzECXH3VnGQcLhccHWBa6whJEyJQz3U78rv+BiCm
erTENmDeLtxT89tgpa638JkDvfdR2Z3ZKak0sir4pDmN8GyG/OltFj9TW1E5TXSkA9wBt+G6byO5
dggw4MhgLJhiSpYTP6weuRbCC8JnOaXbYjRiE09jYEFKmuYrvqBl1w+L4FKIYfZmjoZZbsVKqu4w
2YrDcNEAf21szJSUZQpetwR9TLEl2DMP4YDn582uq8h/20EnlF7BNKDAaaZP9YG+yfm69oiQCI3P
cn1WWT7kfNJ+Et0YDd/juzOgKerehQWVQWVaSjA5o4e8l8wqehkHwujEi69FiWmdhbQwFeJhmGS2
Qx+gwXkJw42GPbpJo6l4XJlUTBunSKsP3Y3pYW485DNwxA6MwyZpt47A73zNxEDSoqIGxH8sYsYD
i3+Gjmq+erZrKIIHOtITL3CIZGs7PbIF5FeCMhCc1czjsBWt6effNNK1/V76zTTCNsLhvHrNZCFx
+Xyce/A0XQOZHPxGil2APIldEjT83p8rhE2/d29dUwlaGSqT3XFSUTwwuVLODZ7yxb/JTGiuehFD
a+a2qY1wPBai1H2LvQ7+AFmwsXlTTVWPn5Vb+gesliCpJyogLgN634oRhODYL97gap8QnrtUfHTi
Fk5LYE+wHEdm2Y6N9Wb2cvNWhZVKH+eUaRqJTx8Ir0/DTtlzue7aYPw1ycb/Gq1ZdfJkL97HYcCZ
5QGsh9EzNuVd763lS9QGoPmbgYF7HA0EK0jj8nAOHkCVMFrtQ5F6AZ98WgfUkg0xLtFkaHF000sm
KTeeAhntI4gDHaJ1nVANnuQ4l+vM+vthWPVpnaZ2P86Z4t0f/ELjr8Sc8+Q4A/ONXoIa+EHTq/la
+nnZ3uim0/MpESME5kWEotgPaeanZODT9TRdmU9AT4UX385BVt6NWmfPKITNV+oEm9d+8aavCyG8
HbXV0uEq2idb33iFgibXUC3EDCXQ1b5upNm7RNkuxD2C4wr953FkCOZSQWZVQhNhgiVYtBN+nFzo
Wxyk+R1XFdXj9I3MnaWk/qtG2aW5HKJYgfSWjsUu9Cu6NlS+EO5FTR83JlYz2ZIxvLOp1YSLKgw2
Ry4kHXIXk2vSFavp8Idi16njMrnX0ApwMzZ0SPStqL0PE6zkteTSiXaPk7OJyIqJ9mEcV0RPWwNI
ETSwqU2R0M25kWyLuygjoXw3daN8i3FsUY5Qrwxv8wXRfjN3nr2rhRuBip1xi3zzTJM/rrSODihM
RJ+3spldfKVlP8a39N1U6HeLvc1NPL80YVSgjYrZpwhBus9plwYPtUjitzquOvF7xbBR7OAPwmha
OsoicFehSRJlW0pyoDHYrm21LthO2cmyeUggUjRr/GYrH+khWCKne+yALZNKyo1tDtPkgcoLpZur
k1dDY7NZJj9Wwpftlq8BR9aB+YbmVuXdqU5nSl9peucTr+EF4kMQQb0tAuFHmFJGfNgb3vjsGV8a
wzefITQAB7QuAQQM9ljchHh3nLh5UpS8MlXz6XsYHdzwjdZAespBBk/oh6zkul2Sb6hO02sXk4Mn
OdSV6y8Ld+Kd5oyFwKE3O3zM9DY415cpKbhZHCyvJ1cTnXrQaXoekk3O3P2hpbvP2ZOAgDMLcBXD
gCKsSxdl2Le7Sa61D8ynbJyTJZI4bcgkYZvnd/bN907Z65foK3Zfr8gR5QvTuic7glDlvjt4JXqi
XlsXfUqmetN5bs72buGJw0nJkzmroi+YPQP6eRLq0YwJA3re8E6ZbW019yC+NRNXx4nk7noJmZI9
ME7VNVNmAZFsVhLehh5Y4znp9sh8BJCuNo4UoxmDz94/cE5aD0PPEuGhHhzCKuiqgfK1vHGpwHPH
i7Z29vhZCZWck4FgC7IpDNjvU+M6RbejXpeDAUPteKEaY3Af58q5ojQseuADZ6aF5S8vj9Pa89NK
yowzT47c8DlW14oHzGfEpAiXRgIbeZ27J59iTpLYaHpYBNgIQQfUAMhfSY7AOuuEM9htP1FGEuSY
Dw+Sj4z5LzWiVLcsneIvVWMqMbQCX6XCnMQmx0c7Hdlyp7MAukSXGFyMPXsSH1NUJphb416iFRYe
EOZLp4Cyn1tJQmrTyTn4UburuToTIoPFKV/68Xkoqqm8c5yoeIRYzUTI9+p2JmKPXooCWHpPjFhb
uZVA3Lme1kH+FY8lCp0N2Glf42JxvjhYd+mFyIPo1TErT29YlvUzMqv+gJEnvkF9j1rAvaM0DylL
1bYM+mmCBpzn2JHWtchITXrjYzetmHXdYvJpAMZAm32FoJZ8h/4cKPpcBiY5qG9JcDsIJhREAAjR
bEZjsPTX2AEQahPh/+RPijYrvT31M/nRbj7OYcKpBIxE8N5MxiFQUDh9l+9ah8LLvfScdd7p3qcW
QDiy3hNYAt6USuxLzK2uGFLKLnKaxtjlPtrh2jZgLCGGw+SIuXoeoV+WG1XpeXpZPTP9JPi7vC8u
tYBER+Z+gFfZgTcKr3AVMlGRehrp/JZHm+JVeF3ynmoMK+F7H/x2zaMDgztFGgQC8y0fcU8BIJCc
k+GlelpF633OikTxPhu5DhMkb0y/DUjo8P1BUy93ks4zQd49YAoPlYMlPAsCMqc6RefhnJvjUTEK
szBhFPgXN8bpiEQf/fWaW98M4GaaY9l6CKphrqYvyxAUPy2FpXDOZsolLPkkbOfkaNatDryWI/jU
a8IFPf5owu1FRhEllLLDSKFAQaQBFO79ssYcTUrL7AuzvL72TkKC4qw7xmTx3aD5HEyhOIPw1yc7
43oJFXV4kx4l1R9Ub8jWwaTQM57j6ZHHhjFT+9n1VbbilSZFQ4chi/nzrIa1eypXtbJIrnOB+WL0
NJLVJgZV8Ur7tL0SzEx6YyURku2ogAhdI3gMBcgAwRRNQz19j2uBJXuOPL/eMudlTj40Y/Tap1Ek
DqPLyEpy5PI3a56QL1IrQtDencbUYjTtFEzxnqqajWJLKg5JIoNiD30nA79dRtTIZANpVV+2pKAw
BBUIR/O4PvezJZRWi1Wfu9pluMOhvuRAqRxoS13Ais/HMcrbuMxdyWPhTaDNxqz9nZVQS6h+UZJq
AXbUTURP9T2zMz/7psTqUr0S1N6813QpeI9FuxJ+SvTUpZew9vR33ILwTLFxxhcAIVQ0d6Zvkz27
sqJiWuTpB1PySdyw7fqMqxMT2kfNcO8XPVJUH3J4Hu6oEEsJEcKBGG7IiCefM0RJCEtGPVW5ENmh
hsMwbrSesjuunVc/3MyW3TQW7yYcOS4C53LNouDWm3TtIihWrY+7rxE076aDf9FD4hTfA+ye409K
AugWyYkowkilVpIT56Sq70s+0RfWjeXNaPzsorAlcVBLEvAhErNLbyv51Z91HyDWifRNhBgh+FOa
6gm2S/jG39nByt2yHmyI23aM7WmD6DYQwCBpd3HTv45O78V3pYQiuGdVAq2dCFP5dy6NkssB7lTZ
vU0+PbpfChjbJP9QropngL+VuVRgCZpd2yTc+Ziq66I8z8nkOHfTzPOwJ9sImbeKO853AF3Sdz9v
LGB1cE1fgposx751Ia5slNH5SKGxij8Gjx8yNtaUiQkhjXVJGNl4Eu8ixIr510Q6Tl6bpOFzQs11
mVXIEetslzwPa+i8uVp7r9WosOM6eELfgk6sO6O8/pvP/qSfclNjPyNYNfFMKzqwhxwbNj6vK6JZ
901mjg1VafqchD5tbLVugy0Q6+phVklxCk0NZ0IKaJRBGh7pD43v3DnOQCUU7psgCsVTaWMJirPu
LIvOAGI0HznC4fmromFDzFw+KgDt9d5kK4YXTWkalZWgZNY9cRaH6srCOsle5WF0x1l3+MYxlEaK
QZXNyemW5RbOXqQ3dV1JHBZy8MIDp+cMUqU2KtzGSHjdlk2QN7qOZFN+TXkW6rtWulwpZmo+llNU
rRwu0N+B/cWVXQ5li6bdDxMWGtS6/BjXdj5XQhc/Gs78uzhOqpcZnoZzn89gXUOSqQ/z5HZ3cKRr
LhBkCLmQL2Q1Fa6M+FPT4jZyXE7sQwM4YosROKPfvgnme2L98/CtoVHjIiFeQshcwpRULdnQobTr
z9Uvw3Dfw5y9L5NgPM4RAKNtmY+k97Hk5xrOTrE+116kmeOlWQTbOZr7l4LudOynILigXNZr422x
Otmfq0zNa+yHo7pY06TYewunm7g+htGrir3khXqUausX3F7IygT0sdFFMyTHIaiXT3L57ouYAvxu
C50MCSGTdV82aX8k+ULX3DxhJ9uNncehzMvXeztDrMFwAG/aeqCnOV0qoiGqTDgFG8Xc3evmnEbu
Op0eFkDl5L5NFu3CrBcHvqDVZ6qgaPtd0Q5uB2+QFGeaACaexk1EPGjGmp/lZqRvx83KrdNaQpw2
jUXxLnPBB+eQcNa7IuPsD02RU+wjl2od/6rh6L0nk+TOOfOUXiIKKZ9zj7EuV3JAolCdkr5+aHDy
4feYy8jbe73jXNYKs+mRs0D7w1VBEL73YlSYDAfGTrciKdvrVRVaC7fW+ZkdTX4wLHDOehmvWXAi
Pu91RCzjYlyTbWkcjJ60R1R6OxSmeNGr16l9scwNxbVY6MLtmk3DjVxiQGnJ1KiAzFDdvK9BKLHm
mCx+TLBN4hcsLTeeiI2EEzI7/gkLtH6dI16uPcPZpbyhT6MfMe6GItzlHvWXcpb+na8oynSbzr8P
smn8sQbX3GaDprQHJZMAqh2Trwn2TXyC3rR4W99N5tsEB+SpN3QBbst5kS/V5Bl8xslsN9Totvae
I3F4YL+P3GOjkpVi0JBuyyyucFR1hCbMkwMNHjTLYET2UuY1Tw5T9wlz+bV5j725U3JA3q4BWw2o
CYOCXveSkS4mLT+l/ie+YnDzI+5QwAsyxJtRL/rFv/I2eFvyoyeTAtdZGD9JQTjc8SFuYjOjfeIE
LbXY9dKNLpHMa2Zog9cc5qUpXsWaVqeqGvBKrAmX3sMwhRRzSBV2H1VMfddbr8LJu2nplzAsFgEg
h8Sf+vPAUoXRrbzKEds2jzRfypAKZa+MXtJ8JaPs5GUzEXAt16e4T/MPEVPqsLvKDTS00x9ESKUp
+wN+wJz/WInxJIoy58c1afGNI1VdUVsX1T9bNrMdUa822Yye4bYuhLmkgTcL4nSokJwcoia+dBRM
eFvkRPcuzRl27wFIteCdAresDZG+sh3wtMBQZpo2zY+aXWm5z9cFNUzVyHNT5df3EHnTEVSX0y4k
T6Zgt4QOyUQjy6zIdyuGerNPDWvUfZj78B07dNS7tpdV/eqnWYDt1Cdfm21YpNTCkdguettmQqH5
espADqUNLo2MTg+tcTAS45ZwLdXcReFFT6ulW3EjYsYjj00b9D0u8rg/JAWXXOge4D+WTIX3PhQY
OtrlSE2LysiAb4G911SntJS9EDeJmVvGy88clQWvTsj99zANK96nJo+iWw757Ul5CVboDJX6gVd5
ea3ieHrG/IcSYMjgBNzJ6QnKnHQpD27bBMeF2GaAFEcjDGsjPVLkYIL3OVTFbZEN11VQWYik7sID
sgeOVehTC34D6Ck61HwG1j/x56VT+d4lIB03o9D9o4+R/jUtJ7hi0appidT+0uK/DuLsS5WOBvvn
MowAUld3mXcYKxU5t7SGvzlSI1baIgv2dK3ktDlY0jCvCyiDj7HVsCKJI5IpxaS2CUqHwyoTo4tw
Zome1E3Da7r0rJlQJolm+53Wp0yBbgISDejiyHJaN09xIa6ONVhixVNAC6q/F0nE4j1Hnf4kHsPf
rUn6LGEVKFvcuu10rFRbf6x0BNwKhZMuJ8dHmqX1aXlPI/SlUU3+Bg1EnrLUnUEpo4UT6cMV+XPA
oHNATEvBjQMV1X4vbolWzaSeB3lWYGQexiZyPggbjLf8vdqH1PcEDLZV3uRNjQ+tTl16dBVcll+1
bsr6rzXow6La4+LHya8MO98rgdw6vavnBouTnZb4a467/ympRQ4Uqq+5XEfGXlzrU3eXeOJKgohW
PFmNnWidr0WGoOCXHkgjcE36h1+uwfeuEPYM/M2eOxVy2KZIDAJJseRvWResNb77aezzg6vW5sND
jOc1ot7tycTYiC5ImsSHM1+T9CjqIZwhbWWu3lUYRE+9hqqxizRu/62XRqt/6D3KJClDHOGX487C
eFuKFN+0IhvH2d4N0ugmXnyF6T2mDmmmSBTpz8vFLc1sXfgLobGiGnn+wxDqgdEBDjQgPRtWM7J1
U3ScZs68vpjb+6SjVHeDHJtMGPxUj54gfAKm3NXJJkEq5pUbVPKEea7HfqiwIREGblXGNaL3kNu1
Vz42yzC84yRNvlA0qDKWLUK5W4mHQO0kDYDDI67jfIdnf8ZvsLYBkKKMvEb2SHAsfJIp+8V90Fbw
qQ0NWs5v1r34nUiTai7gQPQdMGHvEYWdj8CvxMmQd+12nuvTVNXgAbvIDADqN6Ju+hNwQ3kXlxRh
y6Lo3qO2LUAGR5oT6ipGfSLaTATEcPCsDiNZGBgUdprqEwsNvOnCVkAygGFT29QD41OrLp9K0io1
TZa6CnBit/rT5/V296WEhsZoCntz1sa4QwJUfwZNKxu4xUm5HbP6GqXqO6yURVEAadlQgqK3zTLh
RbD85/NLH+K7qDwtLwCf7ee6Lry8QYE3NvGU0LsoJUYgI8zt9BKIDMAWedUdMwz7kcIEIwK/Hxc6
LUdLPBASd5+fdbQupAfxrh1a7Ytfg0/ZuDfWLKRrZhBluGYP3QZiJF0XnPeX75pDzm3mWIgOs2jn
B3csgx+YHhoqesXwzLoyU3VWVvEhHkV8C2MtL/chw5sUjE0HM3utEQr2kgjEtiiXNn9epzoP96M/
We/QGQeZgEBIvp21U74aeNAQUgj3O3nvPIPsab6WyZoe8nyM2q9Z745oVpWoYHvMlXyyWngNC4jr
/DaBWsDf9FfY0Ohx7lb10s+shmXQnLooKaotF5213UYLyhuVIfS/cY5Ik8cQS7G9gfOE8y21mAfP
nGX6Bz8Snv5Se77fPUpiWzH7Pojwx0Dr6Ijc4esj7MyOq31D7LYPpAdfBRt4AgNjrEkIZRwB5oEe
jZ1h7AItvzdxcuw1LwuLcMy4SxVE7J0RluG3NJq7cF96FZnnHLpuu2tc4QebonQpfEbx7Ad/i1RB
QXLmYCNB4bP4zREy4ZUFSyuDu4kz8o941V12X5qRfp6gDX2HNlHMsruQcDGu8KlIv0ZBZxnAiHF4
IV09Uo9TCrXjQsmtKwuICzDfZTAE/Td/SYt0om9aFC5n3hw+h8JhsOdO2NNEItHk1p2uGokmDQmD
silLogszKg3XROSliKZs3C4l6u4WX/R0nHj7X1YIxRCL+fojgEHsO9sQ9yVPcuF9B56Edd6kXfjO
7x2e08Jvz7NGe2W2NHyuXu99pad2+aLJ/sy7IO6umX4/6Yet1/orAEHczvWFQuC1fMNkOYlbHdZp
9wQdk6knLGxPMahTzRdRtIqMdTPWlwLXbU1O0oZQ5TsgxJwhm/aJBlQB1ST2rIB40Y5XP0UbDt9i
rFjNB+3ba/VrtfO6sBCFXP8DN8vrQ1e0RQkYY4IAR1W8m7HrF/3009RRO9IEBwxoP81DTtkeEzym
mZJRxxa7YQznaUYu48Ayfba9H4U0QGPldINwuospmUjpNaQLcGKrQZUa0oEdHp+nu9cudZTflO3U
p9cvXM7gWRanRsTme7MwQ9kE+dBSy943eFXPBpn82iha+Zch94ZsKxVoCSaFWJTmog/vSlXP6RVm
Li23aRqImTeAbfNbVJEvbDShQeVRYUlG1M84oqBqDK84D+L1AjapOkqokVBG+jZiTJlDPyAEv/bt
eOd5mYrOLgqjPejCXrV1dI/XDObjLl/JdP+eW2/1LjD7mvTChxrcMGxw6cmojBh2tuhXCIJ40N0v
sxqb+TJBnLvuykvzLWYyj076h+B+/U5XTADe0B9mfN7TS93QQ4dnY3lvq4KL0ZLRi3IpWS3G89xl
k3uO8CKcVSeuVCGNTuHj3Sq+I66TNo9asDMRlNHgqIamgIboZzOXI3AtBVH+66fAXd4g2t6IMnKf
YcRiwidQ8C3VIGROXtmRQnKIgWecOhsqy7kiQMsM7RdJMEfvh7LOxJ0R7lSeiWHPW2oeXXruXeeG
iWz7demLkLd3Hhda79yic+/cybjPRaBcKKNcHzgHQ+5SO5HOducYclxbIsvlaz87wlmJ7MYSqovN
we3gE3qH69jdcBRncDYHJl9ot25V+eqBQPh0hnTl/cGx8Ma+F2MhZ0JRZbdzEzire+Jw40wOXHq0
6PekrNLsUJV+p65gO4QdhuoN8LnGDNkLN9WQmsCQo98phuhIRbyKqnH9sGQ15QLaqGqpyR7mathz
jshxHloQujK5rQZPT/k+MO0o7GF1yVRFx7xRNOWFoGfrnRSF7YPvV0wlsMrKR4PpUTvHJydln1h3
yWCr5DwXDRlh1Mq+XS+BcQPaGqIkkMNNOoL5a/ZN4kIkO6e8mdN7IUnkPTbNGGbvKosXGu5XyxWU
kkWTqxo/tueIe8/jZr2zqhvB4zcSoEmV5YVzXF2nQ/BmThN988BvNj39O9yiMrJNDjFyAYMDB0tm
iUObGGH6MAVDiwUnn4196RjAkO3l1UzzL65PfV/MBdqi2V+atBXFvG2kDPplN1L7TjZwXMtMpDvP
cN6jZwlROkVnle50kovghHdf537YfCfWSaHnsMCC2mccEXoOxaGHlsTjEsjptvyjD9YVDMu4IqBh
d4/VLNP5cSzSvOpgTpQxbecTtpxwNxN0GYmsEj8kVzi3yGwncDoAldzFKQnuJ7QlcEimaQoZTldL
T5oMyXrekkgospvCa7r0gZWj5zzNaJdxYNUXudviYAN+KLf8GMF+gSgDQLzxpqm07SGq+wkIKazQ
lu7QLOvH8FcThCZ8dXXmJ7dcZLuKkgOVJnAiwzDYQtMJ15suHkq2RyeG5sf7h778Rgqi6vfa+iWt
10HG4lZLrCPntkvc4h4hjSxP1JtpokRE9wB0yjiKfhlMO5Xd4WCSTXOKItUQ+FjkEsltOsurHahJ
Uq71e4ZXU3hRc1FJF3eNQBNkTJxEHCRSWgcWrnJlnvunNMxSe4OBDLgEgrTHTXSDfyT7aXJmY9fD
ek1ahcMzeE55LGcHYgLuvjZx15fIMTCKsdIwi+ek1JPFTlFjfE7jWEwMVdudD24zpGWZ1FZY5yNA
jqAfbmYIiPk+jbFvhWemF31zCqNkXo69ahzYq0U5QiAwSYEchfceBqFjMgAkR9YG8lQn4/AS7bDN
Mg4ui0VMvxjBlER24PbTGs3fDxM/RXyOfZqmbHZ+5zoWaNu8Fe13cFQMVn5DqeyZAAd1TWRUclhe
oRf5pLvIlIWtk7ATOZIdVGxn9A3xy8ydpX9n8gkllPhLzEGkIKuRhJGCGcqh623aZCmHe7+UfMep
Z1IwDHpRlDDZpaB+YXWL6DHyI7I7APgKIekbb6nofelCUtu/hVXZckpN6zS3JfyPfCvjfp2ZGGep
R59O5TDsUqhZ7k1SgORmlCpN+NtWIdwy1sGa4hbEZQuLbfUIdXQEm4e7sQnqL47HZZn6GJdkK+nD
vjksBPAlHRzo7iVa0gabTeI253XGifBl8Psq7vcFJSP5fYFY7x3GjkHBfggp0yEs2rQAfek7Td7J
unj9OUjFLD6uMwJ1tmzY4TeWxxae7lS2xVsswsXcWwg/AoqKdWGk6rJN1puomu0Ej7X2mvYwZKx1
7BYDDVLXy4QGnbEmWQus0SPUd4hs4gS70pSLYKtc0/lTK5t433rEUHmLEMXheRM5bAEvZaDIsdVc
HsR8dF2IYQCsV5uvAEZwHiILRTaKmKI6+H3K4Qp9axViflWVoMhqGqDrQ7i6SdntB4690QUtp+nP
K+fj9Z2+MTe4dCIeqF5m4N5Fu3Zc2vmMT8fr7sYhkPo3/1y4aDnB1PT3OmQKVZ2RRriczY0L1rHy
Fp5Irj7Am85TDm/nQIPYHB8wJxblM3XYxEqHmlsCa6JQVFKwD4/cKvxy0lxiYn4099A26+irqpsO
KOygxsVepjDxq4vFuhAfgdG34nFW/MspdByfWGTuWNJQm6BrNGesKMVB8Nh3bJjbNTAJ6RazeCY+
qylpQBVSl1G9tHVb+8+sH5gqjszZ1+o5LypQLVTSkDoH+FZVy20i9Ohw9oZWQiSpCuvhLSj/g6Pz
2G5b2YLoF2GtRmxgykyKEhVtyRMsX9lGI4dupP76t/mmN9gihdDnVNUu47R/Jxj32d+o68fylSdy
ixLVBTrdDTxryOI5pr/DEZPS/GAEi7OTzdgw/ZZDylHlUHrspm5c5HP/Ye8Uy0O2gvtZXkelTHCt
3NkQ0WP0Z/FIvty911HJtf5c8xYVdW2LNbMXO3Z5eAACVLr/ArnQmLgRJn4BZsvzDo3lJrPJIyHm
FSE/5A0sTxroLWdWYsvnWk7jAqPfiKHZsw7sp99T5xosZpxhRqhK0+h2JcLpulJfxhpEweYGcx8m
txVUNRsci9MkV980Udlpuk1ju1TfXioZCllD5a2JttXEud+/unEZLpxe2Fpt874fIV+WoiAbBgAd
GOWUUe5cem5JOrEq6sC8Uv9uO+843+X5N+LpcXdSI29SvDj0BnogXBOYRF/RZNOuI/0149YEaK4m
uxxKgc6zbPl6e/8xC90xeGKKqiu4OwrjxnOLr8/F9oF1qzxhP+mqTc07PPtMPY/KhH1n6jVD0p/g
yZ+TaZLxctABiJVNgqHupQCIFG1k7t3z+7R/bhd6sT7IWqzuZrDa/6NmNXzRjRa8QAyKCLorB5Bo
31ExBfBDN9tmEEXy5NDphGG3xvk+4oowtj6mcRjb/RDXPqN2zQbQ7CnUE22PfDGpV7j0wIeS1JT1
XzOx9rvh5fLmL2+cvYT3T58FEOy0ZM7bJBb4zBHL5MhFa0uyn4y0Iliv5NeDJ7iZ+WFI+3VGMXIw
deYlhjnhptO9hh0w2MZxg+EZlHtySuMeDX0wvTrZBhTEgi+s3jSuMVvWh+3O0Ox1JyTN9jUosuCm
NLIVUkxffA1lEUE88qNL6Ed5wD5zgC0fOs5XFAX876nDhieyafaDDDpspUiJ3xw3gyMWewIj/Da2
YurCFXQrXg5Yx2xNmjCg3zWsdo4tLLqOzv3nZqqnm1KO41HpNIpk45RphLC4hgAyh2bn+dZ/TNZM
IByzgz638VS/iYXkdbQ08tXzlLOZbNLSfK8pzGDoXjH48YT40TAZ72Vhx0+JjXhLc1pzlDVJ+A5e
I7ntWV+cxA3BuGVD98bQRBclw4VClE1gMdRu70Au8sB1sXCsPkEgISvTrfBPyCxab0g7pE3tUAUn
Vabqj6Yjgkgy1/j9aam87yqww7qFmpUd+2g1w4H/HnMnhY3cFWH+FI9+8avORpwt7qDDDwyz+DKC
NeJ0MI3+eYgaGAupSq9e5LNidDKMKRDzan7DQ+Bueb52mC3hjx11arIB0+Sgd4oGlz35G+9U/N+b
y1odOi2tBd6Gl4J48hfGzs1cpvJZeTkyWlvOw7swIb5dfmD1SGxr9jZJzoWYDVX9WJbsZSAiRxhd
/JRwalcCwyUpDgV7Gw8DRFJnXZ/oC8EpIcP66GVC7V1Aw8wcLeubnD0oxZJAArcYfeLg1Mx9dCzX
OENtk9i5E80+EVWYVXdRoctvFcgGJvUFO3yoJrDAC0uT4xCp4ItVVnnwdbEc/dgSRBqIZFECQDpp
mYv8vODJuAFEaC5rojitg26y7CdxsZorseqabVtZv1UOoj0bg9iGO9mH1QMUJ6ZdCvM2YI0Hdzsj
7rKoVDUerwg8H1NNiThLF9iCkYCqOHtIPfZGW6qI9R6lMGye2Ej6D7MXoFKUax/vHK8jtskwX+1w
E/pnosv6NImSWFPPcvac8uw5j4amMWlLcwYHWKNe1eNDzj/8xDzbvOUjw2lsA7gRhq0wM0OsTnC3
5ls/l/k1JYxFDjSdsX0lSfnkTjM7aBFFYPNq8AAbP3QC0Jytc0nlEvxHVpkWPuCWsgvOq9cW4uBj
cPhoU6d6F6VpP+BOJxdvGbx9pWEtlFTiZidOraga6aRCdTVj/ENWM4dMaEhBZlx77VidXMe50C3y
jete51x1jzl2ls+4h2m0H+rSp6k5ionmEHCIT4FJBrL1xHkvxAe4C92xrm9DZTAUxbxkVMDlviEk
rK4Ddpb8YCp6gpcpHsdLgONly8EvbzbxsJinEkXvs/Ex8y8ybE8MxpQ/r3QTA7ryem87meaL67l8
yFOdrduC08Z+cJLysatS6WyQD+j/4OWEtxOdk7cEmtQpislqsBg16TuraHsdmdA/DXSoC6r2sAc3
xonOb9kOZh5uYpVW03PSxXYHai7cata0h9C/g6M4ol6TyhqakSpLo6fLwflZA3KALm17Mvoynp/B
TDKFpCHUepdnzt8VL2u39yyzVY9V7jfnr2Q9NR4dqG2ROa8NwY5THEuG200d6XtT0pL/LHjPflEG
l9OCVjoQcwKB2kaYa2aorqIlBz1iJqT8KPzuyPK/qW6AE7NwcGHTovvEO/moHtV27fRE/SyiQLOT
aFvPDE4z80BINQRe4Qe/85P3MfZMeNbsso4jpS3tzWJzcTczsMmPLG3EU0bMBYGiS15cdkhnAd8L
kHNXdoAnNCz2NRUgd9k3/8WAGYbPwFHMGxtI7RyyvB+THYS+Ff6hm7G+tGsRZLuUTgz62ermLxTk
6azoDbrw/i+G96Go/YRGU9G3Z9CWEK072cXvEh8mHUXVQjcE3QWKv3UKQeAi50VPlReQP289V/83
BYn7cXdExARjrDpTAlPv86yEuy/6RK3HzEuF/QSpD6YU7AP//4kvvvJ37M+C8U+2KA9ZDRAaIv+U
4vYRC90ATgEz7WxWvNJ7J0gqPaN3tAGHQZWArr9RtjpRdIMTsXxJBdrDfcJ300huQmiW8B9FlvgP
vO5m4HM5UAoU1XWE10rtq4dlhH1xvhNB52FDrm2ewTRoE+zvnBgXw87MX8P8GvPDYUVAJ5wRjPmv
f2Ikrzmt0LwzPnACS6DAjpH/HC7UYb9QLRyIgyPjIT63rLgCBkiehRfeggv87BEHSCqJEeygbALE
WJx5wb88Zmy2nSwcqh9U+1Chk92h1AeaBCkiLs045hvJ/IcXEUz1F3AOBsW49cODU+Sd+UOL8Lit
EtjmF55dzm+gbgOtCuHIp3daDj8a4yc3V89DBFTwVI6YOLNVHgC+SAXEYbYXlv05/dn3wIgthAFP
bvq+/xmrHEcDiKqk3qrB8ViOgs7asBoJOQJLlrT5w4g/s7i3gtydh4uX9v1Dns1avquAr+EYejbp
/9XTVDpYB/j+Oav2PPZPidG9/MWudj6wzMD0WkuZKF4lYAp/AM3EcJvAuep3JmvCQ4bHt/8mU9MZ
3tZr5L52lIfmV8SXsWHLsGg6q2poP+0ZrBihpr0YDUm3LfzLMDyzhRzeGUo9ReijbC5uEpUKb7pw
9TMoVZO4my6dWyxVPe//H6aopU86n6TCNxBG1pWlhCWYWhT0lQ1aFhiw1969eMcvnI4TlOYJtRP0
b7AppnM7gHss2Uc25CvgDOtuXy7+nN5QR51DCBjje/CzCru6EPXvzALEQBljh7JRkLepoF+aVwml
jrKmoopAVzY6OSk3bw/jKMrl6rB8JZ6pygpq/9Tr+TuhraLapkVaP3RLUMgX4OvpXwzIc3GOTN0D
vKt4Qd/jcYQv2iz7rnWg+XC2ZI23iOgUUBDzt6CK8oK4FkUnk4j1ivv3r9Ay5kFVSOoJvuwykKFj
/RXW8yHCp9pts8BKfmaJ6sWDr3eUeMJi1aqt4gvMvnu6IGjwcKT2x91coMziIlxrfaLpKo0o/GxD
WPVbRrpEnEaK2DTMzBqcTV0H95aJzJsW5mAiVFizyjip8udmRm8+1ok19adjuhUVDmaYLQ/TIvP1
F81VgdyUHNu7bQ3OhbQWUDGuO3lHEMs7sxcoH0XdPEAw5LA7txh21Orw+PFHdjFLCL52SYeh+e4E
1W8P+KIl+Y4kM6HzQdYj8WoOM/OU/OkQH4Hzlwa7zzDneFhWLGDlo2qgbOzElJUFK0trdHsUAVuY
veBf0z+babCetsN5v5zyoU6glK06bKDvGZZ5l3nBk5nu5sir9SV06nuDsaajTsIj8W0Z1OFbla3j
uj5Ekn4Ie+DYNVpv18MGxF3PVrOBHg/AmX56BMKgl1h4TBAQ4GEP3ozA43ADs+kUdAzldv0Zad3p
Nx/kYbGHmeByGXN6iXIAZA7YwnNZmuDb8k1V/FVCZMs+7GNn+KLZZJ42oUWip3cBFXPdDDJeMS4p
6XfDQc9dY/ZqojaZW6IO1ubmtsHMXzt6YeE+mrFbnBfRqiIKPlhWFdFexINKjnnAcp0JKTAD7ug1
hGYFA4pA2TXDpWxSsCMqq/+ZUrnet5sodMx902P4FRPkax8/+0tfQVi7MPi64daTLHZePJi9I28t
X8ATy/l63gaW4cs+wPk6blIKL85hiQWK1P59P9XPC31qAwtS3PFLjWBZde3ZIXP1wDMp28YT2tQF
nz4uwi6bvktUxV2JF8mnkgyJOcnn4iJVSivbkDTBwe+le22xtU+/h87wDNprv0iHQ6joQ0oOSxBQ
goTRbaaIaY1WNZ87yoicrcfPB6UENs0fWwBW2ttwKH5Jx5jjNNsViLVfS8iglEXcL9IVbb0aVHRP
qjr0qWRQLzd5MY+HrjI01cqKX8A+DEYDk5HYIw+FtnnBAptevC5s31assSnT5LA8RWRHP41GGthB
Mww2EyTjeYtQ28033xlwya5D5N5RRYkznvFb2IfS9wmV4MWtFEExXpOsiNkQ0A1dJ21x7GlU5x+V
1pyHSsFYSjRDmFm8/JntftQ+BC0dMbtZzPlLGCaqo9JarI9ejyeFIRrZ1EcSnbYs/7S4NSNC6l36
xLFOwTI0MHeKCbtWgw+EYawB9ldx0XBjw609+6r14n1NMAZWc4Q+v5WpohZZevlP34V1Mydj7DLD
lChpFWZz5ymysGmrERfbPoA0L3bJggMeC0xSbfOYXQsINJ11hyYAwAsvL2CKI+qmLXaFEimKINHC
x+XslnwtyunegX7G2XYkncNzsE+1Pdd+OIF+JiIC0oSsARkcXDqAQdWHl6yi3QrjNLjKyCANDxMO
LoKgNtn1JUUSu65agjPLXl8dUr02W9+B5bUpkMF/RDMYUMLF4/pXhSR2H3qZTK+1mkN9lqGd3t05
kixZnLE4hl0KSUIkzJOHWprgREeJtzA+u3Vw02xSnpsy7y99MPe0K0ozXIqKpGCoOFWbeljOwlbJ
eTY6OodRFX7LhNq0kf7MdhsEQDOYjvl1Af8c62Efkez4lmNWnGrSmCduFbVnWpk5gGmWbpd8ZbY7
u8RCCGqWg00euwGT4AmElFEH4a+c32rloJM6OFuxy6QzwnqdKIoVezXsRc45lZfm1P812cJoywwf
sfmzs4VHn3cPBXt57ubOOF+JQrZ5c2u8TpB7NAuPgEgb+Q2FbMx72mNoaMyxM4CodvOkkXopfeTU
NJVesYfHhp1iDJPx3I5uWNLcUDhvQ1Kw1fF7sJrcl+A56w5C6waFLrm1IDA5XhO03Ey5H73c+2qQ
EJaV8qwmEys4dGd8BgJcHGzp1NCn02E/BxO+o9GsLzXhx60DroGQxzSYp7UqybVw2/VMnBVFne5E
eXfYc/BAL5b9YQ29+kYvVbz1WXBSt0Hz42WovHTn4uulLrN18G5GLM0VgrEBSsqDSbNJlcFRxQ72
pjwHa4T8no1sgP0KVxGLnlach9gUlLA7fYKtYAS+ZJG/Lg7WHM7eIwHgA24YDM5WFty+edm2W/BQ
VEcMhYcpUEE2YwsyRuFKtavkesayHXPK8IJkRw/1cjJidg8ldYng2N3U+UNQXB0pn1a/wgFP7saC
fj17o8YQ02jZgo9im8iOxU9/BeSKfgRlTbMFcOz4QsKsPahw7PfUxSTFlxGu/xZ6YW5xCKBS/Ogd
+tJ0H7j+oUEtYjLMQbZC2UJ/oPhMVX+ccYyeqZ1zqlNNBFhsG5+Ob68r5+97LdMuIPT40qxdCUt2
RXSkegFfQ+fU3bZHoT33iLnPRbkOz8b4Vfqao4reuhH9BTtDxCxVYjhikd9QEOZNOgMfzvjXbnIX
+6wWLQPg3NSwNOdmTX83TZteURO4y5oGsA9DSBYRxmbFdTIFrjU4bthObxRtmoLQO1YIZ12QDHka
FO+qF01xGlMR7V00IQ4/o0d7Q7uwLsMcXYAYfgtClwHYEM3CCFYv+b950EZsaGcgY1z5GQ9VwivO
Lh4JGareX8XBwzfwtqYr5loWaoK2AErGeWy2lKcMBC2+Y8cSBxNTvO3dXt9AnsMpzFoeG9sewg5b
EI4cjySMu2HHBjN9Wji7/Jh7wQeMTKj4gtLZYJdmw+U1nDcGU0ESjMrplaFXxY/SmOxct4N/jb1h
KS4JWYoEFjDa/SaaOtJJAtJ2/xOZBEj9XaUbzos/LM2B4FCNjRd5NS522FYxK5AIEI8p10d/wnkw
/sZHUD1oELn3PAgQYWWTkL6L9E7Hjfpcsicogie8HrAUVdCzTcuWVp9mUzS/W78u5w1r8/XMv/af
gCjimeW36HgXyQLafeyIqz3Niasujq/rkwMD+pPZtTHXtU+W9Tx3E52qWHLZjW9iGcyktSQc6j18
eP9i7sNq3fZkvVotpuKsFzokQl+U/3LdMF10Szj8szhUaXBzuWDvJYAktTZgj71L6nKseJ+lERwU
giRro33dpTm5gBJlq556vBBYJ4tTFQ/lsxO0QXas63vacnZnYlSw6rr+Q6vV5mIDry7CXVavbtj9
ITQFXW9EKN0Sw8QyqcE6wkLAslrt8XBzGhHeZOizLJtObkAOlBwG61Gf0O8SMjXAQna8tecbh9cB
XDq7ZoyDGGsoLebsFJ9sQJeCXZ3lV6RZF6+dqHEJJeknTGvfvNyXyPNnL6OVNBoqb7sdU6/8KugR
gdUtc/vh4qjhikbjxb2YMo89eap2xa4kzoBJLvLz01BLLz4ErZke+IjQF5gQhn9xHKcfnnU1++Qe
x19R5V6A0OPCJMCEWdJsWnpGHiWaSFqBFugychpYZzJiiPiLpvRuV1OzpZWYJFS2YSoHckkfh1UI
7iiep2whMX2kC3BWO7+ZMN/FVkCb0FXg62DXjwQhjtbLh/+8aOxeDJ4Eu1mrgKUjlwLKf4XJ9KWM
3Qhcq063BAXHnWlWd+90U7fn+VLsVi/Gq2twki2QaLFjhLYAFu7QbfIaNyJTD0oq1UFm5NHB1hWq
7RlamCVmuZL53SEv0etRo1I5ZGPOra8EgTfZwku0QOvHhPWvr/lg0CXGW4rV7pKxGP92QMh8DgoQ
AS+tCUD7GuOyqckaHQQISx6bCpYDA0fQovjkziHSoY5OSxFMe9JSPHVmxxtq6iMpsjmCgCEfo0U+
4vsd+e5a4hIrfy73fciHbpEXdmM2xmDY03iRNasKGDsO2XlOTEf8Gutvmer5NPQTUAGOs/BtgnsO
ik6N+S83YqNI72fmibGSMtcxDqrXBF/kn9ldQq4nFq3wqKvpaNvJPOJoQdzVc2rBwRbdzbKDOYer
Nx37hZIgDsYtC77MQ7zc8704b8aEZKaVxa1axCj+rHZomp5MxPdK0fa8F6QTPkXGvflvFZ0Wv5wV
y6RnLEZvd805lZNLphBTUqpK6Cim2UewRConQ6dklAnwinmWaNyxdmFn08xbg5f7bWCmOeleTUwz
qimOORthzPzhiim0GwbHOVUSlhj+QfL6B4cYnNnZnp048eqI32yo45DjU2m5yvjHpFv0zNdXJfXT
MDX6MeUXfsU3RMCsoveU624gUEypJuG0PiNqImNTXxg3gz2RkPiPHkMSqYOmyRIXDnXpsxaopAA3
ElKAesbASdLgnR420LmgRwMkpVjOm5LNSnUKZUcQt4RdznMhJiiPWNxEQ7GRfp4dOjcAIMBYM1On
gwBQvbuDCWMEVX57SPGoDKfJh9BI31DjVtvR+Co51ayS2z1oc431RaKqk4WdogTi88ZSxyovHiQV
xGa6i48d9HCXMiPE7seRPMmtBoTZbeKZJf+zkBoHPybJAFcDutrRdTIqYdkp4HaPia/28D/MAki0
sDfq1DR/RESQh0D1zwWxDLQc2btNEFCQ8YCtOZ+vYlxLDHrz6BXHujNxfGjj0NHX3O0S9zpYAT25
cT1M96lp+1PI8uYnZtXi15KUU4e3MMYcy7uo+xgc5igaPtMcHx++PH2cG0dBPnDDIxlZlo8hCinZ
127BmOgVDyX1kF/5XMk/fhxEL1WWhN6jdes5f2AewMjI2x0Iq2KXwOKV3fNTA2vmO/ar/Kb5db5g
YacxqZQVHGZkwmWdttEYuOkZ9Ivnv0i8yLR9e2aAz8BO3ECZIcSwjWY8L4gXFbKQYCKjmYujtyc3
yA009YJAEedlSCkMmJLlkPIH/q1q+DWo5g6tupBUKYtKBpcoY6FMEh+oveYdQ+WuqH/IBbv6MU4x
vOylSJLzOhYxeF3V3dqxz0e+GuAiO34aKqUCzHln3cwrtOzVjj/n0nb/orhf2l21RkSZm4gT2kaW
43rLWkwF20VYcAktDqirjFg7PS00B/Dt+C2OU9mCAtzFSrLIBufeFY82zqoXR1K19uhYHycLpTa5
PDrUulw866ygbN3oUvlx+i0WzA48hSMtH6iT8OGbKre2u1UIasKw71btRVVG3Kq8GXZIlulL2y40
wWAp1pswxfL10HK+iCEm2QCJrsTqF9mBvNQWDD0YZ1vW7M0ydtrzr3HkC6ruQc4Ui3vY07+JCj/f
qLWiKhCbfrtfs7I7hWNTPLaLJ05Ql1bvE7E+xlddcnJQBb5kDnWmN68OE32wZeqP4/NaUJ+LqrWS
guun4G0NRrqsMUcw0XUtMd/HhPyFZdUPErmeyCMAxUcL9+Ba+hc6M8DKOx6mqq2Txl70VbmLX7wP
jW4WdNEGABFxrMTjfAzqEZMkWr9PkKtX7jtpHh4MWBw878Edk/ipTCcKP3I90kLOboUfFzbeGxb/
ZHzBnS8Z0l3FY4Bu9xqlAv5Z/5IEoe0fyIuWQCSVIBzAb2Uo/wmOdsGHX3dOgh8vCsFPmknED/Oc
wfdpVYujgkg+ZS19GKeMiDkAhj9uMOkDxHcRPjo9pQKwdDMdkhGgmAIZa8OOSMQhVU7IW6juvsg3
vRzXR26Ufh+GGkZRtSS7ykuwv+diHI/WYaO4ATQPRQh0dJnSJqdpSV45j3uU/11rgh2EKlY/eyG3
2+EvcDkk0HUbPlapF/2e46IHG2wScirPnkOo5AQwisQA6AOCwFT0YuuvCFPWbTU9ljJpoOWTgxp2
E3t2kA90fOTXkQlCHWvfsPIuJtZfm7aktfXotw554ML08loOrZh/EZMJ/Y+e/NXvPuQHVUPdFIdu
5CFICFpDWOtn9/7CkREdXNEoD+xxhT0H7Is2q2sqc3EjQdpxhkl3Hf0MeyWgnQCdo1nW8Ne4zJF7
yoxk4MbrhMKhdMR7QxTNuP5Z47J7GxC4VvBRs8ZMuG2qksX92pSl/FeZpi1+IkCI7ISzoaj/L3zj
FekjyqUDNyzor+t8pt0ypCRip6uxjpHXZX8OOFGgSFMCUNvDgKGLWz8g2RKLuU4eGILtxGeN7e+I
UfbajvnwM0WVyp/lHMonlkO23A3TEA/weFC/ui15DOdvPQ+Diz9HDhdETJ5kaIPOtZJ22WPxrAiM
ShzObmFOgy7pVG7KFvYHBvYCF2kbeB/OWOP9moJa/gZQcB/c5qLIii+duAui5Iq3bVwWDtQRt0aW
wiU9wZfhEeJ55Jh/4KnF+QWmi0fzAe4TLtGe9a3cJ2K242kJPThSFYvln37ZsFZhsUinKR7hFItT
ba8lmx+wXj0uqh0fviWHCyCZuq8C8XsYuPmIXLxSNZYf9ZTVdCDw7iNB6s5Oe540n3MTUtWewMEh
knobm9UzL44rU0ySUZTjGtX8J1Hu3o0vRr9wKy8vsJjcSzHV1XM4z5LKBpGG32z4YyDPkdlVS2xX
UiicLEG3Ye++o7x09On1430jkt91UGWJrF3YC+dfPtWH4YZIvU8NN3o5q5OlLsP/EPgxSaVoa5ui
DcobvGlJaMULll9QSMBIl/gn95a4iSClKdbjEnBqOC61kwZAWro+3FdrIX5QHkAKpQ0CiH0ZPmBz
4kaTwOE6lVNP12CaqC82nPW1L6rpfYixD5MoyebqCANnLnchLXZU7SxF82qZl7fhrKqnAeF7gU8e
3wnbsQUXgTdNYho8Gsw6e4dR/y+3P6koR3ucvlzSoACrxjg9d8u4xKex7FHZCX7d+zeneTlGdeAE
r+VA1yPwEl1WW/r/YBbg5opYx8dgFL6Il1tuWOodkhddsMXaMph3P2N+8AXYheAJV3OkuESRSsnG
KocFaLBod9pOsbZfmOrpYMVOTBWGobV6ovsLqTRkhZhhV6P2xzdvriot+wKEBXEwBMyojEVGvZON
sJOnB98VmONoBEsEwoq6c/GVGx4MD6jupctkjvNMRMWhiZv+cXF5/b0QYZq8x8StgktAcaxgGkcr
O2N1H/wHx43gLVHg6v0qoFTELnnte6k3Fpe6OyjZx+qpwiddfCZ+G537EOMnBKtRSwgMuTu/Tsat
P+KWM1+VZCNdQzCHH8qmtcVORnBsVuBSgfg5q3b5L61b57To1qO5b6YIsHJCaRCbdfsvvNtut3M1
DN4zwQK/OnAodfAEVhLCU6DotafG0OmomjDmEXICmkHiB7pnT4hF8hzXY7qXKQur6sAMypHLxHPd
HQfDMIkh3wZsa51EvFSuvadzV7/q8FHNS3CiJiy/1LjsKQycupzhY7HnKY0i/5DiSMQmVXOt49FN
xvacNUty8tskfw5DvEdgudzmvcWS/Z34abz18D5d804Pf2mf9l28thOMjUyIR16kE/Jln/wURC2X
jeqxI3F1BfPjhHH90rKx3IIc0QQ4aSoUz2g1JATdGU3ukij2k+9r0OS4mzy4J/Wv1TrikC4kIjmi
p3TqeAKk0l55HfIG8xCGTg7tbXddMgG3NJ/J9/TsOLx9HCX2Z1WO9Z9ynZ2LaAQCR98HIQ4zOLmb
xMlWHyVmTt5yxIlr13blRz6NGIj58qGchdwQU5SKYVfDYpLvhXYQQbs58skrhlgZ7/kLjAPGyHOD
Gt2/9Ljl8cnKofoDG4G4hAoWlqG+kPcH5Yo6Bq2u+88mQ/ti89X+pyYZfDiJ48grrMbGeWRtknOz
oAbS7lg2tECGAo/Nx/z/Tp2J3codizYtDwj3siPQw0vxXNP4ds7YAEaHteitQ00e3U28WFXGE74Y
b7yKe5TsjEL0uKrddVN2bnGkf40CoqIvxDWcSt4PDucgkI5cUQ6IxaT5jxUxxFGqPQxGCH3fgSmj
T9YmrBIFtQPf5C2rMzemwTfm92f62uEeVcmaepTnYkgCXTXwKoRvRlSGdok22mlIGwpdxi++hZjV
Hsu9fPDxAXCOBsjPtO5l+OEGQ0ta3d+7EHML/jhLE0LdMaBUuksTCc4G2FFD4JZQDQc3tDRkIpek
1IG0yLJtgpjt5bzk01vR9IoUW0c656VShqN5uq7FQYyk3KNRjN4NDIP1ju5Qa3W28MnxdSaReu/Y
RoPGcYdePXLWyB4nRagFHCmHCB73VmyCLkmaZyRjO9zgK+K8goinY/o7JPpes9a9f2lR1bl2QS9i
4XKyft0HZqLbwq5rnePHcSjKIPJKYD5F61qphPRJUpse8C15KpyFO7zDxt+CzMAhmYjMa/71Nm6e
Il5fv/xCx6+LQ+lH4Mw8l0qFkdkV3tIg/rbI9AHGfto5qr47YJaJbyZ0mx82LMp53039/MY+UarX
hCyLzLd0IYjpK7Nu0gIXixO0h8jt2WyYkcj6FLB3+Ed5SR38Chg1/s3VSix1KBb5JVuP+lMMJDGR
9EEiL1Wj/+LTjBfyqefFvnNO9u9vLDY2tIJE2spTxYDVfdBC1Q5/qinO8v+YMHLiDdpm5SW2A6Fz
hCHevBK9z2KUreLgUMUZfaW9rON/3RwmP8JMAdBA6ea1j9uC6wKVVU/vLAO5M/eGFMRT6ExuesNy
iBFxU4sV0XjN4/BnFFfBC331ZXua+mo9+0GDAcJb27cgnzBWiSAhvqhn6FF9knZmI/JhvRRdGP/q
egBU3w1JjP+agccoYmbUDN9zWCfdU4rPwj/DMgwbnGUxs4AmDMqWo8Fj3v1irOvXP0So2nJHLNn7
27teWD/LO+VDoAX4+CGb1DTHAbcQEfGYgXLjyzS+FDx5H8N51REcEOn9nrwpOvmJj8lEdrSU+mnE
Va7HrtkKKWcX54Y/7AEMMIC1S0JoBgiGPRe4opbPfgyi/gvehldwzlmz6Zf2+nnmrZxHP/EazPqV
K8UdfgARpNRzuyTGxNuFLSAB7rZ85hkBAIYiWKwfmpV9fy9e0jJJHnrO4VStpy5ALOJuY3Cqy6VW
dNV42T8s7bLZ8aT2njm4jhe6fuR9752Y/8q+7j67YiF0UWRZfyLhYV41oIBjFw/d7wno01OPb0K/
xSLLca84XvIYGe/e6qhygdiMHxJYFaee4j928bObHsYCowpBWj9u+GPyldKtRoQp2FYsf/zW/Dqk
IdHmPtBiOvH0uEsK8NpfPLn5Ky0HppTdTxo89dS2P/6PpPNabh3HougXsYoE86tERctRvk4vLNu3
L0kwAQxg+PpZqnmd6umWJRI4Ye+1Fyonce48liqIn1ZiBDaT7RR24sObfithfJQM3yToCswmYbjl
a3Q+KfZCSCx5pSUsMSzFPNGzNeZJCFJ42pOwMDQfmBgkIkDLeObZrjuefqLtvUBdRkyAKmn6BSaN
P+T9IZahYWDWohkigKcsCmhdPUYsLzKN8+QXpqIgH5gItp1P27AWVWThse07H3Brr0R7Aivf+Ghf
1fx3aCjHLzKPGACbTmaXGR/EdxGza892Gas7NGq2YIfqgjOdgU+kgNN6Yuqf6dNRQvVdyTasn+fn
1AWePW3xNdlHBqhsUBqsAN9t1GXrtWi8Gu4ruo6DS9gr6uicgweSW2onk9CLPuZcugiXeaLr4asp
m+BeYkVpWBq2hf+fIaXb5kJNS9o2RKU8MzcopE6fMWG11Z+6gOK466jS5H4RZbarBHziPXm7i9w1
HbkwICjKtP61Me85726wOkgYPAiFf0Z8C+V7hAaBtSia2TQ/w6wUV5Z+xKBiBkUlZoexIsIInqTn
EVO2cVTeHhqXw1bR09eXcJqxWBcoXZ9JyQ37bThZ/hPT77TYlQ4M299B5CMPCCTRYDhQ2uA3gbhI
02vEiSziSCSsnVDsRXOXW4kbj9gUUBthvPSLcGPj8jwQ4KlOVJXWelxFZFmvzQDG+xCNeVbcdvZO
dlldC8SeW8+evusn5vv3A08PKTx9H1MHeoxnkywrhgvP7/oGaKuvuIMUYmQ9oDhpA9thJUJ2z08+
d2O50W4jS2wcueS1iDzXHGwfeNVuGZ0JBppcMFe4dOqQi5rl1M62nOGUiWoXI/xmeIap4+S4PsT0
MBrZpZDDhJqvctJ217ltdmEpIq+1r1CESNer3+IKiAkdTpt/s83KfqB62lBIJoM0Gw0nvy0ski2q
SBfIlOVndY2GbfWr/qtUS2COcqbbLwls8HYhuJ19xs4CDywZCBR8pHcMbzfMGbGLzNarXUetExPD
yi6UZ6oV3Q5ZqEnwfEEhw2cBd4kB020ZDzESyFfb3JKtgqh5ZBCPwb8gG3YLvwEV0BL4dsEUReDO
apgV+Bg/YWtu3HLVeBx6w0QlDRa7362CuSXPVbc4aRLJdYo+FQcS2FbFLOMKUdAqXoKC4cWVRSIV
QeyAZz9SdSz5n5VzMNuJLMcYRdN0qtknQp9JzcEnYX6fl95yRooP+A3K6HHB86s2JAiy1KgcQwpz
dHuTbRta/YHLsPDtTYb+gHDosIPJgnBknn4ivsPlwhB2BdnmODjaUNs3JL7eDTwN15XHtjwN6BFw
wQ24ZdHLBtGfqCqmb/gornq3MFRgZmj4GBlDnXMThOFFMqH5R2eZolLs+op9/NC4bzIVqXtkui0v
Oa0y/WnpdtkT4hSBUmKZWE5nU3bPvIh9mcxY7Pr4wDaMrz0GfMbznofGAhXpOzNuI4+5+I4Ty/9A
MWO9EFCHMtTrPUi7YEfu5xHySQ7OlR05GeDfLYiuu77p+j1tF24lz67F0aBveM1z0Pj3Ef7mBHQE
MaA68AqPXN2leiTMSqx4sPEPb0tnYvXP7svdseVd2h1/oLkuNLevCOED+xBgeeRrmkqSuO25BP3v
h+W593Vo7VuVho+BGUKWmkuGBhF5gRje8rhufyeHCTQe465Fnke0610RkhG4Yf0g/rgs0pvTXK9T
t7WE3RdHiAfpfdZz+eGGu83PNkOMi+j2tvXORxtCNvymCvXixwHJaHeds7EM7yJ4letrFHdF/9mB
DN03KgZKGztt6SVipa56XJn4JpHTLR9C4O28Lb/+wThEmGRrwLRNgMQqHTv15dULdYZqRnKJCyXL
C5TkYHx2Z5eJSUtxA/LKt9FU2n53xFibiVPXUWqMkc/eXLf8g5vKWrovZa3zh2VhPAdppXEjDeYA
VMQPeBp0czLk6TDO8/mIbOGWSD+EEaG6y6oree9EUGheIGGIFCVYII7cGWudIXhFw7Jj4BB82iAt
nvFrlsBO2phR0toL+kUk1klNvQA3xyrGA7gC+npwz+V/eWzNrJRNmT1MQ1PP31pGiOzmIFhCSDdj
f/CcsTJ7U4EE3o6I8t0t9W79qQMBY1W1OManyo/cDbM675EbIrxWdK8IT9wcz0cTlT8AavU9QO+5
x73du09QjMkLKjinSQkc1qsXxmWydKHVHFzc/Dsy8zCVps5S4jGBxMLBZB9siu0/+YRdfZMFxvsc
FvzfNML8TDN9feJY9Hv0jlbxZpNMcMXZoJ5ww3yjSZ1+oNnnxxnaDMP7sjpXSGWOLjBBRvCeIjay
n/xTGIaAfoqbhXkT2YPdbeGtT3dOTzLrbrDKkFFPndnPnhcF373msEb5k3fHqm5C4BejeBcMExgS
jVpwPAxpcAyEz2Lbu2F8kCnwKRkV5//WwitfcakuP2AmLegWfuqy48O8Imzk1Ggmi/hxnuzm2vOx
P2HXdk9UqJRiHrggXGl28VyZyf+WUigMAqGJ72PbBMtd5uZBeMBoi21ltubgMBX0fiiU4GSFuHIe
PKeh+aJS2Hk5WvqtrcHvwlxFOWrIwxRI7qk0IT6zSkdiZuK8Zm1lZ2vi2a4htJzP9t7mOn+r6Po5
5Pv4IVdVf1WqAJtFPVO+j+HwUXSVz9dVImjoe7e5d9LU+2wBufzJXQIKZTjI4hjM7PRXb/mr8mg6
yGz1n4n3keUx4sXbudx6w6bzRfiomw7ZTYDp7jLaNOK7aQhGnFuBPi2anFgZquGD+mPZdThj9qLN
4vnH72o72FswV/YtzACi5nXBehTZNypZC5Fcz69FkEls0qM1N7FIrMG+RrE3Pdi3JgvdCM9vPoGh
RGAck38o0xebScKGS6pKPLZe7DZIMDn3yi1OTOl3i1dO+zoPqbOwmHeSVR8Z1MboEaSJ92zmHACc
t7Rnayyyt8UEV6xW1l7A57u3UT0fm8aJnkLM5Ie1ahdzcog6SjiLFP0CUukmcVxXnAt+HwhGbA+c
jedOHpuY0aHM8KrmbeEYPoO747dl05Sz4+mK6L1lj7kePWQazx6X1VHmqf2O/IHoCkTPLFVDsB9B
R+RzMrleRMhlMXwjzexfY9kiBaoC+Y4QU5waHwZxNQrjosIHDYnEO/+9ZQPvimboCCpGDxf0fK5m
hmUlRwfdNE1V0rouFKwynMh0jSbGwcK3y0eMDWNi8ih+yVk20dKbIkMWZgVs7KVX5eT0QO9CUFHb
RzRZ018zq/nblU5NOTt8oTecd6ReEg8MkDZ+s6IUtVpmPa+3vxQRZLsQhcE7ciPAYLuow4DFAghu
QL10sCN6gKEzx5KInS24OkHM+0QjGoXzeNt5SntTzW1xDjHa8FFXaLl1gYzDFpQ6YE+3vWGi7QGm
3jgkaDyxoAIWzdxHEl/LmKd0OQ6zjkSEXp1AH/TkvIxD/xRn65HvOt6R34scMLRY/2Gp/RZIA5LO
MdZ5LqYzlmqmlSoY5L+IVPSNNQguv55vdYWuXF7XJY6iZAwmck8gHvRYmfSW9rPiQgPI9ZHR794K
trHrbishykNUUk/kaESfVu/f5742d+ACMnGOM4dD1QFh/WCPyPgHqE9b3PEQTFHV3FMsVff+fDOf
k/lrflLl8H37xHGpuIyCPUkhnQN9gyfacqz/pAYPJooF0CI+gz1zF8PKESlYpd2w2QIQ5SKOwvpa
tmEJ57KsxCli2vwZhbq9m8MRCzrl8A+Ve/Nb1+1jdXNY8uqmIf9nwo42tmM5X5OqHtteZx8RHPPN
wEb0MY2Ceg8Z3ck3UwbWdSv92BDNnbZc6oX301hO9cyFNZ99Ki21mcDykMFJts9Ru9TPFLeQ5NwQ
XAixO7crtOLGenMzG4Aus1y+wXg4MqWwGUDyMVfN7EIvxXJG2YPaOpe4FxCF6CSvQqYH1LYbSvr4
Xc8ZVoKxDY/IgABwyAqLraz0a1/1NJsEAvWIj/wbMnWdil0b+AWHzP/fiNpUf1lOxc3OWzLnQZs1
ExgamBkN2QBtXruwucgJ/oG4MrgbHr+b4FUP+Z8yTcUDOS7yxWNtnlT9HEEep/6ftwREq3Dn9msu
k6oec1rWTLGehdmwYcPf3SqL/HdOxXCl1/9UqZseegn2GEc9FQIrUiIIav3FIp4k+NVW+s70MvK2
OVts2AAM6L4WKDv5NvBVY+7snpZfj91fpsNp0kfuBMxqHtVLEdgR1Km4uAnPaxRAobyhRUeQ77jD
xavvToTs+J2qvrR08sOK+n4rO4/BNmyz9rBAMnvKOqNe6FI4SwKjzF8SPcxGjStSAtPUjFoUkbZb
zoWQuB0AP7t+DfJhf5MrbOkqp62xgAW1i04Tq7bQd8wZVkRR0vugZW3YZgT2WaTMdjvMWgli4n7X
mkJjaKixqtrSdNtgHkmEkG2kh12xKkrZFnUViVwqGQFWcpwsb8Dm0D+6k0Xk8RRjbZ3eVZ757PFv
oA7UTrBvsg8z4SuFohdj8kWpnM+zgWfOnj3gOMNT4VivYmFt47qmvNihKz6Y0eSfJrTVKR7iwByc
qjxAiLzJj0p+H+zhIn9KG4Zh+1DAX+w0zp0taWNIY9KOHJ4JA7Ys9Amsm3UqWDy2B2tgPOiZMLhW
uLKvoevnSYz/jVyuGAZa2Iv3Svf2hwWuzTpUhS1/iK9EcsOtVf+Wfj/dF6ixCLscienaCub9N784
xT4JHDUnx1g8NENQ3XlT1G21iRj1w33A0AF8Jx0C2uUWu1CBNt676dghlRajOhYywihQsOqqw+wW
Ijz/l80Io3BLnqWNsbylOkZRJT8YvPAfG+PnemBzShDuGZNAvFHR1L9LaPR4VOaF0fpKyv0fUy6v
WXqrESRv2mFCy40Q2POTBabQLhjI6cZ4lj1pVg6fknRzUjdqwrXd265BzDnHJx4nSi6g6weWDEw1
IrsmX8dWD10E+VMupX6d4FNsy9K4HUHixrnpFPPXm9bvDcvDUp9Thh5UU1neEggE4vWyglHfEYTS
/2DAjg3LrKzhgIsLlGB+6C70bsJyd2qY599WS3aXI3/Frz8VPFlFnW4t5QD6d/DqfClTTnc10xn3
QAkUgedmE44XjQccwW1RW0x00ZXA5f6FPjG/Mz+xD1EV+5qgq959HqO2y0+lwzp736+eh5EHI5zZ
ONi0/gnH4yqaEZMmY24Pf3l8neZQs7H/I2QxNV+2Mc3j2q3qKYT58DQhO6G307GDsz+ayhumH4TN
CTWbR6pUbAPrlbA4p6SHxo6VJxBdUL/QOHod0w7FDY7IVYpj6DY3il5aT3dmnub4a6TPCxFK9bg3
UC1Z1xXZ7fJXF7wCaxhCmmXahExkXHPAhquRzV2xRNy8/IBS1s/hNBogHKsqz4UIc5h5bfGziNzh
VkVb7e8B0vjVEx4AMe0mcGLvpNFRaxkMcPs8aJoj3SEaaTk24aMzgd6LBk/S2FZrdM2z0gcoZxD7
XW1GvwXHBjwbqonRNeMO2UOzSwfHii8oYAj0Hqra3xXSt3eTpu9GLwi/sCyI/NvTuOaM6pDIuLGC
sukHRKh5XIeo8Nv4shLaah8GM3v/sTdtz6U7FHSABHs4KKjFdOEtvCGPCSHYQy3pfwvkmo9Mccjy
qWPPQy+cumgzITqwgIwwFpnEdIYJkA2rgLEONv/t6DFU3/tRuH6iufHNJvTW4I/pq6VJMrsJ9OM0
YB4lpK5DjUvy+uCDC/S7Qt7IcIJOL0+wumrSChc8qPcuYLzmlUWWtaDOubl/v2ya2PYj91AXIDFQ
LFPwVdD3848rge3Un62akosEp34reqZSGiVv1i8negU+JuYoeYVmwjxqy67D4dOxD8XllXtlAEcK
1OoWv0+TPrtZmWcyQVyVz5rSlgF0ceRosDKHCambuS8xmgosw+gj8z9wFGX6ltajiT8nTPLD2UzI
+fGvtJZBqG2g0bUTtxE5heKAOmCYjjnvqqzZ8eTGAs7RpnZxL9LUtYFTw3WC5haRAVGeyqwIZxKt
1tUeyFjS3VwTmTUUFSUc/5NEdR442NkpN7IUGxhtiCn+sY20g/+mCg4Kud90aZ5Cz1EFk37Jq1Sn
6Cvoj0t/61iwX7o9o2Uw4Fw86wuykPjmXyEJ8yWWttUfdQo6iBAVrpMNTZiD5U7ZcVIHmlSkDJ3D
BqMsc7F8zhggI5LuP8tsvu2lKmHu6XBTkOqQL6jAcJh4m6HzdXkc62kd9ib26k/CNOz6ZJUkFTj4
gcZESLuUR7ppshODZVrlA5w7GR4WHbrRaYazliLpbKg5AcqIs3FHehQoPSyefLrXK2geyI8by1PD
cFcPKRMctPnkQ6+AkuYXfE0ohxsT0EILbvbxoRzm0D/WXRNP+8gqVo3BrjWfQozweTcUTLN3oXuZ
jj3uSOT4VRd21+5G62idW1QjmleHxvmmBCZ4MS0wyaNq6Lf4PLJh78Dy+mqLEXGIB96au6b2xVOY
+8uNmTUgb+oDklNOiMOi5dQpN8j3jpiq+sJ/MtBEimoEuRwHAZGm1vDWWUv4jADKTK9kFPWPQWg8
/ihiaACVuK4+NH3tArWLmcg4QtPw+8jLKGgre+Jsz9s/FAvN+DvC/PkloA43lGA5HmEnw8B/j0Sh
e1dVrkDbMmx/bqxx+Bd7+EOOeF6RtFZISh+YI7ry0dOCwseN5h2PXf6NuyLsTxbT1U2gMvkoOQ6q
g5kqQsMbou9+goCcnKTAg0jMBaPL7FjCdcuxgRZ8TvjD9R3AsICoKksUXrKWSiz/mMePL12m2/EQ
L130AzHOxlNNgiJjRneghg6Aa9hJngXtqfVk+7cHLsJcybbIpuvXyb6z2bJ94SedX5ZZWW+8tqQ/
oRYi4Swa5Rieej91Hia6Fm/fOKa8ywfYv1RniqOeX156e0+XbIg7BgZYNrD9s8DQMr6vILFZSYYt
g1aRE8i5m6q1fcOhEzD0p1FCVe2IAkfLHDr0bSJwaZJIaOseSEKQIRFOCuFIFQj9nRLCcfH9ID2P
PlZyLuyphHvjtNgJg569ZRI2VvC6Ztg6+HfgAiEqlNzzRIxOeCFPAa9UYEEOvDl0csMIrwrqBHWb
X77VcNGnYz2O9Y9VzYjTRmazPLPF7GAfAlD040k8qvjonTR8hWFeXvlFG3YCHRnkxH6EH45PD3dk
CCjQIPUG8XHRROO+a5Rv7SN64PawugzZE5wpdJ+u7XnzvkMCZ/C52hj8ejzfn8U6pequ8qEDnxHB
5tnfrstrubOGach21qR1dUqBMxaQYglhw2oxO1dA57C3A3Z9tzxPCrURE+Bz2I2agYiTOuW2qigJ
NxNfJqhQBWacW24aniX6rTsb4mZxcLgVv4lQpGdmfxu8UJUANDXV7RMPo828orEa4nB8WeGKn8aY
7UVkUzm4lZzRFtcO57ZZlQgP+FwgN3NS4i7uOXmfcRLUH07rk3nL04uhIDMwkhKSwiCxcSUSD6E5
iE4mK4rstVsYPe9G8FnjlvGB+1QADmsTzd/wmhnoXMnsetkWdKxzbw2FjTclW8tLOzSUXj1D1/qz
862u+8M4tblYwzpl+LcmVZxp+7ydxqkxHJis8eyxDmtmEKBwIj3k+BcmcvbZyTg1nDw1304dVRhp
qpXZp4OHjm3QAv/y9sxlzUmzL0Q9Q7yZg4QSd69Mmkl0fwCGBctfkdYEgmxqhxHet3QNMgVKTzc4
UhCaYNN3toNmGhZz/jKUDd9GuTgT6UdeMMfQeGImSfPcxv1umXD0bxyop9O2smqzHOzJSuXBFFHk
HgaLcZjQPDsbNenhJ3LYb++DSk0XB1GO+lbMk0sEDVk3nJiOW9lFESgaHFwjg4AKqgIiMzFceKlm
N0Ld1FFyYy2VUPkCXEMEm7B1g3XCTNbhqw5MNtlH1gJD8cWGd9T3XoDf/CiE1/ovkmGzvbG7Ua3H
qu3JGHPbqfGPi93J6MRtMTEQL25Q0yGjH4ZFI9iXujZI9a2tVPjaYIskbwooVPY9mLFR54zb/x9B
Lexp+LG7q9Wh3kx6KCHrg5c19j+UyfPjmE1ApVUB2QXjg2M/LRqaQTJPUGPOXSvCf+gY2NIFnl2E
2xDZY3QmbWQNvzT00GSMkEANUAypHuqqeAg7z9g7w01s0RdhhnOQ9W6XKg/PaxSThUxpxQROdjlQ
P5jvSU28JIcBEcnOXtrsO68uwLVTBRKH8mFqfucQUfTGdAMaEuPDc945WcNoYPBGAIlNpYfHDm4I
FWVtKIkLXfiv/E3pdfZtsHDc2bENZi4lzElGUTs+F0gFT3Jly3+DqNkP2N/zS6udD1uz6k0G+I2P
6zTDXSELT298IC473dordnzLPUdABjMO6gClexOlzjt+1EE+L6PtA6hiDr4VnLusQSzxGEIXsnE+
1wGDsNZ6ctCgXyTz1HJbM+jbK0sSSHjLfegaRFu7ijH5CblEDmlkruMDsjH2+m4s64+1Nvhba5fI
qMNkZqu8dIuLUMk4EMMGHfNdmDRdnR20NK3Yc6VrVaKMXbEjtVL8V2o8UXk9cyO1bXOrpqLPGyvm
gc+gH0C0sUt12bQqpE5VKTbF1MIya+rlK3DrDvDuilPFxpxy9oT7mjHq3qV1dKNWGeeMcgpqQ1vH
H/Bj/sI68sCwmukJvSHvvxxXXgLmtv7jTBP1AjZ45sBjorpH9Ji9DdbgHcqIx7Cclpyci7pwYOjn
tAG+cqt7KAZonZZ4+E/5Q3lulB2wdi2Rau7ioqwvsUjLY1/J4K2NKu5AFtn4jjpIwZtJ4xhHLRjl
csOdEO4KH1ky4KE03ughFkDTMBAd8pFEapTg+OaGtSMGvJza8L5w8DiD1EC8ZjDLsEmBUuJ6685P
PW5SYAYPRZkHjznCt0vkEDXEdBp6UcjIFK2l0j8j1caYULctr2Z1wSBRicfed8t41aXk5Q/bzq5g
NNVyWTAoU4eKR8Deo1xPW749zd2x9BoCT6PKudsNYizmE+tcO01MVQ+AZ6ks8MHwblx5rYlbZLRc
qr0J89FOQk+r8rtcDHsE35o5ciXgLYACNRGFrwXKKPQ2ysAmQxsd5MA7CHwDQYB67ASk12dIPdut
p/eOw+uX0HzUy0dvq7zZOmsfdY+zlQ3ThVkLxo4Ax57Hsx+jbNhkKZbUQ2bdOJecBFCrFIMUd1uJ
CUUAQ58YGaXtxQdPmerGsCXlh+sl8x+gU9zWaEP+X5zhKIMdoJZbABAnCCmIiObBfoiUNJI963OC
btFL1IDKYnLQ6LlHjmS3sQ1peQzNSLPrazQyZglC/niH7vM2R0autC3yWi/cRrUzMr6CeIbCHMF0
0ogsvELTYpPGf16+66blOFuiWH25KWu+LdyjmBsED6966fHZ8vPORHPuZrS7+L2wI2NLxS8LOiQK
+3GP3NK7QiOLWc2h3MjQ+UlVHPKSkmfHmc2KUg55HEHMTVHWh9xHvObkMUP1zM0EizEHHZR4jfCW
I96gyWy7Zh7cAx5VER9cEEenNgbwgrAjN4bRidbygjtC68NQsmPZOb0ijSIOegUmJbL6R2+85WNE
pM+/1ZZCyTdgG3nRXglbFqQgsmBpomLhJFG2fSBGhkkiTxKZswWJxO5dR7aiwMrVdPkvqA4wzE20
pF82GDPkJoMudCLjqmL75Kbdq00o4e+69AC0yXXivkew29Lgh55z+2wmCt/WbMD7Q9VZ4ajroOCe
9dIXpAgSwOfu22UlL4hWxKNjElRuvK7k0e0BTQ5rgiKWFhF5MmUg6b5mTeB2C/h8rpzmowJs8U/w
w341jH2j+2aR1nzHoYk9mlQ4D8MdDdYzrzd+1nDuInZWMXEvVARxYRFUE9z4ACgXnmO0ztDnUvY6
PE92eZo0OKyt6Zf400qFJbahvHmGULI2PmzTpROsGnr1ibwUUBsVgr0faSkIwhGoEYi27uJh76Fx
QvDpRkuLAmPsI+ZN9DO7ofXgNYkKVNRmjCoYGkaLvLzrGY74DL5bvziycbPsky8CFHwmVTVQQ2Oi
aDergUcIHkkwbllxtS57m7p/8SUS+Zt7dLKB5XH4caa4iIob2dDeOtT4UcI6ixOnchxCdDJ8jgH8
afJwd3wPbQmZJlXeCfGKm129CGndI6v2noANv/XnT99xW70H9inGQ1lFIt4iHgl89rLIsQjfivrv
nIukT0AFhLeRK0F72xzd8XUuKoIh8fAN/iELrMnfUYR37p8CPL/96tByWRCiwyLGvMDzmSBEqcrL
iAwQHBKF8LkMrO53docbyryemwOFYHYdQwwjO9U6+Moh08zRxQ6cIqphUpsKToNvmmUXzC282RA9
IMv54aZSpSIN/sEcZplH5eBH56UW6b/ZHyWZVJVb/C65oy414dWMUqC88LuvXpWSH4qcEklQjBao
Y6vKkgXO2CcyvLZnjCtgHmF1Ra6WZ5YFKSMsvpkZGMOkVqFTSnVwrjOkWRgq1HLlfwufY4S3are6
KOn2OYNoscVU3/+wiJ2thFJF+8lo5f34yNi2zNmkDw0QVmfy6SZ7VEn3Iotq/8NKMfGcllIy4PE6
Q8A7NMix3M6pHC9mwuGfLMhOmh0jJqW3GU6/FzQRdL+yg9Bn5b73Vi3+cteh0e/ByKrwCVIz0TRk
b+jhtFCbctB2LFtAaSErhDo55kfSCvp/9tjKH6svqIWnHhnlSWAwdo4+t/XrArryH5iiVD81AqPs
Rol6fRgpYh67XvoPTaZYR6QcpsBsptZ6zhbVWpe619V3TjL8f96QEQCmFeJYBgOKWAbyP70Efn+A
JM/0BErGnQVVzdjuz008yOtqFfIhYKH4F66R84tGvXmKsgVxmsTsd0DtBLXWzlwSxFhYQYLryBrB
+1fcwFpxGIys0dySes1zHIpZXKDuO8Etg9xSOnvPlQZwviubAMWasjxWm50C8XWFnSlU0iE2/FE2
fTlBFLZ6cwgdC7eEYxT9vot6ljmyYwp005zFL/iwSevyHZlhFcevCoWkQFuHWdjYYRIuec5aFTfC
oOr4O9VFxwwFrtLqLpR0mk+oWdXsCxUED4HVe39gZL6U7fIKiPGpKuT8ZM0L4Q3d7FzQlsH66fLs
Eb/s8tDxSBWgrefyVCHEPQXCILlArZyfetMHe26Z8ogYW19J+Fle2OavOzo8Yirn0PpCwGjfEdLL
+SzGYKd6Mrsk4Km9E/XLexYMr1PjTegWpNy6uRvezViH7oOmR/dcRta5iWY7sXv/c+VB2aX+cNUA
a5IG8B7aBJLtUPI0LGeZPLKP1Zho4jA3HxgV3lnYR78VVqdna4BUQH1fHHOUlOQ+V/GXCkAlZY5h
caYY3m7Stqo4Vcd+v8Re8OUDVXq38uZGrxpF/dQ4oX3vTnm6Rc71lUaE04CLDBWSVQUBglGIvmB3
el258TcD7gDoWlaXYNaQpBrOxW9rQ5dbltE6l8SlPNcSQoNddcsT4kHSMTqLRKEo6u7QYdd3ZTnK
H6Uy4B+ylseOTMBHy4zre8BLmdDGhjiE/PWLln05cX9ibcjBjr7PBc5F5vr+f6GyhzuYSjfYZZf+
Sir5JIvW7i7Wkb4I3EgY5vvmiIhrfBuRiLHY7fVjrEO66w5apGWHw2tHVBwYDRwnoHUW/q7mR+Zh
vB26WvyxEU1uIz8QJxjc7tEzg/uWyiz4b8TjdugE6UBIEJwn4fTlH9+X+sP1I/p70eI+FiyxVWdV
V3LC9GHVNoYGXNI7CyRKoLQ8OLX6j/CVZgdGgiFexUjizhi44GmLMto3rse0FwnXIYWbgP3F64nn
Id7osFSIYylV0Ia5yNASU5bOfaVN8QYTqEIsTeGIpmTcj04wHP2gme5BusL0HQMGAGQRMUiMmS7i
7mN3wdjkBP1gQfgip4gVzxxtKJfjJ26WoIZrvYQPkxddR5wl92W+6oBTuZ9Owraqb/S4L/hH1Kc7
4sOJ8xGZbDufyGdK39oy3lsM0T592qG7pa/FoUUQgcGUaS3+uf7IA/SEW/ij6Lmcncoa/2EDxLNK
z1h5c//EGfcZNmvxXvrelACnZRQlYEA1RCxCae6ZrjPjepsLyPV5g/uH6t8/CE9zLkAYxK3q9qG7
TUlPeqnASBlAGvXOaePqCDpYP5E9hhO0nsLTijdoXznDCbOdjWpExTIh9Zumbej9PwuakE9+ionE
BeuqsOZ9WiUtA+KJ5kIwHCk1HpoaIH4jZqKGqOejErl39EGxEe8NqZAlc8PYJpvW39rJF6T/g9mv
jsZGNY3vjmWjGidNNmAbm0FGSKeROSWNANfbVCzXgGhwInCt7D3odLpdiOx7LU1OIOjq6/AHCsr0
WLpsITdNt2JRwBPHRB6dqPjJ+t5PAnhOzsZXg4T2n7nqa1X1c658sAJ9cNHARpHa1CRk8O8o8Yxp
e0tA6/Au88Zc+U2CDfd1eHBwvTNg9s1f27Pjj3BCCJnP0O619mtvt2aI+TMoYnB/Ec0kzZo5r+6i
MXH4ApOnaIg9JQj7xZEtKmwJQ25FyBnKP/Qg6hCJek6qtYKNh9BcnYIMYHmlUCt4LRPYABWDBo75
WPk269C+XT/tmRyQOUWQz7JQ3LGeHXbeRCqhIxBchNDWTzqNPyYfqP9A9/RSZFHxj6En+glV0P/b
ZSv3YRGECQ4DvB7UhCkzVzX8iJChNRUv+TZM5knw0SGov9ZFatRTqGIOcDCKki+ECEKt8Hu1Pkc5
upsyiOn9mHxvu/9xdGbLrSJbEP0iIiiGAl4lgSZLtuXZL4TtYzPPUAxf34t+6dsRN/q0WxbFrtyZ
K0OvOURj8f+FlEwGd6K3ZNDVOzE/ZncWVtWJ0zj+zCNpnNtW/eoKdwJ8tM/EEua5MajGHikGCEKg
c1vRGwrCRxldWWERBTXZme9wa5Hrz/U50Pu+vJJVAT+RtSxSupi8aJXKsiEqzWoOvF7z1aepdUld
Fd4Le0qxCGrxVh/sV1Cw0SsCDCtoHG/3mpYnHyPSwuMkWpKEBYz4BhblhdqBe1oLzIdcOWLfzlPy
YGpCvRk5Ztw+E/2KJV1Rr1rtnhs3bfeeB7SXQdAk7wVS4kqwhOSvHNQWjad6riwdN2w2Nn7lhcYW
rpMK0NvkQ8IzwbQcU4OIZZv03OJ0f1kIBAybz2je2M6EBMmVODQIgzsj78PbkrugGiLa8fAphhfl
UC/MdZp2JIxe5hcZMGI109QxJloDpxXpzDOUFag3uDSmV1BqVbSTHjfOja2zausj07qb56S+kF5k
ly8iY7cgul+1qBZ3UCa78zS5zYksRfPmtFwgpXAaHyV4/myj+BFIJE7ayH0Aj/upW3aNDxWxblMY
RHRkXBq3EOxF0NtzdzaNmrcPr8FAysE8ijm/reFgnyIrCPWZobE76cf97PGBjE4+NNt6jLiZuXbn
bRQOsPuEOOVJ4W94cuxevPR9K6HG6yAO/ZC0Z78pJRfgs0xteXC7Uj8yuovDNLcNPRlc74/cmXTG
jsr4kIsZHjOS/qdm4erjsWbYtaFU/oChQ2BTbtvHuSr6Q5lM0xuJ/fLg9iVQNz5YB8IgC9GnqamX
i9eyUtcnLT63XmU+p4bLT+t2qYesxC94BWoM91qbadtMi5+nBNYhtQGAQSW8JGs76hREKAVjdiKw
he3VjVjqW0iRoFmt+KvpwmonxjB8V3p/BR9mPxrJyjErnDA8m52M7/NqKF5IrWGDzYGZegP9s6xs
h+qzTBFp2DbqP5lBuUrZV8OudZocInRFz4U2hDcqPdgoQj3+pnbb+oLosh+5uJLigbdxJ0Qx70s4
JVwUsUiXaI+DuetmatxOaceeakXu75IwMeMd+yOqG7FqYmDUqhkbdmhYCVvoYvH1vI/24YQQyjcn
3ZapMGd8l7xVwoa5wFxk9RPHqt/bU++89pNKfrAH468A6bWzCZL/zaXABsCZ0W566oL3iWO+9SPh
1o032+O4I22e35BJMnjhtq49GSRRPoZSKRwSthYGsrLDazLKGJ831wSfcuPXuG96KjOk9YC/CfIY
J3jGxDeVtARYZDFSKjaI5bCheQ8pUnjmSooXzuyjHe5EN2gLW9tHhRB/XjqC+ViB6zQBxMzmof1s
Ue9OCMhonrAvt9AFwxmgBY3cSTH1tAHT0cPaMB+YXMf2RlhmeQSmpnG7nx2UvTxXxwTyEBPd7NDl
ULs7mgVDHJzR8GWbhR5UZl3eqkR6CW8QPd5FQrD4jVzqDqqwYjxokxgqsyeP1Fx71ybt26+eV9Hd
mDvOCxGsYTdHPUsBLt42DU8mX4SmXTJvg5hcbUPU66+spj2eVdR0JxCTDwn5klsa05G4M029/EhZ
q/6QqowDCjBZs2V6/9DVYBiMLE5+asPEBaUNa3lWaJ2x66XXxZsorZw167XE+7qr+mIIIk84q/2v
dt8wdLQvrCbDo2kW4evcDNeqWvpTnwLxLym9+Y64OPskPTg25s7YxEAzVlCKALXj0gItMq0/YY3s
fp1ODQH/XPisuTrX4camdm6ArX+CsWwHBnd90l3OfCdDMR3LiPf2WLC2QYI0+mvCXFRTHrvSuFTx
b5zL4VpC8LvYNukxzJ5Q1fWJiGFepD9s/Dndk1hbObqq+RomSmQR9E4TsKwNyOfoFyUru+caUH/M
k6KZplGifFmU8UqYDvWio3twW/cM217tDPcetONsTYaXiEOW/aY0fHaE8p2RqgVbntoFbVOFvGfL
oYhuRq2aa9r0CkD91BQb+tfGRxCKKuAR1Sle0NwTyrrX7x2UJswM/+fZGmPpbpMbqVMPcqQ70ZI4
HOiXKS4tHNCNHLlmbQDj9lDI8lLj3E2ij8weKEQmiCY3eTTlQTJG3DCRhF/tri0J0KbsaaG03jLQ
nXsqx1zIUDr9o4RCJsyncI8UcQsyIxsD9Nz/3RMkOUxFDy7WVvJkTA5cyvEPFXEYHnAZetONvpNB
3mEhyna0SoRPUDYEkz7EpAoM/9pL1m5zoNJBK82WWgh3LWRxU/qghdH9A8KZ3NOTZSefanb5uk3c
E3j+Xzoj4Udqzf6ddUi2y/mw8q21uNJPbV6LETLzmwvYlILQKao2oyYZdXts3chKo1WjKQjzMMmy
3k+e6L5jXur/707cTzyCFgXqwCM5QgZ/IeRSHBetaRPUWo+lFfsZ6h+Zb+rMb9k3PoYkjX7CFhZq
1oQSJl5h/UX20CLIIInfcep42sbmySGx0jVHh4y9DNrJ+QRbCmm+mk3KhkDKHEzq9fhGxYxt7BoI
x9Wzri2gVSFNSmDIv8BTanFJa8ITWwBA7XmhK+dp7MFCkDeLz14yNb9x23a30CszIrlN+5FwKp1I
06pdRFHrE/Uf6dEj1HvHCrXfa5J5KClsjJizpZW+a/TJIdfbtvA9q25vQpPLq1ZE8jxnmu1izMM5
iLmhwJ2HlCL5lXR6ACc+3vWTnZxMo8BfNk39DVeofvRQot+zJjV8wnQZynbZ2dc81XqMnUxm8qE2
teY9YVHJoYWEUofWTJxkqZPDhPXyo4ui+Vsa+fLQuH12P9eLzZlAr4Xb6OJedJKeaFWUbxZ1qrs+
tP7Bt+ropQBp2hWd9qWNlN9MpkoODiyx1bRffnSTgX6/dlSERSyRruz4O8P4wSagNM6SQsfNqMyE
LD6JM3gdkQPSDHzFQxjjmNqAjZTHSEkTnE+ZPq4Aro2KqZWSI9/sVNTgNYhZdcyaRu4+kJ/un4kr
t5eSOx59nllQj9h4B/MAFsbcL3gdEI2s+UIDpfpaulSDHbGg9qeeInKB37QsO0YpRMaIoPnklked
lxl5fy+MzctQY4nSEf+xcebyVXFr8jbg1N4IRZCm1kibfIRhra7klcfHJY76Y8mrrSQNS2mIJUmV
m7A0cPiCdWDpMro+/QxLMBQy3ydeOL4AUenPlF4XN7H2j4DisLC8stxlkwhICk2tE95Ns3F3wG3G
mpiSErjZBWllKma4eRO3VmkfUHlqfzJIjVNQDj1dgfiRxVni9xaBobFuh2/AKN2yyNsPNZRk3tnW
O1JtSgA6USNIUHemdMIy3Lt5nBxAGlNio753yfADQEMYWMNkzOeOF89vqwQXjzdJCjDWDElg4ZJ6
K1fa/SOCs5A+eDjjhN+MHRAydGFT+2fbuucnjEjP7BpRnvrCYfuXpJS1fRNaHB9RwCMRxNXY1NsR
98l0NuMOTy+VdVH6gPPGoEGJ+82PKYVuboucRcoFz39XAR6O0w+USDxPlJHGy4a4D4ZmkU12sS1q
PgwEN5k/qKQlcjGnhUloLRvhISKMY8HnOcaXTMUQPmWPy2G/TNpF5SteBpcsBrOWNxs9TE72lHlW
j5olkoLdTKbSmE6eGB9D4bXR44gb6QZDCYNEnGlEoeGz+JADGfod0ywPNdYOJpS8dDv8eaJlveeB
SToWmlj5mY63/BJcIDfkLv14atUilhMsy/oZEDNAuJZlNfCEap3EUkeE7gOQVza/pKh4W1oxrCEg
ZZnGb9seyU963K7QvkqyjGeDoCsPQ9IXVBi5UZ8fFFAw8PcTUDASoDXYNwjt+n6UHQGVtMzeR0yq
jIWE5uTqSaYTTlW1d16Slt9KohsLkD64v1tIfAbSGdt7HLRcgZ3CY+eprBjSR6PBtvCn2dV/s06j
CoWslH5OQAJw16xq4JT8R5K06ZJZwMcrbPs0joPjXEnq1Dz3taBIWdcc7TwLVYS+IUVZ7FrQKPW5
EJ5zoJJNb45jlkPBc6ZEfK10U6Zf1VZ/pj06QSGpwtik7BeeWb12C1U0UBOChgq18ZwI3frT1cDV
JY/d+gIEwrqno8V5izjMucKigz53IZckX2A9ptYXWNneLipgNh5vV8id2gewU/0In1YhtBpF5QaY
LoXrOwUL1R2yF44Meo72Y5OPTwZ664/WZy/UBINviTy0VLLsJBosyClq/gItfMJ0iyc7zIwZW20z
PUFacc9caRg8Iq7mb5jnKXCgHhVVDcx8mCnfA8a5yQ3zjZsjAoMqtD2TtveatNPfbKZJQHcKlz05
oK1bhXdosNkzShBzQP3u40d8F1Sv4kCIf80BXwcPA+Bq+T1zXL8BdTrZxEg3E1XblTk+0OiwLW0S
4sDhHghJ3tw1rugxRJK7fZOdjXdxGls6zeHi+gU+q50YJLE9mIfULUZGgIOKkKus04PRdTmWEHfY
G5QigqWUzZVMi/NQ90jw25BWLtAF8xiQM3nH4Dhe0K31cxrVzlG3XfFu9X14gpNHw5WredXHUjfe
JVOrVyq0nvMBY/uge8m/mYv9XidjTa4W1EiFwSb3WEhbamNk7p07GdNFQBzc5pUuIYeSYMPTED83
LMzsjdXjD4WBeENeFq8Igu4Fva76iUKhHtxqHVLCC9ghAJY4ONyzk4v6ngnAbddRajn0q1M/Yyqd
DOE+xtBfwUTBTSiEg3WlrQti9YsFrSIHdgUk+q1w2z+PvXoA2Cb8nMEo/YZ0cXMzVtaDDdQwyMJ6
2piudmAbhuxduLywdcI5d4MURM5kx4snKauXSLMfB0bMo4CtErT0RF6BOmSsUzmi2HMdooxUSeeF
WlAacb1JEazb3QRU/lIquzhzmUWDc2/sCBO8FY08QwkOCcPGesxcOD6JJZ+tjdvCL85HikxLThwf
RZmdA069PQYTrovsrtA7BhyJs/3RkorY9IP56rJb8lnrFBvi6/dO7YVXbTIuKaG5zUDmOgCUxEfV
5f1uXhwVzJNX71CCS3/R4IgOdld/g/DrA+ysfdBZ1ls8E4eklH3LHA9YEnwxEyyLBU933Du8pfJk
K+zHraBCqw3x26mW1LOhvOc8ghlHjTBEGPm9EH8E6qhK8+xgpD6WcSzfWImf7QWjuGiThIZkG011
EB/zrP4ZTXbpYCB0jTJMJFS9OZthke5NRx5xq1o76doVmk4YH7Am537UxqiIlT0HVd8aD0j+7tlO
5jNQPbTmcHwGqGMxCy2+iq35jM/yMxaDQ+ymBY6NWznA8/QFBJIFW0SfJDZOcBGUfK32wohg6GJE
48Ogo6XkVL5zSugn2jhw9Uy1s2snS5CxM2er2Thx2XwIPMfB2FTQgZsR1/CZmk5HbpXDu4EnAyir
EJvJxcLLgsfew0QyHpvV28D4yjg755bfKcAT48rJ43jCRd1W8trg/cSPLuKdTh8usho95UyrO0EK
Gje80R8Ii2FNG4XaxCr/LUy+Pr27aLeWKfDk6m13AOYybls3qe5Cs3/x2D0+Ra2J1JRicVT0jnah
ua8dc/oWus11wnLvHBQw7mAgg0BctAHMNaBahPUOUI+yawc1Zl/32rcCXryhVqvHJEzWwpWyoymD
o+jgJK3zTb0gLpEsHyuq6Im96or9U+4JdcVAdiGwTM+4rbPFceey8k1rDo+5o3HbZXJOTnE5IG8A
CNiPji5YYRBiKCgBgByZNvTX0lRgkbOlOjsV1B1q8oNUd99jTMtteBqOGLiMY8fcwPbqCZCK5NpA
HAoASzW7xquTl1ho38Dah/HkJhroTNLRf9iNdXAycKv3eP4rfNMJJd9aOdnB0lJei3A6Tkfmat6D
lTmcodloh9QZ6ge6WNIPLvT4o5LG4rNEb0vquXqgCsK5M0wVePOPVSUWGlFLPnYFjAGiWMgeVsQU
pTTkUXnoFqk+ZA9ubtobzzW0G68bjCvjV4PxJt1PCIQfltnLf2pw8c6IaJ63Ko0648j6l2t98jF0
VngveSud0RUDzATuhZTDnW06dK2mpRUNO3YGb6XCiM8bFjxVzzUhofOnmHJs2NVAhJTvPkuyf0nn
4Cj3mmzH33gnPV7q+SyWMnpLNHqr3dBwtgh0Lr1A8ms2599mVOqxiakxt4CRIBnk37ob4vuIlzuX
BoP7psbrpUfFXVM0LVtRI8O8nOl+QV3PdsH5kW9s262DeRzcF9bCpDnygSvlQIPJPjVa3kqN4925
65J9SFAfaVcCyhFFujjXU8sLsLaLZ/YrdM7yWE+WXsHtiLMXrlccSGzciLJx/FsVckBqs2MCOyoL
554d/n20jo3g4fJLtgzNySx7I8CUXz1RzR1SdE0t087QKW+XEQHLgnHtEz8VbeVD/9JqmOKK0pV0
+1XwkmqHWUpny9x4K22E7fNtEuqkD9Ob20SB12OxKgnXLJM5wV0va7bQRvEvMue6pttDg7jiMBKi
Yl/6JHVes4XilmlO73Vb8spqWvtUjmGQt9l3p+UgbqD8e6AE5cwvk5QZwaboX6ctw5lED9ylkfMa
rou6Wp5nItMn7X6O+/Vn6KJ7acTry0+a9p3mRt0+Ekn3zKt09vWxAgRiFX3+7kgpf/RJpD/4yyCq
xEnl01FX/YVO+JAkhGH8YejfO3O5VzJFXJjYYm17igHiRXY3adT7oYdb4rTfEV7kLauqlMDUpB9G
u1R3LMfWAukV6JKxrhlj5dtYGbe8Qr6Z4E4gSadjtXDQWMSyj0Y7kxmZ+ijZdC0lbIOqCx8Jttzb
g+6SIxvWfUf9whboSbZZSCIk6s6ZXmYv3cIeZnAUBZ6opIrNYZW9VCbnqqNFRF0h/x4G19uDY/9F
615AWXd+DnPsnGT4KxPg3kceE+tSafF+mkl/jWYZprsOEXzXlgZE62QYNdbA7DXs+qXFi7Nhbw5W
RTD0TnoBpNOmtyez1i71fLGvJOxGnWszVOiw+/BqdQDDUbBdKSpQM95DlhLHckIcGIR56OVy5uRI
c156ZvyK9hOmiTtVvmPlwYY9PGtUlUnoIjWpIywKqOgLbJN95FQug3fZKZraIIxqEPf2w4jdsByz
g941Imgcq3hU5AX9Klm1wrSgAarLGYYLeR9Z6UEQ4CNaOnVf+PebvWlpc0DbH8O34cDqG4b6opb4
5kKnYSSB6FzAc65XGdwQdvVNRjn56bLuiQdI0NqZT8+lheGdLav9wzWdhgaTWPUtq/P2YpBFpGUU
6dhwh8/Wtgm7bJRIbvFo4KKWXrSqmwxRGcBN6NoINTKp77xe3eMhfKwFpueZ1sINzJJvT5XVGQxN
5fdzzLSo1tbxjMXxudXq5tjLxNtNEQlEp2RuS6LvuWh5OVqTFWDUeI5FeV/XLa9SpNEJCEfkHEbG
odvANpOc0IQLmT1UPibuvlOO9kTccRVv2VMbGHTXZ1+8miueLvUYc7Bo5gfNjh8X1js4cbJqF+Gd
ftTC/iHPoOwyVOg+Wo3u126T/tPxEXDM8OD2tpftJwQsnxOkhdiERcmn5tKmgV4bHpNhUNT8kNrY
YPpNI5xEa2lfIpP32iazQoXXWurdnKOZVSYYgEDxc9a15QQESrjpRWB4uQAD3961iVUe2jSG4BTC
mJHuX9jFdxZeasin7Gcy94vrgDwu0Ef2xmjaF4ejfa+lJIAnvhdlyMsRgonw8exypUUs7cegDt3x
2bWjapfYbvpM98GpYZtzMZ3G/CVXw6puSMN3k6juitqDAVcPrs9O7TVy9YGULZcil+zNPOHWqRYU
dW+cR9ZfuIF3+jp07LSQqZVgPlXakRedQBBfPc0aUdlhwWQmVQmnhVz0JYeff3IW0Il8c2vn0yuc
7tZq5rWGZsCKC2n+iOMff2Ls9ck5diHyGwwcGzzt6f2SsTcZBloFUp6Ol7Atku1Ui+59YUWH/EEB
N1Sa5JQMUSSPhY1LtUIPYZZHEwMfDagPdg/XTSOPzT3JqnzHs1btAR20JFrg+llUzYFndjArM3fS
mASElA9lmrR7GHZ8MnauvTOFAsMnOrbFJnldqZFsYo3iVOOJJF0y82o8G85UPFlT1L+oxm6uVRbp
QRcv47OgDQD9Drno1El0CruYz7miUKcyCmZD+oH/gFh7jJPjmqlyKHbaYQsEgFVEyZAH9CzV16bu
zGDoxFfmlSfb7ccfxR3uTABQcPYSfpnYdpndX8wHne+zwpL4CpsGLkCSLmG/p91hZLsahg/Yt4dz
pCKZ3nLEGisYbdSgoxQdx37NlZmAJyrEJq67TrCaqZzXhvSEb1EX/eAkCNLa0uP0xvBYWrwDsu7R
cdwfMSQxWlVr7nN4Wv4kZzzJmeHZcJnl5FtcvYKFQWJfuTw3xeBAUJoIEUV0/+Bfb9Z9nT4BwyF1
i2HdypZ/qk+ar7lw/s1lJ/e5ajOf/Xec4SMseJZR2w4L6JjH1C60T7euQiqk1vw69mEipq5BHy+0
44aLaT5sgMv+g91LvtLgbbPS1bYZDZx7Lk79tukpk+GHh4YRr/d67vLVqauimmw9wXIroqMNC3Vv
bBcvPdplglmuaRWW2Lm548iERYBbHCu2Psxv3WBUAIZIUXFYUnOZPw8mq8qTM44pto225GsK3Qqz
Yh+zE0RgoB8m4RMJMOxIZw85oDvmJRahrcRAtse51rLWTIr2lVYYor0wZSz7VEA+qMargz2Lna82
qHidxzBOKCKvVYIRTx/uFuzLgFekY/tLEX4wbS83ixy1viGkbhyQqNRxAK/wTGjZAS6CKfC1cRSc
fqyIxU1X47jPYg/LZc8/rutd9Ad/cvA9qjBPROI/SW6UhwUD+2qmoxG2WHvZtRmaaABBpSl906ms
G9N7f84myGOYrxDwPCWi+1C20k88vpdY3TFo1CNarZG+0xPTnWLFAp8Lbgu21GEdRsh+OOnwRlmm
o0Oy+Ge9wKY8xoZIHR9tGaywv8mQkZU1Y9fYgJqiLovuRpcUC+IaiskGzSHbs3gwUz8XGDcw88fi
xcjUazqXyJDzDOOG2L+Jac9u/rq4APMJpBTV3fBHZ77P6NndDDE2I56f3VQO7hWvjby0OHWBGANp
bCwWv7NNpxLvg3+JOYggLOaYDdj4GhkmKFc4c5BkuMMdm2UZsIDUWYgqp5zxRDf9skkWla+0HyHO
gx47l45B+EA0xKSbBzIpuHqqdBoAYJjXxtMkEnJaLIP8nGL2xawWVISD3rAFKL04PvRuQ9o6gfBt
5Z23a9FhsJly8n4yXWFmD3vrJYyNNz7VVQHHm7uJtPRuCZ3lrbTgF1bdiKWtNajTXJLyQWS68l01
46dOmxs9pCztQ7DOa+OF+IvQP2ABrusc9D1BMB4SBf+SdcGAaM6bCqgnTBaH05dvz9zu3BYLT61X
TEopfWU0vnm08zXlmRaSgVLK0GWx1GV+uk6iIbRCqjEmF6UFm/2OZOymMlOmSG+kNQpS+H2dOn/z
4v72BPkJ1EAm6TU6r3Ao5bgtewsT6EI9u9/bjsHdycb7CZ8QFmeSVoHhlqtzZin5Axf7hQwaNe7S
kckHL5JHQp70KwhC7MDKGfgp9VrYY9A+Hd5mmCAkFuZ+uvL+bR4nkpnzkci5SZSK/5nxGMycGmiA
PZUx1kNqiFOP8/WAqFoc0rSnIsSgpI8NnrdjP1Cx5hRYdY0oPU/YM26uN+1iuMJ7RzdZf+f69xJp
e9W0tFjmUBabMUffig3vcR7pVXAmSkfyuT66NV1UmMC094gyX5CPrR7yNMkFcmAjPstuiOuAdlGw
ISOk0FLa/Z4htD0VC1YvqjHre7edjUObjCvFgbI4z1DECEyPHU+antlOeQ+pp91G06h2FhRc/LEa
Gm4+GhMFQA0293bswMf0NGq6K251/qzpXQO5T4H9uS+grayRCPezMpU9+1M6L8VZh3n+5CDVVifM
AugVqu2OqqhGYKatG15Vz2N7z0K3yv2pyiA9xHMxjIEtF2KxO/Z+ZUfspjDOU7se3o1qnqZsuqWG
bu+MRn0TKprq7axwW6IPMfnVCz2QQM8JxbYRzB08UhFGNhv0wG7iZngoEo9f4KTb/6beq08hOh22
RqS/1s1fNI3kYTSjo+vYwWLQ6ZuWwHtEJHdioz1NEdpkjrkn0zPsFnoOmygkDoxa04r87C70u9pz
Pt5lVg71TThRs81rt+Btm466scWsQBn3PBqvHOvVL1PA8lZzuZz8dnGmJ7RW9WQt0MdTYtgHgSJ5
yjX9dSVk+9RLdH6kG94z9ueeqE88Yg43+44VpV6fpN64R4YJkBfZ5PjYzRHsDEpaHiAqzDmZ5CYl
Dx2FdzZvpexeM5UYz+yA5xNkFYl1y637AzaL0WPVgYEp5Z56cNQYXoRYoEr3TvY+F7n8qikTullL
br7S7MpWoCmUuzFAQ/MUKaqDtiyrIjIiIT3YBZKAB+AA2GRttS8pf/Bbk1d1MCjLR62gLXEhqBvw
IxqMZcomBM0pHi4n6YTJLQHGdhldIGZoYpC0QESmU5DME4GVYrSz7eyo7p9bsZXvnAb5iZMqcCWX
7IrvrlYkc+yDmwD83pBHO4Cwa/gOcsWjtxZHM7WyabIDHoUVOnHnnU5M5JAUnnOtluwDunjkL8SJ
icY5zSmW7bXolucKVJWhWBkBZaKeRlva3z5CPfScCi+2HKF9S8thv1jk2kbKogEJEdvD+u96Dssk
/ymwgvheMzT4sBJvIcSqZcHQhtZBh++MZzOv3haZ7q2keJBx8pdJDgEC+KSx+5RwAmsI3l/12Ky1
GLZDRXiipdsohpmUDmB3I3igftkhoBHw64pX1cuMXRn4bXRYDtgWL1Ogce0/6srMLosibd+hPqPc
sCiqQ+/QYSE7ZNwSHBJu89NA2/sDtckVX5oZFXhoVJB4vX1GvuHq7BTDviLNfBcBGPpNYAoAEwb6
hJzscf3IjeremWfvwFbawIFFCH2ZGifoHPfXofD7TAkQIweE9T1HDoRWO+VD4DEOnIkZAUfrQgpM
Vu81mwSXGtKF+ple2Vu7HcShco0X4U15RaYlbz4m7DnkdyFJxUGeOMYjzvJHShzMU7fiEkLDvbq1
Zl/xCLLNZLFMT63IgNbH4WPMlnJHsaXh7HDS9zSBDKbnw4KcX5qhF9+RxARsuOSjhrQS9/UgmG8a
qM76ofRaubPbqrgvvHTamSSbbgANbS+Y+b/LTWeaCk42JqczS8761bSdpg2UisenTOXGdUlDvq5m
kh5IRuYnZkE2JNIgIA68ct2rM9yyOqLfedTwJMgm79VtdOz6q28j64M5pj9l0aztayXSsxf3vUTv
0Kw9kC3xg4gf/+qzwPCOSJ7PXXlxpvwyWuq+YpFElN4jMj7mSX5byiEL6PNYu1YIPW29UZqweDXK
qymrOhbcePmLVYKdpkmarQLFHFXzmyTggIyWYx0hlhcecXm2hCVyzmYpSyCxo7i1zcQfwjNLe3v+
LtKuCUZuK+lW1+m6ty0nDMappEaMBg/YHB7Nhmw+j3EDCxT1qlpmWEYspA/lJKKQSEdvakeN05wM
WNWMt85otAkNRoR3TVMawyHt+V08LYCLwHJmkpuxBXCawh5KMxWsjR3dozhUQoeNuwVNZm8Dj9yL
LsS2u9icC80Iv8ymlAxVXJEMpTVYip+YreU9gATKvms+ir/YWfLjkI+Oxm6H467U6QfxR5Jw9y4u
sjO0Ki/gG5g/zIX9T5H680MBCzm2wRiSKmg3I09bOhKenqWiUR38RP7r2YTJyIywhu/RkP7SOkIQ
70U+7jtbOxh2kRPfKx9N7hY44Yk0IOhQ2BDVMZ4XUGGsBARLECE1Y2/WDR8KyaknUOtkdukMQh2t
J1BULDYDLHuANKYSh7dUcros5HXRgho7RMBF8sOUiGJquh6krFJWh6hifYBv2vSWZ7vvYum3rdN9
qlovcroaijnZhRMm2C2JOB46zBGDegWmhNnGqgb9zqFF++SlmeY90cYmfUc04FhL8Ck+fdHGnyAM
/CitKFSbCevSTmEseI87mHubLLbMSxPOPc1rmL6D1EuWcI/DvWzRgAq1dg6ypc+mHv1kMro+eeIC
OJk+WEzk7LJxi12nTem7HRtZYHKLkJ/cx8fhqKl6TANL76gihaeFQ01yap+NOWkeqxY8FfTj0PmE
f+8UDzECpvXU2RZ7JSAPVfyoeBlUvhd6dXkPbNvm2keP9FCfFOHPKVB2qtmriBbfdQlVjvWYpOYT
e02iLaYeud0GEgodhFvuIVGQhASWkWkokkYYMyiIrpf8jpyoSZl1qbnM+JM9qxExg4JfNlUIGMfC
cjIUD1yR2HsrBUUroZPZrS1FJDvnDrZx6mVqz7M0RP40gW7R9n3ijHq4Eaqp0ENwadGTtXy1Be10
Zwt40RcRVSPISzta7vFdpq3fhl00vzCqEeBHZ0/KH9fq7EeGvsLZ55YbEm0cEJC6wu6uWq5ngqb3
bJTv5Jqr+t6shb3sWQfgbtksAm1wO8ewVuoNYtMA+TAD/RlqIWGwxLB441W0gNVbbbLyicevR6rm
uqUze2HY9Wg3r8wjUUX7y7JSas2xsdk7XhH0voapGK4Ji8T8LgJXi5MGY9hxSdvCuooKHO+FroTy
xuUvsw9cgEaO3WwiNxwKMKObOOZn32Qu3CrIMQPsx5HXxYycwNvS84qcp9UyqBkYnKoWO06d5J3x
0KRSUa+Ll7nNhuYNwJ2T8hvEHv8fZ+e1IzmSbdlfafTzEEMzo1EM5t4H1+6hPWTmC5GSWmt+/Sz2
vGR4JiJRFyhUNboEnaTRxDl7rw2WoN/XfkzjvSJ81j+RIWaKYxa2wXhNo33S5P1y3FoD1w9fi6wu
nM3gd1hYeh78dRZpazihOcsbSHLKPSABa+QL9l4yTS2iQ/c2e+NvMQkdLzRDKv0tGq3oetAtO1RN
D3ULvCU5wbBp79JB5AdzMZMUJmlUK6OkxE5Bw16k/UByXqioJQRR5k7gfy7YsQ4PNupj5jDSpVVm
WES5FE2+HHezDg+T3fjR8HPE8Fxsch061Q4Bzth+TY3eC77GpJwPJ1MOMrlOW6c79jYVU5KE6nTx
og81mmQj8E8liiPzjDR7PGNIBAZYNz352HY2A7UnCCfk9HOLeEkif4uYLkYVIf+atdVF1zkeuPjW
zCT5jcEk45NCMl5CpwktumSclfuUAiIZDofcjBH6iipIUMmo4Bz0HskEOq3x23dZSkpkG0/XBiLu
loazjl6NOafSbuWkI99VyjcQwCogWjZp385NPM7ua9ehHV4ZI6HxPiX4l6os9SYfffPsFmV+1JHd
fgmkZzvwTaQWiCvxhV15M5TZKIJvC/Vu6vOORFcqHtSL4yLaUxQjnm/oAzPcS4XBgYkduwEzDsku
be2j2UbPXHxWdtApdgpxj+lvpFd/LANz+EZAVPc2J1Q0QyxvaTduIYdTD60DuDeL7EL45dFvKomk
K21mFOFmZRanGCwHgNUk6Ci2EfSSjbRdYEqDDMIqr2Y5fxWdbocX0ieCZhePRbzIPMKIDI9qjNx4
Xw+mdVNzFJ/PSiCDSyAcOfkK343G908uD9FGfVndhxNZDOjICO1bic4g+SfPKQJte3q11GCp7bdX
jdF2FgXNwHFvTaj8PmCJSH4qOMxAWoRnJ/YhyVqnipr2iMZUGs9A1WARENbRufBeF55yuK4F7WqO
cY0EIntyE0T6FSWkmEDtNA6QFZh+sYRbixwOnoIZjEyBpXts6+opqeAr6EXg+1J2tfJ+9piDuzv8
pgU8ed1jdjFobiKFuRVTY1LOLEwn1SeXLNdd4aOaXNcd9KrraOhkT6aCysNj6bJDOHT0+bcoFttn
VUeA0cqg4PC6CG2OjgWxAcUugB+CrJxvbP+bLdlviIoC4Jr3nqR1eVUKpHvn1l4Uhu1USLikNa1N
tH0kAd12InXxXEc4wEnLImqKDIExk6rAfdd7qJfTvDr2YhEGmouSZheXXviThAzh3lKutLNb5JYW
KlBPuBVmYEHlnVJkrB3MXPHA0uOEZit2ip6nc6e8IKSzQrtio2ZYqxs2qcl0PbYssPdmUVP1QmhU
XTnZULzg7xjZKuVG85qastomUVaKN/Zt2TFid0LnWQc20BfE2s1zibU8pPGi7I1Z05Hcy8CHwmWH
7jHOav+7A6qfGnpXXoHJ9k+ENg/XTiQySDn8AotE40bVyDtbbB8x/T1IoRo5QcNBjGYXfwGKp8IU
XoDTI4/n6BjuENM348YKNWBANFQW8jFl0YDFrRhuA4FR+CrPvHBJvGi72b2yLQmDa+jwrrSMBcxv
he7SfQN9gCZR7pjPbr6Am4FgUVqUc5RtE7qU2dqrJnD5OC45x6XMKuu4r5yUtLparUP2zi9R53h3
3CZ9PZS73SIzncI7h+aWXMlOteGejXeDiJjQDX1Xo9M9Gi6NWYzmI5pDkKdo3YJKm7Qs1PSihGW/
yLAXD0mX0DYflkSCG7dWdXtjknWS37SUYPxvGR0+Zg7pMJ/CoyPY6sARk4ojtSZSmgInSo1o42Gj
DFKWCcbvwRgixZKDKOUpGDPn2nHawYhXhNcY6c1kcuaBThUChh+Z98tVkxnOGztTYTyYJm3SNxOi
6B6pU/rSYagbviHKhXzGeq7CN6dle7JHx14O5zyeQuJfRgctjz2V06YuCQMh9dax8Og4xYMCVDvh
rObsurFJ0OG1FdgrruYs7tF/LczW186o4y2H4vLMmPD7a5x68onsERLITQ4Nx4juqkNPWwdv2Kba
aYNCzuPT4pX7Vz4cSZycZbUFA9IRjDQYzlo1Y27RZZI6tG91zwHpBIYx0/MKnMqEHqoKogUgofD+
P1PYCJBrK+rxk+9hgDXD7LstXP6zEhHkln7WoNB8sYU++JP0jqDvW1r8fCZbc+qq4EqNnKfXCTr7
7C6ubNgPlLLY+6ZDZYM7bCVtPGkmcD4Kx24MFF5aO3jqXIkH12nQ5EK/9OwtOQ72+NkDT3prCN6e
3FA5Hl66vDVUviH5qnmDlU1meFWyEVF4KpqroK2cEwWCMF6jhFiKBbbFgLNiq8aRKGBOuivhWjI6
assW3jGPIydZS4MVY0UNFjli6NjDFnvXfE0JeH4LGmHW+26qbEov9UQYUDcTZYU3bVgj3rOuc4B5
cP50mMebhNzQGQOv3xgvqD39o+vUDpMh2Cp1LmRejQ8Rfs8iXqfQifCJJVXg6p1oRVk/ZOE00LqA
hIqJQCNBZRBUPRgS1R+px/bXCLIkkckTbBFD62sH/ou3QaqsIVTERSM+V6Dl7U1Xs2tex7BJJuQq
IvJSEFROPpyEt/SoilDqstoU0EU8jtHOoKduEw+MSbpf5E6npHDzOXD+2mEKDDbB2OmvMa77G5dR
eiCY22kJ9puL8WwZJvXgavABobc4UAAKp7GFvb6mIG8rb6w3eoIrl9YVmlpU1cNXmkRh+M0tyRu+
wSWdYjyVpAPuJIVMHxVm3CTtQ2h1NNNV6+bpHvaP0Gdq5NDrB0fl+7DyDWoClZ9hjSPCruwxyx9s
E3fpNi7i4goBQbrtK9M5BCOy001WUH/qRg1zyslDZ2FOBjzmub4hiJi9dKCHptkirFM7SukDmis6
gRVcnLjLntrRTZLrxHSHAoH7bH73wkp8p1AD0bcwlCf414EPfq74YPRmrgHZBGMLLnwV2Rmt5Ta1
nnFyWhssEx04sdy4MjE8s6mjNlgYmzJ1RQ4TLk0hgfggF9DxyNz/Mo/NsO2hdHQWOLJghtzZ5oY8
VYFlLj5F+tsddrRnOzVK+4vZhPUNgvAZ6FJZ7JEnkH5CGylW6H6mbgdlbKTZX3TUbaAFWiHPI5bd
FsRgzammbNqdrpCoU7V0hzM7uLh4ht2G6oBVtnfwDrbsako9sQpUvWu769xCuzkVI7pyiP/BuiA9
Ew1zaUzJA8HRs7vvO7Zqx6a1fH1wi0CUT+niLKL0DkLmy9hPI0zAHNJUvCiny/I0gyjDDu6YsuNM
MAfRA6rw2noAoDXgB7N6l8O4Fxqwagi0LofhBFcxrEnny9n2PMGO4xy1kfYCwiw8Q2+1HXX0WmdW
x4ZjTRmH925LCOGq69ESJkiskwLfnEkLiqgQIimbbekM7Q8rXfrgMeWZU+24cG44khJ7JdvquYgC
bx9poapdIEXoIuTS1lM2Nt5j2yXtk6i98McIVMH8rIEzLKh3V3xHdjigMk90f8+mPQRJEo4IEhJd
DSzkIXifmv9K4xUUTo02CJ+MbjI+USSazl4QWz5BEy58W7B9kL+ufXhyDz6H9R+V6VEsYi6wn8Bh
k4aUJkM33aWA0W9Kr+XmgSYoEletPgu2VllZkizUivynzg6LepsJjKFrS6TTlRHTXiSFVPRPY1iH
XzwUWGKHxj3M7t3SxFDie7iyttSOmdXMkX1EgPr4CTyloU+T5XYj+54UMDdcK13koL4TAlLofNCr
MzvPu8HrUpYEu1aEBmU2pbKrDAluSrQqMZu4TkJLbDtyO65kSQMagBsZ2/TyWPe2yAH98R5TkPeG
EyR9piU99Nua7vXRyWwY/wCBzrOk9XLiSGpnp4DO59fQrPsX1+zdGxwNxkQJw53IwpZAQr1ADO1n
Ui2robyaK2pCBSIq1qrbqKfzR5S9UfafCLlBoIKIZ6ZlBmbQx3LpmYjHwNzOFMiY1iGcuwhirMKo
rkbSc4s1jXlaQWHXDPQFCaoizle7dg1tGH3eeNsLr7/rq9a5lVGRPdqwDP07Y0zIp5V+P5KaXDqt
Jza5KBv2fX7pFVsJ9TIEtV9Fh6gr9UtokVV3pEnvNE8NuxdM56kMxcYjQ8bhKF1Cz13hgxxAzBig
+gXRgge/tqKvOhTVs7ZqADdxb35L49Q7IYOpfraR2V7HkWtdlWkQpHvp9QQkeZgjKNcNWfQ9m5oF
26rmoCdwx7BvHZ/m1m0T+qHH2ZAt8dWkzVpeo3luqoPquWMUW5CNvDDHpFWMblRBQ5a2+mz1rXHE
ZN8ML3jSPJOyOwdSIO41ruMfhcvif5dZGbVeuhJz4X3XVmPFN+nQxVSYJHgvggRYUhDa+WpkfRGs
/Zuc+GCx8gCPHfp+jvobjh2oqfHHc0QY4xiEIUGm5Uxw8MxO82jbMZrYYSo9cs6nPjjXGM26bTeJ
BJT4HCp1h9jF6JCksuU/jURmcI0pxizjK3e47VkeHqQzT3fEB9vlPXlD6ac8DyipDl5gQ3yIyggD
2vLuANSiVMpxMm8a7C/G2ZIAL/KDCAgOAe0+1V75YFgeGGQj1oDzVj1zjiyWWOAY/LwOPZAejq8L
VKnOwClhReN0MKB3lHqE7cXvPfmQTolv0GWX9a8GHcFQrXVbYg+jHBWNwYFaM7hoqeal82sRcnpt
Vsw+SBgpyFFGmsKXAKhcibu8mOsNfXU84JRSRufZIhINIjjSkfja8hqnjeAFAp0pVyxZXn2taTm9
2v4IyqOFEZFSKSkCDvnZRExqDNMBbMRoFXicAcBzstQ6IS2kxY4pXrOsbsG2TH0YmDccI1ukeylu
TZroqrASPBIYR5DKudZsUI3HGUvfitrQkf3uyMNrCvuQiRynRlCPBoF4rj4q20ka8CHsSqDBAj6x
HxfbcfkDVG62DwZd7lXFkfuHo5dB0hHQcXQ8SWeyL6Ps2xgrGXO4F/OmJ+rc2ZDjzWgcuopCa9gR
v/Z1HnCwHtKC48dtZDhlcSel0VW7GmlYsBZ9bqVHoxlNG/u1leubJEgQTJLGh/GEzJ7DyPgHi6kG
2/xhIclP9zjZmDZjjvZX9hBA0Y2StLoDW81S7ifleFPQMTC9Vd0Glf2UYri0HnEvZGmwQvxkbJG2
ISMsIVkh+POGVzqBsBgiz0QmT8UoQMtRGvImZev9LNiDZA9znEePNhVbzm7Ujb8R1MHWzrWC+kE0
dVxsyFZwr3K+60/YHWeYyfh3txzIKBbRyxRjstIcPUZI6kVmX0VFwN+Acg9bkNQFF1BnY9TlLe21
CPZpOKvKfrGFMx1AE1i4ZXNCCinmqVXnxBB+86Q6NqpMjLuGMxASDqH0eFcwn9IRpaWQzZuxcQIb
1YunniJQgCiiIi9PTxG987WHMLkrN0MWy/oGNW2UfcpD1LOfLdvuO0IMEb2vbb9ph3USmYZ/HxoY
hOisW+wQ8MMW0n4rQHo4xiqAPyZfMQHRJEPU5SVHxEfljRwtoDb0GvQXj4Q4H0sSyceE/DAb2Xtj
pniRccqheH9jCD/xf3gFdStYZUzKYHU/l7xR+8BnVbckF2SmqG5UQxLyS68pgO/iTpYCE6bpOFva
UTjngnaYt7gQyB526EOBe2mt2bl2J8gH4Clm5yYnY8WhDTRR+vC2KfUc+jeALZ+od4Xo1+iDsglx
seTjhFIcogpMEE7SnWIXydCRCW22z8R5VwFwFMNv2DOX9BFTYvvUXTqrfF36AkkjG8Ywd58bqlSc
1MvMGb9TPkfGyslzQrVAubFMKEMSiTX2P5THHa6FFVGj8MaueUrSMLfWGdWgt4m5mHaoYYcZO7Bp
fGrYXN+nc2/wZYXVKxwd61CVopuvK91zLI3Ave5ssAvBsyXMkWLGLBL7O2cMC/Ma7S35mIaV+zoT
EREEOylnIB4jsz/YD0ckcLEsP37KiyLw7zo8+jsiMwCmN8n82Anoe0tGcx90z9aYinDr9RPsVCLL
qrx9YNmJETxnWV68yirg88QFE35iinHfmmlwKLikM1G05JBb98LQnokZoep7KmrpjGAis6yHifOB
eWyJxvhcuJ0bvSIwgmA26johQdr11bkvfIlPqEo4EoWD9SYJqj/hQ8ZTy35VB08tvC73gXBSTlt8
Od6XqR/7vacEJuWxzK5qsUjuKZKmr2xgpwPlX1yUrrLbLWHNoBIB+7eQwJANTDeZnupXjBLR+Ji4
6TDVq6KX/JNLhZSiI1vbby297EW5b5N6BaMGclJXYqzLs9rZzpyYMbwEnAXXc+up6IcPcPJ6nEhq
PInYK+jVJa1d7mU3swGFylfuw6iLacrUFXwXyaYVGy1dL3J8R9ta50Pj3hIPzZYbBwid3aTI3E+0
nMuHzpI9hA2d9U2/5fEb5nXuOUP9ScD3MZ4HTOLGesbxtS6ZpK2jcEQN/6twjJ48BtWH3x32p+mx
7uFFSPIwnGuK2X19UBiU+w2QuQxtlNck5Z3ruQNuOE5ahv5J/Ulj7DYgLZTnFM10sRWOgx8RLCaE
bOzFA+1VbaTBvTKgu5nRSNbD1pibyj0HcY2llD2Mv6bFCfgDdBfYqgjPnLHl9znlTTmYBfpjl5mZ
PAXohIXPsX7jz9r9NtNSIqqZr+A5ALuBziKBu4yfwiA4k12hTNfNnA3ehjORVF+9HAPvGnYyXWK4
P+bEZhhtPr0mCAbAhXACUi6gRfaoWoOYioouKNxHmzblILOtBtPV0VNyOAcA40JzIsOFUeuYLVYU
KrvBblCYtHsApmqt6MY9oZE3k13M7mTpkJuT+yUHOAvWKpRVvqMp7WNgJQr2NA5F/py1dU3DI+6m
AGXlgu3kdIuibxeyQcXh2wFVAakXpJ87ZrDxzk08mVyJuIvaZmdOpWO8lmC3nE9l58FlbAPWnRPU
LdR5leB/U8SjfPoE4SBlY8zm+U6OnZnMK0sh4/phmnbMc2Ni8QASw2WbD8j5WxcQC6/4rQSAPb/i
FrADSDpxFnaPBamBj/Rux4AIBTf4CWC7Sx6qyrXAe6NU2KcGz5BdsYPeiTBP7X0m70mQQaCi6cvU
km8cpgFdVmyhauVOARpsxww4QtCgWLhJQRDflF1Q/Eh916MAIDR/xm5g72y3p9a0tL+nE/JuXb/W
0ej/oIXnFl8GFgpCI9F1sz0y/Lp+ykEzQI6nBnj2dUVpIAEQxPoh3flLYoQlpjg2dhj7yCQns6Zk
0tEdstQbezSHQzqb5VUdDn77hNhnVOcFElDvW9mCLNiUXTWRJtL5zCNWiGP+kbiiLHykxSS5ppng
OVUGaTV7wirsHyQTcRCN3TaktRR3u8pznbvK6pOjdJJqW4nY/Opg68NLjzIfORq5NtW1PUtyqiiL
IdCa+SR3+BRMExFVNO9FkXMI6vg23FEZlHcsn5IKBSeAGqaeH2oDmdXGyvTwlgfZ6O0Tgisn2E2+
R2aCiqlGrEGy50QRMnmAZ4Di78txfstpgiEUFfkcT9ggWNvX9KTsBX7JDmPVS+2WTzTo3PkYYABN
OPRMLsg15sXqEOq+pnU0lTe0I/MaS47O1bcutMtn1+iEBbhnGvSM8MbgX2zzqb+387q7RsTjHEjM
MfDuJBLBRT6AIpg8x1tK/jmIVy/v51fVlhEQK3McXk380JoKE/ZQs88YwhHP1TqwWQoIJcy9RxpM
POPMcGODiczT2DvJ5dJ4crNYFI+BV2YE7jHFIZXsCvbXPmyUEwpUqosBhOx0y3ZrRofhWaVaJ6hw
833R0QUN0CBb8NHRFx4ye9QJ331f60+oK4u4pdoQV9QF5hnhpDpY2A24QjyZofuAAja6mZssLQAb
uL1x38/uQKBZ5dnm3ViJ1jwxl2Ei5BRWf67JvrlPTKP0X5yyM/SCnJD1MfSl3FUYMU5E7E63ljXR
kzUi+2biaNW89TY92DWVOPmdKksRPZPGMD9XhsOujbOgsy5cHusD6YjRc0MXZ40OttTf6T3M5Yns
TO8q68jVWcM89ehDxQQRYSUm2eAK5H5yz7qANYkjgTK2kVN5dK/jDF/jrsmcGQvLEPGJjqcKZB4Q
YIvKL8l3ZKKSJC1swh1AoXpDvBYpuweJ0KXHQXlIWtN24k3A98lWN9Od8xgPnCw3TTcPnO7VZNyX
7mTgM86Wgvb1jJw82A8xTh1ilDzdfxZgF5OnqRmTAASd2VCW0IOHTQajFdXkANbUuDN6sjbNtSLO
IDNWnVXSh6lcskCA2ZfSn/ozZoBgrn46Zt312Bb7csJGiS2qHalbFujW8mnTV2Hemo/wcmPyv32D
1n7zFClQeS+tW/TjDUIdowy+e2y2Y39H/4wPDM33iFx+73bojUlYy7D03nLWm4nhsBzTC1JAFoAg
DuSJYH3QE6fPW2r67rzpCll8jmpR9PvYMioaSKJSVrePWcg67HojBqF87WRIONWBdlEYfgp7ixnr
MJEdOpU7kaOP0+3Pf//rf//3//02/p/gR3FfpBNRRv8Cf3WPCKRt/uvfQvz7X0zry/99/P5f/+YY
AqVSOxBd2LV5mgoXf//bl3NExhv/9P9SSZC1uK/KL77dVtWGk8+wT81UvNqS8wRuP3zaGOcJ5W5M
b+L0Urt07seEvlaEPOnjX+O8/zHSochNVoSHp9P2lg7q+x9D926yB9b9T4lA7rERVum9CTwt7Vb2
2ZTtCVLBDlwlIVuKf3hlTPlaS9NRtoLar6z3V5YWPSAjNIZX9orJvs4mYllsxHGOYwfXmCO/CR/A
1cfXFN7721UA55QrLGrmMOAcwt3fXxTZFKUkB703ASBDc+OqzgYc2Vo6W9GPpfW0GvhsmJrLRot7
LfGdAsLXXsrqrBzKQiXd1A2pr4V5sCnTxhSx6o5NAQGbiz7RIO46GeOyfxxE57unIONgc/3xTVy8
MmV6CqSwqz1LWiitPPf9PUge0KyD3jxPjuiRJ5XjZ+h5/baRJqguxabmbZIyOH581eW/+suoVUKa
goAVqpgMFC2sZVT/MmqLuUlC7dvFI6hHQizK3M2u+wRnITbiuV1TDnboL5M4ewxd0jn+Mkz1H66u
LMditEr+Ysr3V+/QytZNYxaPfjG05yRT+jFoFpkufMS/XGoZ8Zc3qlwtFcI827OsZQj9cqONVAYN
Aat4bFpOljnCjzVmonrXJd64qx3Tff74wV6+TiEtBiR6Q1czLqV58To1wJ5qxP5wJnUS30LoLW0W
6hiA5aL8QMGfvpHN9vjjq/7+QLmqpoBvCckmXJvv75IaBzdK8+1cJGzRV7Nhfw0bKth0zYz52z++
FsOUypirBdzTyzmGsVmZlNj8M61z9cxGEW4JdrRoqUbhpvv4Yn94nJayhONKYdFodS5GioUJ3KZ0
vQQDLXZ+6HVfpsWNAwpI4l/jsE6sZBqJafvxdcXv48biwq7NW2Qe9dTyw34ZN9pAPCq91D+jvjqV
hqrTXa1g8QbUWojYbkDUR8Ncf8ls8WotGT3rpGnJGfAhVtTMtjbGh4HznAf/5R5kyZPn9dZfPuI/
/EabAydVaJuio2le/MYqLIOhAV5xniySSVZhZlOWwy9tXeUNuY9RWlSvHz+WywmX0e1I5inGGY+E
KeT9Uwk5Lc9uaFhnybeNMBD/QEtRAH20DcFZQZE6WLZB9x77SbuLCMhdf/wD/jDQmS8Fv4PqlrDV
xUBPeoFNpAucs92N8phaDZWkMvUR4/bdXy51ubIzR1qLJIh5FkEbuAz1/maDePQ7NyvtM0A7b1Pi
q90hv+dMSDt/n8flVcnOb4X/VW2E8KFsFAXigHrODh/f8+9ztfaEp/kxJndu6otVriXMBR3/qM/G
4El4t6MrjmWavuGmZ6dfgGLtU3Pa4JGN/nLl3183y5LLRV2XJZ3H8P4JePNQe7q0rDOSDzqghh6d
zUj9aefOib6mKXWXojXa+Z29iEPc8urjG//9ZWuWJ5ZGIdhSoLZ4f3lWKBfPQCPOMmYnK+KhGIE+
hfNGRU3/9eNr/f4t2Y5jElRnST57Wm3vr0XgNLkbjeufTeSMO7PxlgNdqPdIpNt1bo7x/uPrid/e
qoO2UjlMMjiSTVBS7y+YobjoXTOjyxcYorwi3DBWh56OJ6XhyNf1zm4H85gRcwNEagqIuXNmWx0n
Qu3m+wbk5NcCsb1a5VajrvWcDG+RZhUHaVRjPC/LML71Qu3dffyzLx6TbSNq54NwbJM/K+FdjMW+
mTqosSK/knM+H4CG1YfCyMSGjlx6DkLzbx/h79dTprR5L7B7Pcq2F9cz0R2RiZ5UtCg9YmrzAfc6
JFEf2D9dCxDj7u7jG/zPFPbLhoE7RLRkug5IL5cpwLuYVHtEEwUqpuqKZnL77FlGtrcsma/t0ByP
kZrVmzFYCWFwI5qQMmuT/Uz7emNyiNlqKce/rOyXs9D//z0O2wZGJXBD7+IbFClQlU7CVEI0k2ch
wZ61+j7EpR/+9Ev6cMc6HBfQj5nG+xzVDKRh8KiPFilF7kkRefr8lwd0ceD5zw9Ch+QqxZxIa+Xi
q6RfJ9BMtrySIEv7NVRolAoWYU2MUB2bd2RIoiSmOgvRiLjGSe10Z5g/01JG4abPLNqNH/+iP4wR
4Xiep11Tustwef8leaYxsPMfWxQBdrrzYjE9Apia9hQf1A9TUDX6+HoXX+7yAFgUhGfbyJ2lKS/G
ZNKRgdNR67iqwEbDDgblNNzIxKbDXSmE+Qe3qu3xtqa8/UTEZl//ZYjKZWq4GKJsZln6ef6CjdjF
5r3pUmJjmrC5Csd0Orbk1EEHNccXL6pv2fFbsLTCuyW89nu2NGw4AysWp4qauU166oG8JAjjNHfG
lYMQCjKwcH8GPZSlwB7ilR/a0eOkHOcQqRQ5SEaZEd3sl48f4uVLczk388IgQlqsMdRX37+0xgJo
yNE9PZb8dCJvbA3BxonuWAOdtSCz4Pzx9S7WEtt1bcvT+KNNSUfcExefdSjr0AEIbhxd1+tNnJ5U
oEeajVWA4W2VZhMr+F/G5fKf/PU1uS5HUtZtxX0KU9gXX66NQYGCv9uerNYsDw5lb3I/JqBFrdWs
bV2NW4CLxV8Gx8WSzX26juYwIGypF5zjxeAkMm/K0HwSSuA6Lu3DDIuavrNTeiaHyizraQf1yzCO
YyPKlq494oZ13NH++cvNq99/iGfCHZEsqNpl63DxgnMTfU+N8etEvI85XNNsC9tzhqY8Y/m2u+bN
6oSNt7ej6rdRAaSeDNhaO05PTh/p5rql62q+UN7VVElACZvRp0EtkTkoesFu3sYo/ZJzBZbD35g0
17xvjQV9cyvQ7TPxhF1tnkvIrSHH2Aq9HFQLSPZoo9uQbVo5RaRFR0MpzGMDH4h0n8waaZxOcWEs
B9HIjE5Dl3U9IY4REvs1ZikjeFIDdObnGIF9es/+GibhOIxjJ1eESMDm/njM/vaNcED3tFLwajjT
SXt5xL+cQSSaPTIR0CnZTU6HNPEHe0WLESSOnMvvFFbcv7y0ZXC8H7FckC9E8IfLm1smnl8umDT4
t8kjy07mMLYPAHPLR4JRg79c5bcljU+My3C2lnwUrLQX91WCcIkRnWcnBBtkOVM5PNaWIq3F6hWR
z6U8GhmgRULAQ7xPZJakZdasnXBK/rLBvJzJ+SGcKzUaGUEJxrMuJoUxUUAviQg4BZ41PFtVGu1y
sqlPOWl8PZT5hQMZFeWJI2/1l4fwh89DUpqyKRc4HC4uH7WAzleUkSA3BHvh2s7z6C6DZbQdllE4
Yuw4ovlxCIskhDilJHP/8dD6w5vmUKMYV2zrLfWfJeaXNx1mjZynDDVlkAtkr2hCs+9GlEX/fARL
hG0myyQ6XtO+2Cv0Q9E5pJHzpmfsieBNR/tGuf6kd0E8BK/I+UkA+PjO/vDR8EYdWInsmYDHXAyu
uAnHMszC8NRYxOJYfXOFgxBZfYe6TEsyMT6+3J8GMwxmYaIC5w+G8/tvpjaTqaUlFp4GO2UZHZOa
+c1n8hjHZAfqgaiUtISzMcXldeDTIpjcVtyZdfXt4x/y266AwUyJnLqTYy9l4MttSW+NKAjqIDuB
UZXkq4/O6J4w64zJm0Vg6byqyK1Sn8cG5d6aE5SMNnZBxXg1u9oIvifOaJZ3fidBroJrqWfbWNHe
0GpTCy+QalWwl4xPcTQP5e2MLKm/q4SD3d8zAR0168zvPHUocqtGhYOsFkDnxzf42wrOYqootbP1
ZCusrIujP6RIQqQl1RgXxfqPhRi7b/sexCviIQIAP77YZf2HdZSnyR8aHTGVlcuDB8qG3I1YJCDn
pSrfhbCFvuHzBJWduJN9YFJzOJISwjnvJNqBaknn6p9KInnSa/7V/FEiiPHXjttEN6Rmi3JHkK/8
FrOHFX8Zgn8Y8ZzJqLs7fGE2ZcCLETgVJsbeJjrBw5wVYm3yaq3AaZ71LN3ipqWz8fPjp/OHedPm
qfBYOAIqeTnmRzuW1NuN5DRMXr8hW0gji3WiU8w0tiuVbK4bFZB1WAbx88dX/m0QEAquYKkybbNA
0Xl5f69NKkhmqiLGoU3ULFYeGWSoP7voKkPqffPxxf4wSbLB1xy+sPkpyqvvL6Y0jgBRVkTpKXc8
tpgs12JK/geLEPMU7SPHkjYHq4vd/EDKQx/hej41c0JJE5UzAlJTGAR5AlaCptCROjQhhvPTbPvx
Df7pPbI1M22T+XKpWL+/wRlxjtdaRXwiUSilhieLfQt3eBO6XD5rcK7ikbLWgZyH/cdX/n1vTN9h
macZsKwP4uJjRsiuhs5LklPrWoVzFxrUgLYko4SPMpB0dkfiGsm3KEb/nw/dZS+1rPec8jHvvL/l
urTUVBt+fCrJeNkmQ2msJiTt1+MY2z9GcuiIwwgKjC0UXMu/rPm/Dd6lWk6F3qRbSFVNLa/jl0UX
/XgQud0sTzZOunXBP/UwSx8eYGxmfzle/fZ8OeHQkhT0ArlJPtH3l9IIO3KKRPJEprPEhkewk4Pu
fBXYzbid4O/R9zWzfzoR8VCXq7IKIfJn3/r+onWKZn8ylXNKAXhcccwCZUUw0Cqf22jf0gD5y/P8
fe1lSeCgY7sU0UybpeH9BaWTEaCTZJolD/8A9kgSxOP4Z2WTRUCEybTKo4y7L3MI7iF2D+yOcleM
gGv+4WhelibhUHugU8CwuhhU1v/j7Dya3Da6NfyLUIUctswEZ8aSrGBpg5IlGTk1Mn79fXruZgiy
iJrPXngx5WoC6D59whvsJDWDMDD9pq29Y9MC70SbotiZwjE2wHXVzwUktZWnvzm8clHuKXl+WNJb
vO04QBdzVAPDz5rEjkDwdjOImYF8feORuvuoHCJJ7Vi5cxLgV9+b2bE680oyDZ30h1h8/epNVRNE
98RCdolp/Dfh4CCABEhZvgDMShHKCBsIB+9/zQyBbGIkkzz6c9drzgo+jnnYk8xhHQYrpU72gVJ6
f7k4nhxDqfcGKjZPVnb1nVPryUyScZepa3zdxaoaU44hbE1/UnNDRZKqaVB3CgM6sloEmPbxM8qt
clWCyfeKJiRHiMuc6+d6tTxzukRRCtM3KyJDGznFlsm9doij6aeBoqH/eLl7D0cdQLpI4sGFvti5
HXS2GAUoA9WIKd+2eoxZngqopUCiYKXkuLdfZW/V0EmXyZQXiXmt1cNsMmXxsw6rCNXovJOCZPeh
cArj3IJ7/9LGmrajfYk64uOn1O4+pkt0ouai4FwOMgT6B4jIRp5voL6eu0Cc56rcIo8zik0NtyTY
ezFYtD1+GyoGuxj4mlhFhN7k0f9qDRuh/gDa/ob/N0EoE629ST3MBcITX4BYBPoKJuDeJnAQUyC6
0WMljF9vgqANglDEMIJnFyRiDwIUuQwnPxUJJc0UpcrK+7lJdNh0Ej7BhqNs8pxFDTODxK/qKURh
PG/b35g6iiOs1Pzl8Ve49xFcW9VcG6wiO2Gxtc3WHWtVFabflnX7Ny5L+aVtkXiKm9lciY23S9G9
0AyalKTwJDiLB8KewFKQpnBIUHt1G0Stvu9qE8HnuDdWAqHcttcHVjZKVKjHrmbfAl/S0GoElEAH
/L4L5ipEC9nR4/YrKPH+EJCB74HTB7vJqCDJqCizPH6ptxc9yzsMyMEeAU1+3flvcgoDxSWEJwrP
nyJ3fsoq8zmtULulxRZgRw/2UI+QEXi85u1JZk3gRQ57lMzYXaSNKDJiCjhJ0QpadZ/UeUTLzBkM
TBqd4sUq8Vpuhh4Wdqn8erzw7T6VuRM7R04kJdjo+lw07lDVNZAg305y23yuzAaVdDST6/Tr44Xu
7R9ZzcuiijbCEk/RK1ZfTwbxIkIkwse/u3qK7eiLUHm1j1e6t314jabs2vIBl3VmGrVqPOmh61eR
UICx2S2WlLFILtowoBuXFnX/Mc2c/PvQqckfi7vx4+MfcO+dyiSCBo2tUwQsbgBq10pR8sn2kY+a
/wrQCMTNiHr//TGGeo300OWkMK1ZIo76xDEVB+EE34qSpEfetK3dY0p78d1RhnW4P8Hk0XRmSHK9
R2jfzu5cObhbgjX94ZhzcYFPJKjh1N+P39ydY0Cy69o66D/5j9xEb46eY0YmIGrP8sdqUvaBquUH
etzjtu9rHLYBoJFjY71sMSpd+Wb3Vib1I+TYjsHHk39/szJzHokRJ+bAG8+/o5uU7LyiherBfYpu
beLkR7T9uh3AsrXh052TQW+S8RcDSRAYy5NRxj2k0qhz/Mgr4GIpTLemNkt33eDGx8fv9/YWJN3y
YHoSbFQaKov7IkqU/pV86UMgZowVTPFwyk2aKvSJEVxRsAt8vOCdWMpjuQyIuHf5d/laFZSpqioh
vGghgsq9de4sD4GT2MBGcSjFzkH74/GS957RIchobFV2kWVcf0nqhqFGnM3wvR6h7RAU7cXUITCo
TmkiNJN6K+Hm3ucD50Cb0qYGBUNzvR6y2LM6GbXhG6YOxIBfhBLZjCvJ4L4/VjOVpdg16EjdtjXi
dhrrSu0Nfy4t75vWR/3OtcZy5bTfOwnofVg0hQgpznLGpjcaSoBIsPhVjYRy7eXKVwwBil3YlyDc
rUZvtsgx/oid4J24TQILfQjDcV3AfiZwv0WOhoZ9iksfiboG+LfYwIW1vzal903XAFqbI+QIIcuy
d28XnXQQzUxZJBi2DOZvD37ZOlHVp/RAaVgd2zANd6ZXBp87lEl2NQTNeCUzvLM/dSQR6dx7fEjA
R9cLIlEAi3ugyOzbxsTkOu7PeqEHZ9yJGLVbzZfHz3eDvpBvFbVXCkrUgIH8Lc6DmojJir3O8FH2
abdWmKBzA95wFw8D3ISR3GDTxwaqG73pUCr04rmUTJ+B2S/6DlEzrLzwO9ezToOBIRGXF8dz8ZVH
3Ban0h4MH1/bhqm5i8H7BkwKPFUbc8iTGLzq0EBmONXAsT65dpIdHr+SOyeWmlMiURDPAVUnv9Cb
T24GsxvEndDxwxmCY8w03R9r0eyjugxXHvZO/DM00KuMHF2AL/ri6kRD0ECltNP9JHfVC0wTZFG7
zv5aJnP8Z3KS6bk1enUlyt95wyDHAQBQEciouwi6rWc5vTNapl+oqPkiK+51M+YQCLlsshpb2U2P
ruBL2KJ9s0Wg3bk45hB1K08uz80iiec+BcdjMQ/jLC8+M/qTCcp9FEATlovf42YIPs59pM/vP03g
ZizarXJMj9LM9bcsswEZvlIzfC1wmLt0iJqWVaNDz4eWZxRMet+/dzyiL0gVviah6no9bIoHHGSZ
fglFy3+Pimn7mMgrLyX8g5W78842lYN+XVb3pJJLZCgSfqEizMz0VTq3WxRfR9wrW0SUQz1CwPzx
c92JSiQfQHBkCQKCXn7ON2fCS5O5NypuzRy0+mevp6rbQALEasnAyAGvV88NVpa883xsTmosDiF3
2nKbQotJuM5c3YfApT6J0qpo9jVI+NlonD5+ujsnglamRXf6/0cPi13SxDi7BUmA15MmMToW8hvD
JsQafAd9Dp630Y/fFWOwDwPCBpSYk/Xp8Q+4EwcgyrkM2zgNQDAXQXiKM6eIgwp+ZTTMChx5Q0Lf
UL5Be0MfNUSKQO6kW9hZbr1yQu60dIm28JxAXlMUUdFef1qIzHVTl1FGGmQ5E1zBALU51caCacZA
GwcvxUWkL47Sl0HXkm3v4uftzpH7x2wde//4PdyJCoxSKXGBOrOxX+knb7ZZOioqVbWaXmYl1f6w
M/JtlSXW+5P5t6ssO6k9ckQdEvnpxVKTYKd7o4n3B9LQrZuXXx3L+zTHlfC7uFgDc9/7zFwsDieJ
CRdckOtXbRYAOT2Y65cBXph5mQRaDp+90NL+ZmiZ/WhHFS1AR8uccSVpu3OW5PCHdgmFPIJbi3sm
aRXdRp0yuaADIU5u0ejHJNEwrgjjtfv7dZC0iOyu+5rpug4coWUC0w78zcDu4uKIzMRRBVQr1j1x
nmNy0VVdW52x8OuCQ4hXJOa+YwHW+1TXsI5n/KOhFa1c57ehC9wk0x/Zs9cJk4vrnKQnnYMpzy8J
eX+NT6iY4q1Kzvdxqqzhr64t1qg+t29bQrcJlrA1JJ59EU6gRoWWqiT40kZjfiwyNd7XVt7sHN1c
y1Vud5RhebRnJBkLHLW3+LD4tLZYDcFtS+y6+RlpcYGcJ0cUWZ+ihXge6flOnTykEx8f1DuPKIGE
3ODgeaDPLIJGb1ddgpls4I+o0gluUpE/d3FUlNsqTRnZP17ttuagU8M4mL2rwa5drmZAXMV7BHQt
6rbuS4Ye2j6oOgxjcPpGQnfqunarVxKsTrs7+PV48dv9wzhPMhJ4XofuwiI2l9A7nAETSt+Kczp8
WTdthFX1EO1tb5OFcb2SQtzGQFndMOmnxchtcENvNHI07HDm8dugpolqZfpxAMWyf/xUtx+Qq9Wm
MSzzQBhMi1MxODo6vhiZ+xNJ9YeycecXBSK5n7WFt1bS3FuLa02lbUOrm8z+Ouw5sZNV4J0mH6Eh
CezI0aJGAhyycrrWnL2zFIWThMxzmMB6LfKvBDv7dkBU3J86J/6J4Vb2oUiUbKfMc7KyKe8vhaQe
k0Bwp8s4hy1HpaJ41cPDKMcPyIoUJ700iz3a4mv45ztbEJ6EhJyQxMqh5/ULdJsewz4vH/weya+j
K5DQzuMBzEeJSuA8tN3Ko71SIa5juMXYXAJyHIb2SD9eLwidWI0GO+h9TAVzHDddKz5P0Rj8XZq1
9V0VgXYMo6lPNiKndWKH3GO7KteHk57hOEMor/CjxXn38Z69DXYWAYfKBTASPbhlJywXGMTpCbZX
CB4graFP4d7pgtSPEJRBjWM8IhD6TsYXTQcIhKCXaRTLcL5M6LvcHIoMdU7fQMX3HwVE89exjpDP
RBLioDU41j1+xju7SqYGAAjgetmEncWb90b0dfK48xvEov0CUeQzPf755DiNdvwfloIQA3CBWpsp
3fVSsdaNfZRprY9YV0a5HQZnQwnNQ0RhtjJeu/dUhBlTtlFkb3Gxn7Dh7lC/Slp/7OPmg6to3pGE
V/tMo8NdeYF3NolDI5rGCTWRYy2HnjFKG5VaO62v1iOy84rwToODraoTJcOzqCcEq+by/SU1DTe+
Fjk0KBcqzutXGXqNcJ1cFX45zMBNdmieBEDRMrwbczyqIxSXcUEboyOjewSxSs/Igt+os1TNysj3
TqQg9+Je1gAl0plY5ANdl+F1LEow4Kj8Th9bPA+icyFqFOkochSEUDszyLbv3kiuQWCSoCbWXV7P
TjPRaJjNxneMfDxOeG8dYpRgTqaCetLjpe49n3zFlKEe2aW3uLaw5hpTzKPIzqXqTqB6v4s5Dvbg
7iZ0DJT+8Hi528TDYurF7chQign6Ek2rdz1lY2QJ3+PkI8kPzX3CNONUFeVHTIbiUyP9utD4aVbO
5t3nJA2gAKaJcAO8QLGwmBQcev2xseLPyHtk/wy2Fe6QYJDaipXYP37QO1UgHWp5ash8gQQsr5iE
NKOq26r3LVhYANCSFLfyDEux7TS0aM00ApuScIpd9CXzeaRgysN/U6GkP0Ytbc6Pf81tuOAsQS2S
/VaQastwEU2omqNJM9N3q4dwhxPb/OL1aT0d1UYr1/bU7UeWJxcVB0mvlXvr+vD2kUgmM6tVX6tL
/MySFDH4HXZ1xpcJIfHPno3uNtZTSboTXVqtIB5vwxVjgddpNnGR+3ZxYIEaaRP6SqrPjKTeOk1S
/dAGEf8pCwVpGU/6BVtt4v589wsGik5CTWsFPtUSZ5kg2GpaA9a8oYaynJm07l9Frjc7N2zylZ18
51vS4AS4RKuKDHAJIXIbq45Mi+bUUKbGj8IZpzPKKSgQqijwPX4q+a6usxb46pKjZdI/V/mY1x8y
5I6UwvqTH4KYPjBWtdBvLqxTBvrvhPEtwIBGAQOTVCNSE1WxcobuPKkD/J3PyV1AtbC4BFw0eXPJ
LPVJmcpjQymyGTAn2SAtt5ag3VkK9BDTEABS0PCWQ6VGVQxyz7T2K8Dwe82bsr9zPJKwQRXxSgi8
s0FpCjEXpDlFybCclwnaP9hDjzwV8qjA+0el8cG851jYIxX9La84yBfBcSnffZUxb0VaQaO+hNzu
ynfwphcEPjaeoggHSAOPEOBLoTM5JNfOPO9aBPN+VZ4YsneSbcE6g5exDZOUXhKpFmu2GBOq2GIX
fu4NVX6ca9XLD3WUIu2Y2x1OKCVd35Vgd+8Fg8+SQ1ep77DEcNIXrHpI3bk/p3imBrX1M0YzeuN2
8AF1u/pdKN4aBOL2duExUZMA/iBv0uUkTRulBZEX5L6ojebZnpvq0I56Dgmrzo+D0qxpCCzXA24s
u3qSVUVTz11mJVqHpq49uuZ50rIyRKLewMoSk9so7F6SVs26YiNHVOrKDlrGA7ksowU5NpeCQcsa
Vy3LIoIvbZwxu2r6UzWhVrvNDWGjiN2hHVuEGkS43HJ3EQP8/eCOw/5xRLq5Vtn8iD3SgAJrQkhY
ooJFjRXvnIf6GQOhlmZuPRbDZ2GBXzp4c1yrH0ZsO+1DoHhBcKjQDsE/K6vS8Hmo6LHvIxTq45Vc
/KZBx2+iYWNI+CxcKOiS1wcrCu0QEGs1nbOqtjZlGIrLyGR1a0GbAUoR4XYDw3Xr4itFDy8NjxU+
a+8taeWP4KqVKRxMJTAq1z9C44ZXYtgk5wGYzt5xWRBH8dF3nPaXiqPxSoq6vOPlcjTWKT0kn540
9Xq5yJwwOcr1/hzZwyg+pLmXwU6KJuzADw3bJHE2KNimuDdj/RZPjDyxRljZjvKR3l5P/AZgY7Qm
OOQqyL/F9YRsfYyThtmf8cnT/7PnKfuaiSh7EU3UrzzusofEUjQg2XmgHGhwLjmpM3Z/ajNYHUp5
hYPjRN3sbQqwlavh9ljTamF+KPMIAtgyZ/Ryq2ASP/Tnvq+mZ5FB60WvAmuabFQ3LhJ3m8en6c5H
lNorXLKyFKfvef0RvQR+ZqHN3dng6w2f+7QkH+9yYxpzLA9zO/OhuOkBNom4F2/CrDXVlcnBMlYz
kidbIpWB2AwYTl1sI7tKHaTHw+bMJkswKkjMYsoO0Osgk6S1g/xVocQdPpS5gZH3mrLSDeFMLs+j
c0XRniHRkS/ozZXYFV7v4Mw+n3HjCnXv1AsK+3TjYgKVHdDUFu7FZfanfilM9PJop7tt5Q1bMau9
+73DbkV7GWbXNY6ZrcfKdwWVvepg9Gig7xUV+YJjA8EsFNtwpF3wKwpEkn3QusTBoKOURKgfrocd
86cG/3LENOMIKc73fmFQJVwTGvMZjskyhTJjLwbvGzL7iuvPRdThB93ibNMoGWyKvi8unaO3B0OL
lZUs9fbAGOBxJRyPCCGr+Os3mxo4V4/2FJxVFSRpQu21jewp//rux2MVJsMmRR27Z/H9BNbBpW52
wRnjOj3ZhE0nBaPMfqBr2FmVe3RtwOF7Z0x1EyxpHv793vUBlMDfIM0AN4sHyvVTRk5ZjFCsvPPs
BHBDiVRi0/XMnOYoDX7iERju0jDrPAS77HaNn34bLZC1oZyhdQeVkHTyenFk+SrkbWbvPPYaJkGq
lT8ltZt/6DVUH2uXVR8/7J31aMQgyid5P7AX5N/fHBYPpds+Skbn3KQ1xsalYfQ4ngrIZU2lUAA0
Yb2SPd65WRHNIeGgDJGYhuWlZtsBCXhdOOdwbiUVBMvzuaT8UCdm5E4dGEhY1lHJIAMwTRyTPE8x
bNVBi/LntPGyYuU43XsFYMtpUHM6pbbS9SsQGXoADOl5BfhQ+Eo4fkYyvN4HvZo+55USr2Q7d5Zj
QmJDHAPYKikH18sNReK0WEBZ53BMkMVpIYaU4WTvtVAbN5PKdOHxF77N7wC60bSgfNdld3FxH4wm
7xJrmtDvSvwMNnOl40kKDV77aZdB8VT3lo3R12T2X5CBx5rIw7OkOD3+Dbc3ArcB60NYROXiJnDk
NoPkwGjAZ41aeeoaLNvTOMpwaqBJUoTIHGaEu3eOc+mhMs5F/ZH/ynJTRrM3WztnyEWTYAh9JPW8
Xc7M9OiVTnGA2L+mbnGbtLCULE9kfcIMbPFNDZW+M8YxoY+juKIfUKIMy72lwtPc91njvRfsypPR
t5QFPIojco5z/WRalVYYGukYNDtKc8bwUtkUuZ1+x9t4rTFx77QCCqK9RL+LHWstTkcVGJiIah2+
bZY1H4wUF8/Cxq+s0tAQF8NgbpMReVQ05TA1h4mEDa8XHR5vnzuvlxuHspoCQcJgF88bZEqoVr3n
nduuKw/DYH10pzl5CkCgvD8WkDGQvBD4ebvLlk+cedZsIWNz7nkfRzcv1GojDAwStkWfiW0W5vE7
RSeJOuj2cKnS/aWIp9q8/pjxbCLQPyhop42a/gziwYKZr9UnGGXtiq7EnY8pG3i0mZiBy8O42Kd6
OORaiJnCea4a+gR13ah/gqrW/rH7FH+UGt60b07tiNHz1KnPs6kk37ADNFdC0m0IfKWQsYmBZlHe
yJD15mRW5dwa0Jbr81gpLo3aFt0skabPbinEWaPCPz7eP68qr9dFBZQ1UhYKKUbFVNnXC5YtTof4
mFRnD/saJEvsLFdKH2Fyx/4840nBAxtBjkq51KY5tp5ZK59GXFHqJ2tQ0/q/oFYmy7fjSbE/DTik
YmAjmtz46SSdHWLPMxhRvDWDLs7Poz5V3cHThgKV5lhgZrRJdB0zT9wHcffdjIxz1XgzhaFnfIs8
BwefoybqJjpYZtqD14dLoX9XsY37hcYWPosuWuHOPhuSMP3gFmXebeJAFMr+8Su6jdDIGLMruCog
XJBeXr+hwih1XgS/P26q4OiN8ycmpuOJwUh+aCbwvOoYjCu5x+2xJlWXGn70POUUarGmopi4Xdsp
Wq64Oe5igYezWlg2Hlc0Id/7eMClSKsgXlDpMfxePF4y5UWk5Nl5rCf9q4mFRbhrU7cZt4Gjd+Ox
6kcwyrMgnq6sfFuOMdOHsMOkkrMNfvV65dwLcyFwzjjbKACNcNZDFfSJEuLiQjMkPbhmjHlk3WPg
OhPjViLn7WelAoSqQGOHxhld0OvVYX3VgmtrPFt9biDPDZeQTsK47+nsPBeZO38sJBH78cu+8109
RhJM1mi+whhdXBkdUGlm7phRO/oY1ae+gDZ4UvUyQiG7ef9diMSaY6C+KafezLuunzAOsYCYtKY/
q7Vq7e0G03ASHG8zJ8Zan+rmZb6CwnS0ARzKAoZd10s5KDdPYxm15wqsJXaaWb3H7G94GUNV84sk
S7FUTdcwpTcvU2JP6P0w3QIlxlh/sSh1pTmUcXNugxDte9ph1otTT16FfloVfnn85eR2uIqTKCyR
kYNWAlDK51s8YTwl+G7iznLumsHbj8y3XvKh8jYhEmX7CebibkrJHt2ukE7dtbly+97eT7LwkkgK
2bLHPWBxP6UxsCg8j+pzaUBYRxbfO5rFkKE6PYvoL1SNs+3E3MnkF+AqvsOQuNbxFnk3uJ3kHPwf
3XzmB+zkpWZN6pXYKLuaOOezgQpF21nYH+AGvsmQtP38+J3fXIZyLakeYjAZpue2iIKdpaOxiRLv
2ZoMkKwFzpnJpmhRMj0QUayDGdWBtnJC760JppxMh6Ea4tPLsGCisCHsoD7XjVVFpyrXovGLLRRc
rUvaQp8caPPvHfzId2oyqiQSyVHxUjU1cLJRSTurprHXlX9sOFRbew7tL1OHxsfjV3rbUGYtkgs2
MrkVmffinVZJHNhW3omzwhdOOqazVZGF20y0DS1bJZi0EwmBl+/dqvK+kKhX1j5KY735pOBiGiSb
xqjLdiUW33npJJZArkC9yy7r4kehKtK2WFvn5wRzt29AEvsf1PeRsgG21x/pS4XN+z8zTWwKTalL
JM/1deyoitlylNLIz12W1w3T6VGLdxEObfOPwEzNr0aLdeRKjqnLM3odQ2C70H6ENGGwpZfFiZoO
RmzRJjvPADtyZzNzcOJqa+FaOCFiIttkepRVU+QbBn5FH227SIZDjUub9TLVOmI2rTUN5S8Npx1j
W1laG766LSY4/HQ2XRAvDlWv2w+R56E5hw/YYG2iCtuyz6ozjuJUz3bVHh/vqDvfTgrikkO4NqCj
5YQiKo3GKcY6A5VbxqdCsfRTqohxr1fWl8qNkpXpgyxNF++QdjElq9T6pqBcxMEqz0utipPmrDLf
89OxbS6FM631EV8lURfLQO8DPMGVxk297LWLyENha66HM9YrvXOmwi2QYlGxGDnUrsOQO1DA8tu7
UcEp4XONXqrmh+RqyEkbWZF+T2fsRj7gFD0EX2nPeNFfiYkH3LSzvMLQ9xgKhvj9pWTK0rd1rDBm
wzzTPlvDSEyHD+qiDD/VmbG34jRoj6DsY+UEZZSOWyGKGiYgkAP9FFdmr2EGXTnWJp2zyfmIrK2K
Qk6QefOPtsSpFidMrL3+LRRNjfZ5oJvVS+RpcbzPEOwYtnGDM9Auc+t5/JqZJpIvsa73/+FBkU8v
c6G13SWbIsVAptaIZo38PCoKxRdejdzQRtOR1Ug34Dos7wXJw8ClHzlhRfR4k91e9Qw+yBWl9jKE
6SWgAywLv4Ei4NwipjuemkofceoOozjbQplp/jxe7SYxBSQM5IBcGHU4tsEisYBBHk4eQ+vzaGdO
He3QFDfrD/jVO86xmMY4/dPWYdJpOxfjMmcfjxisfHr8E+48MLBsCJ8wleksLOOTMogMOPJU01sY
i28GlIpvAuMZrE+xV/kflpIniYkPTI7ljecVuTPZcSHOLbLQ2rcZwsTwXUnJUP8b0ekyPz5e7jZV
5NXCTaSl+KovuOhhD12dVAAB7DOWcM1zLnCEg+F6zjTRPWO8mm1AD1orkffOmrJxTFlP3IXMtQga
ZgJGFWcqrGHFVHQ7vWt1sbUVM//Sh42yRZym+zvysL55/Kg3H1FSx8A+SEoO1jHLYp60xmZw7NgA
2Qrz2cH02o+ZVmNq2a7d6zdR+HUpdAQh1kpu3mLLiiQKGgQ07FMTKfVPs/FmscdrM/2gI4Zyzo25
XzmRdxck6Euhd5rxS5ikUUYNfXrFPtnm/G+A2vXzgGXXTnPn37muxl8ev8nb9BcJQQI+jBC+IVAA
eS286YvgTjPjMemYp1JV0o9aZ6nfzY5kYp+khR0hn1yUmCUnQxucdcVptY0aIBq1w39W3z/+KTeF
gMF4h1Yb8FBIOFzl179EdYMmdBtHPw09brt/lCmaGmefu+6QtE/VaCWh1CPL1Jc5AeSytWtAf4ck
NfLh2+Mfcru7PIpmVDXkrMuB93P9Q7yuYYAZ47k6zE24CY1IPepWUxx7sDTndy9F+Side9jOKujY
66Xwv8XLvsIOFNdbt6RtE2WG/bcuQnv8Rprmep8fr3cTgFFRktI/IDSZv7DHrtdLmBlPo6p0Rzux
h32T29G/U4ujFK0fcYzMCrq224YX06zi3eOVb0ekHCH8BIBaoCSi3Yw8smJ2BRI37TFyGszbEBX5
FGP5e1GMoNrziqodHFcUfjSnBeisOUgmlvNT06jx2e5K3ORM9EMBJuQ79OkQ88qr8pyh7Exh5tVY
nvad9dGqhvCsDjgdZoHQX0wtcVYC3s3plE+BvRUEcNjujEKvX2AMXCU0MT088p7sS1TX9Tkr1WSb
YANxwNZsTTX2BvBPAgQmBFFVanGgCctQRzJgF0OVAOoyzag6oOYeMUI3gi5DbnKeaz38e0RptPOF
E6ThXx1I+4xMATjPk4tNh/rZGyNXOWKuSattoyCmZK5Vdq+Z6FVOx28kfCClQJkF1HgRIxU0gq12
7MSxwaPB15pJ3wgRiU1Tx+U2GpT4XzvXjb06D8bzWAYUmeg87No6wd+2SpKj1qnuTjNDHKmiKPmI
Dbd5aCyr3jVzmZ5R80+f8CDEChSt5C9eW+kHT8TWNiM4nquosTcW5qoHICPKCdPgaWXn3sQl+XRc
3y6YJQTXljJkCP0hIFQq4piHTrGDXpU9vbqGl5XQd0Hatc8jmlE7te3aJ4Zh0XtDhFyedhPiO3IA
v7yAUqEhSzxGzTEvJyCndeweI1HP29421uqo2+gAuJSpgEHKQimwJJxqcPzGyjaSc52rnuh3Wpo4
wWGwxJgcjLkMyhdXtxPjRxBGxfxzFrT/1JWXfZNQwELidBnMfkhkwGgtzpeVDmomCn5Cmo2XKCyb
Le6hzbM15LXf2Bx0pZ3n0+PYdHdRHhhSlwz4S3HxAQFX4dphevaE3vbxVrQojaMsbpfOScVjZP6V
6nqepNsiNUWzpjR+c90gBMTukuMRUL/kitePPA2i0ktNDU7KgBZYZzngu3sn3dNnSlfe7u1SdBKZ
4dHEsQkoS4mQiGLGjvPJO5WNnZ1oIeofUdBwtjN2vCu3+U2g5JKh8U2hJ/v79KKvnyqccEFWncA7
jWkcHtQckTi31+0LfICvItXT9453WI5eMzM0kiM5D71eLh1LzJbw4T1lEOX3Kmrq2wwxtZMSYZWl
VAgUP94yxuJVMkMHUUDG+zq+oD5ZZNv0MdXANAblyQQmkoMOLevhKcdwJj1EXe/WtA9zB0Fe2mmh
2AhHrYp/8Pwd1GOKS6R9cQdTRV0WfxKEZmEsqgfy6G7+XlGU/kdJiVVrMltglmfK12Rv2qk9HS2g
AXOzw3gqfRqHVLUP2lil0cZD+b/eBu04TrhezcGovHiwlz+gSmJ2p2SCr7hFiJuJhxmAbDg5SWWN
u7mqg/AYt4GTU4Ln2mysIT0WAQWGLfgOaXkgkTuy3L/+Kr2F9Tydn/BJzYzgKIT42reW/dkIRmfr
mJ29S3oHPM/Ur/W9FieahSkwyd+gpZJpmOZiYY0q9rWvjFRZiJCGqv2EY6Ps67TVz1pkDicp5nF4
vCXurIkgJzHakBsf8Zbrh8UwOa6s2a2fxtC1T2GMXkHRVe5FJOaEyHiY7oDfrdGMX7PiN3cvEuAI
rbKkBGwiXrks4MOe690S1nyhgWOq+753Zx1bnjYrmaFpU/S7FMHwT50qBqbKZZOZWxc98k8hFscI
OCTw7Ld1bTfNZkIv9MWs60IcgjxynOewCt2v1iz08FuZ5ErWEokB8yHvnUUGNuV5NNXYufEqqo0X
Yq/8gk5Wm+z6qXXcz2qtucWuVsu2+mi41ax9FUPZ508OtmEpLZVgSsttkYGhzhHF9Tp2ohSMD5EH
FLhWYOwwgDr9RGcPvY6tWtsVEB2n8sZ6p4VNIXYdfkOXpoG7duAeSb/1FTJ1G+bmwxkZ+lndx1yb
f41Q6X6nmNv98SAoupsGS+z3RTq+ALOZVxk3Rm6EusWVVXrR4M1IWl9yTxPojGk/pymIX0zYOacp
ToyVDPRmm7EcSSHJAEpElKSL5QQ4uGAE0ohgpJVcmqA3Gc7iCx7QtjrMnfW78MJ3ci3lIwLH4CiB
eQc0sFTm85gHNSNc20vViemTVc3lP63eiYttMK/1pFjf46N0E1zRAJRGCeDE8W+hGrs+ShbCo3FI
avhSR9Z0RFgteZrnqDwCep6P71yK+55AgbkhpjiSDXO91JwGdQE5OHiqqbf/VsU4bbAvar9n47hG
2HjVJ3p7VoGz8NVQE3kV+AFsd71Wmru1RmnZXIiVJTWYYba5b+mD8sNQErPaAPEEBz8khvcJfNXQ
bRXEeLyjwJP1k4vxr2Tv4YNyal062TCgEP2op0771k6ttobLXtzfMq5IlSWCt8RDkpxc/9Y5LGls
171xqUtz+l5AzflFYmF8mvTip5KIaqVXJh/97auhfwSVhETXguRGb3gRPIu0sfOhMOcLcJz+MuBT
/Dy0dr0Som8fSpYpnBrpZQkTSJ6tN82OsqvwqUyr4QK0IsWaYVLjF62y2g9jPGEGzpWyspHvLkhi
wpCY5hH30fWCydSDDpn1/mIO84SCSKV52z51rSOCueGhEKW9pu97Gx54k5DmKMQIEUBdrlccp2Iu
lYLc2YlqVd1WBkrncWDE+XbM2+kvNcR0qJ+8dOXN3pxYbI5lAk1QkmPqZVRSNKTqoahpl8aa+52S
2vaGkuq/dvbWVKHvrMQ4RB5VRvCQ5BaHqIV2mRZZ116sAOmjzdRDwrFMasSNZkdiJTq8QiUW+1JG
P8aVfERG4ovXqUKwstssbC9BogS7Tud+3yoCdNo/neG0YqPjcdlu3GGKvvet2Zeb1utMD1FWPTA2
MlPQPocMwvpT3bV9vTM7K8W0Q1e+cQ965T5vrc6fvRbbMluLQwTVhNDMJwfrdEZWDASSvZP33b9m
YavpFgme8iMCqHp6UM1pqlBC7gQTE6cZ187j7VuGxU9Ngi8jgH4YPtfbCA7faGm1UC8W3m3HHCHR
Te8E/Quzi2Ellb49IwQzOuTo96DZgCDM9VKi6TVrovt/KZ3+v6Km2A8GbjBJrk82VqWWv94Z8Snm
QYigYSR1Zwht1+sFwPoGOxrQlMx0878R76F93+r1eJiccFqTel00D+Te4QKTtqEAMAlyi4jjTEYQ
i9IzLxZKz7uqMFEN4NhfrDJ00ODvp+SAt6cAa6xn89GoojXRktu3S8uCifOr6gaXnPzQb0JezlS6
nDDtvZihO/qi68xq66X6/Nu1hfWXWYg4WPmet1uHe4PBCmBRlAvhQ1yv6KV5kmHvbl+Cupv3EWY4
57Ab3H04xvNK1LkNdvhVIW+rk3c7Ksq910uFVu+aoUY1ZQSptlfRDD115sitWCF7oWKG88NVsKR9
vH9e/fHexgR5jdNHhRTI4SB9kK/8zSv9P+7Oa0lu7FrTr9LR9+gDbyaOFDFA+qwsR88bBJsG3ns8
/Xy72DrNRFVnTt1NjKSg1CJZG9uvvdZv4rrwA9vxyyMRcxqDYLSGzOvReZ7XtSbN5Q2Kb9ZHGGK+
DPrXr+ZtKQeq7iH1nRWraNLLxK3nwtZu43CwNqUMG98lnWepm7jKI3mb+mrdry9/9XIdiI+GWoZd
KVgIAf88/2g1Q4HAnGCURcSH8UPeJbayaqCP/VmGYVneD8FgvLJ2IixdSQjC7+NRLvDni0Nktkej
782pOkZJn/5JzGNnK6luy5MTx12zcfx++vzaXnIHCQAGuXTYHEswkQUHNp1GvznWfVWc1GaWdyTB
6w9xIHcIOGrX5DOWD1x6COyDMwupXJD8S8Vo5rNXiwy/zQCce8ALXInaVWBrmb8vapywXBOF0Hfm
XEreoHbzh1f3FoAhKgSoNJLyWIrB2EZOdmpQqmM6jKa+7vXSsD2nK53wNA6FvI5Tgw95dZuC4QTs
jVINuZTFgSZMrzPfMrASm9LifTSqFZrcrS27htJkD5EtNY+XG1weJ9yRogYjUrAExM+e1Y1uci2q
0nQUlNhdSvV9UztAKbu0ufYWeL5HeAgAh+IkIWfwDNdX+o7aoBUyHodS0daVrhdeMTnyNsiDrzNZ
ySsvuZd6RghDa4DsBO33fEsKfMegwU0/5ohehl4NJb5bDaHefjbK6LWCm7iii3BDALFFhQ0nzvPW
emeKdBvg9TYd52FtqdmHAWbZqkdS7ybpO/1KGfNJve3XU5L24DQR4FA3FbSbReRkEy4MQE6rbaEM
ITRiXjXZbdvZTuuCvkqhUalRuR1LHCXdIM+1JxhaEAFsbs0fXSijvY4KBTitoRmLe1tJ7A+VVDeq
6yN6+kZuHCn38kwaqTfDarQ97KLTdRAj7wlOWurWQQ5fnARTnYfeFKCp54VWmb27vDiX1/tTJ0Wm
XIAnYP8tTjhCOjxb+6reDp1U3wZNHAJflqsNBbCcmhC2O6NJZlfJ9XRrOf505ao9bx41GaELiWI2
qTUKMBzs53OaK2mr2tSfNtNoJjtfzdTDJA3xWiPX0q4GSSrRYItysBVG+SlI5Gsq4QvQ288PADQC
WYOjHvrjYglbRuUECXi/jdZgp5qrkJVjZZYfQxC/K2yQ59Oo2sZdq2b9vlaaYF2B8lzFplReuZTP
D+KfH4L5DnkwQaHja85HIqvCTnJmW8Yq3AcDQMIK6cgA4dyuarqDD1H6vuqsYAOrQ99eXgPiR/+9
0DkqRHKT8EPwbIWG2mIMZty3AVqE6jaxzOBt4s/+TUP8fmWqzw+Lp1YoBHK5kbcn+bPMLqZRMcud
PmtbW+dRjlGl8qhMar1yYv9anuL8GPyrKQrwBOXUiXlqnY+lD5CqsEJd20ZWp95FUsvlVSvjJz8Y
7c08+9cCqmddI2PPQwO1K4praGwtBtCW+tapSUBto7yHACNDd8F/VNoMpAy8y3O1OJXoGyqfXJaE
B8wWDPvFjjECbnEMAtVtbbTt/dx1/kqRbNuFYaps5Tb+lmRhued9PL7D93B2AyO0T7IdJW/NHKMl
ortmyzoEGKEV9moi3DpMJnbnqhVHt1GYSY+zmYBcGlBxrmEXbvvAzmA/C29JZAzWudlVD5f7tCgR
/9UnoYzBQSQexYs+KUYzkWPu1G2FTuobbucYiQBr3mmJVpN9Bjwt63m/U/ta8sJ0tnZpbtbUYKV6
bWsTWgY2oqqXv+nZEmKYBXiRipZ4AyyHWS5DRespL21tLTHuEF5+aKdm2tU5iq5FMf+43Npy84tJ
JT7gUiMjyiAsNn9hziOVU03bwsZx3iYO+mWsARLVciNvy1lX3ArS2Ke45Gh8dcvUnQgAEaIjB7x8
Jich8Rl8Em1bsjUPoQJWJtZC37Wscnoja5F0DJtZ3ftSc60A9bzPcB1IhEBx5Lyj2nG+STXDr8mR
TsEuJU28Utqu32gxDn6FnvKwtOtinaYZdr2ddk2T+fncElvTXaGibfCoWIx2Xxp5DbAt2c0OtKay
sIp1YWjhKbGJz9DkukYTWrRHJU3YJoi4hWcEp9+ivXTUEZsJSohBWgltfjMkEjFZxsPOdtA7HmdU
Tsms9rvLU/u8WRJaENe411lUkADPB7i2IkSVzVrZZb4mYf6IURee6d/0ahg30Rxcg30trnJ6KTLd
NpNqwFclW3jeHByHLtBRlN7hQlavGsfq1knRax+0PAo/G5LT7pLRNleMtOxmzPaVsH6xnJ6aRyrO
/ulTzv84b97EG6qb0GjYpdznhw6QottG0rCtyvguylp5nUbJJ9iL2ubyKJ+/4Mn2kCQA20Jkyg3A
6bxoN8jlyGkCXdmllR99sHGF9PRkCO6RPFO3s0Z0R9U3uxKbvtgoqVEwV8LlZ3k6qRFCeLaTqbux
NrSNlJk2SgwcmHoTQr7nIbeqWuWawegLE4ziDNuF9ykkiGcaWEB9zTnT1V0IqmyLK6HvxopSbbUY
OQqTZ5Xn+F2z84vCWEHMUX9cHujny5nEuqLxNIYShkLV4pIYkHpVo9kydmg/j+u0MzJPtYZ4a4dG
7M5y+DqrQDGxfCS0QQJ/sofP0OtTpGrJUCXmLqZy4ZmFbd+GYDhgeVboTV651l/qHOJF3Op4BYqH
+PnqRfYil+a+M3cJa3iHnXN9qw4CNDnow/uMjXMl5FsQDn72DmYf3ApOXhLei91aFfOIFEpk7WZI
BW4Va/NNOQzZG7XwRU5Y0bZ1aOZbNdUxdgMruZ24A92YN+u2z9r5JvbV/rGJMVXnjVDca2We3bcW
FJFSUUIPKFAGCkUmJBr8YMheF0qKqeFlxpOM/wabscQ3klzttcKPcW5Whuze6DLD0xT0eKu6uyZ3
8/xY4dgW5iUyWgdE6er5xMy9r+SN1Zu7qrDjnaNCiFFAodwPjQnyAEasV6SRvYkqxBovr/dFUPnU
SThsXFEAHYVD7XnLZsMNGdoAeDBOMT7ODh/gVlqF5k6uKG8vt/XC8tN/bWuxt0rEWnEbb62dFSg4
hVuw1CerMw8mFAKv1ntrd7m9hTUMy08w04GCgQxjf5GqOO9cNJed6VN533E1dY9S2d/nSpes1CZs
3w61E36rnPiodqWx7xENcVFmGzcEKoJ/KlWryx/zbKDBm4MBJ27ntkSRYLH3rB5DaBlO9W60JNND
2Nk4QNM8hU6jvXltSwS5QjkWGDZ+dEsFXpBnuiUR3RKeI28gxbO0HkpL3UeJar7yQKFwRhNQKxhc
Sj/LTnV2OxdV7ih71ayyY96GXyS7/BalY/aoZPK0fl3HRJmOEFaQEMmWPtNWwN+nsoJU0+EcmbpX
N0584+SYNaZ9ds1IbHn10RSPBK48AQKjSri4b/t6qrGYYWFEcjO55dSaYk3MXtb6yjqctD/rTLeu
PFCW2+OpTV5CwjwQQpi8WCHGFFOR1BtjH6K/v1GbQlnhKZp7kVlH63Ymy3Z5OJeHjmhPMJnIiQAA
4rA83x1NisR/zqtkD5y8WnVKqXnyCHZwNZEm/dpLqNHLY+bMcPN6turlxsUP/yUbgNaBaJy2wTpz
BSxLzLKfW10/GgYYykr+pJWlvOr8Glesy828NI9kHXh0QO7jX4sjp8hKo3Pswdhj1CZtzGl6p0kw
d2ILWWo0VYJTFVjVlVvvpXmk7kGyBxWo59QZE+Xbsk0icx9rdnBEPL5/iE0n4QifCk/NBvnPy31c
nixiKH9pb5mH0PNSNRMySftiLN7J9dDfoFI4fe8jy76GdnipKZ4ZdE6cYCyb8yVDTgmiXT3AY6nI
VKVtkd1aXFQrQca4coq9NIpQ1cGJgVYUCi7nTcXykPs2EIC97fdJ7PpmYHtVlCbEDYhbub2Z51fC
3Zc6x10P2Y5ElRBHO28xCxpdS+XQ3GMGUW85aKRTp/rGPgGX+uqm0HMSdRebQ1rhVXze1DRpnRHX
obVXouxbmmrTrRxjnVX65XhlGJ93ipqAiCsoxPFceuK1/FKE6/rBbgqrs/ZUD8I7aPIaViWDEGas
Xgep4I0LcZbaDphCkenkxX3eqaSLi8kPNGuvqd3BTIVbsj20ANRswGoWtHwtNOd3l9f+81VCXQeK
JDQYgeNY+u1M3YwpoT37+zaoVdeEznqQa0WQ/xt9C3jzdTJrT30UIjQk4CA3YHi2uBcyvx/Hhgjh
wF1qrqa8Du4tPdGupIWeVHPOT0dH1I4InamekrJZNKMpQWpM+hjgFOhkWytNG6+Z0/4xkqbJHeKs
vy0rSgZW7IePlR7FHiHqEHqol0frmF/cpunVHUScjtql2ltXTtUnrN6z7yN2pF6JGs8zgxi9H1Hm
ShVpH5t94DYABL5h/9Tf1N3wPi0QPpJSU9tAqtZWWltanpHlztYw8mY1+aF66Iex3eVjou/UuNGE
rMx9Nc4gQqs0QFzf1jxqk/VHA7dCDxM9Du4UET1JMoO1acTmtyQezBNiWcm61PXhJOmDtc/HbNz1
ZeOsjBoQ9RBbwZX78oWtRLEeILLIKLFtF5u2MLOGQL2T9iBFx0MaIpY4xblxaHklXhngl5sSKHeK
ApS+FldzkdSNbhSTtDe4oG/hnyM3DZbnEPR5faWpZzekKVAPFCmpCAAMdxZLLUXoLUEDJTpYfROu
olhS907YyK4VNtJes6Hx6Tr6UZe37bP+0SigJIptNCishs6PCniBHCPaGB9QHmu2UWc0W82O+m2u
x9du45eaIuUptIIp6pHSPm/KkuC7hKYfH6S2wIhmNMfToI6tNzZZfoUa/uwwole/NrW4Hbu0NyZj
tGNUzezOrUMlX0+hFq4Y/z+DgALm5UFc4CQ5jER7tkBccY0QLy4WpDNBl7Uq9AD7rjC8XCqKVZCE
5VodZyx+rDy4GQxQHkZuWZtJ0jpA/9IMbhj5BDVW8jsHrZ23U9CX6MDwMCnKNHhtSMsXWljfATth
dTEJ54PvW3mpxBrqKxz/2V3cGR9GVQk+pbS5cfS0eJ1+4c8RoVoBPJKiKgtMO28Pg5dgQAo/wWCl
zzdxPte3cd6hUZJbkot+QSW5gxpW3kzolruj3sRHEye4KwHggiz69BmQcwBpQVUB77dE+al2Jed5
IycHR5sRbpRk9HHHcpz121lNIkyX0tr5YjZ91JLxyeavjepTYHHg3levPbMEzPBJCJzsNxSTxZIE
To/Oa2knh04GbzgHyFtB3s82Brv7SlPLxB2rkUIzYQSUDl6fS5RF3RZ9XGDDdyiTVL0NstRyDWDn
61CxhtPoV6Zn44ZwH5qhfPQDfL4u74YXNt8TGcsAhvdkcX0+9SOCgkWLhNghV/pxYzdyeChiuVmX
UzG9MShqXmnvxUkmQcSVANJcqNgvGhxmfy6zPj305qixwJMB7MrcVu7gmCHleCc0vBkOQODNaad6
xYhsDpvymv3hS8MODlrUOAiBjGVI7pe106NFmB6s0RrfjIDANgGuaQc97d7zO8MHTXJSz5yayDNb
jHmuXB8vHK8iqgS7wIOZ946Yll/iy3augskv5/Sgd6lP0qixbxuzjA6AJ64Z8z2fYZYwL38ypaBo
yaOcN1X2EPf70ckOUhVObjFYA+lhR/qCVudbtYuSa2rNz9JHAn8OyBpcIsEYnM3F6QXZDNSs4jSH
sbBsT44RWWwQEYayFBaulOcIqGSwAOXOSde9pnVbpGnsB8qPxger16/VZJ8tOEIP8pEsOSGTB3B5
MdRV3prpJI3jLrHS1nErICK7lKK6x1Ir0QaZs9uIcdhPZa9/osxfbaNI+vq6XUYqVOQp0YRgOOAr
qedzYNexUQwFhLFOc0Yw4X3qGlYRHpHiGI+jVV1Ljy+jE1LjXB5kCLg8eJYtAwWMjAm2ckM5OHpu
rHTQ7ytNrTsXXyIVLQ419ZIgN6+c3yLk+SW6BaIiJB8BgRJ9cZEs5ZD0ym8LgO/SjT0V2iEfrfBe
auUeif+OsmzbG7uxwKQjy/NrCfoXWxY6GIInjNLf4rgex4D00ARbTkkM+VAEjr3FIbDZ9wXS0TUy
iW4rKyEPG5z7Lk/sIh9DnxFkIoFHFk+coMtkd4yeSNhTzTk14KJWSa/4m3ioX1mjFK2wqcAB8hzl
mbiUdTcaq2mdfM5O46h0u1BuNTdox/BUN/LsJcos7S/3anE6PbVHvkLjeSgAsMvgNgPvMwTGlJ1S
24pXplEHu3pssQGf1Wvl3heaQo2MnAhcPoB4S4wR/POoz1I7O/HKZZ7KwrcsNxvQK3Wq2L72QBRR
6/kSdc5aW+xDANKz1GR4VlII0SwvquHAdoOZUsYv3hDIa/fc0NXbUq+dE4JimouTs3Il/lycx2Jw
RV6By4WDCVzT4ngcMGxJ0tDKTkWtZ8EqQ7DKg6epvak1/ahLGXKYl2dzeSD/bFEAOcjNinTG4q0y
tXTZmhhjI5inY2JMJ3ymnB95J1WHDv+8B1shyi1j50PrWL7sBQaZDoRwcz6uvMadXOCbOZlE/3mi
8x5E74Qr4vws7MKmabA8zk/JbEhUfuvU9Pqq0eFfJwDa2pjZyNRgqw5W5kl+2gauAsX0BKS4WRuh
jri0RpYwKG3zfVcgMmkhDqCt/GxS1lcG7qXlopBnYtexGZi0809tB4WyuSTnp77HwDKBSIvyf2B6
lq/LN5FEpNKCj/tc2Y3+rilibR3Yvd1fmb7FWf40XuKJiSq7SHnJi4ApFdGyHZv5Cb+sGUTEYPQU
z81ya1R94vpxK7mWmryynvyzVVjclpDS4qm0WKW+lFm9nTFLQaJZtwBXP+ajWgBymeZ1D5LUK/Tw
e1HJ9ru57ucr+/SlQ4Gr8n8aX1zZg1+NqEs0+amkkHfbIuC3gppnHiK1/HR5il/ajIRfKpsDghiS
JeczbJeSHxbllJ+mys8/A0hO1lbSDeSAuKjdjJfQ5nKDz68qRABA2lHTQuLjWbWiNuOyI/GTn+qo
Ku/qEJszPzK77TC19+iUR4iZ2uPbnpm+cqa/tIzAulDTk3lcUaE576msDVMjx05+krCW2UZyFa2M
AZKsklnhUbZQyp8DUCGXe/tiowCQLYQZqWUvyasoIFMDmYLiFEbd/CY2rfJGC/AhtOrM2Ph6UD9E
pXlNG3kJG31au7wvhEwi4DDuzfOuFqnsB8lYsnzCVP8yocO/4+aa1k0VN4+NYvzAVdW8tRvpQwWF
/YRxR00S2dSusadf6j26HhAUCIxEDe78O/xRiZFxqfJTljrKRp/M7pscOlSmhzT6PDqGfzN13XBl
np8mcnHHiZQUUE6SRCgRLyYaUIKdTBNpfrVGvh0/delN1Rnw+u14fKdNstx6QSXPXzI9NTYAj8Kt
FTkTU1IUe98vyg3F3vCGibuW53lhONCqJv3LRc9LZBmIlyaF1c7MwhO1HASWOntaWUatra0aVcRJ
sf3tNKXD9pUrUFwyhKNsN5Aiz4qfvlQGWYIDz6npwwCjKyDVrtwVmDQQDGS3/dAhH2PU5pVZeNZX
miXs5heQR8T8i0koA10yIISHp7RVlB8pDtJ74CrJIc2Hj5E41LRxuhaLLtoEhgD5l+wJi43SClIV
58utHJtEG9Iqvyuxdom2tW8PduqCqi2MwqOcZ7X3st926cZR28l8XcqKxkVuF4URcE8wdZdu6/Ec
ZiSsrO6uqObiyDvuPRku2Etjo7hom4xXLsXFuQ0UksclRSBwH4ILpi3Sk13Zm0ahGy1M5nZbd/Aj
ByNB7h2Dmx3YRe3+8ipyGLpf9hTNAcUHiCl4OAT6zuI2rAtLzx1t0B9l7NK8UeUFk8WIAJgotBEo
TuN6kGsc18M0v0mKQXpzufnFpfFX8ywpXvLimlqsJjAEcLm1SH9stDleO/3Y76WsloFDTs4qHtW3
xmCbHhTuenW5YfGDn/f774YX/daaQGvDoNQf7TgpVg3SVw+xqtpvL7eyXLg/RxdODBsF8cZl+jHA
5EGvykZ/jJ1E+lj3UBklXpqbybaCXVGlzjGrtf5K156vIKYU3SMyFIgfgbI93y210ySBHMz649wW
wwa7OHNltiCasUAz3Mzxr2E+lrfS0yQ+6Xqjo8FOXWrIpJEV5eZs6o9VX3ZerpiVh/sZMvRaMa2g
CwUbM67jTYqox9sCRVtPDeX6oUK35UoKbhFdiQ95cmbQiCiFbYKY9F9yT0ljT0oSxcZjaAb52uiq
6KA28Ljnorim0PLCIGOcBX8F1hPQ8aW4lRmkFWiwwXgc++6+snrloAWG8TntE5BS1lhdI/u+sJIo
/JBG5dUK4nWJW8jVxvHnujMeJ1jVuzzrnB9cANJqQJhj7euTgw2gfo078cLu1JCggf4oPN44+87H
E9M6LU7UznzEPg9AqRO3e2fsIBwVrX6affgUSVE86vI4XfNzXN71YirJ1hNGiqSSQNudN+0PWH91
uWI8lhMU2NSsKOHqaKr7ICY3ky9jXJkE0dqwsBuiVN5tCjBAbog07Z3fxuY6zEt51wT1NeD6+TyA
G+GiJ/QSkHVeeDxMzr9LiZMwJFdjfhNECedIsjNVj34k15Wz8jUNwG+ft3H/PuuKwHidWP9T4zQL
KxrcEzSTJXwtHDSyq7iXfRtLK9okuDAcGMRwlZjWNfrz+b3wsynqFJBP8VS0wMyd91OPiVhsbbS/
TcDUtqml1JtBTaedY3ZIL0gWzH4nkeV3Ng5gboxv6atuXVKiNA5cTSTbwJbAkDpv30iVsSO9HX8v
RggjOwd1Rfm+qcLe/JBUoTL4roRqwHzl6FwkFESzJBdRpiNry62PiPR5s2pU5VOrV+r3uckkGHJO
aCZrhKjMam+lddk3KwBEcvdGg25o3wMDlePbqcnCxtVVH8g7AhL+uvV5QV8Ju87PG75I+Bqj0k26
mwof+lDnH0bEBWTPjOTvoCSh1+hJomxiP2/7ldFk1Uc7L/trFPzz05Q8Ntx3yKNk8wXu+hlY0pZQ
7+stI/xBuqPBKXsc3uFGOLpKloXfXnNP/tWUCESE5Q3B7OLgDtuODYeT/Q/IepF2EzsdWDfoTXb6
VlFj637qQywI2WuWcWXGl+PKSgdED0mCBB0iHEudAXLbeE05Yxy4SW91x8jOte2Eqr/mRpYp7ZAc
yK8pvT8bV2C9aAGR98D6kZN1MZW9jxtU5oTYxkoWZXYpaA2vDDjVO7kItpcH9vwEZ2ARoxFHN7kO
qn5sqvNlI3GGWVJb1YEbG6a/K/KMun5aDO5UKtHdMFv6HZJpiRtac7a73PSzbgKxFWk5Fq1Qwlg2
Xc89eUJ0IXEa1+3pNnAmf53xZrlTK4qAr2xLwPMdiFywp0DiLAvfTSR1gFpyn252fvwZucPSdEGL
dTfZ3DjNlRD9Wc/QPSJbCjGKdB+/Ls7GRIlJms/JEFIwBmYIyijJ3CZOHccduKSutPZsCnn9UNvB
dYqjCYXJRWvyrAdzoKZm6MqBLg+0hlqoWxuhr1P/SI1EgHlhJTjGVJy0Sbc/Xh7bRZmJNcTI/lRu
IFtITXexOQcyt6nWa37oUgVRZcSEtXhalUNmp4didPD1qosgxrRbru1voY3Iv5u0jvyxbZv2dZ5f
fIvw+RXa/pQYhRPy4ltCouXZcgYrdDtLi7admrbHtih7ptzKcSSar0kxPBt9qotkszBug7jF+bDY
QGrfBSOJScgK+dA2j1RSuw3iUpKrp6m/D5OiewhMbVgZBCFXNtAy1EDfWBjzsHvpNvlRcUX/Es1i
a2LVdtbT9KjF2acpKx8xX9beFblM9dhSp32C3PyVA+NJBujvhxGVJmIuoj1kREmPgttb3IC9H3EJ
FZocujoxfPNGruCRr+oxm3KPf9bfamY4FrsxHdVPZptFD1qmdvkXM1X6mwY9xsE1imR6Z8h5pLij
lU3lTRTn+kdAe8ZJsZrxvu5CSOtRYAzStoFwOX7mNBxuWhnKsdcSvNX3lhok3c/HwX99Hf9X8L24
/9mH5t//zT9/JbFZR0HYLv7x36foa100xY/2v8Vf+58/dv6X/n3Xf6/brv7+2+lL2fy26fJvX9qo
yJd/5+xH0NJfX7L60n45+4d13kbt9NB9R+Lte9Ol7VNzfLP4k/+3v/nb96ef8nYqv//r969Fl7fi
pwV81u9//db+279+FyXw//r1x//1e7dfMv6aG3btl2d//vuXpv3X7476B3gc4LXCDgQLZFHIHb6L
37HtP8jMUskCgIUFAfr/v/+WF3Ub/ut31f6DWwUWMquGYwLc3++/NUX39FvmHzjOi38DABUGU+rv
//mus6n6e+p+y7vsvojytqEfC2iTxCbgPYsMy2L/BX7u62OLhYdhSsMBFp++ijR0eLxIqrJdaEf1
Qa1k6xtqBaXtEV/YCWVZ05zcSMuU9h1pwOS9JBsfQh0hdDdySirlaUtGaWM1oY0AtWGFD3i99Knn
UBkYUteUlAeAxmqJ/mXqfBqVMvw8qDWvIAl8suWSgnZkj8IS1hN6Udpv5qExBrdViIpvMgriB2rf
wWNQWgoZuRSNOTyUO9NLYrm1kWyIdGtloD96MHo1eF/Zqj/tNLzUOrczxaEeq5hpKHo5PZq1MUX3
kppHqoc7WFq7Um05JWxqcIZeY06tIeQ8ktqLdDt/m2RKjJR3Mt/reTEc8JSGFqdhhShDC8ejnkpL
qIzp594MpoNBNuZGHdRoZ47d4KXA4b0wb2ry5pFZ/AmlLt9MZdV7VT0P20QJi1MTZuMRHE+4bmEo
l9z+DwHx4amysKB3FcQKAlfT5o76zYga/RAhWJGUK0cy3teokQBQGH0PFTl7NxnUYN3UjMxPaSQV
uyQI9BvgKtUxw8TjobWMN4CSyx36jJ2nA1XaOuZUe7XtdG6gG6fc1Mavfq8KMYxputWTpiesaad1
mkj629K28rvZqIbZHQSIUDMlPEXtvvrQprJxqNK4RvRsaK39hLlb7Zalle8pXo5vi6xX7uw8UN+R
LLM21txxuxfJ/DCzMhPXTNJmTf4zGleTTMa9nEvV7ZUeDbWqcYpmhd40YlQSyJNRSnXWj1wdq7jd
ZVIQeFJVyvuSxPmqQDwYjWZZ/0CCXVv1uvwBfYX+SPZCx7WgDz74fZev5LlFIjTpKw2Nk2ryAoGc
7cM63CFrRgU3CW0vzMwPcRGZrsOLZGeZXRezKJF2davR6lF97gcg10YmWYkrGYMWoLhr+7yeczrj
dnOhf2vDXI3cIZjKvYR72RrrFGXr1Dp22yXgg5OPefRR6xI9deH9142bTHXWrKJqkNVdgN5j7gZx
1t0PCDc9RrORlxvEPH2+108VHSfmSrvrpjGo10GY+sW+TcERu4YRa9GqTCdkXMJMOQXWML+3DMmy
b4s0A4LYBYFyk9aG/DZyTGlG5MAe1mZb5ioIE/KJj7VjkHhxJ/Ju7UaqYqX1JFDOEn+zwt01SczE
zUKjOAzlOG5y9ASCFfoi0oMaWPUK/Ku1FUhFtt1QyadJMtoPgROXp0htbIlOFl3lGcpgb0nVtlvN
N8tsV85JvqYQEZ+w2YFwCCnhmPbUK1aFlM3oLzBFrp3j47vJ5sB2h3wK23XThtI73h/5Ke27unWH
Via9W6gcSlUXuCEy9IOr5c6wN43e2CPsr/ywJsd/CBQ/q1ewR9S3rda0gzsgXKKsQoUEIu6T0ljg
q+PXdxVPjcAtfCUwXDMs1WTL02L82klWujftmZlrWim9D+N2OnSpkP+Lo0EO3LFprM5FIre4m1VF
eihM1dogS18lrhEGzVYeOpTizcw03C4epMwt49SSXTJB48A5HCifWzsuWq9yhvwwTcN8gIdep1Rx
R3ZqPNj6PYtrulErvKIJH+cyJllRS5Ur17GzqrhdcjfF1XoH9jE8Iuqj3rdpzJozK6A8KR4aiut3
vXoz9YmsUJRO4nVeYm2xddAKQR9g8HW3GZL01vAV60bGHSHz0kwx940z6assMIo1Qv5G4KpVlz1g
rtK2riO30l5BHdVx49yOjjYeiDeZLdUfqnbsJ/YjxuyIP06PRaO+g68TvTGdbPxEXb760+6HoHAZ
e+D0/jh8f7qQXxWkcMrwn2W0cRavbL8X4kpvln/o/8GQhDzVpZjkVHDhf6/rL+2vcczTX/oZmEgm
kYl4R0KUhKMvRA3+E5mI3xLyzVDRRdqG3AAh8l+hiWL+AYSdBxqlG94vgjDxV2TC74BKJF7h/wTX
hKzpayKTBehDyLQLlS0y/FRBDfLuiyi9t6HkjmoyrjpTa97FfTl/CpNx2+kp3qGZPiiHQRq0h6wy
i+/jPJr3kTSPBxKr0qEMhu4T8vnqETPF7gjpOdjD/04fScog7vT6lfX/e/hLQvDSWiO9Efx2FL+8
+d+PZ8tN/L2fyw19kz/Q0+XfhIpk2oVe0M84mDLrHxT8SYMDjMPRQpQ5/hMHq38IvL2QeQZ1S67s
lziY1UuWA5lr8tgkDWzlNatNRLt/P85+RsHAT5dRsByE2RDWvXwMjMZL5oOTp54qrX4ZjL+C7l+D
7H/64YzFr+/MnvxlXqmDfBzMwjW75n0ZBXvUYdeXf7z4MS99+/JBabWTlSSNfHR4tYO394GcX/7J
52/0v0eFUf/1w225jNUu7GSy8PM6VUe3H9EKmIvtNJ5UA+2R/vvlhv6pCwssTa4plerPNFTbJ6W+
sfRrmO1/GvpFbqdAF1eNMDg6dqrkjqg2qZLjFfY11NE/fPfSsy3S7B5vDDFA48os31nll8vj8SSe
9cKcLtVHwNn4k1yWylHR542uBQeHO7HPkJ6yip2R9HcddXFjHD1tDHaSWt1bNTVBXl6OUd6AD7kj
sFlLqX20q/YUo3KnygeTQNsdCfovf+N5FuV/FsfS2BiXUJT0Clk+YoD1kYIRoUu4mpMfjp4dFKO/
kjb5pxFelCmUtFdav2CElfyzVsfu+LrM5t+fL1bML8mfIEeyL23Y8Zb8fqLEYo64JF0hnf7Dvlni
aIKRIqwp89FZp61LYCpzgfrcVyu8k2sVIZUrG/+pFvrSKlns/AB+lVWkM1rI2ndzbI7YuROh88BI
Kd8YfrZNJfuAZNpKKcgkYp8bKN07kHnrKXE8OOjrYZJXgTSsat/fdjwrJGu+q8xwhVnIiphukwXS
OtLzU8yDxrYT3jZDjSMYUuEqAPxS2iDyR/ZZ2taB42l9ugrr9+P0oexwyhqNo1+ecqyBJPX/cHZd
y5HjWPaLEEFvXunSyaS8eWGoVBLoCQIE3dfvyZrdXhVbFGMyYrpjuqYHgkDg4uLeY0Aq7JKrUamu
Jak9GE9G9QlILoerfsgxE9PTzX1da1HR5KFKWyDp4PollSDVkGgqtS/y/orI1w7WUhb/XWuK16Vj
iM67F6NZN2WBHWf+ZJeeAyjApHutzlf6ZQsRZN6irfoMQmtTphzG6q7hr0Z2odZrjaA/MIXvPuAs
7mUQgSxlgTNk4UFQTiWeN0UKDDOMb0S2HcYdALghNY6pkfhSSyJWmaE+OkGPXJ4NeEPoo+cU5F4H
zNppJWhweCXgLgsIzfwRNKyfj/op1fpumrMoWgnaSMaxn7uOhb32nJPE4+Ormo5+zZ8nSHDDq2fl
zpn5h/xzMO1ZvodjOUwq0P8H3YmfxkyNhHO0BPdjRfcml+zG4uPkngZf1usW9dETPj+gln3QIXAb
U+p1LbyNpfJEiwIvvzqBX3cVctU8MAuiNqij5AXb2jFUhlzD79LJrzVoQ2ZgjjWebbygcosyH/gA
QvNN9qliEN71vmo5XpY3Xo6yaVXWGzD+/BbyTFS569XHur6MYZdqxfdO/lGrAkJY/X+qq38VV78m
DwsBcM5/jokje1li7TWUSjJlgF3OysizivT/r/Qpsn8JgbVaTEMJj9hDR00/SQpf4umvDCFcvDyo
Vg+E+CrHvV/5ivrqjFt7ygG2MwJNjj7scj1rehrsFH9k4npRL7L0prKoL1UrrLQ2WdkPS7//7AKw
gI1u0LwZDygBb6mB22yNYbNwgc3pc26KVhaKHbhakgs0aENi+Kn+u2y2aqn+V6jk/1/h0y/1ZYVh
+pelbo9LpiW4sR+7/k0nHz+fyaV1mcX+HES4XIzYF2iKQWJuNFcu3KVVmeV8rGBVxlSMayGMxFJ6
qhi8hu+cFlUxfvfz5BeC6pxCB8EOaOsL/JA+PtbWVda8W9kKM3VpXWaxqrZ6a6rpqBwSHlT6FgXc
n6f8R4PtmyA4b4E2LlyglW5QDgxCWHCM31RxG1pjEVSK65mZs7PTFy4YRLYe0mwnIOub1cZ937aB
zSiq6SJQjcInULXveb7tujRyhblPjTIwNR7RWI+6qdmQsvebXPUS4EpTeRTpcNMBRA/BblG+CaMK
ybg7tbNbtktp6CoRo08GzVZyuoXFm6sgECjwlGNsIyniJNIb6FmTM0eexRqLjYKnaXl6pNxm44Ve
r/URF/brXBCJJXFRAnQygRCHul8PA4ougdbGzRA7nl2suQAuLcxpI385yA2s/YgW5wiVyQZ8fW6s
HISl2Z9+3pdxZZnCGpkhAchTzYMd2ZQ9TePnSKWHXsN5EdSaRQqIhbdmmsXToaDvUoX5wRoReGlR
5qECZju9VuKm5kkIUQrAo38+agvRwZplRf0AArMda9PBEiyy1B6qH8k1oSsxeWnWswChmyYXeorl
KFtYfUKcdBW6uDDvuUEyZKzjWsnd6VDHd0Kggx0jC+/XSLILW2WOagHClxoQyUKy7xaend8PyjEx
UhCANU/rf5+18nNQYDrqpbSHP+Yq29Z4sHPhpa218lkXFt6c3eRpXQBtLXFSa9iv4YyuvfGXxp2d
zWSCcKFTYlz5VsAmeC09Whr29OdfjiZrHZKC5DEdemWbjGG8BoVbGnd2HAeX0wHEtenQGonXq3fC
Wrn5lrbf7DgSjUF66zQwpdedcqPiDab/V2ZY/+Qxc1GDQo5p3/VYiwotrC5I6tuf99vSWszOouaK
jMBzcjq4eNdMW9P0zxrXmL0haDm56OWd5guKym29xk1amO5ceRdQMMGbBsPm6WWq+92azcPSuLPL
MW+QJHL4Ux1KejPor83/Nj3+27eDMTtxbc5gsgObr0Nhvw35ZZLxM9d3duSUoW+gJYIY6gyBQYMk
35z33U4L9OXMFTSZ4qKD2Zph3WnTXbv2gF2IncbszCVpP1Z2i4XI2I2VtzdSlKiEAUDPnd1QrQlV
LH3G2QGkLSxdsxo/JQG4ZyTAbtHzQudcFxiw2KabBFMOE6AB424YzrsL51I9JeDc+I+ODV1sIWiT
rVmiLazE3MlKEpbJxsC4Ix4N0m/peVnknKekT2pD9Bzxoi/3lRHFZz4a5iDVHswNOTXucCgBNKu2
43+n1PJP3NRnB9BJqtppaqzD5L71/BOKHZtRCl+PReDye4M2Udoezzo6cxxdrnI17rg94Z2MUpK8
V6tfPw+8cK2cuoNfz2QJmIjdQkX+oLAU73xlo424Bszo59GXdsrsZOZl7BbwoJoOA6RSVZjAJq/n
DTw7jBmghqyysfQdDy17G8szJzxLTtsKrMwYfKkD2GXeBBeKcyc8uwtHEEVUJDKIfeyolzspV8QD
FlZ4rnzIdVlmdoLvVyWHQiZeMq5paCzsjDlknhtUACmGJXYN7tl42ErtWME97ucP+Ef59ZsH99wy
C+D5Hm5muBXV7FWMyTGBqg7AoSOgA1DhCl3zoVYbr8mFT0kFXePUo+ptoW5GI9IJ89VR2aYpXZvN
6TN8N5vZUU5lWhP9ZGcsOtuPS4DgmPQGdS9bw3NxMtos9aUNttKaXvTSd5vdsV2d4ieUxXiIi+TY
sPp6zQpj6bPNDvTQAdrMCvwmttxkag5UyzVwKys31dLgs/PcCrSu5Gm3tbrqN0UeOcpdStZ4OjOZ
838C6r/MZsBR54Jrw0HjqKV0A1x04FZqST+pX2ORBsQFVkoje22UB+AtvdLMAgYYVG9Q74Qcgl9G
VKvpVV2RoMgsL7eVfTuuiYsvfbJZbJgs9WQWiyMMkyiUhHbDuPb4Wxp5FhyGyW4KJCuIOqOv1rvK
XolmC59rrrBoTHUsoI6BW0OF5lLjGcB1Ksm4cmj+HNVvDs1c1LnJ+FhZp5jWi8JLsyLKRygem8Ao
wjJbmzZDpn+62ZPSuWHW/arse0PbmD0+U2UFVfO7gBdmZwAl+WRMZShEHlhlvmEa7Nkn03cLfcfE
o0lufw44p5P83WRnWTgH4NAVfTkeYIro5emN6JkHhKsP3buVw7HwFf9gcL+kt2j3AIGtK+OhNmrI
S36O7Xkxfk4FKUyTJalSjQcFvT08TM58Ws/ZAJMKDuDIULXr0SchZeaN1pqR7dJazAJFWrBBhY7Y
eBjhOZr7VbfyFZfG1f5OV0DrmziXKgKQbaGz2PtOcWYhTZ0d76YowZdo6vFgoenJPfn0875bmvHs
bLudQYQF9dkDhBa0I1CcZw07F38h6PlCGcEYDxDjMa/OHvbU8/6yh90sb7u8iYdDdz+l3S9WiPef
57sQipTZ8WMmozCkQKO149uMvAxOGgJbfd7DYa70LjOWmkk/jAdS+OgZ8vOSzDlZtRuRGtcVhoUA
MAq4zZmzPe2UL2s8xC3F58Ow+oV5m60JICzsM2V24nqFpIwb2BBVcgRJ8LUgoPuufLuF7AiQv79m
zGET859TFwvg27sXCA14JmCrdRxZ0w5weo8KeqNkJ4C9CQKL4Y2tC3+vDxFXPvhFYR7fEcKiuj64
zg02rg+wdKrd5/wJXDP8yx34X6M31oCNTs1uyGBYlr1DLm1nquPWibemvG37veVsmbuLAQH3UGkM
C/ADgLP2x0b3FAue1sKbJrgUKdxzE9UnyQNXnn9egaXFncWG1rRLDuTqeDBs8Ab8eE1OYeal9k/G
MzdytGFl1YxUAS8AuBrLvqOQt8xVJSr755jcKCnEzD9Iedf0T2b3SpH+nPP7/At1mQxKG1cNXtoO
Catqa4wryr3frxPYK39vlByo6MqAKO4hf+vq7XjebQLI6N/D2u6QU0CGMewn8OiwHPt5Fb5PCRz3
9OdfDiJuPHUsTl81zp4sJHPFdGtZ73F/XnMfj5m/x9cBYYczHKZdx4+65aXGSin49Gv/O5X5l1Ca
ZbDKggH8gNZ25XXw2esAnjCyW7N66cq1ZHzpU87iiVu0OjJwFAHVbkM7L15zzvz+IgAY9O9FaWxF
dNw4fctyAzksQMhdHzZrZ27s2UHNR0eWFrwwDzUAHPWuZ7uft4p++rW/W/PZNR4XDJiyViK5iy9U
qt9o4572RhCP90rykACMNRl9oHRmVNTZMVVVj6hXqkuiNEm8TDRQZOFb0xj3MGHwdJqHDYPwQm3f
qMQMCMErhXl19SHZlqf3kKQMKlX4PRpAE+VBkQ/+z78GVC++/z3mmEY4A3Uny0IUo4UF/eI+lMwI
HPSc++Z3FquQ48w9SnW0h0s/UZywNBtvGqCRMMDTB7QTOB8MyPYFv+pYD0haFTiGjIhVbHNc7NwK
NShPxgoFSs0IIEoTMK26sKqLwTw5MCJg50Xoqg+D8VvXMmBunm1G7gy1i0ytvK7zX0r7aEsthPeu
l5zYGMSKYB8RVl3qjcY7Sy+ShADRYkVtfUySpyKDQktzqXZTMAzAh5m7SsGZmG664kTaqL3azUD2
VT3HedAZ1OKGt6KQfqe8FJXmC6g9JVzBm5L7ZDTAtxS+A/IKLR8m82jXmh/n9saEXUYFz4W+CCfl
IYbXbEmNMFfMK8t5dHTo+rjeCL0dd3RDaOiSGLSiTDlCms8fLBJyTfXq8lOxzDDJXvU2Pwpd+noj
zou5cymVyYhp3ZinLovuo0PWrdna/El8v9nycxgHmspOYffItRm7r50L53d9ASK8k/rpFDF1S/Md
2Eg/78uFXTm3CklNmgBRiJdkDPlnGXsi2VjNamdyIV7OsR2dSmQNOTbUOGHSbPE3G2nG+FnoF6y4
L+qdK3exfgNdGN+13wW9q1m/L8QdyaMSvMQmAWnM4r7ZNJ4L2Ra13jpFc6dI6K2qKD3Yie8wBrb8
Laf1Y8KjooA8tLCiUlN9DYhq4oK3n2+AQesBr5OhVjUAp/WBoe2T7DG1byq6ae0NgYnmz4u5ELnn
MI/WsId4JAo2hAIZSIIu+M15A8+u4bjgKe8J1rF0/XQ88u7+53EXvv4cDj0llgo2HL6+Iy4yvh+y
LRlWsLqnluA3e3gOYwY8vAFVElclKIOACv5uaOtXJ0ZpkkUdIvZoNXuQHIOff5GFhGKuuhLreT32
8Tgc8vhoinueXxqW8No1z86l4U/r9yVfcdSUTV2NOyhOB4+TFFrsr8KFDnn/v2yXxZbiwkmZQ5uF
7JRcnjIWpToYVem5zi4We2xdK1/5IAubc86P16qWgOKNCxpPNV1GRR/+vPRL487SCrVICz1nGDc3
owHswXblxlwad5ZQ9PDegW8EKp5WvhtOCrgrj8ClbznLJyrGuAq3m/GAgmpg8wrw6dIXxlGijrYS
Bxb2/hxqy4nsDOfUbu2bx6J5NcgVz8GTVAT6PNRTxhPgeC2xWFimOY61tnJJqgwlqqGtfE06GwDN
zos6c61dOTZ1ZSRiPDigxKaHbK3buLDX56qTag6bqOTUFUxbcan2466uU7+BYbamFHuFGMHPG1M/
7cBvQtAciGrVadsVGqKbrV9UBDwV/QJiPf6kHCdQP8eiBhX8VzseCbD0TrrVDdjEiWuzA1u1mbzM
qbx2jGKuesrUBD2BfmPqwv1iumfNQ2W0EDTPQJn9yMtLAvI+SXnUQGzMcqKf579Q5YV8/99RZ7AG
eOZwnKyqfS7gJtoMnZ9JvLHLLqySX1mZI83RvBpNhobdsPi6sG5s5xdn3G9w1WUlUMcTTCLz5jCh
rkZcN+iyCFZEuOVv1PyxHIPSXovAC1fJXIBqGIjD3RYNRyMP+jYAeT07qwgLhau/l8FJ1AycZXxG
yn/JQQYZVPN/XuGFszO3YI5b8OKS5rRBnPeqPpL+5edxIUTx/dazZp9uapVETi4euBzNEo3XHuW3
ef9aqte8Qp1spK8UHYGCvd6YHsTxAtvYF+xRpa866PInu9wGxQ57UjaGlvp0/OxH7M3suegbH6wB
wNReYBISFAUEdDcZrTyDZF5vd77WmmEHDr1FoWFCQSwZxo+YgI1+SLILBV6W7NIsD9DhVabLwjy0
40fLt8yIVPJi5XfpdCRCpFHR3gsIQ3oKGS/Bz76FnAt2OlefoJOO992eWy9jf03zLDCd15ZfQKiR
dk9V0aR+nLjhxERYTp82pEBb7rXJ5QRxlcTAA8UA4t30G90OoE3sJbq4TFoFULh7e7xP2VHr75v+
Flz9QNKjUt1N1UUT7xRylVdbWl6w5nps7jLjYOn7KXWCZKIBlJKzJoOIwHWuQbCJP0CggOm/BZjj
lrpPx3iTZl3giN9F20OIz752GvE0gvSUWE9J3/mC3GDqhvz985df+u6zt3sHb6SmVpCogViStVew
gz9v3Nkla5TgcdcDxu01kFEup7VQ/Ken/E2MnGNCG5BBEpoMGFiJI7RFPSLdIAGBvyReYj4UaqDn
z9nTSxyZ0wWxX4j5HkPGbXJ2rvNkpR8mDFIZL25MsjVhrpXYd2rGIxOv05qCYHceMAq6en/HgFhp
e5aqQGHErISKwkGhK0f1VB/75vefY0ubKdWzDMyYw1SY6LUHSbPpoMk87DslGBDfz/p8c4xp2ug5
9Cda5O8N+ucB3ifnjTt7FziwjjRsdkIK5BeZHRRriqzm93VnCBj/vd55YVX/Adh0YKfyrApd+y3p
Ig1XSkVg0KDeDvRdt9+bcc9SdG2EDPoaPiJjxPnWHsCXFdK3dTQnu9hTp18cvpBQw3QGr4VbYw4B
sOqKiCvdAoMobDVIhMVFmGqfmptBI/QD3rs7WVVXjMdeoe7zgfixM8EOqPMm9iD4dQGxQnlp02tT
vzLNCLrEZ36pWaYPwY5RLWO86ZvmNlcvIGt65sCzGyHrBmikUOxgVQutd5muJAkLAWdu0AUZEJ2U
pxqEQriXWM8xKlfn7a1ZyBmdghFJYjRL3glVr6DptQJ6XcgU5qDXSg5U6cUIxIdTexVeyol1D/3k
lXWe6Rv8X2Hf+bOlv7zVkiqBBphp4CkItQ44kx6MHmSqQtFQlWojqn9APsyPq0H4Jte9Mi+Qriil
lzbZVQtVnJGSV7tKP1yinBe756DZCdD1EiSH8VBa7W/9KdGN8y6bOWyW9nEOf6N+AnLds+NAW0vl
FvbUXK2VOlrKdI5xJdLZJEg+ztpQc9RsSk7qTznwMZr1xJX9maBkx5gd2VovrYbUmG5peYMTydXe
x0IQNGZHtlMyyRLo9B/aGLAKe/Jc68EpdcjUX+TQ76HdZzXiYdEGWUN8I7lBIdPPDDBHh9vKeU8y
E7TeEXxf7brOwEIpntnY3fWgUbZFHOCWiUsw+tTN4Kie0tZbAdBb9zxpV1N9pM2mKLZS3UyQ99Lb
614861TZnfchZklKphWK3jAsmPGqs33TnxeKTloSX4skYhyyCSpKKDDk17TbKGLl/Cw8F+cg3aTT
oZCk6ujjG9cQNMy9vEZ9JMnQ1nEg7ZiceZpmKQbt9VGCjIewpFVBZ7eRsO/PWu85ahcmY6bCoBJ1
kMNWisA+s8s1R+2SOqZT7WBcVbmQz/0a32Fhveeg3UHXJZ3sDuh2fm+B21vV6JE+SNg/irvzFmSW
Xei1xiyFStQG2/JSCpRg5Uo6t3C3zNG6ZjNC7k/D3C39pakmKERdQHtt5WpZiItzxK5uVoYjToNP
ZijHSKzZTi9NenYeYYZG2yZFDmpmL5b7WaCdwu0kPG+tZ6cyjWtz6DVskgZs7Ng31ia9tBiz8pyt
IG+2a6Ae2sgYthXbnDfd2Skc3LFQLInp2vEbZNQMel6vZo7WnQjnbqNJxDwICiqhXDPnXViGOVbX
mQZUgpQcQU8NNOGZxVkMAmcO0h1tEDt1O0PFeRMfu4ezFnfuCAJ3Yq5MFgaFv3W4JvixtAKnXf0l
3+ohSz4VkF0/zRRln59n+qfu/c277E9h5cuosYCPL1OH4dCbzM/gMwaHSutXr55crsS+KIVfxYfW
gpZ4ofs5RGjSEt3PiqKLeGQQQ/KEVW9qvDCyGyiQ+/DeaarHkj1DqmrbVzRIzSlIaf8OsFwI42FQ
WiG9EEvfbMXkF7q2F5A8MNMHJz1C8KrmO7O70jWUUK5rrdtIZsKd56noml2pozydvQAh4lfKpEPa
1gT8FaqyvgJqjD8otkco28V5Ce9DsU8SqEsMI7sU7VWvVXun3bTx7TCgoAJhxS18qDaakMJTBw1Q
V5MGKFwGLE6PU18fUhKOVr/VcKN4YuwhdDvt3LrfuW61Mai6ge5/VPXuvZtC944l1NrWenHec+Ak
PPX1M9d0Su24r9EqyoO49mAM+POXXgh+c/RUA2XzbLDxGkjbC6E9W5B7bJUzQQlz+JRLZcoqHaeT
mb+ldjeW9+dNehb8BMuVrC0msCvGqHPU0JDPHJvq58EXDtQcmQRnwH40NYprBjzGLEiNlcbH9ysN
Ya+/vyAvR/gAqFjppNsgE/fKMjplUT9P+g/W9t8H1p4DkHha8BYCSrhnBuJNuhq0lYtI+8iT2puq
zudy8AS8VcpSC6TzSaxnBtxrLuINRAtvIOK/MpHvVw/q+3//lplDVSgxI9ArzjOpH8vzchZ7DllK
lVR1KdAOB409Cudal+d9bW12+atSDGXWI3zqEX0Yf/38Nb5fBOgJ/r0INaSy9cRN0RSK6OW4sn9O
2dm/v7Azd3IxBHMbCe+4gz25gYGa9tQCIUMsYP9Wov7pG333E2aXv9nGegPja6xFbEUVZJAUcwgK
ZPupuC/G57PWZg7NTwErNYYMC17smsszexRzQH6uxpaRnzCgEHp4aPAXPS9V/lPl+HIPEgEHLAN1
+ENmtGGp3zKQK35eh+/DAbSu/94jjez5oICBfGj5Tg6Q3QWWoszWKAoLO3COnAe+T4MxLuYNH20/
uYNK98o9tDTt0w/8siCaPY0JHRAdM/u1IdONU0gPolflyqoszXt2HMu4EX2VYnc007UYr9gapucU
ZL/Z2n/8W75Mm4z1kJMYvdTYiX1Y3Z6aQn4OFk0Z5z5RlIBracjX+N8L6FZnDqmnsp6sTqArrCeb
iblBW78OqLSZyrDpC7Exys6HlGTIeIOiLLoy8pjHwc/7amkFZ4dYt+q+FyliT36Lls1KZPjD7Pxm
/eaoe54BZOYyBJ/KoYdEhi2kqqVjXleoqMdFGjQj31aGGcLK0xvLOlQUgkr1jhlAnVTVZnQccE5e
MILfV5vceSyV66ne5xR85e4xc+SOgpUSA0EYq92vvnvLxV0utsq0k00XDTBN5+5vYq9JS87cov4p
UiqndsSX7ZCV+ljpJp8Ouopaz/5kEFWzMuwhgabI6gAUjpHvxvwa7IVSqL5Qb1Lt9ufvsxBk53yA
LDFBec7w2oTto6SpF087oT0V7qF3zuyrzlkBI+y5W+wDQEIep9v8vPLSnBPAeSaKAp5OhyLHt7TD
DkLsP68IlLK1b4+nPQcMGz0wN0VdIbs9WflKX6t/Wf0FVZ4d8d4DXVjqW9pd58z1K/vtZFtZZ3tg
SKAJyn2Z217XbRN64bABWmVPvf3kWPtefcaO9ZSSbBwVTn0EXEbIrbnKURUXtr7T8X+RxyoGot70
pc43Uy03BAC/2tpC33UrIIbWJnsXfxXW7WDEe+ayg8rfbbfzUpb71klieoDWivFRm2Kn2feEQ4Mc
5sPUuEKJPXRMZzMobKOlUIGo06Crx9tp0IKc7dv42KsVSo9WAKOCQCGxz8k2tvG0shj4344nIfpd
u01AexGi5eyDKh/w7BbWtOjtspPhot/R/jZhSmSSx4p9wDUADW38k7vpXdsvnCLU4ruK7uOT0Vif
RoN+nKYLAJv9qgkg1+rZ5LKu952h+jAI89vucyQXWpL6tbo1Mhpxo8Rq9l5d12ETfyj9Wz84HhzO
vFHNPhmWyOqkT2UfEuXKLbdKn4W8gSa/SkGo4oPHFGh7jspumMRmVCBpSD76cjiOiLpN9dko+7wV
W9157U/I27RGCTcy0UvLtKeSHdz+I1V2In3U6sxXSoZCYxKM5Gpwuo3IzEcR3+bA8HNe3polyL84
wC5a2bSPoIcQ9LkVmPKzr1lQtQycRW2jmEc3k3B3uIKBoEcQlrx+jFTqRgVVAtPmvo5oRGLut26L
eb/n2aXB1A1sLHwG9gOMFwInnQLDvkPVDBUjTwzOJh5bX6awgECfTtMOHAYBXf5hN+mVMUE+C2zO
Xr+aoIDoCNMHFtPT3bdi2AB/HPTc2kyJ6tmyhDHDDdAgQgkaNzTCzLgztaNw7yl8j7OLrjh2YzTg
H9vTfzfJSU7SbxooSz6w/Ap/r/D37t7dyHBqInROuRv6eRJkqJuXfYva+UZoHErmmFx31QGHkqB/
Z12V/NBoz+3YAFWDQFx9OtqLyN918eo4my5+GeMXVX4W+N9sdZND+i6F/3hRkMsiC7PiMp5eY22b
mcAJlz7tjkNxzYorrdghnfYJFlQ9eW+pQGMGcX9ZljB4Dnvl1k0VzwKTpSFXMbAUWcJCZbxGHSei
pNk2Dg1grd1lFe4XMKWQXfDXMttVkl/GxQihwiFStCpqG4ArQHpJiLt1qmFbGtcABPstuTK7y95q
/bYN+xKU6vLNMe+rsQ5sUQQjl/cDpMs01CSgkneJPAmeFNclxYTFnk/EL/Onqd6Z7RB19CBrLbBo
46XmnledZ2CTktz1BkQdosaee2rMNpGGQGSD65fZnjByQLKx5D2sHaRwURoBwGQafEcTQePADCCH
PjzQGIW8dNOjaVzbyrF0gMsOAEhHTwxGw9BOeLP5jaoNF9TQbocCKBTd8Ej+mKGuOgHpBK9xG+90
p7rL23TrchJAPiKEQGpF0B8GCreQtyX7zYf8CCnzfVZAd17PNrp+Gztwz8i5B/sKuB+a0PHXgTTv
Pa2Ew2cpA7e/d93RY8II7ebF4jmYrcCfMxq0dHgoUEyRNQ8y9Q66vJ5p9B53H6QABgpnz6FG4CaD
DyOGHCvglm+pCeBNA19LGCCgx+8TKH1IkJl188IC0r/mD4YKXJ5I4Qq0M8E7t7sAfAMArfKA64+u
dRdrjzLlVxqkJyn4ji5gHZrOIkDrQyZeaYe6SyWeuTL8UoHos11yOQhcArBzOmln+rVVejGX20wp
fPi27jheTPAdDBuFvZwMj4uh8RSAJGRhBsw5aTflkSHux6byXBlHwygDPqWBXZlRNu4EPKNYESU0
auFogNNbDXdTB1oqrAXkoRDPvXEtm0dLA4H/hlRPKKESmLUg4cG/Mbilp5PXKrnpsYOa2MXz7SQZ
W3oZIPW5fg2HSE+Td7RGT16D82m3SXjo1NdZj0LVY5beGTgsSdWiVb+PNfeA5phfuVlg5a9DzfYI
1i44Z0RPUKFTgL9WQ6bcdvBbyXDzdfqDbt9OAmDLIihgQDY2T3UMrqeb4yftegq5/To0GgNltSS0
teE+1V8rvlcJyrUJC+BDguSVoxdxhAIt6V8F+21qO10g6WO72rxh9F2dBE7EBUR0tlmzbYtfaruH
06Bf0z3AUjurg/8nGAym5sXZfT9uSCeDMX4EgkiFaZ9raPBTiRQb2Kv0fQDJzu1vTBHAScptnrkT
lcM16fZSS3dte4tiD65QeIC8T4bqdXDr1AjZFBN20YtVvQm8pRKVo0hn7zuE2IxBUCHbaRlY1ZdV
pUJVoUbyxbe0Hr2yjorxqob/SVMheiWBUI9qXm8qqME2YopiO/NUSsPUPIIMuCvo1YQKNixyevJh
QcMQoB2lxulXUfjkPsqEeBmZUOijIPhV1eiz0vVO8WaqhR+L9l7ikhc3ZR6N9NrQgyG/SECztNON
om9wGQM75ucp89IiUNQ3RdkO2sE0HiZ5rRqPanHUC4n22E1DAOACgVkaXqxdd44TqehBQQcjw3XY
J08tDXi1RSsJog63afdAcPdxB0rqLYP+8QRXXws/A9QPt6LXlAJLnZEDb99oR3AwDa/v+E6TcZAB
WFbDnNRFQtZt7VpeOoXweFv6hoO8YGquNR4X2NBXRYk+BLKWMs8DyAvDdWaH8Hxls4NEdKoZ81OY
2SSu2JDe9DW7R6oFWdWqCzVQ4yW7cwmN8u4y68XGrQgU8qTnphF4ZMcExatEoDyLtm+afCrjJbwP
yvoDUpFEPRbJvpV3cSk9s3lppzik4pg2iMHDJUsfpxSSuLCBdvSwRdnaSF9E+ZRpUQ7HJltGEvwa
J0cEo7jeZRbZ0GqpewUB/JNnWxCV/LRKsYnsQOANMyECDE+ue1/Y26m9asw6aFJzU8hD7ZZXKuuv
cgqcFoSBBpJeNNAUa4G3JynuF2uw8TL6AHN5M9TiljWNz+I4SKdik3TsvR2a7SBDG7907HK/jpuL
su+hjHuD5BChwPkfzs5juW1tW9fvctoXVcihcToEQDBLVLY6KAULOYcJ4Onvx91am2fJrlLLZUsG
QWDOMUf4wxq0jZm/qUW1SpLEm3vJ66puragPoH9WZZS5i30YjXdV2Rbh5blqt12IyxB7qOuzfc8j
MKkwEikw0xE96aCUMbbPPhbOt4LsZSGn12x6ECxijQy70eK1yAxPnd8lDjgTNeChPc3RW0UyLaNQ
YcWbhadcYr4WG8vNYMh+qeuXDeDEwybqnGMP0UkzPq22W2eW7UcSrLCw3PazvNJax21YN2ldbXLl
dSprz8x7EgFXOSq9hk+K6rd9slYS0x+7Tds23pRDJpQuWhi7bDhm5nCfmliM3obmXVbckoD2XRe0
lfCXbO9EwEuUxq3SDSIxrjlge7AMxHfYKMUxVwxPT+MV9jRHvcq8riE3rNRNUc+rbimCKudga/Kg
a6CDGQpbo3JVwnOv89QGFVqVHozGp3DQ+psZPIxW/axZGNg/1vMLOcNmlMUrZhB8vLaPlMyFl0Jw
E+C3PuY6kCPDT2nFLuZpGq2VopLODyxG0nJ8s26TInc79VyKzrONmo2BPREJ1WBOgLQFBcEUKNYz
5vLrZSgPY2ms5nhC3qk5t6hVxq1yqxscOWJYdU22V7WSWsDyo3SfNF5IL8LJHbcbbbcpEAkz8bph
RTk4++it7XaJhTfRtmnJFjMuUPBQ2s4zsjV2e6hK17fzcNPU5brOumNiYVRixxtg5K6E+oXNRXH0
4p0iFG0uDPnsjVZnhxHBb43HvEjLwSnBj+nGr5yA2iKvo5AULepXD9HPDK2VUxXbTmyNKXcbGEST
Q4aPEI1q5L5WTHcZjmIlm9OusBej8TSSyeNmdWsr03HpEd/QDNnty0/Tqm7UZN9Wb50W+ljYc3gJ
z5y7jdWB0o9PXQXHyd7XmbRChNpHSY/aFp5bFSBtvAq/cDP0wv5pMJ2N3JRr5Mv3mrPje+TKc2zE
QTyvncnXtMkPkR0atWAu7N/piFSOU/qZNXlx5OG51ZmHQfTral731o2lceOw+koBUH0YTk1t+aa4
U9U56OkBVbK9QolvPSXqua2LQ9MDiGyBsNoUjrWnmjHDsceeEjEyn6K4chvA8WSOaRT6dlT5yWJB
VxXb0W6+LLTBV6IntFlDd6zre9RbVqZ6HqrkvdDj25lIAwuybIJkSVzgC0WBLvJ0KJWR5A45cIWo
nXQT7mYIy/RadXLsvQFPDIGdlTBLOFsV6GR7E9Z3XXsUkUl0fEmcd4T56lWNkGeWxBxpVEBJD4Sf
KI4msDYoJ2HT51nayFWaaa3IlZe12lGgMWApmsfeCurlsYQtGXHwGuIeGUW/tpEqD6sHYUwPMvrd
Q565DH0gNgadEuQ6H7hguzXNB0cS/iisNV4RAAXcQYR+Ew8rM31QotyzVMedZ+oJCkmRLq5gC05h
6Q/Yh3WkBIXuFqa5cVKFA92RghIQZEGozHq099vp1tE4XRWl9xojfFrazC2M+LTg4KXKWznLbp3m
y25w8oLA2WmTt0BPXsCaT5Pu9hQLs92d9Plh0W5KEe6XXvUxCgxrY49d10JRHsd9EDpUwVHjqb3u
4jMTlLGF/cR4qCv9S0eVHpX+prrttbVVniJlhyb0ylF+qcnTGJ9HJ145/YG4BZq9TY5NSlujGUBC
r02k9U15fpDi1A1D1c2q/JYxF/lDvWLMG5izc9bSeBPOzrbPoqNeiLURqZ8ZGao5xgdhPc1jw7SK
jMEpaMEsq6TV1k6RuCXU2DIjeJhSoDnxTgaK1Y0zBTkNBnTbEIdWV5qGAg8efzW1BEPetRlK+9A8
aVQancUwWTwM1oI/DWW/tWhBpB1HEwLuRcu+mnD7a33VqVaGXbsZ0Q634ht8so+CkbGQPR0qmESm
U0RwlFRPwpKumM3Xyf5y8njfdDj2Je99mTwylbmhK4J4g7IrY064fLBOtt4+dH0YALejWri1q+qm
js/pdHcpTN2CZDjpNTcVx7xkwGypR1PMrq1jQ0romet9ZLanOuQYWN6QRXStUluppeQv9mtKT1Gw
i+gbgcfNY0bk47LKmRCXr1UObf3SyYnv+vYtpV1j6jqZWe410RfuF/S1Irdjr3UI1c/a2wQwUmXq
azofoRXf2yMreA6Mwd6YA6VKox3iTPNqE0ObC5Wm9ePCCArHb7kzS3xVlrmSOmtj1Cc6jq7Cq0dK
PIjsTVziU5iPriMlayzkVvqoU+CzJ7AF6G042tMl8Gy1qNugVoTRXWi2BNmvhcDZQ/lMw+hUSOMm
ImnNNeoJJQOBnLpqkn9NdecCTcd84HxpiyicY0Lv71N1Yzcnhm6wYJA2K38nzZvThftE7gOl4dxR
5tsmLnwr/8K8zyiMtRpusZQPpthx46UNZFZtqpF/TsbGIHugNla0xY/nhZgna9vGsqlrKy8tok2R
j7el81oqw6miG2UY2moYydUj+bRc7Oagt3ZYMSTWS4EFnfU8AtGJpN/VfEtbY7bvDQ+X5OSzVe2D
Q1coszBtd9YZOVUpMljer6rxVoQ7Qae93Yi+DDp93cFFlrJjRiY3di9pua1oYuiDb8jHMOlXPbBY
Eb+XCCmnsbmq2Uxtoq+X5WsiYVmoLifEuLXukCnCb2gQp4gqGdCd6K8B2xY3hZCeW4Qth6w8pcTp
Jsc8oci3cQOjxVlWSgocrT6X4+RlibaqqEuXySuotMF+H6LRPlixtilI4Qq8NR1cdPthL4c3dZLA
xL+pItuTmsHrnTe901HNSo4powuZ+41kk6c/bns9u5GMhsz4C3dMtw9Hf2zI/jCyzMbRG6MEX5+Q
duVjuIQbxw5sZlwmrj6Jle+L9qkuQ9dZyK0qYz/YUGpkOrn9pY40jk0875zOhRfgthbYdLNwpRxo
SVe4Mzh1J9MP9UQQd1oMCzu/qiZaTQrkB+EWZAVTo9OxA4iK4UozsgAbBd4LTGUyp7bCZbd8sqKL
NH16E82WLxtEDdPxjCb0ilrwq4MXp40bq+IgbBZKkR2i+TThrZY2OBBjWYnpH4h8aa0rSTBWIX0A
uP2l2GSEqtZ6tTCPbMC/6CwXVSYNkRKuRtwwn3t4WYqknBvdeTJQdaE78QhL10Xr/dgszmNWiq3e
KcdeH49zOAUdUFqZzrYqbYsc2X0akJdfT3WJbLz0rSld5aO05ThU5zamxiQdi8ZjP79Pd3av7fu+
/6UKoCgqVegQinWkhrR0KwM+sHQfD7TYWvBoCs0RI1Zv5dYm+23xPjXRZLDGZCPm9kN26qBQF6+R
oewV+q5QJL+vDCkQxesS6nsDuMFsYF2S+WqSRTCgIP/LkTdXv6YOUHQzn9RQ8crxUCHSMf3SrGmV
hQ9G9BK1zm6osz3adr/ihcjtiKBdZtdI2SDmsz1id6N8NeNzgz+HHlv+ImGi04d+nNV+oYqbrs2n
lWXGdxQloAO8saRQd17i3t6JuHybBNBdszrOjbFVshZFCVnKVqnVM5JiDkUhJAhEWQoOXrC+Zh/D
ctdqDpIiDlrLM57vo/lgSzdTyivbdHERu3L0mFp+ZZLmOz02BTZaFWplerrRYuayyG7Tng003AYJ
z2DFMtwlPN01yfJV60Hd1lipSHTfOuoMp+3Xgro/dh7l9s5Kq7PUND4Gxbuym+lfN+sOWZ9IAw01
3Tukq13j7NpapTZjhdmjg2BQvTKTV9HdFzQuQkfdyb1FZ7OpVn2LcWW7VJ6kn9JsGwHavnTr1lFb
bVT1rC+nGCy+LbBzxaTB13JsfqPxzoigsYzlm31hNmbDOnZUhmDD+vJ3zGLWGrOqhj97hgSXv1+4
omG1+AvJoFDsVQ1NrU/KS92DWhIXLgaFFDFHU1K/4LG3MnItWnPoSRi6JT5b6oC3bEwv1fiawgp1
IaRousJ2zR5Oi3kLndHLGOtke1HQhGlJpSetve8qK5hEi6cp3b1JXkcD/SfnJko0Twb0MsiN28/D
PVYub7UD/6At3aF4DRm5Tl9G+2CFH8vAMSlZ696og0anHYzWx1h/WvVDY+0KZ+TM7fxWHKe4XHdD
4mvDjWlLa4tfr5ffVMf+aNS7oRuCztE9xF7hUDgrEoB9P+AjdWzaNIjm13Lexsa+UItVUR4c86mR
O78WyipaZE+ia5DKvi3D1VRwpTYtqPlvHWsfq9iVwoxNdcjDKxrGM1wKBdSXEgeJ1L4ko/qEs3zO
dhQBra+7wt5J9SazIl/029lY3mTSznbqEZqCABltQ7EJm2YzSAh7lvI6TuhSDcM6VIy1zEaYedhD
/Dll5VvSFeyw3JNMwVH7ac+TW032U6IhM+lY2b2dKq6SAaaXwJ8tqXpEEGYdZQq59W4Ue46NLQs8
6Ft52yrEgWz8MolSVVdvFuUhwrrE5P4v1rVzMtBiDC1vtvW3vh9ByiVnJzJX2sgZbZSoaVU0kJal
3JSjXXiWrHvTcsYoSHEd2n3TNPullhxQbTnjGXMQXXawzWUTJyrmrvJGLm2qOv0QJ+VZAcjV910Q
UhOMhb5usnGjY3HcMbZQ8mOkPWbzc5V+OOlHKt4ijgAFbZPs0GtvlaDV3t9ExkmY55GarUQrOKIT
ScNEknI/Wz7S7tmZn7Pha4JuVc4nfdzQwwcmKNtrOqhabPhmBk3heBlft0oEBfOWgaLSllzhNlLP
Nl0ZR95K/W4S56w9RvVJz49KfEyUozx/TOpFz/ueZeiNdbYeJOmMKGhJaFrk1M1DiMmZmF9iiJ2d
dRqNm/xyAj40cXY3mxSkTeHnuHHzMD6r6qM11rUGvLHjxJ38KXT8KXGJRDYKLvG9Sb5r0IQvYzQ+
I2x2a3cBmoJA4M7SKcDgymo7LT9dysvZuc2km3age1QepVC7W7T2YHCkRTqjwA2y5Izegs6ANkz2
v9waYhsWX4iUArc4DPKHIkUbTWNDiWOa+p30NCWP7eSqyo5WQYlqVCYuOjXdXjWCWsOHu5p3lP+5
fXnf+8HSTlJy6vobQ0e6hGkvw7SI7uVeZLtysLVf6aIGsIv2efWqTs5BG+70bkKLuZRRo3Hehmq4
MXAa9JzxzZCf+lhZU2mtIyfB8RC7q94v+3di/nmJnI0uaceLPE4+nO34uRgAtg+PUvJUMC/q7+3a
S2t7p8c7m9R8o1ufkrg3fpXpVmo7v5v1oJNPSnEDlZ+xhtsF9gjcNPLxqCdD1B7mQnFz4rEIG9bt
ScvHc5KdcJn3EUgPcjX8ZcbnmIggGwj8kCMyMKDws5NVaQXtlnKmMHV3sO8HKd9KGvWPzAfVODM9
gJT05YGupHRfR59FVHw4TeUvo3OQtWhvqstBrRk9d53mNhbYXgRYc/JwJ7F9g/CdNGuT4SNOKAld
gPuMklQv07XosdDp7cFvY3BLseap4yO+gOgEd8yc93L/obZiDW5qpdL6yGlkGIXs4XN/P9Wf0K+a
jl5GzU/K9HEQ1b093Cuy5P8ZTfDv+BfLufz7x9tdUkbd//6P8v907KfbQQAUzLFVL5nf/0V77Lvr
XiGT0qmoOP+4rt2tG+dYWz9CxlvXsmByksiVMXPdlEHmsJF/Cpi8wsiWWJiptQ0CbG4Rk+YV/QUA
9g3Bz3KuAEZR0WhTX0gcSpq5TZPXURp9xVQ4Y5nIqnowZY0b5eq6cH7b4XSfx92qpv8aOa0XQXkv
33FY/8u9fPNOrjW9YPkbeXr5jo3BaMrLfvaqr2V5xkyYdlbxSuTiNDPKYgD+o7VpXzBB/1ib9mI6
Y1IUMIYUb0j95G+An3+HhmIr/9/XTbTWzkIVfjOHTWkUgWafKNtXYb78BfzzjUC1ZV/ggP+480SO
emlMJIGKKe26xh2WPohqcmyG46OytVJ5NUl4EGralopxnxiGr6vP4ZyTht6UDrOVkThMZ0QJq5Pc
jjd98Remxre3drXh8zFb5DgCcVzQ9cYuFq76Bu2BqK4P2fDJDHrbDJuyfwTto5vHGgl1ExULqbGQ
cchWOTUElRCugIeweFCNn9F3rWu5H15HRTPBQaa28Og545T6syV0QVD940U0djF0nQzStWc0O6u/
h5/psl/8pv/rwqJqK6tduLAeSP0KD5+f3e9VtLBEpuiSYyLZqLqyRhnq/ei61xo/VqtnjUhabndW
vQj0oUEb5GeXvgIH4oinlssAE7Hs93K+TqafRfprPZ8YO4EyGud5r3wsz9Xnn29W+3c8ofV/1HwS
VbKM2SIc66CzgHmMxkWNlvbJtCQMrvObpNBIAcOzI11m1giDtMwXRX6o9V+MICTpoKe7hGyiTrHF
UvUtk4g1xvJes3yWI7KyYjpdpvOJ7ASj8iKHb2Nz56hyYEoPcTQCiNopi4n8MJupUO7+/LUuz/r/
4k0t6yreWGoaKyod/30u7me0SkQ74sXQiV9a3bwlNV8xDqefLdFrnZ85Mwozb1hKVnqztGvLfvrz
d/jmdLqW5NFKfSgVPSHaR4cqvdQKf77uN9HeugoBpj7UaG3ybEapIhDjwiiFNJZsHMD/JhD7nzX5
b8//KhqMqazJjcEeSNXYXcpzWR1k/aEaX/vcocsYMkDejtqhqw5W/lp2NxzrVfncSBJAt2xFF5PW
de5WzUcxvjrSfWg9J+ov7NXNmYYtjho4oXeXqaWEzE5Ea6fK11XzW2NOihO2qdYc549J9mQkHljm
lc3IJnUCBfElq4nd3jqqQ2CJW5k+ovyepGdD+XCWX3Sf3TG+Uabbxbx4sd0WrXOS2v2UnpIK2EHV
MGR8renvmE17G5UauEgQPNEdcoZ2u+CxW91PuuzVxdMY7hrw2c4uGv7C+v4GE25ZV5HQhBTWpwOa
RBdtDopBgE+MatDWnCca/SbgR8c1IgXHjcqrqYR1mu9OFP9Ifg5n2f8O793kVJKA6LWfmmMUbsTf
oNTfLPJrzUW1ivRYAj+wH77sh/ovZ/p3Qc28SpTmRKrssQGuX47PBvaiQEFpj7mobukRzN+OdtzQ
rqdI8ZTZXMnygsM0E4nI8upuG2dbqn3RB0Y+0zTkYTPVsAz1GFXLi5x0N45egjYwz3YZeygLBgrN
5Skxt9GyKSLNjYvkMNNPzrRDgTdLov2N2f3ds7pK03o9F+WSKeQEOxQIxM9UaKxrGa2xY5rdxlw2
OTGNS/6mmPLvTA/rWkPrYjaQFQUrJjQYy31CnNiY7Q/PwmvzzqQTQ9ugPbdPFjQY/CL9S6L63U1f
xUZFKmBc11w3jgrXGel0ACYRP/NOtK7VmmTsOgp5QLRc+WA6+rNq41pbqZPUsssnuCLWS/hgvv/5
jPhmqV3rKmVm1EkjMJ2LNkmXet0PK65rJSVTdFUoLk9geVlOf1P6+OZAM652ezGg066HBbmc0wSt
Ax4dDJIlA5Owe+9nz+Nq6+kpAUXk2rSvXgev/P2zi14lKSlqzHJis9jal8by6eL87LKXd/qPFL9o
E4ruijwRFCNjLufXny/73VPW/vuyqhG1klBVSjht2FgAgIuodq1OC7T8bwK8333E1e7LVLQ1bZC4
6MozlPg9mucUo3on+4ty0Tep7rVy0SCnsSYpPfFzFocpGldOLvY27cxZvYXM87M0/VrAKM11YU4Z
yrlqAcx84/TR+s8v4Js9eS1EpDb6OMydAqf+KXqQfrawr0WITL1iYCszIjCUcEtTH077n+/2m0h6
rUJkhhHSm5dqJck2GSAn8qsqLv0/X/y7R3G1HVUHS+ECtuOlWyvG7az98Glc7ch6Tg064zzirlvP
F7z46s/3+83Ku5YiQsKgUdEPm7GEAxTcI1yfgZk7N3Pqh/rylw/5Zvfo1xvUzOyoT/kQ2qIXXAfz
BR3Ul9b97KC5FgjSDPxCog5NB7PpkpWpK14F3PDPD+i7F3pVL0SGrWSDzQs1QtTgUH74S9b83XWv
kmYbPfFinrln1fDEh5QGf77d/1TH/1LfXGsC6b0wnMwR016GEzajCZiCSZuiQ4o6qzR9LtEI4hFe
UQdXY248aZKhcG1NMJeyujIZZ+UVaK4bU7UBAEPzaOIgrTWGnkUglke9nC+T/n1sqy5gyYs6qFbH
j06h+/ZsBtVCV1YLFHP0aJi5OhIaYfl+YUdImQxU4XWhyMLN4WAi2Dct+V6Xe6Ca9x3Q7sRkfo6a
bGG9MaL3FaqsiFafycglzstgyaet2rd+j76fXXrSYh7yaN46KT8efhsMU/vHRYnWMcyksbjt0PMP
9TtbBZlQqPBRHxGwA13wlyzEsC7v/9+e81UvBaqwopCbCpS7e7i2T+H0aIA3kgBQVvZ9NfN8wleR
SoHqaNvZ6dd91u7mzmSGsbP6mbm82BTWsQxRLgefqqNcPjmMyuvVaH9euhJZtWstyERqFVwkSCbN
z4ABRPIOqGAQ6RB2+Om83DTZZ6q+QX2A4fBQMjgs9c3C7Hka1pMOjmWJkDf0RFN4CTjvRHxU8L6Q
MHL1rlvlgIWtaYIHtNGVdJ0x3VgAJeUM6o1PXKNNsdeGX2PuBIUtAiOmSQJCe36v1PcUp5JJbFNw
GcpNn68lB9wNM9tGcdt6O6lftOldYQ6PWVfe1FK/nzOGSiOTSkjKnVa5LZCyEIxJpqEBK57mDqT0
eDsDmY8KnkR6spjJQVADI4UKWoLsvjTcdXEDBkzf5LHuTrN0V/VgPt8UZV4NFJt1XK2zJXua8P/O
k6dqmfyq3WvmupKZ1aPnOCitZ/FDUTwtWCELQ5wlGOSNzn9WkxGErCR7GoDxYVZXbIPaPKGDtZrq
jVn3q7Y7Y6Dhlsnga/pH3hyM2fBSs3Q1oTyXXQNNEUw6dzUm2ruJjDtWU5vEQXVdjMNaXnC2hpNS
xN3d1NQX9JdmdHfz2Hs2TIpBlTxwG8GU3IKbtorSzxEotyTFFcm4HUHhR1buYiu51NhOxMtWgmCl
nzDY83Lg6I6RYZRhuwq3YPDRDUiWMQKKdRkw+qoeenrYbpWwW4/CROnU2SlQPZ1wglNV+LHVbwZm
bX0S+zlghaydgsb86sdwnSTOpkRbU421jzICOg1BK2JAaxeybyaqV+b3c6tdJGJcU0Lat81PufqZ
WLczVAaapC7tEKCpDv55hWtbw7aPDXe+8A6XEDDRS+7UZ3tBk4kJirGS4CNI0tFJ+2PN4LeZ/EJ/
mbHfXZKDhfzdsKEQuqVfdmMv4qA4d0r8e4pgaypAEmqQ7UblTvqDLMTOyQI6SsxFw8AAb8FHr6Zo
zZQODQ7XAYMOLMjpsHA4CkUGLlYCwmx8kS8Pgw0hqAE2Kuurkjeml8/t9CyzEoFGTQwJwjF0i7AC
KlWsukhy2xkNEmxfFsdaaeIZ3eMuid1sgmJSgExdirXQdjIwB7OPgbMxtaxB++aQAN6qTINWuG1S
bRVbGj6JyPwVMBvbQzJPa1SgkB700+w+K2yAA79HzV7hUKN0O6mEnE6faBp54aPpaugFafKdAesa
4g7y4SryWZ3x2lXFOmaaYacPxXzXyQDMI8flZYCx2qswhp0SvL3DOqYZ2WfPUtGiTKTBxVA3ubDP
keHcj9Ye+FYB7LlOdgJF83pam615HAjQVvci5XACM7iiSefJNWLNKakViluMTUDP5nHm5/3LZLA/
B2A6OI6M2m8UG11VhoA1615tvDWgW/vpqZ/KQE4sZq/nzEY2094ADlL6zB1ivCMv5Mcx21XLjcIR
piTP3QAqPn1zTH1T1yZww3bjWDLduXFVQeXMjXElyWw6CD83ZnGuMpbxZKxscP2ys5mdY2hh19ZZ
KEZX7tg/2groTTD2XpXFv+U030XxfcF8nb10ORCFAQDKetZFSYgs/aWPnkOmXT2w4MIpjmb0akdA
4VlwPfg5gT/MagY0VLNFZfspBelRYqFTZcut2ciPBZj4uYBePJXE5dR5LSQiYjxlbZBPpmf2k9sa
9J6NtvrVjuZ2lA+AUmPUYtB4gDqMAqlZrrVk34/vSntM8qMq/7LFtE4rTuWJoWR3kcwVe1Xn2P+c
+2bb1VqQpXdgDf05LI9UAK7Oe8MNps3ujRpNZmiAvQO+tmd4FBYbxXKOrXoc2/eGiXwk3B7xerNH
xzCq/dneGu20aqzH3n6lt+Slyeg15pNRfGnm/Zj+wjfM06GSRCQdQ/luwWNYcN5RO+vcprd1h11K
dJ+2T0WyZkcFIuRqRp4co2y+FXiCJdIuExZYOiIwGFy0VV0mLhDxjGaVpR2cYHvXlbIrCsADRZf6
Q3oXVv1+LOFpgMUxgXk3YDdNMhOKKdNxfoXznZyV4HABsETxQ7TccxueDOhItsd3bQwPrXyW9EeR
BD09YahUUyK2ubSzQnrCzjFjhFQDYr/IpRSz9TFUnDjj7wpuXjLn62KYDr0F1c1h/zYvoaNsp5gp
aweyU2Kx5rIMXyZcGQzpLpa2UjKRCgsStTtj+JuC3jeaFta1xluMeWIIIUbsnfnUd4qXEJu7FmZ4
86WLNChJrXqALklbYgIFnR3+AO6/fmRKrojhviVfi1rcZSGHW3jfFoVXGBF5nupVbM+0ou9ob/th
BHQF4T3p3TaWNu1QgQp34GreOznI0LJamz2gKoDBf85sdeOblPk/PdV/tA+qPh6yOh7p9I7gFXNY
74jXNOdYHTad1HgJwRim8UZoQVMvB1v51dqfYGBXam56VjWu4gXuJUSsGpTHlBowsm9wGFkt0CLE
AoFU8ht92AMrTKZzWud+jeS8md0OJaTVVN13FyxhTYLKqK/XYcVbtZuXD5ly7hE+WHrh2ZXmy+Hs
Uat+FpBQnWxZJxGqVAwN5jOG6esKImeyFfDEkv7WAMWkzXgQyY8j0owWZJI0PObxB1Baox53wrxL
OadSUfoRtaQ9WMc0A5FGNz8ks4LAxpyhyrBJFFCnux1KQcqqaBIo5esWyr1gOt0CCiIcLO3r0uzR
/CETgq5sVc+yhPQ1rcSLDO0gHYwmuusJXDNMgKlbO83RMU5t6/XJWa2WjZxuZ957B5srjEAVS9VG
UyMXcBp5wS6sgzDfqqJzTTP2FsKZYYHnhGxh64CzldrX7ZuSoCw3w0rtK6I4kE+IRNqbPtyJ4i6G
f0YXtrq0qpNzDVAOxQynddZJRgJqB5IJT02TD0l+WqRXjgwQmcLTyJzq8W5OmZNGazk8LhyebXNv
L7YXqYE0rcSd1R2baVmFl1mLvI+Ws1o+WMqtkbU+ZscrnSF5MhwH66WDl5lvJ8KaSbpsKKzkCy4e
PYGM974krzZiExm0/+4+FE+yfI6j97HdJ+lzCLc6YS0UrD/NONXRu9PCpeLC6UPVJhfHa3INAq4N
dZ+RFv4KYWTfxrBwJgvcMkZo/gARsS3khyk/V8zVLZwHANr6dqFuHVVZ22Z4hym3nzl7jDDsrF3X
NfB7VT30VbwtqX5CIOJVboKc4vU4M+OC5qnqXovwvkselcLZQRJCEFB7CKfhRZLrfc6WrqyPxZzO
I96fOC9g8+aVGJ919J+G6kHviRAyRIa42oWgP7WEBwBbOpGiewBebgdNdJQ5BOZzVYRYlU2rMTzN
uHfWIN2at1C5G9Vq1ULEcCz0C/RHA4HaIoEtK2cHvX4c82CYXtJs9qphh1zZxSiUtBUUlk5gVLRj
yVbU6jOuwys2GRx4eMxYN7DZ35T0biC9kHn7ziP8LnxHevHWhnuNqbB6S7uEdN9XARL3y9HQD8k4
BbbteCiA9PJ+5vwo9NcUpsPkPOn2bwVLPzOp/Gis7iw9eiwhayfIjKCB0iMD7w0h0PiYEyij/ozQ
9g74RyVH1GGOg0L5CPvZtyfSAFDhbqtv9DiYRQOTfa8wxMxNat/uOUsrCNEZuLkBUjsyDGP3aEvd
Xq4wjWninprZDDcL6XU1dC8xAtmmM8DBigPdQciAKZEJB3HswXkWvf//OTuz5kh9bNt/lY5+pw8C
MSjinH7IOdMTtstTvRB2lYtBSIhBCPj0d+Hue8J/2um8N1+qwpMSBNqStvb6rQSqg4ZWP3zN9mDq
Xxuo+oMBVa3FSvjApxEI7whbGljs5NNW3GApBPW/9iMP4v80vp5UNICnxOGm7RnO5hDGE6iVARYQ
Y7qBoKnCHsBMiznY6jGr36Qo95VJvwohmgiaQ2ZfOuVjjwSaWwwQioxLHmNFDi0H8cM7NcInZHqe
bNjKbtd0+2kScorqT0aLXR67S0jOl2ENQQS9H5BCEMg2WZBkjUWyguADyIp9plEG7e/6/tDk4U1A
BYS12ZXrApJboKiwatdpss0BXQkbcRcTum2hhElqfR1T9wBu2nZIUTplYPZW97uRhvtA2xdNgfcR
ESkEiNl4LxZkP7FEgGruEhT41/XPro43gUB98w949qghvhxkcF9wsyMhKg8BwjkxnR3JH8wShVAu
oTOgmb4YICyELjqt379v+IM391VmYpYqNKTzDXWq/iLU7QOC2XUMTE/vYx3qAgwBj6gB6/9QoOgz
fAeuAWsQfwlx2cVokRveh3u7GR/T8E/OkmsW//n+oqbP/uqapin909Rdj6xC/bwPbFhBFxyLoKlE
2ahy9X3zH/S3r9qfZRgpD7uuKnCkp2x31Y72g0kO0oFVkfmTWfeJJjiY3xODSuP2YDAn6iG/LoLr
6qT97geQ76srcP56hwCUlz7eQdwh8igjFPbOIKAHqdaoJDvEhkF1AZfJ8qaHj0IGpXODuUo4mGXk
ZasuUOrag6oQOvZ5uX53lrZMIQTLOA7GL1JrS8zDmJ3IL2J2PfIoZ4nLwJfQb2C+uoD4flHBYxfZ
OOgSdyiNuMfmGeIQeYEFEKw8iqXEqb/MflUFQPVkZY/NfYkZZUzpqoJIDXPBmkIq3UO3UEhsf287
9eImdOP5ekNHekhVt06tF4oK8dINb1j5bFS3HJJsLcRjNQZLw6GGU/umuYyHR9lWK9CNGBSxpL2p
83wpABWpkWiu4sgNDyGiKWLaUvmXUP5V1RO3NdJrYNu0uAYIyhDdmxKCID4uA/UCVEgRQ812aDsQ
ue0VqkC0CLB4hEzeap9SBMoeiqO+FFMmYRlbzWKiDFRaYVXxylMsFjkKdQHQKFooQ9PwqvX7vUVR
0T+ROtZhccnsNUSsdIRcsbpOy30zxEsPKUIHeYjeFbscIC6ObUHZQkxP9lTxBYBu0KiWw0Pelqta
p3sAU0HaeglcLNuzPa8OCik2WC1lyevY/5FlcqEg9KlS1E9DxQhCi+NuPXPJgKsu4WuAI7LLccyu
6yzDbIx1O2ZVQ3KMFbFKeijADeSMyTbeJB4BbSrAo4b0tX/JqXMlyz9uWe2KcFgVelL3H1T6I6vH
F26w+PGhG/TJGlvOpcow40Cm18gfHb9y+BUKRQF3ivMNG95cQdaDnd8F7TtLf1EnXSkDeJwIkPjI
sdfii9qxl73cWequDdRqdNUf08hda43Ys70E9AKF5JC7tpfCddfgmWAjT5egKi06X0QjxOQGeqO6
6zemjJFAKi4hePtwGE/S4iVEYUFalGutnjkSxHqSVwKkGIw50kjBhSDX6XjVYvVYD8mDZz0NeX3B
5HuQQlXriVXvVusBugJt2DVN3UObuG+ZiwwECjeY/W51LrTHsNVqPGBrFYzWn3LotkAX02rDwNeQ
gkZ5YJ84BzlymOPM5pSK5x1emdhg1dEha3jfJ+nKClFCkkIdN56qcDgSy53Z/AJaq3QAETIXLX8Q
sBn2mksGWev3kfzIHm+O52ajxCYFK6mL0t7lCQzz+uHU/vHruOXMpoggIRlFZtdc9M2V7u4xA5xo
+Mjp1pyJ6zO3NDJAplwDD9HFI8hggMjB7Fjap6a3I4cNHxXCn6ZPL5BFw0cPDxZKDsVbeAj6SJcd
ciBLsvwhtbeDDBFnsiWj4fL7J3HsMc/ivByJHQzTbdXpqxtMK0No+oAA+L71I502h+WGPE3FqPGc
E8+GE/lF77QQoAJCZ35//wEfL/0XE/KcnJvHLSppPRczoD9MkXqf1dk1V/SNJEjSw5o3Q2Rtya+g
67G9La5F/BzW2JJMTngQ3IGytNIK4LBk2HGFHa1dvjFf7FvoLXF4t6k7ss7z4kJiNX3iio895Vkl
m+0PiR2rHkeNUBj6KY4V/PLSFPc8fTHqOelbUNaSlxFILgroB+Ng+gQWkGbtwjKo6lKQdjYQI4Wl
jSOlV2n9ygGB//7ajg3L2WlXE+cEdLkQuUTUHWISGZAf/L5lbxp/Xz2nKZh9ercr7IOJpngTWplH
whu2lUjWrDV7xx+2JWRpFlGLpixWANeD8gMahywfGQRCBEntRO7C3Cxz/yfJUUlZugecNi3iFDWp
+bIM3pIckZvfVxOoBGlNQrDMgCeoDYWwAQsqaYDTsoF0i/muCdu1m77w+JV7ag193E4N/LEc+h1H
uXGRRS4O8yVsVjX7Gcd02bCtzIB+GPs32tM7uEYjS+Ce6JVjw2MWyQfO0qQCkv+CFCWSIMWyBzAY
Zm84yf13/fp//cUZuPnnf+PrX6Ua6ixJ29mX/7zKftVlU/5p/3v6s//9tb/+0T+vXzsI38v57/zl
T9Dyvz959dq+/uUL6MqydrjV7/VwBz160X40n7yX02/+v/7wb+8frfwY1Pv//P1XqWU7tQaIpvz7
v3+0/w011LTe/a/P7f/7h9evAn93XdZt+reLsn5//Y+/en9t2qkB+x8+8yFa8m3Hc9lEmjXvHz9x
6D9I4CBZENiMBs7kGiqn9v7n79T9h22zwA2Z4xDCCMVFNKWefuQG//BRVRfi4BYtBvj37//36qJ/
DYJ/PRL0xr+//pvUIioz2ULc9dUoDF1v7gliuixTJumTOxaIfAckBtmm4WifsSOdWp8NxMCPbbuJ
K+tW5t6LaBuw9E7KbI5d+ex9bogObccVyV0s8xsmVLhqvMDbfHqI/x/dMluQuC0SusLp4ltZ5D+V
7zh7mZTdGQuSqVemO/oUntyuKbwsxpU3BrSlAFlAi/inhvlXc+zU+GxNwryRKshdkjsK6uZaG6t8
LaTNYHqKxN95neP89foNPsEakVS5IwN8kUrDAYJDqvS8xqeZ7FPnhIrxPsF6+XYs/GQVU/rYtzbG
3P8OzS+e6rG+ma0/mrjDWSgOn2+DDhMar1FA4hGcqoapfeK9+UqKgd6fr0Hasu9H6VMccQYKrrVG
qV3tNWTZg+100/MYh79Ev1l2wM+YRacPnM2iYL1AYAjN8W2u9fWYTIKDmJ6zvp0anw1fj7ngkXt+
cGsn/k+rgL1bWXtP3z+LL3NKU+Oz8cvDWkEDq7vbZsKOVMDdAo0QxqjIeQzHhxJsjWpy07nhVb62
JLaVya7Qv+J4jywb/i2B9wE16vuL+XJlN13MbLwDc9TQ0W+6Ww0KkAF9bkwuLHFncpzA8pXnvvVw
ze6tcdE5gIY9Q6mFU3x3UQAsHIMIxkAc+Nd/VQfdsbMXJF+kXbAR1rC2sKcFwvT7K/3onvnaZrrS
WfCwYbIt+rTrbl0LrCH3bQATxkePoFy3lhtUiYNNi7KsOlwBb2yBe+oAwBRA7wXcw4FDbvr9dXxs
Rb66jlmcKZjIrRoJqVtbDIsWySgosqcyA1RqoYfGJTrBhM+xuo2TDQHuBf1TDsuAdIscWdqYQrzS
tjv8MucoxARq6NRRZXBklJNZeEI2gWfaUtltJVB949TB3vSAo4PXirIgZO8LnO7W4EalYL2B2aqB
0ejkbezlj11YXzY28smKXWZKPDM3u3MG60qz7LlvkgerwUpEixWKJg8GgIQajP+QWFeBRgFCnzZ7
nIY8+KZ+45BwmxhpIkn6n1WHYpiiAu83xbHYsMRB6g4m1Yd0HK9xIn+PdcHBtuOt1sGFlYIbZ9mH
qccyEq+GdLhuOr0FufU2t5qfmayupEJtietUO9bV2zQrbjMk9UGIDmFljEqqong0ltkUOBaoPXC5
WgPqctEfvEzhxKbcNl11ERbdtUvkXVGoTdJxuRx0HA2Vf2YUnMVwJHqSymt5FTkdJri0x4GwP+h0
qwtHXNmNpDfpiMNzFDqcGBVH1gJkHtj7EVP/kOMeahRBwdw+B8nh+xf9SNNzM4fcOBllwlERNXgh
xhapNKVOVJkfa3sWvGkpeOgrt4qqCiqu1EfOKczuvr/uI6Ngbp3QWY3IVeBVEQF4B1XfvZfe5kWd
3+SVz87RaCMYTUvaz5O1K90BZ1tDgxI7dqtpcQD9Kvr++o/1zSwig4NKWFMFVWRVYLGghPRO5+DH
fN/4sc6ZPvTTIsPy+tDKUd8bdQw8I8sDoY003Aa33T5H6zV1zSw+9l7IVOWTOmqtIRotnBw7vqzP
e9/nXmGa+Z7skrGOTID5hkGtsDM1T89bU9iz4duHfd6EtGiioi9eAuxUfT95/77jjz3V2UAVLB0y
O9V1RFgHUNkwRtQGOOWcxuncNCwIraLtQIOKCpyaLBmufClFcNZYpXPPsNy1ZAlOWRXxnuFsAXVr
ZWafWAt93SuUzdZZhVMPANehfEM04VbWRgGrXYkTwfhY4/8xRgegbUM07rB4g8okwDwB8Fqd1+Wz
URp7fa25GyLKVHW663x3qu9BufT3rU9Zqv9cY9A5nkR0gnsma9qIaQpg9VhuugKZF2DISDH+MTQ7
yBbQQi8Hlvv7TzzWWbNR2/j+MNp86izF/+B9Wroybs4atHQOL2ElSLOAOtaRU0OslDIkQEt6yjDv
yHqMstmgbZ0sTDIAG6KuDeSrFJ71MgIUiorMOERVG9BfHK8Zqosq5zoMGMzqqwEYMe6ROywZqhvZ
QY0wBoN+6EffvS5sUGOl4iid9Ym30MDHX9aD/s39hoJzSvwzX6BZQGi5QK24ZbeRCsP3pAcMUKME
5/uH+fVmjM6JJ7FGwRRrBR5mwK2d8GpknN3g0abd2jdFfakFzJlgA3OO/iJ06RyFgnItARZ71cLc
A6TAGjUNBEYs5709cxxKgHJrWWsLU+3gx0trquNvQsTm77vq6wmRzqEoxLWqEf5qKCAL02yVjJ6A
FX0LGocm5KwJnc6pKDr3Gnwur6PUgpFAC5r2Gge/44lQcWTgfnizfprRY+C32qwPmwhCCGeReM1v
pL5PbXY+rMi+CERzQEnYW4PIsrqKGGF0DwN0VJab7BcKoLASR2XgOu8BlwzDlF8NDUofmxyHeEUa
sDPvzvnreqUMCkRZv66jUTR3paovtGR/vn/yxzpuFjdKK6fwBWrbqAzoL2XT33bT/f6+aX+6vK+6
bTa4Tdy7OgZiN8rLXu8Jss+A0UqG/epEHk5qADFU3gMKmAdPfoojfFMRlOEiWB2sdtRLf1LpsBGH
6IFh+h4CBgsV42G8MQwChNobLNAcQD5WosV0HKPKeXT8Yi0V6BsFqm2qLhYrMhpokkTorDtrrBYo
gvIWiOo40yUtOPhF06xYb9xNCEoxLKer6jYcPLVPC/B4Wl9n1xajcuH6EAyA7Rk+cwaSRJ3G6caF
HAGynL59jkGVO5DKUysjzIACNvsX1IsoqDZBvho4jgRGg1K+MPDtrfHZc9CJfm0cGPuMdQdQdN+9
9ZmF0iYBTcr3nX/kuQbT9z8NiMZYBbRgZRW1Ag4xw8BRC9WKExnAIxPznNbhpyqkHe9U1CdwjBgy
aBQyG0fYfoCcQygLAKFVDAB4jp3HWKKk6vt7OhKl5hybDgi1BlxdBQFrkO6bWJYLi4kKyqBTXs7H
em22I3OgoOB+aKsoruNLS4DTWTr1KUjAtOL6YjjMmTbcQbVAZ1MVBRQs+pTVZtkxHLf1qTXsyWDx
E0/n2E3MVnw9UATKDkgTNapCeVn805blj/OewGy912fQjAyVqSIDT4WXsHbFHZyky3Xj81Mn08eu
fhbrhrHiMsgGFdmpfWnU8BuO2ifW2cfen1msq9Xg5CbBGqkuUHnaapDCB+3bVx42xyeG3bGPmIU8
7To8sIfWjxwggC4VwAI7N6jVUg1hf1aGnM7pJECTBkM9OH7kKwJ4M0XhDjNn1HhhCTMnlIyBX2Wd
QttWUWuwvuor1ZyX2adzTgkfjE58nH5FeQEVCmxaTnT5kRdmOj37HOkCWNsNHuV+VHTtXjBQSV12
3pplTgtx+h7wm8b2I9gzgHccQ/CaTwXq3w+mYxc+ff9TiK6ZNcZDyDxIR4i9YiXMDwaSnpCkH2t8
tpNxTd9VXiFQm2uV+aou2ut4sE6VWkwb0y8i2ceE//nK+6p1dKP8qLI7hTphHKQAWZjtNCMwxGGo
0K8Cc0q1f2RI/QdIxA3roOlcLwp7VFmxvETdfVhb137Xy815T2I2ai3G4D1HiRcZlUEGUT1aDns/
q+k5XCTJzOCoesBDrqCDT+yGbHq47azOa302X8G7NEWFlsaFD3G3IKG8h4XXedPInDTCU2ZXLmru
IpmXqBVEMUKq6PP31+1MPfvFG+TNBq3vBWGaw3s16vNL2QZbGwD5ot9AShGnMWpprvrMW9lk24t3
x30r3CfwZKC63QcNQO74qjpkI4x24hNx78taWwQ+b3r5Pr3RFGVIA89FEIVwHPRRCB+i6p3ABHIA
19uOL3FQQfUNRBR73l1LOZlOIT4CoN9XSDZPhxiVL8+LCx9ipU/XYvIcjsh+UUZYHGzKAtKVoc5P
4S+PxIWPmplPjUvaZgpbyTKKQ+8qKKuDccCiPPFUp6f31VN1/tqLacx9A8qLiFAnbn55aa73QiWv
SM5nGzVCzuFU3rDvM/WWxt0PShTsDezwrh9GVHR6sIwRiQ9EM0c5bufj3KrsQBuDSszcdIQmt2WD
32vaMNiVpXrJIDxdiN75icOGK7eCpOb7uzjWQ7NVQo/Df0/HtYwsO/3jOBAbshBuJN83fqyHZpFm
FKUPxwMioqovrsoBPqEDNnYLNohXJzHnjdw5PMXgBCnrjCmiIOlftU5gR/f4/eUf6Zs5QWUMmtKt
LMAQ4h5GwyyP8glZ/33bH9WeX7w9c4pK1qZjlY59EWmcWe7TfiT3yi3zK8caoZAssmTPRANrPBZW
UJElVn8t3ba4G2FIvGwMZKYGFp+r0OT+W5qV3WXoguCeZEgdttgJohaC/PCc3tnErXnvaxe13aaE
5k142LWI7LwTeUpnkS0pRkibZIfObwnqjNMtdhTnRXs6C1IZCO9uUSc8wija+oGEM0ZxIiAfe7DT
9z+FBUBssXMtWh5xyLyZYs/EPxFaj7U8W4jYpieBreFWntReAlEMHIpSqzmxIzzW+CzgwIk4pMFo
skhoAxx/UpHVoKtTg3Wqsvoqnn18/1OvuNLyoDoCPkEEm26AzD2Ap9x4K4HubzfCQw1J3q3t8tWd
pvbsncH6V1CGnf1+OjbhZFylcEttUxi3+o/h5Nks+kUC86kYbI2S3GOcwsXmB4dkL1RPKGzAGhnw
Cuc+7qp1g+wkPqkNnw2+67Wbf30sSYLzskp0FouMbTk5oUURwRv4jZcIrTY4ud8P5iMPZs6MwWk0
yV1e8qjuSpyV95syc8575u5szZMxDlUxlzyKK7BCHSiqTmEnj130tNz9/LgTk6d8FFPcRMoH/nOQ
xBUP53XILCwUCDDp4EE+4Pn7mEaoOz2v3VlMKEUhifHhXux2hbNiKCvbK10Hm/Nan3rqU4/wmEuB
DSdaLycUJnSe7fh0XtOzuCDLSnBRUxHZI/dgjc7VFtAHuTqv9VlgSL0y9PvO4dHIanhwlvyawgj4
zMZnKwRVOr7lVzqPhiJ5IrBWWkKMf+au8EMk9anL49GELkyoZDQoyeFCswjdoDzvcTpTPu9T25za
qH/DqjYiUIHD/i/EiovBl/ysPp/Xko7IOiU+yUREK/okcvkmFbb637cNYefXsXheSxoninPtyyyy
HWuLQHyJYe/5j4i1XgWFYVEvMvhh9rA0A/ZohJCzfYL/3NoBNmlIxtUAVi0T1m3SjWtXu1swCBam
+e3yH2ihQGLYLbxLB634bYdorXfI/S6ogBsnuczggsVdvKTlU4ndp4/Y7oL70ULkVY8RAriS3q7U
wGlsplDdBGah7HyL74x4LSxj7zF/wCN2L+G1V8Imt26v8EOHUywQ4NwUDm9h/NsOHwjQTZTeYLN7
icnAHUP4ku/h2rRC9LfwsMISYKE8naaFUsPxJqVbfHoVtPdeUsFQYF9k6i4Xe477sdL3GN5Ugv1q
NMxI8DlokiAXbMUoUcuv8GuhTWH8svdIj8otpHDFv7qxgacj8Dst/JXx8appwFiCLhsGdu+6Uxt0
CGazzlaHGOgRndkrEcSQB1SH1t6wGKzEANYgWNgCWiE66PSIvqj76ilmqLRUT4635ya51NjWEJGt
E8d/wjUkyK8khdg55LluQA2T3ktGxUUs2zUcm5a+na5HKP+a9srxLwMcIKVw7/ORQdUNoF42Wfcj
nHZqvZu6kPT2EpsybW907a9w5TD3ykECsoGflHazKlKUD6oVV3BnI7AneQ65f4UkwMKG2RAsTL9/
ZY/MJnPpVGpw3MsCL4+aHM50JPZ+Jo1/YjhMM9IXS+W5YCpJm07YCtuIoDU/gtYxOIHSEBuUeJRZ
nbbLbOi8E5917D6m738KGmFZ+3WHmpCIpwlMk8sHmvgX53XRbA6oeKW41A2PfJ1SqEzgakt7SPrP
a302ByjdMx9YAeyjrfIZZPYr3ooTOVgyXeFXD2A2BVQ4tPY842aRxLuf9umS1AYQtk2qvTXe/2nF
0/Bbg1evS3fpSK5J+/j9XR179LNVW9G3sujzOI9Ct/iDMy8rilmjfgg/5H/czGPXoYZM+PvPOnab
83rmeoipr0Y/i0LgZi8M87xb2cRgacTw49Da6q9kmGfLJK/0ksYajop+TdgetklgmmHg7zOI5E5M
L0dufF7qHPhuUdSFkJGdl+oKeogCJJqweM5syhA1hwSsnqI5792Zlz6H3KL+OOQy8nrzWhXhs4Bx
3vedemQimxc+F607ihpFLBFJuIf4HMAvjHfgZ7VuBnPcmu0sBlqeQ5zyvC3YvLo56AlIIT0vIkfm
3RIFLjhthDH997dzJDzMC5JDwMIF4OFFxE35IqV6Fbbz87ymZ+HBTevGCqkuoooPjyBA/kS+88TL
dOyqZ7Fh0BYHPtTJozawH+Mmf6pq71Qa7Fjbs9hQ5k0NbAQBTaizn2LONkXVnphTPmQcX8SdeaUr
icNSF4xmUR04AibbtoLTlaA/mgEOnWnuQD5myRCny6VVOevCDLcBDdjE8hP5KtUZ2ZZl6gDSaImV
NVTd2vRlts4SVq2QVCC7WiSwZQasecNxEyvjEMmB9qjiEzdwbEs9r6etG9DiiWJppMGh4zBLB/pw
keOsXHJY0cpbrGcGFFTgP7sB7aDDeQKWWvC49KBHz71oWlGNEBJhVm/GyOE/lDjk8NUscr7F97Cp
hg0qbMXFGqu1tKbraenQQX89rbYy96fgd7rpVi6ssEeg8dvut62fO31iXjjy6O1pzH+aK30R2MrL
cXdY+GYDYPknBpkTfFQtffHk5wW9NStreIc3eVQQld4PmdIbJE/BT/VNuOuywl+DDF6vOQFEkZgi
2UrLsVBNzmAHTEIbtp06j7HCgcMj81o4W6PMQjxyB0QqYzUwLZQNAdCzMfW1qeEMaJe+v+iCvNvC
y3tEnDLdNTSv/NIlKA2rlNfCbdApxQIMPbJplYHzZCsbIF8E3DVrhZVIk8tuk6LmEE+IWg9hye7s
wl55PblJIXoFUc6F27OHgox2HIplUACFFaQKOstYQu0sZadWMsvcSytlLlbyQ7mxtXAfqKHjZnAk
hxunlf2xtMlfQ2b8967s1HsKb5ab0S35IuOMr6H/7jYo4fbAUSD6KYaacY0RAiBgH0gkl4GdzfIe
IDwU8W981Rd7N4ePfOm6tyHxwCR1h3VMgLby/KLe5W3aH1BnF0DS6+SXEBMlW17BZiWsu4UyHb0K
qXinIFk9pmP6wkpVPFWCehfUaYCjo7TZeLYSSxtu6TDucE13I+2ihQNDr3eDr/1VgQKV5Uiy4ACa
qgvQGgAF3IwAnZbZY5HV6jq3VL6yirh6xJ4ogKd1qPxXWhF6k7f1LabrZWuldDdUNFmjbbkgdjts
+KAJfgGn0qZsoG9VwHwVQZDcxLzJbjLVudiEwxhCZ/lP0yuxHjjCyCDYuOsEfINqi3RLbjfNvZUH
GKeK/kHhECBbTiJv0CwqPWrrQRcoqOZJjyrBLtHoqi4b9sOYxTZOk33rLW+Zs3KlVkAJZu3OJRWs
kkdXbzIROKsmSeGPzSXZ5xTQj1VflyATtkOyt2URbH1X9C+28dwVgy/wPpe9vYUG1waCxhVAmGVs
bde+F1kh0ICpTFyQQlEQtCm1ykHvgc0s6ruxKguG4UchC1hd2laK/D7M1eGxUvghoA6IrSgfU/5S
twwVSE2LXYsmgYaJIHPhkgsTtfGSYQ69rVuavLd+XK67uHBhtkFr0Lp4XL7xToNDYcEVkGjb3pYx
QI8Ds6rrMuzdJTYZ7pPwGkhvGytuX/PCDfbSqAQYpwJopdSGa7Kju+aPTT28oaXNDyH0dq9ZDQNp
OmB3CV/uAWfFsA/V1eBsOj8BXMoFAxsZXB+id8WKRaf7FujlRu1rWerX2Ku9gzIBWFNlAdYmapnp
wQTlvqs7bHg1tlRuBUMV59mr3CVz0n1dm3QlerhzVlkwQirD2O1QpPIg4Uf90tiZe0VGHYKaObDs
oDEwsfQskv1gDe1tCqbDOsFssrVN2FTrvA3EI+mke+lZtN6WWQfmlF8ME8mrcN89HgofVClbb1Bg
0lzUGukaJE4zwDJSxuNdR4D6wa665xej643WhPgl4Nc58iasbM7WDqBmC+154tFIL98KKGoe2qaj
IJm6FRBkLA37NSOCp4uyyqCgGUsIqMbUwd6sqsV4PzAMnL4y4+/GG6FYCQs1+KvW623gl/MSIoQw
FATFrwBspQuHls2t66sE9tpZ3/7KrQBALywi9KNmHEktcI//QD6P4JFrArf7znFhiDk2/rpzHDGu
CwbPRVj7GFixVIB09jGwriYdIR2MtbquHNFtxxb0P0+BBLKgQSNWYwJifZ6BPCs83I1MCSzjGlct
CPy31/WQwoRlbFqY5sB4WpQ1kpglTHPXIy2tlR/0EMFLo29tJAhXfe7b66ZFVRvvDIM9uQv33GQi
kvGgfM/bdnxtUBu38AYwdYWZzFEBqYXz7GKUlwpGzmAzjigqk3jhQcXjVrDLG+2sYJZgVoPP4FCc
eYYu4s4HucfBWdpb2FVQMhnbi9yE+CNgUYYCpImiCgkEzgbkYg6Do65Y945br7Wn6dryHW9dEKBR
SAc8o9PA51SlMOENMwaHXJo3rX9NmtKBE3bT/oRruH4yGhhf8J7lrgp0r9ZtHPL7rmLxbdpmHbIm
NWBRnirClXZYai1EDFUWKDiTyXuOMxtlVYAGs6IFDtYnr+7gtW+DCJC8kKS6bsMK9uJtIg607+Xe
TXtkEIgMllWJcdR4oG2zBi44/pA1oI/7JZY3A87lZewkh7Tu5JY7HV3bTMgHq6rlLqVedq0GIv7A
4h4yvb6/CZsY65ascW9wV5PHTm/e43gYbjsUOS9bxbo3kdNwMw6d9URbYu2NVu6LFqTA26UTMGQy
xDYW+Iskt3+SLP9li+AmzQVd5g1xb4sSaDQ6dNXSI9pssiK+Nw4mAEGLDqZUclx1DBA0PwR9iAZw
ANTae4XfHV04AhcUOn0BQ1KcYYSpNa4g4BRXKJNrbxphGrhVY1nZdW6AMTpizUUEXHVdx0JsBBVO
pfBdrF2s7SpuOQuYtYtV2sYTBTdYWli1LgaB7yfuq5L50tKwHYY0fWkwZdxiPfPLlr69yL3Sx+8x
6wrK+XovUB27KpQHK7a6R62LA9hksR/SOtuKerqjBL4UIKuTbZiAB2XbodyC7hNc11bcbRhX9p3x
C7LGwR1fcxq7qOq1ubvNjJb4/BrWh1La6odUzHU3Jdy6sM7SVrYL3ABwoUp39j4ebcAN+6HeaA36
qpNPKF43BGZXgzlgJdthcOJ1UXJMY1i7r12RWavChZ+xVL04cJthRGCMxmvH6dtNwDW8QOOStuvS
8dimkwA1MzUskyAD74zVQDwuM2GBuaztrP4BFJhCsBIUlBEWL23lc/htl8MWwQg5PNrY21o2ePyT
NjMj1nhwSReES2WgGlV1wvZdUbmXqF27oxkARjTzqsVIrXjhQsCMSofqfVrZXkOoqxdB7BgbcK02
AfiYYidROkm7atIaiEmb62XmKW9ruTHdK5maJUCpBezNAcgASRSe4SUYjrH0rYvCggP9mPt7mVHr
UijzkNhATdmo9t13FXFffJYnq5zyP/XQBTvelo+BcpMFxUIOqVOO+pB69KwHeAZYr8iA2sDEe3Ij
sZx7EkOWb7waEGrg81Pv/zB3JruxK1mW/ZX6ASZIY2PksJzeSe7qe00ISfeKxp7Gxth8fS2PCiQy
AokCclbAm7x3mye5SLNz9tlnr3D86PkCyTd06tvM8p1j2OgEdMTUnVeuz+1lvzOqlycOk2k7WLN5
0aAyf8KsKOCEz+uV0KneuyGnNm9ss5llOPNy9FEGE+YfwR2AsViytxRMBFec68k0e10DGp9dw6Yw
DPs4cp2nlYiaDUG64Xvby+DcVJI4rTwo0B9r9zqnNqk3Q0feKeXD/DeqSkEmWU/sIB8ZoQEby4P7
5nBAbFoQWZKKJqKHsshkHCe/vNU9+duBnql+U8eM92s4h0SGduO4SUXm/ihhO/vAdOnJrO0dNaN4
zo15NX1O/iu2/+2ypvZ2sQjrzYuGSgO/yC6f3OiuS7rxr+0V0zXc598gaqE8tJl4WYPGMsTSec1x
SoVzVMHa4uzP5U3ZOFiaSTwn6WxUyznRtBRxXSp9ubM1mZRmIbafdYaI7aqtPWnycjlK64+iHlYQ
9EVByrWXFZyFZDxDog73Y9aDmU3laV2a7NMLmvzAknOwWasKQFymluMcVr9o+PQ3Y69OBefuaWTD
ZD8Pgb1Nkvpv6cshxoZxyeov1e3iCt58h4qvFabDdeos+y7311gHkLT7sSDS1QnKo+O6HIue8pja
ToTWjuP6o5J1ISAzzEn/srIo2xX+wDGqItHto872BuhMM9QuRcRzpdr3yk7Cc14T5xdRxLCaW/wQ
LL7u26XRO1GkDU+UveLkMt7KZnltU110EZn3ELoIaKpaUnvZ7W3kMu+srPhLaE/w4LrdshsRaPdz
LfVA4JhVPUetV7ECUaGs83X/GduKuMwkJbxf5HI/d21wICmiuiLhMKLeHet9ZJNc6A5T+6GDxv1s
Mz+MXbnaMdcnOehJNh/ZrSN+zkzjoWqT/jxlTnrMzVrfjLPTHDuC1GPnwlg3eOIJ0Bmj29G43kvX
DO3ZHzoT91gBNtHAI5WyUAGqkOPNHnRJM6DUrmm4bnJr6TilmvS2GIHEhxkZt0wdJDyRtn4NJ4K7
yzCwzzZfwq7sCZpcMiriYOngU9Rld+uodKCDZXamvX7YeXOjtnV3QdHIsXjKF74ClHMJb1wqcAqh
Fb31g0UfO5v6o+oHz92FYIJe9SCHfDPDOzmFvj3cdMm03pUUH3HZSu93RVcAba66eqaPTfpns9gi
Du05+JMmhXNshOziIrA9nGRSYU1Q8z7zg/dmnMLY2ORPEGX+67m2vScQxt2LOfE4UyNJoiBb089R
yq2nyrQ6pd4YnJbGdrZtE+UnyFz1kW9v3U9pdRkSDcG1XTvYWtpafDdz/tbVrHx1dAy0N7lzN609
Obe+Vw9HP+t/sRh8+YVvms0ylWqn1+jPlCjyDx3VbkrhkHzdc2MPbcsHNUJjpxNescGzUll02t8v
BSdUOPbLnRk53ZZ2buIpT5dHWqnocREWiX+5mnejRTZmbfMDYushIKZ+WJlCrWLfJZINDC9sbupL
T+KLkdjYuYZaaIfBzrWy7roJJWF3zuI/lSEtPacQTd5imToOefoe275Ru4QFBxw/BiprFrhPtauN
vaHltGO3I0RxFADnQ0x5+8FxvL1JeKzgpujXfJ7xbXCQb4zKftN0GUj3IwZRTeEFNO2DUIgEmeT1
aA6NIW5wytkMrgWRwamZ21sjuqznSG5/VZNk72WRpScuSvnS6KG4snxxade1t3GIFTisaZLEntXR
Pa5jc6VEuNw2UZkQcLt6Bzfyl9uEv/Uw22Y9UhvorRNig0xWcC7tSBImq0bTAzNaPvyGSPTeiPUP
aKJga9mM2Ko2Wu+zhfGPqaufqsysh6A0FmyaJngJ1yo5tpTfJ436uwlXmom5SpZNOK9UHW6Y7b2c
HSmWZf3nqi3Tm7X0kgfT1d3W+Ow/VJQnVPmlym7GxnEfHTEkew9/01Wq1451QB+Ufd3RVdBpXBnP
EDGmp/fJC1ir62vEpk6GDCplfxy4oDYWuQynhJHCJlukvA0guVBY1OFNb49Els4+wd5BtJDnXaXm
uDhYDggz7Hku6vrgdEhWQWqyd1HxMdXSl/eoHx7ZBuNnknns9rVB9dEGfr+vu+qxM96dMEt0mBdV
bsMhy2971vE2spnEfaD0fQNtBGqJNXvXdqPGfqtTWzJElZbaDzp8DRrpxKvM3sORpHA7H7b2sP6l
A3svVfJR9GX1G1ZpFnej3GZytrfjPIplE+hGEc88f0Lt8q9C1sBJ+15IZRcVYd3cc89Mo1NC0Ekq
6LO22DVqNiwFGTiavsUaksWrnAaD3vGyfy1CFRs0C593KvqbSJLah7Wcds5AHzu6fXaN0PVQ4MJD
K1nrXVbIjneVWNBNSVW0GxVRFuVY+s+d6MR1U3NaefV0XGY9PjrrbO3L7Lu16UdDLJUHqF33tEfy
SONtYnmJJxrL5i1X6Z1XASjxun6iOwvmt6G35R+C0cDEpGMbPhZMnk8it8Sj8jL2K92xeu261Lsn
M8/eSFcT5d12OfHKpHkvhRNcI5w4t5lPg9zYhHn3dvTej+utq7xT4jHHD5OSqOVZpPuiCQBrqgLk
EDEtLxVyw41NafonH3N0JIvgKjMsBE6r/qZo8hc+s2xbeu2fcnA0clI07qYKrMjSDK/LED5RkN2T
JUDb7IivLCqfh6rOrzDzyriyptpsEh/C85pcGBETKsTi3tKrkJCY6puK8yWZYKCv01pedT3v50ba
Mr8ZM6s/W+z0oDfU8/1AhOmnnN1LkdE5EEUy+EwANHTj77M+OkdjTmpxbcnr3CQjf8ZfNuu4BHvK
J3uXqgyxOxrVqxOprZ2H56EU7m4YgvfA9188z59fXR7XY+Y03TmoVPCM1J/trVoNAGEy8mSrJOTH
6W+TcYQwFlZ/RiKLSa6TE1n5rt1cK6iu+6ke7KPXuEFMM0D23RLM6QbwKtq8X2HJnlr3wXKtjV2H
4c6ts+5gEZBybblwQCb6+W1TZekeAavd2jC7j1XXkkvSVf7eCwknlboC/kMdtA0sS27rwVtiR8/V
m1ZRcD0K5r2j8rfoxPntKvplI2VO02Cn1zbMoabrFfeoM+1rtvHOY15YD6vQ+Yub86nzk45O4SXX
doyI2aZkvZPAVuLJ93m9woo8sJoOkmrgxx9I1M0ar4+p8O84t4Kt5vK80at3GhOwzE7mnNtUY66o
TbehF7fuEnf5Mkuh4qqlSPElkJtmrsqD5RWGCmD9CS4qFG6/J9mNERm+udzIsHO3zJUy4ja6H6fT
75a62BLt7NbMWP0Yd6yopM7DXFYn4SbkE6Tu61pJYlvgXBAcfNYTy0KiH89dB5Cl4zHZ9L2AE+KR
WA+jdVcY58flatNzG9PvEUpvG4veYPw0qCkuNagzJw+eTzLxuFbL0QaR+RZI9Otc1+qupaEAFtGI
E6FyPnToMIiBmLCJ1qpruYrroGemK5yDdn0Y0sFGOvpFaRHeh3XfcLTY4bW+QF4sQZ83A2tjymC4
lkN7WwSELNtBdJWpZoYnJThtC55m25/6Bwym+Y8zDhuvtV94IrgCrSyLE/8SRCzs4wTZYyazhlrv
GJjyvNrpV+9ClgYep6sg31TWDAD3oV8hb9jzIVOZZjwx4fbw4XOGftDtPU8ctVirWFrRZtX1pe57
xx785GZ1tDULJ/1SPZo1uQ5DqzhKFRGuTJn5UBbrTrvRaeCCG4ZwD9hmm9ar2a088xtVdXcA686d
VYtrWY0vDE/vydY5Ocn80Pf89GsvYVug8L24KtfpaMx0n2KF2jQ5McWLn9X3RRE1+2lezVOYBiji
2fqe1qLdZ9ZX1+Zfq4uuT7boFAc+gxFdkHnPRA98h+yCb79ar5vFmKNSSX7h+gAzokzTDVDP9nUc
8+eSmVc3yJcSWrPuU+pWiwDnQv9N+xInNZdFUpfOZSsT4EV6Y8nMubHq9JERS7xWICw6u7oSoqu2
g2CYRsRxiiVIvc7W+JuTOOwGuF/baKYB6h6RC4pDHkzhNlxrtUlnc6anO5eTPWzJeAXTxM1ZFAn4
uD4qbtRsW7dS8eU707rzcvukcTJz9FRF7NcqeloHW+Ej4jNzmD/MCbkdK/znWGt/R7TRkz8udTxm
CbFRUbWNyCR1J9UeswLe+CBInK6LutzU5Ti86bBfCMBOSDfo1bnQ9lHa6ztbVfZuciiTqPHG45z2
UWzKBPUJynrbYt515u/OG44UkhYsoSpey/wn6CIDg0WN6GDdMYRTU7fZR66zM/35ySczPE4G1T4n
jnvS8o/vi7fGhgFkp9tuvqM02BYZYkgQFdkpzwdcwUjz9DWTPa0xkefZWx3UP/3EcRE5xb5zs/cp
GeTJm0NzHQ5ofiLV7k0lmke0XGLBO/e5QGHfdNN6TcA46bYWa9CWM1mxkNNHJjhdtDvcFCTRlv5w
7y3Ndd+kH2ifzSaLvqK6QQBrAengfd90TnW2NS11lxEErjoxxJN7UyRAVEzGcosZxZ2wsNunndNd
ziaIYiO7GtH6VkV2v/Gm9rBgbKnJtYpHZmmx9FrNcya86/VCCITD5DUnx7p3JvraOfzkuL9J3L9T
X7ZknBLePYzrcDPLEvW1nP+mXjQeFOGXm8WzfgvXOjoi0FfsqFzR8tRXOL1yRi1j+T0lDfgk4yyh
f2A9JkfIXlMJhq9ZSibapV9QyLvjhjb9pbWihXsldFOOTDlHeNlk99mL6U9vMZpiyumC+zEkh/Oq
BlHZMESQtG9O61GsgI8Afxch0Jok+1uwwG7pESIJLXqlqSBo94tn9P2/Vmm1R4utUh0osS2L9sGe
aX8FhLIiY01T2ba/c03wgTQOZqd1fvsyegywDwKTowNX5RAjauqdC+z1oJNv8CJ0PGOzteauR34s
3hYnA+pYVjd1dMY/bse2Mbui552FXk0g+OI/AnjZmLL9O1L/2YKMM5k4mkq2xiO3kDPb2N7ewrJu
kXq+MX5wKgFINSnN1TqpkhWd6mT4iMwyxtLOTgTFn+TEb2W71xzz0n66XGcCDsRod/XdHMyPrMrs
lDscpDe+yQjMWi2H6A9JnwcbFBGwAg/6pv2TVo7cTtPyNy/6jV35CNIhMfZdz8LaQhSaVd6HXfpo
a1ru1q0lQ8n5lAfJ3oRNDucmP1atlRDnU6sbPxP5IRLD69R3Ml6C+oYZJ9H4M2MSF9TGJqGgRp35
bv5B4uFuXZlajClsvszJP5C60MYCBSsO5R0ZR2972HRBY+odrKGFs6d6subi2fZdPp/+1vUxSCTt
58DzGfd6eA77HFxiPa5sm66f2om+y6z4FFH/zYxx3VkhsEXAzjVYyAgORt48jas45/Yfx+skMqmf
Hz1c1edxKsAApeSdW3XkvcwU6zu3V9cO6XjbOmSokVuuflw0ZJh2aI5VNtA6qcwwekYXT3LGRpaj
yz/Z3IHiKO231ljwdqHCxRoMXOyvmNO0ywUlRd0+jorGKR0SSS+5dG90gY8JKVKHonWxeMq54FRa
vGOYWF2cSdPGtucUx2A0r35j9bdwOpPdGjpYUf162GdzMT+Vni5elckRhj3VP4USKU6pdLph8hfs
rDkMnuRo5EPbjB9aXeiXVUj2MgXCej83Q0Jyv+89VVZmP3MTuI8ybSjS5PyQMCwg8acL90KMlCiB
ku/2avRBVn3NZ81ZntiT+6jbetr9o1SNdJEC6tBmPLdcgWcnAxPk9Uvz7C6Nt/P9/LEJR6JTCKTd
0JXU29UZo4cpWMOT0DUnCUlUm8zLvlhlrQ8VRXIcrBNRBg5jLBwI4sBkYWH07KfHVVfPC5wyTm7X
PJSdr6kOazjHI3l9qkH8TkvyFqz+xlAanIJWZrHF3sKxsZJiWzhjwhZSC0Jmavarw9O7qNzaBZ2b
vnNiQ0Yb+89pJXtz0wyMVCJWd7e+34idHaT65BStd2XNQuzg2SwxQQynshJ9XOdkaZdpJFACk5Gl
E1bnnpXj1Wch1ox8ElIpZbE8iFHiAihsFu5Ai5DS6OdclAmZeWXu3mFMmB+Uti7uG/vXHfh5FbXv
PntuXYLpGhg8duO6nSvrTc/MBqah7OgmGNJPkNpk4CHbGQ5O8FUMijWh6PmyRV+wXkjNQFia2XHm
AbpgYnu/PI5i1EcAMyN9ch/4F6TsepoVH6JZ/O4qTSaeZGwyqdh6XPHbvvey57rol+vGt9ptOfnT
/SQvkoMHl6dPyppCyspep5FkzHXpowcxTc+oC/amY4zucZ4n43E1WXQ7r2F6FsNQ7ZO5xE8wTd3B
ZHp9CMUkNIUbOVmtmyU38zDnVwFAjy+deet2TSJxznKBOX/wmGS13uVS8JU6EFcdxHAEnQNTX5ef
WVt5p8xLMmTYJNzoKaj+JL1HNJCpHApEfCQCh/hqJ9+TToqrIPLF1aD79WoSo3cmTnr1CQbMq5+J
1+qO39x6sdL2+hoYoGdFOcB+CHr7UTZD+ekVwr2ep5ruVCXtmxdO7jdDsgAPTFLtcyZ5MfYu7goU
U2+brYu6Qfm8sJxTcVuHXbTxXbtCQQ4QUzM2YM+iniE2jbXatZlkfa7o+6tuBH5XLyY8MIV237rK
du4NP5QrMdTDqaO6eQYBWDxG0ND+pEYsks154u/tyh4uwzb8+A4Wl2zAOuNM2tqu1qjuZ0SzX89S
1cFZkVvjOWkmE5ukQPguk6jeNnlREhejLZT8AV5e1nDMYK/O9/mILWHjjI28Xk2R386tXP+4az3w
jnSkeZp2/OpsIMJzU0fHYrE5GYusOaRp4v3lqR/PJvWqPf7F8HE1Qx+HLg88U6ZKLejRvv+RCqVu
ui6sATOutPhOQ9wueC9oWfBdhhk2l1R8DZMK+u3SZ915cmd1D9jLOUtortsqk80u94Z9DhcA5lU5
hAfN94k3x5X43/Qcfo1eAB2zR7jOxvESN1CtjoVALcRnEMwt5V7dLH+TC0mZaSHD0rROv4wlpyvb
duWz1GXeEzED9VmIfmZew8HLQBqNDzUgsA0PADzlsAn1b86T6+R1f5tLfpjY4rzwy2fW+sBQtP4S
WTD9NpEJN3meILCJ0L8fOslBr+f0d4YJ+JgNldwCU2bslyRwcRWvHpBfJjmOm+8rjzI35bo/l17P
Bs4yncrA7a7KwMM6MReBflsbLp+o/FapTPuLclMeLaGneNId8ayRlxwLWewmXO67ZF4aVCWLvYFm
Ctl0D9Utc7HXouXmhDvKU2InT2WUty8rSBXWNFA1ml3VV8GPl05ISxZ/ezrN5XUkOIfzYuj2EOqd
c+0PAMQmxkGyxMaToHZ/2RaQqlYaxkxF1sWMfeXd6HpEnOjuwxo63W1yOhTORLX6f72qBKrYo7Pk
uVE4sTL5MDnUaOmUgplpmZrcN9jy9mMv1FPft1gEMguzQMTvplnjqL8Yt/f9XK171/DlWGPaXLXs
q25V6IudVWhaddm4pzpM1FdeMIS0VfmWgvrc1JwEVkwomA+316n1p0yD5m26sFilP3M7sF9MsBoW
oMVgq4GzVxcHrfqvqYDg3nvdZxbK+cDudH9faFiLlODiKEiuvC29wH2VxdAfvWypmMJBvFZzS6Xf
+wv9Tefs7SYZdtKUOD38Egzf2uJWSxXzcIdiFj7Cp/ABuC82HDmmOCGtcyh3Mr8wD3KnwI3PvHiF
K7+PQot58RQNN/1aBAxMmA2lCRHMzuSCK2dw86dN8NdNpY7iEePPJivZaVmjUMGvmBG67LS4SaVv
qs3guulBuB4PZVb726CPXv0s5E3gfi4/lNt1d80c/gSD3Z3FlHIo9EBVvFKUL5z5wKECNM/h2SYE
6slbWqSCrnGvklFC+1ayOC1oZOdaMDUfamPFCD2/VRVUBFEN1Xmack15m5PJOU3D04Q/k7m6P736
c5Iz4LSZbxARzkJygVDj1k1/swpohQ50qx/yjAqAkcTwCZKp7nyv++Dxl1drC5STjq06zlVvfxRh
Yq4XNTFOlniX+iG1X/LOwslZtI+UY228TGD10kRZd5Pfz1shQ7nFoebQ+JUFY0bMsFkywHVsPPrq
FKynl2Pp7Lz1c0ynFUNQ4PJadPVOqqbZDWFHv9a2EdQ3fG2DpJqGDsKPPSj/gNoIDyZCtFLKro6u
bXBFBGN/CriGGiZtkziZZsrP7eyJx0ws3tXczMnBtZL3JBnEYVaFdZ7VKL4S3fGveljOhTT+lWJN
++DZmboquqY7tI1JH4sZXWBjJt+6zTR8Es+45meo8qXhe/OeInge5A2bFX+NytqDTFbG+J35Cd0R
EzHd/n1a5kvLZDl0zn4KknHxmUhp1/GuPcw+sKP7sfsqmmTmRzjSR5RR9FOMTn0qey+4J6cTY35h
vQMrK8+DZiwpPFHtdILgZElIcDbLewdUv+V2za1xm1Z1HQ/rsL6DBpZbVUk3dr2lf6q6qHvWU9Xt
p871rojkFNuJu+Ejm+o9jreN6RqDdKJiL8NlYdnjI0I6MnjvepvR6vRdMjvFLhOBSDcMtPm7m6aL
h0pxHDrijgHQn5R53c4zGXwfpXECV1cMwrfgG9XGW/v6ul0JQFKTbZ5NueidZZbsOVsxjclUjD8h
GhWi29pd6wU8vFzAECFqMIGghmg2/uy98kf7a58790iy84/CRcnnOZhDkGTl10ou3svkFcOegwEG
8mjUqcb+SeCECwR3Ze1hcYrhy8FX8Wl5Pfghu+qTbWXs15HvCuKu9B6TtOmeoiCEZNd2Y7bTzaq3
ydxDErPgZNVgQh1D1JgYxPLEouRChpznbuVS1g8dpMztXLR44oUO87s0Cv0jcWjU3p0zXmNcmB9X
X4Pnmpdha4SObnqGUm+0ynSYCrTTjzUrVu6Slj6ozSXS9iiGc+6Y5Y4O+kW61XIgTNUnPjgd9Tl1
ppd2pa8VGk6lcUPoJ744deRh44JBWGbwWDCKxBXJtuEjGTqfft78hEmaIwVk6KuENSBbBO30a4uV
0U9RjQuHaj1s6VVrDnx6DNL67G8hE/dQNX5+5bVRy2obI8NkI9LU1XHWi7kjBp7/XJaNdVz8tDiG
biBvLVV/WtOCB3Qlo+4YRFlzrrIFX1TIpqNs+5zJclszf/Uf3CLI7p0EtE0ns+5h6df5OZOE1LVM
61i5Y2KuqmIC/m19lnDVYpxY/tFvGZ0Ul+zIA6mJ6akMfYBhYCq2bsrhQOio0bf4l18Wy28OndeW
VzW5mbGpVxa5V//Dx7pyyirjvvshdpRcGbWP5uQ1KOfv7EIwLarK22GIYBmw4ZHqEjd5bIrwaPu3
EzRmFWTtpxVU2a0Ou/rR7wIuyrADbPfXWTOLvUG1klGP6z1ldrEJSutuLdsMJd/9bjmQY2733zwM
9oN/SPWD7fbDLXzh/jZgO3Edg3SXSNyJYaqiG7tcvnsAQFunNYi9IEW5u8aa2xbdrqwkLU5dueFP
pEli2wwSN5VavWC3uHa/nzNNLh86xW7wMYH2EW48Nq3eDWCimOqf0B07kdYW02/wFHAE3om+UPca
B8RHnjXrr1ia+lnYGDHkMDqPGDsKDqKxRm+35MZKTf7mWz1rn/j+YChictxiuselaYljMlrttRXR
Ae5qX5QPQznjJUKz1Yz9Eqm/I8F+LHaddtdiwjo6jGDxaWeEZTdeij24dGJ8sFwfUwMUld1URlxW
e6+Q5q7mSGTHpUl4nJXTn8kFp6QESJD0U3Uqy0nMjLoSxu5pOj2NGO8OmL24saYy2UW4Ep+1DZuJ
qn45tkmexg5a+1lldhpjm0DxMTQ4AfOUzT9CahMLWSKNigiJ1v0OhwShTToWMmKxWtHdNFOIT2ke
HSLMdn80M1ba8RWjkzDAGcETverAa/Afdmgh8WhH+dYPtDiwRWCHJwUZ2YlLeoubYukBQLBwCVs5
DPyHTA7clWQ8DHQTvz0y/u3o5Vm+TQMT/so6xKI24ttJmIgekmoNbm02cainsvppqoQg/z5ClRzy
5TvCmXrdWKwTtgXyofFZx0kg770YjFMIUgYyXtdihEiiJtiLjoAtBzgQ3wgOYGuJupse5ypSfI7d
IC3lo7QrLCWWEZt8xs1HpWIfWqHfER/VAfWUvzTFQr4q84dMkeo7sufhlh48eanQtQ6RXpvrZi1m
7rOMpqTlAe2yYDnSEYnYcavuOhrrbDvSGL3CKQXf0JuBe8ghTFMF6XXQFP216SaWAWSOl2MWvjmE
RZXe1kkdfRmDqtcFfbKT1dwdVUE105hmBl7BhON6nYw4srJhKF4D6pmIFk0teCjnIl1z5OFQf3S+
t+5mzsJNkGfzWWYsKlIRBeroUz4ATGC66ToZTiPlD38HYUGi9PqmeUeurh7nHttHk1nJSRN/tJMu
s97VSbOnoR6n8zxipiRUlJ2Zip7EhS3ODKwMHqWjnpStk4Nd58zjKucDI82YxwWXYeh2yRHHbHOo
p8S5GlqJg8tL3XzTpIH35KahPi845nj2uyLWvEdoOz44ZcFESyUBSr41B5uJCOE3XvIc5DDmU5rk
6nWISBzYiCkAMCjDXu2i0Z3uhE7Sz5Rfj/PQ0BXnXJ5NCwa5XzLo11WY73oigndtlLZbsiehRvuo
GinJbCRaceai1z/5WNvBoAHK8NJMf/cgM+gH8umYYtyOHWsZT8ZZ2V7PpuKqjsJ+n63R/Cv9hHch
4gY9cP20ccNVznB1gqZh9YadlD5f0x3rOJzLfVYi1aTLWx+y+o4+/LPa47gzLs5K200XFZPbbh29
QH8qoRlbYjDaYdwRVJ1lOrEjAn8DnZQVD6nnP5MPgjstGH+O0gBomzJ10LyBt3a+sm002sM7I+Ny
1xRshK40q1f2EgbXZRvmOAmS+rMoyg/j2AidijPEkyx1JM3yYVnNymqM5+MN7624xc/7WLDBwAp9
yau8+NIHUt0AqwnSkdfB0//EIv6PsGnPTcU//85D+xeC2uFvc2GO9f/+m/5/hKb57D7+J5npAmX7
F2jazdfPV/O/nv73478g0y5/5p/INMf9j8B2XbzPruN68hLt+E9kGr/iu64MpLRtJ/Jd/sw/kWlC
/AdeNBtF0HadKKT+/k9kGr/k2EHo2Xg1g4Cx9v8ImfbfLkVL3/53+gLPXtjqSJuTxMifRLdE57zM
7s2UogdP9wmQ+Cl5G82eQ7s+F5H78V8+o/v/u+r3X1Ft7mU39d83AC//33/bK7VJvx0ERc/JLPt1
vC6dJ3tqbuv0xVG8ZlrEd5gsv5Ky3QZpsO3lfJTNtQWZ2nvUw7HkN9hliKb917ZzfD31LqIVaoK7
iXnc5IVHGTEfLD7GIi7q9DSyIrDM3//vr12E/13g3+WL/7e1dRmNpspZ7zoV2dVs/819hiafjrvz
WPzLa8q+vW5/audXzrfmxwmOKt2uE6veyyaab6PlfgJoLstb6yP75t8qPIjNemSs4ogzIua1rp5k
8YJDgvJ4jwpqks2UxnWP/fq6+dS/OJu2DFoJfjj2x/qm/kSI4szbk/ew7w7L8f8wd147tmNXd34V
w9dmgzkAti8Ydk6Vww1RVecc5pz59P52WYKrtypYuvqBhtBqtQ43ycUV5hzjG75Hj8VtvM4b3dlF
LrkjE9kOvMAzXUr3TuwmXn4U7FfDzuzGwysT7uKdPDktCA3/QbNUeixo0W7l4TCGq7ha+9KTTh0l
vcvHDVUsQ7lLAFMNNKLTB2tkk9zgKDpX/jWijp2mP4rlwgwWvUKEz+aZyOZik1S2Fh1LpKvXgkIz
fYUFqj1rAhdaIxKCdUD1hEQKISNdnqtkOqKkpQZn6Ku0vuWC/VlKLrlSg7bZX8T1Rq12Q3ZQ2/sq
3yTTStFY2lcsmZK6GvtT1R3NAIz1UuzXSv9L5zCFa6PrV1nBzImBkH7ndM0Wz7ZIwkzsbAU/BJSf
2901ylJLrsk11vYp2h920xicXO0ao2FQ2KV3FqvcC+peb3q7nVy1PlIT4y9pgzpXqlA8jDQKngYs
p/Jg9y/qGwRtyCjYgllMdOSLTcwhS3f50xgw0vVoOJQP7JLwq7fCP5qvapg+5cuGB9vo1H1Xw030
SALsorKkh0EPbDE4YMCcmtsmY59NaCf1ZuLlQifhtQt7mr9Ssc0SHznxCyUgKXBqessuzyn0RlIQ
NDsmg4xjdrpSjG2OL+9+5j8wnlHvpFWwjqb7bjqDYQ66vmmt+6ZfELy06L1mrXjpJr2zVvJGW1gL
bSF6lovqXVSXyWse/ZC1+M4P+JfpgfSTC7jPqEtZ2JJIvhVu0hPCmQ1a/KNygI24yQ+w8jb5Xjpl
P5A7PgVmGlztwukco0agjcHV8l13Xx3q03hTPIc3wVLz4kN9yJ6mm9yr9+ah+E+veOZCfPBW00dA
WxOa3VY6iht/o9/P62oZHpO9vjOP2iY9iDt9JT+YB+X2+0mLRKTzs/vsmbIAfbxmnw409yWt2yrH
qnKomVH7whQnPViHaDOu2Vbckl8coga4BwC/rla6Ny+SFZ/Ahprvhn+2qF1l3WzynfWmLPodeUBH
VD/b/IT4Ca1x2qxCf99aNjYyIXLPWxvqp4grFnLiBLIXJDSHnYjCAeFpVFWJEpPZLeLhtOW9hTL6
Vcqd4Soa3VSmYsX5GumDE3vsUuzZoDLu7A7F4spo2DsvummtITN4LHfyMhD55nZtfyXWjlgtynap
6XQfNsHBGqgy7dII1SYBd/b0Z8pdgdu+Tyb+y4g4hoZFYet/dKpuaJCXZMDt6WhpyMJfquvqYG1v
myW7tRARoeTItKn27YriRo9p4pGktOk0oVgjG8+OOHZxyTUXOM5AZm3LiyvHdLEPqVicJUdlKsHX
0a66YGHK5Phuuuo30bp2Uf6xHpPmLS2fWuVezv8E4ro2SO5djW/yftgKTwmO7diVVBczqL4pg1VH
A/C3+BrvlTXHNfo7qVu/Ba/zEyffHgMQar7X8SRe3UcVk9Z2TJ4JVYf8VCuOoK/4m7P0BnVBukI3
zN+UrceAaP7Qv5nfosPkRatgVd0r1ZWlntcRxeElWatmO+FCsYcH/Vq8Fq+QY90qjzQ77WgR8klC
AV11DmEk9637C4m6C3nBDY7WiacvDUyPC6t1UGn3jBXZLZl7I7tdY3dbJMt8pe1rDyefMy/kK6L/
BgeVpl15yaGoHNEpd/2C6vpR/BOethipbPr6Li/KHrh87Bjr9LHyrGNHcYXBZ0turNjUVvYsemvD
o2pvmxtusVxbdujg61Ail5WbStzDdJQOwXOTLFvrKlCYk+8bvoOAJv7ZXkzlAkFm/ir+trbVdflU
PzEIKv5KkH9h2XLrZoWRUfUYnpgBM5uezR9xwbE+uqNZLggLs1/j0WtvNfoU4ZHkCLu40wxoW5Sq
l/q57GBL1+J0Y6YL5Uo8mQNL6TX+P+UaG8FV/RIftKvqUbqajuZO8JihPWUne5WTOBRB7Nid7Vvd
CVbFtfBoLLTd+WEKTuj4m+d2bfFvxwv8/S6V2EWyN5zSfpIcfdHdUhVaht60qhZPo/M2eigFd8kv
2m7RU/sSndKDfwNMonZGbgk81SnZVDR4+NOwA2zmDWuWG2IdsNUX3IWwSuOcZq4rj+BLPelVam1c
UB5uG1Xf9tSAywkHLIbxylFntheYXK4ZdyNrcOTlKrs5G1/zIl/0W7429VeM9PtRtGwj35pYENkp
IkOZEYbY+qK5Kfe6jwZyiRYQxdCy2PElzstsh0K3DHGq7jRPOARXkXBfPBuLdtdH9tg5WeYOfwaK
ftZ6YuDLe6FfNspCHPGbL0ZrIZue1jjJs+oFK3WjLGJ2S/paepAelJXqtWuOU+YybdbSgnjSdXeo
Dvomuxe282m46t/ks6pt1YROjQhHsxEAh4zkysFQFr+h7c6uOPfSIwNcnnPKM90gXUe4/Ajt7iEj
7Mxk25HX2bnNeKUpq7rZzqT9KPYsOpVMW1Ej+dKV55M/HcbJm5cjbo5xUz7kN8k22La7JtkU5b0s
PZXGq5U868KD8RjMCeZ2Y4WTyierjJqT3dwG0x+krnnsxXfpFQim2yZPX42c5khAh9aWQRDwO1bx
HpcIG1SanLrpoTvDfDqkdvhLeKTIfrIeEGdlTlFVz3Ard4YFb0J2hURGnWzx4hO7+p39Np+Ma/kk
nqZjNo92x34vtf239iV4aq/7q+CxGk7p0C5FvffksSLGG8sne0LZw6S5ovPmR89ButRyyR7Y5hN4
CWo0ulPrdZis05xqcmHX1zlokPbG/N3+UvGm9EDDkJHsukN7VJ/0GzY53fSoCvC2sUw0gOUkVKlY
3LBH2NNLFB37fhn0a7qFabBQr4tfsb/t8xUy3fLGvBf716T5NUlr4ZHixaNKRigaNQAcBUGE6UY3
HetV7lwcwgXPh0+8IMMldMr+fu4Wfr6IkOZT8B/ZfZa+a/TjrmQrHOjB3oLYZ9G9d1UKNAM9XhLM
1+FdieyvQGrWPqiusdcGd6bZybTNJKs5VbTUretMWuT+VmlPlbQolWMnLDkZ1Vt2z/D89Z26So7V
DZ0BKOf3Gm3O2k0rJ+ucHCPO5J4biyVbPW8C7Rc7IxtRWLb9VsR7mXmD6uEXnTNGGEHwT6xu3Jq/
U13ryn8LfmHk1Wr+2BKmY/ako8MLuwWkB2HCNLPQJva4LrvMAVaC4qiSrTBBKHb2O+OQ0Sw16Xq2
rrR2ayBMGM7vNP6DbzI5ybv2amLslauwflHQquHYUV8tLPccALV1Y24420n1XQTxhWIWLUkctEDW
cQ3R8aDm4WrSVom3Y/oqhbGtyyzPOtoE3QmT+2xswKD/ivxblk2DDQyqr+N0z9x49Z485WnCVukO
WndIrlQvuk5etGP5qBTP6SNlyuIhuimOyh09XFtq72NKyevGHa+l5xNzktc65V3kYnksK05aYeqE
+N6LFTwXfFhagAzNnhpXpaJ7rgsqaEpBCkgPOIi3gSTZ6B4dcU2zaV7OHoRZQs6m1fQaFFfyjQaW
GhtiyPFkyG+7G/JUdZQTD9JevK0I5UB4iigI041La43D5Xg1vCnoQ1ObQUcIcZ+ukR/XDnAdjgZv
haftYtBmD8atuSAQUXPAOvpoHpyJ+vJN+2z6diQuBHlplVtDva1L1D6OBcYm8zo3aVYIF93qVc3s
9A6unbntbvKr9DcJQuOeER6QL8M+DCTFa/Qn3o1PtHxyEBN3aJcf/EOR2ygTR83BZwnDaf5VPVjs
yQJnKs8bGxm1uwEN3wF9ju24XojXvGYTSYPo/I+IYOCYTKR+G/nxQJF4ws2nUKCMr4RH3VHvQtNm
BUh+67GLrlESD3GzF3DJ+Jua41LT3Mujq7HLWQzo+0PEkULliuKwLNFfq8KTVL0QluMNXbZP1QlY
MVK4x6GuvbH48779/rfKYvvorS6a4k97WfT6W2XsQD8t/1Nc/jv/FQtj53C4rwtjp5f65e13+t/W
TfqS/2r+Vh47/z//WR6T/7LwU5AyhlZMUs7A1X+Wx6S/SCLTTMpjBinkGuS0f5THJOMv7BQGXART
kTRVPodNNoiqw//13yXtL/RlomJxnsPzp0Gv+t//kwcc/C7+UZZqLv77xzKV9BmnD7jYe4jah3Oa
4AdRkfjnznAdH+Ikc2QfvkErUidT3Xk01r0iPMItOowaVr9aYeTIgRuR7y35OAIHhTrQiE6zVFYf
nuEnhTON5/HJKc64hKaNWisXGOubTVyKG1OoAprlJTAgGBxbk7m4K9AG+3XGZmtqd6YWo9SDmGBn
Mw2jWL6vzFZ2RnXeSL30ohrs6SQBTYXRyMjYMiNboOC8NazWWKQtUoRxjpHSFvG1jJz1WlLL2PYz
cZN20ZOqzIjji9s5iw+cP++nGTUe3dphladNgH1K0JDYFi3HIH4gJbjfGpHoQUaPeg5OYlHchmJ6
i2TtYGSJwfLAzm3Q4kdl4DhZCdLbUIv3Ujfqyxy19qSBT6Kvwp/U6sd5btzvH6hyPv7+67HYuIS4
SW2pC2019hsrTgW7pxLeSdxzEJqRZ2HJgZPh6unZ1IFUxy93Uxk/FbmxLgIgbOqIw6BploU2yEt0
Vyukwr9rpNhZ/9wZpE4K2OdiTXDNhM2FmQ/ZegB0hTNliol/kXtINxkutblnhlXH1MGtkiKm0m8N
iU1Pb/RXSIbW39+qfOZof3ar5zH1YTTrYyv2iYATZPLZd6U0nPP4CqEunncdelwu2hhfWcE033jw
FcYvfKYnEBpYFZB2YxCoVoMes6XBDjGwLbPkt44m5XJuZDT7QcqaKfc2gz2/Cqfg1GGttX/46WdM
4mc//aJgkiDhm2IBu17tB6tpHtBrbiIRSLg5uoYiL0XVvzbrRRKcpbgWTRFdvNfZIlgZXXZUjqUB
WxcrQ8xujMriwKAFAyftLOTillFco7i/+f6nflG7MsSLOkuYlyFtu7AGI8VaFHH0CvDNIoKbepBo
7Ri81RrDxyxuUyW+meumd/wwwLpIk6ouyl12rlaPtfFDeNJXL/0Cqq6j8JA0jS4nwiG7i9iUdHxZ
408v5tNCvmqIZ3rghzGF0l2PA7GmHjuVuyqtdk3LvrLS59bVeuIjaaAhZBB1tB6qtMw7RnsYRr5N
fPpNgK7RjsXw6Afttmua2g7SZKmQtcImJnoSCciV5GZVxMbv79/NF9O5eB5dH36skcDUmdAWbdDP
uRDPrAxEFCwXbJYO/LgfppT3ufizwXp+Vh8uozH/RVnUUbUshrWsU1+i2KNOwbKXodFIhWvgkING
Aslycr6/M/ncOPnsmhcNFT8PmnwkEXczWDNiP3NL1FxvW5SS7WbQ/yRR7rv1NAp3OM3AOcarWNcW
nEpoENQtMunoDIjotZYtmfgIAhevZt2/WsXAXGbCG9AMM/vpt371Gi76JzphlzppYeWmHfqnEs+/
LUfU/yq1m2HwAL+OqnSpB9Yd4l94N/PoACJ8IH9EAn+klQ7LizfRG8V44vpBcGilwYUr4A6q5iSh
vh3G6K2K5OsB+qbNnkN0SyBiTSb+QMb8lFxqqDTf/v6CZyhwA5qqajNHZDglGBWbnGq/ot+Ks/yg
Da1byYBF1ARdSI0flnoLpf9OE46l1eynFAu9ol8JnEtmubseCnGbNcYbE+3Kx4NsK0El/vB9Kueh
/a/jQr+sbec5aInMt6oNWhkVRa5s7ua2HOw5iXrKozO5EBM7lHDsJsSIYIACKbku9FI8alKgn/vF
6ET6s+E3ANWU0cjWcAoCTc7wcCOhX6WyfycM8b3iS3cTsBUL8ToMtXTZNdGL2EghOxHOr9EoFq5k
ACDJwILomnoLOfGHm/y8i8n7uFgd/CppzUKVyo0ch5y4oq2u+5tMt373wJGKnINd/cjr2mqzslDr
dgt4a5Gn+U+pbvrnHx/Ck7+Ph9xs605mZG6SIhWddJ4QgREWZetSg2iZLYUFa8iV8kxyAO68Jgrx
tIQrO1EHGtSwlHqpU1wSzSlwU0gUFL9/jRldJNLV0NfCXHfUTOoCp6wr2EFjlbnl3F6VZUKvK0Bc
r8P+rLfot7cqTlioCOHg5miuPeKFKKp18s6Eabq0hGCFVfRllgVytE1kr+RWQGAS2E2J4FdnE2Bo
Q7QVixJ1mkq8Lmp5WPRh/az51FMrzT9pU6jaSiEc+ry9S1LjIVSSp55JnBo0ArxAWZUhjcoBCzMm
qacfZrdPO6684ItFzBCbwdR7uduIIxvaJqhuwSFWbtnjW+wUwMFjSH9MqSnfopbiXDnksqczKbqs
xMnCZCvitIn6YoXIKCN4QovQD+CutO2mHsaWbAA2wt//1vf8qM++uIsVsS/aoOqVrkcxEx7qfm/0
B3A/J6xE26ZG5ax2gGIGQ3ZHQ/Jq9gWmRHfBAilksWFoqHeNmWIXIdK9vD4m49McpHtDwGRR4ls2
q1VJw3CIdLsx1FU9K8sUNqru+xuftvI5oKmuKMkXz75prTJFlpzJqK8T3dgWCnLWnoxbX/IE+SrV
d8y9tiDssv7XKBN0oIOPDVPv++cgf/XOLhZbcFJpFA59vdFIHV62XZTeknRjuC31t7Vk4nf0zehc
NBhnOvemw8gUXWG2lp2kzS+RUFOFjWdaqVmeeo1YGa5SmRAIZApYCuyqVTON808/9rw0f/bSzv/8
w5ItTKYkBkHWbuIs0WSnsLCARXo87f089Nkrm8cgrQYwDnyAotIZjlrE9DKsYqfqUnDd5FHW2KEW
QpeP4g5NnCk4GLTqvdXnoJTyonXyGYMD32zs6c0P+xn9q9n9YtWfxgDhl2bhjcZn5M5qRy8ebOoK
DK606C3g00pIb6dWYqpOKjS4PgPHpnfIf7Kg2sVzdG1U/rHsppUGitkpNfbMZUosx9jp6tmMomEj
VC1HASfppamRLnSDCrEs00EujYyCT4ITq5Gip84KTrApAkcOZHWVC0myUs4S9grlnpOG/A+VlLG0
i1RvSnxqNgL0a81n03feNfoNhJSQIlM/pWTxhqdokJZQ4bI9X9EaddjBFHIv9s9ZVMbZXIoCN3cU
TDhrf0oAhvbnXb2Yj8um1x/apGVTbRTItkxek4xQ04MAoyx+GNpfjZaLDQypM4Q8iCmpIULL8yo5
TDSktrHuZf4IgikJnCCoIIAW3W+8AljrBGp10tiUnoUozyuURkP+TWuh0TbJrFz1sbJT5hCgJ6yK
Ixq2nZrntJ0U6ac96efHXP29K/xhgBdDmatGXKabhAjisG+f25F3oIlDAPEwPBmW/iDLxkMmh8cx
bdplWmCej3Qhh5GKGrOSo1OTSS9THF1//xC/OCehJvz7J6cw5YZY7alkVFJ0lKYY5ljUy+2NDxQs
FMj502S0o3I54VCWVMmNYmg/aSVsarUIjSUTjAb4nJoRaU5ztKw7P/jhu/qi7qObFxsKYEtG27TE
wqCwHvjgq7OdsDlL3XVaS508rhMMy4agH9uAY/NstaKt6xrSmEzqnTEd1WPYFRRTh06mniAWTNxx
a//w5L6YWc2L7YY055FZdlK/yVEEyrO0RBDpioK5N8xirfOpm9280GDewUG7+uGaX40f7e9vK5Ox
RsrpNGx8uPttgmw0I2g6ipAV+8ihVRFEp+VWGuX/EepQ7N81aFTkaKqooCDhmpX5ZIbtfyagQAf3
95/DS9eGSpLGjdH3MHRS/axspbOajCcfPQeKJOooWpL/zgQULswSSljcqJz6nVidoRe0AKUmKXgr
zpGKQh2/6Kbwg3hFPv+GT9YS818XPqjEwthtupAaNDWc4Bl9T/hHmiRrQ4ZcswKGAXaezWgUISKj
Ggad+FnU6GNGVAN6SRFXvUk8ERWDaMPucrhqA530UCm91noFJWj8ZBgc6HJx8vKqPX7/jr9asc2L
RdBPBY3Kn4ngturvtNYyvSYe7bEVTAwr2RMOl2eCgFoHeO5GVdsXg/nZDkr6TFoXHjJd2Dfnjpza
GcoCcXMLPZThH1bR7yBnV/v9r3zPa/ns8V6seXopzKEwaN0GaWxmW2K8B8OUoCvJfylVx+mpCI46
B1867NXOVIudBOkfsBX8NzXj5zHD3s4mC1blPxg1m7NucIVSbpfvv+/fKvX/fyhgv+wG/Bes9MsK
8+DXlf7bl2h4yT8W+N//D/8o8CNYFUVDRDdPdoPKfP3/CvzaX5bMIZokAcVQRJWL/FP/qv+lmIql
iLKoy5ZpnrsC/yjwy+JfmGYsJLVY/U0FUeK/VeA/D5rPBtPFSt4HkimIowgyaycdx515IrbrlCBP
2LZ3wg/bhfOi8ck1jItqgRrUIs5A7NP6VXcI7+1hIfxwLvqi0qQbF2uoAY9HEAgT24E7vvZ3/UOx
I1fiNfij/jCZSe+1sc9+/fmuPmwchgFHHjwzcVeHfXJq8c55RhDXoOBpkLUGPDJqL/W4SQfcWXLT
rFEO+quhEUdEPh35LHGlLjOgOhgtY1hKKfahSmsMF0ZA5MqNYrpWlmlEPNS6o4WknjLzpYs2htI2
qHLjznJcegTe1my3Y3FpiRxuITMYnl6CIejqpnK7EF6BVOvmgymh2ZRbM3gjKKL4g38YZmepsSGt
Ohr30ZleLyIEsSYqkmQi0a8Ejs/524BFE+Yi7cnrtslXrdWXnqbAPInTLlzlJokuSS9Ua12kLRtA
TzsR//HWmho93Tjs4hs5AihqdpZ5EyAnXPbde1bv0P4Siw6RbawiLos5yYuWXDxWsalwGqzLpVy0
uUdkQHJgCyy4hZEVyyaRX5JxEJbwuyIXF7+070Md2mJ9FtEQw74FwVzuElIibFpUhF2AhuAS7Wi3
WWa+AdymIa5Sisj6sw89FIJ1Ihr5MlK0aiuHPkxvH4mVpfiBg5JZsgulLr0U+tM6VqqnTIr6fXwu
EuRSVi0/zAmn/ztiPvbSzkPys3F0sWnp1MLouomhqu6jlY6B2FaWMu7/H5aFrxYv42KDYkxGUAF8
lnBnOoSG6fsY3drpXIURuo3Vu/F1mG9hztCBt6seaSIkqJDVFUJYf/39LUrnhfKze7zYleCS7X1K
CYASpB0K4cjY1vMqrCjkNKbLRkTXrwbYJdY64KD2/TW/eqwXmw3Lz7WwEFLSEpQBgXLIYaudEnB7
3bn+xAFs6eP99QTca973V/yq+mmc7/7DjHB2sGqWYM07E5GBFTS3AwqBubHcsIr3qoqeK7MOeaHA
3I0BxBjGk6ZK4DJrjFg10JI5W0YI4AbpIZRg+qCZSQXqdrNRPA1CuWVG+eHZnCfYz17HxU7BgDEJ
l6CZdyms56y/GmjMIarJ2Lc2W+1X91NY6BfFd924WEV0M1BAZQXzjoShur7tB5SVtoy29BGcc4N5
i45OYqLU2BobLDoRkDP2IXeGcGq7VZ3dlMnp+3fzxWjQL5aapm0KYSa0ZKcuCzIhqAIqO718taSC
Xub6+2t8GntF9fs91fTD+5ck3ZKkNJl2iNrdZHvsF8KOrBdXOyT7fq0tkBA6+LNdWMoe/E9btSGW
O4fKxbd4VS1u0OWsJ++mdszDJvVAFGx/WmnfU+A+eeP6xWJlYuft4oafJplLEWm6hc5+n+HxHUBw
/qE6SC5KPmxiG40MO/DX75/Iuxzgs8tezG30lPJ+1gjTgaPXkQZBcMRoeQVlPK05FHdIgOYtapUf
9ulfTTP6xVTXdELWNl3JB7gMVkDdbCSPjsVsqmyCxU/P8qsJVb+YzPoAojz4jHmnL/1ld5+v613j
cJBd+TfWXb6C67coHd8L974nrGPnh0f5xTnzvdL1YXCd7VGiqLfzTjQ5V2svUXyMFQ921sCeIDxA
pXAM7TakIhXVxEVAx0OV2duq/MPofi8pf/YuL2Y33YiK3O/xz+XEpLRdem+K+kFR1AVaCgRJHCBR
fVjbunhuAgvhF7TGRF0A4odGoutuHKRexHvRQNnE7UtaKybaTcPLEpTTT5T6XdOa0JzOu3J65hiC
wAmGnmUsyFM5U1O8qiEKaC3EcFKvTUzRBkbzdMth0elwQJX3AJI6RGi5chVpDzGE6WAGXlDTPbiS
+YUwtr0kgjQjB9fSdFTQ2Ak65uzoDY4ASCnCPR47ZKyJvJXS4hQXwWZq420o+AvgMZ5SLdsZGCZK
FiU8BWq7HpvBBT+2kKJ10OzbXF+NnOXG4ZrtDjmkg95hyBHXWhHxomDiaji8R+mhtbrnkeMr3UeK
kK12gHP5FkrdHpSC+/1Y+Wra1S4+Owg1KdhFpl1zGW012Rb36VZaoaMFRnuSVoQFvZhv4m68oyK4
H25Az66+v/JX84x28QVGHSfzLOTKgXCSz+EHSN0AEq/91NPvSRChjO/NZBrypKZqLyrPo3z1/aW/
EADRKPv76isZnMvbrJ53Y9rtZxSkM84lK2VR68JhicP+NMfa2ho47fb3eTm41tndSjKcZi7V7jZo
qsfGup7HbV43zyE+iJhQh9G4BclGrJm/EKVqAZoH3fFkN92yEr2Unn1ZMyDpVYxqvyypbHY1mdFD
f2YHLECi7JlzqePR5BfgBaaRZySHGW6dvwnq2vaTp3rcifrR77xSAbyY2lmxmgBO6WG362Q2rLJN
JPYPy/5Xb+e9TfdhDhFNYH09qU+7rqHFJfVopdEVJ+5Aqa7J9lL21CYrnhSmX5A4pW1oA98NwsPs
h5DS8zD4bA652A9gSI7ooPGNA4FzstHNB5IGhR9uT/5iitQuFnmA41bZWBXYtroSn8c4nFd1QRIg
Ch7fjiG9Loze14iPpGtbx6O8MUJFwmKZWNztoNCvnsF6pAxaky7wAqWasWogbMF+o4NUBgPWm1LI
8PEVyWK2wNEBNG6uZcUET4RAqH0jZiscfridr+7mvJX58LLmTNDNNuBZsWGZ+pXJohnO8BvGt+8/
mK/qzNrFnmA00y5Xaz6YaTMcrEWBTUPABVkzP0jeH+HXu3flp+Xr/BV+8ubPYsWPd0OUpaQChZ12
YUAfy382QWSI6IzzJcjfdrjOLQLLAbRYtlpvi/hYK//hY5T/fmE6bVKZkmexq85sXzsl460QjjVO
lu8f4+eOXVU/O5s/3pkFJSkNcnPagQh6Fj3z6a1ZD+5asvX7RbYxtvEitenDeuYqt0/Yk7D/vAGL
Xxpu95q8smr/+v6HyOdh/tkjvvi49L5sLWgiuFWkvTq8EaRJYEtlG9Fzdt9c9dFCXwIeltGK2CDe
N1m/iG7jPdCImjoEHUYE+X+ypz5YNRCDNt0PFemvqr7qxVeJ0CMQejWeQOoQghw/J+Z9i1lnht/w
B92RMwSjY1Vv8PeHJUqBuXMx+5MDCgeDQ/wauJXWbGYcOcYe5n2m/bRZPD+WTx7Xe5v6w/dFEoQS
dzHvbV4wHwgvHTbOzJUfQJr+sGX68tYvvjCZuK8563UG/a7x2t1w3eyrJRuPfBu7+cra64/VKV7l
HpgDW15m95qr2MFC+uHMI58v89kdXmwDKCCSqEkveDfhRoZbCZOlIOlIUxGdcARezrnAmuQqIQR4
0w3Lt3QV+/fz6I5w0MhmsJvqSo2eyLd3a7rqr7A2uZfuh72C8sWUoF7sFTR9JvTO1MiM8kWsBvv2
2GrtYZ62dePQvABpQpiJQjs87BdtvwmWeu2RoBCWS1j7So20YQFVb8zv82KlKZuGvBR6TykhM2m/
p384wB6P2lOTH4gItlWQTd9/aF998erFTgO3siUo5x9eL0bX9GKHqcvFhuQaNqAYt3exVTi4H10C
oZxgjTVrrbvLZA3y3Ck3nA1sLBrL73/Mly/5YmLt6ZROKRaw3RihW9XHpWE+ZfNaMK4icTUNotMp
h7qw7HyIvZKA3KneVU1kxy0B0SHWDXLogvh5xogdTngNMauDFbU1nRNFT3PqaoBkSPrAT7nZX3UQ
z+SGj9NlIhiFMdTnz469h8OWX+KYDAfgtTrELgopkXQFYDZwdO6C2K4sl17W94/qq6Lw+7n9wxff
Cj5cok6gKHz070q3e5FW0xMA7fwQe99fQvlig6NezMF+bQyylXAJumzBIbpXFngjXazB4AdKt17P
i+wlPUlb3cYqv9dPxTK6ozF+b23ARh0Ch73YIthzZFoXN/9Aj/xNvP+xwHhuSnw2DygXMzBCJOTW
Oj+qGFd6tUQLCUBAshbUjHFYtXbBNtebhD8Y0hYaXmRsd4ELuACDLkKcfUx8Yg+r7DQkro4PyLoy
RxvhZlkuFEw/WNCQ2YcrhNBmZs9P3z/Jr7pZysX2R8ko4PUaP7pztEV6rJbSggOc190F3gOr6HJc
AnaALdBs09/fX/Krg/378/swPoxaGIO655IA11J73BVbJEcLOAlus49Um3M22V2OgZd5OkleCmj3
9fsrn1/EJxP1uwT/w4V7oUwJsObC+gYmxVZ3Ry9ezXvjh133VwP/fbR++PNlUSzEAufADvWaULu6
Y12X90rmSl68j9zv70H6Yjp/n+Y/XKTNLdJ1Uy5i3WDlRL/XHcAkn31S+iPhgOvglBx/Wju+Kiy9
qzo/XCyqfLImzndkYYu8HW+MVf8g/NYpa+3xhJs/NXm+2IO/rwAfLhMKCZnNM5cJ7ouX4Rpi8x8w
VCv9RnwrboVls5jvu5ufxt9XC+KZd/Nxagy7aAZPydXkJTko+X7GU/iWdts29Gas7RLZwSf0hWv8
pxb+auCoq/6atOjszA6Q76U10CN41FQ1xJPPiQ6zNd/mwRxOgNKKH1UW5y/ws9F6McdlnS8KiupL
u2Ezofoq5MU5ryUIHofOAzXOqv3W9adIy9fFOXwAn41y6tZlhgho8SMo4ovR9r4J/vBmiJsYm0jm
WYX9UrRcdbySWb1uNAWDo0Zd+RjtxmprkBoRMav+H86+o0dSpYvyFyHhzRYP6U1lmQ0qCwTem18/
h5xZVPMVyeippV70e8qAIOLGjXuPWdmn9wLKH68+tV1/f6EcwD2ZlD67peH7EKEsAKieXuC7gGQI
qd4QJ+wOaKe6gbKDLkL/ZEdlx06EYoPq3djuAsIDuitQxUxvTQ46fw8QIlBfhSEVoOBRegVd6ASO
ba+wffGBPSUqJxyhDg7EYl/Z/cQfUCHqQJPvBk5pEE9uAAbi9KQ5+jV6Zwf/DMKlzGnlKr9k4WPf
045f8ywzIAgnPea5hThO4oIMbmQWXCTMVJetURd1eAGcB6fe8HqxBaFhB9LyRjgO1lts5E+PQ8sS
Vvt+4f/1EAC49i2AcuxWALQVOkYvA+VAAmiwmh/YMHCMgbqbATXX4gLzdOX1HaUV+VA+IcMhGqB1
7Q28yj0o8pDBgDZbv4UJWCVrfnR9/HxLdZU7r+jX88FFU5BCbgoTIMYnMMPQu/JWqdSutyH9yDpg
UNQbFCNE0D5XMo37kvtrKU4b49eYoK0FAPtgzB6GKuYAN4/EaCuTSLow3TkhIV9QqngZ5acIIGpV
6J9RDs+17hs0B9bunIxDHngCe5iCfc0+XSsTLyXH9+bYr+ea+mlSROO5BHQzIJti3RgTwctodSBe
cB4EUF4Y1W8GLY9Kzw0gaKzCqPWn3sgtRqucQL08/ir3TOGvGZplmnAjKOhmCt4wBmtsgA1FbXRB
wwfjFoZrMC1E31dVNO9WPUd73iaQOFbhmQjsJn3wDQ5CiKNJXpiNXxv9ZTDES3JKfry9SB1z8sxV
jLGWoC3o7Ij3Ou6vOfPjHio702kWeB85LL+rHQpWoVbpLJRcOJcL9NitqUsARLMKzZZgR0G+UX88
TUvn9j0b+jU4zeVe20+JFlCaRrKHWoLmCCcDBjfGZZVhN835H9/inuX9GmSMozLip9VaYjFAg8CA
SbydG5EF5zDD05VduQ+P/Atw2rvAEi1ZC82V11vIyO9z/mvkhGsZ2YPhImrhHFS/fFuC5EmkcS7W
wyGC9lMAVbDHYy01gO93nl9j8QA5wFIUY4V7qGK4EP265lvZhXA4/iRXeIdbvIr88Rg5/jXXqI2i
r3GrFlLIe5Hv19BsR0NPWZle88ToVxhAHkAlW1+hC8WSe+T7/fN+CT/pDj/PQfmINr4lqzUUi3LW
pm7pWnhfnb8G6Fi6iatpgUDNC2oiMJy3RF2+htBloXWomuN2TZlfwVr0XEjs7oSZX8P5EHSWSx7D
AYNuie71PGopuoVnHn+NOmMeQO49+BqUF/QEinE3X/cgu/N4mSxcx+7dy19jE4WVR6XE2BGEeBIN
V0FjLWFdIO2CMP7vqVAPFWSNp+9UmyUaHdZoyqg3Ao1ulE5iJOdYhwGAWRlAFNmcCT146Nak+hFa
R++snpkeQp+w6zfoS6NWpNMrG+N+0/xr+89SRp4Lx5r83yyCNlKzhxIS/K9dRkW3zwltkB0N3oL0
EsR6b2D3qv1PtvUOjZlse6O2bJT9HFaXLNaE2orR2YHjm2uhaSn4znnOeRGSbJgOb+YAbVBDtHgN
pukao/cqC0ELX+sc6VQc8x1ZYcktFd5Bwf/n6I6onkq8acTcH1VaOhDKHdUj51lBBTiS7lfvDNJL
UKW0yABOU1/dZAvJHD2tyF8rD4DbOGR6mdmOn9TLeEVjC1Wg8gvZwnsLOAKMm3T4XQ8Od+kc/qN4
frzeF2d4VodkFDqvy+l9Sz05Dz+jniP0B9OqYzRg1LDDCAqgcNRbm+CFmE9P//7rPUlSo+InAWs0
4q727XGXpjhNXrqxehKgI6TnaDeodanzga5cV15yaUz+3zHZNq4IvJRR+TkpB+SpCRiaXy08btSG
RZFN5d5KpPqRdB7EHbR1Ho+6NOis+NdR0CPuKwHYsf6NEW4K7DLhfaA+/vGlS/ZcAxVQcDgNt5hG
gVHhwMju/HMOrSz+Qr+U2CC3x8MsLcpZyOr7Dj4GsYj8Y4glXOQg6FME9Ete02Cgy74FuWNckXqy
MtxSl3AuUgpjcqR4BOMVNwkaU/tm792KHTlEOHf05gqpqu3ohk6pQkDOZm1wJ020rPT6KcDN5vEr
L0QAYc6T5UIyjlSDxdL9wL13h2oT90KOIFxDvqpU8x/Ozc/lPjiJ5/844CzkKL0Qi6GCAf298qlA
8KcDk14VOUhRq8I3+8xeII4ZEG0ytofuzEoRbyEhEub80yCFnCPsZ5jtob1k53qa4+opPoCV7Iw/
iutfUqvFwtpkRgRCMqqkxSF/yuzHL/335gAk+t8dWcPzvPFiHqBDKHx17TkobjC2WdkcC8VCYc68
LDqlqPsMy0i0WLd2QiPTgG6a7hgo+gfv7++0PRqjMR1X+coxeq8i/+8xOkG7/4lrcSr6Q9vjjTCX
24BseYAoPTVBndnfsMfkrYDdtIMD60A/A8Lv1rKW5rfQEc5dZ0MnFoibEc1sGCJo4a7/4W5xpeau
/JELOpQLa3yH4LSmHbo0+bPIlEHKpB8kPCoAKEZ0DVfOkr/TXAhp/DsDFEyzlKbCz4rCi5ebsfTW
12f/lQZZNNKYwXq8chZaqYIyi0m+lMIk/B75PsMzu2ccCO1DHNaBurBnpFeOVcWrsJMPvOo/iTqU
BKYyerAvpjpEvctMCI+5ZK1tMZ3Of331WfI0KlTAFxVW2qQ+Oa0v6NVpsSlYnirq35CCPwRGaBYr
u2YBPATv+tkUD2El9zmGk1R4YuJ6NkIhEZr1pqgfc5XTWgPlR110Wx1TsfNX1vZC8VOYs97ioeIp
acCXbdypgsZCb8+G3k20DyBct1HO7aaxmA37yl4h5HukdP5Uflab4C0/ITfEnVgEscukX2o32ZWH
3vA2/BpxeWH+55w3HsTJOg1rHIP1SwwHmxqwHxZwO0JP9qzBSkARl4aZhasGzio+oRlmG4uAyAVw
IB9lEIeo0IikT0+E2gCRd3TvCECu1/DFIcBry/CxHrPXsr3A/MCAYSis31D/bWw6xGIFgLiOPiSo
2weQZZUhG8jU+7DWa/KUoxwSytWJApiJi2SYRHzwtJlA7iNFXdPr00YvBsEEmcwmsqnwr/DR6FLZ
8Wj2PUYTFlp80GIk/k2RVBEgXkAP++GtJNeScT1IzKRgqQYQuRwbKMUprBsxnkXi56g4RFBr42hc
NcRSp/gW3SYh1B5v2wW5A1Td/l26uRjQTNNVSOU/eR52Vjr1AW+O8lK7k+rEJ+1pIzimzyujLX2w
WTROmhgGA9SItJb66CElSPUGYC5QUCzVuDL69Cj2drWD9R6FPmPhNBSkZfGfgLMgrPn4Gaa18Udo
mDPqaDj2CZmHR2hKiFdFOBNMiZXsukhXBlhowwlz6lvfZUlcDZjS0mz1wYhsGCxA6bf9oAze+STn
qWAXW+yGugI29filFsqpgjyLvnzSBWXqN8hqLYjO7fsNsyEX34WIuDuJs4IrMmxS6/Fgi+FuFl3j
IO5G2HggFWOHqzB4Duf312EMzQ6i7QqZKutkD8UGi5FzqApyRu9BRZf7GqD/wdVQdeggG4OWS12+
8QCHhnCzzkBfefx0C61bgZs9ncjWQgyCMlqSsjMqjsD+sFCKTg0+MmBnQ2cj8A6Q+oX6V1SAvsG7
7GjTkQM5+axTy9ilcLNPIPS0DdGHE6LJS9jNukDjRlBR4RHM6gUAUU0xGAG1BdaD1JAve08w7ejs
FPnL49dYENgCWfLfjZmkPDRsBg4lD+RIO+5VsrlLeyAoUetc8iZmWwm1a6g9bfHU8FZoLkAWMxCP
1sYnD6h5ABI7NVnZt9P2/GPPzKlhBVxpo8bD6pKH91K+wndkJfws5CbSFCd+3TpDOctIDxuxbTFo
HuOWKKwz6Q0ud5XyJIQwqyyNx9M5Je1/vcHspEgIqql1jzeoQlB1AhpyetA/ljb1EFtxsKv6n8fj
LMVTaRZPx5oSiQc3lKmle8jeoaH05J8kI36XX8Zb+xatfBF2yt7+eqFZJAWQvCoSATPHW9W+3EI+
W4t1WR81yGQZcLlQcTNqVXjHbfKn2EZ783kt7ViKNdIsT20BjAAZHEOXRw66DsBKoz7lv0nn1O5d
9pN7lyERzK/D+Je+3SyBhcRHT4TpVeGydcBN14DJsh2YMapNg5lbof4qaTDrNdba8kvjzWKp0oRD
5w0Yj0M7RlGvsNrcrlHLFnAFwpzew8tUI8Q0fhwSG/qw98EegTa7AZH6laxw2jp/LIw5bSfIWgZ0
LSzAOH7jui/ofTsdrQftSvlkKfjPGTshD+dtfzppWjNze7s8JLBUIDox0WbftJvayPTuINvgaLmQ
d+02pFg54+4B/K83mwULoa26mnCIiPgqL7HZ0qrAqqNnRYLKCPaY2xDGnzAnNgX1XNSroPQCCapX
v1P9xhg2HAK0XtRAFQ2xDr80SQ8P3HFl2y9kFeIsvkgwOM29DrNeALNuwqvV8b6gj0edwV7bwGpb
b3etBc38euUrLxT/hTlvpyjzUi4YGvfa27iN3uDwDt83U9qNlndB21Zx0PQS97UVvibmyjtOB+hf
8z8LOQPuGxEzDVkY3imyp68N8TEXvI3/GNTmhJ0iYvsIyj1Yuw4Kj1AqcBKXe0ZHWI+2IAjbuQ2P
XQ2eFu8pagS0BXdn5z++3CzISKHUwWkcaaHAGUp2hQs2jGAFNd/0xA02wcrFdJqqv6ZwFlroaIAj
aoHiTtTD7jvntLizH7/AUqFDnKU9ZKTYmoRIeyaPwFdY9kVnjtHKg8e9wo0T0vAwNGtawxs1oUYh
9+LzZ4U54aYiPbXdFdaHmzTeNwewLBtOIyemhlec4f9U30GInE4PPROtcJegZGMLPWABl8fPvRQQ
5wwE3vf8YZiibWGg0qX6FjFZB3hfSz7/xxGmOP8ryUgIl8OXKp2KWp9eovMcrMu6Aja/kP2HIloD
hNptlZq8tDHnFAEoO8WRnHX4DuCxGu2LdMBV7lw78Eh3xlNw8y71HmDS/D1b2ZcLx9WcuQSNt2gQ
aTLVOqASCQFKQwAS73u1DjqtzT/W7JyfxFPtyAw4VSA5gCX1HKDjle9oaLiz6tfKF1o4s+Y8JOKF
fMpTiOwto+fY6nDogzBXDLVe3JtzVAqVLXuRC5QQ4K8YmjwMhyPgf+xyZVsujT/LaKBky9MF46O1
iYvBT3yB3lqstWutlYWzQZiFFsanhyAvKHo7HvqD9946XabFR/GpO/tuB8MOWNCo4PCSURM/Hk/o
QlotzMKMJ/o9LUcYEU4tCipDSAXdzKlDLTuucRQWipXCPNxAHCGgckwZru0f8Sbg1cePvjBZc+oD
7MXLxCvxu143qnVbqS21DwpVidYOzqUBZtEgpxU4M/YyNCigRrpPr/LJR/Vmq5yg8rVlXMpKjeRA
Xb01PORCyOdnWUsFL9BwiBR6GwvZ5MdRcIXeiUYt7sMA0gn6CJwaA87nHhrWwjVtTo/ncWFJ89Pr
/wp6DDvCY3maR6APnrBhdsXq/X+hySXMWQiULLBwi8YU+vvhRo7ZjUN7koNt6nt0WLvGL8XROWMg
LhWGAFoPgI/DG+C3b6QXKGW5bA4FXJSPeYhXbooDzk/ZV1EwezxrC7GUnwUCiJGMDU1j1moHfZfs
ibHg+PEhrf380keZRYLBa0lPd8hvJAUlNlrQwNfhPxpp5emXLp9ztH5FtVUvRsPUUB1KWBtr8IKH
yB1AM+o4nj2ziM2G0ZtV5ayltT0LApkwFkUEJZatRO2YD2HXgYBPVN8JTh7cAE1UQbcAMK90ABci
zhySP9QptGMrnEPT9Q9AYvvxJ1/4JnPQvEz3VclQHqKzCGec4QYTblW4CYKmKCtY8jsY+Y8TdA6S
z5K2VLpIwvHi5oDyCeC4hW59TY/SBhh9Vzilen6oAGuBJaBGg+0imqEOqwvcDMebvIH7IqxG1qA0
C81cYY6cR5dJ7hQydQ0AaUlN2mUt+E853jXfNFu0ZDQUtszaDfai3dmNTenI/3Qe+DLh9fGML0Tg
ObQ+9AQZKsu4QZbDUQTZJkSncTAo7InHv7+wieeo+rwjVQgfYZRgVG5L7SGSolJH7/z4xxcEE2C2
+m9gbbK2xgGCXx/jt3ALFbres6S3trh5MKBDlR/wlCZQ19pqS8WWOZwe6tZUqVA9rkTg+YyGfCIk
V0vGGSeBTT1EehnJOg0OlRbfgrVO7VIgmcPqqVqko2rqmhbdxztXmh0MG0WzcOA9xUIgwW7KZ+8N
1/vHc7pA+oMU479zWlOSx2USXpJsR8CwekXNzpIJGSK93HRmr+ZXNEVR2RKP/Y//2r+HhwqqNLfq
+Hj8pYr9HKPe+71EfMhCbXuTvjW3Zu+73B6tSl0wsi1xUXH9FIG1Tc+0Hv/HrHCOEhchcShKUx1l
wvoKm8yVzOgEmxy0KGuNeqU39am2vJXy5xKq4B4MfqUDrFQoct4ieDLmrTWRy+/qa2GRc7gTPvqt
52TbwM4c4OjR+7F8jez/P6C602nwR/ibQ72VquNGOD9M2b1sMy1q586YOrAWGmGUOBgJ5JOK4b9l
8vcV9us9GS9lFSZGthVwWg/boosXv/bKjX1+vFIWDov79P76+bxoPAnqrFN2qqNNNihQ9TiDczes
NU6XovO93vtrBGhMQSGtFPChdP5pdNgnOEgmlnfknqfsFBUkIEgHoDsBvsa+cMn0say3FFeHNQX0
hUN9jqymBLFoSZ3xW5Ynrcqm/i6r2pWjcKlKMUdOJ55AeEHA68kZjIZzJ73SrIk7Ee9wil4rZis/
ecVRLG5dqo+AAOdGcZbhBFY8Z8VNHqFVkrzIxOklt/HgV9vBaKZV09FtUe/AbUrYtpPIsNNbnaL6
lM2ihyglm7w0J1nsol1ZZQsnzD2O/PpIGWThcf9BnjVCs/WJq88wuK1Ck4M+ClmJiUtJ9hyEDWnK
jmPCkNnSNzhj2rD6BMWtatV4N3lUPl7OS0n2/d9/v0glNlLV1EiyG+nUQEqeCZ5YtOsFO1G0fvjh
FZhedwFM5JhX+FCcGwHiU9SxghehKGRwIFg7Vu/lkT+CxB329etJmlQWgnoq/dHRRhjAqKTNNrsW
zbkYDqLHwsir16Rn/sCCFBUSSK1Z5TCa2V7MLQ4AhgAyWFCeT+NJqAZixAP4E7RNDgn/nZPYhFQf
IfhNMIFg/CkbSUbDJGg7Us+NohLeCiFL3NS6gteKNZ83RPabBqmBCeGFHe+IhLpZB5Nb3k3DXVn0
euNDNR/oAbAe5HpL82+Pv8fCvf2eBPyahLgaFSHP0TmGl+NFdL+hyuu2FrEe//rCxp7jxQd+gNiW
VyIOC590/er5K5t6IZ+7JxG/nhpKgn6R+Ph0Y3JAIT4LbCUbVH9Vomrh/JiDv6FQywopj+tmRxzB
05On1uVcxkDG3iOxezw3SxnPfRv+eommjwkltSgStiY0T1SYjDqMnTjE9ExU65RjvLLlFm4x9zLo
r3HEjG+Yko8wWRzw8vGrVELWt3Eev8VSV3AOzFYyv6KxirCAcP07MDB8gEod0qjELh2gkjYonxtY
8aWd3oBbdutbaUXXVdTVQlicg7RZuawDyGmj9KnGiYYsjr/BSGwbgsc/NSYULYQxYWAAVqy8SiuX
iSVc6BygnUUkQOzAqo6d1vSsymq35BpuEhjUC5ZsQopH/hy20n9cJ3NHpmGgUVVJsUU7tz/IbgRR
f5U/UudYZTT6WTkOK/eMhc06x2MHZdaSRMai52PIEAMyRYTr40WyFPTnNks91Mg52UfQZ5pmF3EV
KqkB8C/eQeKgJib0BldJWuY99bRoFCNayB6nCxQok7AVFbN6m/McPD5/Vp5mujf9Efjp2X3Kg+aq
MBLcp2q9M6pzs0t23zUmk9Vlu90FK+n20tJk/71hREGRZxWLz1Yy0ZZmWw2+zEZbjJukj/SST5y0
6lc24dINkZ5VXzueZqf2/ESf4l3w91zgftQtrIXBFhFWBlmCh9BTsPwVR9iMZRRpQtilDmtU1jSI
b0Q79pXXgTi0QIMtN2BRWv4ltsiTdKScQFEHXCmUlSdYaNzA6v7fJwACCECH6TWB2QBFptBCAA7A
WdfWYvL0Q/+7Mvi53dAgk5YuGVSXIvi/QByctqtIr0wGDMgaeugrp+ICmY+fA67LEYq5Uo+ZpOxK
9e6fDDwSF8waaI8MenRYw00tvc+sJDtSY6xwkNjf1pUB3Ab8BlCbCI/laQ2m8/fthJ/jqwXPS/xI
wgCiW6nIjk89TNQfb9Oln57C1K/lVrdRI5AMP81JTxx/az2Ti6ACcsiDlXr13xuUV2ZhoOCkRqJ6
DDAwVnP2oKmiAJFVgJqtid7K2btwz+fnUOh+TAmF+xUmPzEgrNdk7zDZlVEjdblUjYY9gwtGBbkh
X/VT0I6LH1bRoYYcKpCFMh9P5EKtA46i/84ki4rS2DF4hgidWF6rk4MUbwF7hIs7aBwdfZP1DF7j
YQczYqupX+TBFiEskuxks0W7HXeffAebHVr/evxAC+GKV2aRZPBCP8k7PNB4aXVqk+1ZIzxZjCUI
KvgUKwWIpamfQ6TLQKRCusOVqR6ehcwphw2dQWIaeoKj+FbIA5T+7TCAnzmYTehfBqybyfZAbaT+
Sr+nnRpGa1jJBRoCP4dNU6kk+ayCGgGMNmEsWZrhawg7a0US7VYwQ67bEW4XcqcB5s9IKsgN6n4J
49A1rhK7hIa0wAZOPitrcmFjzZHSTZ4FilfgYagh1ZoadCcWMucSCNWQ4gxWQDt/Z+j83OQDt9Wk
lQKEuFyyxxHtLuFcBKj1rBwFf+e0/BxD3IwR5L5zvEPagI3EFHBnBotdWOugTSHgj3Ng7s+RFi1V
K9NBAw6mlW9Htd1we1hdm70BmAvKH483wkJ4ngODKQXI0UTGMK3ZvENZWp3oCfR2raG1kJvzc1gw
sKMtbOXw+ywEuY7+ZdDiQ+SKuvSSvLfP7IsEBQbIO/k7RosVDZoXke5DmWOtObS0BmZxJ2TyOG3a
6fUAC4l6B7LsSgDzN7LSnlkI4PIsjMSEo7ognF4P5OBij3RAg0tGvbJNFpJWfg6HrUafEmsKab4M
93dW7W6pKV8g/W7Indroo1tr0nVACVM4xStH3gIHk5+jXpsxGLNsui+zcMFBYLDh/0epMXRjYG+J
Hg1rl0QXfRRMoyM1BcthZeQFjB1ol7MzIq3pMGMxcv8Jvl1c6gzAXOgWG77FH2KT0sgNuiF4U2UX
XSNw85F6GWtpygKTh5dmeYoS+soQgVmOdpX/luFrjiaveQiQF9+G8+xrZA27ZgdwqQ7yTnqmTmOp
QgV7RzaimdmNBsRf8P14Ty5Uwfg5nNYPYL7CcohcnQbzW7PdjKfK5LTcqtw1JanF7zzLbUqGj+RA
AHYv2SsvaYvZ1NottuLN0wsNcslbzxQM3oQ8kAD008p2WYiZcxAtm44VTfqR28oh+0PVAO3JA6SG
8/Tz8cwtbPe5sP6Ain+QiZg45RCAjFlt16COSwmMNAskUQcdWMLjwpZu2XcUwbEznutPzkS9LN+2
x2IXPmGJGqEF9/QtW9pwKI1d4ZXdDitTt5SxzDG0UgGV4DsguIR4zzvUgmFbAfZBRalwldH6b1kN
/LWC/EJ9AX6R/+7FoRqLoBTQOWkBolUJbBOBuv+ijxIMV90Rda5PKGVXz53bueJqXXZaen8ceXOQ
bS9RtDdMSxLGtLcCNA6ko59w5tQ9pzboTWSu0mqn8PzXSLNQ0+YcMxY9EA/NmYJegypZPU7WdFcg
zK3cvZdeZhZPGnlomTGs0YuVk8aW2W7UqqgoV47tpXvoHAkrFzCqJQzWo/8O4TnKgGeaoPraE7OG
2lgKx+IsQMDtZQiapqC30sU/o/1Krt0PfwOUBzYFYQjqNbiEzHFw012nx7E66Olu1TNnKlD89X2m
pOjXxSviyf/DQ424BLilOUqHxFKMFEIEkSkRo9SLlW21EDHEWYmkYnoSw/URQCUUw0e6UgdxLzeM
SqVrMmgLGdZcS1siUukP7NQ690yIdpeUPgTQt4XjYUClWgmdILJym1xcFLNsZICZ0FhLCH9Sd+lD
3SvfG4nXJAjgN/4r9UL1L+GatulC4vM/AFZPEeCaCgBrClc1ME1zp06+GsXsJbOvYv0/hfO7gvuv
ZcAnjCzQXsFtPSZg3kWSJ1rcE8iSlF3QqHmirFqiLSyDOX61DVjPZ/Jm3AYa6YDHjQgcTl5iT4eh
rJLokP7WOSg7ZYWapQ4/6m37mpYBTIPVx2+6dBzP8aySLFexRNpx23pul22agVbhM5qnBg2iIER/
vRIUSatww95JPGf4RNhv/O8k3uYJvbJ87oCpP3bdHPPq1VKiQJcfcrXlFTxBlcmJ3o2vtGQE3Jb0
xuhBp1Ee902+h5HdUHhIGniNyV6S0PSKTGvj4qnrU42nwdwsUi0fpDOJbQ7KzErvG2VTGAlXaIln
o9IB8VY4JAuWCLFhJtmweW4k5L1DJyploRRKG2x4raSvoTFXZnjpE8/iWUhzIVzuMMPUxnPZn/QK
dIUraYMZ70ubOWXXNFIv5GlltIVdP5cxD5UuZdIW3h+N5ts0FJw6A31f0590fKBxGbyj1guJb6ha
qyubZUFQjZ8jbjPGkxkYUEEmGexv9lpVqCSl6YH1IfAUP1UiOBr+kReg8TNeUyJYgQh2ehoZcZhu
RWk8FMUVsiQwKsAWgCCxCGNzDmiFQE1ID3/hQzPoOZ+pLZPCEaFXpcDgm/1Qiytb4B46/lp+sxRL
lqJ6lLgOHkBeDbkJtFNG3hwFOyISKhFXGdSXqsK+RImmYQeLDb4iap9n5RfEwVU//hyj9yZjrMH/
luPnlEFBy+l4Si15uybPFDk0UAeHZrRy8SIrQlU/hJKFQLpNgl0uQtu7AnLKi/WCeRbRyKGF9MBn
Vp5TKkWfuOAbKidaHkBqLaDUJH3py3jXUlasGBWMMgb8HBRxFC7dSYqsSaUhgsLbZSst0oVGHT7S
vwciFUpwaBcghkyjFsDo1JmxUx0F21vhBACsUStNzYWoPschE3EQm0Lgh60MJDqsUUPVhw2Gn4Ga
PVyV9vXx5lggq/JzRfUQCyruBOhit3q3g2+KYkY/pQXwpmCzFs7eSkV/cGRkrbHIVnppGQOOVoKk
wla6y1V2G6F4aZ6pyfoIfseB1lQoZkJHo93XUAyRVxbkUhI8BzE3DMPDGwIbCgE5Sj8gxb7hD6NB
T1JE0Yuk1TWI8CCZaAzR1y4aC3wvfg5hFjyxpv2e0CgJ5wDKVyd+RHMBXD/xED7nsu7nh5G5dvln
U5n0qfC0QVZ7+YVnerWqs2cW3ERQvz4bb9Q5dK3o0Gy73TBoQawnKPoJOxKIKzf2pSvJHBJNWPCh
KQ4pIlO5hT+aCsGcQCgNMguMUfmvClj7QEqXr3SxVhJZWqGzKD7mdd5HNIaENNg5Nn1HtKvj2vV0
6ZY3R0KTIa2idML3t2AmWLh9s3shxww77Qd/RZkcIvjQVNwMG+GqnNKf9lzG2nhkID1uZZu1LtdS
1XiufD6InJLF1bTZT6JLXuE1ZMGi1WH0yG038SHZofJBQRYz+eLxKI/3pMDeV9gf8fd/cNQyD1hH
zcKEICFXnlZO9PCSU9FH2janjBNrCaiQgFGZCKiiERoFTPPCMedQ8F2Y7uplle6ywtdZRMH0NHiw
cTez8tRmFyLARy+NtAJtB1gnqhxcn/weNsOQHg2T4SvwGrf2h30pJLacoTtPcrj/EAj2spBpjiok
QCUum4qnJQVsKMNyM3o1qjCd4ce+0UHzMg4MzgNHlq7PFKMMaqmIkB/JTIVl9KLndfgHqDLrpMk2
bopdp1wKsCQ52gGmzahTOQDn7cB4Rt3LGsW+48jTa68zGzl7b0KHFlqNwesK8ishPCA58JygVa/5
SDK4wMTx66DkWir9+JViy32lRSNb6DhuotrM+2c6MakaNfVMLokW+5BFiNpQZYdjMFn/cky+95MA
un5DB5xT2OXmWEdG3fQukiW5dGCX5fKC+Ob58Qa+nc8tiXUlSp+EoIe5O/8aKLHWV8lH0HeHug8c
RrGaHEqgdUrbda2oYAqwFdnmYQkhJR67cGBJCgUlPkwbtcoEBC5ONNIRfg6QuGJfo8hKWJf4X1nV
6DwUgGiZVwMiI/qmqtSC48q3oHI0OV2fik58q2Rur5QKsUqpEROYd4vks03Y4qPJigSyLAUcIlKl
xwxCTQumTlSf6j7cFR3Kh6NHUlSSilkc1LaU8H+2rGgMfAuncAQvMOSNVIEqNFW+BGLpvwhZ+kyS
tzqu260QCRbTC3rWRrId88MbA7tqO+OE6iUIIE2v8OnPmBXW2FUQTjYIPNGDQ9c8leIhCCqNgpUG
zKGhRFG0NrwEkNFLaXAMSi3yFIPzrYjRiOcOaQKLiAQWi7LSoEPjlAEMW09RMYCj9eXxKjzdOfBw
gw3xnYTYde725aFCKhxEnsY1ue5B7qlXoZkXwAS91qHWiqUbIA6LekJZPbwF6nDLN1t60Br+BEHq
mLdxEYUAnEyd234bVIC0iJZQaihgSwacfDnNi270uIPHRtIBJVnSesmoHjVsYrrYeRANSdBHgRTa
UR6DswLDxgFMjizfd9Elx7qVXgYaFmMFXDwvgtxss/I7Kb577Dm+hKkI+573WCRce67qwJIj/hnt
OlCrJFxJqF4PeQK4Hx1Av7rRcEvXAuxxJr+m/HH0rlnHZo6U0geIjRziktmVbGkUcPlyhtp/bhjZ
9EXUE8dzxOwTMML67m2Msg1eY+jQm6Qg3FPdvGLUWqXeDLQPrQnF7ThPceqUvXADf4anLXeVva6y
E1jhUoFOcX28EQiKEti8eZLCsCmFkBWWBo8GVgmtJ6LmGa3x8TNXBHo/kCvUt7sB3zyANW0hmVmx
b8ex0GSJdiTOSNrE6CMYrZRm0o/PbQFmN6zeWoVCLqr2/r55jQcRk5oc2g4euhT0pIIWpfIQUhqw
hqF8NLJqg8JSEeLQxPUMbEsY6XTXniFmKY16JnBaJlX4SPT/Iek8lhvHliD6RYiAN1tYgl6k/AYh
tSR47/H173DeaiJ62ogg7q2qzKzMNpRat5I98bEkhetLfayEKsaY+yQY7gSqImKq7ZEa5T7+HpVU
yOVYkRA/yFaQpZrlt2Jf75QE9w5Lbz7aRr028hody/g+z5ex/R2yziZ5eFiDvH02+db1FLRocBHs
czpKvXaMUXR65aALu9R8BKKP5w1vcjNtj0JShCVgfyzmpdOl1nNEuLA7UQ0VQb/LA0HrlpDvecBz
0BYnkCcr9sbB7o4GN9tFBLo2rtOAvTMrP0nxJE62UHyyXmxadxJXxOlbtyLNFpBrfBZWIK47kkdY
0810Zygc6Zs/2W5hNjgNgSSmLc2OhJQRQkCxJ5zc9fQ8k19UH8XNjstbLV1TPK8qb2CAiVvflA5D
9CRsf0nJblv1TyrxvSAzxMCFPR/jl6lLdkJWhHpSvAxZi9N6XstBX+4TiI62LwNzSgxfYX1Ns0gA
XvSgp16NikzmRe70Y7c4OTa02HJqlDSNW/Bh5XiIlWdu8nQlTmnFsuhTg0qItYPFfKVWM94NRuNo
2i4Rt8Gp6oZ/IR6GU1sZ6bd071J/0byoYElOd+QHPYvesgwUwwjYosLgdjEcSU9tXh4v7lVHqFGg
pCzwxNdZk93NIDDeJErROPUEFJkxl+gWln/FhikK+xK3hsSDHHPvcNBzZ6jJqMuq+UPtx8sy4JaO
ITnQx+pVxZEouVzGrowku8kbpX2jeELitQqcMa42A/+uaTnJnA7YyfDUvtL83OPUnTMWzSwvnqot
VHJmSfVXEVnRV921PmfiS7kJdg0SMOwN3ZN6KJbuBeuoQOuPserGCQt17fik1edm8nosu1SAAIJR
S2Kxhvv2NCHwyYYbO4xV1JGcV3m4dJuGN6aEjKgv68p9VC2+zs52L4/OsC4EVruj+GlmPwb5DwNj
jJ/+jiaXBCuoNfcUghdEsxjES2FtKY4s+5LkWd1zF79o9V55XBW2Pp3q6gAbFZdnffU6fH9BqFW7
Npym4Z77EJZ7uT3XDC3q6E5RKLMMNgbVsLNI/gTje9/iA/yjyuHYki/St3xTto6W3p7o8sjtnUHy
DWnwxrbkHsrWW7NqYcw32sTiRWUKLZp0OGbEHVVdBx0FPeeo7eZZ27LPcO3wYrGnxKz5RTfBjaTE
y3T9y/xMOi+tNl7azFF0eRf3xQErqv30ePgguuac+yMJoe2G03vtT1z0Dd8FyM2wLHsMLxypHd1q
PRew9FNrXLvBsYZ9kQyuvLTBOk6V03btUQMH0EnSVpX20g5HWbhHSnHo5S8CpKs1Yq19mK5KKlxZ
OXFaDEJxmXweDTAlYa8LxJ+2WEwus2Sri5OZ2WleWoXrqdLJ6Ky7wygbtWNtK52VtJPj99EAMhpV
g6ZK7Gn2aMoS2fDXcim/t4mCnxmKm5U+4mV84q06UGPdXwkTV4beHTfFHkH/AS3Fk9FwfvOQImCo
bF/X215dTV+uGCtlPUja+bLM7/DFdqv2joh3YFfOrkwG41qrTqIdrUJDl12tB2triSfGi4PClur3
Zu59NhLJjyRNFizAEkrik8XkvYqMQIi+RCAD0DZ7s/aW8UTKaWDFMsGnj5eZRaCoUm3zqesCrYz2
jWX+rUqsuFMmXMsqjBrxS8rIr0r5qrWpDeRm5omBzL8M0E5bYN4RkmuaaVvGAcF3SxeydZ/rugRW
hz/S9Fpan7L4Omyv6kpb5zXF00YcgDT4K/k9WE1HYYJnJa2AI+vZbZaV34nFKEckQAPftxFVWnlp
0+ZUT5ZsK5UQ6g1vrNDtjMmX60Ass3+q0XqJNWCh+6AV643weMJZu0r35kLPbNbOF3Km4kNblfNx
1nvCBKshCZN12U8E+thswd6mWjrpw5rsFHH6qKnhO5YWraDuvqQt86rM+l0WMlbrzJn010ynfUey
D86eXol2J5RTKr/zjMFkKgkNnLFKmVq3L5BvreOebjZsI+FQSdkuaaKAmNFX7PsOqioE60yLM1Xp
n2IRhhKT0acRam+Yn+Jq0KTx2umksHNbopKoqzPF+aCgLu6745Z9ptaHqHFVnI3cSuycA19NhHpi
2p97DSBTr/We0HKVTAv+NNDdh35biHdmFctOrTE5LoO56yLl0hjdUYN0i5vysC0Wdl0MA13kF3Hm
1lLF42vEnTrUEOXbelzi0k+31NHWN1HVP5uFMU2qDqXEgQJxzbTfrP9I6JCGsiFOnU0Ar9U0bxv7
i5wOjqj4ifzdw/WaSnUXpFuD60g3v5CJeizV4roMMZsGJn8TcTrnkX9B7ldiTIqVpk1567v6Y1Ws
Xd3nr1Uyv8rgM4t8bcfjUiW/JIOQGUpiHNli0xpRF+FvSgFfGjtqnmMSRSXewPtArhVnIffy5swN
W9ee3B9ySGjJX62gLO4W4wC9xuPsqs1+sOSdVJH5RvVvZ94SEsSfjbEN25Rrt9XcVUAZKn3N4rO+
umPG5pAq/crF+K7NP7yELvMY94cTlaXXJZkb5Ysbtf90g7hx5beevM1ojyuNXD+nR0kRbWH41U3B
lkilrl4U86lM3dLAhRuou8a/YQFLVaoPRcuuViQR6SHk4co6Sauv3HFQqHPtyvr7lhT71axf2hT1
QF/uZNEpRQytWaIpNNew9gZ9ovIvi13u1iH/VA0ekpOyhpHx5MZdk3pq+hyxllq9J4pr4nwhCkdT
3JXfEIyd5sSE/VQfs/KumSFdwrYEeQ+SIe3TmWyPPtkblq+1VGrGlIO2jNdtNk8xThPsG4l95QrQ
vcNAS4th6qQ7EzZQQ45nKj3R8LNsJCcRd6G8R2uQ4RvfsWedlrEnZ2e1/dJZXzKnjEBJRrvJF/VT
DnKLCSY5bUPut8Zer8/cnh0VZsqOCr504pOMseTC+WkG1xQJIiHjUTVdy/yM8aLpSMaWQw0OMvpa
XxKECe3Df7iUfWN7XVjp6wtnAHQiBUAKGw5Ue44UX4tOpkVOmcOk09DxDYI7GudBKbmLDsWA2+1m
nU26YDVvPQkjJQDhsctdKR8JMOPKpsvuyziMmbgUK/dipgU551iLcGq3tQL0HdxmjU84xAX9wESx
DHthSHxLwjMzfQAJKeFCrRcPvxFprGmx+u1Uc8fVdtoFUxx0WoET5EunYk4TlJJnFBEfojtkRezW
mUJvnLq6uFzm2gi1GL5dVX7EGBensttR2q/CrPpC4Uc4LC7vEfsbXVWEq+gp+r4u/wyunqVi7PAk
4NIoC2WUlbbJvjNMTji2n4YaTojr6/Wrb64qWx+VDb80kDrHDVDYdN/55BWrXf0SYWS3tf5a9qGc
nAfhnXTvQJgJqTDZrseFjadvDi75t6Z1kgo6o+hgUWqnmiW1rKnByWot/XlYQzItG8b4lNTz/KG1
4vKhRm0PVGmO6l4Qal+ZlyCrBg98onWSJPd10qGjgclXZlc6q/9MzlpcdRiyz+q+6Jb9HKeBbJGJ
pG/XTZLZmMr9YZ3CSup+Nl1PT7TAz5YYVzukJg5WR8+D0tzacv6LYwY3FR+CKEqMYEiqW2OyPxWZ
1k1cLd1e9ITpZY1I/xWeanl1euKo+VyuuI7fZjElQRxJf4IpefUY/azzLW/PW+80n0r7D45wZPWD
mWd0lcIp/uk4c2VT563jo4EzhkP9JsjkVGDjhrebGTzIFpOJTD01KQt+niEQmudKs71WnrT4Q/1V
p/z0tio9q71dNE6iPtYTQk6sWntpsTclX+tjJ+p8MoWAGNbyHX9KGsEKya87iAcJxK5pCYMPSQqz
rGtZYw35p39LF/VV+RBWn3BvKZBGV9LdpveL9D5mp1HrHZhj7TpQrLXYBaxgkxVf7CQJ8vrc8asF
H28BbbP74jRmYYX15uRUWdDieGldlCzQCc9GVFwZXkvMEFNwvBdodOoXHTem6Da1sjeW9pT/S3U/
QnUuhepJQYlYb9gUfhtZbhcRlOdry9Zav8uUQ1k2YaYHhMCz6joP38noymkYZb9C8hVtz/Hwb8q3
sJH8DhunxmX0q4AJ4w6TYJsk3771rOZSGxvXKXK2GAws39PIbU3tZ+aXNWXnQsNTWOe3cTw0gg4a
cobVylkyXo08zO9KEzOB3trMo5asmStXeEdlyQk1cdD2yVE1j/pFa444Zpo40CCbaVzrnzC1TNle
bLyWIBPVpZ9CaSMRPoeqx2+r1ZnDD122p00Q2HcXyTlgqdJ6Ka2w0d4TiQXEYr7p6j8Dg94MgImQ
+pnLrHpXOzIxBd1T22NZuYn408vY/VbfFvq58q+Zrhrsv8Juee3hkClpABwnufwAZxqSS9SErXav
8lOnHWucQpGAlziFIm4SBY+it3ahJIc0BFv9U0VeQW55UboGoN3gYYdqy2BV2TI81hBxhE8m3U3+
KEkR0YSL+lL1KtesPwoALWQ3jyfakYYts3/0eG7b7CS8zN7K2ja/KSr9a/2rtX7cPhd6qOI/Ss49
CR8Dmx1YGg+KNV2isn4i+dVWGh4mQfXizYoCgj8T84XPYtRP1V1NXuPlgtewsL10Cp1NkjpZWp2b
gTmeoVpPSqRMY6CLfLjtFL1VwsbKNOEtWqhispY3IDeHwioCo8o48XjrWa6UXIW9iod0hXP4sWzr
V50qWdCEyQnDbPGq1dd4tevyKRp45U8640yl8g0gCRRV7J/JK12d2Lyu+d3aNtq+E8z61F2Qq9mG
cVzra6W8tNFZo6GtYcEKX4ncSd6VxSFlz3pUAA9zH9wqq8L+VnMPYs7cy7yyzDX3pvIN/XPc9qUA
xhu0n32+m1n8Nb4Ust9EiiZrg8snn8tIglkk5kz6V6k7wE27qPda6uNeQnigZfjjL6dMsLxB3cGA
znQg2zU1Xprqdyy+9LZ/Am9HhaD0x2Zw1Jzv7p2ftco+FqWz2w7K0LghFrX4+npL3CVgEU39tJQf
a3resNaI3/sqtkvlKYuCink8tg3rRV1cYDfrnHXgYEqgVCHqLMfgppoYxACBCpILjTepPejIjvLk
MNHKco/oTtfzvh8z6v6oM85L3Cmb4AIN0VJ0VUgHxLCcch5J1eNdiBY2qm2c2UG9LBbZLD+i1sVf
av1vLt77zlHZKcK9xbpUdeVg0auDlUiHvgZH0S+IGKaKtL7AyK7MTpVM2dQL21BeTdqKyKk3R0QR
2z+1mDCWFI+/XLsq9bUsHD0OYuVHswpX05/z2CmyMOmCUd1BclCGJ8OZiXNoXvANzgr8voTTWt17
Msib85hdk/5NqwBwD70wexM7A1nxuVihIv7R0bVC7Oh0KTJ9THLIN1bYcldY0OA4bUsqhl3xztO9
iPQjdtKZ4Ryp96GO4U/4fDickG+m2f3PXO84KU3iZl1gZruuo3l57gmG6+PfSD/o0X5DBJu4RhFM
P21Gq4b1EWv6mpe8LuQXL67cX9gbphfsGfDkZwvE/agQH20yogAuiZzllBIY6KAkQha2ceEW3Wuu
kyJfQngcspGm0QiF/mszDUdP9yVGgX3tiMauQuJM0oZMOQ2Mc754qvy6/Srpm0wUvcDw+xaxJs+9
rFeOWPLtE4zoxpVrcGOVJ6QkgvbTA7c+r6oJtm2XmMZ33KMFgcKDL7AwSUosjMDys6jecMCNfJWQ
AAEvPlOBjAjrN3kn6//y5b271hSWZJdieEKbFv3qxduMEhgoq+CqVR1liFw0OpNOew7sCP5hz324
opbUjI9YOfUqVjO5Pyc8pOVFng+8CUULRugorOO1rtWfxQFpJ2CvK6tvKeCDcZ0WF9skhTlSehXg
u1WQZKHV3WkBEkOMYdhG+1tH5xlbaStUP3TwnIS2ebeal5rAyNHWTXwHXmehdtE92tv688ADP5D9
GuJRXJ4WJEWM/k0drL3XZL44O7XgRr3XDyG21WL6aU5hnlXuMsOEieOTMkX2ZphBHOMz3z9VCyeM
8VMj2QCV3iVrbvHkdc2unffdS0sWMA7zf8yeEVJI9S1GrWh60X1EUP5h/I25m0hOLeJQv5Mtmy0f
c95N+wH+YPRkavSvku2l31LFuR8XvjhSvTH+NIf3RXpSnxVsCOTpqX9X1qDmJ1K8bd2AKm9VLO3o
QYjidJjio/RzU0RHQbKFeYJWGSElGVyGaYHnEOQPyI6r9xJrX1LKTekN5QGw3pJ/k9gt+u+0CEBa
SRY3lxdJOPSdmy+7SAwY+PQ/NTec7iNTf5rxC5CXqG07+5Rpqe95ZfKSNQ9Ng1IHJch7cY6WNuz0
Ezy2XaxHlaorjKCwfqOADy5Ek36NOACYT+JfXd8YJQp9p8a13S4HraZML8ytoZH/a6UfRbs98H8c
lLjZ5PL6H7D0eOVUOzumyQ7rGMvR6h38ACouEWAo2b71LBSJNBRfCr7ymT+8sSCd38GbbbhWI7qL
d3iTnpBDfQna5UUr7hnvVNLgwo3H63xTw6E5N0pgrG60+KAlCMIIA8C9ukTdyCzD6cIYKOjEsJV8
3jdj+RwpC/Fx0DwjcsY4iJrKJRm6nu9bguXBwWrvQMXzvzFunfpdVe987WLvFlh868HU+UDVMysP
35t+yCJiDXSwhNFpaWqElm9tfdWgZ9LXXvjdOkfmxTFWeI/DI4hAfejYHCsuHaXxLKl2x/IHtwcj
9rLr1r0pKviKRCXEev8dkzUh39FFN6s3oZcSKP9BpyIBIKiv+ybF2tIOhRZk+a6QHIvelYgcE1uu
ITBN7mi/YPTlFiJuXih3+RhwNPXSB+EWSDEETip80XpNvtaBSb2Em5KdKdlpxllC5iefhnZnyf9m
fnELJyNscrsS3qLmpfmq5GgfZS8wJ4+hxxoR6Xf4Y/Xv/UkF0u8WxVGKp04/SBPFXGJt+cWK3pYE
UUjt8CXQq0k02pvmZlBi3MQ9nbMOQz7Z4vQwe0/dvEbbzX+tjY6qeVaX8rCQByqr/sy7lbOGagvP
OssO5a+qSB+1xO5tAZa3QGSwXdXJCpXjsFbuoDcn4//lncSGmgSodZ6dhJSmuv5SyT9gc0V/Mlr5
XQCAsAVtfHDYden0Haw9ZcgEedbKHJSItJq4f+6Udt+vSShXtaOPza5roj8xaz6tyfwW5DRooZbt
XE8dtd/pee6Xs+oZpifrE4XFrmJfZZq9ImRCQGqbklsnP3LyLaNGkA+RGTCCk6LbKaHUHB4wXOKK
+h+UffljCcouVXCrZmevvrT3sY29cf0bJ8VFgdJTuMCcdyp/s6h40qaMwTK0iYPvmT9pXif5m+lX
UC3amP4t+l6GOlnM8aNSPYbxtndUcz7lLebFw3RYBw5xCSYms14DSC2n5/pm9R+xJvrZjB9am/ux
kT8BAfj5+Ijvkm/T9BjsAWoXgrSb7tEni/jiU4KWbvHiluu12U5gatE2fUjmPVWypzoKM363pgk3
VbhjytnllAkc4q9JcqJuzqu/WfRYR+0vnn9nlNYxCIBNg48FheFK6mFGuqiQDBCTHuBw1T6aXpjh
4YE+rADfw3WOd9W0X0FiIaugEpT4yargL+B5Qk06bDqQu+w1Obfgtq9XYKJw22DjTlThdHRM3VeX
e4VRdWdHulezoBmRYhJMYh/W67n+MdBc5cZ0BVwGpZimqzDuhds2HImzYIdyMj40M+bpuoUclMbO
amK0Db86Vin1Rb4vSljmmN6FhNzZObHw3HrT6DNwq92zat1Qu+DDjJxAkO8yrz59Mt/RrLpLfMjo
MkQaBPxaTDzIIIxijKRIz574jYDX/XdhfIzzzpDDFaci4rqWnwlNYAmBd5m4y9WRbq30cmjiaMGo
W0l2/XQps1dLP63zOYdlBejV9uqA3g5wt33Edy+tX4wpaP871jiwJ3eaPFoUCWPDl2m9tNJ9+LN+
ilS3x9TTo3/NAoCVpvdFHz8kKsPKHx6Tt7r5KlCCWfNh+i/3d059SFFlcAXWu4bJMY/tJNFKfOR0
j7SRhQ9+pyy2tbNIqoouRR4U1d2ajt3kCcVFhFse8wPBxaZivq3vLajnr8isDe4ZND919KuZTm4x
9KNVzkWH5y5q521xNZ734mA5qzurSuPqVK/pTFqSVHpJ+tG0J/Hb5PeMubeUP1H9OmKFquZXRkBI
SNgjVT1tdeYOKvWTjcFe2sd1f1A7OEAciaAYSzHcJiYJkGOgPp+zPNA7nfTiNd+g05GzjIgDit5X
ebzFG9Y3i7oeWvo4WXet4bhJl6J1lhm35ACjDV89RMYju1v11vZjEeH5HVX5XR9yChQ1lsf0oSBb
aWk2HvNNLtNYoCIpnBrEj5YBpY/Fom/20T9LjCaNMyi7ZfOUm3Wdutf2LbMc3gdAUMAKKYbcEv6K
6hNXsqb0rY+KRlN674BZ4mwnVpa7VnaMQrZ0FcNuEtGVr2kFHe4+erePdfWjaMcmkGh+twSJX0DP
WbGGKbpYlINa4qHPgTrsm5GJxiI0Qz604zcruUcDs2x18wVozO07mlBLVM/zh/BwghmOAiqNriFQ
c/BTLg0xXBiV6g2HvFOsoIp91BlYBbnxovG0xed8/WjT9zjxLPFThKJL1Tc9twLtuIjeosM9HgoQ
eAv6h8QLMdVfLEn8HkvhELdUmgiHxFcTbF9o3vWMa9ZNxi8J9/DpC6/5JHeZNSpUhuZx1bC40vly
EOqrv0u0LzMhEOGvkygUZx5Qdh+n1rfKPGgNOByIu+3SoKWLIUARYk/HJuKeiF2do93U/7LknIJM
x7HTISKJu53Zlc5KOhsDQ9J9a8KzUs6Ig2Y0+ax7ckJig+Yd6WOV+NlW0UOAa+tUqVb3jHz2Vg09
ThEDPCj5ZShmu5GM0wijjzGy4Cjy0xjfiZiE644tBFI2/fZkdIz3+S1pcASYCq1DAwViIje7XCfc
xmQKLws/YVaEeQYxGd7M5suUAt5LhnEgRWE+dfVXYfFOpAAudKdmUp8lU3Yq80no3cejnp7U4VLy
D8bFF3+bkSFjNJ8K9SdqsJl+y0Tk+RIDuPwskB+faP6yDdgcMezSJ0eowrkqyp30JwPaW4kPMtKu
G3LISFbdSn8TyFu3Dg1X4fZVW999HD/+yIH3P0MVo8eMCSfVoO9OHVm9zUuC8qv8oGSbEnCiodsT
Eu3SyD97HQi1WPC0eQMHYU0HARnEwLvYH6vkr4eHX5l2p79N7d3/hCqXTTuPUOsxM1rLnSia5ntN
S5R271OR7xUTTVaS7WV+8Ng0DsRiHspFuo94Esz7Sn2O8quKljGOXsV+7t3Nki7jMEVeJz+6zfoj
KbKgPAjLhyWBXyN0c0Y+yviaWjdZnvyl2PcbPFX0VMUgSsrTEO9rGebwJgk7zfQ2K3L16bervQR2
RTdCtXTodrUqTIWXVJ7otP/p9bcKxJQOoaZCt9hZR+JkBfKeY6Va3oZ5OGelfCtUsGriy5Jyr2Gj
WP5TO+QSwyrCOhNnX21fc08hTaw7/s+cuaX71pf0RbDg2ptN8ytpgn9C+ah0ddiOnPBh1LjXjH/j
AFJCBZZmwdyNufkVJeuenL7neNwv8ouBrLhmhSBt3zQhfuoBtTsGjNQQplMKuw+cZopOlULs5jQt
vqaIid/I2s3Q4/SuqAiE2pievtrqULXie22QeqMiHK3/yXHuyZoSCi1qxnJ728QHBMSVE4ukrsvn
IoHJRQilRg9lIHOjanVvpUWUnmBOe3We2AXAV81WK3k3WknktJmRO6PYTkEyqN9xZ8Q+TCiqhTU5
mRECElWZyA6V6O6rSyT4Q7FTJYv9Npe9g1mZXwXqe6Rd1+mZ8bPLDpbJ7kSbuhWKpOpb01XXIEFg
s7WOcSrHhd5kE8bp4r9UuCmk+zCEsipjKfMT2UaQcBLChlxix2wZFGIC2/pWmMKhlYTZMQXF0/Dl
kDmolmsO91FLXanarcqXZsJ/yUEx8DbIX93CiF+ipmgquBI4S/NB0GHfWyuOgZHR1rTnLmnedF26
x9TNeJA9xOzqPpO0y4TxJjDBShdrAmGR6U4bvEt1uALlQ03wqEySKez68jjNowqrFcF24cybmEHb
inyZLMw5hllGTiT0qt21quQlMc/bsKBJRjlbXQieU19111K2HJNbRFias9J/Whkh5xiNtNNYE32k
uYuFDlVTmh9NOBp1GabxyG7cmILvl4EYXbTJz4gPsVjLUoikXoWLYuIEi1NAdc4UGmeHLtKQdqQ3
KFSLJT6xp5TSda7ly6rvhc6XrX2tBfFyn8yDSpop6wGctqEZnnitY38g6QI6S93A6jMBPFJBAyYh
zZK8bFHA/SXjhVV1ynyFSVO6ffZLtwdfYRqtB6fsnhviJmKmmwv0tmAc1OSma16P1UTvWik4E0Rv
SmUZmSyKbccEYLEgxUqraXojGw2Kh/zBrwnrGlfDVWI+bhPGrRmOa+KPKBBGmcGyfU1mrx3HXVso
YasOKtwbLVOG5hDRM/fva3urgVNH85/BvU3zO0xfxWBhWKN8NN0PwFnUVechTs9SvSvk+bhZv6oJ
2F0yoXTyftV6f9V5Do0Qmsm3opJ2Irisn+EWtS+kvnGsSvwSrYDIR7drkL9YXfTVVS3JM1mEiAQ1
3iKprlDrX6khbXQ+BAP249sgiTs5S+5rlDtRa5J2pzpalKKEqAV0uFO/Bn1nYPe51KP1M3WN6I3i
arqCFKeepEW/Uo0elUOtjD2Bks2AbDgTCSooNaXmf0AfJA2VfCtFJJ09UVpGbB2QYCsuDCCnox9L
P8+y3dhah2RZYPJIjUHFNEPI10sMNtZoi5P0tQ/UVtcqkrMJ+MacquyQLS24VHJtWWprgUfGvDoJ
kHHKJO02lIjLWH/MkuWnZn5BnnvO0+wpeiwoKuBOI+39xt5KiepG13XRE8dq9PXmoRA7L9pBVDPz
tiHtrGfd8quHaBeduzMn+MtHSahP9maWOwupv0ZDpTKdZOwm1agUlPvAkW+hl6Kyo2UbRE+fvqbt
U213MnOngpysQ2mT0J6woye4sX7r5fNiWPQ6jUuydSRrtjzwI/71DdZ/kX7MUSB0NMqVQZeuf+VC
ywQj6O5SvlVN/iKZq35ZobnBEgpG84d6W8oVt5guRnPVk1ehA6Xei1X9OHBViu9kqX83Oi+a8o6m
xR9z1tFEFMSJ0v41SPlzZzLf0zgOlBSyogWFy0XVctbBDMnbIbLor8cTpl/ocaw7Eo5uukzVTx59
JxNwJ0fYXH8RGcx02GXGPv4ASrGKktfp/jb6PdsR4nVSAyN6iqSzEg3JNWdzU0GFeNeW7Sdtpnmf
9a9mEQyF/quVKfkkU6AhFyPLz0cpXysXfcZwfyogVtyhcfLhOdVlR8cf1pidAjVurgy74aG8wyga
bchiofk1vXQogBiudXtaEwRPqFdNuYTlL1096XZ6ghLbw97OWIlA4O2yZ8ylHk1tBT8hwuwJO6sQ
WJ58p/giO0HC1aECEZm6m88UZ79S4npVva6az9scptFBNi+9ljkxV0w+vU7dDdIJankuIVJ9qwJ5
Q3RqsZbrCJL2P87OY7ltZVvDT4QqZDSmJJizqGBpgpJkCTlnPP396Dvx4THFqjPau1w2QQLo7rX+
tOatzLEGQ+O30Vsr+YeIalwvN7301nT2nE37FOjFXOqedE0nerXDm6A5aSQZJ4NaL4mRM7QVO218
8kxhLOtyJAOE8n+WuQ28qXLi81vVnyJiokBm0WZRvQ3oxJJk3HkKUwnBKTRAoLoNoVWHg4jNi4pJ
WSTyMs7ex4HEj16flqM6VZTX2s3Wdh/zO3DBRu+WhXaKf1hd4EB4SOU7aRDAqtXEApOv8WpkWhw4
gOHjYGI5BemIx7XN/Gp1dJLchyBhaGEivA5dAW1vKH0lwkRBiroRoX0QLnxvnpMPkwFgR8GyzQdB
f7cqRHvs5QF3S1sFOaGqENppDHGt17SfBYEoZjWAOWjztv32C0s8oAwoJq2fNsfGB9Fn2+/htTxf
GRxZxudhA1SFW7kJi2mb688WMhQMHplpHPNUWwT4XNYlrmSMK1K6FAlzECUK72YQLNgREWWvur5z
SXT6lefk/g7jSzS2EuKNpVLLKQcg6EgZ1AvV2/WMQMotXUwKNTyk0ixGINJkBMxpGu2iJcEsyALX
Y1wu1VZC0tqDAVKInRrJO3tt7Ay9JrZ1P7z3ErihZsilI1TUw5llPxQKM8fs/gHENSpfykunXKne
d2YTzx4oR41CVM+7aJrZ1lGtYJXjg+o+olKPZ1H4VjCpo39pSg7NvDi74qQRYI2esJGJ4BfPffTp
0nyVxYvfvSpsbr54rM2X3gDVVZ5kQMPwogh6CXXIYo3rOLw2e7vDO+D6RbG1Bkgm14iVpRX46ruL
WzWBOPVGOLnMdR2b4kpu59qluWsgzt2xsEFSrVVXRvp7PRazTi0wNLuPfdAuNddykqhXHmXx222k
KceCUQTBMxIpBhqYCDJKLbdQBHfSRyl7OFDC96pKvrzRByV7ycdqVYTuswS8IDePQQ8k65sIbioj
jpa+1assH1S9mewkvH4T9iFhWApGAG+rm8tY/hx8pvMJDV2x9pkEYgd40YxChk6mNsGWg/SNfdzI
2DCtRZp+a6kJwVgTSdQrzUbufYWw4M+sezEbfEJg8rpuc95Fi2pIliYonte8Z6SkN/4jTizk7qgQ
W24320P31HRIQ3U5pVsJHQNERR1hhyw9WNaU0SDoYFPd5deE5TwtTtCyMZ28LV4rS37wUvstyRMK
aPBLc0gktAWXcAdEj4skKZ9rk/IOwC002x2BxKE0Rzfu1f3CwhCFglmHEBFOWdLtlOFFps5siYkv
QW9AaCcaqhfDRP6dh4b7C+CXDaz4MtX8o+XJouNQfKSjhO1FR4KMgUmkB6nZC+a5TCv6C2coXsh1
RM2iedOkA+UkLbnB1qU07JM0c0lmnBL+q0TjrG7rVSMjAhnFhvGgE2zFvYKopRTTuA4WgTswxxh4
RnoZPJ5YoexyawsEuStbgG9hHhUvWyKfTryu/NUzRzZtMvxDqNVIeLZq/j+F/aBZHsYF8UyrqmRh
GUQb5t+dC5CX9favJiqhnn26bgmHc2Lq4DJ6Psec0JNxukfWXqyq2BbL0S6AX319m4agfdRCsuNl
drHTGpRmQikRG8trV6UYDisnDA26Oo+3sJJb6lKcKJWBNt23YQt192R2JgCSZewlS5ytqJgq7j4b
yq1JRa8Jf14JwGIxZRvbRDb1CgSYV70UEeKUrl9munZgmh7U3RM85IDHYtF1X2phbZLQnumCJwz/
xfUeQXfLpFt6bbEK+FpKhYa/fcqUbm6Eb2z8yyFLNoFtLd1qQXPsNzvjyUWzk+fM9ka1UmXK1AXb
Ha12igx77buvbsnuyIuCuMYPxm3uGfMadlvve6BY8ZQTEZd1jHMxjyZSb+zWUM/ytBi/dJRatdus
ivTNZogR8Q+XyqlDG5f+tpsXST831m90YH7w7skQKejYGieQ3jtyunXT5qeCaJSMyY0Gp8tbTGQh
6nE4NyD+SD9q4avbHSlPsxoMK2cVI7qQrLlcS2c1K5e2r81L4uOnw4WL0XpvRZe+0AQK+CFbttJL
V0QLkyRbO9io/XOOGUltGYimy1MRVBeaw1Tichq3EmDkZdF3bOwhgS3Np210/lJX3VVkWG8+g2Hb
Il70ls5YcQxvKcabBEGeGpmozBAmmMomoA7SMW+6lber2nPXBYt8wPpn5msNCwGmwBmBihcffKNz
p6QWshPZlaVP6JFb7PMZaBltkmf06wi1hwFKl/jn0vyQgrNsOviLkK+9DuqHmn9a8PJKQapr85ql
Ix7QsPsc+gxvfZ6+Kll4zANCbCutPiq99eSPMvkFyTjN7WEjxZvcJmKuYiycWCmgYiFd5eU+eD5f
08KCWPKcMLTInv8bURLn8QbsmLXF7plZ0cLLkJ9HUJm7Jj/67plmxs8ghTeJd7FNzosmnNVG+GkA
nHbnQXqi3g8K99gaUFc9AQCy1yG2dmv6DSB5+v91HaEDN7ruJCNJHVHa2kO7rGlOhAjiiSrSvVoM
zmgk68E31AcGTaGJ1Wo8k0Hdz0SDAldRPPbuWFnkxvCpCusjVd+t+DiKZhqXEgIXtUKSldjeXhj9
Owr2LLJnrYuI3O1lUOXsUh1lbvKklKD5tMCOF9YN70V6YcIv6Q5UNn0+0OsSu6GlUFkDPXHuWUtZ
zJWS6YQB6tJ0z6CZea2WU4vVTDa+LrRNlEAu18Jd95F21kN/Hhma49k9RoxFHi4UCWUp0vZGd9Ry
kYZ7SbgPmCHq4LPrrJM3/DK831h9ofLpQk1DclT/QTFOoaQdK3D20sr3Ui9PTV3MM1M2H6w+Qgnl
W9qcJo4Ap6SbY0V8CzpcVx0JbYkI9XfLjUibbQumaMbd/5frUoyoVIloT0QhQZwVWIGbhudk9PPR
R3OEYbJPX4R4R/k3ap85ZIGG5KF1eokahg0lfxbm+EjPtDI5dVIFbsT25H2LCUqqP/ox2lvxZihg
OrzMCdIYa4WFaGhYRv2w8IW3l9AaFH24M8J8rXoGHpnemDe5qjr4f2axUYA6yevCBTUIcv+5jOQZ
+b3cAnwnAYrhrJrXSbf3KnfqQa9k44AufwwdTVhOnHVo6KpCec9H2/SBVoh4lV4qq5w2NjvqkgkO
ANcrFXFbxzQAE7eaE3uAtAete2XjbZQXMax0l4c2xWZJsf8w+sS3oFp/oMDOvTPvh26f0HOLamXT
MrviMU9N2JjzaM77bFtTSSgFoIFeLzrhnllfqUycnvSVIZLX+mha6g2rJM4RJto5UqkwlxxFE/U0
8CpusJIm67jqyKID5A1Dp6Rz9wKngK8pum5t5eYDU6typzKyU1WdB3+haY4eaJschFjRnuoio4T2
aARmWexqk6LAkpbNZVhXTfTT+JK+RLeipYewbzCOv2BpW9lyuvCUSF2MyvjZmw8dtVk+Hm3pd9K/
QIfTol8coQzFIZjXEOPUzcI5dG08GOg2xbpA+SCqpewrH22VIzJO1j1AjJquRfvb00bk58GnpcZg
4RJnn00u2HOdBbueEHAmuYkPf6RZc7Vxo8Pgj9QSTX/A7wKKMswGDvLhILGwW9nAiqBMgqb/hWWo
tn8H2rdiLseqOibGASYTmnjAbywVe79MHQ1HfmiUu3g8lnq8YFjqrIQ70pJTmb5a4fNQcg7iNReb
uEPLXiIX1/Yl2VRRKQApL3zFPLOwTgVOfFEhws8aFK2o0KrR2pXSt0Zkboxv2CyxwVxESk2Q480X
MxxEPrl0Vb1kztA0CfwZFO/AqEEVx+0c8bNqiqnXtk427nUz5S/DyLkQIgFnq1QALSJExZKYxssh
3ybqVqW+kRf1uCYzFmB/MpKDZPUYWsfnC/HlzbJ8hUM3AJU0VgBGur6o20PRTBNgLu+se7MipchG
na1/FZehUgAjInqSUHegk0Cp5G8Rk08i7UPQP8MmoK+SWojXEoeutG98pCjMjY0Q49k05arGM4Id
CA4wmpLB8YqyonCTaVCl827otnkFubELmk01vA66E5rGVI02dXiq+p2JYFQNDrks8Wr60Wue6CtL
CO7ep50fSyldmxYsb2mjysQaKX1Qdqxoy4H7MGqDI82q2HfGWqwz22aeHsYtWtyshtfujWdZ/zaS
FF2XuQ688Sks3m2lSfCtYHUoOsXBneoMao38IVpIIQJZsfEuv6j5oE3nyaOXAp3G+tfo7iyt8ye5
bbYBdExjERxdbqTWwyYmzfzSe/TCy1sRnAw7WBfcadVV5rAuU61sVrW2E/JgkIhKCRt6FWPyoqVc
V3vMxhR3j8LLfmHUQAAAITBnftksVFduRFByayAqGcbUGdoPw9CAixrgAS9fkIsFnlrS+XcNSeXW
VLWHlSIPg1N0OpGc6TYLY5JZfKqwtK1BV8zW6+euqBlSVtD2Fn2zGDMAiKjE3Qny1PTVU1BmrPbK
kxkNZ5CxoteqevQkxXy65PbJjkl/73it0axsBeDAs8ESdBvdpuiRiWKBwpIiDS/FeEDaGSm/ojKb
jhVJBejhC7jnV4ujvffOBSSQgXHCLuduWL7r9bE0MUsM+MG6PvlKK8zOQ+VSozYo+5Xi2WJWb5k0
lF9d/elr6rYslLW4ZEHkyTEnu8jMRLDM2lMJcAynNirRxAMEExDHlsKxiGWmN4x5Yf5muBE5R2G/
crsvD4uy7dPA+e7JbimTUjHkh7REpIa/vqXzZHCrgbevUw7upXvMoUI0+TVWjF9EH0lZs0ri8FXz
8OOmyfBgMUvgDGq6pPSsdTCv9tjFCJ8UXA2zirVWNg+CuB5k+4H/OdQrNZBmsjoTVrOCXVnkBD3l
cXL2ycuibhqRqpEtSInOZAbUfYP+5kWHJHE85NmoQoMBdcNwDEg1n1Bnkx+A9NeXrGMyjlOtc6dh
NfOr6lOt8wVryWkrf9PQOWmRNDVgH60Y6rpwFyrIkN+f9YHCzDwLUFencodxaiUxJTbpWFLSfieX
Fy6YM7ZsoZlbBDuFe+50phmKYpFfygtQtyJ/w/LbdHMR4GZjPpUJRs5vxXpQqHNERCKDpSbPKLMO
Mhq+kP5CiQhzNvEfu2XfU0pgecO/6AexM6Yp5/hY7a1OungiT6A7WfhYFHOMt3jxjwFk6ED39oRe
lPwAmV/deyq+MUCGuZc8imbmDg8KmSzSimWJpTW356X01tUIa8J5Y0z78g3dt8dgXPmhctd+9zgo
q9ZdRp7k9MHRDbcx2lPb6dVzXMyH7neazOz0PYCVN98CA3LquYZFDV599oruWY5nFkOoup0KwCml
xNOk9LNjRX+fHPsExFwoF5FnsPUsCptDxKZhtyfTcNJ+r7bPqX4WrXmQPOMt5+yMxZ4a2JHbPdRk
JTdPhb9u7BeNYjkHB49bN5tVtukeRNNN1YqHFuDxaFRMYDQrBaNJusY62AVhhxUq+yy29I12MdUW
hSDyE1p8WpJxnigVlWi1tw2kPWPIFjUmYIyJdqhL1FhaNiwbScBEZdXatTK2hWZQFy0CrGmB7UpJ
Xgr5Mw6HRYGXZMgZb1uOIwE4bcBfMjaD5q6UsFyVebGMJdxSsbRQMAEIEmGSrX+ZB9PP/PG3L6bC
DQ9yVttAzOY6V2Q6DwX1NKjmyob0r4D18u7Vj5gAn6oUMCbchrLQbOvcZlTxyIE3pUFBNGDHK5I3
cue2vkwTneEJDv1Ta6Vsv8NCkJHTJ4vaPGjqQdVWAkgIBlK2tjGtejXshKFMjKIo17rlu07oG7/g
JggcgeYufSKkIBZ9nnir6J+eKpYhHq9ohNGOUODDcvitxhLXJqaKJ4uALDn8SASqVx9qZlD1BfBt
rlPUinFdatEu0apzoCP5leInyQs2LtoMQ/L2RhVoE5FjQqvDpS38pTpiiCBhrc8Gh6iNFgIwPZH9
M9HK5zzEz9DNMmnrNkRGD4kxzS/2owiW+NTwqrZsrtrFqWxGbHRFYaLuNjWN31k/gG5DzWcTl27R
V3vMAkGVTJpC/iUV7qsUQgvDTJkmaQe+8dvksC7jmYIw365WfTA3A8oVf/j2wnCT2ijYMSpQQRkZ
IN1wUXami8ZuZhYyNl9JZ6558r1gV6PNMWRQikt9HuPATU17rZSEOj2qFjFyFlqgCGAXZq0unBBP
PMO/DdyFlfTsqaVjwwzUsY9g4+TxjZB1h0bhjCPcbjr8LmxkIBKUDKEv7YAhSiRbC9SwRGDaBEiK
UAVONPjAJE5nlV48uFl6MGP/yNzkVZ+IY97swo5Qpab5QkgTSkshHbzIcIjc+KW4/sZNTHka+ZgT
qPKhIe0JGNYuctE4hT2C4p/jqJQb8ff6VeBd5KVjYtkddpuJPP0YXzA8Ty6RiadugmfwTmTijTjq
6+G6eRS2hqwaKPj0uS895vVD7T7f+QGX1MJ/pGldT9gtdF8eYk1VNrLc5ReBqFruBtUPkSIasEPK
kBevTdRhjTVKg4reh3P9ajwBraSPPuqDO9/jRuyldhV1HNVqWrY26pyx31/ic2P87FCA89FB34VP
SZ0V8ZRB43CerrQLwRvkO5e2bt2Cy1f6K761rDVzNC1Ohl4nWJfsLtNzZQx5/QwsD7X0OWI8J9wN
9tqkiTettuqUldm89zVBBxUvmFQsahuvIm6QoP5VxOoslOzfnGKVv2T9Asyl3E1zUoA96NVJNYap
OlCp2fyo4sEfXlK24epdK5RlgP5DtjGZh5757ndPnKGYn7BkTgUOMzfvGT3RLENDWsd6hbye5Pex
oaLFOM+LreHFTyam98hEEqsk4axgZb/LLbbKdFk05VKJ6nXqS2iRdIa0UhX+jukP1GKt8md9jPNO
g8X9+ZHemJapXw9R7fykaj2/0DZ+V0kowePa1Ui0TKXXIJNxlAcgD787FbWI3lq0maYqg7UaxPDo
dYzB0NL7zzKKL+B9nK9MUh/J6EmrdFN3yHKLSC1PvUXFomZu9djZZggD3ylgeDbCLKxIAYRgPOIv
bUTl3lnwf97Hf62Xyxr962Vp8yjOklQemS7pbw9OsnaP2SKYfDjP1TKqJ/ICvYw8eZGm+AURAE/W
3eTcOGIC4j71Ft/e9BNj1U5G4D27d5tvLZ2rrEFfSGolWZ629dR2SfCWjHBFKn6Rm/+rtNRJbmtg
rt4MPPLC7CHVRQobhB22K41mg0xKKJm4puRcN3BwLfX0siDF/yOsXgIajoSYVuNY+EdbiZcW8vXG
I0p+gDrrSGWVDXWPdvfYfcr5U2xs+m9juFzAIoVsXCbpQ6g9S0Q/5jMkOt5B9oniumge9moncG29
tIgOU3ONiVdvZmg4T8yfnllnoPbRfxqMuUzmR0QG6k6iSmsci7oWWp11svZeawWZOxonHJezUcdI
Pk87cPwFqYsPF48o4PN3ZyHgwU85ZVyNvNM+ydXLj13zrnHYcCDzxifRJobFGvMDRHKfE14grVGZ
lqKfdCSztROXgKsUUAeorHu2XuCkDW2rcTZTBDftEj4GF1/VrUzCkJpof4keS7THnoRgtHHq7ypn
ZdPYu2gkGKY2IgLpPgwdkbXfzINk3OO75Nj0fXUiyyar1zvGpYfRSX+OVf0YhDsvQ+hjHxI0laQs
hOBe1aweVpWqI049C3XfuF9M6Kn7g9YXM6P4GNMNPino9+cSY5nJtJKcXYd0KKw+CvCceo7YJ5Ti
XOpBQ5y4OKt5eyyb9EONLMemkVOoY5KUxpXwPQIvhk1k2FPao6Cc9cQf0EFTlk5E+KG6zEfv87kP
cczk69xbJu57Je9TugOwiFwXBPKS56US0YJWaxnFbKXanoN5hHLQ0BOnfKuoWyCZRWs4hoSz5FS+
GpPftJcBhwM2tLB6Kod1k25UZBMlAm6EgUWIlz0IORSM5luQROfKeDj1bmqo3+YIxMH0P4wZVn9s
9F2SnIi2UbyVbZL7E8yofzvmu1eY6yLsft5rpQa/hO8/R+kylad2/hTVpzxVHaX1HiSK2aRt8XEz
3ywVU7/BLlNp/qLPogmK7hxdZ5Nk55/Xs3Yj9P/PdvrXDtMoahjK5KvtzMYkc8iirszmGdFRiMGn
jDgGZASKkvM3CQWPIbLdEJBUMBw8LbhgTnBTVfCVNsk5j4eFjuwqgeD3maglmIvkoZ0py2bZlUBS
uG26MgeAIKDKCpj1bN4ZwfvvVGnNvKqKaqlMPSsI2Oe+9Zm0NzFp5DsE4XemClw2tv/egzXjctm/
7pCO8s1TgKz55SqKjI+4ulcN/buc066T3F27ysy4yuKdoU6yPU0HvR8pBA2l/PfwqNNsGI774t2Z
/HTjNhlXNY+UkSwYDPyOiLbmuXyUHmCHLpmp2f94gavKphdll+pkbuxQH41o9fbmq/qIJn58N+5k
JN8ogDXj6jyMCkkRWsglvPf+M/2MvvXv6iQ90NHUykJ81jvl3pXUG0/96phLlNBSNZTmu+6b6Wyc
c1CJ6JcfVJ1o8Gm59r+aO4HBt+rtq7EODamuMROh1K0bAXIHEoco+zbKoIywwJ9Xufj3O6z/SUf/
6x1O5UuREkv9FpoItxJBgCUBcUhjias1vHAiKh2XcjxH7bJL0XDk0VYKPl3S0SV3RE7WO0m7H1Eq
S19RAQ4eRCuvgnwqpblI137ELquATudo4CtQx6R1jMR2NMS7wcVtUKQLFwqSPpCcv6gSD378qShn
P2wdcLspZ2qp7CriyrQKsDYKXpt0nyEhJ8/DjjkylLeSOZ1NP7el59z/VCL5VI5Qj2HitD4aQYU0
aDuEMpAaZuk9F/qpZeJ3newRfPQ5gxj6tzwgOp2ZDA30zWCvJRutERX3tks/+/FJLaGN/GRf9pho
6ERhakNIsyDOrenPj+DPmKL/3kYwA/7nNsJZ3Ap7yDEEkOWFyZHcX6l9DypQErTuLTYIE72IT7s/
xspJ0g+8gouC3GFUVJ1fTpBI9hq+9QjEPHZ3XWF9SzrumKS+WPnec94dGVASFKhlWId/wrZCvM7G
xw6DMy9qkL+b5RQXQGHRC1OHRCulqiD7d520ruOdJNZtsrZNBXHeY4xeI0ZaGVenfFgOYXVsoRNi
G6I3b+pFDO03MXz/ZAT2Z+Ya00z8rtyNi1hUxhyW1GcYxVle96eo7z40t13q/TDVSF/pY8LmVW+v
j299utLqnTWOd4pl5VZndXUOyDWQi2FWkEj1wpeIMMR1/UvSvSfdw6q0dhMShYk7aO90HP/eT3X1
8ud/r6k07QbEM/Km9nLzbJVRdYCJxDCSZJlNzn6aEhITWw7yuoiAPGEZx59fpVsR7OolBvyvK8vS
KLM1DdpGqkpY3NFN59FgnqWGwjBFFZhavYdV8mDINRjoV1LIs1aq0PN2wCYNKHcGeGrLgbi3vdwq
Iq625V63XVmN7IyEqQ4uDOHOVH5334m1DuEayFoRGhZDsTQ00CkH7WWOIPzLOOenoH3vniR6AUjD
j27P0yMVaDFuJDRRrHgE7FQUzDYhjefDLMn2WFrhO6AoKbbqxH6pv6N4i4qdn/sVMwEe9IYT7aVk
VgilwCe1o4SsY5iYX+iWpGoWrSuSCrBQM/RugVS9TklimxRvOKdLeZIcCcMU+iyqTqShjL6HEHED
Zp/eGVjwZ1DUP/YA9epQUQelyEbSo7akws+1ZbSGB9ki3Zz4jKuWJo+CWWP61FwztHXqz21UlxOJ
YWf53GTuk0lfFznuhMpyCZB3+VdOMsVl6ZDHMtWBgt61GS66RTzFznjAN7GPFxS7W+KVUeMuYB9X
8aJZNht/JuZ4t+6su5sl5NUBZgrPLc2MX8XY5ike/4W6kE94XwmYZrx455DTNDNX3OZJP9EdwlGn
X69PnhPNqUM22MqLOwepcqlk/nV7L2f5X+siGJuoZ/tWmRAHzelgV5lebpE5QZ47JUlgEsz9pztr
8N/1ga5ebeclCEAUXa7l7qRzumIOwnH4JNF7ms7+RyBOvdrP7BrlSakO1ta1UaUX0V6oyP/SPlLv
PLkbrfyfqP2/7lctt4Xoo87aKtLFa9kwWqcIMwLZpbkdF3dnzNzYHf5M9/nrMqlml+S7j4AY0Kt5
1zj68MTxg87BmncmYxKqjaCstu9VOzc25j+vx1/Xa7KuLdwYlX3bkFlPFKZUrBOQXlLsSGvpnFxl
xEl650W4Ub392aP/upgGlavHMRQd2NBilN81jOXmvVt3o2xTrvZVTzfzIdI1pvN41qkt8ACSxvjz
C3wLWlKu9iLLSkRm+g0QaJkRkRSVUPiRb5v1FMMGudq9ORoz2cKfmyPnOSg91HJgkGrFtAB/lhg+
xSMDZEnV1ggpaIoa5CKzvUk/yg2CZJUUkgH1JcNxyGKXpWBjVqq8ioUvbxoiKpy+xi/TYh0n3SoV
r7pKKCSjfV1UbcFoW1uRKASKui6ZW7Fs/25ItZ3GeY9XINYzghLIvvv5TtyoG5AJ/ue2kZqdazS6
kuyGU4gakkEAX0k+V2ERLrL+KdIrmOufr/Xvt4XBQf95Kcv18yaVuFQW+spKpOUc7a7m9Bcp689X
uLWmrzZjyONyRJ7JmIyKBCGiydkRp4QwTFTjzil2ownTlav7FZSGiS+JS/haFCxKBIaEmfvGrLXQ
6xmKJc+63qp2apu7h8Avm3WcYMwjlzbEEZaPTsg2faf1//f91P880r9Wnz8ksPWW2fMWFpSpwVqg
AxuC4s7junUzr3ZgydTMUO69YSsVO4ZAqP1c2ATe3Jsu8u/jSr4qIKvW1bNeY55BEJcA7UTYVrtW
lWf/04sgXxeJdZDEBVLerSkIvtFl+60i1VWtuo+4De8tnRtbu3yFKeCQ9Ud1lLnIQN3fhAjdk6xd
h4kOQORvhD0eRm2wJgS1O6qOhubn33ZjX5Qvz+uvx14QiFMUrtpj2HtqktcsvINgXO7NPwoI+Wq/
FRaEcVnwuZ6yjtJL8h9CcgVjqD8zR+d/++5X+64Z1E2RZpfvLkGni3kQpXeW/q27crX0S+IzrDLh
ky/RbnV07uQ7A7BuLAP5asE3jDxNXEnhg2OHVORBcRBDE/T38w25sYblqz2xrDrPk1Q+3bD8CRM6
XJUs+zvY3a0HerWA0RH1Xnj55ja2VBlz08VInz4IfYrO8+ev/++bo9lXq9hPXG9sY9Q3uoo3XYPp
NkmH+KTR/vnz/13NaPbVOg7SbvRI6c12Jmp2Tx7diWJZ6kpvSQBkfJ/gRWXvtWMEAJlKVOnPV/13
KY1o4j9XmB+jDRv1NNs1QfORRZoBTq8liygmASKLGmwZxP7+fKkbAzo1+2o1m02TYQ4awx1WoWgv
P40J7umpdOqftMk9EPfWU7pa2XkQiJxBqeGu1jJajrQIiLktxEdoIVfNMfjfGxL87zdOs6+Wd9wH
tqK5FUmx6O6xAsXBs9VvpAHfXPWr9fM74MO/17pmX631IpFiXUeSumtlETwVPPiNa2fu8udH8u8l
qdlXC973Qs/28jLc6d68DR7D9iDnd1bkrY++Wu2Q3bXk6nG4k4gRTayeSN9ZUd45UW+tlavl3lnU
p0rLXUmeCXJPMX0RxqaQejgdyZK9t8/euIq4WvGGFrYoSC/3HtKtXZS/YWRCBkq4k54ckK+fH8Gt
VSGu1v0glLodYq4SEsNVOmHL1AYCHiaY9Rpp7eJuKO7sYLd+z9Vaj4I6YnIyV0J7jHgfHBWDr6hm
xNKXTJG484NuPHhxtcptBuO6UUb05GC/tPFrHFckdHz+fLNuffblz/+qB+rEsN0+SBLSFY4thlyi
u/06uHN7bqzoP5j6Xx+OR6zSVJTvO31HjnyDBw4A/CgXMz27swPeWMziajHrddO2bcoVmvqZqDQs
hHe++q37crUehjQXud9JuCrGnvDfzwpTaX1nB7rx1lhXqyCVyi5EkhPtQtUhJEMmtoK8uYuXwSkI
4bs3A/jGvbGuloEe50MqrDHaZYS6SepBi1c/vzM3TgTr6q1He6aXZtBEGBETXheAR0uHFEBhaqTq
88/XuNEqadbVS68pIDgiDKJd54VkjZtpOxwUKW0QB7MdKT7o5Ohdcp7tLJwh1etm9phqSyqWj6gW
0lLx2u7O3njrRl6tEdtw/SY183hX9QdJ3zIE6c5Ldqt/ti5X/GuBVP4QiyJO4l1OzoQNb4B1AHf9
pPl0f1WYbJlcdk9+cutHXK2UfFQaXyRFvAtRpRfWc13d2UFuvQ3qf/6GRknH0TftaCdGaaGTIVOC
lQdMAbDunamX9+q/ewvtjx7sr7vUxHop5SlXaCRGCtSEsxxd6bsuiWPVQufn9+3Wr7he716AJMmA
CQ/xZzf6OXIRMKC9yMZ7c9tvPIA/yPZfvyIys8FUeh+6SE2e46pGYiy9/vzlb9wg82ql+6Em2eUY
xbvxs31UPvJv9xd+2Z8/+9bXvlrstVa3MSbweFcPpkFInPpS6tIdDOLW975a4zUZMv8vP2iQHzAz
8tmc+6efv/atj75as72MTrEIPVYWMy+gLVFEqjpRNmNoMhOOeGQ3tv/HO3S5c389WCtPzMaruUPY
c5jo1ZAo8fNvuHF8mldLNi0Y1kZMHm9Mjbxnk87lo51u8vd759Ctz79auXZTGanweOcZ+qn8H3fn
sRw3mi7YV6moPdQ/PHDjdi/SGzKZSSYpihsEjQTvPVbzGvN68yRzwFLdkvIylVO9mpmIjuqQKCYS
7jefOedIjn60cBe0JE9Id/76FN5joh+8u8bJorXJUt8TY4VJrU/iXfmc7aVbJgz1SZ26X6zV1JlT
Q/zrY515UvWTyxVIwhCWI8JrKaFIzZzbqnThk8+dhX5ypbzWUfponEo9CQJO6mJqK3V2dZDlqIIs
Bb3bPm6KJCbw29I7N5MqM5tbRlnvqjLVlmlUpRsGSmf+61M9c+f0k6uqGWVaqZkcXud4ZKlPe3Tv
9bF4bEKfwa+PcG4RrZ8MiKVo6VxHZnidvNLrTbVhZE2iz8qreXAe2RL8+ihnbtmpH9zOU1OgVIiu
TY8wK1HstCgunMC5jz4dEzPRUvPO9xcE2WMTpWngXPjWZ9aG2smQKGK1L+j/4b0ZeMwSic5+tck6
SJFtPvv1hTl3iJORMRUmeIihCa8baF70yYP0MIjoX9qHnfv48e9/GLLiOunx6bLuiGPSY9veX7be
haDLmYFXG+/Hjx8t1AqlJB/dHkB2I9QpZt1zfPfry3JuwaSdvONd7uuS1VJqg7OxOzZ7al5GG/RN
9VTeNE/ly4XDjA/5B6OWdvK+R7kP/iLkJPC74Y7pR3fEBIyZvPRJhiFtVi88pWdeZO3kRe58x3Z8
6lavqT2AwaVXwAaXrTPxX7NLE/i5N/m09WGUV2vQ7lgdeOhtEa7Q8cNQPzeLBeXWMP6tS+nDM+/c
af9DXscl2mUuW15BmJJWNYP+r+/ImQf2tPshEHI3ODkB/0YC5YZWWfqSAsr69Yef+9on77PaSvVg
0wF9VUF+E8yAjnz7/sn/eO3+w/2a7v94ZMp//Sd/fk3BqvmuV5388V/HNOZ//zn+zn/9m59/41/X
/muRlum36vRf/fRLfPD3A8+eq+ef/kD3rF/1h/pr0d9+Leuoej8AX3H8l/+nP/zt6/unHPvs6z9/
f03rhPa026+unya/f//R+u2fv8u6MuYs/vHjEb7/ePcc85s3ZVWkzW/rqi7q7Ld//Dav0iKt6t8A
xTwnbx981NfnsuJzNeuTZSumrGu6JgtZZ+hrv/7xE+OTpduaYei6Yqra+BAkaVF5//xd0z/pum6a
li5UTTbtcXFdpvX7j7RPmmJogBZVW7dtg1zRn1/5p/v21338jZrbfeonVfnP3433PONfQwIfo7MX
5VhCwHnVlNPapayPE7K+kXFf6PJb0kTQagUeriLw2GgPdIoguQTYlcBBsczdAHJ0QXHXVSXo4vLl
5prsn/bWarlLq8kw2tYr5cDyIj+UZZTv4t7q6EIvqlsnUJKlpkY6XGw68aPGtcEox1dlQ6efGXW0
iqONnLs21YH14LxGQj2YWUDVRpI/xp4cLhQT2ZEp3Df6geEjSABO6Y+5i3t3XQbWF7lRDxmIDkwk
ZTZvk2acJgfah/DpAOJ/IbT85MQOtfmWH0xFax0LLNNAQyQwKLSSkbSmZyMVQzSx++DJpnpQyd17
xYufUkAdxDGstRJLz54MkraOvtVOSmmg0Ha0kyzocS7WalrBYVTKzz0g6IlSZPJjnIcvvmwd0btR
3m9LFMVx8K40dg67DlGbaKSSjEqnxNt6dZnOJE2xQBhiLZcDS5/68oCJomqyRQ3ChYAcHf1dJx7I
NFBCHjvH2oiMiSyB8U1ULlaeRN8cBbRUZYsHERc95e1lSVW9THODy38g9r2ZUkmNleC86UTPbhzF
NaaOCVCCxP8e3ybqp4qthYgRAbgqrXidn9QrrSmdpzaDH+UGJuxNmt73UUNnXBNluInxoWTyuMHs
IqRmNWrOsnC1jY22b23ndG0B6M/msmHjvfM5vjmI7MXQU/mxzngCfNMdaOyKskU+4C0yhP9GXPtg
m9JGbjlp0/NjfM7et0TyvuEc+OZnowdCpaG9hxEZZlwi19QAchQ1YOuux9fdMCnwmPjTCgDJym2z
WzNMRomHrK/6gUbMughsnlot3/Qdp8+7gJO0aa4rkjgTL0m0WQotCIFA/9BYnrZsUjpKGrkpgP/0
4cZKRusU3ZifIwB/qLd5wFyYS4NoHxwp6iHNAgknDX4oNUefuI6uLumh30llo+/8TMtfqbYn5zCq
Nt1MOxCVyaizkA9hGry1QfeAdluswiwd2PVJ3X1cU3BbVTxFbg3LSx2So2GQyKojyadBhk+htHWf
FOoh9KF4oQzmLmoqVl+bHBE9x87RyYMXacgA9nD304BrEGYEk9+veZKV2C6Aykgy4pvcqpBJ5x7d
49letA0rt+hK9gFsDkOSTVl9clOAXU3DhIe9rHg6scovNQWmQJDy6OoUts4kqXWvwGOtwaPycKfJ
PldN/8CudadwN0FqZo9Sh0lbamBnqakO6Cm9Ewm3j2qFp7wcHlwYdZArlQen4jnpWziHUFkrhArJ
VVQk2gImLqAlsmOcZmDAKcA/IPtWeSxFaNJDD5yO+lPwXTkwLM3S55GE91nj3AtRX7tWhN6O72v2
9rFUsn3a8DwJ29zlA+ckWo7ueTHG7FYMROGqdmYqyABSPfgm0QyaR2k5UxVsJXlHZTLsVRiDhQSB
2cidp/fxLy3BEWpJZNLwgYOdEhi2Hs7wIJEqnwoAjnOdmzQFU0X/i8w9ziO4beTp9akR+S+02xwE
KhAgSEZ6k8QQYq2BdInwqdPxLchUQhI00OWoD2OJO5IWcscT1YQK4FeHS5LK/NxNq4hoE1TU2Gbw
MPPiERHkI4ofMaFUpATUn1uzDrWWWRCgVDutvA3HGxnrYMME8D3Jh3PGmIqViqcnKa2j0zALCL7M
xEyKx9pjpsicZ83wvsV6W6zTiJpmM2uq+ftnJ6oS0o0PfaQ2oYgPuOFqernDIXzpm0jMcJzQrO6m
zaSNcjp72gS2WKsuE69/cPzgm1LS/DtA+tzY9NLnspROW5dXlj0rHhUvArAeXuVUHYyY4p1dtteq
43TzoWBasrTgiTDvY1HHyqayPHlC7exDVtJWljU8iIpOylFtKWiaJoYBgCKxpQC7uylhmS+Dobi2
65BnTfQCICDGza6xdmqmHpqW90642Z0dJ0+5FIATAXrnejwLYW67sK+5tag81YncMhTpQ6jNwsjY
ya4boaNOqjs1zMw55Jlsqkgj9oHpoKvLxyhvw00rB2+ZDEAmrytl2tZSP20NRd1EeuOvXEWjgtey
5KNs0mXVtHD5q0E7tOooEqCnHmaKPXcbwgdtCbajc4xjGtEC+M4WwlTFQ11534YmuRu0dN/p4VPH
15r2Lv840P0Xt+dXXQU1Sd4/SJWxa9I8h3nWmGjjIhr2NG5o5RaP8RDZUz/gShCq/oqsOwSaZK4T
O3riOXhMOh5qUzOPdmy/OpL3JiyzmyvKwOjtk35X+wHaVZfso7B/cKPskdaBZpp1QXENZQsbVQli
yjakr8w05SRM/W+SwEyWx2i+ozh+kiVn02dGNMKB3yS6EachnNCpnnkIZYHTQA8pHztIsxPf5TvK
XGZMy/ZaMvuHLm2dTWg1EI+6ODgAn2Iqld2tIeh4bmkCmxdawVfQw7eoc7/1HUzsChZXzSiTpV69
krLRjZRR+g5HkNa0lrmu9T0bxaHV0Qc10DKqmxLvJzeWCQvMr4ssJU5bLpIUfLN93rZC4t7JLXOg
b/DOyLX/0qjSJtZ5ne1YOtY6Q3ldI6wb9PGCGAzOdcCzL2dQHNyYnm8aWGmrR7MkjAJEVjFeQa9J
Z03l0kiviBT1kqY7PZxFWXuQPa6GWzHo6m3m9TMt9V90lZm3kqIRsKoBYYXcrXLqdmAnE1XqHkKf
2mw95Ph0qDEchc7R08Sh8ilZs4eCAJHOizHkprosoiHbuZVcQgTwvBsqOrvNOFJO67J78BMLNnaD
c22ISoAp+WM50nP8sE2WAYgWSNBOStcYi5pMYchR/NxemPTuUhbFOOsI4gYSC8G5EkWIiOXntKcB
P2jSJ1AagNlsfYkBQJk3ifvmk2tPOoarMGT0F7SrznOXlSO8i3Sl90ZxLVIgaX0Ob8/T7HIpqYyQ
NGgkEyXj0aQXGKGoxtgtNUWza/OsgoEmDiKgRcVVwPmhYOgqLia0s35a0+TZtHy/XrAp9Qwa9QZ/
xPGzkcScxOWGKPFSxAw7UczE21W6NEl7ftOqGM5c2cBga3qwbJV60Rc8qKHWNZCIOG9Ddd/SLHxy
W7ufNuMS24tiYKQqVDqGLPghCf2LThe3kMGso+WpLKcNOrC6QV67AFemOvX0Lw4NNHRs99KLK5jM
tIyyh3IMMUaO1q3fB0Nf86y56yib2NO/VQntqkGq9VMWPQ9U8lWrtlPKpe2o4dxvaGiw9cheNBVP
sKLJ/dZNmN/GgcVtuf85RXMsqM3jULJe7sgTTpBOaDNf6WhLKZiJgqDjMoaGuhGeVy3//k717Db0
p63r2X/1f+FmVZWNMYR0frN6lxXPVdR/35yWP+5Ov//u992pbHzSTNWiwVe3v280v+9OZfmTzabY
EKqsIXIdQznfd6f8RDMUwS8JeuxkMfbefd+dGp9UxTTYsKosTzQYX+rf2Z2eC/GoJ+HCwmvVpkcF
tVaLDUH9V+ilSM2d+0SWlxIluFoG9Lq9qYFt/nCVvu+Pf9oPfxwgU08DiCk7X6VUOgzfWB8ae6lg
xKBh2n/w++zl18c4lwJWx3jND6FE4cqtFwm3X4f1bTtoeI5pk9CNmeu686Z7cSxcp9iGCnrTBh8h
cAWpx7lUxvVek/vXhp/yOY2ZVqNN/OejR+CmaEoKpbUI2mUaM/lAk0uBNcglymLW+BqrJAA5rLKn
UhdfJfHqwnmPwb+Pjqz8fGTVlnw7yaVyLVna0kqXVeGvKSScuC5bfQELC8atGcKEGrF2rFwvHPZM
0PO0zS4kJpHrVp5iGpvbN/Uuuqk+Q+dJHgiAeRcOcibeqZ5kFSTZU6pywBmX0FmXabiQbTrKi5uR
7FmniAJZ7V04nfE+fXAVTwM15HOFnbewsFrDWg6A6HyLFZijEDD29xH9VJYzLK/iZlsnRx3jFNTo
+YVDn7mBp11mxiB13iC31VoDrtqIPRyMpT66g9k66BR6ZCVXVNtiS5l5hnzh0o7VIx+d70kU07I7
EhHQrdehgvqhpYdUdEsJZYHNK6N1ztIZlInfan9MGD9FNn8cAc6F4k/b35nUeyuvLGudPWZ3/lcA
AeT9Ca44nwsa+km0Xjivswc6GWtCBx6mGqr5ehTTpuoxxgiu9vb740MJyMxVp7mEby9Q78XFAU5+
Hzs/up4no4/eOlLfOoiMqoVhTv0H+RGJk3ft3fm5tfD2yVrZgAWb0OIMQoqG3w0bq11y3ZSrbus7
k1cn2Mpg2tEHXoU7vZ6WD8Fel56bKzrraOiykPfmzylSxgho6Ax/41LXr6U5zq5FwV8fgmBdXVuZ
/DkCqNN9Zgk+eR2J+7OgG8mglUpD3tSGMe9/qW6b29K6luf4H67gnprLcg0WeqWvMfH0a/TN9Map
zqJfFpt0XomFNuvXyapIFk756l0Xu3IFtqBaFTv71uATI6rAumN8i2v9Jt/nJmq0g+a8BJ9Blywt
9JYrd5uuAjGV5wMw4rfogDgGhn/zoqEjTnbSpvVn3RIwL6Dabb0q/82RUTkZk+UWGHEk9dTw2iw1
K3vG5mFlVnATjCbYj0w12cFV2iio2KwZm89Lz+D4rH30MCg/D8mS2uZ52AllXY+vr1AmpmwT/lPQ
az55SHhSjN0luGCZPCPDSlNl+9hXkDTqVB1eesPfC14++hbjePPDhBgaHYOn0jhrS4O0BgQqttH8
WLPWDnCEORBLIgjp0eeoFXC1cni1ursZPJ3+zXKma2DliOWJeYkHvWvaSacpVG+xXRhDln0rLWu3
sde5n98G/qxwgW/V7A03rSUjdtT8eY5GiTkRhKwS3UgSKLNWYnesVPJV3GLN0MGr6iXd1KDrg8j9
bPY+D1t/H7gyeDOA7roKDaCp+y9+4iFAR8JUQV2LXG3fyTqScn1mISxfqLE5sfJh9BIGNFvtvCaZ
STSsA329S71y5Y4+5FqOVwJoPDZGkJfEdna0BtzYCTLf7MW1nuTqQmfDuWWIcjJnBZpKBWaeOSif
V0H+aNvuiyWJWefXezPjCoLwN7Lb3qIAahTJ6UDbLyGvzozpp22GteeKRg/JJchO/uKp2BYsvHMq
SwDMEb5rbuEzET1TL43pZ+bM035DDZaObwhAuGAHODXdYUfJQz7OmriMbr0GTq9/69EkMQRAnk3z
0mR9Zu1x2ng4qB32MVdy1gaBlSTEspsR84tUzMHWzA6yrTZsG/2QpLcXpuhzZ3qyYtbUuClVvQg2
yTqzbfjQxb1UeavxpgapC8T/uimivS4zUxvKdnA39vrXRz6zAjptTOwpYYRLbgQbmAbbXFMISzbb
0pZYCfRA44F2swz69aHObQtOGxVT0dKMEPkKllsBdl5sLP04hnxrt7y3jISVkU8FP4x3L7q09BkH
xA+GqPeX6IchqhvKIiETN9I/q60E4dtpb4E3zGIvnFcyzH9GQ6c3bxyWtjpfJezxvPz6dJX3tsOP
Dn4ySmtlbyDrYcnXNduwtSE+ZQuLySGAZDyRO9shYi4eNLq4CG9U6B7DbRzBaypALBW7ZOi2Q9Su
I1iNmZpeqcq09JAjgIPKVVphKzJlQMoXobrJUayl235gKFqivZG4ezJadgfkUAOaEr8eF5WVgQVQ
cUTlM2h53FkHeyD9fAmUKyZuxKHEnW5BdLfZi0YUiUWit2woi7fXibUildGZq6FYmd1CgLhbMSpK
/tJgQYdRtXe2ffioKrs23jrao67d1srR7j5n2rdKe4iTOxkHvbpszG9NtTLLdVMiy10IqMcgk+Ol
3I1fuvQWRbeUm5XUrDx37epr3SM+twjAaeDAyhzg7lKmXDVWz0akgdtmJtIqUNWbsKiPgVJcqXhz
a2cgOhvCEM7Xta2ujD6fu0oHebvBLG2v6R0GW7zr+nA9BOqdUdCS3a+FAI5kfVaN+wZ5vN/3q8hl
DuV1rzJtG0Q6pCofvn33JkNZMa3+zo6IhZSq9U1K5Nu+tO61CvscacTIONpqcp2o8Wtle1vT725l
uK6i9NZ9acw9OJ4u5f+eh6rcluYgs15bCWQvq5y4xJQaJM+DQI1n+d7Bt0gBIrC3A+0eJvFyyBFM
BVwMqcSdGljiSnjhMcjNNYAmPfrq+biEKdUt86fS+ea7q6JeRDYes55WHLW99qh6B5i+FKk+zKME
TGFrrHKXTR0piw4itR5am1ZV1q4EqksZ9n2OaoPEUkO79wTIqm5scj/aWpl1kKHhJsgb8lqdQaOd
o8seqKuXPGXVlOld1EGgB4AeyBrLE7Gmq6WdmEuny8dLc8Oe8liFn9WQ3uCBtDuRdrITTXAbxu1r
hgrdTcTCHrK1qdXrKCvRG4t5HwQ4ps1u1/sW7pLurs6uc9hdKbnSCcanFrixcd30K/rrN62r3Yad
dl1D1Ghd88WidH4Iq1kolJUXRYte169gGBj9Pg8l1o36oRHtlYJvPkHh3Yp6qROvUGN5JTkpplKF
LKuF4Gwf92JO/n9rVTlUVOSxyhcpc3h/OwioGHxYbjsBGTst9J+JSS5clCEjLVgVj4ysk9A0cYfu
KUu6NE+eG+VOFmJybxdaqtRoXPr1UHYrK8dNMmbJPGumj9vNbzHVZpXDkgojOabaX49w73VxHw1w
J0sRk5S7ZpZqs7YoaiN3eu1WvOBo69JA7NSxxBIpm1Ziecx26AwmaXzntA5dPCDrjLu859EyMZ64
+SxDli0yMRUVrL6kmjdxPqUJKqhZQcodXLxhFlkBVnTI7MmxTL4IwWrnzW+x+Tj6opVhfUCyMS1p
6WDNogljRhJmXiv9pLUPbkNM/DY0ayoO8ql5jNth+utLcAZWqZ62/g5eM5BydsO16hFyTrZOtImU
YyK+MMOM2L6JhYTBIkoMp33a9fuSrCDFPTNhUExA6Uy3xjjVtYDGDZizlT+zFfWKldsuxq988MJL
CIr3HrwP7tVpFzERQm/Q9LBYx7269piETQncttsuyfxV2q2wd5RsT02C0aFyKIiMW0m8DpPqSoG6
jTQK2Ro0+WzvK9cNWWUeMmUbiXyTZ1xmDwcPGqsaW2r0qFY8bi81zr88cpYlWMkwN2ddYND3lOP0
QOYN58bjFR/z6wPGhzR3p3jbSmpHDZ20NSNGnh5jd+7bwxSOMlH31yj+Nm4BdPC8fuXNS0QbuHcn
MnTzippdqxCAnEltVM9S+zRi7FvlKtOJaUv9oVL7mRKiACgOIY18Hn6QG42stTGEhM94CqUO46p/
lX7usgpbqUV3uIuDG/FIi7MxABDJxxcKqnq0bm5sTO3qS1LBmTGPo89C615MBt16uFSn/I5y++hu
nURPJDNx1bCU2TdfWQHI42QQy0gx9n2VLt2wnJThWq/u6uDBbVNi9F9yCE5xA6ycrbRRz4cae0NV
HjGRLKwIis+sHHV5cMnZZG1as7/T827WkS11C5J0TjivQ+ywKu2gtrMMwuLGDkkb+uT8Hei1hrKO
dYcEdjPDjTFTkZGXRDtb1GVJSEamGVZaHiJR0kkJxZsQd1WoAHeOmVf1ZD5gTg98F7Q0GnJttMJe
6lgxz6ybT/vHNaeQMyitxVqPvjilQs7WuGby3ooGb49brSKr29EhelBq7S2T/GMtlmDGrhVuXOhG
O7XI142RH+QCJ0y1CBDwDkYaTYrwvvS0z0pcrg23gq+mUNmTTsnSTPVk3EQ3OG6SL0ZZXLVut7Wk
dKUq2kREzzU8S5u5dAByTRXL0goE8uAW55B0I0X5DRz1tYvHz8vBrNf1Su6fNCoQ4qGYNF06N6qO
NqZ63fvZyq+cZRyTUub/c2HMm8JYCvyEwUPeBnNj3DGnd04ACLsYs8cTAxbjIMJlqJMrxm/iOJcG
j3cGykeP40nMCzoOSQMKlDZ+DrzIpto1Kw9wJQlaNtu+wvTOX0fWEvHYLC/t+9jBmUKOMZKrfd6D
P7oYdHgP6X/0VU7iYEMPbIEQAB7fgHQf1TJb0d+UfQoDuaTWIxzqF4pLryIT6L+hrtXhrlq7obWl
VInxF1loXh2KiSmU6UAHxrTvP/fR/UA+1jMIK7TxS1wPMKSNjWJP6MpgDWpVt0OaBhuVLLhir1p9
XYUXqpPPbebF+Fz/sD8xM003qzYy1rmjERvzHlUiWhm6IcTfSMUCY5tU7oMi1G3abQ1VQopCEvfX
c9fZg5/sT8Ihp86maEjTEBDuZYXyM2ubZvZzrIGWyjGs981WpapvvI12EG0LbqukXSqiPbcfFCfL
liiRDUkpKDQIYvOmyJytmoPJrEMEDcT4QTW8x65afY9o8uHX53wmgiFOViyQFWxqd3sdbZo9S0gW
WdZ+3NePkZOIpUnrwRXW/727i6z057srfFFZVICq68DI7w3GZt2JFpn+pnj2VreOMS6hVDdnmlfs
Jb1HwDZsdfZBvz7Vj3f2yiluoMmB/aiRoq8NauPa2FgO9Y6eqVnAaZYhepD8Yux9fPf++zupnDIG
lGbovaFin5jTFNmqs8CK7wXnOF5ZqZaWxbcyt3CNQzjW8FNTGcA8wNI0uFS3fiYor5ySBxKKhitV
HZArM1vGCj6iXsVBQqyc60n9xqwCK6pE1pTk/iLka/36Gp897snAGEWNXLRaj8bSzljYP47vbu48
lBAwvWTYylx6I0E6koX7nMabC0c9d2tPxkDblzWqlYW97iAuTIkDlsmD1RMYCIi/Sbo5MeRVhNqZ
9ENQu5vE0g6d+9g61VOtBnuXeLRaUPPpXEpuffxWKacMgyhX/VqnvGWdRUhoG7yamr71hb4MoU+m
sdgWUr+VHf3S+X8cnlNOqQZwN8kiN5m9bpXgxSL1GBvFJm/fxytL9eaKr8/S9LPPZvjCFf84habY
J0NVqbsunR484Tpvjq+JmYKQRG0fHRePm1Lu255gcfYIkVNI7r81Vin2yVgVe7XetRQds2Jvtu4A
jJFsWc0bPA6LVmJuBclKmVn3wjmeuaqnNIRapx4HLbC0dgn9jQNGynvaDSqzdw9BW0wcEOZaiZ5b
d/445ve+gP0fY8RJB8LJH/9/a0gwhUUVBXHc81Ue18/Rc//827Yu/Oh//Y//WYbjn5ZF//z2TIPC
6vkljZ/9j2pA/uuz/+xRoApEUJ0FRtmmFWBMlf/Zo6B/sgxNRt9kji0KJuPTnz0K6idDF3Qu4P95
72tg9v+zR0H9BHubTzQtxUbYBSjhb/Qo/DwomDaDMU0Utm0aimEr8umUC1C+iJREFPeGQ04xF9tY
M2ZUbs5SUeOBMRZhnC2DtL+UHzlZ1vxxYNuWDcVC8wwMbhw9f1hbGbas5BUNw/cUyM0LkESVpt37
NoaIsa5VyPFcaqlk74fmmlIDkD8NZYpp2RaEG3BJUIaGqGBWauVG64zF2EgQDD0Kq2yVKM1tUIh5
FNQzV2Rrysr2bfoix/qSfoyp4eqHOAqPafbiEaA18vhKo22LMuJj0ON/NlhI2sTfwi7FjMVib+iW
amB8MSsqAnXNPooKybyao+Zy2uDF07KlKKOdPRBn1fxnFakmBkDr6MZsRovsC8vDe01jGZdXs8j3
3zzYH6HnHoyiu22MmngWY+U0KKxdG5lHn/aa8SPpl1k3LV+llNo1PsSb1m6AQaFdX9DBwsYPbVTF
xQrLxTjodLBKAibWiu4WGFrhVSKc1z6jmD5pgd9LwZvn1cEiDBmkzDZ7tB0HmRlw4L7SJ6UneUSN
pYUyNHPFIDM+FqxqVM9jD5KmSNV2dc4WJilCUqb4oQjZT8a9hhmVm4w5NdHiK9mS5gbBHc3v55FR
X5jC7XGq/mvx8v640EJEIZVuaTyrp5NYXuZx3clScS+sciY6fevpJR61njyjfugdWCGq0d4ogX9s
DHfr2dEcRPo0jEwUrA0mhuwuq8xF3ncO5T/loxt1DxEdL1WawTDWV4RRZgEdt54MUtvXVmasHIYq
Q6htr3tmNHBr5OuNfJ863UNMJ5zncdsD44q0EGYitPT04dVsNvMkwQELjne8OzT0zNmbzHDgkJWX
61uhjw+4pc591/InkddMo4h5GKcWzadPJrv2MNKv8rJtpo0UP7Vjm02N81I28SH22ZdILzY0eu6o
SAZs4B5sI97HinkVRB0guO4my/M723VQH0vbPNTuPZ+tr63cNyj65ApgrRPvTV6TztN2mFYWFGBe
N+4rJU2wReK9m/FdvWQaUe+Yoz/L5GqhRjEAxXrDA3rlDc6FZn75fQ91emNlwEqmzh5cNU4bsZuw
KOKkNXBBCPuYGfYxQOjGbnWBHuexEHRDtHJ343f6PKvASrXE4Yr01mmWqZYg2+xugj4Hjhhc+ZRj
i9RdZIB8lEy5ztDbtQkyKkc6aj1e7Mi8ygayDqoxExGxJegf2yLP1++dFWZzHUPK7rEUV2Y7L7Pq
s8NIWOLURI60THjfAoQZPuK8zEiXTlRsqKaaqUXw4lAc3zYYsoUXsElrH0CRzLJa5RuRifHjOZ3d
s7CqFnafLlWXwaqjDFwoiwZnV17RedONl57a1iZZ9Zh6MrvBhGzwDodzk1EorfByE2N31eYmRvcY
EEkD6cSsP8wlD5WK3F7HtrKkV2QA0E+zBNBmXglWWfbOyx80o7lx2myVhm+2ZVLkTIVvZ4Ixfy0U
TkGREGIXm7pE9qan+8Cjxr9KjXWmMvI70v6HSfT7WuLHEqCTEpk/3mSZ5L3MdGObsnKyKA9MIzZ0
PyvxwNDgVjGkuPrS7emM11DUsEexW31lOe4hMh3SXPZcCrJlJdUzqeMy8nCQfviiBTgB4fZOPOrD
M9y/gzoyPrWVY2g0k8DwjeG4p/Xn0qL2RlXvc8d/Hd8ShffWZdgvjGbq9PYah+WusC/RHcaE8OlD
rQomdWytimowRf80uWkRZnkjHKp7LzBzStezZQsMty9aHHjOJQrJexb4vx1NQ0XKS0RE4rT4sJEK
VcpaplItrTZ6nC7MiTlTq4zY/bbK0dOb7bZv9KuC4s4ucSeijpuJ3Dge1JVk/uvb+86Z+PHLqDpv
saVZMvWtgrbLk121qhP3VdumvW8N9BRBvpbQ30XjpJonBslBY5plrDIibVmY2qrJslWLH4FY8CLm
fRJhPTNSYxdgk8EzN2G83ni1eZV6+WMH6T1I3G3OiKo0yTq1a+Cn6V5X7D0Cuc/a4G6bHD+kr9zH
UnNrVJwmMvHPcR3sxhL7IlJxmBoLsGtvcZwvG+JhVl9fi0ifgVj9WjJrK0Z3UwYchCVQbCV3YU+R
fu72xaQ3sSpZTv8g828mGLK/uDQ/avyDiRQxzisSPVHGFfotXNCUif/6uo5PzM+X1VBQmWNqE7Ks
m++xvx+WS5nsaL7ncVkNjJ5sapdq9J0P8beW+WfrtP+freZm9SwIf3I9zy/1t8+1X/jhj4Xcf/3a
H6t40/pkWujihKKRjBHGOGz9sYrnJxp5Dc0UukW5tja2E39fxavKJ0UzVNNm9Q8/wlb+WsWr8ifL
pB+TtmBTaOMy/u+s4s8UHgrz1NTimIHZpmXvLN2ovS4NAESCDsip10QvYRMtCQ0vGyq38qZGt2Wu
fcohayPepOFdLqnYtORD6xJ3DRqjmNP78ewqxGrNSPGpHgpDstZysqSRZKIA89l2UUqfVKzM1TJ5
DA0F8fOhamhD8awrUy6WeGOOg1bfyyHirjzaDxW+R9kKvKkZ3rQ0e8291qNbjGYw61bRvbeOXNNE
N2v+rrwPg+SVLsK1a8vBDIox1Yn/m73z2pEbW9b0q+wHGArkor9Npq+sLG9viJKjJxcXPQfz7vNR
6m6ZaTMCZgNnY44arW6oKlVpyFgRf/yGGDLHaE7tIn4qPLUsLcgwVDEx86bLdhcPGlTU+ppcPWoH
G2TDn4hyyvON3y69c9R80pS89fNhR5QwuZ4Zi0uZXAxD+9RH81U4sV+PP7pIO7SSTGBdd+8Walyb
Pofx564pdnPpPQ+xLQJ3TJ4S46o2bbmxuv7NDkGB9epBWeKjncJmpb+5MYgbnmCW+1WT3meFJy6V
nenHkSCnKVLs0KK8CvxSWitval+NpNcPSVsZm0kMj4UkiozSeUTSLp/daWIjWRDS0BZKvfYkZfdi
nOgjFJEy6HUayTbOoQWKHGwER494wlDFO+HWlkFQS+Ndz4NRnzun5huN5r7IBkalFJVdPdSIwKvq
0xQmkkopkgenmtO9UemnnBlkXfXYaPYq3H65p/4N9eX+T90Plh/0hxnCfxFfg6/F5W9xhOs3LU+0
D3HyBnGy+5Maw6N/qzH+O6bwZRinN1pG4j+QAtd/x0/yBMIU3cOb1qKc/V5jgAM4c13fNR2ThyyF
6TekgPIDgoDwxDU83XBtTP1+ASkgU/GHM+iruMFDe/IT1OWLSaaSGXJfVVayCx3a01JL2JqJWb36
EXPpKEg3t7UBlmWVAOWyjCIFOtEvJpELeag6rBYzz0ve3F5VR4XX96NtVfYRof0zvo+vY1c3Zzm4
2oVdFveO6rmdPIWWMqMHsONiWomQTKPZ0xDxxmm+yzP/GMe5exubo2asKx91dNV4V1rYDafcb7NH
O8usZ0YL3CN7aKirnid/iYIfFTnrV29mb92EMmSa1kD+TfvOsN9ETrxybyD/jpMmxCnACkoxEATS
YDTL4VxdlmE87StJvI2hCMAjNJJnOfHde5tB/YOdlCFxS8qAUYDY8zRMjvMacZoco4xgcVm7NcDK
TApwM2HzkFfsXEtYaLQfYfXJTAkkTlGi7SvNVRc4MpYfZhGGWzWT/hkahvvo4pdDgCH5FCIjRF7z
DWNfRol5U1eTuWkcMW/zPOuO2C66a8OdKPG+zv9mYQTllusrcNzSh1ZFXOEqbAkrFiWZVI7lR2ei
dNgYG1Z/CG3y/8xBdh8a+iYPYq3tItT2UO0IXQ1HAo+qI8gx7mh+Y+4stDakHY64zfaylJeT5pTX
MPHLfZgs0so8g0UeO1m3w8i8vLRaR+xlqqdnh/3WU5f0Mqi00L110ti/msZcO5VR1T9MVZ4fVQUb
PmYfi+SiyK9mWWVnfyTJkka/OlmhgK8gjd4hDCkMV23kpauhiuPLbokbbNPeZD8OlQJEAakeGOrK
8maDOo9d2iaLUwTHukK/3Sdt4I0m1TBUxHt70+PQm+n7KFby0k76G6+QZDkpjr/ET7wrV9E8Nymr
37Dl4zIFu6Jwaj7ZRZidO4sR2o3FsP/v+vm1frp/15zdvZXRn1RNHvNH1bRQyVk6Xi8mOOvS6v3R
mbm2wQrP0wV9GJq5b1UTlR3LPX45QBK2sRjH/F41jXdgq47veywbTYda/GtVc9nTfuvcf6+a/4dh
+RBGVuG0SbgzxPjcJ52x7qOWTGEVQgONYCem1lRsbCcpj8nsRQgFRlwjSrKkuiiBA+hbXSCjZVmO
oGBdT2m91gqSW0uzfE2KihQ25M/H2pPFm4rC/pBoYbE17Lkly9NyodU3zn6EYhLA3xvNVdtY1SrN
bM765EOd4+eUR0KeKRZw4TK/fUsIvL6kxhUBQ1eylUTxAgAqZ3g/Da1OTicSDhRu+rGsiUVWXU8r
SNd7lE5vbbxaKpQvvshWXmGhLNCrlDvT1g2EPp5z42eot8n1dR7rRHRk7tkSyicxltMwV+uyGzgv
jFAF0i/Q4kKupVOFS9738klL/RYmvwXmJlDKJ/4IoTyJp0/AkN3WVy5gigeTv9RhqYlmweqyFOJZ
hdmek8vPmm60OGDQBukuuOXgdPi7VW5PXwzQNOkwo2yj2sY22GGUTx5Dsdc5geEmXcD++za37HgT
Qxkd5s7nRdRoCbpoyPdsx0eoRnP0MW9l8ZqnkXvroVPeOdUwkzU59Tj7qfFUJs2wzdyKDD+vb45s
AvelI56JBIo3Bq6ugW11TSBbHbcwLLu3k2VVR0iOLL0zlbnbbpy9nTGM93Gd7ryRebOosnLnW+rS
ydAvIxaL0Rf3GqRYEjp4v3emC74TRfr9DATlDGl4mNwI4nKHkm3y4DdHEoeBmoDmVekRPV8DdxaO
2RELPKhT15YZ8DRjOR0NhJk2J9TCbE1a5848RqMMMReqGN5DXT72wMl3PbTCdRx1pK9mLF5IACTs
2pjRIuWkYSJCStRj1xH25c5Ds7E0p9j7hcif/rtAfi2QLEf+eno9vck2fsv/pEbysK810tPfCUZQ
ZMjm10bw+87SNymFrscoyn8W1cjvnaX+zvNctjPsDGgNKIXfaqT+DgMtx/Ax13IMYer2r9XIZUH7
c410Md/5iWDT+L6Z9XWt7QTWLIHZSPAxLzuWWXIo5TCs5Bi/lFw21mS8jAJuS1cMp3qUB7tn/gkz
eKidWb0YWEo0xfhCOtrzVG3cDvsgpFZTY+3S7kYot6YdKz6HxXyviek5nof71kjLoPfn9aw3KIFb
6QRRk+CrZMbnKowOo8a2CZ+urd/6Z8Is6aPcbIfWjTg4l8WTnJrtoE1vVgw3qazosJSD1Q2Z9gZB
y3P+2U8xJaqSU9hPr3lr7CUMT6jU96Jx/MBkjRI4nr53uMnoUm5L1d9GGMbEjfNhbK2XSU8+ddDT
JwGhKBHiKYXF12Fc1bXe+7xm7jWnFCLzyEq7c68IhFk3Nb45Mr4bKcWrxnNWDe5KnkiHdcVsUuXG
fYRnwHqy1afGHG7zKjQuebNKzOlWGhy8sSTRnGjHoCIEY/L7AkuFFlZ56a4GETu4OPRnHWcLCrwx
r5Ik+igRsa84hNaxZexqmUA/0ujz51mjddZWIid4hb9jpYxbm6IR2Dn+gb3T3nhz5UPtPvtaZhwc
lAea7sYPGXRSP/FfUEUR4S0MvBrQWSS6R3535q9nDbuQaZrafeW0+2jKmI/19h4R64ArhejJPIsq
c1e7c7NLumQ8xXab7OuG5PAeMHjyu/5qjpT9cfTqCI+GD/FYe3vqr7aJRlPbsxJDLtUPpF9hnduw
+JKCcB8UZyrwprrcpG6eHSusIfZW5jGXtJnzOc7IAU0n/ysn6f/vUZnG6K+L2O5tfvvXHeJ0+WMd
40FfS5hpvbMdh3vCZw5mif4NgOMrwvAwWPDoAHFHWCIcfi9hxjv6QTo5ihWzM/PxtxJmvBNgqRA3
DJMmkPX8r5SwL8m+3yqYy/J8iYOxsI7gGcIs+An2LpvWcUMZQb3F7o7NDhzhc79MX4DVIcfxUQvN
Mg8iaDENotkI27Uj1oFqr6quJ50jrs0oaDJhXja9yC7s2temLRLWHpTHnJtVN47pVWNO1ZYFXaSI
/gq1ai2zuVhX3ahpV40O6zgkeziDzZrY6a5s2EKG0jGifSvwnMZFiqYxn7AK+bcBO1fyU8mH/OlT
e/km/wN8K8WCp/71RfuE1eS/Vm/lD8jxl8f8ds3iNOma4MaAOlh6LFSN30YTrlmP6mgD8ni2S6zl
d8cuqI0tWJ5wUZlYgCxB6N9GE1yfDJ1r/Pdj/BcAHQe/kO+PXZbEGGAuNpeG5QBCmx4v9gcORtab
MsbpAKVTdoS5+9iaTnctk9Fa4xsY7Z0alKAf6JftKp9JjxyvRa6qbVnobjBCFlcrr4+6lcfeo9OV
Bb2KQcbPzBkhpDUikMTjDv69QL5njayk9Omi14lITpiMsMOuSVltx4S0tNrgWqaWdmWYB5hRuTAt
zAs15S37ybqyt2bcaudhdh81fJqwC0q0bdtjnhnCLb5CVFw+ZdpkXFedqd2I2VHX3ZDo3GFDcbL7
NsM6EbqsGfi9ip+MIm5eXYnQ7DwhSVe7xusuQ/jdrtMeU7//VJs8gLXTbaRDUMQm8qMpOrw7Cw5F
c0CsZalXkTyLLrlzYpeDRh2Ajnb21Bys+JC9hYa4tLXx2q7Kt9CpX8u5fq9UeUQFtMld/2II5alC
qZcM8tqNnGsjKq+LkpwybvX9EBr34xStNUfunHAzuNell94BRNyVxI6B17hnDIs2UULS62RsMIK8
yPLxevCe04S1XxIGSuXMCf7JabDAHeo1rn5gwJX2WrdOt2pEcdM20Z0/KZjWdvrajvWt3RZPjjef
4sxlVRi+ZNX8NDT5ITTa3VQ1DzZOiLT3W/KQb0Cyt64Tot2PkHi41QsJiMNocpFo4VXfV9Oq0EBh
9BczP0X1p3Ga1xX7+ayubkXFcl4W0YVb+duxaJPAi8QF4znPJPEuY5q0GphzBT3S0fyzVIoD3LsS
NT/RwxzRndI9EA/SQAzIeuzR0it4lbpn4FZjb2oVvhVZ+bF0ZyavGw0dCUarm2lG34mPl7G3xXVX
4reuyB95YYPoxeNjbMwoBohL7iftrtDFm6zEPjOvLMTrwWypne/nu0bTF1es9lnLta3S5i1Geg92
eE+/YVn5rTKAQLtx14l0p2lBGifXiRax+WTJKdKNP4iz2drnFlc7UXrbunqcm6ew7A4W0P7shmtZ
2Hs8pEnCcy6nfj66hfWaqAgZbrYb9fxq0gyxsip+Uu2odY3pXURAi5a9Nr1xDGW/tyXqIH2CQ8/V
aWBJ1nu7WohL3/Kiszcax0LGr7Z44wq6wAJ0a/T6SyZeUu/WiPmc6n0ZIn0t+uFzouU3ejbcLZ4r
gxejZ6lX+mge3PK51BbWuWNfWHB9PNmezME/pq58gF+6btg3j+4lOunAy7otPR8N15OBk5c1gJ1i
6X/BISpXyFt2/jSeOvS0ynn0CKXWo3yLnmZjITZ0S3MnknbTNNGrn+fzCkXHzZQPd+5y88Wef48C
te5urfpTMVlrM92qAqW7nW5HfCPtCpGsd8CjbevpzSI43TrSv6wcLGYzjtoywPlzRcoA0tpyhUXt
ps2zlYPg0dbUc+5iXYoRErpVCCDypGVki5HZe9NL+0JzCLuveRvEjvjVgxgizPt3JT4wU9lDnGg2
dvw6WfZ10+KfgLHCblisZGmaTV9/gifwgUVYFMhk2MyYAq/wbURraYPG8JqjXdvg4e3KvRUd44yg
ee2xaa1VhzfZKkqBYJXlP9AaXRPyG+QawjutSUpUXzTvjpFvR+P9hBiVMNl1RNzvrIi0R1IEQutm
PQoFjAeVCj/HIS022XZBWyHBTTPIMKm7klF4Icvyo9RNnYIO5cXr7D2b0KOa+60TD3dO7pHv7Rn9
Rjdw4Mtk7j95WJpS+eWrH8bqxBwkL1Wb10FDVDvmylemNuMZuRgRk4x0MWm9d9WF3K2wJuKdlcBI
oyFHNHxyfLK/vaZLsaFAKOUkNp6aBheHuy946Eo6brtqDfGSlchFbFQ8VX9u8jy+qGN2ajg56Xs7
M3ocuTFqdCarOFucPLd20Qiov6ZxFvpzmG7sJszXpivWA0hWlDzEkZNAdYwYndra2HmJu238y8FP
3mDaMp/IYj4KA8pG1OxDF51a0UCImaoHrYAdmEuWEEV7Ue60zLOv0jI7tCMLUzeKklXDDLMW4XDh
k6m790e0shUyqzpihzjIPCimOxHiyYzINNerC5F6z3XcP1QW/qaxch9UUqN24MNCUjmtu7o7FeV1
UsBoEkloBQCaxJQV47EX1ceh7z/MnXkfq/6CEC1cnqJsj3vulaU1WBga+rN08A2VijVrrGFBlXB3
jMeyh2wxsCIFrK5yMaNGl9E69xHMtSU3yNCpJ9WZdYB4d1wNhgNonj7puIocNDONDp4xXqbzmyvi
52Hiu3AJUSmKKLasRTavy1T7qGdiU/R4KWnzDo+qYZ1F5rSdQMwI+4ROJycaD2YxJ0ch1c/Pemd+
1jALZEwGaGvTLOFAjMKVM6qOBtg6AeWesjy8N+bwNRvCG1/G5770nwdreBt8cY0T99a02o/xeKjF
bVQN+jr2tVPLoXQ/1BYGiLqurU27149DjI+eqHTCDCoHu37pFCeNCEsg0g5d3TiYlO/8zgRS48iv
2b7mzVn1c72zGrvehss7lgMoBsLPwy3TdXfZxh739NQ+lrVlrkEXw1ORxkvelRudEhy/E4fzu/ci
+YzShAPeqvtPFuEfWw9eJxRO5axzaZM+7yft0W3jj0tkMu3UfHJcOwycOclQXxb9AZFbdgIqyM6F
M+kw3uHpeQoqqd6w5Z5SiYex2otCSZxPeJc9l25p9pklvBHqrNXsBqfc5SYG/3r3LBEoJtYpsqUW
FH54bbpDEZiRfqS9sKlT3r3W+ldNrg4jZcTUh71CNFyNix+3pZ+j7L1f+cAN4H8bYU9nb6hRDyPU
HjTEenqm3WBKEm1MWdzrWXmc2O57MVhvX/fxVprlXT3Gp7lMDQpbm6ObV/Lo2J2HuCpVENo00z0j
IxwvW2/Mrz21VM86c0wMYXxrWxlTeVPgHZH55lHq9o0XIfgYYvncalq0NZFf6Kl2O7NWffBdMc0r
02f5xJlGQjp68HAz5nziA0S8XV3kzY5J7KmUrrvpG+3z/ygq3zS03iSlynTvtL49THoxrjwN3ixG
UocabV0WWflqlNOlUOJ9guGb6MXHjkbTAvQQSbn7d8Gc/2njliUgwP7dwEX2zVv5r7vu/cekASv4
0H4PFvz26D9GL89nveDDNPwOKrDfOYZpIq3C9Z/5aln7/A4VfNmjQ0e3sX7Gx2+Z1X4fu8Q7xxOG
YCG08H5+YeQS+o/boGXkwgSbE9/md8eCJvfjyIUdrWabGFIFdejPq7qArpj7qYKzCGvcy3HT8E6z
azzRkF8ri/AFbqqpci+BZ61N1TYXduHswf+DYS6wVXKOVW+dIYxdeEP2mFAP9Xh+6EcYam3tHvNu
2PWq2RsZTrOleD/p0VFZ+m1l4fatZahhrcL+WMSsT3tGHtP47JDxZKyaYtjlOUdclabv3SxzPsm+
h5YvZmE8jKWP+YJdE0KuscPvPbelrTLMw0hILypbp3tss9rGrD8fX/UpFOvRxOJbMzTvJi6d91nz
FuG7fhUpFGYU3g9ST8Z1nNqAk6opjpE/9NuSlOIr03DjvZU2+UrKBf3N2e8eHPLFAtUq5xaTkLtI
t6sPbly1Ae7hxloTZAa0aWdTkk0ATcXGPQ7iOuxXWenR1JTuEybWzWpijAxSi56xAMsLQEUFpU1e
L4JHMx0LPCLqbOd26k4K1wW1bOIPNpQ7VfE9jTscs6KBf13IQ1vTdBZ5hzk+lNIq2wGdbvJqOgz4
A4d6fJxsbMeyC1ipF17K0GGqQBW0d+2h8sxVqJdb9FIrz57PiyRKTnEYpGH8OEU931CdYws/dl+h
gcVn470dudtSdNd89C+jnDeDjALDe2Ytvp19oGKrPMzMKyzINZee2YfX5AcOxvw+r8licEh950Qg
Yr+Kxu66rKfyRaYO77DZu/SSRhhJlv4zQkQbryrDks3BEGX2aLYC+UIZnguZHTCWVdux1F9HyzQe
wkneNdGEA02YplckVZpadbTD9JOFV1GcbrnZtm6K/4MmYF23kX3Xp5nLBfxBZU1+jVbL3jddckx7
/O5DnmJRE9wydMxsGJVuMyOzuDLLj1wHWoAdurHmaZFYoYcSHml+lYducenC4CcFwT6NShQH05qs
INGtOYC0iT9YG11ZOOuvogwfCMtHGRZ7bvDrZfk/reBCjYQ1sujl/hrkuu/K938mc/r22K8V17ax
p3Wwa3JJQf4Nhv26h+crMPzhDVlU0S9Spz+qrnDe4cikW6CnPnxpyu4fVXf5kmm5S4gKz/BLtssv
VF7+nu82TIBwtmMD9HIeCIo4vro/1l1DFNwedrdknLRB1lnNQhN5Ts0MRXnMkF9hcpTX/xDk/jMz
+8tPRa1iGRYbiMXU98efyh8kzpTG9tqQbbVqPddexWZ+TCccFHsrOU9qWeg75i4t8uvIjkmKK4rk
IlPxQ0qVXXOOzIFewtr79Wv1/47q+592RX85YTlaOa2BEyDKLXY4f31x/8/bzd3m9nGz/l//WsDc
T4rugkSmt+/7ij/9K//oMmj/dBi+uvCgZn/T9pn2O3dpI7jooaA4+kLY/tZp0KqwlPB51G+yv2+d
hmtRMxHGsV/90oT8wjXPZf3jVb90Gz+/F98DvKrtTAWnzcDEHl8MZdt4kDnxJqnkjIFFYq2SoY93
FUIMEg1uUqt/DDtn3WHB2NgWwIyJTY7qGBWUfe56HHzMbA0J4pzVTf7qeWOITAn2aTE5+I+ISOzo
PJ5MxdyZ5GlFq08v4anJutKZaXAZmT/ndvRiaXG5nWZvOGl5iKxsnAI9L24H6Uq4G3F40xEAE7h9
ZR2IZ5AQEIxsySZZD74fE5aNQw8AV6XqW8VichWPBvJANn67acCrP3eNxS8m3Vaju1Fld9kUnrX1
exDiNJbXVmLCuPCIrcYG+r6yzLdYJeeycG712MX8Xyf7pfbigG8+V0wec5U8tn5yw2x4MnX9EnOe
nbLBjYus6cCWPQYZG4KOl8o5sAWaQ+X6JBN0YlM2+iVTz2d9SRNUEQMOUPgJB4vTNOvA4VY9BUXv
dWCl+qcmzt+a0DlHMeEykQfubFpaBilN2UBbAwd34+G0ZXcbaH3RqZT2uDH6KYib7MKUURaE8Pqy
MEcWAdAionlXtNX4STX1Z1IsmiC2cf8iAuLQGgAeWRQMpfcGkfEQZiXGpGuobWmNdRnN6QbDyKsy
IYVpwsE6lV1LB1GgqnKVvHLmaht1uW5hLQ9X2Ix1psUmapuDmLBQzZVmnREK4vKkg6xbvIWrrrEW
cvm4rxrDvRuM9245pUEXN8lxwqUzjsRM/1MWcmW3qof6jZQOQjIK8fmhiPGnRS2ngg4wvC7H6nqK
Yf61ahiuZ5uciF4btONcNi9NE/u7QnLFufmHvjTrbUs/2saC2FC7d/EznJG3AfxdNMZ0coF0cTwe
HwAuwSGIgbYCIetgFB3ZPZgii3zvu8VVljZQL7HtTFAI6h3T6eeyS7YAb0FqtrsaZduq6cygK+NN
L4nXjOC7RmBv0yvz8yrrYHxqmCsxpbalgV0fjjCFvKgjAWPppacV9dNxYyv0riHBWyYfRlmv69Tm
5vCvRy/fuepaj8fdsOwmkq1/zjrcLvGjcsxHK7EvSxYooYePk6YZVy5H8KoFm9RdFZSLPeDD/8OT
478gQ3sZsP66/G/fVPXpz5qb5WFfS7xGG4ILG8s7oVO00YD8vsPT3HeOg7zDZ8O8SDyWifG3Eu+I
d0gahcMf0m+wyvvW1jgGX0JAgujb+MpX/JWBctkTftfXIPcyLLZ4ti88xGbMqD+t8NKqjA2rI7Uo
cZPmpkkx07QUZGEK3KYnh+WAHVCzEd1M6y01eyeIST+nwFfHJM3KLf4YOCM4MXNUZu2h1YHeuO2J
AJjsZjTc6+/e3Ouv6/AftH9/9mx5XxZOOktMDugf+6HBk5jHaKUZjKHRPIZlbriBrJBdYaHpYHdo
SQdqhn8QQuKcNVhdjY2sAm9p3dQ4tEnSNBvfMIstuJq3N22ye/KYuNyV73dsu+0Eit4Kn6hP2Zi2
Z70u2jPuiyFD1TLwCiudb2JHaNimzvadRGRIaouvmRS5sLDrQBPhxybyyE5hffYJQvGIfa2Ntlg4
WnZtiBB3sxwzmqBUYU6IHYkoq79/h76Y5n7jESyfJ/+SC7HogmzLcpYT/TudF25D+MAVtQgikqh9
zlpWclV/gk0OxzwedIZZmbjmqvJAKJNIFDpgczzcSunC3IxKog1mvmGT61NsbLCtEzdJXfpYUtp2
sZ4s859MNxaA5qcrEPItACSdBgwuPtsfn7FuGY3X0HyTZxNpdy0L3AP+leJDm3ulWqnEjo+6kOFD
wgGEbaYZRvu8iz5bIanEQR1PBHSmubp08UKpEefXcBIHU58e9dpsH8NCyiToQsQrqzZs4tteNuPN
2Hcd0fEz9XWc+kkGTBD0N4M5pq9zmjmKBLCczQDTiMeZMhhqxQUTf+xmB/1u2lsoYHXOv6Cb2onT
cBzlzTy07SYkdAwLQphG43pw43u3HMLnzjTSoHfi4rZNXPnW6byMlLNErGdfdvty5MhGquNpL7EA
dp0Mr/nY5PDFYcTHPPmKpMB1Pzv+JZOOdj34rryqiilPVjQ2yc3fX0BfAKSfLiDUZDhE8M9yoy2D
0HcXkFYjFwp1zQgGs07QWIYYA7opb4mZe0RkjZFyss2Aj8BKKx1vQxoT8T9dZ92mA/mRAbjCysF0
r7dUf52gLoPby1h1X+OQOBPrbNZXEb4UBKqZbWwTyBSll/4kxbCqZ/RHmwG8+ZKEob2MSzWslEz4
kHQrRNHcwEUeWNNMYUMKhp132K7WGjvgesJSGMNVsL9S6x7zvppbrAoqD7+HKL4syTuKV5GTpXct
FHAPCS0KDVNPwwyOWwQWRgrORA4YfLyTW2MaKC0ig5BqVhszNvWNCTUmyNh7X2hR0Vy6XUXo2iJM
OZO9QJpjP8THahgIx0hG9oHrGQfvU1zwDTQdiYmponOlNd4IT7ns4n2d3cDKw8scy4etLqdoW8rQ
fXKmAksCp7LjO5yxVb52E+0CQXpXBIYtr9LRTV8cwudOVmHmt2L2weL/4bP/kzuRMFTfsaGWeEga
fvzoWUlkDCJEmXU5F1cyKf2UAYSea8fXd/OA7t2z8+Z9Ncf65d//5J+yzr+ULZuJxgNcxUhLLGGv
3191RTR7YTGkmCALSeKexk4h9ZDoKVtcNF6fH6y2WzIL2OHqSABzX5NYyXfxpUZ85caXXCpDo5cX
f/+0xFJ7froZFpIqAiiXV45M6senZYxWRQc1GYE/JCYRVLC+U9lg3JHgNjqnwwyhwYTrDdEA4iYB
YK4W5Q9RBZaEd7xJi9Xruw5jtbWITP2oJa4TxGhpToQ/gqflpfmB9gAjyoYEwb9/7u6PSPGXtxS+
Lo0FvYKvmz+nGE+dVags9o0gZMQ6OWVK0grEkglVTWbcIURaOtBU+c/MTlobLLaQmZSfY8xkIY7b
cS9XLpkTwIa6L/i9KFgJZiQgbp1RRoROCfAHva6PRVGJeD0MnDD0nkO9UYYB6JzMzdnE8mIdWpPc
2LyPT7ntLiu7wdgMlUFAQCJ1eVGpafoo9J6VaTzOwwXMyas0HLBqVNoQoM1N7kXrRHzwma+uCu7r
l8Ew5hSnZDlednPOQY+3xwXqp/DWzvPxXED6PGUMExbFChZuZLB9n2aiMAbfu/CZ+dOADiHZNl46
71VGpbLMZnoWRA/e5WFqPBcJogt4s3HfB5ozm7dW1lSBq+zxkM+Tc9Lb5KF2ivaN+EtiZTB+Xodf
zo1+ivFQ+PtP8s/OdPQklOMFKKD7+QkF6lKrzAx+BeaQhPeiM6x9Xi7gdJn3m6Z1G4ILG4JrOUYv
6nSut4Ye66ssYtmYYCG2zQv9bYKwvI3rGA9X0hXWKrdjQPGpXf/9c/2SqfPTHQNCx3ENjIcB0Zer
8rvjo4n6yexi0umGvsie6tr0LjSNqTCyjG2ZOs6Wq8nc6Q6i1S52YBXU9UtNTtnR94Z0J+bE53qz
TLZ2qH5LYBoin/v6Yja8VdlE6dYg6vWhngCYGxcf+2Y21K2MU6JM1Mp+yfoqPbeFE+8Ktyv2ZBZp
//RhLLf8Dy8QsTYHIxglEBEQjfljSdCSJPSKeuAFGpm4rqThBVU1D09ibP2TKgg1NSpUyzrcknzV
+wxXjtPz5AkJZKvqfNQ51v7pXv/JoI57nSeF4IiD1ARI0n/u4qVXhKVOhhS4hZVeW27Zb7RJdYHh
9iRDG/k+UaUPfvjs4H9Bw38cu8H/ign+ZTbPMin89MZAAgQy00FbTTwcfnxjkiSFCLZspqRchIyW
s+/93tgWQAn/UJZ/gqW+vFxXuGxvOClwHPm5tI3NlGq5nhvgBmx0+8L1H3lh9N+uyzXUhdprMtNx
B21py2voss0rMYLRIzhbpNYh+XikBNraBeBaAq3Vz433WdXt/bmFelHnFmrAeUJbNBf5jHeVyX6/
6s0MdgI181KguMJtvbEkAbmLrXtWqTfyY9t8ZehJfXSJl/I2lpn+g+XVslv8+Q32TEy2bOQWJkzm
n648hrheT0oc2we6njWoF2ZJwilPQ+zNDx2qnw0+6MOtqvL/zd55LDmOZln6VcZ6jzJosehZQBEE
SafTdfgG5iIcWms8/XyMyEyLqOnqtlzOWG1iEa5A8pf3nvMdE4FbnKGQnNUz/T2jdPu45du1rDuV
APc0zPnVet8STYx6YpVIG5zT/l4SmoM4drCZu6on6pC4Qc1e8c2/tepmPnFu0PxJIKrWloqcw7Y2
UXqSIlPyshl8DZT40VWlK4wqSeezUm7N50xK4qdolem3uNbNl2KG1aoIsvE+Dyqn6gaDCMI+GdSH
UI/6wRivCiyCEPbShhbILisD6rRsfivlqXhpFqnCmV8/ckubpF2T9PVOlTL+khihnurl9N9l7nRY
95//+R9X3OC/LmvsSLl8K4a37tcy9vVH/ihp0KmhNYEqXoUYwTS8TsCfrRqBL3GGBkmnwa3gHHfl
Nf1Zt9b/IWkaixTBg1Q6jevV48+6NV/iyoqhUtJMpPCq9LeKGvzU73NFv+Lw+I08oa4xCX600X/Z
hqItph/c1F9EJCX7bd88lHfSy/Wef7Xp2o2re595WIZkGhylAItMvZt3eWAcrMP6XTtOn8OeheOm
ekAkeS4+s0+wiEHxsCWe8TE/4U1r33pPdOA9Oa1nBbLT7OOAc+hh20+fCUI8iBlOHBZue2lD/S25
Vb/SoD5pR/nNStyxCKg4y0/dw3DsQ8GnJnGmOepXLifbff4kX5ojDpZLtld8NK+O7BW3gMouXWLX
eGweSi9F5+dYfnWuL4ByuMriJr5sR3OHLvJp2Ld3wln5kEPVSfx5Nxz1HaFgfruL3CEgwDUEX+ro
X9ltHfKUN8rBCKInArgs2/og8KKmfIy22YmDkWTswm51u+hdM2xDCowkV4AP9+mEP8bLuQ0b6/Z9
PKVhya+Nb5LbNcSC/cRbeOQ1fFHD9qM9bp+QAABPO1RnBL924xf3nGP2zF4ncXrnoXQMr/Saoxgq
x8SdHNzeN+RXh8BcPfIk3cEud/P3CiP76CUvxJCHkm/5XNADdNeXDk0w0WOvYMl36v1WuAvZqzb6
mshPkTnijCS3F/KTV/H9CZngdvxeSAcFMedB24+O7lQ+x0eeazmus4N68dtwv2JgV51Zt7WX7VgG
6YWS6w6JQ7ZvA83VnYzXNdgFb0u2T/aGXwag2w9yWD30r8JNeTJv+QvPlo+yF0T4nsOoydue78hU
cY07BVmynX3GtNef88N0nnfmF9m/pNc+W3exvTwrh+G+O2PCkpLdNmGSCiwelPiNQLxJfQzobrNj
e/fHNzNcQ/herqV75UE6C/eMz8lJk+qcloHhS3Z94ufd1JHt2NcPBedo3+AT2RVu842Gvd1euKi3
Nj4rkEmEOkA4dJcgGW3cYtLDEoG69YXSF8niPk7+7IwYZN8hBrrtLkFA7cSn29KxVae+y3xu+L4R
FJ/+gFnM1p9w13O/B5Nrhq9c6xLb9CIHj4sne4IzGTxF+1qetkPlD+capWqJ+8tmvjGMRIdkHcNW
pbOOxA9e/fWaTjPJl/SXEeOANXyxj9ir9VVEiFqwuVD8DhblNNi3H72Pv2DxigPhJI4dEZwsOsrj
dIGM/1hyta8QkR/4Py3H0IJ80ek/Rhfm3iOOXslB6OttC3gKB8iXWBzL1q3Y6pbBroAdEoBOhJNo
D2sgfiwq0ciMXdGLdiqMp7c23J4rkRpkCDnflbhhhdFH/TDeLjk+P7juvIyw3VdebrwVYXrWHtov
6gPBatxHNwbr0uCvYXVUd5DzxO/aY4u5we3P433jVoYjKX5/nk6rTS8Ni/CT6ksOYcUuch2MdxVi
Nr9C7JpRwOJ4kqpoBJH8QZtM9jEB3AMv+KRvD2pjuNNOeehCprCtP4JLl66EiwuoQ2OYyMKiB2Jn
p/pW/TRlW/cWv+8dmWwYH2mkUZyKt/Re2Os7S/bRtbe75UtwacK13nMNnwbti51fBI9JvU+oqvbe
oLzx/hKQ0rmy+qy7VuSU35uOnMFr4PquIeaBkAxyBnRPNk9K4VXvs2CneoBAsiBwpTtwW+6/USaz
8QrctY7pxpKrJwdF4tjmgbNgRAy8fch0pGcKKWSMv9J7lEA4IjyOPqIUibiv3I9bUCa3iwTjP5S9
/Enne76pB0M+VY9tuS+fx+cUPX8T22bQcPvs7HknnjqoY6+GvjNQ5j7lia/rKJR8ZNnYOusAUyKa
ADH1+sIVK3d7GS1X23a17uT71XrjvV6JkecXzvfI0J8YU3RunOVmuBNR4TY2FbMuHC65e2/sJc2h
sICiFn7h/AkWKbYuMWKW5/5ZvIioKX0oQ6PgI7LdjYITQPOrHoVb864PPi3ggXYpuoXdNydBfTNO
ojA640t7HnMyg3wtmk9SfFf5Cm4HZ9Hs6tUYH3HEwuI0drKeOfUkOMtH5qw7gqlLG9yTWziDm97N
3urp5GAbJwiFDOQHfs9L4SSXBEVCPftMDrRTSdh5Y3OSrZP+Xtr8WjfzIFeyA7NukGfOfe5ZSVMb
k6U+eVLrYfWg0GSe5lJ1Wd/IujbwvD+R61l+s6CKDLZcntIXsXqRzh28o3iPVGyMj/2XMoBQaz60
7tE6a/lhDEvrqIo7t/XQUZ210YUA8zh53vxR9p5OO46ZiPXeVp/j7XM6SVhLkYS5MQul15wm02Fx
h6UJYoCFNecLl9EfMtleJzqEaSresmNVtv7RE4tuVvTNVF/Py2eiuOYTN/GcpAZHwH8/eTQFZzsL
x/3sEpHybt6ZN9RQUnc4kaGBVVh+55/hVITrMTprTum277Ot7flTfKhkhXvFEekrNSYhaPY6u4v6
muzH9wZjwoHwg9s5UA+aas+TvRBodgvkim7fCxh9KaDz7so+r3XGIOwbhG3NDhd+kRKHHWG8FXBe
JQFjlZI4RBtjDjQTff+ubfZZGkYbbY1g0J5nmgef4z7qwENTy/aqMqS/my9+bezCJGSQMZqnE7Es
pLmMQeq+mUECOqv2ddOf9TAabsU6LGby091P2uHiH2T0v+Vu/a8RT78Snv737nt981Z+7/8f8Ala
FO/+m+P4iK6k/77+dhrnJ/44jcscqy0KLly7wTcpKJ7+Oo0jPKWgDaUE6B9lLQp1f53GVesf3KDx
2KGdgv34a4uRL4GHFulX/il//Rsikv+rNoE8HU0KnR0IKqYuXd21v5Z26TEMy2Ygg5c6QgN0Icqf
hBaiolELyWFUSsUdUs3AddAMJ0vs+7DjomvXGnaKX96025+liF+7h9K1iPxrheL6JCYJ29xXeCfQ
2/z+JENUVpkpVwu7c16n7pS+RrqSHpVVnL5WrPmICOTk1Vy1hEJnEhNsxS0IscYcfxt6AfNEDO34
om69GmAJKKkV6FJ6JzTr9j9c9f+LB72KfA1dxd5J7fmfys6IRZVoVnjLwO5lPrYCZddRWOD4PZdJ
i+IU5eL/8N7804WJYWCYyIwQFCkGNaQffeJfLky0fTDuyHRUajpO5ZYEhlgn94IkEmSl4xqGGk/a
QzS+pLkeI/aIFZs1WAEUgKlANVecAnOOGSLXup8lxb812///1JoxWX/5lNy34e1/Icjmhn5dtv7z
P0LENb9P+h8/8NesF7nXco+mFkRiAUqtX2a9rCmmei0I4gOmo/LrpIe3wVLBeiFBdbsS4/+4gjPp
0RNg56V8+4cU7W/M+h9l0N/nGs0cCnQqj8Ba8oPi+8t4ygh6oYGkTtwieEB7E+oejKtQN96qziJH
zLrKv9UbZTcA75tlU582B7uVwDOKtNI++3xuv+EISjo7EfKHaB7JAGzGrHruRM7rWV1Y31SiqG7N
MZJfemnWvyiLgdMwoo8fb/q/x99//FB7/OttJ8QqcXpbv1e/7js/fuaPIWj8g1UUOi6gJBoTJl70
v4YgvEH0h7qlYkBH8QU7668xaEgMNKrUV7ACzJYfmsc/xqABMUY2GNA/h+bfGH//FBkGzQtrus4I
BFsIAgdlwe9rfarGTd+CEyE8ZKuQT9VrvM8mlOS9buQEREZ09uMprSevE7rxpoW6nx7ETXRxWMH3
hc5EpX+1Y9gLXBZafGTckOdyIyEp6SKbTTh9njRBL5w6NebXQkrYr5Ihosm9ZGLKSVISiZvO5HgU
bRxjbCb1dlWFNcqtjl/hSzoAz1sXCTaq0lCYGnsj3WGP0Fu7UpvqLduGzXCQ/o14Fld3MFYB42Ta
i4+zqsXlbkqt8kAk9tahoYP10G+t3NKTz2fFK1FQhjNhex/yvO1NTe9LJ4MaHjaLCvBp1ZvxSWd9
KGEutS36uHnx0SFJxa6yhgerSsvCN+XNbcmQC9RIz/1KkGoEmJIR+VsiSG9yBynVLkeOqmvby29L
kw2vlTkBCZ/VFs1EWQb/noY/a7GwQ/67beBUF5/19PbbJLz+xM9JqIjXZdtADaWiE/uRa/CzEov8
Xed4RzftD9TDL7sAxGGLbjRKpx/siOuR7M9dQPsHWhxoKAY0p5/wiL8xCyXUZL+duWAaI0TmSMGD
IO0xgBj/Pg8Xq1A6uo6pK+rTYZqFcvZITh4uGaxfKimTBLwJ+emtAL3aFjND8tIcrL0x68M5V8US
aCgh4fDWx9SsndxMBjnQVoRVlb6Gil5wPDKnT6XTRnsYstYnhzcHtUQFM+4X7UmUls6pu+YgN6vw
EpeztSMDMbvbpgopf6VioBYsjLhxH4pQHGiOCl9ox5aTpK/3et98ciaaFD8VF+zVTA6YUlI/TsRK
t+2mhkkag29S5fFxq8v4RtUoNRmxMou3WgpjzZVYYnJkn9E1dLKdheGjnlIxecg3qaA0O1Z6kLdo
lTVlKR+2cn6V64b69CBX1Ko3SWaGWi0J1r40WWIgjfXSQCTnVi/HNEqcdFstp9Pr9TTJ7dOwEpy0
k+U1umsQvmzetGjR1bNrqHaVLuleEkYoeDp2HU/L2/ic9cOjXCbysxmP6nHRSdOmtiXxxRgnfaxU
3N2lnkzikZauXeVAlOfpDQ0wSZ5dLU7e2FbGuZjKAvzCEuleni/RuU/KhtgmFBmlWuLqbXSOy1e0
Q1wpyRR2saU9YkIz5UAwWgIQ2bGXB0uQtEuvFjTRBk2TPgiWzFx95cOxVaHtuVPSE0YWDA2BBjKV
w3GcxzetNAp8rAImMjVWBVtrAUEUlpp5YA2nD7ga+T4bYUWl0DNe80izbDPOpdrWOoQYpS5oB9ge
ZIFkaA6GvNG5tVtkHmJg5RhLj+ERSmgwjLruDHGPibhfc+QNgNLuVuu2jut4tSF6WVCV4WDIrLrw
6jKngMNzyqdl1WyjadMjqso0WKaODM1cB3u7qXziwpK6KrJxiu0xrVKmI2zUAlNon49ULFPLh/3X
2+pYs7aX42GpzedYH2q3WCGmrCJdOK2afWFOR1+75n21Kzi/VbFTiypabWTu3Mwa8d1RBL0VCBfu
EacCw9rpma+uKxztXp4d/KeXKJIv+hJDyV+IvepkRJG5kXn5lkroBCGWsctErlZt39BwyW5aMxqS
bV13jaqQCKlOPuK02dEA2/tTBFFo2zTiZbDl7Zs4O85DFFr5ZS4qbb9GLQXoYSMuuddoQ0bDEJqt
GnvAA4VwkHHLp7l1ryUr2u8rL3YYCxlX+TIE2lI8SZS21QEYMD3owquba89ToPmRlgI10aHHgb7o
Umw3RTzZBi+CD3k9CGZNhmQKGjY6RnWELGyC+UVEkhNPHcwHWpdC8QjnNn2c6yLdz2rm5pP0aKw5
iQMt7d/KvFanO5lzq6ENJHqkX1u2lU5nzu9bY6BqmLpH9kTZxjB4WY3kJbam4lS3AyOEPmjndhBg
bSBMl6TZkqtvbt3HZU6s5grNRtf192HKtl2slBZC7K4igpMI+FYwxSejpFMxVpX22JmYt0EvGo6c
4SjvmW5fkHaRbpc6jMpynBY5KGOxnl3EbrQ3tGLym74uQQGkN9vGVHeYvMjekmxRE+CVU/G4bg3Q
TZn0DtR4Uz6cK5MbuZQfi3qKjvo6Y33sS83Do7zDh4mnbiTaZhK2i7AJppPO8fdxbqj3JNocCFKq
QyTQBZFger0JmthYb6S0mN+USEKcUrdB0WCXlI3G9Ea5HutTOm9QIyoG/JPW6HRvaO3n9wO56tfT
zIJCt8qV2M9KIHxKq0pYxPPswkCRG3sb5G+qiF27ZnB7y9yql7LvUz71oTHDoeiapwaLCAtlggba
11hFTa/kqMJFn+6yLJjJlSpaSKI3d4TTzxslwIa54ZNPKe0LFYTnsKHCtJNV7ukT1MRcD73+FscJ
B6GmUD05qbTAqMFXR+bGPceoqROqQikTYqxJo+gUZU29L7LKnTg1nVdMC429fIwp4RvyTdNacELK
BX/FkG93MXaYI7H2kWeJLHLNNMfHOpeJlO9UsIC1Kih3aXJNI17mVNXcYTLSV6RNxrldRssXtTI/
xYTYOUbBaGManvq8g6+wnwqeXNO7ACOkl9R6emp0/bYegUp0It8bFROUG0EuzuZcqYzAqEMiWS+5
W+TgPlpdLV2opjI6tkwfUPJsu0FtUO8MwjPmfCFMxL6+LWJJ86VsjW63nvUsVWh4MJrkERSJotfH
tNUYq2V1Lqel8Dq1bM5j0/o5dk1lmknVKdjucK7At4q9NZkUb23z5QgyL/OrcSRXPOtReUhDiOM0
votQpRK5cJ8u8XtqEglJVJMQoAvqdtqCbVParnrBbs1Ic2oS+ZbATJy6SQM32rgl7LsJlUId9uDP
1PusaL/6XPqaJKk+NsJUf6zbWLmG1JbOtVhlLsmurXM90Bh5d63Ai4ZXtF0xNxTslyE5xohPfaOX
5cDSs/JoKLV4W+llhm9kIeO+4I2Xy7iF9FE2t8hXePa+lN4lk/5qXUVU9mu4BFamnlLD4hC+1t9k
ifO33quMx5F2sbARe4ziqLbTbJXtXtWYEkkUjHm/sbY0NJvHLr4vEH88rUv/NaZsNPJM22ep5+gm
Jb3ATywY1mRhzTZa2LsJCzC/ElEqqjNak0OpeGbWFe+EpZG2vQgELw4zZnO170+VlhyVciYfAdEq
oTTJW0I4wr0oTtk9wWDNQZdq8LByte3FhoNSJWUzkuWRAKOsJMXd0r8VXFp2fEiRk1arxJK9YFeP
1IZQJnEJa9HIjhji6PxgvwfsCKqiXrfio5+JX65zYNuRND82tfGUxZVfdIQdkNAJw0qzqltjihYv
HYzaG5LKeJxnaz7jAjfPSVE9SiZXMlyeoCY3cJVs63cC8QWeGE91UItWjdIUfbBpxstha7Iei1u8
1I5sthpOz81Iv7XYqSR3YHZou5QA54NgRbDqgER42pprlVNSpzk0Emhld+jyGUN9VSA00EES5JqY
pG7dWW9bZ9Uv0iymJ+5X5rwnowapllJsbzMKI0jpaz++4gzX7vRlY/INS/1Ulpp6e/Wb23qi9SGQ
ksd1ELRAYTc/UONp7W5JxIvVSitdjT5JHsY1ib/NejJ95Utcec3Qcw+Gc4Q7HGTmzTaWbQDZd/5q
pGq6myTSJvM2A80vWERs8OVP5HMt9j0p+dpi/XtWjpFDyNYYdGNJ/s2aY/GIZ/1uULTBM1j5HdVo
alTqM+1jeVXF2ClqQQ5WdRoVAqNMAboJBDFXRwL6kBXXDzybWQRFBfnmqlaaOwFz9aueFERv0Lgy
2JGQZZDkzeWwDJoSGn1ys6To43WTlZHgzIr1adj8ZsqVm61r5Y9cbzSeiGyIatj6L+ZINQAaFhMi
KwzcHQMViZDUvOelNsjLy/LvA4A1G6M/7bx26g6MvwYO2vCeGSSALzHHhcyoe2wdeu22Qo0zKtfG
x8aqC181029g+xaPUuromzRO48R8RP3o16q45zIdasj+HLM2ol0iA/5pwIVUBOuVo0z6yCr2D9UY
37cDueN1cmK/A1iT3Yo9FJZM2JwR9SwpZjUCgMEghsWw7C1K9N1S9fDcxDGAU/pWm8JNWtAr4rpg
OYjoWZO6MnJVzpQOpkCk8bLkCWrP+Vo2vF5FNlZ2O44g8HH76QRAASJRP/V7+Nh5yDguz9WszAEG
+tSR+P6DMDDr4q6QfPB4lTvSR7gkcVF5a2QJfrllyam+YhvW1OrxZFZWkOpT5qZdAnxnQeJlJMuT
NgMQ4KiDsiGfjoLJkS7ZpI/8yjuKJvmyZuTIl+06esuiuIVeeMoye62orb7IaYMcs9GD8JqHeR99
SVkTtkls7SMuEY6wKuV9srUQqmc0oouFwq8kuSYc8h5YwBxZ4djMsZ9nqQDIFjogPn5IY8QigNKb
00CThJBksMghQqEJJm2rjnEtxDY9k8nJxe5dSlbVlsB+abnSe50G+Eje5vzYjgpZbx2Wx5X53HNu
oEu8DvMbvZjsVAqCcmYlfq6GtruvMkJV5UHmpLXmRWiseKW2enH5Jjb0YmiZOUV1bLjq2Z01wLBA
iWheC0idsdyOvWld6yoPRQLVlmpp0FmkrCijM5uAzqM2caMuW/w2t54G1hNLEWA0dGvKDQwto7by
xncxIJBGS5R9pyyghzeBBbQm401LhC1orOpdaPWBd1lIXWOpzCP9nOhsmus3E+dKILI8GxHB9p3i
seULJCRowDaCFK63z23JcCD4EWun6s6mk9GrCdJGnprYBgtHfreTrS4o1uZRVbZrn1eYA6uHOWQl
yWMh5Hih4lNqDgyXhjxr/tIEiypfZ3fQe9mJsmRA8h/dscdP/oq5Qpr5xX0zsdtEgRXzkUgTSDSa
lS09TDKHHrU2Y4sj2YIzShvUBkc1cR79pbNoUfJ9XK0BGOWr3+XKU5FlFPmyOd/H7TwehHGYuXFi
8tFzmU2RE4bRUXyT+hAThi/nBjqwLav8mFxsu7SKhyoWPEHkmB+VUdBN5DuqEZEWPcnVnhQ3YTpn
YANnKMuiTAhmS6yJLwgj2p5spGCo8vCs+djWEkephgqDP1of1J5agDG1paLYEdghVbd0qbog30Yj
SHDnBmvWRwEmgIGVW+g8ea05bxqclYkjjat1ny25jkyebIqUBM8lUW571S97nZRoTcyCuS2TIO+H
l66RBIdO3GvLa3MLiczlmaXhaJXncfo+c1e1BUWbebelvZWJLtmO7L4NEU602fXyNc+aOthkpBDF
TCWHPA6x0j/roXwVDHniR7gJy+X4mNcY02ruEHmvApI+zaN1k5qIAhbzPYpxeK89GopC0w9DntFj
zpbTTK3HsRJpQad6JYBkiDOqbtsrWPJsoYF8w45uuUkiLodMWkDnkldtU35unNVCUCCMI0LemEaE
qtWrs04ddG2weC732vKQiCJ4NG24DHoxwoOabtCdfoPylDpWO98vUaV6bF54inWENFaa2ZXYzih+
IX1j3b7w6fQ+70KMDukqaM9jrzC3/aZrCFssNaD3OVA/6KDaUQTjOJFIQVLXBMEaYMzorE0vzIib
NAYWvozBIBug0mTAPtvSKARFosLRs6H1oqnCd1b2h2J4Mq08d6HpzLBUc1ZUiwqwKtWHItJ0/HAW
QVbo4/drXQp2K5f1QSoXC3GGwHGm77io6Fmfu1VsqZeVlboS+1BqW9NbcYC4i9DeTkl/Lpv5HBcj
tz72TbNNqQOUsxORBBiy3sSuQUrAtVx3mEBtltaok0jK8qtbykOqyKeEeg2KrITQRWp+qKlxqg+J
ZHrSWquBWZLeIE/lXVWqhMhktdPP01Ft5jyQtOhsWU1vJ73ZvDcySiYFV/QN9eWEknz2lRKMQj2q
afbtlicuQbvUKARe26KJpq2sLJmVJiIgWarXKZm5amS8demgCqEkiHpYItymxiJ8SKLEWkVyLwTS
hJy/BqVjWsvlDiAYKS3aBluI3CsvUyiej+mwnKNNtFxrpsrOpSM/cYy/3kiVe0buxTRHfwU+czKu
9HL8MRNeQBLEyCQkqEKSH4wmOs2F7kW19hG1/U6DKVZyIw/aIb3T5v4qtwPPmQzKQS7W/VrGF5Mw
D1sqy3AdOj/W4if6gZ9iifJIKmrF7bYa92lZEbogd2h/ZJZDmYL8XkcSaYCTTdeFU1RZXuQK+7zA
KqFZLTAlQdwliWlbCkggMTNP6lh4c2qgKGuqu0wuH3DNKHZj8ijYdJAAcUeAeAKXaHmerJYmBq42
d6lQh3TxjOepbd3EKM5Wgsxyaqur8AzlKL2Gs5JkgOjiR2OedrQAAchV8W2RKMNe3XTRIQTyq4oX
d4KyOuVJy/Fi+ka1Nuiu/h9xuhNjwXCF+ntezm+9Ma5Up6DEizENRHPK7sw0uc82812FGbkr6xWc
gKmsQQqrzR+n+K1QCn9OeBdktQ27Ttk1mZw7kzrJ1O9yLjIJcshSjC99irylxYEJQutV161bitMq
IAaSleAT+6WEvM1EEEBMtCNkoGGH6YmyBMKdpunshYaJreoxs1qPkKvDmHcIiI12+VqdB6hEi/G8
1vVXF7WsRQa+kCgpby29Sh0OdhCMLF3wFalAUInR0d7kGG0CqABx7XekzZW+3seWj06fOwYnvKSj
LyV0BzEdTmORpbaUQ8mVh6cYMOuSyW8raAkCr8xrprtMmTA1go5qjKtQCHPYzVu3LyCTTqt5LtLl
FWPBe1IjsFNyTozJkH1MRmMwdLfGnWM6V4LFEROYPoyIdiW7Sx6QAxRXUCCgvMWY2PLHSxFDjU3E
NvZqhYFfZMN9QamFtDq5Bruvj7ZAUAE1znYkypjCcKQAtOigkMNvbB+FWXzNSWUlkiBVHgqleeLa
ZrkMNdSLeXbT1sJ9vamv0Do/jGpB/odtDnsdspI1RfVHQcZpDLmzJ8X4pO04A21qQNnCj+rm8qyv
A7rgK7CTkjXqJ6m6CFdA76rBeJw7eQ9GK6ygPKBRww888eecCsscHvIFGMIKKFnpcuigNTpLZRNi
d1tJYO6FiHHTCp+4kQ3YmlrpkIcyOoaCmESvs96ZKsopiTw857LKUUDhYo6MQ26oNuj8NSFlVysK
M4ivVjWhMNBezesFfqjMk4o7SkwIzzrygIm68JPsCqnK1sxeVwsucyN8Gdm0F9r8u9ngOdKl22gB
r2WMb7GJlFnelKfUkJFQK8l5zbCtCEkwLsMBoUFpb7MJg3LgfaS4PZ7zuo4QhInLFRgk+uU0lq5R
JqufoLP3LCpYjiGrMgRJNlNjye+oWdiIRLxCkIJs7fSnLCkOayO+c7ued1jwpmXaJVZ3m8bq45Kv
6mGa4mv5OAoXDth98R2+y4fUZGGiTS8j4l+pfUtlyLDl+DrRdnwqh652DWMzQklkLwJvCi0tyRwV
q6eTrGO+w+XX2C2sb7c3qkAyt90y6E+arL4Pg/QEeyMJ6DER3kBUwyZwHKi/m5yzGgTisYJVVwaz
MXQ9+0Umv3CVRPS4YI8R2g3LVsYNfIirDuNf7s66EvZ689GwNbqiQUZaoaCdy2mY79V2lm2uGlqg
S/MZeUND+5bTIF7qy4paU+uKB/z2F7MRXjR473aTC7UniwONiobjkKZtn4k4tKdoEvgcxlezrifH
nGgdi2aE8RCOM9H06Kc7YdV98nxI5hDU7kB5nVBN6wA+6lgBC4TisKGqQIEo14lFShG7Y2nAtLZL
of1OeA7ZR7is/U7XzqqBq7OP8ssyDvRmrqmPY/xQR+ptOaq3S8ZCLeULFEtk0ua8BVWpnYca1kGl
IRfvxQby4KSvIICGMjA5cthC1uNJTzmrabN0mcZ0448ntjKTaz2mvatFHJvEisZx1pAQnvRwCBZ9
Lhwy2a27hHoFde65Phdt//7v5vGfzWOat/9aw3GCEP9R/9475gd+9o6NfzAuDOIiUQBAmpIURBI/
m8d8BRg0KiHawP8UL6AqgKloEOOJ/itk8s/mMV+SVdQgImqyn8qOv9E8Rivye+8Y3hk6JlXGY0nK
hgr/7PfesZFQACD+hqAp+ULdN3bHw0VDZ75hX8ncKTix4Y+A1eN704HI61Uuh56dcd5Wf2PpnVf7
8BQTM1bWzk7ZDd6EQP9l6exw9JPSzfz5ZQ1oHXpDOMeBpocikd+m3d889V5vlwH2Cc/0t+64dhTO
UFXoIHGfxDUoHaUZbM7EDkjA8jRpd3B7Jh4Mfro/ufjhFh8uVfyquaNzGXmKy+hQ0neLXbLXvWSX
urldH5KLMjv6ehwPaWKP9tNoJ0fxRr7Av+DlXLXectjg3ZH/D3dn1h0nlm3rX8QZwKZ9JYDoQ6HW
ll8Ykhv6vufX3w9nnnssOcs6eR9vjawazqy0RRCw99przfnNbeXqz0cJLXbgSa78Sds1h8wDFesH
Xr97GjfSPWo8Z/0JHDzNm5Qt8xSArvViUtrvhmf1jA7cuQ0wXmCnSB3deTrcPj3Zzvm4/s28aU7Z
vvW+YOLAntOcmhNNuUOacVVHCiTns//wEDqvk1udOrf38rtVHZ4+1VASzAJgt3OUt7SV+Tpi+OC2
0z9FfkEfgT/bdL7EzgP3CudM53b8s8k1v9oOaQgbFsLX5lm46V3nlk5xIlbsMtsYux9BRt7FHF23
SYdwJhwZ1bOO3NZfl628r3bdcZ3Q0RIWvsIP4fed9Nv4Ch192+56R7np8MyErRflnnrDDKdvD/xl
WDeEITSfibh0LTc+hXueg6fJmx0MPV+yn8LmitraZYZPHTBeazfLrujV8RClt9WrNjKAcfrv1Y2S
brTvGKpu+22Pj6b7SnGFxvpYxHxtQt9/AQ6vSxuldme+a2qU5TuENICpW+Ek7ZaTJIRgMqUc+VHw
abhxZ9Cfqtd8oe2YuWm0BzIf7a9FtH9upj1JwmhWe1I2ncQPve4o74VLFPnz/AWsycQkgKkuEqJ6
FwFTG0I2LVcZt7XsmqdWBuPzaQnhZVzs28SR0Ldbn6pzdFLP4r45jdv+0TCv0qsN10F2ZQtSte1Q
4/AL+ZBeIle6Kfn7RDqPI5a3JmUg5cikrfO/WJ/hu6mUio5BRP3J3FOZLToRq55muzMDD+Us2j2H
gdhw+h9MNSnQFNsZdb966F+IvtJP3Q19uqbcj/Oh7+nQ7YRLZPs12ScnNB39j+CWP9J9Xbhb1+vp
wPUDC78ny5AloEQqQdH5mRqyemBOLRgBcdT+YXwxzhzut/QILaiMG8kTh9SXeMDoo8Q07L+CPuAZ
ULYunZwIy1eAwvWWs2DHEWV0JfwMn3nqat2JPynXlMP+s8uEObiXvya+gw/IGbb9TjsPYjO4dCH1
r3ww2yn8yO/967xTbWcTpkeyS7k7+ILoDl/ETfAo+am7vsGyeJw/RanbQt955bqoXYsNWG/WDXMz
fGZCeA2P0zf4KvV36ZWWMEUA585W+PW007dF+KmmiJwfVOEqu/lc+NrGn/FoDHSR94t7U/n68VVy
mNkwGz8m39KLAXzCMV6QpDjp96DglsgjRrfslS4BqO/na3i2XwTYMcqeq3onrrH9KJL9oD4vIN82
yq04q8/WqcKjFgJc6J2vMh7ds3Xj4RHYWp8DRzrnJ6bzTvWqXvfibotb6RL9EBfrOmwY5N2Lw6Xe
I+fxGUPI4Z2Z7hk7ak9awwdqLuuRf5e6LMvey0u0o69j72XnPtqV10Piic0nr3Ii5zK7nn7LbPUr
k0jcG+039cSvHNnVPhcvz4LFnC59gZei83p39CNsR3Se+SfKZvIwhO30Dczb00XFOHWhHn5qI1e7
ITBjy7gSlu++PPVu51k35V7mXyGszIG3hiPOJJeGfwetkOFkF/0wulwQf306gR1HzbqjJrLFXsNw
dDae070WHLofuu7wy+zHs7n9eRWX7olDHF2cbeVkT6bXsy4OoJOd9lSfcNEQWOlQmQ4/EvXQugXq
G1j2m9k3HA5N62fK9/zyZG+J3BQ6W1V3kLA53mQ5pp9O2faz37v8Hnq+20z3pcxdLLAQG10+a19D
Jo4VQTheeNW3z9JZ4TPYGq43usPRlqfSNbeKV7ov4uUxwcFyv9n9kPaYW9SjcbT8x0tBmEa8QT6h
v+Cv2jfsm+ZZuaQoWq4xt6j3caK4mHv4b+dJtybM5i/ssVy+ueXAFz4UL3D9Wnvbnrgo63PBnRxP
DP/x249OdLbrL3Owkb5x9DaJ3A3pI9wE3i1uKlyHTrZFwjFgs63Y5/TnjEvGcSOoYS2/knZi2EHi
wNNH+KVhS86/LyD//7Kc/Cyn/nPheI+Q6/Wl+fZr6fjzt/wtOxT/hYJ8tSf8beVGXfhX6ajI/4WI
nOoPbh3YO82kqPzbAG7JlI6mJixa0saK+EUU/N/KX221lEO8WwkSMsrdfxU1zp/zi9EDRAKBkwxz
CWeDEbde4dvCUWKes6StrHiz2Y43SmlxODFJ2gV7NuU2s426Di2/b0PW9DKWs+4kDblifvql0v7Y
b/LXZSCyhJmo0ey13rNQSLpRWnvOuYyG+IZNME2aDZLbXgLyoscASMXCok4ATva5rw2AMz1o0tlL
jFSfdwgjghtkzqa2D0Ju3UaLECkaacNDL5OlyCtqanTTPrjmt3pN+rNw0AWyaZLgTb7H9Ujwq1sn
SRZbKYwSGUA00KAWBRVMYHaX0gDVw/Gd6WwaRHctYktP6hNjn8togBOEOccQ34rTJEGNxzsKrOav
V/A/8kWUt8eBvy6Na0PMreNM+gnY//XSeplbp0iK8Dhd5kdzxvRqz2HiMdcY/LZbbpMlFsw1Mcwu
ErnmGDkbhhk9hu8/3yQOTG8er/Ue6QYGHVkl80z5Cer4xduAMwEyJ/18j8kDWHIN+Mr3uZGyq85g
yw/qVWsQLIg15oX17M8/e73//+Or+PsmAKPGXbG6dd5DQJogBoUTmHw/hkBPPg1TCIW3p2GTDhYE
MqvSqdvLmlrqzz/4n24/gI9V4ouMlwC5dy9VC8ZKBsAoPGK7OAxJE7h4yVKJwLQSHI6I45u9XFij
04zQ4MYebtvcT/mtmQbkPX9wMesPe3sbQAuhSbF0XG285O8eU2OxGn1R8cKq6ORQ0JlS0rhkCGAV
L+XSpDboijI5NIk697Qnp+ylUhZFbIyqDpFa/9918X/zmrNqwWNWeWc4p/I3LIW/PpejRt50kLY2
IdbaTFzd0NY+rrvgHPYpTa3RyIJncDg2nb0qu8RaMD8yXq8fBl32M4OBkqPCIHxutEk6TUnMCdem
TVcvXfDBgvT7c/tzXQTNBPITb8a7b7CLEz2M5dGGDRQhy5iAe6DsmjjUNeFZBXl40XpNu5/nKtx9
cI9+e3fxlCGxA2GFDZCUS4xPv96jErjf0NRt7FuLTGGlVuhPy95ec96kSn6OiVr6pPTZ8iO1o2mH
1jU6YlWI/ZRwiA/Mde+sSbxCXIElYByqugVu5OeD/svr24PGkQnIo3Ebx6ic0prUK2cuWdZOHUoc
plKIrw4qKzSdBM1S9/ZQM5/p4smy3c5SlluSB0V8LGpJIaEswA5XhDoYj2Zh2IOlqRnw7s/KiaSO
cKYgzadu25Lxm3E4zzIbDeaEifaDO/zbG4GFjz2Gt1PB8wWv7u0dTlCx6DE5Hb6mM3MckEfvlILE
0DEaOYLWHJVFSvynU6jJ12nVyVkKkuQPruItomi9tXR+dJwjpsLOxC/eXgRLchgbTDJ9xg04YcjF
IsEHkLNytjvzscizv63A/3FT+Icvk80Vzys4KA0mkvXuJ4q+mSqFbF5/0ubxWRZl6addpj2gpS4s
twbouqlawB71UjLPrnSZOI0lOuhqZ94WZf6tVZEVA9esaamryVNVGqFnDkjCmVRicM/bfKejw6Au
1/MSSq4E/MUQkvmXyew/fo6f/so3C9paJBhURuy9CoXWO58EUUoakUeoALtWgx3WaHLnGWXfftak
sD6WyqDvAhvdNbmAyGqXcHbbvASG3Va3s9ZUvk16EtRSlOka256nx4zr61RYN0EqBrdiBf1gP1DX
O/vuinGKwMjinTYMXV1f+V9fI7sjMROMNsaGJv5BWAsSq3Lsb/Q5m2+jIFJ3Ki/MvtfV/M6Uxq92
UdontWyRRYS1EXsLnN2ThVz8obQwe6joWVyymjiPTsEyf0Ieo6F1KSbIl92jGUrpfmiCM9lh8CxG
ky1WlobhMilLev3zq/T7Q7y+RphfsEeS1/N+fVCZd5Ozogx+0MvzqU2l3hvEUN5Qyc37QGjJ9t/+
PBuDNm8vXh36sKtd89cbqfdC6EnA2V+dpuKz6KRvFB20y+tmfJXDuEs/2Dx//3wUozRwsXqSH8v3
9/bnNdWQd3raj34MpP/RivT0u7RM5pFIHkRHY61/sOC+8wCtq4INDYqSycAJCgb73ZNiokW3Qjmc
/aop4VsIM5SduszvxziFZjYP5kWK2HfqXho8bTSZH/R9AZrFLmXl2jM/fhAdYv2um4wP9qX3B4Wf
V0bzm0EzpRwv1ttbMXboIduYGR42pXQbIOJ4CgMiXmxCiC5Tx9wrJxf6e9ehIxZw5Lw/f/P/9OMt
kM2ceiygbvq7xauscw1tIAaPRU6nR1mqlC+6rWwlLScJrms7wbC++2a1enUAcWh+8OHfQbL++l74
cvh21iMX1cvbT29ZXUEXQR/9tqRmcaze1h8arao3GdOc3k0WdINDYV47Mo3iyNb2jWwON2LWLZws
lsC52FcEDhpJ1gGaLMLHf3l34EeStoUpWaHQ5T9vLw9FTjzmci18g1Jg12iJCiOojE6ZWtcAL8RX
a8zhe/NW+UXWyvd//um/17s6h1iIhpYp467jFX374+O2Lhdh03JL4kaV7uDTlY+jLOzxkqBS1VyC
jA2CMSajIm00bRl1x2HZ7BQlIndwStruX5f+XBA2W1x7QONXX9/bCwqDpZcZ5WmsEzhUsLvA1Qzw
AZ0nKR2fkRqdeqnQ9n++Db89ovxQ3l4KfhXIhKWv3IBfVvl80YKJCBPNxyIH9iMBvPcDh9aynXPD
3GoIfr+adqHsOlCq2xnNb/VBSaGsT+GbfYZANei1Kj5jjdLVfvcYTNFowGGFHNoFglZV2i2wX9N4
jKGvoSY44ERL8v0c98ggU/6VE+FU5XgVnTLQQ0uY9/PwBnn5wbv7c/r0/roM6njOROvXor/7Ogjm
ITZaJdM4SOuANJCsRulhm0wwN508gIpjtFZCkeLGFG5RGrnYxkPbElUZd8ae9KtB2XSDas07WykX
tM8pxhPUTpIMg2aJEB2iGmT4EPdLsEUBT8O9iAiW/Oj+rt/g28+BFZTeB4ZssueBS779hpsyz5RK
6eiHpG0S7NZuCfgnsPdiEw0RhrKgCJF1RqIF9hVAnXbLsjDljZlqOuHIENC77RiH7Y1S8Ds3lWwK
pCbzjAjk3z6K5OEwsFTZuZhAWu8Wa7M0uizOueESzR83zWYdNqz8qVYz+6zGc8YQWplfof5tZ+O/
UZD/sUD7bdOkwKFAgwINT5Cz9fqe/PIeaE3EDD7G422PQrpLi3C4GpENZljh8CCj7Ln8+cP+LJ/e
fi2wG2A3y+D81dUp//YH0mBoDSUSmMrNAvyPJKY1RYdg6kSTT4GQtNILNCxX7Kn0UkNb9pBTl+SI
sxCZUpdfysVMXT2M2qNAb7fN57iG5ZPRDVlp258js4IiNLfUVzMC0T9fvSJ+e6jA0IKgkKF5s/G/
31iRYyaS3MeyX/CEX0Rjk7tciPZYhkr4lE+cebNJQkwVxHN3svGkEb8HjLiaKpPukUgGvzbSsPig
Zn1HUmbHg4YBF4Phtcl+Z2jrt/zLt9jQMiG6SCx+0IQwDUf2vZnpckAEtYGE5xOuOHkdRSlVtNHU
wSi9vG+MU7cI89DpgY4VklBQdD89JFV7VsMA8bM0j8exBs7qoE4b9FOljtH/y4XbFNsK+7TKxb+7
cJ4EtTAGbP6KNSGpqO18BCHXo1Qr0Jw9IzLv5g1hyAXtQ9GvRFZFGb/0bRGH61YteuaRgxJt4rZQ
yHIwQ3PXk1hPrS2vFXer9DosL02SP7rw31dvdiuCOpALrLXfChz59Y6PVWcS0YAYPK5ljVG9ULoX
PbVulEyEt8Uq2M0JK/qiNa10G6pR+2CVWYJ3YSouSceL/cFz+Q+Xsx5NIc0LDe7Iz0PNLw9AJwZO
HdT8vmGOsw/dYSAje4oPpaG356A1KlC5EVE/JYy/UuqmS6Ys+Zlf7BEFh/8OuvPzcWTFBY4B3Jv3
5P2OPmclcst2osKJS9ToAU5wGXnRHYyJYG1DqEcRpo3fdbV8Co2mR0XFeLjX2sFbehILWvJtr0RQ
ZRu7HbIPyvZ/WIE4AVkrRVVnl/tNfqEWRWg2co2OH1mSdi5pXzu2EcS416YmKjeZwIr4SZolhKUq
+j3fwowxfYntkAIIXDy4sWgySwViskYvGXlyRYIAssR5I6VLlB8WtRClW5l1VzFqDSJI5fC/tX3M
qeWjW/0PXzxqlrWapDmyJqe9fQ4txMUiwdTrF4UNji3CU9mG8MrQOUnwBfV2OQuVOmIcwgeoR9ZV
NImxE3bAuD5jY//zc6j+vumykcnkyMqr3gto19vLMfj2op6TgR8Z+bJP5KK4FHhYGUnrMo68Tihe
N4t2U9jIBgNCoekotfLVQtYMxX2Qd12Het9ZmQsrXN0m2zUSDdD3RsfhEuc4gTIc1Q+mPiAPyKME
aX/tl0ChX+NySp6z3DSe/vyZ/mHN5wir8mnAkVlCeX+cwFA1S2lj2L7KC3YTKak4G03Y+HaRpS+D
SfxrmNYVsrd4ZrAR2N/jcHzli6jcpZ2ju4647w8qhn+8JA5YQIeZBtG3fnfyTMq+U1PmLX5Io+jU
AHQ4xTyvhKVqi6sOyrw1sqz/bLMrXVgXZneiiMP9Slr5wkdBg4x688+36be2CR1rSMd0HmWdDtn7
FWhoRT1B7CDze9aNT3OSxy6DovJMTT94iPSlR601/4an/Mfq5R+eN1q+PGvMxZgcUFK8fd5SPUHO
aXF2iOpQ29L4VHcdzHLMXzmYwCjPjxCdy89xkyTHqpWBKYn0BVnmkiDZ1sttanXNmUAxlISqKI66
2hoXycatD8kCi0Bh20iV8wGzGfbtPQ6r4KEc1OSBjebUSktjfnAXUeNzxb/WRxpf6/oig5hCzk2j
5t0nysAwsCXKXhvXjb0R02Isbqfq2AttdcZaNVSEz3VMJEKXRbhKXYzr9n7Ku1Y42syRE8pBB4Nn
ycVYPaFSDkNXRfK7eFM7yCrZFgIdpSwPU/MFTA9KSMYR26XA9rQZElUL3bQwHvQ0mj8HgPZWqmz6
VE4y+OQeJWNd6UWBkFTpKq+3M6r3RKzaeHIikPx21Mc9tZs2XtNeAXo7R5jREGdr0xe9sFq87Wms
0NUkke8g2jYcvaEEloLbhhG6ZdSQjTRlkmy3aPSSgsDQsmwfaPJ4MdVMahA2C/LtcSmKNeQj/Q4/
RcBKSSciTLMhDIGxUOUEOxUjCY45tWtbPqDUp3sqhPSWRk4Dl1YdIXPx4dx8xIfrMh7A/lsr2YI/
tq0vWjQk8horXIpNOUnttOlHGzV2beo1wM0JAUJZilk69kFXfw4w+oKBZnrLaUkay8QpA5kIaSIq
2OzzuQEcWxg4PFu9HvZttmB7EBY+oCUIiREiIUTc2O0syQelZMYGnyKLDAhGFkKnqIYBvyWCqVK2
glTgO24ey2GTrjcqSEMUdbqZdq5SGua3vC7y5KPTyc8E2HcPJMs5ikXK9TUD/N1aU9VGU0Qs6V6u
xMohIarel0yIKpi447MgSwBN3ZQhMGMTP5BrmO45PyofHNd/67XxA9S12bYOvjk2a+/qLVlrFjg2
S4Cdp+r2GVkzB8yHMrak+BL2Y7EXoXFvtVJMNzVsjvnU6LCHbWnLUMT2wm426APF7fc/L3rvT09/
XRU1DoxBZhMrDezXKrCqWf3rJST+es7H71k64cAE4nwd+jD7rIdZ6f/55/1Wu7DCcVJjgyXNgIgI
491ZsUoHksKbAQGnPdmnZAzSQyNH2TNG3dXcU/NuhFqxOqHDfbvkJDrI0bAes5QYLVuqAHsckmh5
MuYmvyM9L7nX86odsRgYZ5kETm+q04WANWybjia3ivzR+kaEx/sFjsJQMVZ63hqkwp759p7Z2qRX
ak9keKWQO+aVmtlY+zqrQY5ZTdfjr5qj6BBkLGhbORPLfc3zFzpmj03JH3VlPE+h1YK1H6elxB/J
oXZjZHH5HLfJCBzBzPcY5VNBZkgrk6ieUncPRZyip7eaonRjueqemkI7SsHKG8P6RRJb3QIJ2sRp
GUEyyS3y60q1J70BCErxOTKWkYUPDAuJr/CaFFglcpzs2jHsWq9MpiDzhp50rn1oZUV3tYM1iCvJ
Lf2wnq9tV5UbRfeKJiyJLVmG/LWqkrjyk0xNFy/gJPFqghzKsH4SvOwahJpXbqY1fesYsQKOKVkC
FYGh1cwn7Ddy6aYh3xdNu+YbC0TWPdCEaV6jpoDCU/Uh3ga2PiU/FEtRzMzSGeu5Vi70CzllFS+C
HCPKSIZlfIEykqu+NiVJzpKGyn/bG+uACaVLEe4Zi4UYIRnbal4G4BG9aG2T6F6BWI0d7r+OiCyL
rXGnVHFWHEwYRfM5afJeuMW4IJ2Ux+CMOzjfzHK1rPdavQtKm4JobvGdOEOQaV/ZEa2rrtt9temS
OHfFVEg288ZE9XM5FziKk/peE10h7YJy4SwhEj3VHZ1G7Q3grWraCD0lWrdHbJ24USoj6Isl+9om
IaCcSMHa4rEVEaQTFO3yUEhjM3pLpmdXqewA5UjpMJynYuyaTSz4jOVoFO0umxIwwNhfMKAGvWRM
Xksyqurz/6IE1iMaw06faEt2bzZ5fKHON6PDZIXD1lSasLiPJbXOwa1nbf0AK7Zvr6ZZFsMW5MTY
eHMZSd/ShLPrPsTHXHsz9FUDFnWBZSjs7MG3a7gbmEqhL/l0y7PJiQaNLhlhjzj6q4oQt2yGecZ5
Po0QSJStHcvoUe2xvoohJkRGxHPxaIM1yZClcRNcM8D3jWgu6bc5B32k3o1mdZjHEmyKw5CSOKin
ad/Q1SPqy0+k2CItGBzMXcE2O7iiiGdXz4e0uLZKh946sXoJl8OErNnlacR2QrBWeC40DZ5VsEzx
XdHnMere3gqmk9qKpbqXFqzQJIS18riPG1C+Dq7zWQIAoFuYWa0eqpc2pXlyWmYzwGY84NB0OlFN
GRjBNIu2igGVYKShn39P9QrQtkz8o3bIqwHrHd1Rq94BKbIJO44lAmjVuAYCr9Lp1DzJqlLc5TRk
lxsePXTe+ajhJ9eiDCuiVEMkM6wGIVWrWNUul4KaRZ1TC4e80f4CraMFr6UEkwsVsTnxRULN545N
+z6VVsWiFdv3TcEY+cqCMsxu0SkTprdlHcWMTEEfslFt2L2stnUxrpuY9hT2zXOl6Fh0tJBS1le0
BmT1Mkci3cyhNmIlrdsq22RqBkU91mb7Pm97TTkU+azfd0AOv+lNX7K8lUNub2ysgq2vjhkezDzQ
mLJJdB9bp26W5llTK7IMqyEragwwUDIcCc8lmndQN4DmoU+Ne1lN+t4bxyZ+Ssfe+j6aMoG6aVMQ
jCMBQEQkjSzgWGeryxXKugVDaS4KSuZ+aIsNOdI2FCwzT16DUh47bxFl+2Qw7m22iDfGhX4ewBf8
h5JmbbMSK5anZGGXXiOeGDDoWlF1t2bEB/URu1AxTip4SC8xp+lY22n2NVEsKfc6u9QTpA76ot3K
XYXXQQuo+DJtUUDx8c0YZ1Tj0ReJ6CqCSvuYdYIMQqoVButN59W6ke2aNjRJlc56XnU62aPthkMH
SFzPrO5WrvvucWmb1ZsGQIo8xzppK6+jX6A+2vhtf3B39eKYc8BSvZYi6Umaobpt0Fktp3Fs2+9C
NC3t5gX7pSfMrpP3oDvBEhEo2xh3oQ7FzNV1fVS3E55s8gaoiAcvyabwsW+qHHIVUzuxN0LyqMGG
ZP0+BW10D1JEViAPdfl8nmKpBT2Amiv1cayNGATsBQJXbXYUaZbcrlycmX1Gp5fWbZohMhqHHlKH
E5I8xsgVeqm7aSrV4S7uZBVrbdhbCI+hXs54mULtADotLw6QMnkCbHgrXlcsVbed1VwbEcjL6kMK
TiS+D6SYrbzPRrs5lFG/dLuC2pSKresfKjurjoyfw1sgK8rgzUaCAD3Kjc8DaJsJw5s89+e5bKd7
U8B68dpcFQvwumUkh3BZPV1pq7HEYos3pA2fZQJIV8ej6XZpE1H7JSXBYEsto8xIFNBskWHmI3t0
rH6K+j7AcL3YsTjyHLSBV+pZdzcOZrBsDNMcLQcVXgbKYZoUgs4mUVm3zA6m0p+Uyv4egdcm40Ot
aVHSH0bTLY3aEpMHpfCn6F1Z7adBh7AzDNBQrHX1cpolZBfsqAiQcc+NiEjzi2m+2T2973lEUuem
Y01IZpJihfM7/pHYZXh4SatpEuXQqAUQq2KMsqe5EllyhNZDSnlDiPe8SdV8hH7GZPoQk8wpNlYG
a2YfGAvqD6nPUJn3hUYGGLf1kiIutDZmLlSKH0qs42yWHNWGxOwjMj0XHfcDoLVjaUgwhPqQ2NdT
VVnMZpeMXJIKBBUNsokG8yFIJzbCgkkIVUFMw0u0i3GH7Ah+naFDMHzIM8J4LzljMyDoYW+8ol0j
2tsu1dXRAK4woRcRNvhJ1bp7iTqA5I7eC34ap/zl2ZRys8LZYTf4BMul1V1tGdtuI8SSrViler6D
IbF0XrZI07d+MuUXU8luQ94WrqvuFaxK0kKDqQf0tDWqEuigXMriNpgXtSfFVQJsyRY6KmcpkeE9
GmEqndVCol9u2tMg8TNsOd+lWCYHn5hMvJWxRZ57XhMa7QSzBX/N7CVplxQZ90ZW8vAxpvvq0N9M
+92otVF4BlKB5EClq0XGaVXasZN0qFqAZbFVlGWodnfLVFSSYy619h0P0KT41HySfLtIjYmXOQyM
wM9F1N1qNoMoTOQtTyolBdVRsUSUw20bJPAZiyUsN1Hd2Qf2VTA4yFTzwp1Qwg67Qi7MwWfVgIvZ
rJbGDZ65WN2YAy25XTDi/N4EvdBu61qMaOjHVNp1+ogkv2YhXx2MI+31rNIqN9ArS9ubRaCQLCE1
EgNBq5N2fWMt3QuNT/lcGq0kOTNDSxyo1gI0LcyNPtjKhGgz1lTwYDuA4/AEiCom6Jr6x/bjUpqW
rZXFHQ0IYur1bVBpBonvjEVhJCV0Ze9guajEvlXBcq7HeYxuNGvQG2R9YA8woqvKD5pOYjxMVSZL
G02uJG/IAHR6Jnh+nHOtvcZayJ25K2LFyHlHY/GScuogrkdCQ+CSRrw0FzJyqSwhL4b1TgMuZ7lB
rZily8teml5ph5s87DdizgVR9kaUvYRKbj5mtlWMrmr0huyoWlbDYivwTvO9hESoGNJkPqcJ1KJr
VRVJ41dByjpkwXwY8FX0RvhZZlSGR28sopuuz9X6yApOHwYYxHQZrdxOD2LUwCgXjAgxpEz1mPjp
Ao7OscOlH0+Jxot6Egttjpux0uJsH+dhHHgqk4ZrVNdUGFHVkHXTTw0xF1psReMpsnstOtZxNCbI
odE3bcu2NygwWlhCdTmzpsZC5Hc88ihaYFBSdtZahlXEjGsNo0s5A+hSOWi6gz4bpgckazypJJ/m
LnuwopxDvMIB3RdhvXRwQXQvAOz5jXh1PDYJxMh9UCjQNrKEFjoMnlS/q0UNZyXSEIx5HFgCeCJF
lBdEuMjhAstqEuFG60auZDKN1ZqRJ8urHKe4f8Y4Cg/oTW14cFXCLZRqtmyyUy3Sa1A41c4iCnBm
MSNgb8QdT73ThfV34CkMvqZMGsUlkQyxC9Qlf4XQxKl0GisLoVRXrmmdUg6HoKF+25dx1pdbHQ4b
B/16go8ylmVceZIUhLlvSwO+pEKbySa1YGk4Wlu32mZIgxYoBvCu/pAuqy5Wz7XmYX0b4JTmek9I
7RhWT8wr63sgHaApdFhtEBuTaYTzk1sT+JtwjZrAxpa0RAFpsb5JQBRtu3KKY8BwKAMJjw1/jGkT
p8e6ryElwC8WwCLN3PBkUHTxQUrscfRrM4NiqlkoQAxWLiikJkerE+9zfw0J/7b8LpeLFwWaSryt
Yk1Ojqy93e3IUYIYJ5B33+piVEAFyBAu7+1By48xdvIdfW5cQn2tlAwghWy+ADEh1Wui8nZA6U5+
WCaj9WB3aP1ca6mYV7QyRwWPjn5b/jCmuS28tlWCZhtLVZh5vaUtD3AqqmHPRCk45ZXRkFCmKmBh
I2Swra8oNefZJowzCxhfbw4Q9hZQRnHI8+AGVoFRyqxqHSJHA0tkUvk9IlX50LlpRchMLFX7FvdS
/ESq8IBbPqyme/p20V1Tl3jiJCPFoE6FBEBYDypS8Ja4iy5hVWMDbfQh+9YqUbvTZhOeJ1Rf6gNz
jgDGaeZIHntAbSG7qlp2iKTzCL+urtSKusXy0JdOSgFnnqKlUK2TWdRcTjm3g70BFUDPoDGZiWwM
2GerOoUylThIw4b+080JzByGj2SV0ba709B0YSUcFot1Iq6DWnLsVg3yK1VQurrnpf4UmZKxs6nj
MEfOvdlTPed2fJVG2F1uOUhYOdVYHe9qgjhnR2hhO29LthbzkSkPlBUbNSLGjBDYikd+Ry1uqnTW
t1PSV2BLpGDlAI+V/SzQgXoBcnI2AYqWZW+rqU4HXZVsGD5B1ISPkNkpB9QsrFZMsHmI7JkYeLku
Q23TzC2Jl5TXSnnQoiY23QYFCcsTg7ydZcIHoC1MF0hk8qBdWmIWyk0So0zalIlYRl9r7egoz5H8
MnamJRFjb5YE8NryeJinMtM2NB3i09qWCh1ljBXCBwGmGnf2TIc/U4wRtUqlsurrZtV2R10OhnK7
VMK4ocZqJE+LlPEYmMbSeMAllYwIuWzt+qKiBOcxxP+HsjNbbltJs/WrVNQ9+iAxI6KrLziKpGbb
GnyDkG05kZjnTODpz0dXdZ8tucLqc1ERtbe3TJEEEv+w1rcmHa5hMgEoQe6ncGV3eQR+qWD0jPE6
A/p5IBIsLk5+E4O6g042MnBWCWCbPrGiXZJq/9DpsBs2WZJMX9OF+cKuZeEPzYlNQHuT1nFRf47b
0Yqv3SKM4ZpQxzFrR3/NUzLSz11c8bCixqJqqNj5bqp0lPQ1soB4MjZhUt1GoIWDQ5dViXMA2VZA
ApwrHimt6FP4Y8v5yLSKtq6oPuiXD1E++h18pbK3Hwyt7LwdNJXPdhJNA6gwy4UmmitPXrIs4hg0
Je0UKweE9xsrSqBPpkUQAHqLnfGCqwo7eiGYmp0sX7n2DR9y+C21qiBZB0mSYdpuG5PdCIPhY1Mu
8PRKwVB+XdjzMt0lTUK0VeVXprrICuXvw7zGz7nAjaVH7Ifi+CtVeiXYm/TrbhHmSUHM7ECFmp7H
YCFRDsQpF+u6EWm81hXDg80YIX/ZqNDrHpcgJR+BIwnktiFqQT3UfkPvOiKsBTCBRo5HE+TT4Xog
ozteo6sZNtqpLXVlwkkLysU0ag9hRzd8UxV2/mDqPHtxpxw/N8DXVF44GaxHgGZ20B6mXjn4FHud
PrGaGtaDG0y8fBzNn5cK9gzzfcs3JNTpkQVePSbbytQuNumBKAQVNyBmiYt3xbpq24b8BilIppN2
ll3h1ElOWdiF5E+WHX170k6Nd/R5bjwPLExBMafa+wbjqpBbwtGr5spzGYrsnEbJGRgqHf7KXnLo
vzPTSXOKY+Mtd00eo0oPK2wq656B/JMuw6w7cWFqzmML+Muz23flk5hTFpIVt6h3o6wM93QyzKM+
CFnXV3lqldFDNzgZQo8gxfZf5Y2gKGyHch1PPaPAIJATdmU0osW+n0DgbExfF69TGIDwNl6U/aSv
r6t90wDyvfbNzAq2qrX7baqMTbiKL6LrNOavXfGrOdFeqI7fR0li6ldO4Vt3KAC9bs/kSG1ZUJ9p
4qbQ9pVY7Gje8KVQh7uh5d5VzHoE1bGMX9HCjc5W6jKzL7ImYzc4TXCO0safz351PkkaQz1S75Lk
S/tUTaeuXBzGXSFIpu0Ion/YxWIGtWbxjub1WOcwEpKWpfqKzTf840KF5StCG+ItilF8YzaIjKVI
Iixo9kIWHf0WmJG6r57mJc8duqZZgSVOG+c560yQYi/t0amZsScnekzKwdDg4+2g1rLIoErtnsyC
Juh/MurW4V3sKtPt4KBY3b3LwynYdshDql23QAbmjExcsAFQmjwgEotTnEvdCG6dFZXplVtp0210
0Ukcq4oOZ8V3rQ9+wvNrE9ZRg758WKjeDM36p35mnnGMhtaUxyZt7SuIpuqTJiPh7HSdM9qdOoam
tljOvnO6KN+EKqLCnP3CYnbYwJeG/5nTRdLVpLeyCbHeNn20dCvGGOGVF8WEVLOeDvpd6tqVvm7i
Luyu7XD2/VUxzhMtjWjz4WW08pTFZKS7fZ2iFC8a2/paBoDwEFxquadCrAYmIk1zhTZ1xmyPLDWj
YrBmfxdPWVHDmSpg3wl/mLzzzCKM1gz3Fn/fIrcOb+wqx4UzLPWc8lNmDh6ZYTbltnXrklGLKiE3
8o6zZjWjYOy3CT6r6UhqtW99yhLXXo6DI0Z1oYocXDAkpAyffWQnjCBUH1mXqp+6fOdrDQkk4URb
TlNFieo2/kSljVO1pZKAx7q35tpJGFbEZeHcNG1qH6grB6api9PdaKomcaFLJ0TALmJq8JjRZ/+1
7VHOXOvC1cXR+HXz5OVZ+A01MBDHtBpSew/XSnxO3E7eTQl+DNIk7Z6Wocuz+YTJc6j2vXT9ddfx
TF+1doN4a27r1F4LqG4z+IO+flzsgGeTlm7mbHq/BggrA0CwUMghtm485mbP8dJGjzCxzhL5hAnU
pqQhnJlY9jMpo9J8q/My/WbXo/yaTFk/X0SWJsvRCkr1gxHfePD0KMJdZyczl2YMV28FRXD8hF1I
ihUFX6DWmm+GkW/qRGgnJFFMTELtfu21fndwMhE+trm9/MhVN3QHSPI19JO8tLMd93MT7KViQr4R
0+CaixZUdHiq4/P0k8GwTq+EcaYa7HCSRvtq6uxXhqxe8hS2WR18ZXc7J5d0j165ijMxil1e5VV0
36BJcmn0QjO9Bs4cA2VVMgaHoD2EqxlXonu7tEvZrXMXLPiGYg72ZRYQXtrnE/s/1sP5C9x25Eb+
nFabwnjhvlA6giy1uJ27OltD9nwYvAy8S1p8x+8YJXRNjEEhS+YeVAJfTnGdhoGudws76a+TwVlx
i1NIpYTRQ3g/UUqOm4BnzrbzKmXtWuZsGkhImySwxNOp/NE4vQ9lg8yf4cdcDyMCH12C+Fo6OdnY
7W36+rkqoWQwBsjjq5TB1V1SQTtmR4beg0jmeHr02laRKKkx1V0Yaq0NjyieCJpJm/eNCPfooU/E
2GxtNysugIzHzlGNA+t9V0nHZbTrjWQ8ZkAIfxp/yfK1Rp4JRsKvguWUKUCty5r5OASuzO70BcFJ
BQAyZO8/6KazeTMLx/rJ05h+qrFGKJ4KtaL9qVq4eq4XTH4ZN3HcXCjlhcFl1blIlkzLwB5UfQ68
uCxKuwH3OvSfoaZyw5aVOiecpE0Ubeshc+JNphInW48pdMWV6XIu4SRyy3FvKT6AlUgmko8i1NLh
1i5b92iVErSZsoPKWnFgdxt/zlx3n5U2ulMb1WS4yWrW3yQPcnc96W5JHTpO6SZf2L/VN6hFBn+V
jt1AvujUuPa6RM9NbvKQxzfYxoIErmjgWGs9SHKp+RdEOuMa/h5hZYoJyDDeRS5a61G3HFwEDi85
UbSWSYillg6HGrNlG38eio57mbJzXjELcA9WoX2CbiQ4cbg1rrxWQ9llu2nuB733WImY1ZyIKuZh
gNeOGyxiOucGxF0dEoBr47rwZgadfZCjc9GjGpH+enMQbJgdWhlrIiTxG1IuSBJfgo7Z3CQMjPvO
V4pOoysJAW57Ue5ca5nCFyOC/nPL0ffUiXxUWxyEIFyFGtyr1PFhYxeRWR7mtI3EET0wHEdPTzAZ
uIFsqCtNmPaHaGzALQ1NHokLXy31d8YMfFYNpEFupyGfoFc4qtH7siyifZ+ymSN1uSvi/YCOmXaq
VjIE55OYh74M6+9J72v2qSwtw7WbhMmFRl/ckanr0K60UQgtz9URtLm2WdjEWszLVhJnNoUcEPFg
z90+eieqVXx2/eQHr3RCrVkP0Vz7dByFjkD2CyQkSZ2xbwsn2DqUMhIpjBFjtmWrFJ3Hoo64KRou
+TXqTQ5KFQCo7s4N0JWNdtveNlrIlBK1AaFXJBPx0vwnd2UppmId1gWUH9JGQD6FakovfRV3ryb3
QNZOU2EVRyq3grEFdvxdzkk87qoyjbKLcmJ+w2SNNSoMbQ3gNA1tdEo175OAYiSs3i4q2AGyQ1Dd
JetD5oTVnDg/M0mOBn13YfxPoPMT6FHBgHzB9crlQqiRbTqUX+bXayBzib0J6FlJk5kjBjEiKFx6
KqgFAJYNn3hJtNCxJ+JFbvs2sL+qaiI/hLmjmT5wKf0bKQeuZe/s/ogQO0KPeKuDkDmxELEY422d
MFMijggq9OSPR9tSE/7BWv6QdgIufBFhv2PwIXamhl9KHeYe5yBKVqlenCNhGGQt1V2xrqYh/dJw
z1LAS/lMTJu/9fo6BnSVFP2XPwtRzr/cG1EQGAofs90ZYoYkJXgn4ijKuQgmtiW7GvvnqnAcdUjD
MGatM7mHoi9YolShYW7K8u4DCUn4XoOPF/estPQ9wXaY///utVlSLZGX18tu8h0SxH0kamB5BXyc
IraLXcATy6AOZ/ud7fsk0smmC4hc2pehdmFNxjYIB+WUQX/RNRXEJ11GjPbpspHI6T73OHYostWJ
B52863WpP2cheXPkvWQRUcYSnjZFfIOA2YhkTNhnBKWk0GNEt/WKZup26ZRExB6x/GHBwpLG33aJ
KZtrWczpo/K9s0e7hVVvrAl5+EwUxReFOZskqGX44SJnWjPQrR4RwY63LDq6rR1lRiJrmXy0J/0Q
Et2DtHRo6NL4qPmSAnVHibK0sKeSINrYxAvpFS6G7GUxAKznFcW2VT0xdMYZ3nu+Fa5Tv85/lEuF
Pl3Mrn07TgmyF9a32XSfym5a9sJDdsUJndRffRPhOO5rbX1FuYK63JapNzLK9nTNkLWwGGgDmhfg
Ndv2OQtgWnykuP9NN3T+2iFDO2dAxNnW+PZ+8Zj1Mn0PsXcW1kCINbkROXakg8PHv3WHQmx0uEzf
ujh/noJWvXpJGe4quVwFXsi6GWT8jQbg+8HV+JsU93w1+mABXRxGv+zhb3+tlJmJw+jQ7BChNNc8
zOyHOM2GvQec5VN9RiK3XA0rJgwd2Thj4j74gYbKj2h3DRd9IqNIl+4Hcrn3Ylx+KW4NPiMnPKcd
2+db6K92ADiso41JH1RSI49kc4znTqHNDimH4opA2/Tgo7j5yIVwvvPengo+Vr4AdRpu2Mh77zAO
woHCyWOZ1TcMtVXXU3nmXneNlh45CX5nNmh0z5+stlBH8rUe+WuqmyKqlgsZhPaus0R86+d2v11I
Gpk/+Kr+3W8H3oOzNsBYb7+/gARi6JwtqNhxwt7oHMQ5mVxle9U4xTh9IIT/zWVJtecFyNzwGHBl
oPh4+w2kLJlTd5Qc2tbgfRt7ssBw3879dgB//8OZqdVasNxb5TVwzmqbiXjRhGynk2X756P697cd
nsGVEeN+z4Zj+c5iM2RDoz07BcEG0fQ+p3Vn3KTieB21S/bjz6/1+2MhchBCChuZJubj90czw0ni
ekS67NywoTEPkYeuSBJiJ1j7tFg9296nMaLjHykGPnjt37SYKPTj8yeOMBLnfvjufOhNlLB14pon
Hii9J7DF3kTA2N1V1BfwIf3QSj+4oBzn/fWOl56JtoPlCteD/f42E2O6RE4joFWOWcE3COAo5VCy
iepxS2p6V43TYZQBkYJk/LX1eqhEvWeARYtPS2QfqsijIqlsMlTPku7Bv7WtHCyfsBbGlDnlAFcN
mwB3m1ArbpKioOVTHmTfIzKywvrITfL+MyQpRrCTIPwWzTcXzTs965AbrqI2pYFH6vyNfgcQaIVr
8TPHf3UiTFY/t1GLyrKcOdOA4FYoxuAzRt3ZIMvj11+RHsI0uJX21Tha7lcTkpT354vs3/2S58ID
vyL/Q+v99tbiUW/KkjX3fqzrUOzmQo3zF7u24F/bgyHMAvPbOLz8+UV/u6H5aLhEHQixkHAifO1v
XxX5kt15EH/2DeliByY/DZWZ599ToyXbhYX5lRsk00U3szxZ6ercMOrQlRcsoz+y+/0yJ//1nCUf
G5AV58svzi12i7e/i7QcVdusn/aJsJHX1agDT3XfO1ckXC7hZRM4pTot9Hz5NXdEIvY48LLw0NE7
4SUO2WKsYlzxLvRiQicvEbyyxEBD1onT1AhGN3PR82/srucYt/Lev2a/Uiy7wI369qAJ1WtXtUxt
4rX6JrmMFQKOVbD0jI0b46juqkTkEB5zj3PumIncSS79hQHbptfMd1aLp+EjKCZzDnsGF2Y2DehS
U9DSY10ivu+ffFAy87NcMju7qbuKga7p5+XUkA4cnFyv89xrZ0DIpPzMDi4ll1qx9sYUP15tjTTG
yHGDLyEe72Sj49LXt0jbUrNmfIkzosMIu//g8nh/FAQ8bu2zYQNLPyXx+1N2LoaKeaOBFwtYOoEx
EMPOZe6JzUzaIUQrt8X7t259OyJCAbSXhSCwiPQ6TtRYnGwTaTQ/rd1NH5QC749/zmHHDcEwnVEQ
yOffGcSwedrA1+S8X4oh3QyDbDCm5tyt8uxU/eAA4UH67kgEvoEXBcAIrQ31R/juuVfPmUUQyyD3
KNfC9iwAE/VNUrf5z9K1mnnrYopAykU8zHA3xr1+iMdIRceRAaG8mScMKXtCBH37q4xG+m3jIza6
Y/6WXsclsrq1jOXknXI0SeK5tqrCfG5T1RbbljLZbJum7+ytH7Hj2PjaptwnH7OYrpKaeTtGll8f
eA0E7HqxEwmWm08/24ZGy2Kf5NoiocDXfi4eRiXNfNGT3Lp8CQXy75VuPfIcPYAm4iLO42rvWVja
Nuf16FMskuh1qEH876UIAdlJpnIUdtUwW1s4beVXEvLE3hZBEhwLMaPCxaSVkD9HOITEaA/RhNrf
7W+QcHc+63Nqqz0bsTLd9PDgQXPSFfTb0bWm5EvP0n4PXpyez5/L+rtx7anaoUHqQFimTfs57hwM
KW1rjT+buiRucYl18Z2nBhOfMnbH8ok1jQMeP1Xi82xUlqwph9zuscl9eZC0T+XBG/3p3q2bgMda
QrjowSXO9ofLycoRX2ORJ1dqHD9HhOnqg2Z76G7YUvdP54dVvGpRmKZrP9NAO2svjYpVEBXuT1E4
NqNYNRDOjoryE6T6LvyR5xFydCslkLRdjUmSZzi7tQST2Z/jqQQXy+XMQDJfV702QDcjvKVb5DZF
iwArGXdeWFbsVzvDXJHlD10M0p/RIpZG2dDT8jIn4setW6ILwB3A4S34xPGvRJncBzSsy9oWY/Uc
GebAq7CcHOZZQZN85QG5kI8aF6mV7WsT+lsnQ3pzIU02Ow+YZ3EcO8swHT3RqUM4WUu0Rdd3zk9g
Xcd5NmZNdEEaVV8SRxX1ryab2DuWQtJHksSBTRkBHHsHhGuDPrU8gNKdkVC3Vhb9b33BXCKsTunY
yJOGndgembGHGLIIiwGk7Kbq25BVWYPVWMOAE2T0leu8EzXbi2kJlzVnNl8DSZ7kJc7TXDkb1pfy
1lGI35nr+AQFWC4RTlur9EmHcIO+/GQjdfZXojLqFE25h32gDfzXJXMY9ONMIX9I18l8U/LjgIo5
VqMbZuQIYeRi3Zo67F7o/oP4PJmauQLK/puXL76zo4yi1wlxnK+JtzXFeiYmkxAUeIwgjyYRrx1I
/Kgk04SQzKxz1TEQuci31TAht7PK6jP5k/OhQkbwA01JS45iBBUZD0Xu7RoXXsqhcvkGAZgUaC7x
yUTNxqKPXdaZV88Ab5vcvVSOH/OUniqEwIPfNyh18MdSfMNWOE5Wmz4wjh27Kzk05p7k+BCmZdmI
SySdVreZh7CtLhlcwosMlzBM7rWzpPEpm/rM36Bs4SKNusV5roTNRK1XGAhXDNT4uCtki3jKhLTN
pqOMNdsgN0DbO0h1HTvvJCc8s0jni9kw2kLIljkDIi8mHVh48CmsCj8Z+DT8RSE0iiWnUHyW84SJ
119WjZo1+WihcplEWxXI56Z98hiShat68f17NZmA4NNI1qfl7J5f2ZQI7ibM0Y6sWpPrR40coD5G
EZDaCivAU0lNWq3n2aqWTdVk0hymLCqemGmRpMH0xZPrhaVMuca2lcF0itMtdwUjAd04sGVEpZ6J
caqh15atesbEiIUmiaVuIaovzQNxqympUwRDcfKxTQQTjcIsW/HXR1+0Uopc4iDJHusOzBC8M59g
1QXlDwR8U7Zbsh/O+d3w9ZNdlWYkMvBYzua7wSu7eJsUgXdbNZIVR+Wl9X2fBL6z6YhoQB6yoJVe
n3c5RJwBpVHM7x3ve5NTt2+ncgmbg/CG5YmYScoQt+dKVdC8gkfifXLkJkiWiAGsW1yJzgCgO500
C/x6bmYJNdx1djPRRGItTOxvLf4FKRdNiCA3tf32O0GX1EimVoA+EM2Hdzo3HD9VOiRfy5Jd/XoE
UcTxQ4LcDXI3otrGOVu+LJC9ypXxOucTdVuVrYMJGsABUthZzx7jV1ovPpkiJmWLyPjKsQgotz2r
IqLFJk2TXZN5yAzbUs5xY9J7X/b5j04v4q6w63MYawWBkwPLGoHOm0T4j4K9CpjoDkrQEf6Cha+S
JKBNz3btUeQVLv0JPV+9ZdUZbOyZVY8shGkeuyZ1pk0XVajSOabYNnswCeF7zLG33JL9IndWjHBp
vSy2UhfzQKm0Qsgt7J3VuCXNKVsAZ19M2Py0a6Jgl3pkbO6ymkTZddo79SuOtx5BTNHwOactmgjk
NkUQIUkMt1iYjnMHfwF35YgzbHGUOc+w6/Z7xBKW4CkAGud4AuOHF1PgJt7npo9cg956nMStIb00
IB2dSw/gP1VEBsqJ2VY8JcRj+QgwNlmWyHuHAM0KB/hk9h3VA5DvAavWKkbUxicyMPoMm3EhaoS9
33XcIwACvk78izvnVlIQ62NN4U5xSvAzWsQw8KRFcnBo8IbaxrF7nqZtlxwmZRXqlJae+CI0wW8H
xvb4vxjXD99zdFoV3os2se8iu/S24RiDw0OMlAJt59kJHbxpHwdf5d42rRCz7USY4vaYI0BY6Fvz
s8MjLlmeFVLe55zK39F+Z4oP0fWCve7xcCDfrdRuVmZ8ILci+e6LJTYXCV/pNs3L5iWnUVx2Lemw
r6GMEPl13JnlmoDsyMKyUJfjpsVbXHE45czCNIFcNmoPnl34MPyBtCaMneNK69acQloetsFimTSZ
aB1YnoHml24YoNe1U4Dr+QKuN2F3a5k23A1jHXwiUK+Uu8DLOMeKwO35eTsuvoTLrKHbZ/FyOdU5
fE5gQNWhcGgJuPFGvrWhkqhaaz8gnRKW5NqOMDzsksXDM2lUhNUvMg7SZ2KxMtC8zTAvd5j5GqCD
fecVJFkZsqO7vJzZswdxlrHdrr0fppMtCVKqcbw9MYVhx3XeM9Rf7BBt5xBxHcSy+STI5QHzjvDx
y9TMxULF6Hvrkog00h24z0jQmhvW4WU2GHRnjM6q1RK3pt1xpXAHEfJjTmW+zNMl65z2BcAVzgNh
7Mm/sVgqw8BXs7heENRx9CyiMZuqEiq9JIVxBKReLMlXf5L+a8txQiSHzvz6VM2Tc4sZjgUP5uch
D05W5ZJ8kDWtIe5Zgfrc5CWH9SVcjKY5I06zZsvzQJEXroWXXHPTLxG6ucls44FD68piB38lmrny
T2NDMX/n1dLC8JMC8zxGFV/S5txKIyNJo4n8ERtl2Y50PP+SKnmZN3Fue+hwsjp6sqRJiWw1SCBW
5E8SfJTKPMUBPKvFotwABrSdLdS91SpkXRNfpwl9xEY44gyL13m73OR+YOpV5CYjsYBjMCwXFOhJ
P27SesT3D/pBbDIS1MUWvWRjbSZTUChKG7PKU4OExN8VU90KHlsEnG56xxuuQEpb5bFkoPmy2KPD
GHhs1fck4Lte464Zh8taIJM9taVbBDcgj4LpZ++TA7rNkfFPB8KYvDsrI/R8T0XVc+qjcDPjakb7
UW4pbeJnkXrVhUkVOYD8LR4epx7oza3q04gVxORU9jZkaFFuM8vC3eb52SAvlSfj7L4IdGrvAk6v
6aCjQqafQ8yYZztk48qtyjO7vFELepKrElpsscMdIvWTmGRDO97PUVqhgQb9ExZpMu1Z4tXyvgCP
jT2gnVwxsvQJekD4QZlkSAwN4WmaLhzbJVJMQdXfolJByG/pW/isHSOtIqvv5NAjYw/h3em1q9ld
XUrNvPTRS736DvUjXvclRRpAeanKJ3uWZPB+MLr7fYZEpY+OhRjpwI2haLydoFRS+cgD5LhHqlZf
A4H42mDg0yt2xvamUeYjOO95cPbXiQ3kEPYEcEQigB0Qt96Z6GOa70LP87jP5nx66F1FRFtuZfc6
HcYd24pkJFBOP8GZGa+odz/yjf+7l2cAAFyM0RGTyndvd4wCJswdWwlbaeRLY22BuOg9r/uivbR/
iEUvfxZDjXKqVv2l5Vo//zweef/6540N8xHE3HwQzGfP05O/7CMYn85dh1lqz7imjlY4uJjCUI8d
kD8NWyge7XaJ6umsxkNTT23Zbv78C7wfS5ynIOxnKHYEU2nHe/cBNFQTNpD3GVwYanIk15LckMZ+
jHnrl1EwTs8+z+IPJu+/oRPOr8ooCFxYwLqSMv/t25ZY85wuSUHNW/kDGxt1nHQ1EF2verWxM0wO
Mosi8l2BaxTIvu9BS5QfzH9+++ih4Pm/4AkgjB03Pv/5Xz76KNKYhflm9illaE16N1C3E5HBk14D
QGyXUws5qrpPW6/7UcbSvgGpMvS7P3/8vwbHf73+KaqAmoAuYA8bMCR790nAZalqIZCJZ7M/k5E7
JJTfdtfo5Ufnt3q6R7bihOuOcYp/9sgNPx0qcbUrgDUNV0PWi+Kq8LRj3eZVXPc/9dAUmIBVEMqT
9MJ8uaAEIFFrigcIMFOzFNskaUidlXaKHslLAw5cqyOJO2+RxaytQRT2aTERglrTprXeNZ4dJBcZ
MKvyC/YLr35CJx4511E2Yrzw02SUF8yAG8AXAXiqiyIctbfOA6Ygu7GOvQILOY7DlbG8ytYYhv36
kcU7AYvj6JQ/sI7aw0p3yAfXDeCwz4zfBe0O1JTilJcm8T+Ykv+2mAwFi2UAMr4LG8cP3XcfuY2I
dg5zjbMMrPPGoIzZJXW0bPzWUQ8ZQpBLv6jNcazLelVTXd9Ak/f3eXPenY9ESNY24cd/vgzEb9cB
izAWcBHky5ApG+S3t1fjQBSrtODQ7eI+gvOkcZpZx6HKhPUwEO/pYHidcEaioyQXzY2XajuGVEbX
HfMy7pEKVuiDIaGiOyBrm+096h3RrryJoccPvNX9Q4RtXl7MCQOjra6s9jkk5gG1pzH+UzP6UUDt
GraPVt8V2dFkKIALQLkk15f2klx4DtaC1dg6kGCNUyHOgJOB4qVMZmpDydhvW6ikQTc45lN4wq6h
qyPTD9+7025mml3hQZf9FA2BbA+UnYPN+oYM+h1Gd/KCByuLLnP4hwTBcI88Ou3SFQh9W9MxLB+T
6rkRIfEY8+CNdLoAPLpdnTE+WcVY4WiRJ0ZPazEMPpoL4QzZ7UyhGh5pf1h4A55esu1ssm68CZyu
YoJYtd29lzU2D1TkOfMhAAQUPIwCbpa0MhfxFPqM4Ivki3rQU+2+9JY/NqfeMH7Zpim8NiSwTkLq
2cJ6BYV0jy43deqFrDHkZepaDx05h6pfos/e5M3k5zRyue+5sap1DUQk2GTUBumuTCymaqFfakU/
N8Z4iDN8CogZWIaxJ4yna3/K4noDpoGJOXzIbsu3sCQbPIZzvuv9aHxpCumR0wFy5WiERBQ7plm/
G82cBWuqON5COqYBCiYNrxOBgNev4oSM220PVl7dTBmIm2Ntl1zmPoKiaR3Kptbf4Z2i3icvd4HN
DG11AM3DIsxyL2UXn/tX0ZOUzRqv2KNfjebbJiclcqWssH+iJaMQRvqCEq7PndTcyD5ug3sx1sUR
MZNAOR4FRYptR417RE+12CWCVNd9ZRnhn3AC8qYVkDh1DdAgecLqDgOdEF+vA8kAjarsRPLqpQN+
qGLWCMY01MZjX5iwP85Wh5TJCir9QDTuSDyePREo+ueb9n2pBOCQutc/h9+cw1Pcd1oCiOeNnapF
QtcCjidN3N0tHSkvlDPLoeJC+//c455fjzrhDPXi+xDhuwcWxeg4Tg6v55aW+wl+8Xc4PuhOUZx8
S/1Of/vz2/tticvrBST6xARHoFuAwfr2SAqtuCmAxOCGC32MM2FnblJiiTt8kM9ZCVkGqNVUnMaY
MPtYaU+shtgxe3bt0bMTyJc8tCsa5MDb6CUEMQs7OovWVaJVsolRyq2ph+rLvJmqyxRbNH5T5T3+
+T28X7uf3wLvwHEiVi8ist+dqvRnSTrmUPekAfuC20DsQnxRmyBcmLlKByCazRjwcsSWsP/zSzvn
vedfn+zocQhmIPWIzX8Mi+3dNrauR3SRYxIQjIjlBvliDiC31xUOssT2x/i6cib8RMiNkbr2gUTr
YelseTJD65PBNUABX1M0Qnbq6bEx6rmjc0GTibcB/NbyPSgCrrVgYTCB05MmZu1VhGnsIn9EzCxb
YV01KiR2NWD+NK3+/O5+u/ZZAvDZohrhCBLu+7LFqqZEVvXU4E6es03AvOenzOC5CtJ98UgJK/ug
TnXP67i3HyekQSD2qNCoGKmZ316NEtYg+CHZ7vVsM/VOJHEz0UhgMEVQyYPA67Q6hYwjyr0ju4DY
Ygord4MDyB239qDymaAwG4MJdI6YvU7QlQ9VX3gDCgSFaYB+DB9ymLqYjBaW1Q9WOZov0mmVPCAl
Yliv6nRd0BXbF7j5SnpWLxsOORqO74Tkya0+b485ffuHXx/1/3nD8ut/5aZ+rxuSoWQ6vPvH/7pp
XqtPQ/f6Oly9NP95/tH/+U/f/uB/XanvXY0pdHj/X735If7+f73+5mV4efMPrA1YM92Nr918/9qP
xfDfia7n//J/+4d/e/31t3yem9d//P17PVbD+W+Tqq7+Gi9GtJDDhfU/2TvnV/jXT16/lPwkzLfX
v9U//3b18u9+7p/BZBZBYgJZV0wFRQcJkJJzWL/2wz/+zh9FXJpn8KZLJ4Uqj1f7VzSZ7/0HMkma
T5bAkPhdh9uzhw6Z/uPv/JGN6hT1ABENSBpi8ff//gxu/3lF/vPrka/1v/75b9B6bmvML/0//v62
zTgL4GjxOIRIKgnOp/f5mPhLm9HVumYVJi1EIcC2h+TFdE2xohOIVkOt/DtkIAzUWBLQjfgf3KW/
kOT/76b59eK0dbTWsGZ5K+9vUxt7aeloN1nVTavYCiQh9IOFyRfVDhy0FozYqtPBcCwZudxZI+sw
NSqxL2zdH5n+5hhIeYCW6//L3ZksR26kW/pV+gUgwzxsAcTEmckhmbmBMUkJM+COGdj3k/WL9YdU
WXUyMi7DVHdzrTcqU0lKBAB3h/v/n/Mdi63JKjEvLruR/5PArpdhRtyZJDiWLnm6eig44FPZzqO7
VCunt3FU6imEyWX62COjTdxY3ddGhdsNa7zs9uCp9fdUG0boMzRuky2mjdg3lZT0eJpOAnMCVK8o
Srz7ci7T791Cw8InFUQkPnTE6ZkYga2tFNYr9CnCQTKj61MQtXA2CEalId7gV/1r7jTr2oVR9C+q
5z+alf/lXPswPz+du/8DZyUne3JpGMb/9bxEM1MPH0Km//0f/T0pde0Ph7Xa8FyXsoqmeoz6v+ek
rv6hagiUEOp4K4N+DfL615Q0jT90dlGGymRBJYgk499T0tT+YD6uBSlaFaa5lon+wZTUtJ9CoP83
Mfg0QxFlJ6XSlSPL5re9TZGBZFjsvGIPwknAykC4IOqKDxJOCFFubY5jIsQ2AANprtXtoLfFMx+X
97guvg+zcaGjo8pom20QGiwbMQuQMvVA3KBlg9hekGZMMFkgr+FTAh/xGqfTuJ0dmv7aPAPCYYev
yPEWtymSwCp6Hh2cbDbR1lVb3lNvTfeJO+M0wXtBOJfHHk+71fvprlQ5gA7EHfiGol27Tao/NONF
jRmD0w2CViV5mtLuT9wmfIXptbPJWHPa+VyHUd86PuWYnH/QkC2cRD80b9wntrypJutqcvIX3dEu
zKFcKweA8bqyP2iijDeDl19FukWssi2+EA5U7iqIS6HTT8V+XIqbpZX6IVKKS0BuVy4CcQd99HXK
4tbPJo4gFHFUiutg9ghrknl2mykzYECDEgPfsjt2swruB1iizbzPBsXamZpR7bys3Lh5u3PQsgW6
BCgmYjLMdPu5a1XMUl7QGDRIMogTmbfiLwzjgUrrjRRD4Jn1F9XDxd5jQJLTplmaQzpNQSWMA1yR
q0H96Ry6GkWJI9z1o7KFY5KxzmXiEYYm/6Z0nry2BH2IMJl9do30ELUm6s6dVzZP+kTjfo7gwsC0
vp5Ns9hk+F84PafY/PkxY/yWN1OQOMtO0BwHfJLoh0QKF6UBp4MkeuD8wl7EAv6cL0aA/TasaHv4
ltlssgTtTekAB+wLWp75QaHGoldyLy37GqTDlgL1rnJkHcZsS8I4by+JubscRUQBJ0NmojQlxg+n
fmE/5gR51eH0GGRAe32rt86f9G1b3xSrPA8MUC2N0u9TZxdl/dtgaleZl4MBYGPn55SeRJnvTOny
7yFBUvVu1SqQ10sgZaAa8yvu8+8e5tDZle127qurpSiflTa/g3JzK2lR5+3wGEFEi+gN5VO14XhO
U7ojQyXTdqnIFj/N6MKMpvsDQdBuclEt2DQS0J5UFcY+8rizvr4YHXUfQZWirn9QDfvKqKeDTQ6K
D9ZWAbGmGr4wId4yfp6jyrlR8SSHbs+J0111VWN9RQRfzGZP7mktiyBSK9iCOdgevUKP0XshIUkB
co5yA+vmQVT5lkPwxpmjr6BwiSHRux847tAMJW+mrjxDdpMXRkzJbjDfUDy8NoARANq/OWqLF3Cy
HvXGKd56O32w6FdOjnZlWPOVUaZ+Psu9DuQOEQGWOovQc1tD4CSw7E/3Hig53529K9AuT4nM7mOJ
GLo2HqQeg95SvqTYIWKYjTrwssCzq0c9gxUY5Ro2IPDWKmEpZuF9RdZDGcC4MdvodZEM78WQ940L
fj2ibijEfsn4NKuZF1iKuteyYQDqTOaYqN+drjhk7jsoCttX2/ph1JSLFkSi38VAkJumH7ZuxSKR
I4K0cPDtixFGqF2ab3ixhgPl1nIrpmdDjS+jGE9wWfKAG8aUXumP/E0ODMXZzPTBMep8Y4hGQZHr
N6Vj0qqREpENC45UlAvN7rdAM4pbiWziYDfWloS0R7m0T1gDbgctFkEzwWuv4SR3agdkR1Ot3egZ
lMpF8oTtNbRpKMjc+5pmkD71+noAgB+6Q7ovUQ6Fnv3sVU+J+wRKhtxlo8bwm8wh4Jt7QltY/Jfh
GgwDeef6c940u86LQjzZbzUY027Vs3qzNInV8mCedpO+0Qo7WPd61pTeqBkilsisgCOlSDNtB/Fn
5dc9hBqDqetnI0RyV3+ynOrOsZhs/ZIxS3T2N3PU2b7eGger77+lzooyQQuhl3vNsO90s//aW/Tm
IsNq8DJCUS4blrXSvCG8JQvEMrxzQBQ7I0bjbdTZfT8N38s6XhvX3vr+3KdmrO49AdsKC4sFoKx8
HZMUSnbZ3NdS3ZYLUj3dYsl15uHr2PN3rQmhSK3qdN8p3g/0F5znJ+NiVKs7loLJ51l/xdK4PAxT
8tya1Q87tq+8Sr7Npg7xqnhhOT8QKHooBm/BdQ67Reuf1abfI5rF9do3B4QDzOaUx41eZluIuYeS
EI2+ZVfEh9G9D9R5uqAn9EOxkazbyaD5izOGouiuZ919K4YJ7hJtto3XGM+VXWKYs4tuE2XidhpN
vkyoTbTY+2vkZLud9bJnlYeAOZGZAUXRHq5qGX+fRvUFJ97FYpa7pk6xXUqcWrHnvC3TcFn34jY1
VNPHHiS2YphAtrAygJeovlZaJrd2nN6lxvxcqsqfAyEeqBi6gzlrXwAtIyW2HRQNqFuc/Nqsu7uy
kK8okr7oeNl8JEY3JhKcDnV82LXTJS0K8tlyB0KIZq+f83ZTTt6+c+wN0jdITilCFGp3704GX0uM
TyxczRX+/H1uKEmAu0YEQvRfnFEMvCByBlR8vt4MDLfupz+nWHvoogzxvTJcdp644dORr/1t2vSR
uoEMH4AaJn9cr7epMt8XDaLDkfL01qzzO81dyaLufVqDnKV+gl5jKApaVBw00jH+0U6IGwdPuTXM
/K3VXXg2UezP1ZJds6NB2ofu2Mc98HWkLwvdoC19ORKeCd3GF2n9JRWgMgwJAsor9gMm1kDxcqTl
drNxteGmXLddXX+lF8VTQd9D8QwQKmTdgIX8q6ynjdK4l4MLLgLAAHNrVHemiUfAiCmX93qvXafi
m43Cul8ISbFlSPvx0FlAATtvl3SjRLS2TD4SV5aHFivcvC1mB3OY1x2sGAIp4Nzvqe3+mLWyo17a
42Sy1NvZyXaeWL7VEe/J1ogIIx0TRkbGK8lfaYwnl8Y8XVKepfzlISTVBQaHrNwBVqRkMbcM5wox
XluagYnsx/d6kB8TpP0dIKQ0QLL9uiL/wi4drwuOcpvBhtWVG+0OrTr+/IEgCOwrT5ZLRJas3uRA
ZlnjpdcynhBflSOkyy7d2zAqtlqXmOh48kclVYH/RLgCwQBsosF0VzmB3EAkgaOD9DqEOpVtGxN8
kQu3N6DOfiXLkm48nmMTKONMVGOAruDrOMl+u8zS2BkWCCWprwRAWozbBFyFb8Wj7gMzCdDUGNy3
GxCTelM5+qsmQOVDSBMIk7sb1rlLAGVXrOT4s/T0mvbXq1PwulLFVP3RbZWAXIeN0mVhr8aRr3Sd
si1zJCp5Nlkb2Ra39mwAZ7bcp06fv9h9+m1c5mvEfVdtm706pAz6jdPxa6x82OiJzH2LoIBwBpYR
2FKwFYjgSUIKxEIdO38Ko7c3rIspstn5duSLa8ps35vyWooIgt8w3ip4CcJRGvfdxMKsVerN2Ex+
B6D50p06ZwMc8aEcp908dZcQ4C7imnRWOIPvAuzuJVrrh0W4T63pbhrF/WtcTC+wJ8sKQMgjoSY4
hEgDvAtg5jyDqaU4mwJhjW+4wPjHKp+CgcRZVD41iw4l2rmLg95Epom/+moG9oDwixW/Q6iT2jO2
/gKRJgVcNskIXUFrvuZTf6VpbecbmjuG4Flu1jg0QmcyMzCSdkFOW+3RnfD9lv09ow+Hc6S/k/n6
FEXVIZvRgOHIEYPRBea8PFITifyskI9VG4tNPhuXrT6/KI7L4ccAm9VM86MeNWQgG49lZN+6OR2S
qr9kDJe81vGRLrIMMs360XrDdadmYxAr08UKNJit8dJMjENMzcUfOmB0CirkGZJUCIDqboAr4zel
8qdey2u0mFgrxIrJzLzb2ILH0hXD5VjVeQBieUVuFyHuYSukmtAFeR7tLSjZuvAOHe3/yEj6HW3E
DR7q50wBDRy1tXUhy/FrjmNrV8Tld8gpG6vxDrQ43SvVpQZZdnl/kSf2jellIG6T1mct2sZ5di2k
tWfbhVc+eamhWRw6VfQHFaz7Hq/aQE0DApYUnh2jb7UOicVy7dVpv5/7jt04y+oFDld100XFCIG2
ulis6SmS5uUMedeXqfc69GxcW4wXm9lrQ9qEF6InOpDMRGUL061gm6LOvrVmIXceQ7WFkolWPt+6
pkr7fZxf2kLoHI2tu9XLSnRNtkG6wCk0b78aXUmoa7r2Ey9TeAybqDacjbDzV0MwG80a5oszxtup
8Ub+q4ZtIAkrjVE1cLPtVTaGzk42xR3EuBbcA907bZS4dJPsh6YnyyUC+4vSgmo4SJbEyVB2SKPg
EVFLDyKb4yhpojdGUt4lifXaWdS6Uye76RQTnG9TbxVL+vV6xZHamkN9fXFvAPaz3+r4Q4guaRS5
UV262BochQiwnV8mGCoyC+uCzWEG3XtQlukT0/VNd51bvACcLxqgOu7cvONeEYGyJA929TYbxVfb
aEoayeXWZG/NCRYXzYxqeNMpRYmPf9G+w1mvAjcRCepBfWYgIr6dc1FcYdp71YBQEuPFf4VuXKXu
kjxABkpYoyHxLAW8+bzAmT8rHCC8jdQyLSh/coquZld5yaALsBHE4ntprZwyZNWPC6AojiEAXMlg
MWiLaaueLh3e3XqzzAT6DWxBDJJDujtBD6TsBCSN2NxjuP1ik7cBLSKgwQi20yEmZG4PENVJr5AX
topETHGtbRq1C+4L+9JbOQSa3rxUcULVBGu6b/b2vLGxYfFFN+879WUChnHQhUmjFM0pfl676jvf
dOXXabDSIJLLs3RsdjHzdcTqDXz1hnJgs40c41YvraD2nJ1XIe+sx/sqj6xA78CL1PVl2qrX1H6v
O7ZgiV09tXXzWArrwcvrZ23U9qCSO9/S2n2/IPJM5kfKCKYvvPYO+YTGzkRnF6SPNA/1b2gu0E62
S8Nht3/JspuylU9NiUiONL18r9vze0PagMQDvzXZgUXjeoyHS5iLHoyulWgBQmg9sEBpF/QhOBhX
F4OXjf4CZXWVWgCAiVLoRfCtojdD/wrWcjMs8j4d5mQ3xMXLJQzD61qU18MAWGMimgE4yG3SDMXB
cqOLius05WwElp382TrySqhuYKvlThGcplVLXjk92ngH0qydvizlq+zvLPFK1TyYurwKHYWgacGe
RM1UKCOIyFMtOpTdTdvQHbWi+svU94tfYZQIrSl5mCF8rWKYLuwsusxyGNjrO+rN7JiPde4+oSet
aAwDyUG/pO3zZd1Swqus38GfgUOtlhsohYiMe4ITGrFHB3QjWqBwOAHtpn2kY9psq/nVyqxXRzrO
IZ/+gu59gPdJL1m9lYiEb6zFwVKjvGv8oq/o/n2Eay8Vwd77vsvfa5yfvjvMw808wwGhlB/odkIv
XVqU1tMMfKanJrxxzPdOXqJuTajWZS5tYdvEq9ErO406H6EK/HZceb5XpfpfTTLS6+zY6Jh6F+10
s86uB8tVLiwa8pd2R07XpFEGGHFXhGakLEHbWw//vOPz/2dteXXf4wUkkYr+Cp0aCB+f1Zn/z/8u
Xqv3/0UbiP9pf20dnfyD/l171shQWSV9rKDYlrjE37VnzaNVZNCOwaiKC9+zERv+q/Zsq39YYDvW
3FscZOhZf2kHeX+sbIVVpYVNkMwN45/Unj82TmkGwZQz1+s7eABRjxyJj0zczlo6pBz968nzu74f
qRzYFzJrBooF0BJ+eV4nuk+nLkedmyftuNR2j/WFnS1N1/KSBdW8lmxEzRd16Aq2vmpJXznTz8V0
fex2/X17q2IAdB5Pi0btx25X3hqWJ+Gds+Dwl3HUumvi4fs7tZhARrVtAW2xnruDlxTx1uPYu//8
fj823f++vmfR7HL4BXBVjprueUn3yhUln8xE2AepSoVWl1Wc6e2vL+mX7sH6EtFs0myEvWCuIUdH
d9nEAtMW7EBdjBXC6Lbe9pUtgpKkuzMikxMPlH2Wy5Bhi8mGef3nv7YPRUuap5iXMCeRZN95yrIp
LemxF6kLID58eSyCJjfdSOyVAQ3szJ1qp65Pn4ZQWsOzmSJH7UsT1nwlLUpVErgaeF270L7Ya8Ao
JVcmGzjJstnJpideS5UiuybgfGEvUEPG9FGZJQ+TPRo9m2ozf1rGGuR5PAB6CMteie8W3Zzfkfg6
b6oo03Nj8aeK9Pg16SR0oWvl6dk/u6O/PDs8DklfNnhRs1J4GzuBDYefMN54mavclRMd2ElVriPg
7fQxM8T/Q2YdGNzVvq2V4pZ5k+51lxK8EkXK4fOBug6R49+GcgItIsXqNRL043vFSIEvOiLPRIGT
jNzPEbu4h+ePIB3VGFsvmTrweaQ+XXx+4RMrAmJXXJKIFujauUeqpRobB0I/g5A04YArxb1xkMNI
IsswvatD+/en7IN24dfu928zhXsDKKJrtNhWvMjRbbYlcFsy6MxwSUdrW+mNd8dJD7IfBMDg8xv7
beqvl4LSAJ+F7HL7eFJqkd3C6V3MsCYQuorc5bYfZHnmfuhOfnxtXATXOI1DFa8myuWPr21ZMfxN
Epnh1MFsmbVObpBKvnOKSrGzNUuwLECkP7+x397Yek2THioLARQZY/3nvwxjhYikbGiwUQ51NN6N
JDpfD2aUoIVr8CBDUH78/HpHRAcW0fWCaDMITnaQTtlHc74kt8eUNhdMyxw1DK0QWOtxGmqkC4bd
nH9rkVte9rbsHmB3N3tMxsZGsar8zGJ++ocweByDu3Z5tR/vnJNvOU+uYoJ9V5Y9ZQp5HRecxMcC
T15Jb5KmLcijuMXsxylYHoDjIIwd+Kh+/kh+f+30xG0+3S5KMo05+/GH2EJAZi1zKxSyFL6dEj1Y
oxxyzYIAkBTNY97p8bml97clArmr7TCS2SihfXKO3rtdGXR46GOHukKjhTCUYCoAVpG1BYGOcIIN
CQjVDnscv8GNYSBOLMoAwbdGAgYPo161H+BJhIlj3BhSNiR+xjhbPas7M2BOPB3Ck2xMaMhs0Lkc
LSm9NCubxAg17Pvii42F6h6mYvmlEPa3ukup58rCTc5c87fvEjAlkw/xz4ej03b9+EZMO40hZWpq
WOdSXoKWUDgFQcGs1yRSoD5vYE+MDW5oomDNujyz1hzliq9ThMuvKw1jgojhYy2mrdf4cFrSgBII
rzxmVz5ZpTD9qTRhDALJXmFc2iZ1cy+M9BoaIlbr3azi1+H0YW2sqdW3vSjtsIEJCKcOJjDqbYzN
gvyazwfvyUflYLlgAtk2ovePj2qeazLohkUNaRXQK4JozAGa2qyGoS3M6/QgYzcokWKxVczPcC9O
jGHUowwLvjdoyH8CW35Zu5zUS7WRtMSw69r+hpAPJHTT3FyIllruyp3axnwIHydLGGfu+vcvD2/o
lysfzZ6W9pHeQSoM+7HJN67B9qyvhmyjcOr8/PmeGv585JCRmGw7Odh8fL5YJUsKOL0aQlggPguX
VphMjruJ4e/vyHlML8jPMM+MwFMv9deLHt2eN9peVzlcNAWJutNMQYxLVL0tqnlnU0+mbUQpdIrR
4oPA/qdbCAa/ZaCmZftgOfqxZ6vvCffMiZ7lS2sYoWRpucJTVh3yyhy2lZpaZwbRqVeJP8a02bVw
4WMhMk0RwMqAmUKzrJxVYZbDJLF/OGxZzwjmTnxxuLX1dIhLXGd6H51fFAWwRcPnP6zKsgvTPB6w
hw50h1ragd4M6k/axMVM7kCYkGJh7fdoZVdqop95xke5rn+vMPhTdFvFwg556ugFW6ZKuxiTegh6
moguaJvBkFJbJVCu2Di1cG+VfiAYsuzNDdkp0dqKRq1CzPgtdnx1S/liusBapJ7ZuP50onzYufL2
bRuqD7Y9dnbG0coLdQX+L0KtcMAr7yfIWhpX3CMz0n3y+VBzkPh6SPTUwtUQRcHcyIbuAktgpRnj
5p9PPRubC5sDNtPY2D5OPfh0NmijYSUcasOWzXZMJVqsZirFIa7Ui28jQMpnBsmpqcdabOPWwbVo
mebHi+KJSxyHeEKw26AjoPW5e5u8OYXgPd9SixQUBZTVvumVjSa7/Ny2YH3xx8/f4UBmGoig+f4d
PX83XTiSuMwGeCj2AfGnuNJULOwmsUhUFwuqXHTCg2o9o8XO2Fx0RjTd8K8tQVF69BcNIbaDKOyD
3ZqCFrjIzqxNp+YrSef8OMvmcHP8gMrcbiaCXLAMY60OehT3W7PLJrwqnXf7+QA49TDQ8GoA1Dj2
0x3/+C50x7ZbCLzMVy23/hy8gkAgp+gCiURuOzeufWbA/f49Q99msTFDawzn1Tva6oys/nNuOxpA
iQTVCq2bQG2q6RDhlkWRo10jyAmKVoufP7/PdUx9fOlcd90Z8EQ9zm3r7/rlO2pGuk3dk4OqNevp
l9hT62CAwXdmbP0+srkKqk2w3uB3eXsfr6JLRVgmHKewZ92/cwUhqlCRSMpCJn+IcqKiodWXe2FF
7zCB3DPL/O/vcr06e302duypjt9lP2TlWGP+C4nV9di1QiZJ6LA9Faj2wlhmypl5/Pt3W0eFSrQb
pys29z8NHL8801ErLE8kgBFKwqw2Uiak1xJkzy67BGQCJG6ztKm5/+cvksrjepigIGcfnyQM8orL
bL2oWpnjdcyuLWzzov/HM5ClQVM5NDI3+GoeDdOe9plLJ1UPPY4IG4hJyK3k3NPzxef4+Q39PtnX
SzmrA2rdDxx/MQ0EehHqTN6VgAqvETa7mxa1w0r9z4uZfJgpQVlANthOAvn9ODxJAO0Ts5j1cFDx
2Y1F/gOecEw3u6MANg/xf/IQPWoWlGmpN69WhV/n3GJHIKws2FBYVLOAxJtlr3tZHOg5f/n8IZ7Y
d+hokXld4DnZQx6PRX2ReWNYxG9NVZ9vx6geNgmKnXDS3NmfoW+Hi+sRZ1TVIlxJb74tZh1OmQI2
7L/5U46XVEVIr+xqeCEjgUSDK9wg5vO9NTpiLV0F7EUXIwzk85i+4L7SQlGCECdGzDrzUE7NT0ej
iAgvj8XoeK0lAjtB9pFroTPp2d7NbH/Sb5eE1qSlDQuGKqR1n9/7qRWIDzukG84rLO9Ht67EGnm5
FM1CgXh8k2c26bUGzjRVJA8RiXpnPianbpC2OSYuviTQBo/GM/ZNWkkRizqu4vRgqPAyywLgQdlX
91aOtXJSCcH5/BZPfcDYQ1MMxQ1D1I/xcVCnoMMQH5vrh2SO4TAp4mKFLe9q+Bn3NCcGn0YBSSYS
TvfnVz75cG3sYuAA2aodU4ZlYvSmJUg1yQRSghqx96YctQqRap1seJnn5tSphWn1H4AnME32aUc1
m5EcXHNUeLpGhH7BIHtrm1pVsiW8Uj+zBh7BHdfNus6BgR0BwnaqNe7R59mIVB1JZMqcaZXpWnQS
UQfOWULVkBVLqEMKwqZirg5eoXno31TvqtHdJ6BxCrsiIAeccdx7Ox5NQplUx080onwXS2yNZcr2
o16QF1rUdjgY6RN8RmO/9pyfdHQIgJE73GtdDOVddccdEQZkoBYevYKWYhHhnaSJZ4lzKPWlubRG
F5mrg8IvBlKy/fwFn3jgALUBDDuuClHh+JiGRk/PycDg9DsSs2wTc3JPlYOgFxmfQzf/pEQf7Yd+
vdbxZ5SoIFXECVSaoTWUq9KbSThGkUfFkuiwCeVt6C1tB/1OMbcRQtnt0MYFpO0cZXMrpZ9JoyfY
A/HFAPLuUs5Jz+8c7DOP5MSY52faNBR5KJajrhuuX7YYUaE3pCVxVhoZpxdusTw2eZM/dzTPWN+X
Jf3nc4zWJwZbALjkC/zs5vxyPcfBHzWuGzgPaP09/flu30aetW360tiacszPrGAnXzmVSYuyB3d5
7C9T4sr1OlvRwrbR4utsLtDGUFTeDO08nZljPxff41fOugWpa3Xs6Na6Rf7l3hQzG0lLo+JB0Hb3
vCRRkZG5YihfJgvBGIi5JL3Dne7ceZ36BXzcEFp5nu6NiETAtJDiRRDjk0j9z6xvtetm8toCZxqQ
EoJgi5Jh0iWtcSHE5AVKVIMDrkW3AbPUhMrkdWPAERP80FJOdGlAaIxWQCLMoMMuqOABEvjjPENZ
1pdAJpF1ESlycvCMlC5mh6Ud7yYPXpxHNvxCn8noH6RDtcSnYurcxOzJV4FMkdwCaISzUMS6/WoV
Bs7e2TI0eB5WXcid5lSVtU0cfYVfexqSU2uOS4SLhIl/86Ii/0sb6p7eRB+LnTRT76uSGO5Xd+xG
LE56f+NU9vxSQuUffJYx7K5WX+t80zv9a8mpp9h6o9X0LJiCcHay6brvI3r8ByB22hYrEv8ZuBHz
BrKC+ObNKaLmnr2eP+JRph6EGLXSprkKOtvoJmKBk/Y9tnq8edTrYbqaJgGwQcvhY4eTBxnn58vP
ia8pRQBWYRzCBkyho3Mx/EzP6WVLqZGOzD6v7BdZrAE2vUTwj9XLH+hOn7nmqfGPGZnp5vAB5wIf
x2TMV8EtLa5plMt4QMdq+2S0z5t2ytsz4//kpTBx4pgzqTX+pJr8MvwtKclkHTqKbj1LSSXUdoc/
rX5ZFl7O509SO7VssctGEIVWQeX+Pt6WnqjojcSghq2Xw80jFulSLRN9jxPtqq2d/rYrcUYhQZJb
j8iwTWPMHmDO1LpAlVYF5KcRG1MYy2FcrG4X6WfN9afeNSh2c1UZUAXx1hv45WEsbjvpmAFIso3L
Guk2xF+q33ZQd11DVFc+XhH+eWZzeKIip6+yEfzn6ApAPxy97LE3dSCDrRZWiFeJ62Lt2ZC91OAT
HMRbWWR27Qsjy58sN+4TzBRT/AQadHomqjB6GCXiUnIV+voOCKNWnfl1q8v5uEKAJ58Sl6Wyt6Kz
/PGRlDiqJMR9NcyXtEfxRzJZjmUL9q+fGJN72Y+a9pJzml9pega6CAWR2U0C1Z5EIFdPXyqkiH/h
tSiv4tTGhBK3JjRocrdQAjrttwQOxj3mp1T4ERuVH1JpnaeJGOT33phJH/58CJ4YgTr9RxWBDKUI
Aho+3g2SN9FW5USNTXGcrZPO31vRm8HkqkBeW0vffX65E+NJB4kKh4x+p0ft6uPl+AxpZOERI0l8
EqJxZ5JI+tWYJlpi3+W5Q2Z9xbT+/KInZjTVUxq6OmvWakL9eNFmcQdZOR2nDRgD1GsJ11oQmxw6
VOVnLnWiaMshijIHaii24DTqPl4LIWyN3pYbRBJTIIVDfhiBkgAIiPLRUPSIXMo22njjwkmzdC9x
wVRbRc7Zd6etpzMv90SZ6eeJjkPdmr5xvEvJ2tFrIotcmqTyJGsMZp6hTJYLsWYsZ+pYYdxAhYqY
j0ROoH1nLv+7LsRmbKkOjF8DJYRl6B8fxuhklt4lFHDJmnHeSxIlH8gTti7baMxxd1pw1aFv+GA8
myeXjN8HsQhaVp3gUSX26IuuAnyV2pxiWnU+s/ieGvlM359yG+QMx0NxmbwCTw61L8LVtZ1Qs2uz
mXY6OOiLAsTGmQ/YqcIDijh4VLQ8Vkv20bKBlxVyyUxNBc6gCOmX6YhaF7lL1ZIoNTJg8aP0wL87
cDqUQjBMEZEOiPrM122dz0ebO4Q6q2CMegvqg6NXolv4jLEM6GucZ7qFxaf76TjoZ4pvJwaewQmF
rxo4GAcZzMcXbzvFoLXQsEKrsLX7etZnjC3YzEiAnrZovqowV4fmUJkwP3o5Fmdu8tTlCYmgK0lf
hwSio8vTKUoKYv0MMsmpykUEUJFwAjo0i8p8aw4FoGxncIjFlo8icZS7z5ebU8N+rSytsDu6d0jK
Pt49nHhHTXsqdSliZcjChX3Zq4MXzi7pf93gzvu1K0A5cnIhMEzF1nJgsvURR8sM6DOACrDoRmp9
ccUozjyaEwswRwidzyrVbTZSRwswGOEFlb+hh7ODPyUBaH3XsD05GC1tpdzAqTAvy7kKwamL0kVB
AMnwpwR8tChOvY4UygaMTiR43zT5jdFXyxYEdbovSJW8nLtzTb31Tzwe5mxzWfM4n2mUuT++gsz0
EiyDXJFUbYy3iO23OrL6cCwbSRZ9QvIoDldfx96wW2YFbB/W9sfca16LVU2uWABhPx8VJ5YbA1A4
xeiVUELV6+MvKsrK7msJbcOY0uZBcWziNQfx1IrG3ull0ZxZb0588zgOA2WzORdTMj4qyuQxBS8D
ynGYahZmX0Gaqdazl7RJuzi3zK9/1vHDRq9LWYbkIwe91sdbs5hvRewVRkj7uLtMLUHPBIZZME5a
hmsbg0U9wljKiL8O+3LpDgIfwZnV/NQQY0eGbpMHjPTi6BufxhaIaygr4NsqybyvQfovzlOFMQa3
W6YEIqt/fP5GT14SpdKqS2FCHde9Mi2tiZCYWOSWpLupNDB0dtT8RObXIaKWOfG7EV/Q51c9ubqw
sqxCUaKAEKt+fNp1Y5LBoEUMpNyIDrLAq4mfzL6U0bzsXDDm5D/V7sawTQAtEda/7YKQzo+7qsHf
AklDzUx7M2KNxsrFC/r8550a5nztWfj48iNCNz/+uq5YXLPF5xNixUUN4hXl3gEn7M9U+FeKtHdu
pq9/4PHgQ7QGBQWoLQWLowWNodCaS67/fAvugaSfJbAJ/NlGbi12kSH+TEk5uCD1Nb4VeU2UK+kg
YAzd6hoYBylEeGXZHY6Hzx/DqelHiwFOEo2htfP18TFYYuwrDsXIMREtLpGOfKwt5rBzjHNRTKdG
Ifs7RKbOyo87hmzGXktUAVq9UCqxc+WQY0uNd3F2nTmVocRoexkb5Cx8fnunLoqSh17Nqs0iA+rj
7WVIlNPY7MwQH94I8DHeLR2B4J6mEXLg1o9IlB4/v+KpB4ruDaAJFT7G/tG4moh2zaomM9lHOET7
SpN+NxlfPojL5czSeUJzxo6FXpuFv5NjyvGpPDWS2NKakQCfXDW+2zEQA0v1LvsshpEseha20gNO
yZFzB3lCDwhQmK6qalZXJFx3aWbQ1BHEi4NgY7upFq1A9EtteoZr9vlTObXRWTltDDGEcnzOj95D
3MaEtXUQF5TZoS0ev1a91lwkDdnw0ZDnF721EOBcJ9oGcZx+5uonWhw0Gcg/A7jFt/a4Dl3VMBdi
EtbZSwInhd6MGKNVBxxOrdhRXcQ3VmaPtjvN/8Hs8jhbMQRprNA0/HjbyUixy4oKLpxYFEVUN8bV
C4OCg0P3n1yKIEmHszH2AOdo3Jk1yb6RZKS3UdUErjoAN0z0eePKstt8/jJ/9h6PlzLKiYw8KkGr
ceXotshf1PSJumJtZO2NhuUNcXq7bDxF+5G4lbyeSI+/AMH/RkdNZwdjgfsgDGFXLDq6Quh7taLu
vLbFblsZeAhYd7WiUX2b4zz6oGK8jPlc7GK7VDGHR2OgKNI8cxenlgYPgR5WHhYlcLUfb2JulGKB
jGquffdpm8DH2RiVKS+kI5ug/7/UnVlz3DiatX8RJ7gvEXOVq3bvctk3DLvLJkESXEES5K//Hkjq
GCulUX7Vd9NRXRWylUkSBN71vOdkw0RYACHP20t3wnP90BcCpGpAUlQIDWLu+VU9axmR05xZum4U
1yWWC81hMCM6agRK2Pay8yr/fpRhdmwQq7uemsY5cxpesVAYpwD2SzC6NnKXz28hp9uVlhE7pbXg
j3DAL79r4+ib0EzC/ydPi84ZsRZJDm2+55eispvoInX9nZNNYG8VTfo20L/Leo4PYdmoI4xR49aW
C5l3aFnQbCfumXPxWqGD1N4waYfkeS82Kzx10whji79jmKO8BIjjbSPYnTdTMM8X7L4YSqZOHNDc
s24QD3KZuw0S0H5JeiVF5p0J/16/HbPnIK0ENnTqcBu55JYoyZnzZkZHSkVMdzjIW82uCnY1ccAm
mCYowIjY9jM118vK85hChVttu+Bbz7yhV6IgMAY2Dhkfwv2YvfJH2VQ4a2opGxX0sojH69XBQK1L
Y92imgDpFEzXb2+I17YeIBTTimI04IEE7s/LNXkVBFkmccd0Tjexa5WXRZ6QUlIDOLPQr16KNpvp
trkc8pMnG7JoqWe393fwHGBEghzTG0wtGl3WuS1mTOuJOXwYEfz3pcwi/7GI9VwhjdFwoIomyTdQ
A9t7d4Av5O21O2EpfzQdDxWZB9ALJJLPLxPFaTTA/wK/VL2oHyGFoC2IH8QJgAReDlOJlXQgRbIz
qNJiOEU2iUWpWYygLQdV5cd4hGHhzD2ZoPXFo7NvIprqVMJPwQO57odOGwcX0i0C+AtyMPdaSgZu
3x0Q2uj/JdLF36i1Xm9nxnAu837Ij8Ws3P3bd/LaRqaezzAGZobjdWLNg4V5r74xx6poGbKWXXFL
Ro2sBryWuJAyOBfOG0P94slJ2wMCeiifT7meWy9Ig04zXNTa730PCfGg1jCFz8FxZKSYvoNcoR8I
yngvsqK7nfs8OQg9lPd5P+dnjtWrD29UI+A1Ne2IE4sOOU5Qrc3ABlxhvEzScD0OVdftuiFqDkEe
jdWZ9/6K76QNxJXMAIHJpJ9vxbZQQaU6GAHJ2OxNPUNkNLRrubWa5hvVQZib86k7c83XDvQDABuK
WI706eCAtUxNCwmlt7O9LLuSVT3vGCztt5HoznnpB790+nIZc8JCGyJv/9RII2aYzZbTAzKkCry3
mTqiJYySIvar30x1NuzChhp1UqpkB2eLu61GBLaAwFsIc9sdVABztndLJ7oKVNteQgwnb2KfAciY
9tABPTZrR1MeyhbfrS/mPFg2bjZDAuFXzbELZI42oxcfcivq3lWMUh5yUbtgVaJzRbZXAmOYN830
temSvsjJVh8mvNFfPQCPUuxcSs07N8/DI/xovWHRosxc5stljwTpGWv22pYlFmcUFbURkGEnO4ix
pSTuUbEBWBoNR+hJhvdZiEbc6BYp2Ylt/wdHBNJyeH9pEdIMPrleOYWRcP0O+zBEyxalM+jUmgx8
Z4tIViO88OJte/Tayv55vZMj6bVQ5OfAqRk/Qm5LTb0Hh09+AxhHXQ7+XN6NvZcb7s/+7u0Lm0zq
dOuaWhr/hx4VcNXzo5kHKA5BNebswAeXv+Ogjq/gwCEjQObrC+3a8laym7aii7LDXCTnMF2vdYoZ
gKZsH8Aa+3Le2up7S5ZkDru1GJONnTbiW0oYftVUib7Ma2R81eBC9qv99DD7SJB0TFP8gLqpvYrq
/iZBCJ5C/xBtYd+u7iZR1mfezKt3aKZsyZUo+rNMz1eocAr2/NK5lDxAEYZT/beHgvKeEGI4dgYA
30YxqiQL5J+QormHWNF7YLjavhncsN/MMHrdzl3r3dlZOOwnAu1Pb7/C11owfkQ8RkvC40ZPcY7O
YHUOlIumuWIZjbW18veNhBx59ZbD3LcrXLRd/LXKyvDgoeGwCaOwemeneX/Gq762mRj4hM89sjGG
p3YwKJWjtGHt8h3SdujLyq20Sv8SDvrsKhzD8DhO/reVCPIgFk338O2FeM3k/3n5k8BK5kG/ZAkg
Oq0H/0tKlYLBFoqYsMXYX96+1APY8PTcMB/0YBuQpz8dohBTYSdB3gDMKjN3N7uL3I8z8tS9HzSX
I9MrH7PYHW5gZ6uJc4rlmNl1ftnGeD1dp8FHspm/EbL/lJBOXoHVDHaBo6O/iAuB69ZWcEcLaPlh
VSGQ+SJMIe3xho07l+omH1fnm11Xzt6Bfp4gMiKYCMrmqBPo9CH5rG9SuqMHyBLiQ1dL7yagFX0V
jG53GCt33LsOhFBvL8dDe+10OWIiCQb9wX28AL6yFn7tjGAlcVbjB/TXxI7BvQgIcJZuIQXwbqZ2
jK5cuXS3xbS2B/iM5utVqHArPH9910QFMkIRQEavi6LdCHvLfTeH7rtsRC/QC4uaY14sv9YSSG0w
RecaK69tHYZAkLEiLgJ0fBIsU4uaHVfC7KlSbn2ReX8Eb10eaXn0Z1yLsRcvloreMTPSwBwZkn5u
TwJfTPE40UVDlac80OMRG6sY5V1LJX8T6bHeLczr3r79gl59PiwEcvQ8ICLizy8KVYF0/JEuTRBV
48GbAnk/z9EPB7jYmRTxtSsZOSreqf9KDu/IiATK4kp9D3ElmPWrNJkQP4y8czHBq1eiz00nFLAZ
wK3nz8SwS8ecLoZ5VlV7iWIu/FRof+/daLbO7O9XLwUfPJ0JKrXYtueXWjvKdQDpeGd+A/wu7KpD
NBACiTzuzmQKr2wPZnTosTINwWiYoTf/MzuU6L32fUobpB8ydakyLzsGTtNvgagye13SUF2ss62u
V54voLdEmYfDz9jOyVKi55PFdZu4u3COk32b+WiB2IHewAN8rrT7WjWQ5g4dPDArMOXEJ42NAZKR
JF3opExJXx+XEFClADuyt3MbhSHh9XvNPPgBmdL5e5EjXJ4jeL9LYvitGVUZjlbVUAROEPJwoArZ
4bWDw4o2+E00ZfbHxi1coNFe86t1FdWJKq2P9I2yoxja72+fqdciA/AwtOZof/qIAJpV/SORd1pX
PCItmDpqLlALhWHcGrKbvoJJfUpbouMRqdhogPqyKxe4lbVd3viQLm7TtpAQ5RVq18vZux2mGn7W
JGzu375Fsy9PbE1IHYscF1AXmedJdEclyzGDtsDKFyDUfoQaVoHW7D8/8n9c5cVBhAy5mO2G0zE2
uXWV53CP+fALXJQ5pIFvP9ArEQb7hoazYbJgx57k7dVMtU2RzwN5gLIri8rpOMDRDgYIdjsRuukH
4tniY1J77SV4XHnmcL5yTqim0HcG/GBwBid71x4X9vUCCYLue8HjigKaX/Uva+6H49sP+uqVCMvh
jKLfBqfUyd5SHhgSg+LJm6z5BEPifOzHnMK5582Pa/qPlCj+z2lM8OL/d3mJI0I3taH8+pPxy4TF
T4ovjoN2C+PHCTVFQPV0Wv7N8GVF7n8xG8t8iRnggRbCeMoniq/Y+y8Ml6lNxzBBMGzFXw1Pii8J
chXYMqZwfBwf1cN/oC7xfI9jgak+U0M1DhT4onPKntKEaqGLV8y3nR47RvDGWJewyaFOQkLvDpmH
rUPQBH6KTcXUR3o5Sy/s7lNkftsz2eEJZNXcCxjZiPYmQzDgD06DFWxrMZiw4pa4MnQLCPrsXF1B
ADxbX5SM2vCWWfGBkGlWBXWjI5rZU/FVVDqGszUWgAaULJtLK06s5ZhMwos/DFYt1ss/Xu/7R4v2
J0vQiyUzwmahadmZQR0mI5+flknbUaoDr7q1XBS3oX9Hx/pWYwXmrzTzxLKTDmW149yj7LSZnDDv
GbShofv1n98GY728OTICFuwkTPCWroFupqpuZQaT8M/em5ClcT2J7J0nGfs/jAwVhf2ur7M2uS7s
qVJXmdJN/PPt+zhpGxmyH8Nf5JKf0FJ+KR2WoqxNkXtOriSsL7lzFTaqVJtQjTKxr1uRre5nBK1m
uES6BUH7us7L9rJwyTN0WtvLGf/w2u0QN9EygLeOduMpiZxOgiydCy+6aqUb1R/GzMsXOFZlDpQE
Fruh9g/ZSiJlatB0wfQumHxroMGLZFb5oRkg9zyT1ZsN8T+OESoRGqyg4Bluh2iAIs9JwFN5i5h1
6kWXI+PfzbJDF6zPjsg7M7W7GTI0QfTGrtAMd7fJGMjid6B6C7bTt9/TQ5n52W1QgIWSAmgPmbuX
nB4v5VlrD7h3vUyXJK/T7xGKJMKQYQxJ0EGHjZIuogd2h0jHXTQWDHBvc5+ZYx+WzqiFQKoc5674
bfs6sLf10hTFsp0tyqrudrKyHFiaq5ngus4Usts/cq3jYd8zH0sFcVJRV/6QhUcqsk0Sqyl/0PXi
32psMxXv3n7S0y1AZYnaN/07U4llIOD0SS0E42Uv5hSV9cRhfiqSIBmbSy8YSu5SDk5tVds16ybz
d9VUeTWCkaqrogOwoKS2tm7fG8ast2/rZBtQ2DNDVS6IDzIjhhXwA39GcG3giYUJlukgVcEUnAXh
S3tlOWuGymWehXc65/Ru/Cy34iMKJnV27mQ8d/MBN8A00wNelcwMC3ZiMYI5nVEtgMrUoYajbnW8
UjyS8JH+7buzXd1CLDyo96j08MeIe6h7lNlb2MLrCqY5BfJ4vslIRNqjjeFDSK+y9fptHSrEKN5e
KZMg/rFTmc4iKQGIROPbpEGng2gRrO3guxe4slorjA8Qn7o5wIx8GG5rqapPTPRM+swhfbFpGFUx
BXUzKsHOgTzz+etRDDBZEdKjyACvdnzH1LYIv6QF1ZJ3iGvP8ImjBpp9Ip/2u4uor9PqtusDf9go
VxL1ntksJ1SGGFPkCilWUt+nj0FN+OR2UreYS5pEw2GlCPcuRp8RCWJHoEvBUBfaNpnOpw9hu/Yw
muWdAyaxGD/Ioh/CbR5H6zemGtPwV2IV4a072JW1J0qmROaGpcfY5tx6MLCTztRbLxPK+me+ydw8
1Y2Y6hwzpkzBneSVDjojM/rO/aFMx3j6UM66iNKtEto7BqtW7v26IAX5DoFn0fyepx4Vab+Mg19v
b6OTfvbDGhrtRVP7MNjC02oq2Crb6jjnNLfgNdKl53wYZ1L8bZFNXSY3ImNMbl9RYGhvKqGK7Bo9
o4xpTJ1qfZSdlfq/K0Sf5uachTo9iiwQOEubqI/8HnN1YgvyxB8LNwnbQ+4G0wjBFAWSbVZ1xUiO
mbdyh67O4h2rjqmpbYksaAe1ccDgRVX4VfTZ95sUgWeZLe2nqqnK4B1Fl6B8x86Ww5k05OFenp9G
oLaMt5AYMDzpnjpURp/RklDxeGiHSH5RiBHke8RJpp7B36Etr6TjIO9CtIo6CaT9CMaEi4MCVMss
29do8aAmkqknt1BQz9CcDEF+iGZn1PssdWCB9ru1hpq/sIZLla7RD4g7hL7SUDN8nCO7g0dc0B3e
ZMEUXglUDf1mM7XaoofqRhlkQ73Ouk+RN4+QiLc+V4jqhk85hbeqH29vKLNtT1YipnTB//gXh9JY
+D9y8Iz4pW/jYDhoZ13EBxt0frGpVN8F7z1eXncp1kDcRLYlv/wHFwaOxOjqA1vkSSaqkBJlDBKe
NlXLkt5iMHRHZk+z/GDLuhuvfDj+KgJ0NKXPFBBPgl1zkmGmNVO6hrHmBQgjquGVdmEmPTDyEuhP
sgiir4nu5a9V1ir5Fi0RFWlYzSE+kLhi5rXTHuD9P358whWqbzSN8AbxSQDVeChGWwyGHipho9vV
jRrtRitwUINpAyebP6A/EO/QLMn+Gej+wYIAzsGKmVCStT9xmU6n2zmOW3UA/DCGh25KZfp74ExD
ezqHiAyp2BmaPRCY/pw/Mkn3yWYjwWMAA4gygIpTIs2mLMdaI4lwiIIRimD6OdrkP05y1bcj9F62
VdDIcl30bjInSqvjMCEhvcVZpsN1Y9sszj9/CxRzgXNSKSSkPXkLxQDhe53PA3agqYObMk7aX1Us
k5vOtaz219Tr8GqNNXWDt697GjfFJkNl3M01s7IvmSXRmrfbPsATBn4Flf2i6/hzz7z+57ntLMRZ
6HdV2z5DznyTjaFV7N++/GlayhGg9kLzhWCSziGe5PmpZw5N9O7aDodyUVUybrK6m/YTY3bRDpl4
tHXs0oaBvXBboIRdHFjvGrAU1w0K30heYIfeTZDZ07Uru37YOMtwdnD/pV0yy8M0oM9YhBkKfH6H
Yx+PrZXm3KGg1bUryzBe/lq1Y10m8MkPf1lz6Ykdik3n5jFeWxtSdZBrdFOZgzqt5foSAAdEcwxn
e3P3ecwUemQFhyndhg6i27var/XXMlHesGE8hxEeGKduQidzP9gyXJkMXxzgTzcB8/A/XFgA4jPO
65WozrAGmzsj3iU/PXG0bT6tqz+n3UGJtfzX5OUwJwdLjebF4kqbhlDgFt8EL/6jtzjFZUVpetp6
jlzPQaReGlIMCbOnDlxR3M6pF0WJcGrbVvaHLAlzi70sY9Fvqsa1Lmu3cegDzYHRrIC+Z26vMjeF
rc8HL/XxzG42ruK5WSGiBBJGHmp2y6lZSeA9gpHboj0XNivg9nL01n0xMca3mRM5xbtoSKefTTfL
aGOh6vCtLomDDktV1bcQFqzFkT1ff5mlE43nTJ55GSf3FpmpT/IkvA6Z0vN9nDdy7NCYBJ0FKRWc
E1Nc3Vg2MITONup8cyC/jKqov1hNvLS7wFK9u8mKoD46zSx/9aJDbvTMcr0wPiRMtJgZcKS/9HIs
R9sge/TEcsXz4NFgR7jjS5oMqEPSmoRYaNWxfxyrUPyM50rfMqsmmWAJbdL3GqaumBBOsXwTxrnb
NjoSZHh1sexViXYYEiPSPoyji8T3mft+4T1wlHANmjfNRA/p1POlhOAQGmYLkgR/Dhnz3kWSavaX
kfGlnHnCYYk+Kq1b/bfysrr80c9FnL+njq37b0HpKGvjSuDAT8Xf/5Vf+wQ8gDul30mx0zBScyhf
MM/4yGZZXijFAd2nBvkPPVQjebbldrF456ZVHF6N42BZePeFuPC+atZo+rjOCNMHaIw2a6EO2vfr
5tPby/Wgx/5s51FQfUBU4ewBG52WaOowXyeacek+sOoeITOPjI7Kp5cBXSw3DNIH/kXjLvmK5l8E
mOBHDYcO1QMYLcIBatyAPyrslopGUdqM5mWTDi4A0gfqphXz7F8tTGP0wSa1oHu58JOhsP8Owxik
xqYbYm3JM07rhUegOU6NAYdJRZ+5nhOPsKwgE4bMTvaQD8T6gCCT3Vxbqk77fRnPvUDKK4VocTtG
a1OfYcYDS/P8HIPahV4Ne0vHja33okcDa5z2MCbFcWk7jYoV/BIri5XMluY/EF5kDXhqK5kn/V14
kx9NlyXuAJnJZS3qdyHNePVtfqgZFd5AzSn3p5l94oy5KZJB0tHoeGvZOrOLC7tVmR6P9HBQfrwA
2CbXe13rpvjtRa1Vfc7sZg2+FR3+ON1QJQ0/oQ6JKAA3YHdLvHUkqRgCt+uUpmoLUU+93nsLV2D+
rKx8Xs2wFkma7GXR9DaHu1R8LZpwfWGprQA5wa/MsrG79mBXY1clR3ssSj6+LD2j2QAfS3PpNACB
EEOB3qVDvJMROhfoEZFXjTSTkspsnVzW1KfaPDY1MQih0FyD3iQbBnHMCgtqng0V/DrUH+UUhbPe
tQyKLN9HiQjdV6fJFqe+8kOKSxjxqebnvbbDLvWO6WRZhd5mjH9JZmmr2kdSJodAsdrKroZzBEyk
VQ7FJihTVm43Ton5u7YMh/CuD0Ru/oz0zgkuYikTJIFLX62AtCIWW1fvLBmGiJCiapi59rHoFCzO
l23op2mBsDM8WoF5P4LM7nq2XE7Ye9uZiJ7vnu4WlCQtgcO66ogaXKHHIEBtkbwbXd0VTdr1Pl0o
tUQAxXLHCjZFHQyczhRQLY/MNqrm5trWAzXGgOFc5PbSwCU1PWRj4WTjldOMHhsvpyrK0muvsFlz
G44eFjZ39TqS8fdoYD1MXIIFWbOBE16GbfE7yYqC99Q+nf1mznnp5SBhkdulNaBiWMwff2oWAAHB
BewPkqcP3S5p7t3MrZhAHrxqvZ/auld3SZhmv0NaA8MX2A3n9oeYalvftI5GY2JDKjlCitE5a46U
mZiTnHc5lpa5KHMruCmmI+voh98FnfXBWYSpYAIQM2+rZ3ijBGRR28GX0KXwemjFMs27ES6I8T50
q4Jbrh7vNfep3/6ImrRGybUvSkKOD607W2VyVJbtDAjhjWvTwpCogXarrWpsY6d9lVE42sRx1oV3
SbKKxLt058VUTMuZeejkyvbrRFW3bpOk3iYVQT8sGymrqmE82QkbsZnSaB7eT0ExhfVeCFtBkJcx
T61vuslSKPBR+Vu7YtclwPyPWR94WIWcAeUk2KIeEAWf50X2iGb1DjquQjVYIJTEVKmRv3TXxvu+
Npa55YKzRNCrm3At123RTrMcIY9reMYDMxUNR4vRy2D6aFdtho2vg65c71v4vVlrdMKL9R6Usfk1
v2PzUKkBbOW072NHrGzBCsQOf+jQOG09msGqDK27CuVt8XFtU+NCRM0g3kWRZorNFgVM1ohjkE7m
P+Wka5ZzQCO0+P14yjxgmHzIJ3nm3LprUkzwPHiIGScbio1t+WOEiZP7DHKxcFYwMealC59hWcxa
07NXi77wir8cK0U1Oll9f/o+Yfo8KF9gbU8uCl+L9GM9uUYEocTjzaglxLH7y9ZIibCPssycC9jN
sZ0ZjQQoWUSpwsndtnIy3m7OYivejgU1xA8JIkDivnVHuzw6HUXjeINMjoMEg+81S/EJCzglH53F
W/mbqPRWSGhywt3mJu3Igbrt03uCN452zIbftjHtUk84/McHFjl6AhPUFc6c3I6L6uj/VX47/itS
Ohu/ItEsoF8NvJnGIHOhtbY3cdeAgds7czu2ez9jD/3d9E5n3Tp9X5f1gbZh3H9QQwJgIGx1CEA8
t0YoQ4Zxta5LNWZTvourwpMXU0bb7K6n7EovK01LVez7yrJmZEFbkWb3iNe63HBaSAq1T0fCSwNe
1FNPg/VDF3zj1G6mv4g1ahASWYHbNOXOXXpzjmY1rst1l3SKH9ImMz2fMYuMq4yn2FmuVcSU8g/G
LM021PXYBZeopwfMCSLxIpOPqvMHPkrrRfNOqdKbvsY8pwicbWSgQN5v05qS8YhhWVVIKRlmlRtv
nIS4YcPWSFAwRuZsHKeicjOwTeL4KmI0gwPtzwVd320eCmPj2kG5uDkPX2RZuxoMT0UV9dGxEVwE
ejrmrTcAPkfj0MnfV0xezD/XdTD++ilW8p3UmOsnX15WRUqAWVuzOUf5snh8P2ffdIie3G9h4Ajc
yaNLcwFhcDR7xzfh0mPghZ638VcT4hN8LFKhMeJybMyZsFfH+OKiE8ap1vNg/GcN4o7XVaEkbJbK
j8zRf/J6gEpQ99nS302F++9eHdrNxm5GIQqRyNUxthNtbVYdtd3gsUkE2P/hmxVykIxCN9rshyxY
TOOpjmGYsuDIsAlilJwzvgoxat7Ttg8LjmwQ5vmQfVzsdK36L4WVdla4ne2y6Q4oMZYt1tkfZk5l
F1sZ1tZ/jEvpj0NWSNFjTuplN3AGY++qSPm5uVaq6zEQ2vIbPhDRMsCH2Cqg6bW108HEFM6j6ysj
afYNcY05eqL2Q0vvJ1D1xgI9XiEqgYzCjb5QdLD3UlTGgQbQuJXMSHq6zcgMQ4A4ikAiCDv1pXR7
q63ue/AjLEOSCssuvuduala9W6Mec7kddZU2kjwc2Hfv3I3SjXts46TMNvcax7jloUaLsT00Xi35
lWUqHV66XSbmKYioKxayZUv7F609eavz3u0qiSgs8k9e77zL6qBkKRoxBcDNN9Ns8e31BjAwsZ9A
TXB6WKk6j8z1c3Bb6XdhhUNX3T+FBY4ohfrZDks8flksz+MwomKjTKG6IiXd+lIZMyzySJibbn0T
E3oGIaGgAvI9eqgQWeL2xci4TX+BoHbJ63iKPYTbo9m0hZ7GPKTMEyLiT3PfhdPHPkbgwkOPUdYp
czuV+UL4ukceJxjHhkMEmsDShFYbhlRd1Cs3GIzG95nTYKKRFxnYtWleis4zt/b0FZEk2G0u+1Y1
3FrgDSDdt0s+SI4IwlcNX+M0Al02Mzfb9dMtmhtmP9dDY14dHN7mFD0BQtpchtyWJz3iAE9MD5cD
DcFXlpQ+aJcEXVMXv5mnQhNqR4TPML3ZIeYxi6pXSHLOxVi611WVDYKpbluUttxbnhVld8T9KLZG
k9XXfyV5Gne/ooTrbUdEin11TKKhrf/y28qmr98VcG4bqUXZt9OFo9HN3QWyCtDn7n0iz11Bq6f8
Cg6tY16WKdIVjEveUeZsNmIYkvF9U67r8rWrG0/C7trnK9J2dV+6hGEIMhFz3eaKOZNhUyZBI8rN
2sB0guy0mOO8+qKzxeU/cu1lF27RUq1GDXAy1VGy6cZJ6n2naTIlGwCdFRoXZcWGes/3BpQucmD0
9d+CeSQFM3/urmm3YW3KyLmB4KYp2o8xoBwbokO7mgL1zk8guxmPLcpKDsYOuo4PjkPBSl2UyWCu
D+g/1sW+sxrzk185rX8BEXoprb103VG+a4dJ2PGF7mCMWq/iaFG1Rz9+zRGKXIe+FOm28xFFdw70
BtMFH1kXTXGhh8bm3vKuBpkgNoleHbo/0strq4ebsjYbZWZ7G4sHRHz6mD5GzU8muxVuAiyG2Maq
sMRhaGw87ZzEQXk2LpbixzC0QY5EZwobgbNXpEPyUyFhns0xzlUWINzGJOHXwi1j3uwMDWWoNmOy
OigZKKeaw01gRYgSQ2HZBq29jSMxK7gkV4d9E4q0H1wa644Ibt1gNOGqbHqTtnmPTq7Q+Jlq6xbL
wiN4j79S25kfM8EoV0tVO1qxJikjARkwGY+5adDX5rt8aLWW674OOL0Fw1Grfp+m2h8ObNoEl85G
IZhcH9KTIike/ELFZ67H1jO+3lsoi3iIyppM1/Uz472ZoJxGYO2Lmzb6QOE3LcTdk7kAhFHjEca2
NVafwC/tHb1t6GLm/c0gmWARH8kT08nZhKUP4cO2dITJV/poMqZ9GSwTYxaxNA4YfWtOKvYqwrJD
CuCm6js8Q5DQMEdWPsSkKUD6bvOEl7DDhjQLxnZj8OJ5jPAZw2TzhLA6TKypW7cGLFJIq62nQzn6
RV9ehHD0LfExAVWm93BC1t0HT3mdy7seWTasBrsmsNPSxa86rTbDHI9uvA4LjY1cgvBhXR7TGGsY
MqcDGx0O9a4f4inf0iFSWDZ7Tdhl2zVPVj7lNYC4Lhh4NVZUELeSID0GzipLKNn0lmcAOTVTyPyC
fDR5KmccaDo+Ode0tQQvpIwtqxKbOpNUVDYNgm3s4fYx8hEqNTbPW2wTKrhxZoyqegzXs1SadLCh
W2MSigUdZ/r1nik1OFobTxePYsRBxINjAi27g/m42VfCSvLruV3Sxf2+WIme1yP8/6Oed+yQOPlk
+51qsl0Np0X2C0YAlX5KpqUrL1aRW+m6nQpr8qDHZv9If+Pnnb9sM0oUTo9IYFzGvygT2J+7Ju30
93yG7Urv8ozXePTlJAC4T1m63LdpKWdo/lZvPWat8tbPvJO1s45DkwRaXC2UHzuoAcpmLe81mgf2
NzeVTr13J4ZSLIrLyYzqSuaMQ99uIPQdm49CdmtYbETlifiCurclcGTrspR71Wj/h5NW2r20atUV
PwsFZXKBxk10rD2ddPUVzDhTeLmqyZo+STpy6bspE+ZcDnVWsOi6I8D7na5TkSW7cICPfecDWQnJ
WeBsCC6WBouldoNsbVidcJN+Km5NagZjNTyXdU2NjJUjeIRFeDh49Bud6ibIu2H9+ZRxPUXZhAEm
6nksEjzmKxaiyWwmf8zJKrOkJYCPYLC00DNuRgB0jGnWEZtyeEzUM5632T3uf/0YQ7mPp0ovK+XG
meoR20MAvix/PKbcZbqaUPMpzn06EkyOm7C6s6WJwi1PdfY3ygbtz25aRESHxTfv/bB6EKFBdRGN
snUZ7knnCaPtxuywXa6mp3DEhNai6Iy1GMq1L24UJbLiXePG+Yj0uGU38iqa1rAMd0umjcmgpmvy
IIsEgcsnfqs5/GUjYU7ZUMsglWy70ukIQUcnKQFHprzhBhKzFv3PXSlGJ/uNXaowXWu7OMm+7LTQ
YktWNlefOVJhboQ8lt6eN0MAUgQxcDR77niB7XyXlU0MPZywvRVNNQRkofUFfamHXwwFjMMvYomx
gPeDqah7dIBstuHQL6r4qQoLrqmNisD2lPiLsPfH7bjaJp8Sy2xwT8yF18t3FM5M+UujZRD+KoCQ
iOKYDnLi9/zFNkbQzrSx30072Q67/KF4FNHLb3qgUyAci01ptWY56k7bGNKeiIHYqBMBP0xD3Id3
iN4YT6AdF4Gbw5MN48TFlCfyYULw3RZO55SQxwZpUmycAIYQ+b6jFckLCx/90Gh7ktupHsP53vZM
toF6pjFfibMSiwaWy6GA/WeQPpKaT07aFJ1Y9qY0e6B0Asog4eyOYX9cAhvoIkXTuHVv6qAxm090
dsP7hqB+4kW7g2cKGl3YDgMXo7PHvISOvIk56zDQKRtTP4EHKQJXCTUPiSTNroHPJ0k2cO2WTC4s
jzUAaddUTNA2JomGkJrzk9ZQNYTbxFGo8MZqmuyvayuouAO0bMO7SLQuywb9XzZ/znxnnD4/+VS7
bh+KpzNAz2WfRmm7/Ez9rHPGvQeYyywaVIqs9UxfhMcm5DbLlObawjJbNqe82fDRod3iAo3X7B13
UXhNz6cYvI0sV7IYtuidQW0gIazGeq8T6LsHPgAx33z9VAagGWsiDQoQJcahf6rlUYclclAqMkbk
KVnMpnQgpZBjKFdgJfCQaEQtu0mzgdW0hMsx6rwpJkxeFtiVt/0QzKY6lA1UxC6E2868F0fBSq42
lEZjmBBL6JUM1z40Xox6Obpjco49lEteXQ+Ag0fIrNAE+FLUvHfReOYHK68DUgARiUmqbgvpxoP/
LKfIu2Hdm/auUtT7fq2iymxiL0evd37uzlOx9ZJ41u7Xh/bMPxoa+NxI/vlv85l/UXkkUczVA+79
f376/1MhP/5q/h97Z9YTR7al7b9SOveBYh4uTktfRGQmM6TBGHMTAgMxz3P8+u/ZabsMaRc0l919
VJJVVTiJIfew9lrv+6zz+/yp3f9Vr35z+1+7H4dPpX/f3b/6j1XRxd287Z+a+dNT22ff7+LH3/zv
/vCvp91vuZ6rp3//61vZF534bWFcFi9dBKgNXtSxxJ38+Jx4gH//y23iLm6jv27iJoyLPzUe3/2C
Hz4EUz/AYg4XAV7JTkZD1eZ7p3GJH0GzdITMCy+dikfhbx+CYh8gG0VAhwACmTnGg799CPxIo8GR
Dl5aoB3Qd33EiLCn+cTFaWNzoPpLwQhh3K50+EJbhYagqabWdPxWbyqyT1PrFa3pDgvV1fn5xWu6
/F7Xe6ng31Pf7a6FRlyooXUDF6monr24FrqtJRvaJPC7wkCzFobJyqzlauVE7c3bV9rzqor+P0JB
hWrMsZEfAAF5falpKZBgAN/1lxFyguYAC74BFT36yqyn6xxnjzsNw5EJnsEPxup2tkAaB/JlhCHn
Lteeh/CTpOgJdUk0QMHsIot1XE1L0VzrWr6K3kMP7hUOd/crusqDz0LuZ+9L3BK7yY1xVBy/n7XY
Xdpa9jTgKKCXF8uF2D37Eg7Jd6qVO5jri/Ir70hlUNIDAkWkZSr7wJIsi42sn3PHrxKbPH9dbhFn
P2eqk21JvJ2NgTgcSmN5FsXS5E2cVvXZdGgsXNJHhFM+bBc/ju1tpHds5rJGJmYo3bA+q4abiSYT
61hRaENrmAYVRvjYBqo5zw6dO2Iol8hQJF/M7TSA0eh0SXMp9OqAf2y601mk6w058oPcogBZBbPX
NPAoc5jUCKKyL20jedo0vIun2tNCiFeCToYvAtkBREZzTwvRjOxpZN9pLWaTUmisHF3lnD4WWS7y
Vzq25Ta8zTs8zZRrTuXAOSavErlVFZqbt8fwHtyHMSxuhXmCfYFbwjD0egzPZWpxKmCflh0KxxRS
Wn+uJuDXuZ17FGs6SoqUmvHCp1RqXHbEDlxI441G/WUczOad+vJvK8Xr29mnsjp6X2LFKx06r1Vk
prQ6pNNM43haf9OMy3vtAfdq2buHZ1yK1mv4fiEzvH74eAIJpQ2OjbEeiaUzdsMqrMzhnRmwI2zu
zQDMM8KAh40GroJYsl4sSblezZkSwzeWhBIHHP4dlK0MgEx/lktQ8cNkQfnGeb+KNMkNFJoXWNTn
8AdbkXHYmrQSjEpoJeaUf6o0tSDnPBwWhfWoFX3rDhRQMiU4W0Yw8RI60qBQh1VVxhtJl0yX9Jbk
OsO5tsQDiSjnc2MoF33Q6icVvUz9pU2Ja8OIg1pcIXZE9DqbeXeuzD7VsJ6OvHnuB1HZ+PDvN4Ud
5St9aqHfZME96d9HkGpfqS3Vp3ZGz0cnXHx7kkn/Oiwpafx5iFHu2WZNuoL8v8d1olVa2K3nUMR+
5z3/cSwLIpJj4aDDjbe39EdTVo9mmjm+heEG6KZHB6LF1QhuDztDuo6GqDxR5Mhcm3MkEVv56HEn
PzNsb+Bj7tsza09ctBtbQk5soAY30cMIEc+LL93iQE/JM6Bc39gRvTjIY+VyKbvyN4eSc4tlqoo6
+R1p0B8vitwFqLcGxHz/ovIy5iwSXLQIL8ncOuvQHJDfN/XZEjcWrXgTJI7J17efdF+Kv3tU7Dg2
Ewg9CELi149ajMD+hjphezf6o5bwfWWTLd0MvNNykGhi0/Z3VrlI7lBad7Ocxif5gNqgld6zhO+h
f7+vZuhqiYQ0oCG/cc2DzqCy3ZMfCJtR9+ZcHrxAhncTWZCU5DqqvAUkuleH+JeDJpkgVXU2Pn/p
HHX5dGybvlT2pTtNTXL49kva4av3FwHGpUWwgAUFhd7rl5QSTocGRlLfyb+CFs4usvl8xktnjOZa
xhnO5JErerlrR5pGWiaYz3TBTRuMuF8lFPz8NGSPUmT44ziYOJE6X9tcM7wM6b2XaJ8oO7Re1CYk
SsidIrsyZY8uO55m924wJGe1PdqrKpe+TqRrQ4fDspneo2Vz6MzF6Jiy03RMDp0xCOjCEBac0Une
dFJduRDX7w2WNXoczeu2VJZTK7ygadDkSXnOASRsT1Db9KDDpcTDWO2F4cQJca4tP15CNLR1to1T
/R3x+p92Ckt4wFhVCfP2PfPkbaqiD6hpABMafK2XOOd1K/Kjn2NV/cGj+dAh5b93ArkYnpqub57+
Oruv2r/WffF43xH5/084kAgb8j9boa/u8V/8dRk/NTwcjui/zuK6f8r2DjXid/w4kxjmAScHXYir
WZEJ/gktfpxJ+BHWIdYL/PcGK8ffJxLdOhByD44ygLshgwlb/g9ntG4eIC20MEvZIE/4uPqREwk4
Fubbi/mIbBjTg2xyEZlZiTrq9XzUpV6DRzVEm2jR2kNrjL9wzXXd5qdW3NUIHWgnlSx0JsyULvKs
6BMylJOlCOy1PSSbKOMnuGeiQyPJwZgr2p0xxqbby/VKL5hyapyf6PnCKhOuWfav+jK7Ayz1rFes
S4Z1gpj9mNwShSg8EW48JY8o1Y5GR7+xI/APSjAxmPuSIhnJd6VyPPEvSWikfpuwjOlT+JDjiz6M
rWXwiPYnd9Csh0Vpn/LUkVaBKPfWgy2tUjnMfHK5Wx74XNOLu1hWD0vAzZAPaFnaGjH9RSB9Rnrr
eFmxlL5M87yzhS4HhyRWKQHpAOeQ/HlOnDzbyEmwczXkFoz6NqvyO6fMabYVHHc9OvAxCY7nwVor
EZfPu/RBNhpng0MoXA1KQacXcVtxq2YuvppNNtDjlj36syNdTJV2uSw2bG67vBtn8zwK0Xy0XfxI
lZD8D3eyiP4EhekUSIPkmzwaqkudVlSI0EjyTCOpe9XqfZo8P+KfSmjD9tDkYU5pUicZWvXneql8
yVuJEt54N5jzTQuGHRGMCXs9jx44Ax0tdlJ5KBwrPFBx5bWBed4uNAeImm6VF9ml5CxflpH3pBp8
R5wMXcq2276rLlO5br1k5nlSZ3G80Ta0jboIVZty2kx9d4ykYq7Hep1b9m2ny16Z9RChBxM1bswC
LS2yN+lfLZZ3oDMRVGJ8U1oZPwTtNJ/YUlatwl6VVg4ny+OoJDEGnSd0l1nfmnB/EnPowblKlIza
KTuKqWZ/0hOtW1OyQjthaNNxxo5C/RG5QwucNI3MaTUvFOqLiVuQctHWghRTWjizJzl9tzLkvr2m
WDSR2tQw+3ZN4jGZY4/aLCczPThOGhl916RvJtpaurGuQVQZNFdEj7PVsbOhu2U/QFAVLQx2k+O4
VSmrUVM8LXGO0JiD9yruFuRbPgW2NU7HY0VPP2VJc2nJfPtR3V3mCARCelPU6TvQlb39AycguzD4
ZbIEFMzYv17Pf5N+J3rYW+EGqDRO4dLYzIl5iJCR9jJ69p49V/hnXq024mq4TTAbcFWANa+vNvSK
IklREG4sGz+kGTqbxqK/RVncwkJYgvR8NADUkapnQLa3L9bpP2REflNm7x6VRdU0yIoApN9b6opc
0UoIIJCd0/QBwEvpmxIsQkityB9Za3ZfBE12aNx3atN1S1qs9du3sJd52L1sBa/mjh2Dd3TPXiSc
UCgElBB13HCmqzT2isyjus4FeXJVBuk7r3sHAt973TA32C9wqoKW2DeJF5rcNqgRw01AjRCBFL7Z
+aZJL7qKKd+AmEBf4Vzrae14kTHe0O/hrKse1BqhlRF6aTe5dhCvja7ANKrfOKXk5/1JnQw3dmmv
ezU91Kr6PHfqzfJIAZmei1RUrblagTW23aLXtsVM19pltI44h90nY3skESUFdbRiNVrJdvRk1hOV
rT67mzLJditNOYX50HjcOA7eoVsl9AoMbNQTUTTe15pznSM3dcHtNydqs0jeMOqPVt3cJhTCXEia
7abqFXIkeJYzB8VNFqIvQrZ6g/z+GoLcTTrb19Ei38zoI924sc8J6GevpJlTEffrspIOK06u388j
H4qb/i8mdzns/XMk9f+a/uH+ZSqYv/0zj+sciDUCbhctBXHJi3DqR8xkyQcy2V1Sm6ZGpyCq1n9H
TYp6IHAYmEJJL+BdfZnHVQHUEDCJQwdYR6wuH4qaCL9eLmPAahTQu0R0JBBhRO5juyU76WZLohNj
MSr51pDHFJfMEh6OhmZER7ky5kfmGOfXPYq2Y5ziPZXt3KJBo7Sk14CzhmM5zun61sirWs9omxpP
tXJRxUklvNGOcdyUQXyOz8/6pI52cTXgcCjhOTc/eA0fGpj/6wP6NwchNYqwv99F8u5989A/vhqS
bBE/h6RyYAIr4rv+TjES0frP0oJyAD8Ior9m4kUhCc6Z9gfiSLEOsANRPWCciNBfYC9/BPKKeQB8
F8E4zc2hB5CY/dCQ3NtZyTpw4McHI4Y53TD3N7derQq7SprZz4bcuopprXHczfZcemQc5AcNFl0P
2T4F+ior/Vmx2PnsdiMQAwpoNKNW0R5sjakJjuZ40b9gqiO8mzv0AiLKXB4Qi2WbYJF68GuYU9/B
Iu1cby82KgBDAJHQBwi8Dm9kvzIiydQD5tIY/ag35vuRaO0qNY1ZdjnEo413nOZGQW/hllmAPm3O
AeuxWs/yqGLooJUYIl9arbgSa0KJ5JV2c24vpdrnkIYmaS5b53RjmC/7Thtv0U7OBiVsTbocpnhZ
4xBYVjSia3qh5yluFxQn8kWYFQ0s+cKet2aSAA5Wi/TIoTVGTFMXROZuN6f1po1lGha8GH9/CFNE
FnT/VZBFoLUH7wPH1F6IpPT6kGdmOREUGoFXdZHl9pMs0VAGK+fbl9oLR3ZvXRWdKDCDgWH7rccb
shkFnNTkm9bcrDJa2B63UgAaxhnQs7eBtQlpfL+75n9WnB9ly6PHf/9L0K3/ed/z7uf8/o+lTPG5
H8uNBQBNgH9xNTq7DZCV6MdyYwNbowcwqNO/F46/lxs+RTMAVIXQQGgoJVaBn8uNcyCqXZqwre36
kH2okrmLHF+OUkAjdK3i3GCKu2BDfB3IF9MwFkUVIaKkgLNJ1LC8UIkpUU1y6m2ncN2hIvlKufDR
HtVQnGPmTbO0vozvB9PVEPhOWDqHcjdTw2rmBPl9bKurIV+Cy1YfJk8ZEvTpw9dMTpVvTjQrR+ak
v0c/3LWg3n8MsF6iJZ1I0eyXJCK6osWN1shIh6jBh+lnCg4VGJ4xxZyFzf98hjIZ1XOneirSptJN
qknzkOwPh1HaxIiGlmqTKZN5WkuTdoyFt6NXCA3DOLkO/VVjp9Wnaam+ILZ4Z+7+tmQapJNo6kI7
D/rKUU4WOfAXiXXVTmNU1Ka2brHpRCtFb67tNpy+lno9VJ7TKLJnTlV5X8568amqx89RHctnBUK1
8ziHYuzpWpFcDnJe3ST1kiGtbp2AM5nZC7dSPj5F6uAcFVH3dS4b7SiXo+Fe0hq1de05L7aY+kpE
JHPR+sDijhqnVC3cMTSBd8suKCGdFigao/iLbGbkV9i3goEUqxFR2gVD8/CfVWVfKSEOy/+8qmz6
+0fSkH319DKkFp/5FcBw4qa8JwBZVIVE+eJXAENszIJBsUS0JHZeBDDmARAfUUr4iXb8taIYB4Qv
hOA6ezcnal37SAAjFoyXMxFUtE53PhNoG0nsXaD0cjibFaCoGU2VP+XKlwAYhVvqHRjEqZ3cCI/R
i3fzh012DzeOVIHLIcAQ2VWaxOMhfz17Gr1ANJqq4GID3XQJuUXSXHfGuzCf+2OSW/XoxnYCS9cI
reix7BEwH1aNphzJKRYL11RihNux1atfGzXLDuMikD4NZT2HboLsYavSoxf1pWZkqZfwyBtj1pqN
FRryOgtqm2a6dXxMWrU4hhitXkcGBStv6hwPb6faoeKXj+YZPTUF/aDrUY9ZNUWsOQrdfJkrtPaI
7bZjFKHe1pwh+b5J/6OJfecF3/82OEUxSIjJ+FIYKy+/DQlxt1Is4vU4WX1XNHn12RzJHq1MCeUB
Z+mCugk+NtzMhXTHv+nhWtUz1g9krQ5GAtwI+AgSXoE1ycSMKcRx32nL8HNS5bbnQPFovS6Lm1lo
ECmLYk2sIZIPfY4eBg6YUprKYzsMSQI8wDGPUYTPR8CjMPF1hXk4yZ2RuxYe5xOZAxVKUo32UUPe
rxdr4TdZo5phhsmVcEtjtvQ2KTLATbH8Lh1kL38uBhLlbIskvgpxDlD/6ze1LA3N2EzUEoDiaGo1
ZIpLt/mOInAIjMQFuFGdGnUrbRQqn53SGy5IkBUkXZkuGIp6UiCRvupG2dggeaPFZEujemArN1Ka
h5ucLObq7ZG/nwUTN0wZggaQNjYVFA/igV7sG1lojVWqkqgpCqrw3HRwOEzObdzQBA7mZOsayhC7
2oQeBK5ot84XhxR1ilbu7RsRM2xviBGh8PKoczDS9gsPXYZXPDXCzl+6TkP7E2heobSW//ZVfivK
7h4XHgPLnoH4a/9kkSR1bWcpXGjASZmLunaiMt8oPril1ms7bTrEcmyuhLjJ1ZYwOMYjjnOjNENP
wcL13tv/fZmjtQFHPgVNJ+C/feCxkWNtVsuy9WlEU5+qJaD1UCvVUeTfhDZzzLcyFkt1BQSwuk/U
BQG6oZ70aVNcWGq3QRy54PHkt0fuOBTB2dg39fBObLF/LgAGItKjsBw5tnLe3RvTU1dbahPILYIu
U/UzJz5bELl25igf9/ZFt/zsHvWhQ8GbxORXisj/ubVF5W2x49k9oN9C1BNf7uG7D/3cxOUDQSLi
Hwc3oqgavtzEOTAgX4S3911P9SsLgfaRFYoGQzImE4bdrz1cPyAhxo84eLMgCB7xB0DLO+TG6zkN
B9YCxQGFE2auyM29WltwaZZJGRU+mPmJcpllBYdUg6beNdnNrvMhooF4n1rradQWzBj9+MVcWv0p
N6PgvpKsw16fh8JXK+CmLh2T6y+KJm2glZSXQzpJV3rX2qdL0jjXcaLVnjUm2aZXR8ef0qq4q2kq
el2Ocf+E1WobhlZturMmDwjbh/okGdToos2N4DiSjMhDum7Bmphb/dwm2+ZauUOuY8KT/Ggi/L4l
VmkuZ2BKLfyb9iqs1DZzpy6H2rDEWneVSIXw8VTZ81y1Tu3WMyQUDPG6fKOotfa4JLk1gBsyki25
CeQmWtVlrjqBNfRUegoO9MSz6RFKu+NyrQ2tfZTRjWhFiXC5Nc0gdmU7K8/KWh7ugrwmtEYtZ7iy
EwE9Bkg3u2nXRkelk6qPWTmEomXUOunlSywHymezaKtH1N7djQaHNne1UJYPLbVwPA4jDVO6sgoE
WEl95NgYd91aWvRjHEYZzRCmfiTZnsbf3l6If1/uiSvFqJXBGgGPFz9/se2gvFb0InQK3zBbx6eX
lnwkz9IPLO5/FpJ91bRoXPrPh4FLlNtd+den+Fv5ciUha/DrOGAcQJtDeEDKnNzlq5XEOqAcREJS
Yyn5cVL4mc+0D/irBpBMJAPkpsQK8DPBYB0w72FSo/ZimWF+fGQp+S3BIHjSuxw/aDPE1/u8/iIe
Qjo5t/jlKZavqqUfffqFo2tVLTxqAD8yvyYTejyr1pUt91exlhYrKFARATWShVQ3YzglDY7OjhIU
hif71MyiB86yPR0VKHi1RX2i9CmADWlwLkLOOMd1NnfvbPj7WylbKKlNhj7KCg7q+1rjsdKVOMCa
uMrKoIH41COrDeJLI5dbT6ppEgy95T0ElbEXWaHHZiEnxkDQynFuv6QbGhIUpLkIV0Elp77mZM9A
wu8cOR/fCa725/T+hfbihB6TbGwHWbjS9eyuSRAZgEq8fjFw/3BS+9M1eBrRJIDRpe8DnZFTxOQg
4nAlVRQIm7EdfZho1Ttf029RMY/CoVNhH2TsAhXbexQzqkAoIQvz4Qwim8uykzJ3vkB32Th9czs0
/eemVVYWDbnWyaJsc3u6fPs59wPD3Q0ghAZkpYimCHulYbMc8AQlGAqdtDzNyhGdR6fWJOc7xR9G
ZCdvX24fGihE8EKCx3ylDQ814r0Hjg1qpch4AjLuNfXPOn6IclifbWgvbpBZFwUAVhcg0dbok+fB
rK/evj76tN9HqeOIUrxGL2ZMF3vnEA3BBTbsIAYMVR1XRn2eSYu60k24LH21bEn/o5Ybi83Ohkb7
9Addw8MbZ6eVSt06yqvWT+fYcUt5idYaYvbLXrfPcZxtc4tuj5J5viTpM3Xk8yK2U9pEZmjeoXO5
ZV/jLsNkdgzmKbpMFRxtmEYeh0yKvUbmjznQtouGAqJY4itDqe/ATF+3tr4tG2Nry1wZqMbnRBsh
ZRnJg1VZLQWFhjMgV4ODVbjiNpBC4AstrOuxLElvTspW78MH+CCa6/TyV3tOHJSg/MhIVeNKFkon
CEbwEiO7OTTbCTNlwqWyFjWNPqupL83ystVxPflxy6+uhvw0TlQatFD63j2Zmuhn81DPJ3ot1rxY
SlewR6ZjGTL9mRBUpEXJU1nJtFABymmwPdooPQnnHcM8rzU0i4thfpWstvjSIYH0544qUKnw5qQ8
ot1tiq4lLFpng+U2QRCTP5iZdU7QdG4kXXmYtuVylqW9g5XZvjYDRDOs4cuZXekD0jH0WgYk7nWB
3sxn5zlXjEKEYCiZwJJP7mJpW3rMPaSzdqOiXvTBINwGeZStcotbUOJi/iy+18AqTpPOst1syqKL
3glWWWIpXl+hpzZKPCRDpcMCj1Bn6S0qpEm85N1rnHQUOomNUzPqwvmzBc9pJZe8hBkX9bpQCmcz
R7Lj2bF1DunH2RgN+d96NpEmRPEDnS9wf6Ud9kUMxmRJR3WFendZw01cDtGWbMvMNE5Km6EwLZNx
MvIaIqxu6yblSsnizGdByDm7lrTUN9Iatk7OfwYFW1xdZ8827hiVatzu3jmpFxvsgkcF3Da4isv9
OKjPZiBd08cEnEzCdJUXHnKoo2ea6CzrNBxVD6ucA5nUGp56qBUr2AP1YTpk29yMy41dTuoq1rjv
1KH25QTtLTQ62Tfwjfux4kzYHMbWV1rek4M/Z60lxbwhmmTUFN3tYjAAJCN+lkK92GBYve0mK11N
tlm4I+Isjyi6AC0xsb2io/cyR9mi2gO8MnBnUlLz6QA4KpNGHvjFAK0RmlX8bzHde1Lqrgi53UFC
v6FHAb+651xOY7dnetQh6VjyhxgvaTQqZ2owXtQygpC+x30Kjfas1hjwC+v2Jg5IU/ejvl2CwfHq
Fo0JJdrzooDGUGQxrRQLB2m/ts0SJpJqhg9gRdTVXCpcI2huDRBOulTdwkLi/1rxF6uVetpL8YVh
Mq0okEXSdRKb81lkQejQ0yD2DKgyvmQt3wZ6SnqTbV/Ly5LiqZGuYaZOrvg/Wlg+d232UEC0INli
XbeRIq3E4tt1VooKGyFLrm6buGLSqkyOQgx8GkuWrtIEGPNwBnXqiBmolApX01ky4M1Mx1Xc7XDi
MPdMrD1LKHfImfToXAO/FHj4wxPqeXw1RstNypDyzuSFexozIZissgejQ9FG41sadKNVXkt13XvN
UObf8iUChGfT1RhiltsmzW1jRQ+D1t82eXNLPpp3r9MdA3Mxi7LFOLEj7hs9zXMW18t6N0+lyrrO
MxmbW2LHLqZUx4PmVR5W9sCsEGJOaWCQ2IN0Pc0pg0tyjuES0tSwnNNPg55kNwOojhS2TzJvMid4
kkderTpp0krS+VQgq9sszTX6FNTBfZvQac0QYV/giKURm+2pZpVS7Ka5oWzwINQr1bDGC4U+d/TI
6KdLW2MRTEYlXTWOBoKIk4o7NgztoO7Au/GlSIchaiE/a6T7eQqjS83OVS9h/T7sVRb81ChvTU5/
TBuSUad60AJOoy3MJ2VBhciAnpuTAcTQytFSmnjBIqQ1YxoZfFLppcNc55YVsxdtLcEENPPASp9r
2wZ0H+fPfvC6FIgauLmk/dJkUXSB5z5bGY1xT/sPCAAKhqVRgIvUSJNvOWUaJ61gSgR4/r4qNCLf
2AXKRykj6ePLSfTQhlL6KZale6VOaVodJ+L7S+CLuEG1SCt1VKjGjbX+CIKDXmyKNngpfG4WdI6O
Bbm01TSrrR8oo7226kG+5Sz+gJ3ntBKLUwVR9lhjwybXlrBTNbe7bZG4dQsPiexWi8IUQCr7Yho0
J7kINnLbwJ3DOCwspkHFgqEtsHrV3GhOqFNLXtuOF8bQxXdlwQq+WyPS2DyXYeVcSUXyEGZVcFxR
8ne7Uo3XLPFiT8mus6EEXW1idBHrMShE9J1l/NxX6mWl9WdNaX3To+xrYaUn6YzodFmIEtqJSlVZ
5JyqBxkjcsyEU1ni1n3M4buUMzzB8JNcLc3nk6mmD908WRxUArvxS7onwWJpj9R0uEraIV+rmdyD
kDemS3VkD8H2Mh0XFcs6EeUtOGYeE7QQF2U+Zmm93PWxg7E2eohD3h+VxmcIcgMWAjFpRYCxCxcK
pbmFufRQJ7xNO25Jo9rDe0h0UUd8mdMhTNwljaBLcypE7fT64E6fJQ0A2RKtMpu1yrSk65ErsWgm
zyPQcG/BQu3ht30PS/wHu5jMCRCxJGR+QvP9AHGitNi3SohQ2RouIkjkXRcda/qwDdJM+DTJ6IdF
jJOoyXzikTPAaDeKVd8merSx0gI3pc5+vugaIVuaeHJTr8DLrZNmuYKIlrioARWcIi197eRv1H8k
iLjSF067V0bVnNSKXa3rySBbFH5W2v4xUbNDJQQ2IeJQWNLPVZN0XpTHx2ZYE6Zlw3RuwGc5puMk
YuGAhRu9ztEoYvcxZtKIMWck+rlWsOrQgQlgUcYK2XbpxWxjQsMKzb5JmY2okZyrRxfmBQX1nLt5
lWIyqRZt1UvqO/Tw3w6ou8IFyUTRUIqS/l6lp6ysymxjW/JNOFurIcsJ0hT4I1b4nFDJBl+cPr8d
+lu/jSguaSkmTmwV5QmqpdcjSu010CdBBmNPvCm+HP0Igcqy1SInXLXt8rW3raM6YVfJM30DMP1c
hJPqwoKeUx1DH8wBAIlp7ImYSR4JgcS33BAMzFr6MEVspTlryFDYqJkGnAJWc1Sq2XNdNbdaRaTT
L5xrEm074Y9FAptWXhxXREFs+2oUZ6uho4KnEzqKcFNaiBxygvBWZnbGKptEm7EGRIPcEbVxaNnF
dLAtHQ8QJFV4pghCPxj1jXQIgYNPFsZ5tfA3OUjdTonSXpeOive4HUVVLGRPXgK28e87I2eucGRj
GGdZWk1TNMOYa/F+qjD41hTPkJ6r7AoOUF4R2JGl56F7c0zJ1CtbLa5vU3PpVgTPwTHk8OW7YPxD
Kbb/i1pWDiQvxvlvoILvvqCTuOvanZjw/GmI29fJNz7/M42vHqBupZ5MFW7X4ZCsx89avIr0Fao0
bmiSbApqnV9pfGsnYiWLRy9DvF42OYRfyTeq5soOKvBdafih5NtvyQiurpDFUwFqIfTR9pIRCVRd
JbZDvDFSl5yZJW4EDTE5ZBtaoVwmIOA2kV1Gx9DilHCl4QJp3aQNaE8zWizbnAW6iUBiVL6VfRSv
ZVhXN/E8o5+xS2M+VzulYXyrS83aZuTSSTZVd3Y4TA8mxPfKL6I69RAfNU9Io95rtfFbRRClJPVP
Oq2wvfB697tO0RSWNPQ4LX6IjeMe+6TyPCmmdJqgjQD8JlHkdZ1COQIpoV05ZLQUfD9LfLvUwxE4
AaPzduPkQxPq/0LxS1XYCP45Z/19Ap323+LXClzxqZ/ThuoXNgZyqcIAJ1LTv6aNcoDslWSWozKp
FGbQr2mjH5BgAuwhY5ej1CW0Hj+njXYA1oNqBMGNqTKp7I9Mm99FJeD+GZG60LEyrnYj70WNo5mN
LqgCesjHs7Y25yR2Vu0kkS1gqjjEEt9yZA5XY+R0p5nSjIAatDbbpHN5Qj2keIIQAezB6qx5Wyy1
rYNw0Jf7zg6j024ci1O6pCWZv+B66lx6Z/QX6tScarmjX6aS6twXQRxfhnOwfJLiWMEGijf0rJ2j
3K1tjnduq9ENAxT8LK9zaZiLVWfUw81iF+TZ5J7DVRbkh1MX+h8f3v/rJeZCDf7PQ/u6oar7eP+4
2xiuy4f78HVZRnz61xCHMgNvhpQo2r5XZRlk5mLNAkeDy0HozH8NceWAVidoHEj2U+YlrPo1xPFL
QF3Qae8jm0gFKP5+oMLLJV4dBug3xuopfhF7lxBWvw7dKD6HUx0a2IXGsd8MA0eOcZrea0RvizPF
izMHFjFYFEJSYwDkYebuBaXNiIfPnNLAk4IkuI61PppWWTsYjWuPTfQ1jXQJUHEs1aYvz8kE2BMZ
quwq9Pu4mA36066XwOBoIBCT7cpcSnBac9wneAnNLoYCLavw6DW9v8hJl2Z0kLCnBz0PuuMRPmtK
48G8u6EwTbGVLIxs+EOtzoRxmdJ+XTgdXDYQ58KT1lwCi6YHIpEU92Tr+6xvOo81aAb9AM2XhnAy
IdhRkCGXPEo4J18mTHlC/aGazge7dsyVQ+VW2kz4xAGkBnpxCtQdAVNSFD1SyiUADefoPJ4nj87y
PFpjHULxRG8LZiu+Ad6nJ57amv1NrWb66KFso+eOLhXzKQjRRDua20Y/UpMUJQnHEGAauTosFNQM
FG55ncFss+GlGvhEI2S3BgQv3Rt4GnegYHsNCnKR/JJS4Hmkgctw69GItuRXQWilNINfa0VRhy4s
0MD29A7eP8q2NB88XUrVc2jf6kMKeAzUpTnZjy8m0fulITALIOY4jAi9Mz0GNVEHe7HcpvnUqQjX
YdMsrXPYTovKRk0bt7evouw5K75fhkonpyObOsC+GmbG69zB2ZO8uS3GIyCin9pBUf2y09sTW6ta
Lw6C4IRGbb3HtE1OJzim79zDXjy2uwUUUgYRHoAa/nz9pGFSBZOTVxIW1qg9y6ZGO4zbGCqyHlWr
Pkak8/Yzizf3av7xZllk+JOpyKKyd71O16ZUlxMw1PlE8WEBu5BhmvWArSibty+1X+gVz8Ypn+sA
8uIdq3t1oLqKgri1kwC3SRFLm1qNaeY1D6YKoUjCPqsBLlmoUiRGikqwvSzRMjyNZR6nsCsT7XRa
0ohGJ0U5XNQD941LxekcTulD7HVjR7iGpgKCZ8X0wXyMYnAFabQ8QdCRbqPCsc4StCDfDS0fiun+
9296fFVvbHo97M7djufdo0No/8huE9/2j53PUg7gcRGiiSosMCaxh/04E9FDnpgKh4oqJoGYhX/v
fCqbomAlsRWZwhZo8KkfwR0/Ig5DW0sxBsgCW99Hdj4x5F9MCaJOpgSbEtwFTmaEmK+n4CzNdJ/r
yI2rY9rdzLlOV3QKe76Z6QCUu/h5aJLqRlNKotu/X9ofFrm9qfj9uoS1wmqBFWQfTLXMFux9SQ7X
vDnVZ8NtPiVkdr1YLvrBffta+7u7eEaDExbUOPGyjb1pz6vsh2GY6cBqwyuxc+o/raku7ywufCO/
vUmUX8JzJL7Q/R6Lbav/f/bOJDluZFvTW3lWc6ShbwZVZoUm+iApUiQlTmCiGvR9jx3VOmpj9YGS
bpJBJuPmLXuDa+8N0jKlyAgADvfjfs75GyPTJa5CApx5bZNhZ+pLyYayfb4bwhHideEDxl7XDTzK
959wKS2dvEV458Q24ig9b+PkLWpDF8wmmhWrUdMUzwjVQy3MR5xfopVcR5JXl8Cz3r/kGy+Q7II8
kzoqKdCCAHy+Syka5vGUi4MVDn0RXhWiwvDGs6NVWnhGC+aNkdUl0LQshyX9MJenf7YhWlZY1riV
0xRpyuhK9kfRteY82voapW2hmR6Qu9ibc59u0lY/iyh4Y/awAheIFwdUDMmXQ92zq+tCk3BtjRp4
X5gIARvzWpxo7YH6MzfZINWuIqOGZeZTt4rimRIyGseuZA7gbpNP5OF8SYy0M2Py1vADMEB7j3kt
49/48q5mFMMb+r/0g9XUWiGemzpApEs7iKgFv/+mTz3BlrUK9mkBVHEYX0zoX15LquIhStUoXPWB
hTND72uPYWGmD8APtVt6JL1r6YNTinG+7ZKDUIEB50wVe1E1Vqu5b0E94B8yn1nV8snpYbktiy4Q
speAPJGePJ30GYZfLaYQKxpmlGjq1MjsUZzMwo1KS8KO0UzNj1Q0pQuln5XALocpdNAwni6sQhl2
gzwI950+8q1JSkPEK3UUzGB/gV/u5NWUKwYqkxkaKrWpHqJAeIRSqDhhGFL0FsYo3cT6oN2Ab6CS
cmbEX69niE/IKbKa6csx71+OeGIUIbkKb7em6LvS+rnbG1ac0UkpxFF0/CIUf4x+ocNZEsbRVdQW
QzhrgrTZIWhs2DXl1WM24kTtlKj/3WdZo09uFQQhjCplOgf/fgLXv4w/bF4UL1ifxFhqDy/vd6xI
FopR82lT+whj13GHY2Keo02r1dkeMxjpuklxRSH45t1xBud9Fcsd4hTx5AuJLVU+pAcVWXnuX24D
HAmaFiHRlL9oZRwvnVEWejyC1OCmLObhKqrE8ENNfRpuLM6Me/yGtCvaDOl1lGqYceergMN/6/pd
q64xn5d3wIa060j3TSh4aK7YgFJphcLRuE0UQ72NOS9+bdW2W0kdSijvv87XEQQetchGDfWVxs+T
hOazCKL0Wq8FiuqDgo3627ScRJT2Ku3M/vP2VUyA0EAV0Vc6eQflHMY+ImO+ZwUmTVN5+o7stXnm
UZYfefmieRSDZ1mA/igsLWHp2aMI9PTnSht8fJr0FnjFbHyqZSWzgyCnPNTTRurKoXamOpfPbHFv
XBkIEYcB2E3sAUuR+PmV46a1JowRLa/XlDhB9zAhWU9me6qb3A6M2yGowzvsj4wzT7wULU4fmRjD
9OYEoaG+exJm6lCPMBJSLE8pRKWAQWL6d0pfN1/kJk5UAMwa8iGSKODgO2Sks6CZNgUe6BrK9XLZ
AJAwykOYiNM3SskHzFkb2npEDTvJ0/qjL8fCHqa68nEWgjKz9TwPr4Ukz77qqaBeQnCPr8Yu8c+k
J6+31J+BE2ocBRQm58vRRI6pmsoS5c+wtPqVOpjWDVi16yZpCfDG2K2gx13Q1g7XljAm/9KQsuDQ
FUDfjezo5dWTWcXgRawtD5ukbt3Wauj4WAs6OYiKdZxU/WUqZIVdTmC1BKwbXQVp89WcispVJvuT
V+XmXWLAxhxDf3ZVeYbiIxoQ2QqVwgM4CCerB9ktxfJ7oGiljUnDFxSf/ItWRoHz/cX9CmKpLYUp
dMuI0xB+YCG/fJhgHKHw94bhVYFsXM+EE9tXrWgfZq3UAmCjl0zb0NpiNaGiRllZW5ybiiuMTYK7
f+FWFCIxhV+KyeppT3vMAeBHScEaqZOaDbmrv/TdHNi60jVbHFWESwONGLtSA4qnTd3byWQcJKVu
r8/ciPx6zSxHYBWVRuREXk0vi7cJ3irkRqr6AGVwO8+auIXwi3mZbiE6C1vTSZXggHqpuqHYYK0p
NKQudjO/NGr+kvP3xkyn2EakWno/8P5OwmKoYGshcLDzqqZYhBMS86izUveNlFewlQID9qL0xUI3
fA9AsDojePtGUMaAQyJaksOp+Ee/nBxF5bdGXHH10fL9o99Y5krJ1PrnHPzvtPyZ+ACY/meT8FWf
0gnrqGmzL7/zcfLvJ5n2Rbfg6as/03EsJWmNEMapemEMT/7yOxtfPqEsu+zUpBlo7TBRfrEDBEmk
Q4m8wEJxU2hwLsKkv7Lx5bPlt+AHADtmW+IX/0Yh+uRQSw5ONQz1OGOhISw18ZPATEcuSKgDS5uq
bJSdDEFxAFaZGaFblppbRFY1A8LIonqFO321UnGvl2ox+ZL1ynBAk9wEUteIj7ERl9tQD67GQJlQ
45WvLfxwY6dvYyy5Q9n6iEsMmD4wZI5W4kaK5NuU41HXHIt+SP6FstH/7pp2ibJIRNgIaH7p/qP4
8R83LfKZVBG+/jtI+jND3puBm+9f6m+/qkFP9aHjV7fIv6S//655MSWX3/o5JQ2adQtYHXYbfTb5
qQr0s0BEfYi58FQ/hNhKkv1sSmryH+ggo7xm/KK5MJF/T0lN+QMAigV5HUENVHogF/yNKfny4EXU
UinRwKHnVIlyFYWilyFMV4PB77NM2Apal62whtY9vfA/V6BcXKvzlRXSNrdD0d0+G7yrn2fK50L/
T0yYP4+aXBfBK1YbCTdNHtSGTldCO5slXrTxrk+a+qoUGwtdwsEv7kkFsy8IKArXmLoWHhDKtt22
6jj1jsUekCxyz15I4bTw1FLax52O6JsINoE0IU+lVZ2KxScaNUHoQoEuvytdp+JsWI7xcQJb/COE
EPpxmsPqhxB3azUFp+j4UoeBiJR0R72Ugq8wx29rVSo7h0YC/I05koVPk5BHVyCc1rQ4cjvVFehx
vTwsUol4SEL3F3zxEpZP/HOk/jOif/k9v2nr799b5Gv/HTRrF17RP6qKr2L+z9b6XZR/JdY/Lbk2
/P4f6/p7/uVblH9/seDAlvxecIJOSRa2F2SU5XCCIjRT6zdMBREaynfLCepn2ZUN/TdHTPljWZ60
MS0FIWcajr8XHAJtUJPIhxDZX9QP2eX/xno77RxQT2PBASQDEsfSZS94ueB8S6hNAeF2V+pzkKlD
ltPl1vHGLpzSwucSSEoi36qJotzFkAxCWx4aEz3wtLkVkbZFPCoDzVfI/krV6iqG1KDF4K8NETHQ
scDUfkLxVhLk4KOpZ7qbDUp3M7VFNnkdy3ATN/IZvUb5pNW0PBFtEOqslKCQYzptr0aWQK8kxtEL
iGWDf5SZXanlgOpMrISONjWN7TcNqHGrVV30stKjUjfqh84skzWwdLyYlLZ3wJddxbQCd7gkYSQf
SreJHmiej1Htps3rZvNsKr0Rf05LMNwzZEFUNGBNKQiFnNQ3zZrtQJgSfJuULFu1wzx6wZDdUTLo
HYzQCrv1m+FMYnTak1sGCrSiSWHPQjWEpvfLV89LspTClGMX7Qv5NonxcRvQXJA6Gb6KoV7Keq2v
YjriOOsa0QpnIOvMgfWJRfdn2KWoxi3AdF6KnfqTVNfLW8DlbJiMnlvA89zwdFSU7Qkd10+jpHRO
qoXGUcT3yg1HfV5LQowC8SQvtacWEC1CHvswkkCIlsnXMsNwOVaEcyL48ssN6ekO0fAga+SMRhfv
lOI1G7mQdbnBICl3UX/sgAbXIJv7FrfYvLOrusBI6xL0p4Ok8A67pkOqfIPXacdC5iS+5k7yWgiy
NTkmFvWmqxg5bMLPmKUhDXtfjga5kbCKrJu6U38e1P8yGVne38ngwptExopCMji001uvQtrfGRBj
txEKCQB8nXGEMEJ0Q3Cw6oW5PFM0eVW6BePM+QD4Fi1lUBKnYGNT61Wrs6SYJFmYVoOZ7sWpjNec
8aBuZol/BLX62LWxYYuQ8zwzmRe/GAFKBPB922x0fd36fXrmtl4PA3eF+MzS+MWE6LSKBPeFPbjj
rqx67B26vbJTlG29IcYW7iRAJn1ay39rh/wvAUVbhNH+er+8vXnXb4rv/kbrqOQ0y86DPNITIoe9
7vcGqSH7rqmIC/1UW1vKZb83SJMsCSE2sM+gCsC4kIr/BqQZqExyGCVJWixxaIf/nR2Sq79YRXA8
F81J+NqESu7mZIPExUgeglxGay3pV3I0rSfT954NzBvRn6d49xJLDHpW5yRLkxBF5xJjqB7lclxH
JfGtt27ev8zpQvj5JBwcKC0C8XvScXt2mRYgSdCKou/66bAq1Oyw2GgnmnWHT8WZNfcqsC/XAkol
saktlXqVt/P8kbBAritxnnzX7Pt9KLXw+RaWjuhWPlzAPHEipd8XU7BWw2QXZdNFO6mbKVA2y+ha
w7QWBf3M459G8qdbItVdAL4AXizl5S1JsSqlxTz6Ljbk16WSbsIh8CAO7YPlxdbmbZCOZyQ5z11y
mVvPRlyVg4lOKnXFTAzu84nLApwa887JuxgmX2Bro3Xm+PPWdAVt/I+nXObas0u2JiTAuuIpS9Ty
YjHchWqyeX8evSpCLiNJzQ9EAJRjRT+dSLEx0ZwMWl6uX1zNYv6Qm+pG4Fp0JY56ph57vds3bexY
bXElYqx75vrEilfrhbrK0otDAZ3g/vIZa1VDNjupfVfvH0q1vpzbzJ2adIPg/AGt7d0URLtYs64H
K91UmXkbNu2ZhuhTnfX53roMwaKsAO516UUtlZ3nw2z5kxkofQa7N6MHP8ef5To7lHQkUHm7hZRE
8SSwxW7wlEDZUe5B8E+OdjiBu50EBxFmYKDxflh4TIVDanX7BGZhLyabvhxwAiiu3h+zZb29vl/e
GQc+zsWnShBVXea6Gha8sgl58gZvFQHFARm01WDd4JK8R9r+mIvN4/uXfSuyoSON4C+tRcAlJ+fa
zDdYcEPObMyHR6vOrsqi92o9vH7/Mks69OrxOKXR9EKzgW3hZEYogSn5dYtRX4J4TVJe5SoODhlc
H2zsV2Ks7eJe3dGRXImJcFhCDAI7+B8IB4jThyFPP5T5vKZsbOPh7I5G8EFPBjwnNExrkBJT4C+L
E+y/GFZnkW6ssrqESubq8+RyYnbFRbVS6rHH+Ig24/r9Z0PM662HI39Ey4NjHD2pl3NtDvFhFlrD
cnPJ+hga2ZU89nvwo0e98d3U113a6YktK/1qjtrtqJeB3SZfsH3zqJ/sMCKlbRl9HseBSrjvlbRp
h/GyYvohHuCUEx0ZX3MgV4a2Hw+eUWeb3MBPAnxcOOibeY6vcRje9HVhz4mAfEPnNNK0RkJkM2IO
ho+5GzTBOs9wsDAxC2MkReh5vkxkbVgQzfBoNIOHp+imZkQD/j60hgutqi797AEyHqDIZhsDWZlk
YdWN4fU0wFzG9cv1C6oaeJPCmswOltF7fqM5VhV/hnOEuJdmq1lxxSo/dFPgGOgGBGPqtnr6GbHR
Pe4Y3wZFWDXNuK4i3ZnCeDeP8g7ytO3PswuYbrPAKDSx/gJpYRfF+VUfob8hhPUlLbqjGUzrXg/X
2pDtCzDmRuDfzFb1RShxVSrr8UIeWLaqeZdJ0TUcxMuoSjW3RJ28n8rCrjH5iC11Y6nobgSh1wXt
pWkKoBaibya8OzajdRFEXlr2XmTI99gOH8lC7uJlX9Do9U2W1xqO3mHquNaUY1KbwEl9bwkkhf4j
ZGyXuLuMNXqrYEg9tXogcMPDyvkrRfs2BuomX7rdbHsbQy+vpTg71H7qZrNxIwzDHvfwVZ0Lh+W3
Chw0g7m5tJJwZ4S+17TpYeyDXTa04Om1ad0J6kfMVr0+CHeLsuPC186E+dZXtKOuMfGEeUvL+dgG
nbO4XpTWuM5l6xCjNFgJ1ocl6giRuA4k5Wim4RrGuIcU4SZIKCB04fWQ41hBCzJ3UGl6nDJhFZv9
8o9dUutyxgbwb2rd0Hu5pb3vjW1NGiYyQZCPP8SVuC7RBcwM1q3UbJtKh+iskpuFO6EdVnkS76jM
eYPR75UCEmgzuaXfbtNeQw9ldvFF96hGbtE5v/YBA5tVfQkAwCvUCb92VOarDJ16vhMwCY2hdQCe
f23yLIHFisilXG+7Rt0trzpM+TP4B4zg74S+3Q7q4EEP3ogBBiZVgCW6sFKDcUUb1rQbyHp5321x
yb3mcLxLphm0kf80B6Ab7EBI/5iSGUAn+gzh7OLTcqMDq1BTdhc2Vl3+aEod6hLxToOWHzCs9fJq
FqesOvrcAB5RMyDKzBOqqhtN8m8zeTwTod4K8uAHyZExFSDROgm+c13pqQlywlXM+tIw8SnOx3Wn
yWe2/VeFnWXPXUph9C+ppVGyehkHY1/FXcW0LDjayY+QVVzrASzP4irVJreR1F00ZZtuqV9NRedV
Qn6V5MGnZU8VNf8+7JlJDa6HutneG3CsfRwq4nFy3w/Xr40Dn+4SrCF1jaWHf3LMbFFPyjPfxKBx
kUgvJTG1J2v+OuDUHsvKbuTfgoU5jd49zop8VLVxbVCtsoPiHBLkNUlruRW8e54OStB5Tg4pspYO
qZLiKTsN4XXUmh/VfH7skmnd4sOoG4i1Ku0+H6ovkdE6FZbaOZIf7w/Hm3Pj2S2cjMbYZ0LWgD13
NWW8MKoAfnyBJCP1t/ev89bkgOmn0jhYem3slC8nR59WkSC3yuKfm34uRfUIyRqdAG3TztbTGsl7
3zOMye0IQ5USfprqS9USVgpRyPLrrSD2q9qyDkUd7bKOZRt254pdyz59cgZj/wafC6zQ4j9OxgIj
cVBj9WKZWwSoOPdeWBN4QBrGyWDrab9a5Ck6wboVAuQ7Mra398fojfxvESLTwKcCDKLn8HKIMMJQ
wmoULQAkD2MTeqYvf404B6X5ufTvjbwHWBaFRTSBOZadFpWFUjWKJK0sV463Wad4eizjEIahvDyt
lVIlIp8xYKLf/9bgsvjhexKBsJF4+XCpjkBgG3FJZHK8hI2j0zAIxjBtOejWkhzaRgWqkg+XrHPR
5+hox0CvTDbLjJhIytQKs1Rl8Ca1R7BV3mhTutH19IB2666Z623TBp8wN0SXQVx3We9VQ+/FeuaO
fCcbe8/gFFQHwZFC9yGLhDuUsG7GJMR+p7mUJtqhpnXAEupohtqurSnsBhpCqdGuyQBW1vGHLB5s
AzPLSo9xtswf0EK4E9PqUHPTy/fbsV9NeJ62pbIBiriDBmrjyOgNKnvcGH5aTmMd14Pyv9ewByrT
dtvnwXGMcdvq2kt18r2eU+CETqGEkIhJmr2sks7i86a+FImYNG43y2FpGDqnS4JPgSpAG1hUU+Id
cIYfvYlfEbmy2o3XlTVfdTneWkncr/SSI2LUbCXOwctJy2Czbfue3S3d+KHghaJwbSbBejFuYrfb
qdP4VZXb/RyMF0v8nmp158sPUeVfz2VKbVDYN1bCHl0iI8FRxO/NgxIH23Q86mH+IHX4MaEyVRX+
ndhwBNfNA2UIZ+pB5PEe/Ll1mpJZYEUfAk6fFadeo4AZ31qHyVDttA53gwLNiDHs2+pSzIJrC5dX
SbbWy/eimYMhO6o4apt+VI6CxT+DcDNU0Y+R8Svibp+ZH+t+ItPTHOqeq1ZEboANX06w2/WTDwkQ
E9o717NheXXL+SlN3UGc1stBRo2tO1PF8FL3lWMjjPDXjVuffMS32ksjny76qN+rCRt+zDtlrgVW
j6JxdtB0BBKyy9mIr+OaQ3fzAHTTAed1tdSMTJ9jlTaspVLZDVm/LSfEHtiFWhWh0Cj5ME+RExTD
Pic5xbbvQ07CGlsosgg1w8aXQ6Sid3MZ3iy1kGWO6FgOBISpfiA8MQeXLRbFr+1koNXRzGtVzJiv
g2ep7RYDDLf1mZ+wLvGVWteh5izvphY6j94P4lXCjVEwQAJpJ4hWbUw2Us1JbvjIkr59P9i93vwA
NQCTouGGaiCF+5PUk8ZQ3PHsuD8Hws2SD8hqt585VS7TII/VTZQENwb46kid1o3PMVCxzqSlrwIu
t0CHHeCZhvoewOGXMakQK7EWlREvW+T9+rxFc0CF6ZZupuwX//kva/1kuqcBcCnGgMekCb84yZ8+
L7JbQp6jl+2qWrwTUMkCtdjWdtSE14Y4u8rMMb5Rkw/otnoVcRhTsLsqHB+qKrwupwp1WUXe+aVw
6MNhRSID6nh41NXIMceADlBByklsAAcSIi/FSV1Y2N5JtOvntLNbcznmLINLkoZr8LqLtI00kRRg
EGbKw3rQO2cpds06pzBkvdZ6iXLVoPo2CvIb3+/2QJN3haEcEVfbaQr1IyO6Jv+4blg6AOwuLFpA
NRg9tCgHezYrDv+TeizSIHcj6H3IWs706YL72JyxndDni1ya0JFbMtCUGKXIGLGNOVFwzg5qrR+H
NvyUK9EHISmu2jrLbXP0vVojqSiJl11mEGOZq7jeTrJ/XUv+jYh2UD4IHnH46enbiYw6F24ENlsH
447rTg4gXInpRlXbR6EOv0+jjiqXqWz0vLwy9W7bs3wFShEIB10ncYJFcO/fFLrmSApvIKiEQ5YE
961CRkjmmONpiXhS7xEJdkGUrZG92flmftVqJHVwH3YhyZqckwMX/SqooB42QXBdtSJ6OyslYa9r
zQO05puEa1Iy+yD57Uqc00MlAvexxKNJPp0KlresiwYEuJKrmxG7bqbZbiLZV3SWKHlGp/Wrtgx3
ZTyskjq4XsIsin230oAEV9s5fY2NsFoK7tOPW/EGD+DETtFEMgBYa1W6aWU2xXnR5OODDhocfOob
udSWLRhRPMX6ZujQpjtT20ohLuNtWCkbuAhY4BUJPOwfEDFLuwF4bKs++qRCglLeeKGYk6u1GhTR
/EuSmDdR3V0oafoB4uvGaIvDknjHBOWZRKoU28ewTjH5zITaToR52mGm/gHVsDtNDq8b2byuCM6e
1WUELNrGQePfLil2iHepM6LQI9RAtolo8og7OriP0g88PWWnLMDfDnS0SnLrQvBAxW9F8mQ0Ch90
COzLeTuV8FbSiZnozfn7QlJ2lPx3qaF/bBpOJ9U8XiQG6sSFgccZIm8pe3v82cJVFv24DCtSRd8v
O32dB2fOzm9EDqCknJkhZHF6Oq3Vt5S3sqkRDde0Bk5HDCYbLyjOfQORNqE68X5kfn25RU+VMz8Y
ViCSp2QsMdLDUUE7Dgf7br+cT0KyZjPPvywzvRyHM5d7YyMARId72EImgROun5TPJjBLMOYGwy0I
+ikJdh0hKp3MIgJHLUanyYM4hTeDmRyiMIMS2jmj9csL4m/1BP85KuP/jyrMcjs47Ew1ZZi2+V9P
mJvge7FAWV78gdMaCNMP6BtP19/xhWx/A0iW//Of/fAX5BEBre//8398Lbq8XX7t1G+F1vOz2bH8
/q/vXXzJ+B7iX1+i+vtzsNrTN363Bk2wZaDAwFPTAiNl4cd+twbp/y0tPhSOFZnptDAdf7cG5T/4
P5nKf3IW/9EalP9A+AXeHPxIQNR8+e+0Bl9pVQDbWWyDFsQJCd2rqVVMcgwFKJPcEvj1fainhTOC
DUPtHIEsqpajWaEKOmMklFZ30FnEm1pV/W0T6eZes7BDR7Hpkz+o6ARWidk5otT4sEBFKbS7cKZr
PqRSZmOIGK6aXhiglM+dN+diy9E50W+7LihTe0Ap8nOS5uYxyFT9uxAFcWpjj1Jtx1GOga0nJrvd
pOuryewne+qycMXAwLQfisH/bDTSfPPsHV79TGmfo+lO079lWKgGwZiSWHKAmF6ee+o0mLFdkyW3
6Suf2qZSuGnel57WKJU7BnmxbZBq8jJBy9ZPV/5PWGf/vv4HssE58q/77jdfXhqCPv3vv9eT8sfC
HqAXg4z8T+zYP9YTH2n8FX3hJ0uE5612+unglOnPQ2gFKLSUtJ612vEBRBZGRbH87+qVP1HiX1RI
dHDNEoTWhaAMiuQkVGPzohu43srYmSDnMCXGRqlyyza74Yc8zyh9faS5gTe2MnxtAmlr4R+0BceC
GlxmusVcH5hm8hE1DLJ+RT1q7ef/nl6nERvu8vvTKwL+iMtnG/7f/5N+z6bnsfvpu7/nmgzSGDWC
pfgHtusJ4v47diPPZaAARZBBChHtOu3P2I1s/sJ9XUStF2zjMg3/nGsYcJC3wUEltkBz/1uxe0m+
Xs41muT8Pj1R8IBQW18GqabuIkPoIO5MYqi6fTxhGNUKEf91y6Rbi4G8rlrju4V2io7PrE11CYYk
AnNGh8NUK0cf/YNZm9ZKnSx0O2V8bC1lm0+xZMdde9fCF3WSrDhapFLY3I5O1Aq50/d+58bzDGtS
Evq1MRqVncdj7U3KmO3FOdklvvDt78/a/wqAJIIafgnvhcZl6h6/MHe/58+n7a8v/p64yh9IBhHP
4LySTb84dIB1hy0BD3ghUT1NwX8cOszFUhlmOqRBqGp87c+Jy0eAURezyUWLiCn9+7z1ay/lqPaX
if4TJ+PlvAXMZoFsArMJ+OCUmtgWRQiPVVXcIcOLqZb03ra06k6LQOGWdy2KtLZf5B+7fBrcMg5U
J0mj1CnJaUhZ4vs26gbwnOG5vscb9QdqHai7gOOy4BWcokmHlNJyrvWKWyaYMLVNn2+0Wtx36fQY
VtSmUMZ6QIpEssN0virLmuaM0eFwWNxNszhtDfqrKeTGujRvJUgm9gAOgrrJ0QrIV40AgxVo3ppN
pL+aZ79xjcFAuzfpK6eulXjlBomaOpa5QAoRU3aQnl3LqA7rJtYtyH5OcNfFPelj6v791fXPHe3/
fY8cOu1uMihg6kBHwMFyJH9vnV0U9Y8iTX7RU56vtDd/6Oe6Y+7g5UyTalEzXYDynCp/7hdPn9Du
w6lTWwgmyye/jvqCbPKlpQywNNt+KnP93i+oa7BaAbbTFYC9L6EkcLLO3lt3L2t5i0X60y+pqHug
TECp7eV2gZiHqSI+Ed53O3SpMEH7NJ8RkT3BY7++xMmxuZWUtpZmLuGCRfvSf0ove4MrDW5+Ts2A
TfTZ3vfqSqfqIalBe8YyuVLh1Zur1Hn2st84/r/9IE9iAhoAfOzxXo5VACMlUcMhvEdJC5uZi/ne
X4kfy4tzik5PygR/xsJfz/HsQsse/wzspkqjGZfyGN7nqqOEXjbbxqpGafIxXG17mzrirt2Ve/+K
LdfutpNbXyg0J2zdNVfJVneLFcrUkuGdefw3R/fZXS2fP7urNKZgihdseF+bG9oQyWZVfLc8GgTe
4NZfxrv+YVRtXTo36i+zrteDsczgZ5cNa19WK4PLijvJrT+O2/kQAzK/b277vbTz7eaq6Z2YCLrb
neu+nmxKP6+NZMqyMS5Q+VcNv0qIdTVuw3vpa97bZm0XD4XTfTYp1n2sgXdcJqtI9jSQCY/vD/bL
YtLrC58sS0uu5VqUlqk2eQv6rrbnu6/F5v2LnJSQXl/lZGU2CmANtLDCe722cU8qP4uVTWKOcjkX
RG4SjFgkOL1iv3/dJ4fQ0/lNIsQxmXMqOEvKH89faR8VsQnoK7xXM6/Om3YVBNPsDaZV2iU1L1sd
FNRPDP1DpsWL69gWozZwb7Xe7g1JSB2OuJUd9F3tiOFYHFNJvbBaWCbJaOC9Vj8IC7U9M2Mvw0LD
jqQFsCP8KCYj3BiFYdlSL0SrUZHdJG/u52luPGkuf2lb/vWJ5uVJ/Pfo/vmUJ+Eil0JjGkU5vIcp
cdle0bC8jhzpAh/Pu+lR+owRwrlO/PKL743rSdzI44AWhjyH98qNajqotwi26mVeYJuXQuiYn7CW
PfMmzz3jSUzwp7Tu60oK7ysv+1JtfG8ync4bV+lBBLjmoI3QX8021WMPC4PJUVJ3ge+ZTp9sIkwq
ESnZhOt022zSNX9OLgVX3p+Dob8VQJ5KNorMBkwS9nK2zWYvhnnLPdaHeW9dZG58pkv/dAY8HXdM
jtkTID4jWncyn+F9VYpaR9E9KjiOvkYT4JhcF9f1t7a0Z7tyBO/rENvVrfl53ofudNneSyAlvOih
3U/dsTVX+na6km+QVLZLZ7oPXN8bY9sPbGMrrKSb8araiAgifAd5/BkU7bdadRPJ+wDq/Kr7llz5
dmwP+8kubTqvwdWXwT4HuXmSS3zvCU/mchpWkogvRXiv2Z0Xbns3vxTseYVADda5rugN16JqJ7vw
xtyqdoXEpuPbsput1Efdrp3wQbR9/l3dABe0AYqc2yOWQPXe7Z28YozY5xwT8fCe/t9h2omh09wB
gFj3m7ZwDVQs2/W4k3bigb7xlXVAVuT9daC9tQ6ez4CTdUAVcBB7NHbvE7s8qLvwM1q8GyhV++Eq
cT4am9gd96abOPf1rnGRgmdSVLvKaXfNMVzV+/FD/nj15ev4IfWiVerEzid6T67yGRNIC5aYHR+L
e/m62Q+iXR6HfXdmGT8JXb0aP7rJnENx6cP18+USCeUkEkbU7e9bF+/fLS6Q+tr6qq0kFz/ZleER
k0tPv5m97jL61jrtbeD+eH8ET/BlP6MloHuUt7mHpU7y8hbkMBAmU4+j++hOvpO/C9fqN2xs212e
eeAFVPqCCizOMw9+Avl/fdWTw8XcBIlGlS26j1flpbYR7Kvm0K7BUOzPLaGzl1q2/GfnmLo0SiQ9
uFRykbd2diQi+Ktom3v+BYHznJrUCQH29ZOdnCAqxSpQwMqje3Xt70YXs6EL32nd8TC6BKSL8VHw
ps/itnE5PtrDtrlJXMON7s+81TcX5rO3enLCMKYsnY2Mh2ZRrod1uZnX6WN4GT5aF8FO8wCyH3tc
t47+hUjsXL9/9RM2w68xoOABj5PcDteEl0Oep/koYaoc3dNdcFM3vkReaZ+6oSs4kVP+GD5Xbuf6
drmT94Fbt+7RdMTgzBQz9DdjwwKZoNRMJedU5G/qrABNHcbg0/YxsyP7083x8W4VXVAhc5lxjQNj
yH7cHh8Ne9/YnE7czPFk29utSzu0r7aqkzmXsiM62S6zP+nrB/T0V9n6IzEkXF17ibM5hO4KmTB+
b3vlqTxfbz/eBaubzL6kK8M3V3sH+LHb2Ip9DLhEYz98OBqrfbF++JDYlzPf1eyVYWuuuhbtD6ML
Rnp1vOzdwWsc33VS21lP7tX31dXn66/edAnLU/bmVWQfL0VHs2Ee2vve1XeXR9V7+Bg6iv0j4UmP
dw9uZX+8w7zd/lq7k3N5nG11m9mbwv6Y2lzfllaK/WnlbzE8eRoAaaU7ocuvYr1FmPx++WBwcx8K
N7NvLib72/Fh5hHcveB615d2bR9Sh9veuqsPu7vCHuwjz/MNeMjqdvMtWJncHEUie3OL+oDz7ZPv
3T3428gunCu81om0NwCdncK5ZCyX2THuH3kfANDtjGcuHMHeavaH443bu8ft/+PuTHfjxrI1+yr1
AM0C5+FPA5dkMAYpBlmyLOsPYVs253nm0/ei7JsphXwV5b64QFdXAZWFdGYc8vCMe397fa19tx7t
x2n9eOU8wYvjbz2OvJTozKya7OWQr91mfXzkpsaZy3K8zFnPvGGyb+0P1Ig700nnVzJHdZl3Hr/f
2ivVBmK1/J9vK221Wpu2gzmS49yudgfdTtbbkzfanzcfeVTFWffOtrFPhMQYt9efDrdXqXOwT9cz
w/l6s7Mcwanc1e56t/pwbdo7y32o7KtNZ9/Wq622uqYRh5OW7UDQtH98Md3G4UQ60z/rz6qtMuJO
iNt2ps3yvu/sQ26vNhpniYJP0TmHW9nerEL7afY0OlTZfQvd9eAJO2Vny94X+/ARcfhdYD/CB1zr
dNzqA38p7V2wfLvYvrdsYsl27oT8zevvhrPalWv/arWTnOXJvheO50Llc3tHPx6uaYjndEpnf4zc
1Y+Vu1t/Xw46q8PTvnN2qBnsjyxoxNNOq3y1/j478aZa7bvdzeTse7f3elfyWneT2Js9NElH3t0z
uyeG1f5417ve5Eyr2v14vz9q9sPGYEb0rrkW16tN6xr2/f7qhidPXE5kq9LBJ8y+6lbH+8S1C/eH
Yt8+PDGSl2lk2D8yd7X5eO+sTruJAXhYf6b7MvvH/eZhsOndyY0PX66hk9uHz4HzefLG1W7V3kwu
xItVvxLWhRva8ZVvs7fz3zVWUnbgbejschfagcuvLr/XOYiNXWF5oI+rjzxdu9r5zu3Nw9fBvhrd
hg4xbGaehzPn9u5e5Ivpa5MuvDHc9KNop5vyUO9yZ3epxv+Z3fnm8PBifTvLbsmCqUdqxfpmsLw8
CFcPs/t13zBq7vlSTNht6OxVR6brC+fr3bpdZdtvhA2q7SfTvl7OrkhOPcW5/b87FaKsX6CnAE/V
sx23jH0Ju9s6InKQb8VVAGF1XW4DBDy3sdcSgBqO+gbWT75SnJwB9/7u86w7ftMvL5o/24Gt0Ap1
NW+WM6F881gcxq3BOriOVsrB3+hH3St3ybG6cKf/3WUH/BK8G8LoC/3o9ZYnYs7dm8oQfWowClyF
mn+yAMLbglR9ydE241paFk4w1salKN+yl56/LQBmNCfc56nGk183nGVmMUgCDQ+reSv+MH+on4cH
+YEbSbk3TsLdL4jiH6XE//1xSIAYX4yqNzqSn3CWzfcUGsv/+sd/NDBaGty+f3pFLKwuQFBPX/7h
YGn95WU8+vlnf+V91H9yMcGSYcnhkMl5QesSJErUYSgQ/SYRjtSDivK/ItAkx4EwExeGLKDI8pKW
/CsCrYLrApoN4oJi1T9N/CwJyb8HDhWUlLlz3pekReUOL+bsiDiP2RhlmKCIeAykXmMUopwSGvar
fFPnUp99BKhUFl/Jg4wlKklBqfuvCjCPYkVyMgwvBafOgmKwjaiIhx+2SFtBAr8pxwE1PiWmxRE9
DTHUgzHa1b7Tx2VWK44O9jX6JvSN2YZeoWV9p9jNrFnNZmxmReB4aRR+jjOXPssYMtaWcaEM+uwW
weSCYWUtzB1UQii/1LNrUmBlKQWDSmcXbSyP7N1ZV8m7pDXCdD21Uy90dh7CgqRQkeywOjutlprV
Kc7T0fIoLxCMGykITPHSc71ed3RtGVxAKCB2UxcrA397Pf1lpVJygcquOtfSYlrNYqeO10JidXpD
QUEqmGSGwYUTJejEJK/uxwG3vm2CeNAgUtXHPpRVZRAmMsihlVeSq6IpjO8yKTU+SX2Sjr2b1HEU
qk7dax0Gx76EIvXnNf6P1pR/Lef1/5mcbeGR/dfSGw8Y1LfwH4ibv+SvlpnlX/u1ymjSP3UkOBjT
cNla1A/cgn7JIjT1n9CgALaTYFvUkQuG/1eeC47gUtOyJOBI/qIkZ7v6JYuQIf4DXxPJOHORQ075
ZzyoZxzq38uMhpSOxDc6IMBJLFvM7tcDtGolOanyQbOrwO+TbYeheOtMqlkSVGvQEdsTEffGkVNt
TPFkrIbPSh2q3XpokwIgQO/P2CzjkuK2c1WIDsUy2WgHSkDphzlJqqcoQKajuG3B1mvzsME5u1JX
TY1O044SHZVb2QX6l3CSwsRu6zA41vBrIg81SUAwu6Qim9riMiQfLM2z5HbTLGyLoW5+WGaT3fdl
huQ89stW28yGr45ok7OCqGvW+eJaBQFariFGz4nT+KE/3najpO+Gpm9Gh86vP6OcDFtHik39pipG
5UaHDkHJw1TET4kwVR8S0Uo+W1LQDwTWw+ohkFvS2M3Yx8IBl4FxM4hKVdtxWE3fM5k12s1NvFG7
Qg4f8BE2P2hKmuEBVxizjMOtJChOBBjad4pGUz9WqdUnjpoIsWlbg5A9SbKvZ/di0FIY3KSzVLm+
QPZ+ZUq9ctfn2UjdhmEILaJiDQ6cn/Wp5LT6GHV2NwmkK9hU9OhEeQvHucRKKAadMqXjK4aUtdhm
3AnVPmnCDDvdOpnrdZfXEXaOYVDtMAConsBsUdciTkpcebUxkdpp41SB5eHX8rQqrbk4ZN1AbbgU
N023Q3sFbLgrMZneRZJP4FqfOypSWzyVtbVvackxL/uGzynrWelWWR6HzkzY+SnEPLq+puZI8Ldy
pmDKKgrml1welvhW3gArNvTpXo2F4FMqDkCZEzPP8CAuVb1DuVNRRYyNV2cETjk0TQmQVqS60qjU
70Fe5dkxqRpV8sJIoDbP7rMx/tg2SqO67chK7AiZAtdX7uhbmwrSZC+FepzbkUXex2vSstM/GEZZ
lzZcEnFLkjgg5DcaY+zqoV6i7qa2MbyrydfEPYmUacCfvGSeOSzC5UOdi5lqB3UwfpWL0PSpoBgj
fH8jzL8zqJjuWNWUJ9SZbt4UYUSFMBD5NLuR2jKo7c4qBmGrQiP7Ube+Fe3SJg7DL+hxW5NJ4CvG
VdaIpNmySQLKgdyqie05zXXfy0EpVnbd9CXmQfOY47fbpnFHSUSIvUtv5D6Fn1DeSieJgyBez0ER
PYi5Hn6vcsPAq0Y3SgmbWlGjnl1RFm/7UCk2oxbkN+1cqyP2MVXJaEoY72zq6ty6xHBUEyF3bipu
FA89UaTeUn8ISVCWjJJW0F0rNuXmWu/D/IshNRUJDlWpbxO2OsEOlVrGLkfABQlMiqVW+y4s2nEl
Z2xlrhCIeLH1hdzt0L0WRPIzPfAkuRSjzSjk2XqMsZZyw1TsbzB58x/KMMDcqMY76pCJjV+7rHzt
XVpnYeYSCOMiHlhJYvfyaHwKMtEC0ZLKJ3ES6n2szIqTBnpXuDxO2LmAborKrbNs0J0q7PAqKqgz
f2SFjD5ZbTN+AUxvmlvT6oLUYaWuMlsZo3py/MTPj4Mp9OFKH2TmZpDHw2lKSwlnB6mjTj0D/oYh
cc1Zy5kFzfIZooMpuaacdEjH4tzYBLOeLEU9ArbHqd+x0ZtDR+5D6c02XdXw0Cf7eff6H9jm/32l
LdK7asf/yL7X0TcuD7dfssV05vvfmF/+vV9bOsqSf1J5jE/O3zDfX1s6unQIVhSlLny716Y7gsQf
scUS6hQpkRWfJSW/9vTnCwfMe1Qw1ErAJrX+SOu4BOdfbOnPGstFkUaBPnUeP0vHXkbUW6vqVa03
buUZz61gklgGhqldIRoXtzirNNsXp57Tz19+qf9eBMGvGuRyi8wegRzyeK4s56glWVAY+3PR3xnW
pPig+tsUywwpNHez1XSMW1W+1lixPbFSlU0BNmHdTEKfu5IKXCL2e7SYVJDFlMD0KlAJZfqel91n
zM0DSmQBYH+o1Sl9DAQFmzn20KMQGz3VSk0Wbae4j7+MahKIJHZz0Q31dnAIAOQYrSJ89++Nzhwh
0FU4CZdjlX1+/92Xe8XLvl5eHT0090iuW6wlXFtfZi/YrzN/yvr2LkGY7USmHHJCUR7mWrpkwbBE
KF63tECll6j9Ahd9E8GwWhFES6tnd7kRtYcoRRBtVKHk+gYUcJzTy+KqGwLZe//9lvnxplkNDTlF
bdhMmcbZNVQJw2LMMRi6qytFAojWETZrrdpVFZQ1moYNc4EzuKO34XVujN8mvRnv3n+Esywc02gB
luJuyFWKi/CbO5QoUkmvyll2h1BXPgRVHa1H7OXsWssOBea6XqCA7ykFM/BCLLHFkIpba2AgikmS
rJJGk1dtIgxrPa2Tz4gFa6CTRrSNZWve6dZnPwllrwmH+Tqtp0sUi/PxsZiWMDYWKwLsbZ5loi/H
RzB3igK2V7iNxU+6HDiFQGHepaFxPuGXRog40IBGY28mfB80FWUgiQArhBBz9L3NOPS2Fpvj/fOn
+J/YIcp/Mxrwu/uC/b3OuqdXG8JCpPi1Iehc5PBDYN0D2bTwBxkE/yl9J8rEboA+dskg/9S3/7rj
KZQtcetaEl9oLH+iuX/tB/wRVUtsFiqfFZ4eM+JPpIxnKwepY1AZeJBihKgTt3meXy/2g6rLBL2E
n+NhKb0NtWRdmlB0fN9Rn/m+7qh9IBjm9sl0CKj3ZzVb81B2O8O8DqV9bCTrQljkC/c99ygOcE4+
ktNJLCdrm43fmK4pCLsyoP5deVLbR8tI7bHqNibluWVSU7eUe36le0EYUwAuOvngGHHhjWDTgN7g
VyrYQUx2GT1ZoDbuqNeLYa8dxthhRym1t8o6HpXrZItRyqbWyXabWEJZ0USpaRZEtpzHd7g0PPhW
/2EOQ8pmAcda7ZWurZUEk58M83p+Rxpq9/2V6WzevenYszwqEtVez/ym9tqqoLY0sQf9pMJvwrrq
wjL8OlfKtfzsEy5//uITllWZhCMUU8+ST4L8uZcuSKTUt6+C3hdJLebpMKop4nrdQGUIeSPHQ+2Z
wT4SYyczb+fEw1rL0RGwiHeBXDgWEm2zSg5lCFMp8xJZd+P42JqNU3O7B8uLTRasKEED1PepUxpX
lO5hjoGAQY3Y+lzmUeC0hNn5rbaari2N6yL1woZyI0yi3UHEiVsutVhIAdRaNXFjd9SK1lw/Z+p/
KQy2Fcg5hbarCuFniOtfVaUtPUwHLLLnZR4bxHVfd4CIKtkvh772FspQWLDFfIs5U1jdp67oN4mU
O21mq0Q+69TnyghSAga2z+P96ZB6/RhneYqMogN9CvgOMXcCKhOwuybzTQErW+2FMXW2Nb1547M8
TAEchXv/yLIA0k2WkCJxAuvFS2/0BtXzs2d1didskJcz6euetcIaMklCzzbyXVhq21j07RSVh8Au
hXKqtq51iXisuqvF7sMsHAqYgc38SbbIwQIMyEvRhkji+199xI7v9/ZyeHlxpvrVBX8/2tnpTW24
VjVxV3sUpDrhaLhJ2NhJB8y8ClbsqvDgMAaESvB+s7+dbIvf+q8eOYu54Xo0+WXPR4ak5WpFYRdy
/IwvSf3mwrh+u3As4+nvps6WqFyLojIgYONNY243NW5W2QWV36UWzlaOsMMhxKppYZgeazjrlzhK
v+8s0jRQg5FgPQcwXyx9AEGJRRossp10bKdvHcSJJtBsy//2/kf57XRYorAUHi884bPpABPLGrOG
dqqUQv4evNy9eKlSFsHW70YcBGOKHcFTv4EyNVpAcWXGiMvqhBVu8GBx2GFkbskBuG0iEj70bZPi
xw6Lz0i/ajTRnoM4YpG8HwO80Erjh6xFx2jo0F2X6NyF8WPfEvnXo7qxpYh/1IwGUOT9Rki162z8
GCfiRsW1LsS9Ig/Do5A2btYlgAi1tVg+BeDyRGyzO2s+tMY3sXoSsMROjHInlEjLQyy3U9ssOOxz
sVKpT5hXgvLUqB9x3IOS1GrIbtTErWYL+hDPbzC7QS8JAlT5CK+82feGjNga/HF/HLGrNAiEtW49
31eCtFP6eAOue9MigirFFdzFg5x/FwkmFl+j2vihqf29rs23pj9+aI11Kx+GaLwBDvEj7pAALkXS
Ur3yY/E27Om4OLxq6bgmNK5mrL3UEKV2h3A6E4E1GK4+nKhWtoXhsU4gnqjKWhu0dVHOdom7WhIc
5AorNs06ZW1ySPAqSKqnjiPEvDFu2uobZD6fvXF5hSHXvMV2EshvV3zJ9W/B/Nipn+rEYnP6okXZ
yR9T+A+dqwKESUAOzsSpiiFetZa1AhTiDU28n0fzClPC9RB+HKrKq5KCC8lazkxYspUjzvE+ngZP
BmyxDBcheqqizBvFeG2oGLmVomuyZ3bsFBl+KUGhXU+h/GR2o6ea/u0wEpaKRKOxAym5Jpe5J1Kn
20Iw4Fk53JbVsOmMZj1Wt36Ygp+8yuTGLato1cmDI4s6wCOk/NSXmfpGhE42LNtDxNceUcUXmkNV
r90RYRtFgbHxVchiFw/MVkVEVj2N/EMRlJU6R9DxlfLelR4MUE6kbdWqWyO4KphlmhFu4/iLosQc
zkSPPs8DzqHtXhV/nghS3YmFbmMEsVMnpSPDMcpKZZUVmdv21l3WHxttcDmHWFPjNhz72u6rHK7q
uLYt+VB03iCeRDW050pwYsg4RQYnRVHdkRCuoPQP1Mux+6l2ATFmTuDld4FdB7knE9X1O8tLfXlv
hb1bpbKnFemhNtQviRg/Rup8zPXigF3kh2YwrzOOsqL6TfIDQFjUf3IIbbtvnWrZWV7fLwlQ3/jY
V5xdwhIi09d2+g7bwxFLPN/HeFPDbdTbCd5IQ8wGyYU4Oyl37PDU4UvfxE+Sr9oKLOlZklYRjw+/
j4PTWh10+qFcSzonaSs6jILgSAmyJNTWsGpjSVgoktdlmmxq2FsYSzihXO4pyX9cyNSdLK/M4ljI
Ak9gx1JsQ3k+FklDPwA3gSWg66CxBKTZ8X2qcXeoAC4KGQNS85Ly0Z/Kkw/uDTmHVwzoJYPSadt4
b5q3A2noBbgoiMa6HwmAcwdvoLAsh0m5cfQgvakzbbtgx6JJ2SbBuIrq3Et1wdFELBBVyDExdTuM
/gVtlFPsM0UAT8drazIw8CPhXYi2VmZIg2aGZdYQpJ+h7GWbudCJ/5IB5g0ToDMEJNa9/NhD/47z
Wy21Ez5OORyaIj9FBJDANz6atXATtfVuxERRniQnDob1KFwLuuxUcUgq+zEm0KHwFTSW63aqMYoc
HOZYWxaeRENSWXqQN/G4Sj3sRTaK38FCspjC4HY71P5wiRbvPFM8cdB0FYy2Bn2mikR2pizeBII7
B8O1Aj8C15a1nxhXYR18wsdjLSTtdSb/EEfUieIphBw99SGlnZU9BddaFNwYcn9QqkdNDj7U3bjt
+32JRacCTVZIgDTJOZ5EqS3m21wubcr4IPLReAyYKI7vax/4jBRe1Xp/lIxsPyfIw0lj+Fq0koV0
GzW3ddBv3t9p39T9E8pZGB9gy6khFd/UtJLNbsKoK2pPi4pdLHMLoMhBIw1QkBRE5uBlOVdCbELG
CZhxB52GggnVDK+SXtwDuXBqsz8J4X0yGBce7c32fPZkZ8dvgyRTyoGs9nQIA0rtH0V/suV4trXm
PuVbWg12Le2vmtL/8vLx5uhx1urZ0UPpYpI7TVl7ix2mpd63XbxW5fTSYXc567067S7NIPplYQZe
gpfC64N4CPoDwnrCyxmlrXf6BhUYi2R76sR6VQgQc0ZrJQ3DcTkAxGGzmuCXWdgD95X5EPApUnTJ
cuX02KMa3ZXclo6mQZHmbh2SQFYZV2qnflQrBCFqS3gOli6/WolPWgiUbtK3g37ffmijO2of7dEK
nKSRyGit+o3ClbA3B8evHY08sFgkK0l9KP2VonI6CZpVR9apNAdvCrU1dsMHQqEn1Zg9U/kO2O0U
Cs1pmXO61N9rQfaAr7arzcEpxdM1tbK93+eeFQz3OB+vwB7dNKX8OGQTjLpbPZixdq5HL5vm20Yg
gtx3gKL9+2nQH9I2+DBzNRHlei3IMraSKP6N+MeIU1KHvUuQUaxQJG6TcdBgI1FiJnSoXDjEnxUB
cDl9/eWer1gvzsAsgX6NrGMZlgeRNTGsb1XBW8I45mxe9/TxfN/tuqZYs/b61oWT8Zv4EUy7n8Eo
6nmxEFqG74vWm8octVql9aJYN1HnYf53iDLtusUQ53ll+KP44n9HQsKM+wuI9L/X34uFOvTv4P73
vrUK9dV4j9U5LIN6kZr8KrRuXuanll/4GY5kgoMmUAktUiRN5Hwx9vsZjYTcRjSSOCD2Ij8jlX8J
TmSUa5qCYS9GxIvabLn9/ApGIoaDmwGBFcEoJI4lNPQHwcjXY4mU2RKABJkAtR8t5M/70YuxJOE+
XIy+Np4SoVZcUZAejaRSnTgXcUbK8xkrzia7MH1e31CXNhd0w2KMtMjyyMK/Hr9lYxq5kkvDae47
zjNiDh2zyrLthV3tdabkuRnMkDCkhYSrQpw6uwhLZZwOmSz1JzJf+TXRyw2u2ZQMzCo0XAGIIFbh
wT4Zki258ls9BZt44QnedC46U5IM5IigrUDDPIu0FGaPOmae6pNZtP1GLRPLG0pN80SrHxy90ZJd
lqFQ8UMkv1nVy1sh4bSoFPhmJFINz1+vp6suVJBDtFJwFfRl8FUhbX+hp85MtugpLPCAtCmAWPgg
CONefxBxDtUY1VR+ipU89PScumUtD4T1AON/M8szcR5rblTHUqoDBVghmMHysxQi3svU+akFh/Yt
B/58iMW62mU+jNjQj61NKhtUXQ+Ksi4DM/YIjJQbVexOgz4ND5LSmKhjFk5mI/VO0kLc1ePx9sIn
eDMIGNp0P/hPeUkP62efIM8mSM+Kmp40K8GCIpdGx5i16FocABnBBUN/rkK3VP1swEZyEr3cSkf3
/YdYjgt/7/NL97K769D2dPSpwDnO9vmi0QesP+PkNOStfJWm2qc4kBFzA+X0OD1bcyA5il5fcq44
SxXSLrVErB5kufh41DCffdZWtJpez7PgNFCW7sym9AkVBTf+GM6HHzfWBq3VrbFEGbOAS4ZQ95f8
ss9ShcsjEMTmxfESZcZzVn49siieLvJYz60jCYYGBwdBdatqNj4EecSNxoc6Ik23ahAfGxma5wRp
oYlq30M2u1i4VMVVolShZ/bpdIP/wiYEwinnQk7KU3pAKMLt1q6N2brgG/RmgaLamwWZHDr5GSTq
y7x+sSgmLYaFI3yLI1os43bSAE23Eyi194fFmUaWzuHXUR4sS/iSVnou1nzRjDwWRVAY5nyM4mw7
Bp2wJiEEVzojzp5oMReZevwCr/vrc5J31ic768yLlvfLKHg1OpEcAukgH8WOwlA9O+wKSR3i/DDL
x1zxxYNW9tfiPKaf+9YyT61fqrVdKYl0LWcxwYpY7L9qWqWTVS8NqqsyQiSfNW0fNtZAEgF1Xrcy
tVre5hrRL9+I1X4TttWyl6j149zVyvcLnfhmjSWNRmpuccxlIxONszxBgAu8RpRHPIacgGrSrp8b
hbEVG6o6ObU09dSxQ9jeQwEv9kakEg4bx97fGj1Scw/7K9lWp1B61Aa92cPp9Fu7V6Zgn/vgly88
6+vQ6fLBZUUDjAjChPQz3JTX40q2xiRr8r49QhStPsia1q6Hyqf+PEgkTxACLuR9blzlUzl+zIqS
DsykYrKplGCpreK+cRI1J8ZYZnF7FAwsocM8h0z9/Jh/dOj719TF71Ktlvb+Ovz9v0HDNFn935EP
f3/6Xn9pvz/9Y3Gq/t4sntXP/YC7bPTl5eFu+Z1fhzsdWhXmdNhisLe8dJcFVAUhkyOcTumC/OyC
959qYlzE8RGCjf0XZe3vwx1/skgqFqgORzNkPP+dwx0ua6BVFyQWK5n5nAd/uY5FSlxkVpknuHgS
EjHbFZoEMkr4FS8F+Nbdi946/VwyXsqOzlfN59aYirgrMBVZ116P7jmaJAH1T7IvhH5TE4dSL6n3
37TAHrbIbZCaou0hXfO6hbGvKlxQMThjpZKdMEMPaUWpf+F4er6icDpF+IVHHVOViM4zdfTFspyZ
htBrZtruSy0tyT5p6qpCjrAeuhJ091yUuNNA8ni/895sBsuZmIOxtYi+IZ/JZ3tOG+VRSbil2TdG
J1xLfv6jNDC+IUhlbuvF+qZGnLXVOKm50wyD1i5Dc3RyrN5+Tv//Mvjx5jT4/CQMP7TC7IKiddbL
6FkGwWqVet/mkekVM+alvlJLD0JiBBt/aAFjAFL31AhFz4zbLyksgyS/2ReEFnoJ7CkqnylVkitD
8w1C1LKyyqeq3ARj/1DkaoEBx9C4mLCZaynT+gi/HrW/0rHf+OALIfE9nNLQxfqmfi36hX5zoaeX
53+54f18P6pnOJIxMc5Lz1IznoQgn5t9FVq1p2jDp4IbGIdtGIJF0AZePJbKTVdMpo2BWgjvn01X
BKV69GNFcyU5gnUjT3d+ZxYPdaVOJz9LWlcf9RA/BGDX7z/v+aaBAICVYrGwXq5MHKheD/osn0DG
ssLs2cb19WB0BroRS3FqrONWWq1UF77/20lmSDJ8XurAyWdr504uWmrlyZyo0V6MCHDnkR2Mrfv+
K50FHLlgEPd62cbZmQPZ3DCVmhLtm1V2mEmme42DydNKcBgXNqfhlXxd7woXEcKFt3vbm5ADmWnI
I5FmcXJ43Zsl+vFg5AKwj1rPmMPrKKcs25yuJs4577/kOT3o+SUtjFNZzjEiohTqdVNyGyY1fsnR
vvX0dfQhvrOO+bW+Y7xLD/F1Zovr/Ho8ymvDK73mY/Dd2ls3h/JQbGXyqkTuHO3HQNqDuuL3H+zt
+KcLXjzX2YDiep9HVTJHewUYiwRFPddXQt2u/WH24oi6pswk2rh/v9E3o2qxqwQjT4of6Q/SzNed
oc4CHlpdNO7bKv+h4oGk+aQw32/jzbd9bsPAFBI9Js4TZ/cdqWtKMVcWh5KKBJZJ6LJj+VFPY3Lp
0Hl+ZiZ0wdv83ZL8+m3iOKQQrKYlUpFusdPgpnzTnNppjuWFzejNx6IlLiJ4abCTc4dTXrcUTJmY
6suNOlYrR/EHb6gmR5q+9POnqOlXaazYlXHBXfP8vrq8HYdUlIvUYRJ/OosvqumsEJ8tR9ipuU2i
hXO8uTLCvWndNpS3aNWForxL7Z0fHAR8o3qJ9kKf6vK02PczeWrph97628Aq93JyocHfDUYOZtxL
ORotf3ndqaLcG2OlF+Mectm4HegPx6De4cJwfPPpuPNj9gvqmSjtgsx93QrOaF06aE11MHokBWHj
VpHpWhQcFZRQBF2A+U24Re9yYcS86c3nZjn5ceZDJXRujUrhiUIOs6oOAt47opB4LUaBs0F5o1w8
Wrg/BO0lvNZv3lRFJkFIEijqcst5/aaI1SQ8LHlT4iurIvO3aJe9RjO8WawpFstuOi3fNdb2D6c7
kBKDTRnEscnEsM7W1yyqrXYoyT1EKj6w6rTya6zcSBaW+bf3WzqzUyYJIxKqXLjYyPGQipzviWaR
UqpKOcpe3QtHdTccEtwMHfkOEzwpdKR1CdtBNSgZdZRLyKbz0+jPppdGCWLiqL30/YvT6Fgok2w1
+E/Oo+6wbbpajAgtUnFcIfZBi++/6m+bY/Mn7kwwmBXndXMEJiNlRNi/p/bWoUiGGO46HaarSFkl
csUt6a/71b9wY3h+txeNnX1BPUKri2/S0tiVKTxK/oc//X2V493yHyY5IY6zl5GNslUiURf21eB3
q66YdXuaBPPCPF+Ww5fnScDCSIllwKRLeA9h8esuU6VaiuSsCA55ZfVeXjWPZHXTTTxFivfH70Mr
HMC5PLKunHsMIRcRszmcowNenhG+Hbnp9qEyXBgC59soq74Ooh5DEqL0IkYOr98nkKY50oQpP1LD
rq/T0FTu5r6UvkbhaK0rMb2gVztfr2iOcgKL4A2jG7Dz2YlMrfs4nFFXHGOEOQSVj0Om2OIkYSkt
3w6Uv3X9hen8mxfkmvr8ubiXcxJ6/YJlFc5VXPXNkVKAwm6lYasFs0gQ1LiqeuPCGHwzOhZPTtYn
zJFBGlB58LqxpijyYPTr5ogg5EZVhgl1lrHLLO2SYpjfeTUK2Wyeswwc202izGd7mp+UeRopTXPs
0uIqwh1NtNZ/OPrOWjgbF1OLY9Lo00JFKfwsHk1s5N9v4Td9RcUV04lRBzJYPptJmFMjngja5mhw
eBPEndxshai8cPw9S96ymC/v8Xcr51kZ7Gln30poRf1YHg2ERp8SCEqkOG6ib9S1pt8xjL9oBrp0
zpvP86LRs7MphqdTkRU0ioCojeCcrHzFDWtkxBf68DfTiblLPQBqRv7nfFdsLKFqzGW8FWPJnbQ4
qb6AzDuhyDOvV0Ir4TvSP73/3Zbvcv5yVLmBqGY/hmFzNoXDQEIoa81Y9k4OvibGQYk3jWJjhN1B
OOwurILPYZ7z5qjBRx1O8TTwmLPjhj77UwINBAPRj9qmPAWzbXnK1XyV7IP1vE62ys7azY/C02Da
5ffi0/vvurzLe42fLR5qnQ313NO4mMmOUpwS41IVw+++4ML4XlbhJXF5tmJkfjH0fUYL7CduqOWr
JFNdJYAwH6vzwZ/yR3B5Fxbh30wKNCgyx30+o0r462x8EtAz5V4RhuMoSaRI+5NuydeN1LhSoTq9
jLdxonp18jiKyUovLHtAYOLn2/f79u38Jy4uEpUhF4HDsHg2joQ67yejjuajhLzfqH2Kw7eadWGw
/u5V2XFIBmKOQyn0m9NqbY4RXT8dJdn2EVpKjgp565v5MB4Gu/ra39cfkTu9/2Zvtxze7EWbZ6Om
kWA6UI3Pm+WBg7Auo+A/A9Wsaaf3GzrDwiyrm6ZA8FsMmLjBPfMtXp4XqzkiollK8zFjoeltvbJR
TslPxmOfAu93m2vl43wJuf12Trxuc/muL86oPuYLQSJO8zFUJFccP5VtcqH/nu+5r6fd6ybOtjdF
ivowxa7pCA7AUa6q/QiYtofeKl4JW8GNtqMdrUkhAp+ItvU6+xGu8R3O3fd799KLnm2BcA0CLgnj
fLTCaCePi6n7havp8wH7zYsuIRKDMwOqvLOJOMtG0ilQeo6QKBEsr4v78KmvtyE+jvAv1+mteXuQ
VsKN+M3vbOFGuIkP9X1yV7nWCpLP1SW1/5u49PN4wmFrYXVBRllq6V5+W+yAdKPSMvGY3BN1IDRX
riS0VreKYBufL13pfjs3Fz+v/8PelzRJiitb/5Vnb881QIyLbwPElFkZETlWVm6wGkFCDGIS8Ovf
IbvfrQxFvMCq7/ZbtHWXlXU4mlxy9+Pn/K81ZZmzKgefhz5b+9X/sMnOFhu/CZoS/bS4wwJbC8Yt
yEjihUBEJVD/69R8sKssLEk9qwO9gn7If9EHe52uwVy8c46AfT7ST+ntJAL987BwVM/9PLa0j17R
uZkXjMzKa0dH1nxMNNjUf1nup6zf5jtOHnFZkwVDKsPb++gg7ORiWsFj46n94J2wS9xazngYXts1
/eo+Td/92/IBlB30Vn8eQbiZA6ILCCK4t7vtnx8Z1IPQ74i6hkXeG90++AZbi310BsbjYWaaGrTQ
RMvidQsX3gMIij6YUBbPhS49JFbh0PUbGwyYw3r8VX0qPpmbBnx6bGdtsi0obsi+YDtagaDwuvlL
PuGjdeW6hrZ7buZ1Oh34xLWgGrS16ICT/wdGZqU7PI6R9bCVIXoc+opF3U2AguI4oL+7EZ+vW7h0
94La6N8WlGFoeS+0isPvNPXLRLNbPrpbkesLu+HCPYhM0SxyNsPNPEvxbpR2UzvObrzz9/647uTn
ulgZ1cJtMc+G4kPRMQSFNVREPBslPMVneYKVEOmZ9kli7UdIjbPnIm3vx+mTr1mr6/N2/vadX0vg
kZgZpQCzUTyWN7HRYH5h703mgyAsfR78nU5vfbTzpmBeqtsimvqllMMFPzljR/B2wYpBD0WtLYgx
a2smum4vOmNbTdNu9N117Gm/Og3a0KCubB3oyhfrvv7Wm9Ak9kxEOv36+tDPF3OWmpjFPdF9gthd
uRqclFRenenDnsaooJiju0buX6DbpHlqPEh5Xbd2/rIBdhLVdODTwT2A+1HZO1WaNZoczOQQIxQF
5ZAFjHSya3mx83i8SZGvGmP2BiGDnZc89HUHdqQlkuSzQ4LKCWi+ZsjkDJdTySPjnqEcmlj+ngoP
Z9CqUDmxRbIG3QVdKAhfNAWhQAjrgMrPsJXzSAoxSEg3+vvYnuwV50wG4M/xAuCosj/dwoi0kVFy
39VnIZitHBc+QDq9S/TxINHnpqMSNKQ/6fA82eyTnvcA0RzSdqHEcHZqZpNznI/lnCtkij8DJN2s
ASQYD40AXZVdbAffiKhFjsigQPC53c3i5pPsFvbQPGknjmHO+gNsBQA15LqRIj91DCWtXPALyvrQ
mwLAcK3vb30eT6shTc2AMX1PB8eASvRYLhyVC5sXlpF2AJ4M8RUYK08to+IlEo+LBpbRvU/drV2g
4c1AWJ7Y6TcUdlYJ09d9EmHjbfrYMwL0si+4xQujx5zi+vCxbwywh5x+A2/qYUxdUR+ySdN7gEAs
NB02fhWintz8QHMImq3ayjj2wJ4u3F/vWENl5pEbwPGF20Jo5yq27T7Vu4x39aG2NTSX+I7GN6Wb
+Qcb5O93wPuNt66fTrdjPeZgoKuhFNGCXQ7jQNLC9YdQQlln1BiJpnok4CjorZCgz2oNjZYknOZO
m6x2hsCtcrG57njOLngXQOvZxc1Mm3Na/HTaYtDDQbY6rtHjCXQbeidpNGiOv3AiztCaJswgcTc3
4OAgQoTr1IwlKhCEgcbqwJiPZ1JrQMnA7l6zjBm3aMWgkTVN90nB61Ay4q2YV4s/rNG+fwHYL2ax
G1RQ1atsokWc5rHeHJy+6nZTjR7VQXp8YTrPjz4SovMhQG/vnKhUx+kDsuDFpDk0jWOtdG/Kv8q4
8ENnHOVjxrMOTSAd3QLzKfelsPjD9dW8dAhwDgE2htuZiwKn01xbUrRd7jQHydDZ5RSCRKzsAVFG
Mc6oJFs7EN1BK6o2LhyB+YeVEwB3DqA/AMDAWap5bk+LhzTOpLPPWlRwOmCpN2aDfrsY+z7UmE62
gDF+vz7YM5vguQGXCdTXcGGClFWZ6xxVLaj7JASn7pum3VEZh4auRwZ/kWByum7r7MJSbCnHZABY
XOuq2Dz4NEejn3ULyPht6S4V+S8Paa40GrizyLvGzYd4opwSz+gyyzxYduD8BCUlaNeMu+7zPxnM
byvzV3yw4vh92+pgyTv0YtiWpRvS/iZNpoWc/dlexJRBQtsBPgS0YL5an0JslAFlmpkHdOs703Yk
N0ONk78yymM7LGy/s8caMqY6uhCQ4sMzFbff6Yi0duQ6dweM6DV3QpuvhpeE7K7P2tnRnm2gMwkF
WSAYAYk8tWFk0m9aTNwhtYDrj5vsOWsntL+7wWRBn8FAi2gzAhtcL2pYzRf3yeE6tazCS5Ac6ozJ
FzriI7QMdyXd4p0UatP3OqcPJZpem6lBXzIakqc3v9PRQEsWiMUv7EtEHDNxrANC2LMXDW53D12z
lXEA287a1ZJV6n8e0V7e5fdtskj+PB/cs/HOXnoWSZ3FUk9nup57OVIqjAMHe6V0nQ2aXVZNakay
ZS/W8Bpz8zUtH21ZRRId4wBe78aSLzxqLm0pPOBmVWq08cwkeSeHpMiNMmOpaRzsSYua5o3koEVo
fujNEhnMpX0FnAZeUHPHEIKVU0MTxBJZXdfGgTyyft3Vb4Lelj94/CCsAyA+1zfxpVEBKmsgnsEt
jNLkqTGqG2OTZQY5FL334E76rRwgjFHnr3XmLpyXCy5z5vD+tyllFQdG0ZM8mAS1GvMhccx11w63
wyAXXr2XtuYctACkPLeMqSk8kdedxQwg/H0QQ4QJ81/jvqNBa3UvIGrbCocuQV/OUzKITfHK0zF9
2J2Iwk8nscqLjmaGaA86zb1XPhpA1df5dEPMdAyTPK93cIc/uZ65KxcMcCtZdKs+7T/ZFZhOYx1X
VUxzsE5RcTfyKb2rsuZ7aXC6oXbTf76+4OfJv1m9FEV1uPt3WKKy4nYmTSNueYtbsieh5RVfhN9W
K/Rsgd23hku28BS97U0f7Kh6q6+4W/WrUUzgEe2LNOxSCRpRkHqhm9tfIgU6XzvoDyI6QyOPgVeD
2r9U43qQVc7xWuo9f2W27BMD3XPU28O0Io5268WsWggH3wGwp84F+SzU8oA2BVAQYdLp4vmp2Uo6
411lPLpvidelP2TW8sdRdho0Hmkv34Ycuk3hNOX5l7KjxAEr8dzd3qF+8zgIj+49DZISoIZCYR9c
xzF7zjjT3iqhQ7dRM1zggrXRp2+EQtEwkNgkfpDEpnnP0hYKS3pqTjeStfa9VZka+KwSjm4x3+To
gwABdPzkgaMZPzyAnSFEg2yzL7QK6UzDoNkXZM9HBnpizX2zmCnvMwPkrkFbdfLb2Dio7PY5y59A
BCeA1+UO+EwsI/8G6gPo4RUiTw6DRDnjD70KSrIAVOACNubUNmgBT+cUauQNkCOOOMB1R2BXGNFl
T2ama7m5vptVn6Iamv/+w8tFarpsiIChzgOBjdaHHj/48bAwnPlzP24R1YqyRQrkecq+gBVbB4ZW
pCCKKRe81vwTH00gQYDcHe449CeZeC4r6R7L04y2MFh/4DnbJ2m+66nPAr9mTphnyK5dnzZ1QCi1
Auk4t8u50EdEhvV02lgBCFvF+/5AU2R2Rr1qwsYD3v+6lbOLDOlVJFgQX0GuAnIXyrT1jjP0hkYB
0kj7Vd3INOhb96EVcl26BKzUE8qRXhGONPvDXYE4C4bBzQTiQIg8q6G/J50B4o85gks0cZWgnXIF
DXpvYXjzJJ0uGawAXoH0BqYT1+fpJCKeA4iNFEhyaH1kdgfPgIQVEDzXJ/F8qU6tqEtF4xYUuiXC
VMaLVe7Hn1F7kOvrRt4xC2djmUNEjAchlJpD7sCNr6ceQ5wITm/O3IMop6BtQcwdh9lUrSC4u618
Cd81gXJBHwNCwKaUgVG/0paOwvm2wdsH1WOU31C2RrnodF4hTteVgxWnxwGisoXv3GRlFU0ZIFLQ
Bohtay3a+8b0F47E2dWD5hcQY0GTDt0AJiyfWrVG3xpROqJHB4U3f02HG3sKE8iifb4+1efriasN
yY8ZFT4neJX1tPK6MdDUSY/caLW1PjkojdvmUurvLL+CCAvhD3g88VR9xxyeDidxuAuSXhM3KfGH
wMpMAygfOa57wwp06eoh7i0L6Z3mazMiYqFltQSsUweKL3gvfODFpyMDpmqiFFBr6IrCaA89oNdh
OeYymNq8XHhULllRfAw6+oFvLvX2AEKPg50D4O+iI2dhb1wyAn7b9zkFpk2lMB1kzvmAHO6BJA6u
zUwvqmdtMvSFUzh/68dDOM8YLkt0YoKjG43pyhZ08ejxSvp+CN1iLSStozzV6sgcPLoGcb5YcGBn
w8ITywRSAxBqOCpUdU73CHptmV0QQxwSp4dr/iXs5+t7fd7LJwN6NwC0MjYC/LF6kvE2d0q9t8WB
Qy3bp3jHoESUvvxnRpSbc4DcgdkbMELB7MrEZzk9Crf+0x2gjERZmiKz60SneAEY5ZsEjJJOf9Pf
/5+NaKrXwxsDi/F7rsjpYuQidaohJeJQinDYoSnawkFlqFIHMaTcl4pZSyszb40P76YyHjwOkJU4
5OTJyMDMJG+RwFiYNNWlqkOaP+KDEaMiY8Hm5a++YzzTTlgBSC7lUrx8eRv/njnFBXjQe2rRkiQO
Y/+NAHAIhbX/bIfN4/wwDkLRv6oNljh4yOVr+dG1nwzv139mQzmLnEODlnHYSEbggb2vJH+xu4WM
99Kiz1vwwzho6Uzu1GOLsRytZgagWfwzXyxHLyyHCjiVE5hzKyhpHHqPhhbo74RFFzbWmaM8PSsq
fI83GEQlTHFwDehLuhJtCQdpVitSfbu+Khd3MNoDZrWFd16J0xnT2zgF+BHHHqHFykOtxpZv7khW
rv8Q2wslkYur88GWclo8ivbLopxDmdoPO/eT0T87eRpdH9CSEeWs1JpOuTRnP9ZXINTa6h44+/5J
+IfegN/TphyYVoKStXm3YqZhZYuw0cwApqGY9+dbGgBKlDeQiESxnCjjcTSz9sGaBefvQMal6gLE
y0ExLFi54JuRTAKaCAGthXBJeZGKroHEU92IA/i3dAANQfuXB6YRSIKqaugthZsXFgnmEMMAE4ek
xFkJTpAY9XiJ7S2+TEhdZSQL0Ad7fSecgSreg9oPVtT9NtjgZslgReSrOXLZV8fsno2BXgVNH4jv
0116by4FnheHBj26+XWKiobajZy11NTMtMN6+WCljOVPp+sj0MMupKcvmvmQf1Cua9dDhhyVCDw8
oM4BrBfX9ln34/oEXnBCJzkO5cI2LSNrbTAhHhhYF3Xrvjaem5ZupnyJOe/ySn0YjXKcCIh6+7aB
u5MgNjBRzgsmb7irpfla8iQipYcqXrdBQfrBditQd7Kb3iVgnUz+3O2ejFi5o9wyQ1pVzh6KtZHw
zIi06F7XzY1XFQumzgJSNeWi3FWGl5UGWlTEoUlDu46KOGifmgd3mz3HPCR5hDpYmYflOl4Sn79w
fX0cpK+c9czQeCZnwwbjUQu29X68v75xzmOz0+wYNPRO7uGhK5AymbNjIDvwXzuIUX/LRJBBIseM
/GQNstvrBhd2qqoCmRigVfEBhTiQwY6y8c6kGeClxbrV/pHn+r1TVegltTN4TwpL1BQri96IrF8b
2cv14Swcbn9ewQ/PGGjrJXXzvkLFsLW7W5I2O50tuMcLN//JNlC8Y6w1plUSrJGey43R18HkJCuz
k4GW7WtjiTvt4gXzYd7mFfwwJKOqqWbP89YbeP1nECwoN9VURr717ILf1USncGcvxTRL20JxK/30
v0aBY4dbOaTy2Rs+T81Cs8XsFZQgEDOJmhkau+cOa2VsPhr3iq7F87wtynUGQnGkogMHIGfXr9bI
0+276fP1DXLZImSKEEfjH3W/l6jTiZxPuD8rH9Rf7FNVjCHY/YA28h4y3w9FuwQ2OgOO/+WvfttU
boM2ob50UsTSBRioJXkdajfySB9OkoK4EsQL5s4AuXdzQxabWM/WEd2eQCY6kOwFwRYkt043T1q6
Dm9Mzd631RcI5EUtunJLu4yArV/94cQqlpRB+lDSs2SeOPtaP8ZC35EGA4ROhtXS5xYE5ygvrK9b
PKNUA4/cyeCUw05GRzogtnb21iYyb5oXcwpRMxvAotJAVx2o/G2yykNUZF7sm9F58NA2dEujpXrG
WYXv/TMA4EELDbgjfUu5FYRWTLyf8Bn0pfkKZcSo3jUP9SP4jx+qFf/a7brH8gjjKKFFi+Xviwv8
wbhyX4yDnGLHhHHnTiJlDv4Q8NaykDRhfwsy/eOw4c9lEQw/l+hDznf1PPsz9hbAGjw5VVhmRnLi
NRBM3w911PcQ6oxGcOdrK9quwBxmR+ads7DFzvyuYlG593U+jiQrYVGM/r1ZPBkTXQ1JH9XxywRq
3uu76+wmOTWmlht1v0hF2sz7GV1gXr3yXBENvr75z6woy8e1qYjrDEMqm3UCbnhoUwal8f26kTOf
pwxFcQISyGQCcUpsUIhwgbIfoZa/JfWwqnOQ9UAj1kPD4nWTF7clEOfYGCB9Qe301O94YqpRF4vt
PYdoRM6H0M4ijd+kS01el1fptx3FBVDOzX6aPHtPE7Q9kX2lb0yxEDAsjWX+hg8XsCyhdtuUPnxo
+cTzDrKmWgD69wA6C9cn7fxh+75Qv0czf8kHS1Osk7JBvWyf1YF+739vHws9oJ/MHf/WfZevIM/w
cshv/KOd/tuqctdLexj0GnXwfdGs0loGGdS1TO35+tiWFkqJD4gwElbZuIgsDVzzlK4Z+JGZubpu
5f9wSr/HorgITQcMxzex75pi1VsHrQr9r94PRD7OZ/Bnd3TtVAsn+PruAO/i6ZqVDRDcCAXsvSg3
xL/l7lODhoNsCUeyZEZxFNNYWSlPsEh2ArUJaAvL8bUYItOvF6bw7Ll5sgfPal062rAYGbFQFY0o
pAEggoXG8A04S3QtTMvw+oItDUvxE62ugVDdw+y11vfYsW4q8Q3RfyjBwHzd0HmgDBQTJE6RegJV
NNjzFE+RW4VbNM1g7wf077E+zB8GcJQF9IffR07wyDdLnXTzD568bWeDc/8++kFQ6FbbvawRMPIa
teG9TyAapiFx+w8OLizMdULcwKBcVDa7D6w40TRY0FMBaRvCm/VYgpTPzeylq/fC8f1oSn3jaLnT
WymajPa5w8JCrJhZh4T+ur5GS0aUPe55XKcCGJa9bpZB1tSRA/Xs3F3a4UtmlOvQZMA1kR5jcV3I
BqHwoNOvJchRrw/m8oYD0AUl3bnRUE1nOf6UF63Q7b3xmO/jFzGAKQLRvBXZ4DGtgloEZgvZtgWz
lwf326riZ8tp1EsywGo5Q5OeWvvVWaLhu/Tuxmb4bUPZd3MD1OSWk70HUu2TDdbYVfHo7tOofuRr
L2qi/hf7CoHDEHIs3/Q28L+U38rt9dldGKaKcrViwCsMMdr70egQn/oRQlNePl83cvkE/3uctrIf
S0PEWRFjnFJ7GdOvU/vlz34fal5AIkJ2GdgK4GBU9YJM6DEYw0V3bNjEIzQL/tQGfanP8KzfZHYO
M+4QXHAz4a4KRfEAGDQ4iMXBa1/oQ+QNsfbmeXX/mo1T98UyC8EiKNfXnxnPkQ7tUguC8Hmc91HW
JcMLlQag5SM35ZvhVPYQAoKR8KBCN+tnUlHBwgHJahAyg2CrCHKtaTV024t24Q2rvv3nUQDZDHp2
lNp98MicXrN+R6o2sXh7TE0+PfWF6ANWixyZTDcNCyPfzTSeC2dp/s2PHvzdJohDcF+Aq/xMHpDw
Li+FTyDnMTr9T0MyGQIBS4NCgnTSrsj0JdP754HYu+v74sJY3blsAT0Ae8abKFcV840W1X4dimA9
u5cppMrSnAHc3KGmAAqzFDJc7s8/N4mZxS4EOyMiOmWrjxyYSjnZ8hhDqCxI4/6nhkNlEf2pJdNd
3PH+Dy9+zO28lP82qDhhZoOIVxBXHlE/SVeSa09+7kjoQ6Edq2niPwxHYA2DAscpNBbACGMrzwzD
qxxIZg7y6MepGWZjzR6cWL6U3I1/NHW/xFuivmpmc+A4AkJ71nTAn043Ky4Y0+FJIY+2C2YgMnZt
lIAILszLLI60UngLb9CzZy/a6AClA1IVqDaUh9Qznth2U6WaR45Qn6MkebDB4ZlV1jbT8XaLTejo
eremzEH9XX2y2FJC/uycAEWHwte7OgdUNFWWRL/2bI2h0+5IRvY2WE2yG/WkDcHx/+JXRARgC4aI
V7XEwnTWSYhRn9idl+FDuCRjR/JxIBg1Mz5DkGmd2uRWaiZ6UqtgKtugARy3buIdk1AQywaCZpxi
wUeodwT02kH7AGyGh8Z7cGkpS11zT9fo5DpHO9O9qCR2EchmXCqNXbSCTYOUJXRO0FZxOlIDq1vP
bWpH6IuJTZETjkceejiuO4Ezcr+ZWBdVP3SDgncbZP+zY/owoa5Xkq7sNHo/DE73DLE/j4WxjHUI
M8RFGYi8cL4WDNr2AadlOgSct54RVm5RPSVgybzXazps2NjukqbM1lOii5uJaeyvq+D/s7L/99zO
8W/WwOhr+/W/fhYtbcdZLOj//fe6/ll8T//riCvqnIcd/+ffmt8Gsf4FHYWZDgrAOvfdl/+lsoNQ
wPrXXElAGKRbQN7NqNu/Nb81919gyALRIVqWZkFuY4Z5/q2zo5nuv8DeCRAYUMEE/0au7w+Edt5b
mn/fqzPaF+EQYLHv+xlwDeX92LIBwnQAHN5J2sVrCEg3t61kAMn2OJ5ZLfu7bmjlyjBaLwDZ1nTT
FWWxMvWMR7L2RMDsaogQ7YDyxkr1teZYNOgmnt8IRxfBAAG3J5o7WsSK6aUeumcx0q+Qleue4qyz
NrqNsE/T0K7wYTHmSU/K4iPpu1K6w7DgB3BfzwISmD3cb6enR4rEL3EWhjteTd4ODIj6W4WUDUiy
tM37h+qIN5KGpkfLoSNC3XKps00hWsYn4Asgz44iOrJEIH5Q7jmHOj4jlaHfTWm/fvXEWBzRPc/K
bZ9pq8KDlJgxxHoaJZaZvBoxg+Zj78XtZ30yynsmixJoL2e0ZNCW/rTNM8CoA1COFq9dabPvIOnJ
D4xk3Y0kjWsEhW6z3UAk8BvpxHZoPrA+1bWAajAv/cYMIBY3NIFoODiITe7bAVCtzIUTXkqOKImz
93HDC6PNDmzHM/2a8nypRdqNhqiHu9z2yQNPWqgYgsBA64LSasQvg6agXOk5l2u4PsCOBhlbN4ON
dn5TQMQauCRg0CB3+MVF8uNvFYn/E72nRILz1+E84TiC2RFSB+C2P90YLKPM59Iw7xjYW74WPIXq
odtk8cYWo/UFjUf2uMpqkhxYUg03vAdxXWiZKMAi/h1AyIfAGM5XZvECdOX0Vpm/C9If6CfAe2Gm
7FCDqIY2vpPVjbyrKXtr5+JX7y3jY+cE2Mlphz9BZxzGjzcKOP2Vu6uP7QSd7mK60xF+hHUt8Riy
IJOp2+ljJkR7A8r56aeRmtoqnaBbj3SxBhHiqs2fcl5CD8opW+5gLnoWTPoY9xF48MDEnBNtQ9qp
xwsVmtgBuqjY3gEbaESMsQVJc+Hd5waI1EIQLH4d7RIUGEM6AjbZGNR6tAYvf3Pz+o3aqN2sIKeT
tejTTCOrLepIcpSrA8DrmRk1LhTBp8wRP7DxMoipmnzpAXVh/8JtwPWiBQ7PftSQTndIPUGVlKWD
fof7t301s9HyAnuEcgw+lmihVtJmHaOAZjWsciDb1LmPDoTCQLzh5tSP5FMRkprxHwsebd6Yp0sH
1nvsDvT8IzxFX9jpZzVN02ay8se7ogI5sxZP5l02OnkUm6Tb5RJasJom5W4qe/kyTaVYj8x2tyPP
8teFL5kdl/Ilc5MIKLiASAbMas4HfHiZGBOUkYpK0++0oUQVM+Z2AhYAgkVijdVFPl56a5aUDOIe
pT6+IZqrzaBsMIHZYJfVKnNwloIO6sbR9S87feqj8IatjecfGKUA9AReWvG4LYEOI2/j/t7Niq+V
iWnyIBMZgsUcr83BXIgM1RM7s8sgd4l0kj/3AqkvbW2wB7TtO/p9MxDxxRp4us5ZXWyvj+nsJkPA
jicCCB4QUOAVqILMNM20s04kxv2og7yyb7i2akQO8q8Yb9yxR1VXz8lb5cZZ0IDT6o3lslgKaeYV
/bji+Ib5MQKolAeRIPRfnK745ONCbopuvO8Gf9i4TVGtpaU3K9fELkxdb9/77p3XOGzrolsObRl9
fOd62T7H7wZl7ANIoJN+CmMrXiJVUgKPedHx1Ec+woWamQuqKPXbWGN3Jo/5vQ/tPugdW3A6+Vx0
HgGWm5jQQycT5apKW/uBNnUeJkZnrzIO0poez+OFLTg/l05nCl+D/TDrJ4LsU21qtZJiGHKd8Hsj
N/gGMu48QOOfEXnRHikT59HOLdTfIBSztESqe3ifhg+GlfgLqaOOmEzn92iCqANSNfpq0KGYjThB
PMcCBL+0QM/T6Ap91VW0Dikp1h7zk6X9enYIQdeJfQqiKzxOQWijeIchM6yhGLT03q1qtCDhVRxV
Q9FuIQFd3hesKKMkBYK90KApXHRfSrv90qB6N9RO+yybyT0ydG7eOdMwrWXKl7IB58dpZhOdNzOK
ALgA36P3D86r05BDggAYvSdJl0ZD7Nb3kkxbe3CSW4NJOPla7/aMtf4twHqo4CfVEi3AvCNP9gg+
Ad1oSEq4eMXj5X16mjxasJSUEjT4Vozyua0/WMlYrhBfx7umNYyg7OJ07wm3Ol73JZeWBgAUZF9m
eiwEHaeG0Z0P0dsphmFhN2vSYXukeUZDqOVAX5EnfGEvmOpNYc4jBXs27ntQ4gLzcmpw5CxvrZqx
e9vnAEHETO6EE9tBInJnR1sxBlVTm6u840kw9wKG9eTRjYT0ZtBpQrsZdPkmGIMeYS2Kld3LIrSQ
AY10VlqRrOLxrUlzJ7KH9sWpK2OdOCRZILy6OGd4LiKHZCIzfPZiomgFrmlH782uo9DKJlNEOXtl
BshYjdyywutLNM/I2d5wQMyNhNV8nykz5g163GkTZ/cidZ/Q6dFvqtxL0X6WfiuZ/6n0yRIUUOkz
hwMFryUUEZH3xoMYDa1KBGhndOKpDhpwZtdII8Tmqz7naSR6KACoBksDdVtw7JYPvrf37XJPJW0/
lW23qZHiW5lBo2Hmr8/C+aSjVxMxATQq0RUKiOXpvikSt0+1Ej7EaAYvtEr3xTT7+6lNjWiKyyVJ
HCXV8tcMQBF17gNFuAJZhVNzoJHP2m5s6X2hTTYPa3DwgMvJTkw9qIep/mEVxhFJ4vWkzYBMbqJR
lSLD14R6k06bnmoorJj2tk9G+xn1U/4V020vEfW8f8Xp1ph56NH0OLMHgudYed3g4Z0LKicGsHdO
Dv1gTM9tL9Nd6vNOhAVS4Hlg8ZKToEPxjiGuotmqdHHWIsNh5FHafbc3fM6/e6hzIDVmQPMna5zO
isymIHcFsH+fEkcb7yFubr5eX9F39mvl64H897CYyGugvKIsqevFJd76RXLPi3EKYgENe47qwbbw
JzOknUEiPOXNMO+oGSVZtolHSW7HZhxfndjwt6M0LRCoZNtaDCjWdQxqr0aLpgVUUZzUdQPTy+SN
qUnAMrU2bBpjCin8qT/EcWTVjh+UvW2FCH1/Ihes3dj1g+cU2SNIgqvIsrIhElx7HLLW3KdFPYQk
G6qtFLm3FoXDw7H1zZ3JWbvxOkQgC3NzdubRRADVHtAhoa8XCjen208bMz1xh0k7jlXSBWbeVFFh
T3QBOfN+ragrgIAGVSc0lOOFrES+ftIYpTHkyX3jijGy7MrdmUUJLTfcRVGNNqOgykS7ajRjegTv
EwGZJ+0O6Dd9SuNiukPrYHnDfQ4UtFV9Nd38uct8N8I9++SMw5dY5ulqSvKV3gi5EWYbb2ITyR2r
x5JAqE4sPLTOXt+A+IENDLGyh25g6FeeTpqnd2ONHaUdSQP1wKk2+dGHkPL360tz4bkAP4SaILo9
LdS8VOcYaxWyTLqTHynFwYp7F4/aZEB0TIqD1bToKUjdNYjCqsjL9Tu7tvOF+0dhyZ2dE75ghuW+
QyXwwj0dqN4C7DiMdn6ECMQTrTaolWvxGLjfmAXdv9ZdNW52a0wrH03D9Th8IsLfyKG7q9JfiUnD
gfkLmQoFY/n3F6H+B9KwWfxFJQ2cBI81FHDy45S0ZEtQ/g2MkZrriVlAi2RFfovuWP2pFyKH02mK
TdE6U6jHUOLTvXZckSHrI1lO7IeG6tLNmGsQHkpsMGMCl4QHV+b98V6ZLxMEL+hmAc5Y9ZyAFlgC
Erb5sQd0cjXKRobUB6zr+l45C5KwUEjlIu8FM6BTmJ99H16WXAcLy2iT/OilfbPJOpmE3CBNFI+d
t2Dq/H6EBt78vEb7AcF/Knsi7amjl9Jnx4nmSWSOgEknMbjbqWuyMCP60opfGNpve8BOKxekaTFW
9w7Njox7O+r18AGkvW0yf5taxqoi6V3hVTecVCHAKQHVtqIvNpKMgdeLm2RYX5/osxjLRCJ9vkWQ
Tofemdp+neQtFIjHmh+rLE6DykZWyWKQeiz7dGs6Gd6I1GsDPPPtEILqi/rIl8yjgI1y4pytQzR8
us523Rdc2AM7UsuaNo5b14/xKNw7l8ibFIx5oOkzyZ20tA5oDKMDunOU+7zQkk9F3wCLptFivBmz
2tgmeuMHRQzGdq2Ctq/fMvqpNeKn69N1Hm6A8AhcESASQW8cagan31tWTkwIkmjHZkLLKlYQMOye
2VEBOrYw4cW0blztUHrlUlvxBeeJ1AVUTWa2HuQOyOzDP5wIlxcS+wMEEUjgjWsJzrPes6bnvjd/
6F4yfW4NvwpIrZOQ+TSG6oGdLzynzzcuvmDeKbPauo829tMvMMWAVod+So9+0zwUVW0e0e8IZp+i
KBZm+SyxDDIYXKyI6jDauXtCOZMjY1JUXQlTQ7llLmgaNC8jd51WNrdu3uwrMGTs076LKhA5gpEw
SmqA65Cw33cjmPz+eM0NfaboxaMCsdc7aujDzJvSdaaOjPRIIIWKxvSs2XtOZt+b3vRK62ZbQ4D9
Uc85W+ghmVf09I2BR8xfQHQ88QBJP51v8BcI4ZoNOxqxbW80Bx0Ovtn70fXRnbs/rOacXkBWDLid
94jmw+gA84ynjBTpkdVDv/NZIkPk+arV5FiPjTEuaB9c2EPw7BaK6ch3IsE0//0Ha5ZwMomWGHbU
hP/EizpbjxPyl0gkyN31cZ0HfwiTPdSwgSAET41aA6hNIYcGjFTHXho/yhb9y0Zs1i9g6P3Ox1b/
AWTRkkbGpcHBKOg1oVeOepXyjCoFzU3JwHJiMKJ9ckjzkoAEd8sd/ef1sV1YM2TU/4ez82qNnOm2
8C8SKIdbdW63rbYnz42YKJVyTr/+PPJ3M602Fu8Bgxk8UKq0a4e116KgOUvXQ8K2OBlhPnRTzdvs
lULt9kXSmEdT0Amh9sXDCFxp5QK8ES3NyWnOBi7KjApYXEelSHxyTariTWFmPRqqUu3tUExPVJdI
eBiCvsgIEfjYmi5UyexzSa3oq9MW20qU1qkKffVYBcZELaOygl9t0wyHthj+auEQv4DcqDfpFIsV
ZMwb+4+pmg8ZLoTDrtyeNDWEgdakm82rKkvfFl0RPUu5fmksnM2skmp6HqCPfH9f3lwooAYUqUlX
kj5dbMzoiyJr2lL1jDg7gBU5N/XHuP2rSeofHKpjE0LJPPqunqaoDTuNGwXQKeZn3T/UWerGRvfJ
niQHG2NudF85Rn27YlPuV4WokYzIjOCx6CFfrErqQ7wOEVZwVXP52rbOS93L2lOp2hddrtKXPivD
Fffq3orNcSrXYQ4uyKkuzk5R1OjCln5wJZEWubmT2TCdK+3h/ZVfAIVmP/pmmGXaIcPj73PTCq5m
uVerZhs7ybkznGhDtfCrmUxfJ7s5pIF0qfThJ3Ida+WS1Q9YrKwxikATnRNcOR17qQegYwhHdgkK
922h7jsnfpQS52vqn32aKlNnWhOpuDcKuCWcdlgbsF1Qgd0e+N4vY73TcqxPqcFZBQVkOrZ/lQAx
7rT+8v5yvyYbb98mVpwUD5k8ajZ3BbSk0SIhVDm4amX0Iis4YUkBt/iYpSo9Flq+18eo+kvkEjzM
yehvilzaD41uZke9xhTHiADC9ac7l3oM5L9RU5hIFyWSGbmFXf4pap8cezuVn8kv9DU8gsFBsmIY
BXV9SB8kJwzjrQ9H4xaWwWgnAhXCuCEZHyM7dPaqMcZPqp0Ue79LzZ+aVCabphj9r3CK+RebTVox
NW/tPTcKqQYKeRCIL90VXytbJy6EuLbAj85mOv0BOFaefVXaa53ang2rIwE/CTJbVpDvKBwrnwqt
WMkQ3/umVDMJqwmxUZxBTvT2ADSyTsK3UsKrwTGEQTz+60ylOHRVH1+Icsqt0rS/06SR/75/GN4Y
FwcC7I01K0ry9N2Oq8JTGWR1F1wDlFrdCEf/OW/RZ/BH9SrjxJ0GuLiPWdRYK9zKb2RbKePpMifQ
xKWghno7ci61bVlSU7jKKqU7UIR/Gz+NtqmmJsWmDGjGKZLePzuF9FkeGud5VEf1APgZQEIThjuj
FuBwCt2LbOv5/TV5w4Mlr4h9JRUKwyxcULefJiQYkMkROV7kqD8KciGb4otKGR7UOurO8RB/MJv4
0ppEm72anlsr/lPDpvo4xsFam+4bFnjOuJDqRDAMTPa8f//4XDl945WJpCy6hPHww8mn2JWtKV45
BffOD3VDnhacH3LfyrIWlCeCpC9SUl6at16XhMOljpzq0HeVKVaelDceMaQjiVZJ4WLolqBXNZs0
Yaq976Wk23ax00X7oAwyt7TMbltqebdJCnWNkvCN3BEXnNWbRd6Qd1juaFaqwqxowqI5Hm4+V690
Y1PnEOfluvgG8tZy084MD0k7Yn6jTPW3dLA+a5MdHh29LKEnrSxnUzeFdEbSGR2mwpb/1q3+eeXk
zXZ+YZqByJGb4SZCgycvHtypl8puklPbC3ozPeZqaYILnqJNU6ntFwzIj0zRisvQjPKZr7JPdomC
c9SGv1a+Yx7n9jtmAQqdYgi+I6WA+b3659g5MR08TekX13bKii8mxCsnAsgIV6zqtyO13a1JsHZU
Tf+TpI/9rsOP33bjsCmkIdumxbhTh8i49BJMr82UiP1QoJCWjYP0kCThGp/W/DU3X0v2AW8RfCgU
yjb8oLdfqxhkzXOMyVUuh3YjDxWZ/yb65EyTsxkm5z8fYYaD2R47jTOGY71YnJhQAfypFhBCtxFw
wSndD5Jdbu0qS/ZmmNVbHt1kxV7eGYJ5UGDMGAGw/9bSQ6g4whb0jMG1JxOzITedIAaSjivP0GtZ
frGU862cEwXQ3iPHcruUxK0Q4MmF48V1dCBNQlo7c6EncNv25AgYAgJtmwaHvv2TdA+5dBpi2eu6
T2qeU2cpHqQh3gZQ8QyiP+RltDeKT2i5urro+K2vfOwdQAnXhTuN14vxMsECLRI6VYasWJnmktdQ
ONhZaQcfeBUd5jjoI3i1+JiIVtqOlfNijbVx7lIokLPEp3YlD3JGql+2jgIA+Wnl9tzZOGSB2C52
i3gZQu/FdxGRx/0wjsG1pZq+DypfHAOCpBOYfqiTzfioF1SDCRmCJ1uOogMiKv1W78P20IBXCtzG
tluYdFm0ZhR/AqqRz8CupsP7n3l3a3Tet5n/gUTtnLCZT9w/d1wPiqpRQkV9GSnN79PsZwBLqTZl
wKj7dPv+WPdP6tx0zTBsFt48CaLFYPEU4y0SxxWSbXpVrnuWGJDzjDrcxqCwzqFZqw+zv6vndvQA
MYVMW7H8U2sFhNTUG/fvf9B9tAdvJQ8dyk2KCjR1CQGwp9bBBVGda6vXzmFo6wmqADkgSQl26KWF
BeOx6pxv6Kurh57OpJ2Vl6q0peuRPSyH9ADzqg+5a1l/tEEE/SpKiWwwvVNVudPawHdHx/4LOhhm
9fe//G7b+HBSiNRg8OKVuzBVj5ETU2Rfv05hv5sGYW0kNX+mQMdzQQHovw8GRJJcFk7IPODttgHH
or2pMvRrGsfjxTSybONnVBsbBCyO8CyoK+PdWTkmR/JFRz6MW8pZuR2vyTiAad8yOQTh3EKFc8vq
5DUr9+YonEK0xTmJ4ONuR0lTsyjtytSvsJkNm64oAeA4WrmSUHjNUt3YUiwAVBQ8ozL6imSWbocB
lxzBkjhY11RRu4ssNe2nPA76bVv3xoutZfLMC0WEEVmTRHtR3G8asI3WrpdAxuxapVUgXdfN7prj
nATuFI7+X6sZra/2WPsf+raCaS3IZLNxZ4d1k4Skb4ji5D5zu6Gyd6qF6L0Vp/EngNVgfMRQ15U7
ENIfx2AwSBWqyGrLYx6jQ+sY6SlCetcNJP69ATJZ/HDC7ljIpHE3jl/RWzsFali4pQlH9ibqEnVL
gcTnAQTrGCO1ZuWK1OyKeFD2vp4AMi8CMQRuZyX0F/FsBSt3+O4m8FLRdQcgkLAc7dOFb0zUMoVt
4chXXWRiVwO4heiu1vmqJAb6tioS/Nq6fLOhANhRCKOLc87DQBB7u6FNasRdkyAvq3Ty2ba+KZ32
vWntiwgT8MCVG0Tn0v6eh+NLn8SuAqC6jJKjBveL72xImO5UrTmqaApJ1p+6/ZvofygKUytWqQsL
tyiTfUNVWfjSNlGfNWoU8AY8FBSSMpJ2qfTJ7sYGOn3lGcLFfa5kOzmRtk2/Uh+/CwbmWc7UKWDC
SRwuGyFanPde7gs0IMeOSF+t6ssQlMlvMXUf37cub45ET8L/CiOUdm/Xsw+0sLNDffK6yBq/UOR+
4GRnp6lpkt37I91Hm0yKhPIsKkUvwl2vEohAxTedcvJyYwD9qP+qk+TZNgEC5l19FF2uufrY/BUV
SoVG7SZRcu15lOOw3xY2CXy5XLF091ib+Yt4FPEj4UEiJLqdfKyqQh5ldEnD2mo2cavqp1ztQtdq
dD9wgcsVu0odzEOaKPYl6lJqNea5TmkP0AYp21oK2ZLOLOwnSyvUbd4n1UrB/c5K0p2o0JWIa803
YpdvPzCXCf6s3FI8aXKik2GXeIBxfV3ZmHmat3cKFB4XmZ2hTkIP4u0oXe80dDuoKAoT9+0Vte9j
ns7EOPX4om4T+va3NneuWu6oRzMRw8afZDBydIIcTBHSFtoUrfXYhf7vPpwRUUKEbGWsxG4n6enK
MXpFoCy+lsohrUY8icCR7YUbE0d6oeih1HqWySvYOZE4WLow9ik8gyWRR52cHUMaHwWCGG6h1/KB
CB5e+AwSaT/QqmsCU9Mh1SoTKwWWThkyuCyqChUOpWrHTVhAaTEpbbrpKLC7CBEGh661JMvVgowp
5TppMzmBDFfP04OjTXsnS+tfsVojwAwUxD+Vhh9ss2ZsDpmTZNRde/puRkvsSSOoJ855vwubqNoO
oyrOFB//pKNoD12hNR/E2Nt71P+e7VFxOIiFIr73g+x4TZHnewr6w87vjCde7UutRc6hlWBIf/84
vHYRLxaY7g/oFF6DTzy02+NQxJWQY60ZPDNXed4cowmeA+RE+8CfQNiX8hb1kM+1EvlPVN8tT+g6
0qayKa7VVNqeVhB1tqklDmU41IcJFZSHpg3pnaiD4akAX/Iw+rH1B0URbUvCX3ZR1a2PDtnXlYN9
F0GjCzM7//yA/CHdcTuRzhxiYwzDHtGaXtmFSLNsOb7docoU+Q+n61fZCKggm7Fr9vFQKWtIhfne
LBcSUD5crEjLzeSst+OnJTWOGnlQT40i67Mi1eCercE+Dz0eKQ7IeFAiUX5qjaD+XktEKS2MWbXi
927Q2mvasK+l9cXX0AEF5ArS6xl4uzB2Y6CpXVs0lke7XHSSzRKcqz0Z1sUcxpfJbuWOr2ugQYs6
jVR7VP9I6fn8pbTJ+ELBof6odb7ppjiHj1ElO88lSPaHUcusJ6lO01nPLN7TipW6diGndIib0b6Z
om5nDgGhjTPSHFrUIVX1VK+Mkyoa8zsA8PBDVhSFs3KG79ySGa0JCh3vnFzaXek31wJSnpXdehos
iTAK1ZEH5iY6gABWNlXZVyuZgfsw2IEsnMfaAWMM7mYphdGDrS9QaLA9BRLIvVVk03cCiOBROAVK
JnElb6NKafec/u6gD1MJi7be/W5DK/8BCq/aYVHVjYpg0spC3D0gJBAUCP54bckp3kUqY6dFeoac
lVdAX0izX26eCrVfozSZn6Gbo0XVZA62qRUTpuhLTJOmZJGsisnxHLV57HJV+tyo/ZmmQeXn+7bp
7YGIFEkggqRYFlKjNDSSLkRYFPr27BFOyHxj+WF9KGo1WgnN76PTWVyH7AvV9tck+by0/8TmyLdo
o60mtid1Y/o7yyLtmRhU/mZWaMQ40RReklF81STIE4cynx3E1PkQyKPhQvBSf5ckKQKZW5jHMR1T
nhYp+mrmUnfsCcI7VyOlCCmG4fx5f4Xu3vLXTlxK26rDwccA3n712CY2Wp2N7SE3AbufrNSuKZAU
A4Hb9ZfYHp1HycjGT1MZryn33KVcGHqGbM8tTHTxLqndutwICfTQq7XbKdrJ/Ys1WPK2h+etaszQ
jUd/Lfv01mQtrvqc5AHbvzRplREILY4l2+N2xtupk8xtV2TBE9uKxCFtcOHFprbUuGY4rGWY7kNL
pksOndZ7UDYyX3G70kMVOWGc17bXiFH5IGcQpGkhhA5TZeePcdcqe1H7zn60K6i/A9uetkai5JtM
qwOEYkrchqDsLr1RUaorR/k7nJi0yQhzglRlalPCyDJk6SZaD9u4kS+TgZyXEYUd2qS8WqE/ovJh
hDA6TXRMHpsmtF47EoIdh6Bx+3BM9l1djZ6EUGZAMge5pkhqOuSGEJTvUkl3C0QKJheUpDhWshDn
cJqKjTHRpqvb/snPyuIUBV3zGKEntsnLXtdcEhxik9rDuDFbWfv4/uFV7jeU5vMZKUTUTz/KUrMR
3TZFJG2M2p+kGegGdTQNIsn0KNIJ8SejUeNNw9I+4NN/KptE2USNKbaQz3QnfMUPolGjXahkHQ2j
LTgBP+3rR8vXxU5W1DWwwr0t4lvBKIB9JLGmLGmclM5spVokVL8g0fnh29lOm2ieDibx8v6q3D9m
FCFg6JnlXXB5lww3wyQKcD+N5inTFWcVkGpvWcdGLT6OprLiMt2/FwwwA0d5MwGrLQ2slQ95qCUG
yo592D0pdWNs0m6Qtv95RjzObBKpdCA4S6CPOag6VQRJ88pRxf/qWgQD0/BnqKMvYPkgD94f7o1J
gWWntI8pB4GzpPYtlbRFt4g65ST11Dmt1qek5vftyj7dQwxJ0jIvKL3QIwQdsvA3x7zqW5P4wJOD
4LvRhgDoR5/Gv1puIlc2iwcxDtF+GpJqB1eG/qyG8Yf3Z/rqZ9y+xNT0ZpgIHjy4pqWELTr1U6+U
k+Y1UxzvtDTpj1Mm7Gtj+M/AKcZvdOTxJBhVnnxWCrPcmGTtB4cW6zYatcdKDb8IY+wf6WBoH8qx
H/ZSI9sHDWb1vVP49TVQ8sANJ707+UlP4q6rH8ZEd5ugoiG6VouN3aUPUUxrTgJgO99Z4Gjcilbh
bRWI8BxlSr7me82GdjFnyE+oQ/BOEy0vg+QqHMvKcVrdE2kLy71lDZckx8XS4kT1Assuv1SScyUj
hcWjUgCsQbG6b+8v/F2ogTdA/x6uFkE0zamLdKYRQuNTpZrm2TQnnVrDQLSa9sqHPLXbLXRvPxqj
yfaglT2zHLUVV+UNS4Rq11x3I44HuLLw7HNFjURvFZqXhMZF7Ro1cfMMwWe9ApL8/jzfuEpE3o4J
Rov6F2DO20dPscSIwnxue3k/ip+Bk30vka1fOcVvXSS2ET9yZg7iEM8W8R/XSzILWZKQKPBgcqbB
JuklEI68fjOnISWkOrpYUpfDB5VZByP1/5QxfTvvT/SNl4ikEP0UkEPhahqL2C2OJM1utdTxoPW/
qPr4pI5p+myStd6MZZ5enIgnMUXk9P1h31hfmhjmfA/+9MzEcjvzqamFTrbR8fI0VvaFEyi7oEBR
9P8xClIW2HoOKxjh21FSJe3CqvUdT6Lx9JoI+aIpQ/L8/iBvxES0h3G/5z74uV6yWEKjDZy6HUzb
KxLtSpUQ7VEaeM5aWBSXwtTLFy3Xx0fd6j5HwSA/G2Fq7P3aqveJnvWn2Aqac2s0Kw/c/UVVSanO
si+opqHNMt+lf45WqYzUjMBlITA3fpe6unmIStoHfSfvok0kN7BymT3d4REm6Cz5ur3yFt2fK15X
h+E1uudZ/8XRrmw5UGKFqEJHovHcZ32+rZtSuFr8XNawZGfZlqTlGrTp3jWnRwDHaq63wEawfJmS
UMj2WCqWZ0351yTugJtBHJH30Qul2x+a1HUrJum+E54s/dxvqzLFuS6w2Py4i5WgrqTJwzdrD2Nl
iEPhTPBDjX71qJjB3rIr5UGPRL6lVyHd2UivbHtwDBsK92saVvfYkxmYgKdOi8pMiLqMimSp6AlQ
Mc9tkRk7VOvJ5doiSr/HVFYe6mwsvCazld+yE6DAC7hknOKtMwxAjWgg1z7rMlw2qj+lu1KXw2uh
aaSSNN71/3wxVZrV+T4cFQzfssE3Emkllyo+paIL82o62WPStuHKFXhN4N0+mCqOJAZ8frTAPy/2
BtBxGylUy7wgT5FTDUPkUiLRDPt0bB7COM22RjONu6yV1b2jtR/qCY2kQvedvysW4o1jyXOJcjMH
c3YHtdvL6EsQ4KmFpHj9qMSnIJryU6EbBECkkCKY46VC/+6HIzy8WRsfktoar0IrTy3tg9/qoLAf
nQLGGGK+irBmRJj4FKhpenbataj63mrgWkBnT2IHKPw9ZSsF31qKFNObVGn6E9QQFeWdgsCM7o6a
dQyH6FOi1NP3HI6plSPxmjy53S3Gnpl8YfWg4LxE1kjtpEW9M5geSgouOZFLU2qFGztQV0nnafpV
pb/LbviVR7YLQO2Ume3ZJiHhZhN+Hu0s6MUM0aPV1G5nP0QmpAII8NQGRI7OGj/lvSPC2YVsAQgt
ZFfkTW73MwxzsIFBqD+Ftv4360TxlCZBsXX0Ljy9f3TuY6I5eqADfnZ36Ltc+CFyENVSWvTwuivQ
+5VIDuz7xMp3NYCL3Ry4r7gD98UrxoJCCuwNXqZD58Dt1Ay5oSDSJNpT1UPWYcupfpASQU+vSMxf
auYYZ7PMQref/X0jnkUd/HBHSkT/mJihhEJ4ZO2rrhSbPDLXnIY7di9yPTSKk4vggMyQocWjJmHd
81FrTC/wnwAFFBXK7GP4K9S/SqmyFRAcdbH50GXZBbXxYQPxjRurPxtjejaD+qGWjqYNt9BHSfoQ
SMXgOvJTpT4K+9nsQNyGCYG4tq0cauPQLQ2gcIf62OSHTrLWDvsbnh8zwYtG61bFZVgynBLcT5nJ
Dwm28HNYzeIAU4V4WtQWz4Fvx9saro6vranUGxigikNdSCsdNvc2iUgCPioKBq+x4uJkwbalOkFk
qp7ZC+VSJNIzOu67ttcfla4E7Sf6T+8f5dfYYHnBOVUAnwH7wS+wcAkCpTGrcAiIho30rBvVrqNQ
EaLFEtf1Lm5fbND+ugQkXRb7acw2bQg00sxPaZl/DmRzU04vg11sZOMc+pdc991IKrxx2DVxuLEb
9ZhoqAMho541L+9/+RsPCWtF3xRmRAUruZS9KuXcysJYUz3C6uEphMX0JeiGCAmdWtnwlvHAW12w
M3RJPtS1bux8oYptPQFEf/9L9DcMNAkergEXlNh3+aQNqsiQb0t1eNsmcAf6Q4RGYZGq11j0Oyd+
UaLntI22thQeS2gouUQgBcadZJQ7ckZXJ9yroXTtis+DdAY5aVSfI+lQGXDD2b+E/GTAX1dc0Rj5
aAblsXSyY2+pn0V2MmWJ/xJ4VlTvIvmprcjOZRRWghAgRBP/8lXjUKrTMz31H5IMRQ2joQ4ySdbn
rHUeZ+YAQpe1Hv5XUt7FiSIOfuV0IcNCs/GtsTLzOVgtOtmr4GbSJcz+5Ltm/EUa+k2L6yOs6xh9
JOFXU2xESUITaEhdwuHvpH0Z0HUKOo9s2tCH+yKga55O6jyTT62tfYcLz3StLHmGz8GbUANrPuXQ
CsnG8f0NfSN4gFyCzghCTEybtlRPhDcG9raqnTw9NKZLKKlQHhAtXtPCT/diUpNDVOf9Y5v70UGW
Kh8wepyOLv3U7VYy5OTB6pL2FAadvdascB+iAWDAk8TSQlxnLhnv+y7WxgJEsDc04hyh3ucKszeO
ip3Y7qRZEsndtPmOIzruceK6X002ib0xRbLrOPnH3E+Hr11VrxiRtwwnRV96a0ExULh4vSD/xDX9
oPp6lNDShi+knGtd/YZ7G0JwmzvPXRqKg2kiwaNVKhg1Ms1nK9TW6AzvX39SH1AHzp3ILI25eP07
yYmMXAPfEWjxUYEmAIwAHVsPUxiuORr3bf9zmoWkHjEN1MZ3HSOGD21f1/ijV9tjd4Zt6zLpZXI2
aFt7DGKY6MqeNhlUnsNvAWDaBhRQyoHtwumBVzjdZlHCq1hoon10OlX54UiBdVSrwHyWx8l61IQv
r7wr92V1UgkcabBLmHkV0rzbS9kqsbDL0hm8Vk7PtFUMnmgofLuhrJIPFIabYKFdc7D051oewwdZ
UDj3HTTlmy4OzhARCle1w/GprtLBU9LIfuoNC/4sq7mgFFTuiKAOQVDDX5CV8bVtpJ+BCTHLiql9
y/OC7QLSJvABNoCR22mk7aQDYmu1p6hKt5Ak+FtgPF43ae3GKfSVwe7vGl4XcTJ1LCBP1tKxAbpn
h0ZZak+D1CqbUtKsbVlXf963Nffnlq4fysXYFKIeHrTbGcXRGBVAURPP18PMK+36ZRSO8TjFxX+O
/eeBKJGS14J5X17k6eh89ztdrRPPCqTs6JTd7ypxzlEvok2vxJcM39+t4vQ/0zgBVzcoBtK8AlSW
03c7vy73YyeS09wTlhN81ibjmzqGH/UiBszi2O0xDnN///6S3u/bPCR9ANqsqnLXS+fTlW2lU5N7
UmCbF2h/1EtjrIGj7j21GQFI/Eq0Qb+opd7OS+61LoXlA18H6McuakabnGse7SwzVd1BVQdXSrp4
5RrfOxozDT4MObSrEQwuAY+WnQU+tN6Fl41Gf+AJll7qQm+fqsj+4VT6hfK4Qg5aGy+5T4pj5T7c
9wawl/8OP3/eP2ZeWJE0RXFdeJNcuV367CePEqisvkMmsEeBSjY+ItBw1IG75+3P3O5IpsEdVGUf
SuRXC+NTie8eN4epvHSoVZFW/24X1dUJBOJfykvorNE1vnUSiLdgc6NoTwPV/Pd/PtiRs6ywR4FC
fQ9Vc+M76s528jVNtreOAhUX4h+eQIzr4mbJMi3SRigX0ODEwSkRIYsTZ59HO83cMWqrqzXpa37A
G2NCXUT3OObcZnKLrVDL0awn00i9ubxvgn7VjfrFkNKt0MZdVPqbChLltvsJucRTVHxIHfsl76QN
j/cZxv2rroWHrF+7E/fWGVzCjDbiaALkW2Z2hykf2yJWMi/K+y+NaeVkRGTzNOkprBplsRoW3y8C
CDysM+4QNRgM2+32FmpVCubcekmnZ1/iJAn2VWlPn8WoArlSBb3piR71T3Gt+qdGd14yLvSnTJR4
QxY8g5UPxsx1zEB7SZtMnKLCmn6kjhF+fN8gvRGqzAB6DC/+EeRJ5sJY5MIACFYVcInjvBxrS/Uv
Ta+Z9UY346+D01z9rN5XOSk+V5HM7FM5oUCeE2+svAH3G0Rgy8uJRwsmjVzk7YJFthL0SQ16Ua4g
J9WkXtq3tVMe8sKgWqjka0xt9/lmxsPpmE0lNeplYQrEYRnltGR5okOxXU3LYmc0dvSYVvq+sQfl
kvfwCrRiiLYrKz77M7dBCBgUCqJg8OYKir64k6o1aZLdWa0XC9nYiaxWD91oSGe/psMjbXrpOQwG
WoaKBoo0Wnq/Cf4KRkIY3uQX9bZPnTW6nDdOK/EhQChAURyCpZhJjLShnFK08dJGNY94sv7ZMMps
S5Uu/wbY1tl1yfDt/XW4N4C8FWBi5sSzoYJWud3wZgz6MhdDRyKckNRWYmszKXCevT/KvQ8DUum1
SQS6U+qP89//MbNRidBGlVSlB1lGDX4wrQ+2UsjPU+iIlXrrWxOa+4fozgUgwB7fDlU0STnatl94
g8Bv8MG0kBOqppV39rUkcXt85tZf4BUYV9ZtyWBFPyjhTCb7T1FNFdock+yEA3XJUsPcqEjE7Irc
+FmM+vDQwSP3x2loadcsIuykiuncoIqwk5K03pjG9GPAM9r3qi9cWug1uAQS6KALM92NUqf/+q87
wbkiLKFhGOwnOcPb5anMxhoBUPhPqMmTp4np28vNrD70Fenb94d6I+jDCZkdSpm9x+QvtqJOYfMF
DlN6tHr8aIjyXkTV+bs+DhAEF7bjJljuoyZLFO/taeZibOqVgzcP8e82aSjY4XqZZO0ckgrL6TZD
a1WZ0TRP5DulfW+LYCec0f7c2Yk49nEujp1R114Xape8Q6dwbQmWV1qDyWm2MPAbc7f0JQpLjMIS
hd1bTy2Uzw+9rZYnUQb7wZ+p3uRol0Xc6lDTJ2Lz+JtoTf8kdbT/NcQbL4XUIfqTlOF+DNWvg5/1
x1wo7e79bbr7RJaGwI90OMeYR3m+UP/cTScI6BkZdXHtnPJ32PcGORe7OslGnHtaBWBWE1n79f0x
7+pvs3IYiVR8VBxOfi0GDTJIz+kpj66ppgcf+sChv8iIYJBJKHnaA73X0KmGR0lTm81QS9kFrvJ0
E5tTYbihUawFBMtn7/Vz0MD8n3dCtHW7Bi1QAiB5trj2kvMzUpuvqWYckIBFM6vMu5UzOc/t5kzO
c/9nsMUVJGYWpOstcdVbYT/4cYM0egZX7vtLfD8lGhfnUi7OLU753cuqdIE6Dp24qo2TfrQTnxiE
Xd5UaOQcFSLKlaO+NPGkORSAi7gx3DSYeRYmXiWfI/yMWfWB8XMy9PhkxE2xCUdp7Zl8c6S5fkOI
ysu1tPC5LhG/tYO4otJhG24Gd5ebDJ02uQSP0eb9Zbwz9K/zwusF1Ts/KfJiXn1MJycmnu4BpdkU
WrTX7Ll6JaAQ7Idh2kx++1LEoI5Ih9OJY+2MYDzK6bQv0vhxnEb6K0iKozu0wbFxoVXZB1pwgU3m
LIJ4xelfelPzt84N5/oMyOM9X3wrNHqWH5mOuIbFqNIAktkvU6Nmu6KDhyKXRb/NR8Pf6cWwFne+
tScUugyoHIlmqQPeXqAstqsKeTlxFamhu0obaQ8i8X03kPXsPzYdzZOkMjzPEyQKT/ztUNJkjkYl
oOEKhZUiJzuYG8np+5V9v7+k8y0Fkscxw0tcljX9MJaaqAuia0FfI8WCGDeMTsL9+6frrUvK00B4
xtGCwGT++z+214TkkBbFXlx9x39KAr/zKnKy51LqhycBj9rp/zPc3KcL0wUKKosHGeAO6iIFd5Q2
D4hIzb+4mOXOkeyfaqIOu/cHu39XWEHy49TJUBzAE7udG3SrahENMmZu6Ax3iMI/pVxC1dVG/SFJ
7Wuk1r/eH/H+EGpQLbCQrxlmUK+3I3aTWoSt3lMG101wxclQ7aH+bN1OK/sV63qX6cBBQx5HJ9mB
gZ1h1rdjxZ1BQ1WmGkA2tL1a+/uBLOh2sGvakfvmLPWNtLVD+6eRf1AD9TiIx0S/5sOnML3WFZBD
/ayAYVZD0qHJtBfSoG4qK/ukzH3hSt/s7USDSSpf+ey7OJPPJr9HrnKm6QPgMx/7fw5cXwhzcAgv
vRhFGjdKtX4LTzm+axjZ27g0ii8RjIGu2TTmkyJ33blTYHmJLKdZOflv7BVBDm25hB4GrsBir4yq
qcwohpwbHTHlYS7NHwdJ0NMKeHtl0vOcbt9ba1YQAKaAcSIMWZSboPE3SieVBi8LAxibYA3cD3KV
fXn/8N1f5dtRFhPKg6IwKz8YSWPaYNM1FQEHWznEGkUtP1hT736tGC4nNeud0ZqOeh+o9NuNVCSI
d+yqHr0gU/ZS7X8sbNXfxDVNhSGaAOey/yZFwaVVLll0NftzVL6I6PMYeYZ/+T/Kzmy3biRb06+S
yHvW4Tw0ThXQHPagaUuWbMu+IWRb5jzPfPr+qKru481tiG0kEgWXUwoyGLFixVr/II/fA/Okxffy
4nw6OV3VO6V+D0zulJYvTfKtqa+y4UfQBlj/IsCzk+Uf5vxt7pCyx2MAH3TTtDv/y4C8+GRdWSZ6
Li3i389teR+MN5H1bbAUTApqGNcHfPQcS3pUtAdhfhJFj5utMDy0Fnph8V6rflr9cZA+IZvfU47E
fMM2wp+C5RRahufIQV90hr7lwedBSOw8/k4/PQmhsDQvRvSa5z8zGPKmr5JmXE3NlSR/Lq07swMB
Jbs5UsIC+G0jPWJ7Yr//tS/uNothJUBTVIypy1M+WM+/qUVjyF0K9GBHi7KzpE/I8GvfW2sMris5
DJCHz6QjdAn1pgDWZ6O7a2wZurylyatVwLViQQuSuaPwveyyX7ZzlowmZC5/OLU1zpGReBWXh0lr
X7CQoFAUpq80AVN3TrXvEpaIovQST1T6crsDiFPhWadc9dF8kzbP5vhjll4t6ZCa8DmEu059EUBW
FHN5mxTXY7uLC+OzWsgPWvZijHSPUcZwKNttRIXLBAaIMHdTmh0cuRdUX00MQ2PQU+UkR/CvlfBJ
oHLqRJB0dmqu5ddo9tuKVWkbw160c5W3Nh140MWFDZDDKiWXqhyJM22cTp3KR4qNptqPM+KXqea3
ezUGkYf2cC89R4q/b7M8fUw6RbuNirS8T4pevW27znd0oLF/fGBTlsGXD71RMM0XwMgiSbQwxQH2
1CBIWyBevVP73HSomdnVAkR7f1FfBkpMXogllP0Ua0GAnq8mjN4DcYoKRkPydjeVXQ4BdtwCQ1w0
R5lsTmlC/yKhieDxausY0HNlqZShtWfC0Scit0egzJhyPvZZxhrsQ1ppGt5DQuDEAejMWfoW+/l3
vSgVO6+bR7RG93WSOv0I516ZN43WL0P5wqzjVKduwcVpfRuMYv66nZA3KEttQOJLEZ40S4gcHy+j
R1osys/35/3yLOQXMvVImYJEBtZ9Pu8Ib1Q6pXHxJAsws1srbHZ9UIyeom/lzr/ZX7D0Oag0GokL
veV8pDlT51AIgC0YyJ25QQSsEdpvZ/vhfBOEe4pq/vdB6z6+/34X+Nbli5NzgCICbA0AbJnwX8KU
khVgi8J0Pg2wwz9lgBSvaX0VCO5L0ymnoH0K82rA9IY7vioI34tWQLsqmkqnVQKgFNzz9j2M1KMO
A94W07rHLmpIvr7/mJcJq8l5SiSgFrLg+ld5QoS7Rzw1Otodil9A7Gqkh7xq9LtSnSNniLTYU/pu
q/v5m29PEQQEMrhrbjNrbckcKbfaHyS+CDfmeZRMqt34QQAF6DdW2QVGkK8A0xwEJNQbrk9rIcdJ
mIBpmRaYFTnWXakXseWt549pmcwgLq1WfZ0aNLqsMn2gA2Dr+FJ+KS1t3KvoKn6px+RJCfp617eK
8scZGrwUnbscj0e1Yk0hkzFwD5uxrE+0NgK0kTTBLscy2whvv1uGS6fv7WxZvvNqGaZVCXBGq+pT
1MygitJwujYR8LMlqIO3rSKou3isPFFuox2JiO5GxoAUeF6f0IpQPEBZ+a7oxC/QzmYnXRxYpmQc
tx7yMggvCli0AeBYsEPXWHCjlZHm1uryFEID+6hqQ3k3m/FzNkbWs1aHyW2sGy+SlbUfBKNX7xoj
6gB4Nv0D4tSf46imR1GJ6dbRcKHOhXk9aApIHzgZLi4Kq7PBbDug4XpXnNruOUKH7Er26/pKTbXh
Oc9B8uSBBTfTn7SbGY+g+xZTGE/MyvC5E4erIdtynvzdLLFc4OaB74NTtnqcrsX8pmvoqKZBWD5F
TRHu+jyZvfcjwu9G4e5K3QcqBtxh+TxudWC42wqY/ckws/CmmyNUf/Vpy3JjWXbnSRzIsIWbRaN2
kXlZxZ00BeUgVkUFEZ/7EGTKyqtMbXZ1IQRkP8Z/2CBZviRjUYsmcVQAsp6/1KCZ5TyWcnHCXay9
FjuRBHAwNvqIl2GNOEOTl7wFjQsUHc4HkVsx4Oatl4h0BAHE8uahGKX0u4UC4/uf6HcLk7LT0sJi
vyyyZ6uRpDk0UsFqThxkiHh0kn+QjXivx820L9CE+FHW8iFq2+lrP06RA8y1czpZSVCKVp5iI9/S
J7vAyzK/S4yFJMw8w2NYpTdlCwYjxsD11ITDoVM124xLZLow9fUhM2eJ6BTZoDyG7Bi3sERPbAfL
ncWu+4zv4sL8VK2CZn0x2FaIbo2F+u4NP2vaSdb2XjwgiMvZqPVfzSzubKQlp6e+tcRjU+BUKKZt
PduhEgGfSzPl2/uTvaQHZyuVbg7pyQLnpmfKxz2f67IbZ9Q+J/EkNsBX1HCOkAIsrKtOQicky8zo
2IPGfCqkMjpGojBv1OQuvzVxEbk0GuXqQnxbF+XMNKytOU6lUzpmyZNvWocynseDnyo7kJag3fvG
3yP39TUv48TRil53Dewc5Bm7vGke8o0m4MUi53EWxhJtdqwILlxsAklvaS5l0onmfXqVykF4M0H/
e6kyf+u+eRGJlqHoN0K6Y30hf3M+834XtpNmFRLVhWK+FzSjcUaZHvn73/ciPWQUE5dWajIwJWCS
nI8CtSANkbcXTws52EnlNjsohTSgNzaNJ7ZW/VhpWu9VCK5vHHsXHAGOPIq63GCpq0ETWJeuAYtX
vWm1zQnrZGzlsqR5FnAJccdskK+rVpoORqh9zkWAiHERgJ3E6u80daH5OBlYytJM7rEOCfzHFLHx
Q9njq1vU1Vcw6/fc0kVbSqz2arLG7CSEDec4ZZmfarrwTRBIlA8lslk7ZcSVdSiFXQlCwk1zTfhC
20TeTVi2bizli1yT16UKC1mVf2mWrBLxtIisHndpOo9VjSwq9SvXmPH7jCcJowDF6tC1MpL9xudd
Qvv5/mXUpUUDlBBXoAs3TWM2k6xXmxMqf3tQHUbzSaMCKJQ9EGmvI7eu1MSRi31WP6GLYw/DVQsZ
Q8ifgxhsePYQNI27hNlSVal1PvgDghFyueifHYQYLyvrpRzkXdLGblrctaGAA8IO+eawo/shZYfS
V7CyRGgnah1TTbxAZvpDdA9v4ZwHieYIbeGG/bCLjXgHE+9gpIMHD9dFDS8DnhDWSH7m4WFUc6+J
U3dJFFNEEVN+zMeodjy0agDgE7gK+GLTU7R6l5sYT/O/wSBit2zu1DRyfeEIenufGpKTBN9EnmZU
950s7xt/2mfUSBCQqvsw5mCEGv/+R7i8/lLgoD9mcK9c6sbrlnSuNyK9qlo8+d1sl8Lc2wkmg2i3
WTeCMgWnidnaj6CZXFlPa7gvzYwAZVJdTbrxU1Cq4phqueH6tCgcjKEDT4Bx4Da1qdxyfdsSFb7Q
vABNjuwXpS7WDKF/bbRhJaYvCalMiUlri0NeRtUNKq0SRcNBuFbnQLoLxTSyQyDd0mCqnli3vtek
inSNx/QXIA6n3KBFvojJVM6cxMPOV6z8XsnmrZP3MkaCMaDFT5mXrgN9yPPopc9qqzQTWKmSaoE7
ZWOwm2Sjenj/+/1ulIW0QLOGxJPW9fkoVilqPcTADqqfiZVYgRCuLqLQ9v4ovznqyGZArCGNtJTE
1klh3eWhLypNd48NknFFJ+yLjBeCXWfy6yjC51PUDN/Hfk9dzknqBgEbI54tOwuS6Jr5ldyN51km
7zx0AAejTc4lDZQu0g3nr11ktVYHQlLe11auOEqRDCczR7U7jwJtF1XhCx7FvTcA8HPygtQLA3vD
iZL28f3nuJz9BcbBfCByDf18PS1aFIwxvi/5/WwZL5Ya46gWiMXGMXgxiAoUHvcLZJzoMV80SXKr
CTD7iIXTjOjmDXxEqn/NWGxE44tkahkFWUMWPwQlLgDnMxpHLFNFmoSToBaz16Z96XV60R+sEhyE
aYbxrosG/ShMprEHHyhsZOhvWghnXxTPMoChizw55RnqnufjK/KcK7E2aHfaECHGjj2rLY241VRF
GLhc8VQYWtQJbSuigm9OqKdF2Y/J6hU7StJ7pUGqrJGTyUEQ53Pc9wCJAqHHXrE25PvRio2DSdv5
Omn6wZ4wfPfeXwgXByi3PzhdCHvhObPoAJ8/fTFmWdu2WnJKskpyqT7l8KliCkZDu6+l6KhHnbi1
Jy+OTwRnOKsXLVk+GV/ufMxaHWumkRZPhouS02Jncj/ESIcYY6F+NyIlOo4FtWlpnrVb/DDwufT1
8tjMkbmfkHd03p+Bi+yT2iSbYNEsRW2M2s7501ho7PtlNJdwLUzcVrRI+VwhKPxTmAR1Y/dfbgga
ZzI2ujTqwEqud104aqqfCMAVKiFPdpQdgCsho7gxykX2yayB0oWFsnxV2irnL9TBb5ioXcQn3+jy
XRzig5ogX7ZD5jz4VGVD9Dkp/HBX0/baGPmyLYogGMahuG7Bc1xukedDJ+Pgq53elqduaDV3DMXu
FgeGGP/BeFeoY7IL4HXadRoWRwOPgx6xRifO1f7b+5/0MiQs4kYcuABoKMKv0WK+Maj0aprspGng
RJAUafetZjhSPA0PZTxNyKDT4CnUAYllv5E3ZuFyS3GpQiIf8OSbyMcqJx1kXCJmcchOUGtCO4cw
tVc7rXfZgR/iPjG9XIq3PNUua3KAH4g/psithhrLuiKNHOqMyJcp33FwqR4JaumR6ZWZ2yZq8CUQ
xOwQijME/wLJU5uyT2gXY4cce6Ant3mZyE7RziXNR0X8qpUdmz4pE+VaSUXrT/fbwqxGEgN2NQ1X
YOXnaySe894sx1G8UwX5I13ynoqTinaP328cPxffAXwGlyDgLZRp4XQvu/GXarmQgZcoCwaahZOR
ZV8MbCfzAumJuk4++Zm/1Uteft/ZQbCMR+dhKUC91R7Px5trNa9p9Yt3UE9bOzTGyNGDNN14q4tw
tYyCZDR3HcrPVF/PR8mT1EcsbhDvBCFDBxtvuKNMxLYps88bFa7L5ImxVKgsb1w2AskqNJZjJGXZ
3Ih3oS4/KguwFnOXxFFBRL2q3djv+0a89Uv5MdIbWwZnX9lJHVj7IKNbmo/mj/e39ZtK9XqGVXAO
pBQ0F0gdz99d6cw6Gq1KvDODcnJzPfQ9pEDiK6lQOjsVfWsfi2FymH0x/lnqOGPacJLDr5Y8Kyi3
t5nlYajV7OvAaG2sx/OdT6tir5tpdUBp8seop+EB+KSwFxPt1U+S0q1qeSJMCcq1NiTZXTQX4Uul
+9NzjXb7IS1k7bqLVP1U5a3kEM+xX1X76oaDzHqS8m7TXWeJ3eczQBMTcA75Bgw2/OPPZ8Awijju
5BJ2odTprj5AHR966SGJZccqBg1WMv93M9To9ilm4FS1UG0kDJe9csoKeDWRdYEMWsqt54/g60Ys
BzlcEDkXrhRNuOmUoPGq2hivM7T6rpowfRnmPr7ORTQEMZgs4R3ECl4bSRbdpCkTqgSztMeZtv+p
t6nq+k2NQXMK/T4ug0NNkrOPObK9iuzHG6RRvGnMrLyqIqV1RAHpfWeeYFTOk6Lf5n6k2maRCTeS
IlX4LebEegPNpii/f3/1/SbEIgxCnXzR80G0fR1PqlEo465KYNhMirBTUaL3daVBaCOSKsJl1HY3
mWDVbp3Mh3SYH9sqdVMF61uxb7RjFtODJQls/Uf6n5ZLUePUmYOyEV0vgx4PCQeEaxU5BgfB+dcx
A3BUtdkIYMXV6qqZQiQTU5hLsQlGJarj0W56Rdw48S4jH5Vamk6UvCwOvrXyXowVUbnwMU5VEMyP
aIbVt2IYb7X4lrV9tvYX8pECJnPRA0EAbXWuot9c8RIIKIisf3lSB68Yh8Rrh7gCULrpQXAZ/Sgq
0DwijaK+D6Rheetfzg9TJ9Jq6SSd4qRE37tsdGoi3dg8F4MqeJVf40ygRHdTI8nHWAk1JynQjZeF
sXHlOB0fgb1tpXYXX3d5JMS8yC0IbDRUzh8pb9AAMSaUdJCfe+bfzEmzMvueFcBUAlWMPk7+lhD7
xbd9GxJEO+I93HPe9HN/mQUMokd9KnzpNEVa4LTInrrxWAx/WgJGBYme5SLySpOIovj5i4kistUJ
DdGTWkvBzpxT87lDuv2QCYXy+P4+vkgOycwYhk4UEwhTbLVD4nKIkR1GRk+sk+4uSq47q8YI0LKE
1EFcSBEdWuyejNr7FSThjcEvETKYfL2JR1INot2yxkTMCX5mkd5mpwH5uz3Si/4h0YyagoQkQdzE
3kr0hkp8Es2w9PomlXApKHovoyhul4PmO0GgTxsh/TJtXx4K2DHzslAK15x1M+kFDvYwO0WK2hwp
aotuURTWPglqzU5oGh17Uf4QaqOTiDGqTVFy8OV0q6x6iQXjMaiOLPI2XCO4SJwvAgVIJQY/Q3rK
K+l2EqPgFq1NxSPLBsgkVYWbwulwrU5M3DHH3DtN8o3k6nJ/kVVwdeDyQDXhwiYjm4OEo6WHI96p
j6oqBMc2RjVLCMvWRcvLS5Vqa0v/5q3BaQGQhqMjYpKjLgnfLxssRa6zbbIiPU1lXiPDWlpf61DA
ja5NKF0Opgi8g8pBTMWMRdpUXjNaFAne3xSXu/z8IVZ5RUaNKKnrLj0JSSTsKl2IvbSIg49/PArk
fno8NGgh4a/hYVlrSUKSxeFJHkIwdqIkuEMOien9Ud7YqOcHBWUYWobQthEBpOZ6PqPRJKpVO+Xh
KbAGl8PczpJPqRK5cJV2o/ZsyfexdtUqn9Qhd4xYtQHR2lbauZOA1XB3Z/gTeswRPoWi3UYv8pzc
KfmVpr52gYph/KMcfvRHXCUSoJfd4JgNUJMqPZCZ78x8+AgR6sYM+k9l/bXAI82ry2+oHf/594IA
yBkIiICDYM1KhvTTBV0kByc8Va7NTJDximg2M56LYiUgBRMQIVKCC0lgnW+jMTuSoVThKUG4/lBq
k+H4MPQOk1XsQsEIPCw6amcwY8sxwNId8lSWbAAOzcYX/c3qXFhf4JvBznKZW50ODaIeVoe+yGno
Y4XmBmaD4lIhfX/dXG5+uGWsmyUCIFe7joJlZ/VBZOTBKZ/rp0GcrceqMdongUCFC0pkcMVhAX/4
40FJp4GDkNcD3lon9GEDiCo0kRaaxSY9zhhFXAMsx3/FH3dpIvQumeiW0+nli3IlZiK5qmKnDbn9
fH806hjSFW5zVFXAB2p6rH0Szbl1zXyUXJZRcB1VWbp//0XfbDjOdyWjAk4CaAIeB5WK81GtjD5a
NdX5qbVOc+E7Uoi/oZaiOJbZBQyDedh1cLTzpxEMrjg8pQK3OdXzh2PpH0pqVXpy13ZHhFtsw3zo
o69qZTn6NB2S6SApuNNA/4KblRU7ZQjtWHmUslslvDMsysCB1jzos7SbRDDrTYrGY2NHHKtWlO38
Nts3SGX2Uuu2yGUaTfKSAXz2phTMrFkDWAxb3IKGeji8PyXLTenXGaEkQYUOt1ljQd4AkDyfEWNm
b4tDNHzIORwOlYgvWoUZ5EEoRIXeHBoKrdEbXtapWyHyLWs7GxqtW4RWSNoXPwdKCedDm1YWzhxK
6QeEMmW7RYD2sUu1+1pugyP+LbTQAubaNzPfU2K2t94N6iFuQZJn+oRcVp/JuPLq0RX6P6pDEJp2
FSHTwLz1cc6w3Rr9T+9P1kW/D2kJbv7mIjvIKrqwehzHIAnVWhceuHofEFEprwpDiE5lmDaeUGr1
QegaN9XE0hUGEphpFE3PVwXpPjYj6zC2OBx3lNT1ScZuvJeUx8nsa7ctguQ+k2N5Y7lfJHoLYgdC
PuYkRFCaH6tNVghW1Rl9rTz4UsBFQVabHUSC4hmE+VfB71AhQ8TAEWW/uA1mU7Mr3eqcJOo712yM
ZIelUu/gHh7/4REMbI/O3nKNXRgcVIrPP3xSzEJhFaP84BdB6MW60LhdEPoblaN1wH4bBYoM9mZw
8OnSno8ylmmYD/NipTFF5Q77PbZdVbXH95fEmwrLr6sYgB/AK6DdIPxI6dfnQp9JqdSmgvYQS1a1
02t1ckqUXuFDiy8oA1wNiZJ4iZk+6YtGx9R0Xt7HpTeNiP5aZlt7RTYmByu3pCvEVj7XuPjYXfgY
hlGIVLL5MdbE0e2VvLiizq4THbgBoaxSOXIghV6uGtWN5WfaIQzL3JFmIdlRnNUcVcwMlDtbVN/w
qXbySlWfzERPHTUxKvTjzHTj5LrYzkwEs0BHgeBKHvq2GH/JIaNymK0Wm8AHch1P26H37kxOf4w8
yvzXo1Pchi4Uv1P5tX2NHv2NI2xZMquvsKDrAe4s5UhuiecfG6HlVg7rVn4A8HmAxanWhqure4nr
wvvf+4Is9vaaoC4QpIKIDtL7fCSsF82M3S8/lDfmXt8nd+OuPEo7mNZ24Em2uMscZV9+6j3jQdsb
V6Kb7wM3tIXd+8+xPj/XjyGfP8aod13Ui5X8gEqwrSEFl2pflXJfyzrwzY01vt5J5MrgWpbci8wE
KZHVK6vKUk0JUVsbpVy7NczgU5Nb1sbt+/eDgJ2mrMfBvPa4IKGqaj/NAE9HuCkWURx5GMhFG6+y
HPBn6wRdEiAQ9PoX6TqOn/Np04YQKde5zE96F+DeDNcaOegiWJj5votYxldaA9l9BWbOEZJ5a/Fc
vuOCJfx3NYey9pqxR3F4gofK6JWY6LAnp2K5YW25uK5GAey1oAzw313a65TwlPN3zFIqPxnCEycq
uFlnz8CODykX6of3V+AaHPnvcaiBowFCLYw9fz4OGiM+u0HNTqMYj8cwHwc6tYVTFInBcS61mIu2
Ze3Uvla7ZoKmK2D4+anRRH8v9XjStVlf2KyEwpOUur+ewim05wTqd1V3+j4ox2MXHpI++jbg9ee0
Un1tlskjtPB4X8jl90n3k40++ioZ+vcb0Reih7UgoNfyCROscb/NlexUWcHDpFLurflOGkRQGxWf
yFYDNCpLSTT/bDO/javSISKCk1HRnj2fyQkgpIGGOQWZRtI+plkaXZUdV7pWzQI7rYzPTbllB/2b
RQIiBYQyBTVed41YSFQOkqGK0lNrqOHBn2bTSRWoUW9r5L++j/8reC3u/72zmn/9N3/+XpQTzduw
Xf3xX6fyNX9s69fX9val/O/lR//ff/qv8z/yk//5ze5L+3L2By+HOzo9dK/19OG1wVTobUyeYfkv
/3//8q/Xt9/yNJWv//z7e9Hl7fLb0BvL//7PXx1//PPvxdTjv3799f/5u7uXjB/b1a/59/Cvx6Jr
w9c6/+sl//HX/8ZUo/7eRt//uuGPzfqXvb407T//Nox/0DUi1SV/ZOYBNf391/C6/I1i/WOpAS7R
dSFyvzUJ86Juw3/+zb3uH9Qq2Mb8HIH3zVCmWcbm71TrH2AG4JLRyacV9/f/feazz/I/n+mvvMvu
iyhvGx6GBfY/YXHRFePQXFhpkLiIT2tEUIxbTFvMQegoWtg8JYqR4Ooi6S+9qPq7VOmB9mG67v0y
cf95iF8HfUPHnY1K44YyF0c2wxNFVnkgRWo/5YoRO2nSuVV3J2k3qfGttm7m+IMa505fPzTyh6qN
vWyx27VSV4qfqvxRjRK3H7502mAXhnjM6m90eHbYFNtJf0D8KzXGY0bTQe8eIFPseh/RQzVwovhG
tp4qieZ3k9gkwrYFy0BtRmfq8n0fSnYpkhqVexn/3pZ66Puvu0LfMcmr112dPUqNdRsKGLFjPJq3
0V1ld3Zmz66wK5z6VHrKQ/qpTm3JkW1r49Q7j2uXI69uWgMm0KIPjodmUdfZwGVPfv0cSLFX5dHP
btSOavNz42WXb/fet10O4l+ywULTQfUoDAloxttV3q51acza6U7b+4fiiLvj7vH9IS/W8Pn0rqmI
U1EMtBEYMSTnTE+zo+6GjSvFb4cgaV/4FhQQ1vcpqetnqZUphI7G99kkQdHugwrttuJTFn95/21W
kK7/fLNfxlqtllSrjapfiq7BXU7j54e5rz7Wh/G62MPSuQtegyv5pHIkXecP4T5obeVpjO3h8/tP
sarKvz3FYjoGXYjKyJKbnX9GNW26Oo7TxGlQ9JVcxJY4ow27n7xSt8PAjiRb3sJL/mbpnI25Wq2Z
VOsi9muMyc2px642b/EXCEY6TUUy7zbe8HI0UgxqXhpFWjKztSs15SchE9DDdYxCUJ1ATseHwIKj
nEyh7uaFohy4tLW7fC6zWxWLTRf4hfmCD1R3aCqlwrC76U5cw+WTEJnJ65To6p+tOsIjqQitP4Il
Wr4o1J5/A0kTJOJfhISmFi7NbJH+gxX514owAebzBTDQ9Eg2QsZ5foCc4+JyCEgYThH/AGE5H1SU
MiuV5ExHAl5r7MwM6h15T3R4f/aXKPBLlAC3zjtRUqVKsZyM60pAOlFMjcxmAhmNLQdodb2j/K3n
2lMtQggbi8m4pisF5j+pdSOi4qpv3RxXLVbOvSVJpk9N7gXiGOOW8zeVSmCQcgxdXqYt5mlSalEK
JGVWkXbCxCsrsGwvv4Z6nTtRZdXXcUg5IYmkybGE1r/qO2qC78/KKsy8IUgR0iAPpMMKQHc193Nh
tXmA6ciuVfQZ3NpcXcdlVR3V2nxVIDIeQLHGG4fxSsVrqV8wnrhci6A88c9qGgqliFshDxl0GrPH
MuvEXdRZyUdDjpNDqCh1hj/DNLsq3gjkxFi4jXYE9GByTEiCqo3o9BbDedWWWp4JfDJrkSshQDZp
LTHay2JYDNVc7UIkkhDumZJr3+gVKpS1vxN980cyUEQpuHRIAdYtrVXpG5ecy2kB0Eaf34TIiqEx
Vcrz1aHNfgX/q0IWkCUSOrRrJFZF2osF6Koi/JDrsTwA+VDTaU+KJz77YV29GGgg65h1DzNRcqz8
b+8vkBX9l4l5Y+NBAEGki3/W11g1GBqhr+Qe/24FyUKKuPOHGAj3IQdx+MHQ2qiyRbUvKaUH0/gd
IwDNdFNDmRAMruv43syyTLIH2RCwzavm+WMkK0HkbjzlKrQuxyTqjeaiYUXtACmC87lDqa41BiPX
D8QA/wYvwuxZGhLfRkQRnad+knaJgkOgaQSUMKDZHWlF46titpaDqGvnqHhiOXOroQ5VJqAE227j
vnfxdZcnpHYHfYMkGuT06qqcTEpjdHQMDrk/Gamt5rrkSRUkDakuZZvW03BVSL6CVB80dSx5My8O
TMkJVSh8gCCGjcNo2di/hMO3CePjwjWkNI5k1WqxlZXStmDg9UNMWY/jL8y8xC8H9pa0pWb4m6EW
XCrBnSsg5dFVTUdstS7KWpTo4SS+ijWdl0GpqfNTXNjKe5dJPH8r+LbUHOFQIrByIa8pNVU1Vlri
H6Y6/j5ZUYzshhTSVMLiPkpz9YkSbvXSKU1h621S4wpe1w5asqYzjPiKGIiabuzqVa1yEc2i4QHv
cUFgYNOjryLsoBDE4KD5B79t4x9jqqgPVqcdxSAVnBjvjT1BvrhOw9ba5UItf5QmpKeGeG534xCh
Re8L3XWj9zpMjd5svXpo86tkbrJ9CzbuQ8Vx7En9XB/f31CX34ynBgXEZY97k7huDqYcXyZ6pP6h
6435JooQfxm7Sjykvjht7d3l+68+GjUQZB0Xu0cQAUt+8Ev+riWBpY+RZh2KUu2ezDoOoH4tbnEL
Rl+zO6vFd9TMmtcQqdSdHEvJoZgorO3qPNa2tJ/XyfDyvZbgiYHXIqpM3Dt/mgFBW8voZf/QdnUF
uMtPHtSRfloZjkripqDNcZTXsPhyWhg9P3K2Fsw0tVS92RRxSccdHvcQrdTMYz8IKMLEVTgiaKik
OMn3ba/cdH0dv2RarBUHI6OBA21O4gpYQ0rdON0vTrXlZeAegI+jvrjwjs5fpkUfA4FkXsaHF7jL
uqWjPfjtAWBf52lZmu+y0oi9ht6cBwM4dQPZ6PZ/vJS4cAPTgwgERmG9AfQmBp7dsAGs0eh3UZnO
e79P9etMTrbQgEt6ulpJi/wPxa0l0KJFc/66sdjr6JKLwiFMfc3tlD50KTXgYTONpjuiJYLaIv4d
bWGUzvsvuYTLi5GRkGNgQJOAiM9HTkFCTHFSCYd8ypuDIEYvBT49Dr4hRPmkzF0hy0Uvq+AKYFRd
bMS93+zWJXtDpYLyKB4lqzUb1WWamHMcHMsi0G78bhLvc9aeLUAD2XjRdcLIijobahXOxjbMRBMl
3iNb1qSJiwlKJ+rpbiKrc3vN79xCSpONEPHb94NmsbDz3jyszmc3U3qOjw4N/DYwe69thM8GWx9T
sKHcGOm3rwe4E2cO1Lm4hp6P1Iey3JqFxOtxK3Hhr9hA66Ivxtz7V0rmq4+aOH99f+lcvhyhD8AR
hkagDpW1lAs68ukUMKXHJLXKnZFa9a4Ru2A3iJm1cQe63B/LUOxB/ATgTa/p4IJCU19pWSdNHBeZ
LeoF1/1oRvZj0JTcM2ssrDITPmABjPz9t7ycWGQdF4/dBUetMfb5xI5zGluE8+CohGZ+FEwgQqnc
j3e1sWSOUem74jhnW0nX5dHChkCcaknrgeteFBtjM5WkyQyORQgHgxFlsE9zjd+TXc1DdoT6TWHD
LIO6PyKEJ12lkyVU1P7y4EsxhlsVgBVdfUkGKLrihUaeD+YOaM/5LBCix3xOLOtQmYg0DmoDTaUm
/dTDCs1+IojT5LXmyjR5j1YTT1dJyN1MDwS8XA2xAoiQ+g9ZghhEG0oFpPOmu6riYXrOjBjZvFxs
vGxU9OvIj8t77O67o5EnyTHNpxFqddweEW7P7qXRV27bSUmvRCUCQzL0FcAG2rSR2RobicTldycc
wvxZrlS0ALRVaBrUqKiBXoBI6EK3lu/mmoaN9pxXd1G/xeT9zVhLskJSyz2A9uEq/I+QWuuspicZ
RUZ4W3XWM60O8RpNdEQxyvSpmTf5hL85YcFnAZjGIkonV1pXTCLUDuYAQAk+n2iGSEpw0NtwxDkc
U2zUOZoD2roolltW4pqtYtz4xeRvTPHl3YdHIPJzUYP+Qw51vqiKCBOUWQa8mZi4R0u69SJ0VeDq
0yx7+pBsSRtfxiukK5hceuAApMHynA+X5xBAS/wwj2Y+dVeSEFW38yj3N+k0tRvCxJen6tIt0Gn5
kTtbxlpaC33xbhrCPDyOpn4VFH6Nxl5muKoKV79hNsnfff8RUJHuVuoQb1yR1hVJdutSliJsAcDh
zqatJhbikyL0sxBxrELCyKfIPFaBEnqFpdQO630+NFMmfGv6VPJMTDZOeSF8RojXsDbO98uFDXaF
wM19DTI1sn7nU/5/uDuP5riRdF3/lRNnjw54swVQrKKnWEVR1AYhymTCe/vr7wN2xxyxyMsK9V3d
s5iJmFaPsjKR5jOvcbPEyic8D84LlA/srJ5CLVeWpz4bjetGGuoQJPMp37P1YL6OaNYx0fOwgSFS
jli/zW9RedQkI0YwDpRYI4s3kZbIa0LW8cTefbuZkPnV6B+Dy6I7eAy379EwUooaBZixQEoi02t9
ZzRo+sMo7E7UNt/ZTOsKrkwRbMi5IV5PyGuM0RydLDnPyhaB2sg6ZKqdXiIAo+400qjAHMrsKqlU
NK8LLLw/fv/eHlImSmyokwpS73xJO35bzkor+zRyq+QcSni2maK6PKsjq/an0jhfBqc9cXKOOubr
S8N47FBYUyZjHt9LZteNqDwgBZ2ohgxH25k2gzmLzRxJsUsKV7mJ+ri9UEWTnPFapYHmdnInOyyH
677BAlHtEfrt4/hZ7ZsZMlPp7ObOikJC2giUopVcastgBj0kIf7lRGxp0U/X0aLgV0X99Zs1dJ8M
u+0ePl7Hdy5cJsY9S5/yRSbq6CyIVJNtX7TJOW3PxO9d/C5cXIt8GRUCxeHmspatejFOHciyiT+c
wEefCBLfXVy8IXjXyBQRNjuK9ltl7DWgXun5FGn1ZqK6HVb6ZLh+2WqfgaEmt0oNJ5l6XGnuQMx0
V3phuV80bZi36uDKnV7WT/2YL5tWIt3U2vYId9Kydq5igEU0cRd2iK8vCo1kc6gtGpCKYhYEKuM3
g783d4xii+TgKTe/9+4ZMNDE+Nw2hNtHV3udV3EisX1GWtdMzrpKKzZLPUssR4QRolaND0lVzN8+
/qLvXQHAY7jV4DjCj1///LeTYWqJMmC1kZzXdm/5ajmVlHlHI/QaqzyRvLxzCKm+r4RcqrwOcMXX
Q8Wi7bWka9g7SqkhT6SKy16AkdWNadqiMXIKqPbOHYr0BYePR9fk2B9XJctmVdNhr2qtZoeG2SB4
gpDgie34Nqo3GYI3ChETKsjHV4uyYDakiCU5j0Z72FESkQHA3jFoM/LtTi28G0Ufy5BzE52Ir9+d
30qCY8vY9PSP1rMTyVAlupuct5oL9V1Tys84czZ3H2+Q974avagXjdn1LjsK62aETiluKFxlk6dt
SqFG1/M8KDvFUdJPdtSekkd+fzxgAmQrlE+soxsGFZO8GXvWc4iTDYic8kwHwhXQGIN62Z1qQb73
9QgyaHgSUq0GfK/3ZArkU3gOozmtll+iEJCGUHWX3ZQuQaPN13Y9fRGKKDf/YlHpgnHK6Uu9wZJ6
9HuaqLCSc1np8E8Tpz4TWtb7IpqVaydWrU//Yjw4YOtwGFUdt9+6ujC9fJDYe1QagPQlK66ihE83
epQyh3I8Rbt/57UHlraiftdHl/j49bIaRVa6cU3uQ51TCUasJXZTS9jYQS85V1SQYB6+ZNRYPbkb
VUWeCDbeudSIx1cm/lryfaPxhpKQzfNrp+cVc/Oj3ppupqT5OqEWsft4Yd8fia2zqowQlB+dDknn
2ktrmZ0DdIs2IvaaXRPTK0fT4xRm7b2398UAYNXyQJb3+H0AUThpLXXnc6l28hn8XH0+z7UDFj7B
oMjuq3MxFe71WC5RQDDUfrGG9pSCyzuNFJBLiG0TNVKJhZ38+stW8C2KSJuTc1WBH6jaqAYRpwPc
z72FuvEAbc3JtR17Hx3oQpaBsA3JNoiqHXL+w/bj5UfLhPFeB8owLOnrIkUHhw5w4+vfYyowgfV6
UXZxUmua3zmy/JV3pnbrlI5ctsCaZnPXVan5I2uyqN7aZjReTfVoPbVdNVFctrW9XUzNdTc1kD20
ftIfE0RaL6xxMD7D+01Vf8af7G5xp1j4arqCF/VBULFIn4auuKeo0eMnsfTuGQ3O/GcUF+O0gTVv
PeG/3rpcI0lI4oiye7Xc672W3RQdLAJQ+cp9bprVnWLIJPGLMe9mP7XUOUPQjcA0rCM7lX4s8HFF
MLvowgFHyOTKlAK3hVGBO3PW0J7N/AgDgW2f1BUxjwXlzU+T1mVQq8u+l2jlfs7zmBc3n/rx2a3m
7NpFMvDRxJRFor8jaTrboxH5fe/QmkfILNdD7H7tK7XRquup1lGGM5Ip/6K33IZNIyZAmzMdGySC
RJ/6synbDcYY3rd6LtvP+YLSYahZOQYicdsp+46fjVZxKnItXOJce8rVQuz7qYzR+u/s1PFrtYv3
ilVWiCE4szv5Sw/+MtMS62p0q5+Y2X4WjuJYmykrtC91FxfTTp/pud5QYB+fa0Dum1SFIO9THE60
UCSOsVvX27lFgred/RFpxEuXuk4R5D0xWBBPptNuDOSqHyGkps+O1IduY/PSPJmlMwq8Eez5ydM6
27mg4W0iWzfEzk21zPKblcaRd94ojnauNI1R4Mgx9Dc407boLuVjkfsYWDbRtrBKjN5X1D+yxSUA
H8Xuo2tvspt9lI70VhpgD9pmUqLF9eO+cHjqFLQEQyX2ln1uxrRM+6h0YRVAzUG9WA7FQ25UiFqB
9+x2pizL+xHg6vkCWzZEF1G9xiO4uscjliJ31Nc0HJxhGD5VxVInQdN6aednS68d1IjbZNdkfXK1
qI16h0ZwbvppNMHbtxUlnfzZHlW5rWJV7Hq7NuYgyufeDbXWvi5ne/pe1Ag8BZ3pRIMvxrqrw1JX
M2QQrVz9IZcoBbG0LKob6gjyftHHangWbZp4QO9g7/lto1ZPhhWXPz0z6/aGtfTfFjXWJjbzZIQm
Su78EjEmt0knZitoZ8t6trqxUYNoqtUKuz5XGdmGEujfZDV7tBJcaokRKMSg6C37W9vKOYdjLctv
aZKOyUYBjP5FT5GZjSk+Gr7hxlUeiHj9e7IkwxkBcJB5ro6l9mxRLE230Ti5dzSXhO4XaWkmQUpK
E0K1MD/HKK5dFPWcoGMYa/gIKKIYcG3XzeKrN1JbRSYixsCiimcRbwwdYxjJ81HS4a1ngw2SGtbG
5FX+4sy5lL70Kk6SGdOiCnpVNuKsL/p53mQy7nHlmJeMvldiZ1ivFe0dZNm58I3JESHXQPO9bKf8
UTES8zwvPT3xVQmmczU/aM+9cTI+L2kx/ED1CpBxHItBBFqcRm3Qppob44WlKADKZNY/NaPqpQE6
tO1XkSC26Ovj4tZniBagMJ/03edxzuw5gFxWm74wMsxL+N0yDyVgU5NCsjnX516fdPAGZH6TjXWU
+27dTIA68866T9TFIOmuoI/4ddFMdxJVJISgq5EP2rN1z/pVK082i/VDjUh+UKwS812TwFEGR5B0
BZKJg8VWj6v4jgtcDMFiGagxmsssvo2U25aArQevqRy69GpI0ul5iAr57MzaqPvqAMbER0vBQyAp
Xbz7ucX0JGxLGkiXq+DbIetR0vHnUVAhH+1W1TacvAk+3tynAc367FOu1t13q0ouuyV+VBfL7M8q
hCKg+EVQds9Tp6nUsFJQQc1BnY5hBMpt9LNhqpqQvVDKu0qakEe02il2pb4M4qJVpOOEdKyUT/1i
2MkmTpbmvo17ee+5A8YsLOYB+82r3PIeSR2TJLR7HhuE9rk50qHor5CwWHAIZgM/Vf1QxUinsrfU
TKDnawv0K4K8yKNl46a9Hm/6NI4PSWaIp1Sr5Wf+etyNqEbxnZZ0ji4WgXiqHyscFp+STvmrNCO9
97VOyR9y8JAPfZvVLZPKJtvXZrRKQk9RCuFHBbGIL1trxhVwMax7d0YXM0O5+iqrU0hm/aTgEVP0
ndJs3NFrBJYYUcRmkil6lAjbYGjp0RwZsd5MNxA4qw7SC/HVkreD40+17CRVjxy1HYgGyBSo7uSd
d22pPQ2DwBFTjIPr21qVa0EplPGSzQxd0zEqZ8BcZqyq0C67yfEzo+xgeHoAhOfCLp/yum5vKwLE
PtANb8LZUFJwDnQo5Ko/VtgMbvR60L4o0nKvEeP2/nF5+l+NoPeI6//vCPpt/y3/HSK//tt/Q+TR
o/uLui4oef57lacnf/gbIr/+CWkfKRFl55cW2T8Aec34ixybyjcyfnBIcW/97//6Bx/PHxHtY9cJ
bnJVVDD1P0HIH4PVAQpRDoXpzo+D28bf/DqiFC/6i6OAo2FV3cHN+34XNUbyrA1N43LrDQVVZkd6
O5hU2fm4jPXGKSdDbDiXVsfOnZtdrF/Hs8QNpO5ScZ8j93FvqHN8m+Se/sh5iQ+a1UZfESI1NiW4
n4rn60Yr1Xk4m0QRWHNqPghl6i87ZVDuFb02wniKpgct6pLFd8FCXElgw98jdTojfuk+xVOa1j7i
0lB4dUqpMhitxb3IiUPbM5w5uPjHsb4CG6v/G+rHdfy9KdvyV/ea5/GaL/L/HUEELulH+/vm5/hf
wbfs54+yiKm6/c05WYklL/+/f3a6o/9FokS3EWgve2q1h/5np1vuX/SbAcxBiqCNvdJE/kMGcf+i
RYnsGGrp9LZowvxnsyu6/teqBY14AGV0qtnAWP+AD3KUvyIDQmOHA4XGG6hctHBeb/bSdTpBwTO6
z6vnkWdFfZTlCb4fB/P3DO3vIZgnv5hU/I2KmILQxyzNKbo3YhXSxZfOw9be+6aJQzeYJ1o1x02j
l8Eox61wF0wm3/TYo9gbV3yncj9Skw7mG48Ccb11ScjjIDd3xVZ3Tgz53vTW7t+qkkQj8rjJrSad
VpnYm973v8qv5YO5Byx/cpCjotjLtFZABJkuUiaAl19/JsKN0TUKK7qvEtcfHIFkcBOYVnK2iPjP
50PoAJCFAvR6Rx8NFQFgEECIo3tql4FiPlTZF7uqfN1rfZvCxm8H5u7vPP0VM+jt3oBcAeSWEhGQ
iGMHUocMqCrJ5/YSZIndYF18quh8vMEpabO70fpZC22cpXVlf6tvj10KX1HOYl9F6hWKlaqwQqUf
Nx/P46iMCJTz9SjrJvltFLPW3WEWi9hHwyZSfNt4jG7ts8FtfOfPTFQotTIUcArw0pxc1MmOJqS1
AlsJT8h9Ww1NkKZntaWnJyr1L6vyW1Xl70FQ0IDpje87bMjX85lGwygSSgP75oebom4QzBV4v/Pp
uTzXnzGSo64jJ19/RPsCWNf4Zw6r/8wRDCmVLmN96o9uJR2BtaLTS7kfsofZrPdyLHelln4f6+rE
hzsuqv0909+GWvfPb1+u7WIYmWMt95hZ46jk3BOa39Zn+tV0nZ+oSh7V698MdfTl1szFyVHd3mv2
cN7IJRDdH2Iw1iEA+/KKI/cGh+cYHaDaKDV6WcNsVOSoZ+vSitFdQBWw07SdLE7dfW8P1/p9wDhy
0a6ap2sZ+PfFay2jmg1d7CepYznJ5dqF5FMfn633BlnLuAC3gRcCl349CPK2lF4b7ohSpr8UfQcv
+IFg5sSWf/txANyuJjAsHN3NY5eSxC0QAZC63NedlRxMDZ1+6USK/MMLDygOROpVN5fVWrt8ryej
TnNjYLwg925OmrnUbqARPJ6Yy3srtjJQV449oxxDvlsvQ9rbFtyqY7PpsxuZ4RMvk+3H3+WdFQNp
CXjIoNlNHHL0UOT1Yi8WMuR7LQu0IdWCxlROqSS9QGRfX0TUmH8b5OjjdzRF0WljkPD69mDsdNP3
HodbCkSB2D3f3y3BHCIfF1YX5mUz+dj2Xs7+p38xzxVCDncMDP0xuBQ+Uiml0sZ7g0bQ2oq/EUW3
+X8b4+i+lW0We5Fa88XMbOfOE0DzP2sWcjOsVlj/M4ujrGZO0BuTXRXvx85tNtLqww5+yImj+u6W
oC0PjBIQ8BvLwLGl3ULCFO+LtNkllJZkcaLfcmqEo4e2A2WWT/PACFxwrSoCWZxYqCPdj/XxWVfq
fyZx1BJ0nN5LxniK982ZvoUOtF3C2D/kgRvGP6OKFyJ+uPvubMfwZvbn51H1o3s3ME9gx9+dJ3xA
qisktUgUvr4nLDkOXaMu8b5P+3OxpKFQTsGWTwxx3MkRcQ3ONJ7jvXfruvG2LU4pl7xA394cXgSA
4OuqXN/H9DazBt0ejQaH95n6+RYrmbN2W16n19ZNdHA2358udk7Id7Tvs+v0TN+VZ81Wbmb/x784
XL/9jKM7V+ZJK+JUi/euvS/6NYw9Jauor9fQRzM92pbAXDGqSp14T518G13MP9sUwyUoTUjFOIHt
ox+9yTbVFt2/1b0ZqMqtODsFDXz3g6J0Arz4JXI7mufSJUo8jVa8F3a9Hfs6/0bhIPr58WKuf8mb
mUJOoQGJmdibfltHuZc43o73cXkTGTD6lcu5N4JyOtWZf3c2vw20PnK/xRZaoXhjObCkQH0Cw61o
X50a4t0NCqQB0gv/QUHq6FKcZJEt0BSS/fVzfpGdaZfao5j8Yeds6nAJjCAPiwCr6k1/KcIs6OHx
fxp38kK93P2LN4aAHhdTYDH8mqPJ9kVMTLDkyd4s2xsjyW8m7RTk4MWM6/WXW+XfVg1agjYKW0f3
ml32MeojKU68xeD8bBdl2GvJ1DU+1GfwKpY5Tk8DBsW/qmnMvswLjtRtamQPlTkk17Yx6fcxcv8X
DXZHeNnNCo2vMhmi7y5iW9yOy9pBypOuvu6jRP01CW3+Pti5Gvs2Al3Xowo7gYhHMwBWuNwLvmwG
BQNhvTUPWa2XSAZkSvEJSrB6rdsR/9sCiugFbY4/h59mlZvSJ5zNadUlnVrErbXiJkK/G4MBYzHv
lzqX12hR2zAfJypkmwmjkdJ3swb9dX0c6ETEjT7GoZnKOvM91BAidFeiBbqrpZVfZldFzEvnfKk0
9GBcU2Zr3V8fn5439QmLI+OQ0IA40al7HtdbZseO62gYvUPfelgJdnZSttethyeI32b9cOjndI5D
QHRVQhOU3DXo69Y1twt9vh49zKj//PEvWm+mV7tCA6ahwdaD8goa6ljpIC/MqojjZNjD3LyZq/vS
tH552doxveF1+tNXDQIJ6QksEn2NDo6RtEscp3KchMpgqu9oyOQ3J64nar1H84FjwTlip5MrmOAw
X18bamXqIi/N+OCihk5tv8uqJxtd0R8gv7s2cM1CvVeMRhl8azIaDTyv5Vw0iUx+5XEq7nqvJsjT
uxSob6HMWfPQi6FNXvrFn6MuIvdFVKj8Ebl6fqdMU/Wr6231h94u/dcZM1fPj6LBiAHZT8iN5L1b
4U279EXlQ5lJ7+3aA0CIg4A2ox+J6byw9PwTmknTgytdAw5kUmPPaEkQNBsgnXrhN/CXrkUDZsDP
ci21thNtS+nTgYG1/vFeOAZ3uOhlqaBj2aQ4G601xteL5yh1K7t6iA8KMIFr1YXtrWp9EyChVZZU
kLPuq+20yoUblXAgImHci0J8p/07bqRnn/JaemHBvtqb/BxUp9ZUaXVhePNzqtLr67pMD6ma4haS
ayKcosjdKbNabcpOE5dgjcHOwkDZN1Xl+P1slA+GChLEn8y+3bS1O9w0VjRdgFNTg6XMlL1XCXnm
oe1OYXB09lGUnSnjXF4bdLjO1KnWzrLZmi+4I0u8DfrlesgcL5SjSZMx6YzNx0v+Qo1+PUfEgLgL
8FIm6yRtf73kI56rjddp6sFzsvVaKs3u1+BCG/SrUtMvY7QqnvJqWM4NrVGQwck689NovHTvVURV
Ben3oXDn5ltvL/MdjV75mZdOO7RzhT37jN3lHMzlWN11ec47PROkGEMALko70LyuP1lxSmTp5H16
bYP3iP2lBpId9J5wfwKyn77Ipm0cn4JM/JO2gqgC25W9GkilrhFwttOhDmJVmUCVtRCMq6j0HhX6
/HfghO3UV5NB7/whd9Iv+hDX3+l9RKOvVZX6uaamuh+VpLvW0743/cH2lDDKUgdO0MeL/LbIw61L
1k0gTR0ahNLR84rBaAYBKfEOqT13Z9CUsZDo1czwldpTrvvGMW+JlJTLXCbLdWvwDmAt6T1+/Cve
BDQ0qFBcApBKAQ8u5lGMuKRmhdD3kB7aPvF2PFdW2BWOc/fxKEdSoKQvK/uaHhj9A0oZb3IwVWix
YsV5cYiiSvPrsbeB+iHtC918lzLpAGOSfBb2NtJXQ8elwyQ0j5C8aGeEz+Ro3bWcu7OPf9U7c0f7
Y8WpYpy55vOvd3nZCWnlxlgcitF1z5qutDbLkp/yI30bz63ELvhAq90s6cYxYwX/UU3S+y0PeJO3
l9JWoxtXEfbOXZP2ak73XVnnV5pwzM2YAXpYUFXY5MLKgx6/qA204smvgVoFE1wIf4zwMdJUxQiX
PL13W4AV/TjlOxsP5l0PwmE3KEN12VkoA7lJ2gYLNOsNkUYctJFxCs287tFXF8U6N15pjTI2xZa1
mfp7PCxcYdVOW5eHEd+LsLXBVbamSoE5teT246+1XvPHQ7F4lPTYRfQ0jp6BbmGbmvVSHly7Sy69
KLE3ToWy+ZRg0DpkeATmQ5YePA35rAqxuPOPh3+zWZiphWijA5uKStlxA9a2szKa7a46EJgqwWRP
0Y0KDOZEW+oFmH08y7XVy0mE3EN37vWCVmCbWpAo9QHsHu3SDoaPny7dsklrW271PO7OMHFT70Ue
2bzq2jVNYGx3NFPZ6Vk2X8Dnzv1qSqEtdpMOcCJ2fsUKslTpUk9+QRQtebHzOHBVoZ9NVTGFH6/T
+sWPJoAjDrTV1XlFR9X59QSQMyqUIh7qgzf1CFlYDQBpFXMJq7X2XWUBU4T68PGQb/ocJPNk838P
6zrHflDSiCRv9VIfUsUy8GfCt9vtFmODgAZrpPSOTyRLuptm2oma5nuTRSwdVVL0SSnDHX2tTvcG
XdRLc/BSBE3cqHNR4F6WbGOCEQlT1ez3paufIpa/sxVZW4p+NN+Y7fHDoTa5qbaa0RyStsSNeooj
eKLSOvE+vT3apNOknx66JESux4QWDdxQV7G5DvhkJhgTyucO7YCgR0Llj7eMgcM7sgQ8QuSBx3zQ
XrRDZUvLOIiCo+V5YJZ535ftrCAAZSNTH1qKIU5smmPhJWbFFoUeQfcbExLww683qi5cSOpjqRyS
eMIlHXZtO4BS9SJk1jvcij33UpP9YdX26yIXgNhg3XeRWflRegq//PaDkl1TFNdf9jHY9Nc/pTFa
M8b6QznIjsYW1ni/prj/B8rzSgvz967muhdfH0zcwlavaIgFsBiO21eZoeb4j2JoAUTD29h6iRGe
juqOUbr5Bpy42H58Kt/G7cQ3L5AAohtw2W/Mg2bTVVSrcw5tbH8ta2Mroib1E1N+mqI9XmKAbwsA
xhjPF6kGRhi357Q+cUDfTnpVvXQBwgMl4LisK/9bvYayFGkmAkYHo/AsDKbn5QLxc4euQDmvhrfq
iVfi3VQaAsWa5a0uUMechrzg+eK1dA8yVgHNIjGvPxVgKe5afUkGv6Glc2/OC67cmTFZS6Do5SjP
ojgzf3S8+39cTuVVxhURVhx0d1gqR5s8r7NpcKzKO0Ad83xVKMoKKP318Ze21v35emvRzF4ZuSv+
3+Jtfr3Kc6M2WRyZ+UMcVQNZ+pCzr9yk21XNoi2BlQ3duTpLzdx2Zm+OQVo7c+rnbVHSSwVAivWP
OzyrFdCnwIRsJkLXHL0sqGKdXhfp6q2alUhcG036ZclxgPOtvqLGLTVLoHttR+4dCVnxWMlmnFat
tsYLRx0TqtmaUsTv5+YWi9pGDbts7kl6lXg41/tEAhZMI+UzabNeBEncek8x0H2I4ZqDmjkikphH
Kih4oOe96A+ltwBVxbRYVfwWaiG/LKp6ERZqYrVnbRIbs19B5L+d9TqZAs4gFjayKu8ztVZ/fLzk
7+wzBOaxdAT2t2pcHfOQpTHY7VB31YPwrP6s9gAfe4uhZGhTuEZggqoNrChDTSZJLqwBBJdIqvSh
jrpTbb23dxdCPaCC1j4lpNBj6fOyrnKn0qrkASsFcTnbAucK025OXSZrLP56izEMOQqkdgRKUNB+
vcVUC9Rrk0bJwyicZFfHqnspHDunXoNAwuopu4vcuN3EvSLvtX50fDZaG3686G8vE3f1RKEZC4N2
dct9/RvKKLPNpbTjBxW7rGua2dPDODXqDfDmgzFPzSnJ1nfGo2YOBQxheYKb45Czwpwcs4IpfshT
bIIUKYbdoq8vkQXAzhLyVDfuLcCCdxggIfIYazf4jdwmaT2iuJhJPyB22e3QnQQa25pis6qHoEJR
15RKRw6fV9r+ZHvZWRm5RohtKZ6PLui+yYmLPTTb9lwiBhAmJA0n+mBvQ731F3KPk0mRtx0vCX4D
sqcaljy4Gp/AajzgVAwPmWuCULNKpk9DXz8U8cmy/Dv7nC4rHgtrsryaIL7++GqNJBjA5uSBMhX0
MILMM6qJpxr+7zyargNSTHfJAIi7jrtTtlQnc3BtwAQOpSuUSHFswa73zKIou8XvyDirBsfw09Ru
rmarTy8saCVhIVUjHEFunNjx6/NwdOqoCwPeoPwP5sY5uthrbaobpSjShzj3bqd0/mW75cGOxBMG
8jdtOTx/fMDehpzEgRCmYExR0n7TvMcgYnZiBNwfxsWqLm1FWPeKu3yhbKmdmNjbZBL4I6krSuvA
13isX3/NTkRWnrd68WAt3tdUqN2dhw7ATTLin9Fo7bhBdm88zzutDWM3tjd/PE8yBmoBLiKEkM6O
9pLbQ8NI6XQ+OIujXuQNZb9KtUHs5tYp7CH8xjff0IOIRhl91RhEcu4ouLQrvUwWL2oeKo5otVOH
2AhVF6oEkpttvqlMJa2CsjDGr4s1G+o2UlafzLpPym9FmSX9pRNlWb4d0WZBeg4d2tTXq9Laa24t
7mZNWcTGNhb9zLDLjFZFPOIcBZd6M6i9NDZQ1LMbO+ZLhDrCut+0YTR/JUhx7QataswLGybvtymN
usrH15Gc1sFdB2tafLsjzjIRQSgaN37yyn7ut84I9m8kK352dXxrfRfn2bupn83nQqReHKAjj1q3
baDg12XOeGVUhTeugcZ8H0n+PX8gxb/3igROBWkGZqSw7x5aoc5+wXEM5Ypju1CrAhs0i6m1kN6s
Ac1qQNd2MIyZs29Lq752rN5yzyTGeAMaeDrSOXZd5IoPvSzbzRWfwV/bClSuqOCdO32vXwiqm4ey
VqJfJMDpSO2+V7FIqZXhy6L19JwWK802fdmrC/g5Z8qDuCj5JyqQGaDY6gotUHEAU7eptjJTRNnJ
PlBRBqz8pZslAWY5OltPodnEV6AlgCjevNw2IlWeardTu6AwtaEHQFQbnk+jaXbDsUx0uiuWgacf
/Tap+0SMOAdRgko3Nqbwj4sV2fhADSSYmPBlkX2H+yw9kqpNdAhIntpDKvLgmoToRdpRmEo7gy41
NMUjN3VXhr0+ZY7vIo/ebUpqUa7fjfV8iTKD9xxTxH2OBjOHvC2kyl/UlPbGgrVUY3+VL5C/CowP
wt604vPY6xVgpjDQHngj9NwfMrckX3MG48YjuCx8JyvJTdkYxRN8MsQKSirU6jS1G64A60LgY3VY
YM8FwoqnUF9MvGwmGS0zHoPTzYvu3q3dpo3hO1T/izAunbQJlryJ7z1aenv0YJMOz+VFXEh8Oq6B
Os3fEkqodqAvU+7Cs+8X1W8VB7930SMw2mpF/tO18ijxJ2rqh8aLPD6jK+SnjoP3hP6HAzXGre+U
bs5+9n2WXTWmHQMTFmZ5OeGw4oWK3YrnumvFIy1LxQ7dqlDvFkDNpd+28YM5mulWy+oSHzEDKF9A
3pV/dkqzv6ztWW7dupK9b+qjdKlNqHEe1G01fy5nsnmWKF3soJEmjBOh4906ezC//Im45hEqdn1f
prr6tW4br+Htj5v7ummc1m9agnR/iQbr2uvipgsSd5FnlWkrxSbpzE0zd+nDDOT/ptLiUfFh4aBy
F2sL8hwW0DJGsMf4a6G49q1YCvFcwBTm7CsIy1xk+C/yob3boXDtLxHd8IaQR4Gw6ijL9JUuKjk7
xFeI4rYwkrDJMtujlKWVdRgp6WCvYt3zj9r1usthSvSd244sw1zLIIXvGY5DrF6lo2r/kI2LuLks
e+NRNZbxls/BzhMU3SB1KvCU/VKUxueYP2tDTy1Rzoszuz8sE2H+IR0XDUWFzlt+TFqqYWXsZT+E
7pWKn9lVtfdE5sBpbJdnx5pMumzoQgRdMWTbWWAcKEyjoERbV8uvAX+7NlduhsQ799QcPzczan/Y
9CpCM0/p/IEGeBRmatcBG1svfaNzjWtFkNmAH4/qixxDDZX0LkZNonO1ufQnMWAVrbuz+ksf6uiO
aG3ci0iZP8Pxmi+8gmjdV8YIv/KJ+hxlJFnPPxPXW1i+ukfkbrK49atSn5QAIS+dTxZlMZyosq5V
n/glEaG5sPe443BhRB18SD4VbhpfqWNSaiHfroBA6nYY22tWNJ8o37wNBD3cnnhEKbu9MBKOHnDU
orU6neuHyG7zC9FaelC6bhby6dCoyRQv7Mdh3vXCOhWVHwu2UTjycGIkZ6criZLOMUSpmWwjFXPW
P6Qk15ga8OzupFmIDSw2awzV0nFzSrMdPkLTPPOkYbc7j4Fi5FWQFW1720Zqeq2biQ6bD/bohZo6
yzfeuvZ8dlr0OYpRw2aT2moDSy23uluPa9oJWZAeWMHYxA+Z6AoYjzrxZ6vhWORT9MYyXKJug58o
nrmImU9UkXEE1MSn3s7s4URh5S0gjVWnPE1GBKCXBPSosmCaGK57vdY86HoFSzuZ7U9jZ37L0cG6
sTCo35RNWSB2WcTb5P+wdy7LjStJmn4V2dn0CiqCBAlyUWOW4E3U/ZaZJ8+GRklMErwAJAjwNjZm
s5mHmPWsejG7eYN6k3mS+RwglAxIKWUqOF3otkZVnz6ZUgUQHhEefvn999IqbATT6bq+mtr0FfZH
nIOKHYIiCEvn1mrJ9TnZTE5mC1iyqCMoXlLLsmzPAM63l9Go2FxZ22onXA9mt8RtBqcW8eV37MGX
lqfEagDBsrQ2XISZ5MKIW269qZWDz8st0hxvfDigh0ZUj6aV8juSE9NStan3X/XCyK0VaW04MOzg
8yYaDpoll5b1tS38ir9rYtIjm0giSTcI5kHWqOdjXbCGG+izvM9dY9ZbLWvR1aBanddLhlH+/vab
XpkPB4IqBnJ8wgyW2QgzYPHRwK34nwOpYFwT3nXKlKa/EwB45S1YsOIQYcwS8814IpAXVucVmld9
Hq654sIJrJTjCm0Tfm8uEDhVqP2rEKFAg3HCValtCkaXDPVy/mXMTVH3I8utz0JAF2+/JcufTr4X
HxKRETAjo0TeQH3N1g/L4abYXX7xnb/oS7Jwto5ft+sz5zst9ervAiiymzv7uozsKpWZS7deXleo
lx0K0RuLuts0muhy3jVqnhYct/X2DMWB2d/j8kYC+gAlKnFXvgxAGkMALA008V8qs9pVWMIyL81G
D/TZ6RsL/52Qa3ZnZN+V8W+6o9pkUbSM5Zfl9NwqP7qj+7fnEqOf3pqMOFh7MeSiCf/zeI34zmrO
3Kk5YSNqLhudB6s+caqOWb8d1tuotkaxBZdwo+C8U6CRDQngvQkzK3VwIk9aJGR2C6UgfsUrltaf
x3OvYFJJ7sOuUdjAMlOfjYuLU7iEgZTNvFFYaI59tzgDTLaxh0CJChOric9QvpoUFlvvHSc2ZiHa
k0v8XegXbGESlTZhMVUuhcAddg1/vvncnbrrPyMzjOBZwJW1jeG2E82tbp3+Jd1b23dLZHFqEI36
xa4zMBarq403q7RoOh9czefLm5W5mJxToBo2NvPCoOFa4/Ht22uY2SPxp8JoJBkmWFletFXf4l9i
1VXWn2tb22hEmzmIkjWu5dtvyex6jjJYdi4RnHoh34pZYfY2ysJalgxIN+zPEFRWb9ypUaiPZwta
mhJ2O+lWVjtSqt8qzv4PWuMqm+nnNdzXbvjYc2l/1llMsi3PEHxa0G2QhT4mCc2KSAiEOm00Y1Ln
asAUdAzqgw4Wu3pVtkxa6FosHbOAEhaCqA14qoRU0q5nxfIxkC+TXB06jADOb1V1qxsGZK0wJpE6
hpCKsPYL8A1nYj5bRt72srz2DZocR04hAMbqrekwRqrmPSh2RpPI+7BYS9TPcU9jQmXBtoEF74xZ
GxYvydCjQijraBbhfqgvlpXL7ar4V8Gc+MR0wxHEjdfT6Z/GYC6sIMXNO5d5nFv9oToEUiy5ZQEd
EVKF+Cujs/3tlBTrwvcvZ9AgzLfFLRwN9AwxYTQ9my96i6nXbZfcIcgya2ifBEH5+2CxuvNIiDSs
dVS+9OzFTeTXvDbwnXvbX7g09bDM26IFRf+o4LcG/nTemAeloLkMiYyGg6Xb2X4rVmZbx3NX/jsa
OonKKvORFk6ELasm9b10dMjYDbPyfDgtw0l0MR3WaWMXBYD+nNIjrI+QDbWs4mlUOLEmp9a4MwgB
Gp1MFjfQNgXXtVlnFBFtOCkb9Urfx49zgqC9mPUW1SZMvQFO17jOfCEtcxYX/sXGPx+5rSr475Aw
A1EyZ2A1yk2oyeeNkl0fWFT1OwH0FSOn4rWKT+WxMzZa9InYXq5GXBEnw6/mXxOwd3Ybok+Y5OCl
Wc07/qS+uap5XyqEoUr+o2eeViqQFHcgCC17DRqmRXV7RhqvAUNJrdA2p+2o2i4FremwEcFQYzfs
VWNdbk3AWLjO1KoPsZ7dxuw2uoYyplJ1Jjezz/a30rca5EwDxybW6hQWdVo6TBdfx1WnNmr4XdLe
jnG+pLLlAdICfFPbMb/6N8bXGr1O6BJdaa1pVG40N4vHddhcFhv+8GIL2cijGzjzbn1pNaZns0b3
LxpSlGsgs51N2RlP25uAQJ5TvBhd2J1yw76jtq0UOd3+woaiADC1458NHli18h2ccxDCQU40J6t0
X3LAorWtNjx4FJZeuF+3g0Z3A0CuM/Kd2tXqSwvSpPPoDHiy7ZTv/bOwNTlf/1kzHevC8+rhoLEc
NAYP25VTrW9Og1a5072dWICVHHqKrGcXtNeEX7J0vTQck4Rjg1TW+Kr2bdI2zrffpg8enEnt6axB
HnHQ6taL7dV3wOndm8n5ql47r3WGzUJjAcdRffbXplNtrb8M6kG9Wyd41rA7cGDNQfk0xyNnSGP5
aX32ffS9tnZG372NMyp0ltV6+RTym5Z/tiK4sHW216MLy28g0G9em05HnXnYmI3qUcusj5/GHWDo
o3bttnq+bdculs1Vp9ZfXk4uazdUC1JcN7nc9ji2QXNQcuYgmAPHvTab3o13Y43rtYgmC44rNDVO
CUbTQn22c6j+8xr8oygOyM+vwXt/3J/0on2Sh/h/kZA8GKZtHkMzWgUqJ/XSMZdDevtBAAGMTZgX
La4gVPGP2696XC7hYlEHSoE6nKhS5ZXefrVjkpE4LdJLElv0926/OF+6pzW5mWnNBKqOj64JD7JY
bXv2Ev1fapttZQbw3rwpza88Tlhr5N1simd+kZ3ZKRVuZ4PzjVdyuqDWK5ezaXMBucCphY77CiXU
dng+qZ3SPNOfnQ4qkNfR8ve735gu6jRwa0FvOgcZN7q215eDRT2ikYl1xUlfm2dh5XoZXdSEqau5
Lp3Pa0RbrE5lC4QLoNzGMSJn1P08DL4V4GeY1edtimHDZfXeqMwa4dytm+TUvWvX/cswv1U8GhBf
1OD9nl9NilceoAJw4U61cmGOvwysiQNsADK6k83gfDK4W64daLWc+dVifkoG8D3HUu7NFxLFkmDJ
KbOlNasq0VWhGPpVunHcLdwyRIugMNYDyz4rbe2/7DXmeVhrkIJorb4a1KFc2CW6lo0kgbC3C6+T
9+0jjTJoX/J3OAUWeFdpvEKZvphd+wvreYvqDEzT9m48LH4x4UW+LQ8K7plfovJ79Oeq6vcqM+vz
tEBosVgN2sXCrFgvlyabO39kNLZL8/Pb36PGCvkcTB62F442bdMxtsQM29tnPhA8EOnV1V1QDAqt
aObWWout9WdY2rSno8opwHSjQ6zJbMav/U+99IfQ7gJApC0nvk5sveKT/lxPQTY3m/XBT6cG+77G
enWsVIMVasc0HQYIC3Edx0HsxFSD8SNMelqHSPBJsADPGswsHANzg4aCzmKx9U70ISVlKhzTTor0
G7YvK1qyqr9DU4NCVc9bVgxZ17w2gA7NJRHZiaDpJR9pm/3pckojN3TI0IOE7HJsk1zCryU1+Xk+
aBW8Zi1ojMpNCJnL3VMSpkPfsWwoC5v++MR+HFccq9CpVW7n8+tK93JbaxNcpfra3n6tRucj+8ld
+nQdgKg6fJxbN6Z13h3cL7vgLRoDuw5RplnuudTxjy+N6NKmg3iRRmHXfvXcGl0vF2dj/nlmdM+2
7tViTUc5DMnumWkG9aJ7GUjFxWZLeeilbbUHAK8KMFB6J93u7ar2pexe+UZ/HHhOZF3SLMVZkBHy
lq3Z5GI6urbodmzS6fis7JM2vF9jepXqxXnDGJ0Ug85w1SMH4QT+kDj1oj6Kbqebu2HpflvoGOOv
5vav5bhDc47u4mQadiqbs8GqHTDOqlWZnYwm7XLtvGJ2ne3kS402KOM6cHh/fLXetCtuyypfDWvn
5qo5mpwtZifr4WlpdbFZXm9Iw3Ubw+HpdvnN8FuThQfNXqvEZWA4NNSzoZnc/tkoD06M9an8129t
ra/D9U00vhdgmTE6m04vvPJlYN3NF3fdycVoeGKU66Nxc1htUgtFmmi8beAobSqngXFiQ0UzvpiZ
reKsPR8mvP2/pUfu/Sn/zfJYyRDP3czz0b4cbYs3C7ICGnx4sqkK4A76uWoAiRP2n47uwl7YXxxd
kNIOjq4iYHiuN3jNu391+J22sHHNCe4AOsXNxagQUEeiLcxK5Vh4Y8gWAX9VGNyK8F2Bt5EOm1g9
RAO4q1JrBz0CBxaTKUgXOjBRBGp/g9Uqcy1C3IYmAydOf3N0EDTFcnvv3UPFaDHFEa0Mvs2X8Igu
g2H51lyMLmeL7Rl1S/0V9o2/3d51N+ztcdXCZJ42Q4gq4dhkhwde6WlP1K/c0xI4/GEt7L6HkBgg
GIktVjNx4VUQwo2xWQ6+TcezeYuSlIkT/4N2Ci64R7vq0Ib169vvzFQ9IULANlL3RHkDUkenq0JY
lIpUMIJ0vd9UjLOyGTSn01XwBcpUklXBcNIM5mur7s2npKmpGqss3oPsiwm0P2nB5hJyEYARwGBg
q+r7p0OPdHuwrt6CdqFcd+kM56VNywKrUTE6NFIrEyEoXQIS3nbenvnLF5fltsLYZfm5SmQ19lY/
WAyGpmQ4bosVg/ZW9njprFyabZW6y7vaYtVaWJW7sjk7mfvWt7ffzOWnTJodzAJjBLHOJYoUXjRs
HS2tsjcNhtMb4gEO6DHn4uKvTmdKzmHQXjrd8/JlrVm+DE+qjUqn0nHblU5wVunYl0Zz2Kg2avVa
k/gEfy+/NzsJTryT0LkOTkL+tdYsdorXoRM69IWuPy7rj9c0rj4pfAvOak2rAfFfZ/Sw+ra5npxt
2+ub9W35gp50TfNyezk4r31e36wgjnU218XO0jHqoWPXl47dDJqP1wz6+Eh3y+a6HjWQU91t3NDB
j8p3A5e4W1/xbxTLnVSaQaPQLrT9ZqG9bBGV+E7fiCYdReu1k9pJuTFq+ye427bnbJ8Kl2Znc7u+
Wl9RV3dGBdF58cI4KbQ3p6v6vBnVfUYzO0E8Pt2YO0ar5FAWd21dlggfjNqEDurfT85gzMWvtxvy
GbXG/GR+tjiZ1O+mDh2x66XOsA3XeadyOWzX7hcnK+e9NFVsQP/YxLv1LMIJWQMuRx46s5eAwoTd
edmY3LQaV/fQqp7RBb49uFk+uOt6KXRAetRmTSrf12fbk0Fz67hN0zGdSWt74jb9Nr/anNdHrX77
8hSkiRPU7wBtn4BkrkMe4sDN1IRei6+m+xd/x/9dbMz6yrkZcjFCJel4n2vXHl49f26sTozGoOXV
5X97cvL2xrUy9pXs25LUtgvcFh2c9RBn1nQVUrk8vVlPKCEqlVfV0/VyPurUfA9A2nDR8AFHOoNB
9QF80/w8+cd0eDqMpsNO/KfFZvXNGywX7TmlU87M9iOu782ybq5nVr269GszeFnnhU4XKEdQXPun
8T/oCPI4LM4GdTvihMKeBEQdlCQgB886C83VVdcbFU67LNQpNuDuH55fAYrVHZCpf/67+Pfm6+i9
lotx4+fMDpCeeeTgpTfpi2qO7tZbjzZuMLqhyOXUsIxzyxvejsLheXXaN8LwzqTZpe2OL0uGeVEs
b3EIqy2CV8tBrbldzMErnY4KT4Nh6dyziKCOvJ7v127mtks2qXYWTcOvET5vd7GaON6Da63gpZ+e
gNtplDdByw2iSyDAbdf8UjW31Sb0DtcERdvz2ZpA7nbYrpRoCh+tz9fhuDWyXPL33aY/vCqPoyYd
hpvdAdauXQEDsKR5bK0J6Jb+XeHZCCOzNMFInE9uKe29W4X+6ao0ec87VaHk8eGhhyuxB8DV+MlC
frmviKejagRkYzq8KYy5asKRvXQATjqrwvdCaC/O3LBtlq83IQHHAfRrb+/ojCvKirFg3ID4IJgi
L/qyVLur8mYdmt1mueyt6/Payq2PtiSGrKC0bZYXYXg7s4bNEv1R38lsq7dPbDaBbSCpgWkmVU+Z
WEt5FVQXa9hXr0aLYn88xXgfLudTmBqLV13QMw5F5GVnW4PxoTZamO23Z22qb6cnGhwiJtg+jjEe
OPahKvKZFXUH8J8X7iEwL55srMHtaFodn5nRAtRS15i0SFksoSfwL2Be7LhbN7oYl/3WUrqfkGK+
qFhez7K2XmMQbifAu2aPs9FscT+1g9E7APPXvxQKDJsUEIUGGZvIqxZcH/KFwn1kut8ACJTr00LB
o9W8feYtXAB7ZYfmel5jsp28F72xJCzy40xXSQIhGjIJaHXq7ShcUqVkrqZBtRhG/s3EixqT1arb
lBL7VsO1Z9P2kNZHTlSEzHs63i4up+4Q8hnb+7zxJtEZgEnXWc2j2rnto/GDIcg3y/yzuvFWN+Gq
GLSDgErg+I/whs2bZWu1wY203XZY2EAmMZ1cwgN/BSp4dGOHs+5nK7zcTleb89HgtGYPl3e+OQyo
ZYGHZmTRO2u4Lo/qi5W3PN16HnBRbxHe2gMqYivwoBNr+RzvnwN4QPsO0P83Jt/ddzZ6Ya/phW64
uYn6wea2v4gmIV5XUoEnP732XS+89z/2S28PtCPyvd/M+n//49GPvFC+AGZ2bz+YIlg1xdmKvyj+
3LcGmPSYVfTEyIYET+KnwFAT3xukPyjDZ40nBJUjkCV5klftyeZns397YokY3/6dt769H6+IEByT
pdWae6l0DPuL1JZjV8mDVbUnAXxIan8AU2Glxw/Hk/flSACkpDVFYJSKx1Xwb/jISHNv8ka5cgwO
her7AteIPCjGfM1eqg611t8oHcM1RBmu0MIljyKDYu2YGAFwOsmW5Gvu3GJ6UzdN1p2KwrgLsZxu
jKK95TftY0iXgVNwJ6aSyZcEsGe0JEAcKFZqAJGeZ7gngOKx/C0pFfkleZBPvgRQSTZl5jL6DdVv
1o6lB2IhhvLuTd2wuRKIl9OsQ7J1uZy75uJb5puLj2Rk9aUDhPz/HOo+NLOmCMwKvS8o05d42N7i
U0VyTIUx1OvJ1ZKj205KorWOvFGyWFfCgeB1knVVL3yjws8p+OXO3x37xMLIkwwkLqAlhBIYAaYI
EktQcvIo62/YmIN4Q8IBmTzIKF+KL/mgj+s9CyAgaIcitRzPM9w7AdL6hfgOSAXCEPLkbxMIybXW
JsDop1e8dFnJnAD5AXwBYD5Skyhvq489pjt5eqFAj0GvE0baW3jDPAYeQ7pG8kj52vKU82pOulQ9
BhREXQgQnv1Jl8rHlCUwPomqnO72xO/8+Hk3gPCi8ag4BiWQPIoIQAUc4wNACwNiXJ7cmXqSWNQ6
7xbmPDWyhJvU825axyAp6HtCsCefU5e6H62pg4o7FnoFssOZuds2R8KW1tx5O+66h50brgT1vbQ4
T/Y7QtxTdOwGmHYpyAERmM9Vl+JCrVU3gQaQ/ZTlfe3IGyD+Cbdi2KfBrdztAQhgNGVgFNjfpKrg
5EqWmUyAsg9ICxzzGmLaccUEgsrbQaDkVVMIVoUpgj4gwpUIQQ1zIQEgCRL/TMMAuROBrgTikpgS
2AdpSr2nBQw7iYBAFEaOSJ7k0OXI29G2eqwiMCBOQDXj5WARQJpZwc/Jn5erq/qK7HjIzZnaTvWp
yr9cAO4NVx25rmTVc+fe4JpqHnpONeR3cVWvuuXlBxTikpHN7XFPluPj1i43G+yHArBPPXhFBDUA
scBqbSkRiJ/EvsrRoRc2UK27n+AdrbjYRekaZyIcVW49+ncJjURyAhJzK0cikMpbLRHQi5a6eTj6
kglmo/tGuUY1CI2kqXR8No94YY5EsPPBP34ODCL4VOcBwNvFcCWBtXf9yTkpSvUupdbJk7ubXzfU
RwaXHi6oQeFrlEe1fYr2MeQNVErQOi1+EksjT5tAVwLSxRl+UmnGkTzqHoiPCcEu+ODztvgSmNNS
AVj/ouFp9pvu70x6mwxghd9ga+TVCwQvrCkEbCG6yGLtpCeALb6nA8zqsUnlG9is3U2QOy9Q2kxq
bQOLHJ/AwGrq2TeoB6ScL66ISQ5//gxhacSiNXfzGCwk7dgFJLO36oRCYbAQGt1ddCR3h38Xkfr4
5YeRL/kLyj1/THFPAqhF9CJ8N2lgIHc+AKAbzcXHsachAYb+LtWX0X4Gfc8hlUUDpjZS7mRQFHS0
1gGwari52DdE+5Lrj52+tw1IBVImQFS8vJNRom5zZADE2QotEZjgmyzh/K/sRJB1BiRQKO7Azh2S
Vri8MEcygANIcxsYYF2wBLD2hQt2bwMQBpHSFHi2Ep8rT7PW9QIJ+xPiILZV2hm/HKa9qRvVKplO
wNmVNEySv1tA1/oRJ496EerOkiteSmb3RFAkEsDZYFMkyiF/CL8XpEC/i27FwAf0D8YlxXFlNgFp
AjH9CJXl7dTvPJKPmwCYvjDnMW/0R/Koi1+TMBE4mD3LOGd6T5rraOl+En/4fdh6OxhbBuEMvJPT
T6gofwnfHfjq46svWU9h+8D9e3X5Y6gT+E4wIHnb+SVdz1ey+XCZ0BF+t/FVtSdZLzqog3DZhdny
dOtpZ34toJvE94kAJ5PPBDzAASAbguP5u/B1l71YALAOByUEqK8pvFqFbQFpIc2fkh/nT+Xrmvvl
MjR2FfqipXl91doTI1BYCiUUkC9VHxPhaal60Kxi5/2AMWUuemwd9DzlHDtLKH/FLFJCpyUCwTRI
UzxgbTv0qioD8sAUI3LpSw+VfK2/tqOLHYfGx9YH2Rs/6tQF6Q7xAAivH75AziSgnfKE30uAfBR8
KnYeje5AOFDjEjdmzNekaf6nueet8jHIBpyYZx9GnTzbomwT/s9fAQ91sZpzN5hcFaA6NJQ7pZZZ
eYDM4LgBNu4sqhzZORCFac6+jEYH2yVN7pLZq3cdJx59YBWFfCN+kvflSATSA0hP31OoIeQeMRXA
nltv2JD24dhI95+czr2ke9dV0HYC66nEZD3MUl19A2MPzh30y54llDPdpw1sFSIjVB/kAjtzV41s
VuE0hnNHWg8kP89dfEsbyF8ixIEKIMCdikDV/gXqe8H2WfkzeA9Qt2tSxAKxM8yLr3k7BlSgJXqx
kt5P9EyONJ+0rtTTfNSoQedEL7U0r6F6uQb+BL9A7g/wRz61vxBi6MmAxEYR9ghpZvus5fduAbn8
SXxKw+icHn/9Sjaq9cjuF6QTbfzg1+xJgOp+E/kQEfghoJzdAdo+n1QwENSA2X2nBFDyeyLARIRM
CfAzWdBnEeVMBkJ1pXUSiOIyt5g1KpkjA+7JABHxkOZMreTcRb6EEU9LAjj+GPnYu7tFlnj2ngSM
KlCgEp7/c9lr7q4E7U1ApltCnkJ19LzR90RAfKAksYFKbnXBLg7/8Yi/EDqg76RoPZGAuglAwsM3
RLl3GhRPLuEcmQVClqlrGVDXT5RH0hqvWoTYDTYhshIk6M8yypc6fEGe+tsZTwmEUeAttKb7BwDU
v1CRwoCZ15knUUmNA0Aul2Imkn3qzjcqmMJ0p5JWX8+6IV+rLrAMrRuAPLddAstDjFNZdkE5wBVI
XDB/hS7Cra03adIdAnInyKNMupRc+XQ52F35iXTzpOq0s/vE8oF0Qty0u+6ylX0FvAMEQIAkpw6Q
dvizDIULBMtSwPns4KgKj2QP5Y8pxjHZbTnaBLauCwiCkdg2fZXSfI8aBAPcBdUl3S2lLUT8xOct
RxJAH2uqAENQLsJWQrJf1QHCYlOTmzB3Ya+YrFlL8cUrS8Fq3PBjt7J7W5+TUSxS/vVc/pPcrDla
eFv7rqeKzYTknRi3uuyAekn3kOXOq5mz248fN3Mq0DIS1OHU76aoSoC9UQPxhSWQ2Dr5wzZBPKR5
6uPkDvueTnrK6ktRQ0mo3tH8icbLHcZDWiJpnX3q2RN9Jy329g59kcLWKndBGhHNXy2/dBvQm7oU
LEkLbmnYujd1Qp2w1RHdoP9E/OTOta3q5ruo1CeRSUA39d5VCcBchKkjZX6JAPhnLOscqfwduPjj
ek8IjLjUKNggerW3+pILkDyH9OvI5+pr57oJ9ZPGKZRsGloljyIBcXBpKw2RY1rSnz+HR7uiiWi+
9IwjhqcGNjj8pg2wr5JbBiMyEPqKr1ygUInIxvMW3zsBNj1v6XAFudcu1ZO7W2+njj5++AXfBV1P
AVY+detDZyA3Porvh2i4ZHKk+Ahrai5/HNnFqi0LI9DeupPmhKCaCACd9/Km7gm1684a3BqRHbw7
1cA1qrh8QvAAdUFi4ubOw5M+T1qWDiht2mNK5cLOiFedW/I55PWl1V3u1h0iKc25GywvzRhoT7Vb
3kxoC8JCyhnJZaRxn9xZexTVaMoAgjb6uNJdOrXmVVsf/0dYHahv+IH9yJnS06bwESpeCnhh7lPn
bkjNPnzt0DWmvAaxsHOk8YvyyVrnX1jJSFlnghsoA8njEs03c3fDk3jRnHNRfHdKN+xU56mXXQxq
xPonw5HoxNyJoKLr3wJppY0h9kIKWs1cfKQ1YixHSlmYw9CO9LjT2vkltrh0HdjX7nsmD0yt0pbR
3oW+sAHydviJPWqKwIKaEs4aLP4fSeo9EYgzGMf2UhnkLrEBp5KmCAwUoFTkQ86ingEoi/AB4avd
EYTmSOuzazVnzc0GGY1ot9c5S+GrhdMVzlJ8vfhJXpgrGehavkB6YaqEv/AnBR2S20371+fM5NGu
2RVmftD8YJhQIXsnHpnQ8Fq6qv/wBnI2d/2aXbHqoOQrWz/Q6nsioBUTrb0hpk+VXu5uf6DYusef
q40oD45NcrozlKUxqBmyBrzCXfosTwd/hzL/eISHYnyxbAnxpSFu5QzgEcWdhElwJNJJDI1ciUD3
4kf/4/NLkO/VMC95M+lbAZZnl07I0eThkdTc/fh7oFUo2k9Td6rbV4OyXOCLNGlMlGBy0eRIBODO
NEVAxzWu9opV/Ql4kTBvWdAeO2LwPM1dO+pDeJ9ytZizVTn3RHtoKl8SCsedVoyFnKe569fyCBEJ
0cwiBT3K5KnwKpHWYMenV0L+Jq9r8BHNA6qrwvP3Ln5DahnLlPHBUprbDZB4YB+/++BtiElqq8JV
JA/KdE8GwPt3+PhcbXtdV18g+1znhHx2WG3V6qX9ZI1oMlZhIpMcRjss3TivBDOpUwP4LiHjvSUH
5QF1ZYXg5w7GkzsnH4CR5nVnAFouglehq/2uSFvVfnIlULxF/+gfWP6cuT3aLRiBsaHdOfy7PZ4l
6rZjEVHjJZ3f5cmdy8+drbkP4CKnhL1GP5qd2avqAQkFFSnkzm9HMpx2TRGg4bHrpZQZv3ZPDdCc
mUJ3aVbAf3J392uH+cS4g4KY0rxdpFO991h5vKEiccDEucjR7VfU78glS14tlmspHVVm14Png7DT
4sndumujObjaCXVIa+ndowZ5yexJNQuhkJSTNXci0K7Wg6ysWLYE0sW53j/xhEEIgBBC3x2JHBJV
HQC1z+xpMEmo64d5sycEqvfB9MDLT9O++Mmh9aMb7MfC4/TTowwLN34YcE8EEuwRu4cKn8TIzJPy
065coRiV3uMC7dkZPhnFzyGAuhT+hkQ0OTT9tZO9BiAOmmyT4Eovv4z1C/5BaLtgLMyb9kNxxZ/0
cYdXqOqKGDywkv0I6+zvfjJdRYgaC3s1Djkz/bXJaYXACgUo7MyJaa8aAAAeqduSmPfuDOTOBoI4
XncbUK4tOS16Tf+I6irbAEQELF5U+uQv3Ktfw0RIW+CNGUAzagGaShp4pU/uLj/itJoLD4yD9hRU
aRHvjx812F+CrpGokGmS7kievKnAtKzw4yoQr5fyRGnQ9cPG2d/6QDyxDajxy93UBYKNMv741KnY
kL0NMdnO9FFvPqw/QiJ04q7mbudjkOjOnePNlgbbudvZqtavUK6PXwRpWW5dn1qSev/48pPJpXbV
tFKdn8H3SjfusiV33w5GmyPLN0Zkau39KrgmQl2VZyyH6voKVQ9dmQB/p0iH/AEdqrobQKy/kknb
Daqzk0tOVQDSmkcaVlHQmL+gl35fNhw/rjU0e+rhq56fYdOUhamX4W9IdESib3N1DHQtP254Mj+c
hBcVvMf066KY85m7P4c4D937DzwXx7v44/7LeL+AHGO6rsKu/V2OVh4zXfMChLG5xt6m59DO7VFN
P0jKwXgDBaA/cfLkzf6BdFFTBFTr0nuuUolh/Hs2H9hn0B/0qkrZ+nJn/xCu1p57CcfWJrMp2YO9
ydOwRELeeEN05svdmmuD+wh4lmyyGQD80keZvtS08UPpR7d7cicD8VO1bB/Otkm/GQqb1BuPEl5o
yaAEp4wzfvK377W5qqRMmbYswkzyvL57u590AFROEBimAdH8iUCbq99AtZcl0ZsyMmVIu0HBWKRE
6OGQu2BPUbu6SZpNSqI/ZeOVRP7e+htS48svgIfInclL4bHmwYeLqUxZF8h2ZdJxjkO4uyvSq5wn
d5ueE6k5dQuOLk49uE3V0SP6b5WxAPGE46nnb+7arAUU8hIprFmwlqjLTuhLWjJXAHUmujB3V52Z
HMKPxzgAblZs+c9uhhI02TvuQN8IelPmArInryLQhvfBzECVLpS7uymqkS6DKjeiHPQhzi2+D/9U
8/QLdonmNNh96voD+CX1RXTbzuv6U36uOXcMHvoxFYSmP3kyQAfQ7gVoe0w7Ze7In9UvvKJaFq8k
+alqis9BrOZVTSj1foC76D66E1Hugh0EKTRFAG1TbPLTeO/5otvThLbU+5YrYNx2ZT+5y3eICodK
UVMMBnZADYYyLr5EDAU17kGHKor84KVGL8S/kDtbKC7F1ToNiIBcF9TcqQjU00BWiKuC+padgPJn
EgFJ0N0G5L4APlSkddXuUQwDoiBluL6gdbV3tQA53Ae68S+A3eS3ye9ICn1PF3Ap4gOUnhEPckTY
cHkKf+7AOB83DAl8U8Il/JQ7xIMqAjGNKQjALvxRCZI3EejaxuIXgHoj+6MaRdhDQB9Mk259iWzy
t/W1S/zAu5Dzp8Z1h3sUHbd3AkrS1E4a0sP+ED/JtZOnE6DNbVUG+Ez6A5DLTgFm/AIA72U6V2My
7+6B/EWDtJkeiIQyOViu4LRLHmUbiIgo9QAZ/0NEOdMCO1i6liIE/Uo8MG3JqipCoyYtW6vCd7Gr
/klunVwdBW0XmcAYaYFSIa37U7UBTM81YkTCepC3izAO4WsZg0JeKNcgTeoy1wBcD2B/SDXlsMxd
u+IPIl+2NW5vytSrugEGk5ef0cwpt0e/nNzLHz/61P1VsP+o6X01F0LXTqIm8KDQvCFv+560tKYH
II3Khd0w5fARgN+eBQDPBbYR/E9wOcdP/m4/bfyfVL1awm8JYbkyecJitlWB9W8Xdv8lZf8Lv7RI
0Yr1oTt5anqhG7r9xU3UDza3/UU0Cd/9hZ8PcNSX4Tadp7//QZiHygjlV+83s34yePJr8uf/8ujz
P/H4i9i12fuBYCr3/ug/9nveO7/z6EdeKNMYuL63ePHLO+HE8959y/5fNfdFoXx4+pP0L0/cftAL
Hoeb+Aeb3awve9P+3//49D1wH3t/7EkCTHv6R3nr3/94nvLe6XlzSC/kbWFmWEBhBAn7scA/OO7C
VT4UX0NzxGYU+LN++lWyDahakH72Op956Qfh8OjTtJ8VLDQIEpjVGftTtAiD3iQjB7StpiDu/Oj1
b5a7DJ9R55uv5CSoX4wPXbVAipEypogOh6rGZaHzjute2Bv42bdURFEhdfAq3No2FNvZt0R75+8X
dzd7ppfZiNKUjkyZNK2N25eUJGOgTucDL3J6E87Q0V3YC/uLdDzZo1TXcZi4aQBZCukmDmf64/Rg
feB1F/2FP/PD3lRdKiq78Wix6CqQtkrJw8st/JGX9QbDoP+QfnY8K9ohy3/oCUXdjFAIvzgrH3hR
vRe4Dw9swKPLfjjsB5Oe96QIU4JZ+LO0mS6yQ8galbnW+oqWevHa17Twc6jrZ9dUqox//+e7zxEh
JSpEGWp3M6i3j3KzvLhY3vjdf9ItVO95vSdFuQuO7KfL8ItHtR30+56seDqUiFDq0XUHvuiv3Uc/
HUdGjWkEdIe967leeHTNbR30j/jsowt3HvUxMPffBONG+sdXTvsvSuaz54b9p1d0C0Xr+qPXEQS3
1Kt3IHfVC/Mi+n0t/Hyu06+NFwGQDvSioFx/uhKc/R/BGOUo/tscYDGu/uMd30+TAdaOcn4PsI0+
eQN/ogx6AJ3g+OFihbZJ90i8bw4xbt9z1XOKb/jTbfiLx9SJgsh7ctOB5FslnKQ7bH3YU1TiS4t3
70T+4qfe9mfRwwR7xf9+xEV7VPdZvfRT5cPFLdT98EZ/6j8GPTGL3n/fAXZgHRcp8FX9K1Ek3XnU
/akf+OiiZCART/ktrfWLa/Csd2OfznuWkfKet2zFX31Pb9Y/+tIPnhTX6U3r+hdHbozcB1wRZcdL
+bCuwJuDzSxMhxFxSw9X7UHnUS/00XuTo3ZETEDRKdILWvsFgRsG6rCCZdYeNhy6/kxV15LN1R33
nmPf7k0f1JEFE6s7crv3oB5CKeTSHnSYuQZeOtHRD8PkFzfwy40AIkT/W+v/+D9h/+jpXzpL3w2U
U0eaSX/4s763UXbvK5GV35fFufuQtQqoHNL/2nM81XCoXC6m8Hjqbgi+NyMFqeHSHfUCx2bQWzz2
gnQs0T9U0KZ//LgVf9Hb+GGoboc33ddf3MQXvUlvpejgmDBQXxKTzKAHOMUXXKSPGV9MCp30PzZC
+7qRcknTu+FQI2dDYjFLhvZH+1vRvziN6WfGe034bnSHvnQx8dNh4lEPcWXEo6r3BSCq9DUfPxmJ
GjYcd7HoRelw8Ve/jGZGv63kb//xr5FHyF4d+ABCvsUzUcMgccGi7trd9TePw/5kooYR4WVMJ/Bx
Qe8Cxy+SCDQAO8Dgfa8/6E3SgWT9IJlO/6jx0RJh6R2d931POShxpZC2sP3piwC9lCRojxs99ZQd
FyPcdUe991UvLQaK6g5694//5R/d+9N//GscxboO/vG/vUdXTbQApNSXyT3HMBOLL5YO4Pfd97xt
VkEDedL/4M+DFwdcYGm6AidOMHa93lGrt1DMIsCI+oOTJ3QzNn1MIqb70U3iMKRSFZOgeIgL9q8X
Pkhcr6z7vX+504few0rVGJJP1x040aF3L863sJTpju24wdE9xpyiREm46Y/86WHTV9bOpt6AmhGg
bzZFgSjq9/2pf14ixYKu39SOxO5/v1xHoAX2/6p5kAy90xsGJAbSFUtsr/RPH78E65tZoFq3hzCb
271tj7RC4M7SL4y/V6qFdbdyJ1DvP4jlDjDoIuj1lcNBUdMBhg1683SUWABCtK0rgFM/yJgAVOTr
D3sWrXquEhyjX7n+sOf9h56XsZEPcYVeTTPb4BAq+Ab8gOrdvEQkRL/tJ9z1oif36FPQy16fb+ID
ftFJv9sQeUyXKTaNhdlPd4/tEoPyzUfNqUusPeM0CHxa9yVf+4vwyOl543So+PPfRDH8olC+9ad9
RVPGmD/d7730j9h0/7I4yuaSae+STuHjirhNkss7uosenlzAPe6jchQtOFUOYHdiKD8cdRYv0A9S
4StFnPqz+PQQHV1EC2VH7kY/gIz+623zrnn7pdn4b0eyefoBAsvuf5AqUG+VMD2qENBJ5e67gnvt
sn7jCk/whkr6trl/xb/3893BSW5EwZkpQ+0MiDfAGf8OgByfJmh9VS8d4C755D35eOzpLhUBHiB2
EYPp1G+VzgC62sLpTwZuNE0HinXbAQ6Y4y8QbOxQn/SDbX/gL3H5lLccwNnj43sZs/AlyDL67ZvQ
iSYDkFjK55YO8LmNvjftBco9IiBv3SXsBIhBhQ0dIobaXIRZjKKwset+bX3bfxyqsj1EDLXlvsBO
2QcwjVu9wO+/dhe9CSz8xfu/hY/wqHjo1QOc6Lb7AJwpYyEKm6zuyrVBsXuL/iYdSXSF9I3XHrcf
YLCowx5CDuDpVOlKAYTux9YDnziQohqIHeiPexJ56BxFCHGnLt3v7Ty+UA5U/eh/byfsTdSvlVbC
ul972g8yGwxKiwMMi8lK+lE1tuFB0B/5vBcuM7vhECHSczccRlnTBJIT/Q++m/jL3jj7yQeQ8bmL
Xg/7HvZuJvxziLDuebTuTwHbBINUBLFdah1AxV/4kydkooxbPoBau/C9XjbVe4AjQro7VD9W6C11
D95P8OYUyh9gbD9Y9VRdcYir+Vo80af08+LtcAjX8JqCmCiTx4NBIH3Pxz3nW1JtGWcj5rjVXTo5
0cA5lT1BsZH+B9/FWjNwPTVLcwiv426WiRFTznCAD172cOgCZU9A8HCAgVf9J/XyiHsRaq/cyg23
SZVH+o2x/3WIK+/zWMLwinFJwU/6mo/v4l3I7cz1Bk++6jYeAi31ReCy7Ls6hY7px8YyOQhSiGpI
SdIH6oY+hFdz1w+yYdNDgB8JgvUFo3yRiSKXDxJLT2r/LnqP/aesp2eSFDvAZXXmL/ylIm0aUlB3
W0vX9uMb8R//Q9T/a64ZRA/QOdTgwCrR+48U+/uv++eF1ii+psREN7S2//27yNz+XzX3437Ku9Kf
pH/5VqUs0RZ3m9Eo+utY9xdh7+g2U38rfb901WtzcnTXmyx7ROPSwUSVCD2q7tBtsNR9kDPKpfuy
Yjj67dDTie89Sclm+omxWXOIGqpLBBz0BpHyxeab1U2/GMW4Bpg8VYd9Pyrw2u78t4llx3XY6XaP
a6p2B+bfeSj7+wCEODkZ9aY4gN36CRPloeeO1IEP4Dt/Ckh/qXbrAYxAMnWDSe+pvxjun6FDmFQX
m57Eb5VhD/HBwyi7aAdQfg61WCripXSAb6XE6MF/UtfsEPGOu8A9OifFqqiRQ9iTHHA17XCIYARK
enB0Jv+4+3S7vx1MoR3XvVs6pI+8fgYoaIL/OcTI6tKZQjav+72nvZmqGiDV0x/1bBMMNtusOgOx
pT90Yvae+ZliJVMoN3WFkaDjXhn7ABvjDLTSePhSJAc41+c9tb4Py1lfFjgWPf/FERFOJ10pE1qj
2Dazlw9hMhJce3KXKoiE9mEH+GJsxU32TB+irO+yP1Mx56Z9gKW7xlYkcfCad2VWDzL++IWpEnc8
1N0Z19AuubMZkQ/FhH6bnuMXDd07Yh69GWoj3Q5xYEKoRXW/+n7Yc7PBzGLxAOf6vjdyX0o6ptrW
/uaeS/1HOvdYFIewMO4Bh4tZmFVzNKpN3/XxmMHn7UP/FXEcIovwxe2H+EHpN8byOISquwJl5S+P
OiHF9bOjvx01qeH1w2h3MvdfB5WbsNjpruvuhWeR11sMwWP/7Sj9V/e1l8KidgAb4m4Gdm+yeU3f
wB50CNvnwn16IpbW7C3CVEayRgmy+udCQ4s8c0++FRvZSe1u6I5hJfKQ2vO/JkC2/ZfCLQY50QFi
YFxXvU2PBQrcyf/97/9zMZY/tYMNRZx8wQl1yNNeumqKPiToVKFDUPpRHz9R9y7cAAY1rmph5zOT
ve5uvOvjFIzT7b74W8Pt+Rv8JffoBq6JnhpapMVj0T7Abmz44ycfAd73/h9317bTNhBEfyWPIBWJ
hIbASyViElC5FJVApb6Z4CZbDEa+tII/6j/0jR/rmV1v8WyWuIqnBOWRi2zv7uzuzJkzZ24QRioO
bkA2HkJWAot3FBYqVYwN1KYmJj1q2NR03s7CjVhtjEG02ciywj6PLL58h8DaIz808TxZ4Aw6Du/z
qePWmKmpvQSWByxpycAVBJa8+ojdekxyiSthlZWarkZ1CP8NVt9LiyuGewgESHsA/IH1av5lP0yv
UK1V3akC8TnkjgoVcwBcwhWmrwViz24riUwUyX2gNglINXu0BFQRhA/I7Pt8FwnHMnCsoytwcu8n
tyhl5EKqEm6cfa5fzEcijoZInqu9J0H6QD7nGtJ1Ba/6lai+P0S1kqruPbQitD8u7nZ9hB076wed
5+bPPQlTKnJ1JRkk5J6A2eQZVbIz/7stUUdzBmJqnlAOkfmDHYl6F6NyeKTyPNOn6Wn0Q/ETRCLo
Mm85LsYc0+qInHxg8Kjr8Fp//ii5gvSsNRQdpUrQIClqN/MTwC6TzHcYokGjfe/ihm8m6lKBNw3x
SSIAkHybORVmQB8JQZw+6apk09alSifKe8ijkKf5uC7O575B4MLug47oqDF1JFLhAdLVwHntFGiT
kgjCzkPuFaFNlX1HA/MhydJBAXDJFcvpSBQhGOuEC5NPn37F0e2D/WKala4E7RoYZA42EN7A+WjU
3E8g8DIDMLdAa83UJ6xXB7EF2eFaB6TqNg9K6skrJfe1uHhTt38OE2BJisNeJXUJjidyYd+S+MaD
7G2DYwZ52t3tbTC2dnagBl9rX8tbdyP8voLrnk4ICeIpbAk4tI/0mVO4IFGd30/DR67esSVwdQVI
6rCkiwRyGSRx4qo/SgD2gzFiCc442649MXHiTKJkHsA8ROAznpJ0p6MDKcHQH4bxzYtsSgGv7aAA
dYYhEEAh7bXS4DYH7o2cCzMN3U24OXqqqXLs+tbNoxo/OEo5GFt/qNabxkVaAOthH9uR2CGX4Eo/
QtGdLRx6D9Qt3PKuAV+njhW8FEyzFogKhLcJWxwJD7OPakwXLhQIcM7puE28AZQEpydIKOpcO4rA
Ub6brPviT4loUFOHSM8BLjIdxL73SNSOBUlifTIGNnRr8x/1x8VQfVd2C1NcIsEXGaI+htRXbJMG
XbOgxukskW1uv4N/TLaWdyEKwB5miHISjOby+ZrLRYtNMAMQddMminiKTlOWrp3Oxa8yAJCMOyAh
6HMYoRaqtFA9hpPxPkCA2P6OWRZaSTUfxRESmlcIre2TyLzaEtKJwTQFIwTYvSdQaUtIM5xGP1tB
GHsKYSSqg06Vo3ErURt0Gd6hCoG7ExIYyWkIqglbQYk9SxP8NQJfwSnZpL58jb0qlY+BbXkvl7aE
ovtZeI9kGg3Bo5guk66PXeVfge2ISypDGt1P45OoVjFw0WEUIynzrrWXAZTNoDRskGbasUiLgYoS
FHdT5qeg71jzVR8lN/BNmaV2JFyJEcil/GsliMGjAsWpzscKhIVfsLzKIO/DIgdny86rxmElcoUz
Tiba5dqXLH7fBcTSpKyN3bT2kQYp7W32emh0hpbVIMS870qUi5eFq+e6QR16Vd0laetTAdIZ/EWv
G9cjos8mRLrQIngXrf/qe2QsMfDxNA9sGvhUR0MLPV8utPrfg2q5YZ3MWN3fy9uB7MLXufB1R2m8
a8Kj/vZ2tR8wD7w5iBJkj9jelGBRfy4yh1LekUguj55+Q6D5IapuSbTysz++tOl9FvA6qL+vxaRd
Fr1Wpfli9Z5dDfTGLZ7LM2fE6qqjeRvW7+ttuXqj9HW4XL1R9jztQ9/YKKsbwHOgl7fBOEaQ+eEP
AAAA//8=</cx:binary>
              </cx:geoCache>
            </cx:geography>
          </cx:layoutPr>
        </cx:series>
      </cx:plotAreaRegion>
    </cx:plotArea>
    <cx:legend pos="r" align="min" overlay="0">
      <cx:txPr>
        <a:bodyPr spcFirstLastPara="1" vertOverflow="ellipsis" horzOverflow="overflow" wrap="square" lIns="0" tIns="0" rIns="0" bIns="0" anchor="ctr" anchorCtr="1"/>
        <a:lstStyle/>
        <a:p>
          <a:pPr algn="ctr" rtl="0">
            <a:defRPr/>
          </a:pPr>
          <a:endParaRPr lang="en-US" sz="900" b="0" i="0" u="none" strike="noStrike" baseline="0">
            <a:solidFill>
              <a:sysClr val="windowText" lastClr="000000">
                <a:lumMod val="65000"/>
                <a:lumOff val="35000"/>
              </a:sysClr>
            </a:solidFill>
            <a:latin typeface="Calibri" panose="020F0502020204030204"/>
          </a:endParaRPr>
        </a:p>
      </cx:txPr>
    </cx:legend>
  </cx:chart>
  <cx:fmtOvrs>
    <cx:fmtOvr idx="2">
      <cx:spPr>
        <a:solidFill>
          <a:srgbClr val="FF0000"/>
        </a:solidFill>
      </cx:spPr>
    </cx:fmtOvr>
  </cx:fmtOvrs>
</cx:chartSpace>
</file>

<file path=xl/charts/chartEx2.xml><?xml version="1.0" encoding="utf-8"?>
<cx:chartSpace xmlns:a="http://schemas.openxmlformats.org/drawingml/2006/main" xmlns:r="http://schemas.openxmlformats.org/officeDocument/2006/relationships" xmlns:cx="http://schemas.microsoft.com/office/drawing/2014/chartex">
  <cx:chartData>
    <cx:data id="0">
      <cx:strDim type="colorStr">
        <cx:f>_xlchart.v5.7</cx:f>
        <cx:nf>_xlchart.v5.6</cx:nf>
      </cx:strDim>
      <cx:strDim type="cat">
        <cx:f>_xlchart.v5.5</cx:f>
        <cx:nf>_xlchart.v5.4</cx:nf>
      </cx:strDim>
    </cx:data>
  </cx:chartData>
  <cx:chart>
    <cx:title pos="t" align="ctr" overlay="0">
      <cx:tx>
        <cx:txData>
          <cx:v>Inclusion of Convention 144 issues in the mandate of institutions</cx:v>
        </cx:txData>
      </cx:tx>
      <cx:txPr>
        <a:bodyPr spcFirstLastPara="1" vertOverflow="ellipsis" horzOverflow="overflow" wrap="square" lIns="0" tIns="0" rIns="0" bIns="0" anchor="ctr" anchorCtr="1"/>
        <a:lstStyle/>
        <a:p>
          <a:pPr algn="ctr" rtl="0">
            <a:defRPr/>
          </a:pPr>
          <a:r>
            <a:rPr lang="en-US" sz="1600" b="0" i="0" u="none" strike="noStrike" baseline="0">
              <a:solidFill>
                <a:sysClr val="windowText" lastClr="000000">
                  <a:lumMod val="65000"/>
                  <a:lumOff val="35000"/>
                </a:sysClr>
              </a:solidFill>
              <a:latin typeface="Calibri" panose="020F0502020204030204"/>
            </a:rPr>
            <a:t>Inclusion of Convention 144 issues in the mandate of institutions</a:t>
          </a:r>
        </a:p>
      </cx:txPr>
    </cx:title>
    <cx:plotArea>
      <cx:plotAreaRegion>
        <cx:series layoutId="regionMap" uniqueId="{B4C2F948-13A3-4ED0-A0E7-D8A7B83D107D}">
          <cx:dataId val="0"/>
          <cx:layoutPr>
            <cx:geography cultureLanguage="en-US" cultureRegion="GB" attribution="Powered by Bing">
              <cx:geoCache provider="{E9337A44-BEBE-4D9F-B70C-5C5E7DAFC167}">
                <cx:binary>7H1Lc+PGluZfYdRiejOk8X7caXeESKlUsh6Wi6ry2BsHSoIplEhCBskqSb/mRvSqF72b5ayu/9h8
CSCBzIMkAZbTQywkL/p2ZqV08J3MkyfP899vn/5xO4+jbPC0mC9X/7h9+v7N/Xr9+I/vvlvd3seL
aDVaJLdZukp/X49u08V36e+/J7fxd3dZ9DVZzr6zDNP57vY+ytbx05v/+Hf8tlmcXqS30TpJlz9t
4uz5fbzazNerHXPKqcFtulmu2fIZftP3b46yWbxcJ8vozYD93/XzzfNj/P0b6V+9GXxHf1fj7w7m
IG29ucPaoe2MwtBzwsA0wvzHfzOYp8sZn/cw7/lW4Jqekf/Y/I9fRQv8gk405RRFd3dZvFoNyv8r
LZU+QZpJVumkQGGSMoKP3udf+J2M8n/8OxnAN5MRgREUoLYpyoeTPzbROs2SaD443STLWCM/zJFn
2qZvGa7EBtMYuaZv2K4TFFwwZS7sRZGaG4pfQbii+BeUO6c/HZ47k+hTOvgYZ3cxx+ivHxPTHRl2
YAW+6RanJJTYM7TskRtiKvDLU0L4M4ke43aa1IwR1xKOiFOUFZOPh2fF0e+z+2iZrNbRcqCPGbY9
8j2cA9f2VCLL80aWDXllmFYxjaNUiMtSYtVE8QnVBlEzQ/iiN1QsSHOUHUdvD8+Oq/jr4Nc4mkfL
u11fvucN4pgjF0IpsEOrkE2WdDYgzEaB7Tim6WFCZERHctSMkBaTYyHNUUZc/Xp4Rnx4+RQ/5Mfi
X//kmKj24H6cACNsy/Ztw/GrS0K4yj17FLpWAEYF/G8WB6Kmho+raFGzQVxLuCBOUSZ86AETjpaz
dK7x6h6a5ijwfReyyVbhb/oj1wtNy7HM6g4Rj0M7PWoW8HUEfj5MoT/68fD7/2x5l2hE3rJGtms5
oW8WuBu4fYWN74cj27O9wPXKeXIhtFKjxr1cRmAvRynqZ1eHR/1o/gmXcaRZ5DDILa+8iUNZLzJD
PC7wvDADp9jyRPKUFO0vdqqFBP1qnOJ/dHF4/G82X6L5ZtfH7ifvh1B0gtAMbRMbWtjvpu/hIjBN
y7SKG5koo+10qDc8X0cw58MU8ps+KKDzWYx3mj7MrWC0a8Nb+X4PrPIVYDBJJMn4dnrU2B/xhQT8
apyif9yDG/YUL7ElB0ClU+y5341RwKRJ6PILNJSNFbiAPfwLaD+lJkrQb6VHjX25jCBfjlLcT48O
L2gm6TxdfNK57Z0Rsw6ZXgjrjyBphtDtQyMITJvbJTzO7kK17EKJGvR6JcG9nqDQT3qg2Yzj+SzZ
LDgKf33Tu8bIc4zQ9QK/uELlLe+MPM+EdS4o7UIGMc91oEeNf7WQwF+NU/THJ4ff+Eewis5GA7xv
B+Mo+7S5a5X8f5+RcJIuUtiM9e2EoWmNLMOBHdCujUzCYXQcqAO2FTpevVPEu6cDQeqtUC0kW6Ea
p1vh/PLwW2Gy+dTKfNmGvMtMDvueAbus7ZQPDPLCGAa4mmyYBysrOpWDLdRsAT5fRVHPBynkkw+H
h/woW8S63xcGTH2hh/dFeeUT6Qfxh9PABGTBGCL9Sop2nUE18tVCAn41TvE/6sGWP3/OZs8vzNi6
64P307ly414QYuOXDMALTpA5vjPyLYa+W8ocvEREmdONJDUPxLWEDeIU5cT56eFPwi8xToLOd7aJ
F53jw3ZUOulCmQ2OD83YdC3XKi1/xNKa08M5o9JJ1BwolxHwy1GK+y99uP83q3UWzZNIo7dhaLnY
44HhBDZ/dkhHAJfCyAkN3Mrl7UAeHUecpv3xF5YSHggzlA9HfbgJ2DdrtjTBehr4hg/jtgy/MzJx
KoLAZk4I/Kjg3/0UUm/+HGK2UAU9G28Af3N4wTPJUrj29Zr4XFhP3cBx/NKdRkx87shzfRe2JiL6
S1L23/XVQgJ8NU6Bf9eDkICjlzj7FCWfI61i3zFGdgjbtRGW12tD7PuBb7mGq7Z31ETtzwVxLWGE
OEV5cdQDs9P0a7IGO5ibU+cd7HijAD5lG7K+kDSyLSSA19lAJI3HIwQgp0RVSKCKT3S/iaXFhB3S
HOXH5N3hhdI4uo8QRLXrq/dTSi1onVD7XSd0pLtg6BfWWdd2ShYRHtzcxzAMtFKjvhCkxYQH0hzl
wXh6eB5cxY+IVtLIAmx3XApGWDp2iOMngK/ZwcvNCuoQDfEw5OTsokbNgnIZAb8cpbBfXR8e9km0
+JTC16kReViBXMeGf8eDpiM8xUzDGQWm48DDTHY9J2J/vOuVBPJ6gqJ+3gOBc775GiXrf/1TI+pW
OLKg4YeuaxdmWFkLwgMM7me25ZmHAj+EBQVF+zOAryPw8+EG+D8ffstDvmZRAjVIJ/reyHRdPH/5
5SrrQbCRQ+Q7sBGVVnBiBipJ2h/+aiHBvxqnDBj3YPePN9kDYoQHb6NVuuuT97tzIXYM37UNP4Ce
L4idIfO5BYYNycP/WOH66UqGWtLLqyn80hc2eNCDSLtJmj4MzlZMBV1pPAdDyxyFuHdDk3uD5IMw
NF0f/8AxQ0dtjBDp4uzqroXKqwlT5EnKlMl5HyTTcjaP7uLVvUaWwDMQ+A40f/XFEBrQkzzLD8Ly
YgDDREVoHHGa+Hh3dohrCTPEKcqK8XEfWIHX8p1O75hp44owDLsMvcvtQKKYcsMR7KOGbRn1BS4z
op2iLaIKnsbiWxpM4BMNFox7wIJ4HmWblc4XsmuPHGDsGdwMLb+QLX/kIUbPdsOSScRKDdcyo+gb
DgJfSBnAxxv4/9IL/FmkgFb8X2MF8kSr/JzSHCxqx53cR3e7ttqe6hHMoPAEmDY8wPkPeZyF8B8j
/tS369BsUfq0EaOWPMUqsumLQbrjb3og9C+jbHUfzed/g2LkjYzABcKV9IdoEaS/6ZsjH/750Clv
YbzeRPgpZXy2+13c/A2ELc1/QFl02Ye3QzxPXuJdn7/nsfBHeJSxc1Hve4EvwyAY+UYI9z5/2JF3
M66EFnrUJ4OvI0zgwxT6cQ+s1hOW2VhsStW2Y7j/fcFKYwRuaIwaYLoWYgZ8p/RLGAiHEdiOOCbm
UDIqjxJVituo2cb0/CMaPM9HGyz/4fAqwFW8vi/8FHrVMODruB6DvzBGyY9E3FSWB7utX8bM0JBB
gapdG1LNA2kx4YQ0R/lx1YMA/XE6T75oNdYOkfRjIHYTMcs8ckM6CUOWXg2LrUVz40pS9mdAtZCA
X41T4Mc9iJo9/px8SjfrZNfn7nnxIBfLdFyWeqLSxxzkJDrQFjz+GCQSqAtB6gNQryQMqCcoB457
IIomf/6fdTy4+7ezL2mSaVQAYI4KQqb18uABXPDCTTB0kRMHuzkYVbCJCqPudKnZQdcTptBpyprJ
2eFvCZhCN8iX03c2huyZ7sFTZHBXNdRhgSnwdYQ2bpBGSEcHStRcqBYS+Ktxivu4B7hPnh9brBH7
iSRWaSNAjIDtlVqRbB1BVjsElmkbvNAGXpDiG6WdHDX2fB2Bng9T5Ce/9GDHpyvEEedh/O/i7CWe
pV/g0NBpKUGsvI36AVCRygtAVpFYqi6uDsd3qVNDSRlnlEpvVzNlvOX3ECZt+2eUaeOjPjBtvfoa
aa1NA9u66QUmXE7KhAeEgbiIMPBxkXMOlK6ntJ2UbXzhKxuc4BMN7Hvgc52gYI9GX98QWV3Qnmz8
VzwgSLgx83lY0Fltv46IFUXVcbxIbzMEIt4O3sePm09z/I/09wEeO4NWStV8af+NhF/tCygfJz2w
kH1YJuv4bnCOqlJ3qc4kMhaOYyNDRVB3hQsf/HYRRIg0ijKG1iCW+e50qdlH1xNm0WnKmtPx4cXb
hymXMSopv6cmAPsIajnh8imtYrImMAyZtThA3CePriK3UInXdB2t49UusnZygy9XM4PPUl4wHJqm
qIZt6m+tvzXOopdkvuvD9+PHEOW17PyHbXzxYMCjVShrvK4TORjtlKhZwNcR7PkwBX38/vCgT/FA
vx9MkVOp0VCIvBUECDqIHimffzL+eInANMwMVUQZ7kiMGnxpMeGANEfZMO3F3t8s42RwzDylK5Ry
WmiMZWCJLPBiGSG/JmSzrWki3c5CjTPXJOaSMV6o8c4XqpoTfB1hAh+m+I+venAMkjjLosFFnC41
mkkCluRt2FXqLg1sZqWF8A8sWBK52CtU3WlHctT4y6sJF+RJyotpH+y1m/ks0p1nZI08w7dZuI50
FSALzME7xEMMosyBcUkEH1WpB2r065UE+XqCoj4+7cEJGEFBXa9RyBNp9lfxl2SnCqJQFtrKbRbV
UnPMWp34qEGapTqLjEDEwe6FfCZe0YhYBliYke0Ghkc8lYiIbqVEvQ3qlWQb1BN0G0x6kG08wVu/
vb5C9xR7D48Qdu48/giRVYFh6OFgIroi4MlORBVrp2cb/MV3NMAvhhvQ98DUUmXC7XYXd8feec3x
k8HKRVQzYiiZa7zzhzaCUqBu2b5VZvfJN84QQSs2An0RMUeunMl9CyFbdnqxjG70YrSxz3twv+M7
Ece+62Ld751ne7BzhMxqxe1a0hVvGigs6yKNm1U5Eu1ZOR18qPv9Xi5r4s2MpA28+6Dbokwv4pSS
pUZbogPTEyonu6GpLCCBtALHg7MJPxzgUrHtRIt6o0+FtQR9cYqyYNqHW/Ulvr3XnMAdjpibw0AF
3uKRjd0t2DhQ2tpmUYveNr9TQRHnzh7bny8kLJjwcYr/pAdRWDcJqjYNL+IVvOG7Pnk/wTNEmBss
6qwMcmnnkN3g0DhhoA0QExUWPCLmDoGqXUSpT4O0mPBCmqP8uOnBFVDU1x+OExg7Nru+fT+GsPc0
6qWYrgmkhcOABBqkcaN2OOKn+F8r5FFnQtRMIMsJG8gsZcRpL1xMKCw0eJ/c4u7SpXYizgC2PQuy
p3QzEQUoQG0PFHtEKGEZqubyv13wZJJ2oUnNEHEt4YY4RVkx6YEltnDd63SHv4YmoD1Lvk/aDA4n
88E0mn9Bvk/G96LqRtxTGkHvtC30liAp3Sw8OkCBM+hHRBp1JEO99aXFZO9Lc3TzTz8e3vp0HC8X
UfagD3wXVy8C0Nl1UNzNst0hYPGZzElB3gQd6FCjXy0kyFfjFPXjHqROHqeLZKlV9uOihULKHD/k
Bvbw6vXQ2gPG7kpdFR9jXUjZgnz1ERT6aqKBfQ+eBPyDl1Uwhb7NjwLtqC3kGJYrK6RDHx5RA1XP
0Eyi4ALRSPcjajc/xA/bwhnxnzR41IcA5vftkS373QmvMThVC7X/v8EFHx5Y+YpYp3rlhPAdweqE
Yl2FoisfNtgBcfmjvCDPESDe1ZKiXadefcCqheRUVeP0KH04OvwFf3K70atdoUIFCrf4iCOAiUl8
6+V9QVjnirJNAg0y6ECJGvdqIcG9Gqe4n0wOj/tpnC2i5fOuXbafBHNN3C3I/kPojGrXs5gbNCNC
QZE6Q0O85zvQo0a/WkjQr8Yp+scnh0f/ZPb8uNaHvQVLt4EITTRCKJ/W0tZHXA3CZtHxkSfqE19a
KzVq5MtlBPdylKJ+cnp41E/jNJtptrayejhGwAIFJMgRcQ59CgXCA3UhkJKUXVtADXq1kMBejVPg
T/uw3bNknWntm4lXHCv/YVmyddtGAhJ+PGQZVa87UcqctBOihr1aSGCvxinsJz2wHJ2s1qnmCu0u
TNsuus4B4Qpg4ZKFYdtG3WTDR8pp8cN3eGHCKynigypbyhb8i09plOetfmED/x5s++uo6Pq363P3
u2QhyVmwnunzVC45XMWDAYnFq8DDo4S/C0Fq/OuV5ADUE5QD1z0wZJwgRwUdlBN9HBiyuxbSPkDY
pCTxodaDNaybL9R9SeZ0oEENek09Ab2eoKBPe+BUO1nfJ+nj7iLc+217KI9ocJbr7jLmCKSEWwcG
O7VS2YWSLdBX30ChryYo9Cc3h9dw3iafE52OTGTGBQ7azKAcuAQ8NjlyhmDCtoihiBHAt3936V6s
IkgXgxTltz3Inr5Ep5/bW41RE5Ad6JsbwDXGQ7EltIc+blUmc/gsrTfagSD1Nq8WEuyrcQr/ZQ9M
Bm+Tpe5i32iWC6eLD7WmFCSyV4D56/G0gsemUHqo6aCk6Fs2fv4pDbWm+oUU/7dnhxcyl+lyHS/j
WZZqtZpZqPLt4mq16uY+gmYJ07WFJy5qXapZUBO1PxfEtY2DwL+1GcN12QMV820WLW/1Wi8ReJur
N6yutMAARG65ARR/btRkAfOimlNQwsf2kP35FzRPQDncOAA9eFedosy3VvUGFRrwXsXWVyY+sygV
VG8wUA6Zw1u8plgZ+nZa1JJfXEv2vDhF4T/tgYfs9F5r3jmaCKCOHJQcfrvKlhzYk2G2ZDUuyycV
3fit5KgZUC4j2JejDdjfHV7sn2ZxrFfU2MzbDt9vECLeQRQ1KHvMAqHR6LLAnHhICkr4Weguavg6
inn+YU35ftoHUZPFevMuEIGLAHPD9gNeokeCfgh/vIfgURTwqTUhUcwDwzaCtux3vrCJvjr14vS4
B3t+g5zrBfIud222Pd+yKMgWuqGBNoYy8qgdjSRxtLyCFyX/obu+Cy1bsK+XUvTrmYbM6cF7toiU
1Ag+Gkyy6mswzcvgw8LgG2gqhmzXUszzPyrGg/KxPUTOBs5l7J4G7MVwA/MepAXcICOgaKp7k36K
2guN/H1lKk83z1pvenRMcUycL+6hJP3EhzBuew5K0PCC1bQ6WTs9245f8R2NTVAMNzbBL4cXfO/Q
UWWnIWdPoRfi1sHBchuBR1Yu9JAzUqpXRMVtpUONeLmMAF6OUrzf9UDQvUuXd5tMZ9csZO+jao/N
HtSyqAtgwM6rgfIwa2Kv7kLKFtSrj6DAVxMN7Hsg8KaPeQObXcJ9v92e9/FD2zjexZjUU0JBPhc9
ndDkuMzQoeaknKBd5KjhL5cR7MtRCvzJtAdCZrNEQv+zVisSKlCjhJgbcDOFfM/DisQaFiDDoM7B
FLXbdwVF+2NfLSToV+MU/3cfDo//2S06JujtmsgK3OKShdNABn5oBiMTBSjROFddRKykZX/kq4UE
+WqcIn/Wg51/hgqfOlNdLXaNWijyLEgU4UGdh77hnY2Mg8J6Sm7ZnJxvgJ59RUO3LX9ZA/YeSHqQ
hjouK63QDw3seFZChJcehqFOunBZHR0Tse9o21pamDjSxdOiIooPd39dCEvp7udf2jRrnB33QPK8
H5zBwNvqqvz73hb483/ovHhQzxVNoVxk1uJsCUcPgWCmj4PpbWlYzej4BsbnqyjP88HGufvp8Ox+
j0qhOouHwCbLWu96iKGWwLaNkYFKx2g5VBvSxeu9nQ61ZsXXEcD5MIX8/c+Hh/ws0363u6ii7rlm
6KGqcf5DHhYICchre/PieVStLUn6lt2ef0vzpim+USHiTnrAgFUWxXOtIsZAdJeFllvcfiEHfyGr
E/Zyxy/ttoiO5EiX90xOEB/b45Ip15HNf1YO081/1oM08mtYbDe7vnS/9xy6vdpeaDqIASh+yAUP
5F2UWA/RH5n/0QLyVjrU4qZcRgAvRyne130QNutorvcZhycyynK5BiuDx35MSc4zJ0Yu4flex7Qo
588YPXxoj51eLCO4l7+M4n7WA6vRTbR8iRDhu+tT99vqQxiHLAeuN4PHWch73XZHSGtCMw1BBonI
d6FIvenrlQT/eoKy4KYHwY4/oNe93kxZtFqHgw4/tSdC0CeHiLxjpYLxyi4tpmCQyIEOBKkZUC0k
+FfjFP4fehAL8EP02OEZIVf7QrFieWAwR5DwenMXf/8GNaM810H36apZlSx4WIIBC363oHjKqIMO
PtRd4uTkN/SacrSB9/XhtZpplA5u0kU8+B/R4vF/Da7hK7pNHuNdX76fAEKkr+2zujk8gp0U5mTG
a0wyL43SUTf98z9zCv/8r7xg5XX253+3Uqg+D9t/Ezkg2/8h5eC0B3fGD2l2F+nt187CV5FviZJT
RCP1UObIRDtkXmeeaKQFKbv2jpozfB3hAx+mqP/Qg4zx8+glerhH/Rogv+uD9zssDjOqomCO65Tp
NrLR1fMQUonsNDjXih8itGqidpGk5oG4lvBBnKK8OO/BlX0ZbZAGluxuPbwfI4YW5BZCB6AX1ZYH
4dZGn3aEdiC8ADUW8h+isHYiSc0IYSnhgzBD2XD54fBXyXm8fNaouZojB8HBHrpeSDc2YsxQb96G
uahOxhcv7lYq1KiXywji5ShF+/ykB2gnWfIJak6ryVVWjXbpSiiqhgca2/P1VSzseYSt4uFswCRk
+0Twn5fEfIPYqVZS6KuJBvpnPUD/OZs9v2gX/ya8mYhWQVGdggPy9es7CHbCK8Fwy61PxX9F1Dfw
QVhLOSFMNXhx2gNeVDulkAMqbX0/6f96EFZdC6pd4P1wfYzAWm3YQ76HeC+YoTKeNS/y64WoqRYQ
2xwoWe0iQy33i1VkxxeDdK9fHB1+r19Ea3S41alyuh5rTeE5gacsqowmbaipjBcyq7Qp3rMFJXxM
dea2Ac6+oPFE5r+uAXoPatZdxJ+iZar5iYW6yujBxmpnyuqNOwoQQs86GCifwyUt34B78RFN4Pl4
A/lxD7Z7vErX9xoTM4esJRGSMi1UbpdwtwKkZKLmCrJ2tuDeSsmW/c4/gcoYPt7AfXp43C8RyIoy
jbt22X43Kp5TBryMpoGYluJHQh/NIeBSR4c7XmWcaDYd6FGjXy0k6FfjFP3LHthAL5JPMdri6EMf
Nn7AjhplZREVEtAyRBEKJMoinIVbqOnV2k6QGv7qSwj81TiF/wKaxKHb04E4ne9Y1JdA22DHgdms
MBVY0tZncXTwD0CxLx009J5to2Yr8uwjmriz0Qbqv/QB9fX9Rq/vC6Vh8w6oAUvGZD94tQrvWbRB
9YmcuUg6ELEN8GppA/RqpgF8D+zHU3QrjR5TnV3jUTnFReQiDMgS4Ex3D1jzDg+lEtkP2eqdKFGj
Lywl6AszFP1pDx6vF5unePEp3WQznUo9Klai9kEAmVJet7IhwUNoG2IXYWrO2dBgRE3UrjtIzQlx
LWGFOEV5cfHh8CLoEg2xZtHqVqfiw+KkQ/ABgbqyou9A5YEvBXHVtYFZfF91I0bNA3Et4YE4RXlw
2YPzcIlIn6/Jrm23n+I5NFEJBDUOLMMrg9wgdIRLAGGeyA6DUApqxVRmQxs921hQrGvAXww3oP+5
D9t/Hj3rjaVGHBVsNagCwgUNvRAsMMdFV8yyTDW5ENhmYBTt2g7b4S9WKhhQTDRY0AMlCB98l3yJ
VxqN+vBj4VELPagU9TT0ys/PB/plorVW/gMWkQOQk8RHu1t6+Mc0tNB6osGDHlh7QJ1G+WN6I9Yl
HD1pSh1UFj8oE87K41iVR5e2bm+jZuv2xzc0tz4GG5D3ILwTH7nWatREVFsQBKgjh9r4+Y+s+SOB
AxZmy4SrhW/rIr4zJ4QP7bXT1xBSTbzZaAPwHuj8hSdZ72uLecxdhxWikIt/wLrA8mQsD26t4gcP
YFnCMPd9GzHbNnq9tgF/PdXgQQ/MDJfxU6Kz5hyes3CLsP6IeNQKGs4QRje4FUOP/UeQbyVhC+rl
Oop4OdxA+3/3QLlJl7N0rjVRDBo8GiMaKM1aajdUucFrl5ndcLES2Eta+OgegqZaSaGvJhrg9ylN
b9cX76nXv2bppcu2TtyNGyl9YZXO/tjEGhmBFGy0mrHQAEsZ2s96k5lojAjrPv+j5V3biZgtAkhY
2zgJ9Tc2zkIfgtUK14pGDf/Vt7JHx3nsvURrrb8h7l0L9y5af9YeW+H6RcVd24JfyxAqkYraTweC
1GegWkgOQDVOd//V0eGv4av46+DXGM/65Z3GEzB0WOAUosjh2K1UTIkHyHSECwYlp4nuKdDDpVP3
21haTLlQf2jzCXDVAzn0a7L4FH36qvUmQOgOCqGEKCsqaaDwufuOhyoSDnludaFBvfnrlQT3eoJu
/197YGK7QmZRFs02eBYWMkC12fZThJA6h77DaBHg1RVQhK0/DFyUw2RtWHl+BXkDdCJJzQRhKeGC
MEPZcHXWAymUzOJMIwt89P9EChGpFAC9CHYdpzQ7Qy6Z/E9CRCM16aqNim2o58Q3EM9HG2if9ATt
3Ubc/bY8C+FhJjXeE4bgXrSMkaMdpBuX4b6bnh3Is4Uq7Nl4A/0eOFQ+orL3ywb59hrvW1TYNWBb
g1JTBvP4krwfIk+FzbEw/eKHqP4VTfxAqMSgmgfCUsIFYYby4WMfTkGare8Hl9FtjJI1ekM4of14
KMOEOpi1D0u4Aixz5CO9zkZ/+kI5onJIpmx/nlzRX0A405in/LnsQWcZEPk1et718fsJKRfd0U3b
hvSvM4QEprD6pLAceayUnCScWslQnwtOfhP6/Kso4lc9SKErSNYZ9vCK+Syu2q7mxiF6Vd38+X+z
h+RZo9bPan4HSEkxAzythA0OF4yDKP3a8UV0/y6UqLd6vZJs9nqCbvebHtj7j17i7FOUfN6dVr6f
kMkLU6J6AJpAVxetwAMHiilCH1xUKlNK/m4kqbkgriV8EKcoJ4568PT98fZ285jEdwNUYElWaCcW
D27iDD6oNGu9AP6+AmY/on2rTmGIa58x3Qp4jUBc+8LeQC4fdGiPuUnlG4jRwUe662XFKrIRikG6
BX7sQYg173KnUSl+beUXZ897WGKvC0tI64nrnr/KTLG26cEFuiXYAvXATcQjoe8NMYJ0oUUtBuuV
ZO/XE3T/X/9y+Dd5XntK4+Z/rajVonhdo/D9AiYCXWa/YITCfejKWpXikLWvYYCEmyBgZanL54fL
/3ZhfGqnZ9t+L76jsduL4cZeP+rDXn/cRANmrC+6T2jc9kP0/kDpGgOd5goFi9Y1Q7VQ9N5ClWQb
JhLxnXcdyUTx2e43bvM3NHhC/0SDOz2wT13H2WbXx++nEKPcWYAEPjyrebCRHJQx9GEOh/x3EXZa
aMwk3LGNnC2nIv8Iin8+2MC8B7ao6/tknjw+QvHVGWmKUEdkrtpoeyYpmiYUUZTrQIAAvXRrKnZt
gC2Ii4sp8OJcA/93PZBIKXOA7vro/XY9CrlaJtQeh98GhAOsWYfjIEajFlKSLGolZwsPynUU/nK4
gXwPIk2vYarczCK9ZVzhj0CrVwR6ETM4HBGYQOMCbgand0BJzK6NsA354jMargj+fU1fxPXN4ff9
T9E6yrS+cVl7epRyDYT29OIb10TwO2SSwcyw7IfYoHJ69ke/XEa2fTlKd/1PPdCA3sePo0H6++Ay
nd+lXzpEWv99Vg6Qsvk0T24ZOedIOtTplkKtR6i76AXGLR5yGIJpofk16oYgLZEY3afpBr6ZnJz9
d4O0mOwJaY7ujPMeGCV5B0Vdz5LXDpD/aDPBv09hYNPsAEQ7a6i0Jq74QqmVLyLUcEGrEJQbqfoX
8V1evAVLivhg9ydItZBs+2qcbvn3PXA7vd+skFKm8xZCjxyksMEIz3ueyfCHsMI7uIR8IThNVL8K
gr4B/fxDGioA/3UN7D8cXgGYjgYXm9vdsRdM9f377h9Q8JG3Q1yzdst5F9PRLvT/XoLE5sy6pDBy
Xl/7T8eda5hNo0WqUw9hOceo9oHcbk/WQIamj67rLFAMkTF8yxUyOKeBD3WXwOUyIn/LUSoBfp4e
XgJ8jJboUKvT4oNm6qzZpG0Grmx3QBQSvFuWC/c0B7bAugMN6mdXtZDgXY1TxD/2QeainvplhLre
qc47z2HZZgxcHvUOlVp4eSEq1fFsy8GPjP20ooaP77PZ+Zc0Lj3x11ImTHvgb5xGm7tkcJRFyD34
1z81WqCh25nof4wWiQBaYAAMz66DYiusCkv+Q7y8IkHfwon6cxS8ECcb3OjBe3iKmEgYgXZ9934G
OJZQDNsbyhjAxilwYcgmXIs1KFaXletAiVoUVQuJKKrGG7j3IA9wiggYvao368bm2kjsYFb//EfC
H6lRqD3hIC1EXVyrIGjXPtiGPvuQ5s7Pv69pe3vfg4t3Gj/f3sfzebza9bn7bfshHj4ua4YX8IL0
suEZBbgcpISbuCj4Hy21nU7EbMO+/pDG5q+nGvt/cnjlhweo6byIX+Pv5ut8o7TZXapCYBpv39dC
Z90fWXNYnh80S/8AlhUTF4Avyx2kJOPWhUnG2yL2S1q4UNpDBa1WUtFTTTQETw+C26egLtZtdGRJ
HiG6BcC0lf/Y0tULzScAZ3L3DL+ZRasXJ+nbeMA+pnn9ll/ZvICnZ4cX/pP7ZAmaddl44OxAYQkb
3beVSR95nXTA79ASN61kqG/dchnZ9eUo3fKTPuia6TxdpMvB2Yr52nXGOSDGBJW7Q8ciaa7wwKPe
KLrYoni3csfLFO3aCmoeTOkvINxozFO+TMeHPwZTuD9Qh2XX1++nhKJwt+ez/3i/ANkMhFKYyAtH
BziYgdRcaaVnGzfKhQ0ulOMN9Hvg/Li5jxK9sSdMzqO0dEhuYAO9bVESxM47OotyvwsFasDrlQTx
eoJCftODYJ9p7lw++j3T2lVyiIL1iHOzLYPoPhYC3JCa6UBA8TNWvrk60qEGX/4KwgB5kjLh16Me
SJ0sGVxEywedZn60AGPVDtCNqtB/SHlpROD6CPvEKSBxb1NOC+fPHupnvZSyoJ6h+F/0QQHdoEfh
ru/dT+ZD6LioeoAifrKwRw4G6rD4HiwSamHfRsaWzV8so5AXoxTu6XEPtvtzS4L7fnCjhpMHM07u
485xlR3cNq5YnAOTAa+8Ytuo2YJ6sYyiXow2UO9BUsWvrLiWRs2GWY9Z3Q70B5BvVwQyuW4QIr6f
RBS2U6CGmq8jWPNhCvavffCooLrjEnU09AkVmJIdE6XMgGzxQ2z56JRk+Ch64Id1oSdRs5l2oEgN
f72SMKCeoCyYvu+BlPka38VacxbxgvKYPdniLyjiVcR5sIzADdCZUylocoJ27Ygt+JfrKPrlcAP7
kx5gz8TgMvcoDnhM5b/+qdWw/Cr0SVtxdUZ99Dl5QBaxTvUGNv3cpYuGSIVqaUqmNR9vK9P1UNO1
DCwn4aw3nUhSHwVxLTkO4hQ9Ejc/HP5I8GegTvv+6+O2pZ5EOtPYnQ3mfDgSUcaGJ28Rk/KI9UVF
L8LyvUULat20ELNlx+er6F7PBxu7/LQHuxyVfnW+YodIz0L9So8lEFWXqhTCgJQ5vGNd1HctQkkg
jES154YRxIe6P2XLZQ3c81/WAL4HprOj32f3CNzWLOnRg8rDnkf5vgJ8+WWFEDaUkEP3DPSEz3/w
3BWx70iTeuNLiwkfpDnKjaO3PTgGG7BC52MLjWBQqy9Ef2tZ6MCigGJntl/1zyBPrpt2QtTwVwsJ
9NU4hf2mB16VCZ646Z1O3BEpiCR12zJJQ07TYA5EFI5G2o686bvQoIa8Xkkwryco6Oc9sCDfbLKH
BTyeutuNw26Dzr4seLYsDyTvfObOQusqOE7KEEJMi8JHJIvP7CH/hY9qeHLlX015ctMD88PN5ks0
32hUNZlXEaYexDHLJk0Y1VBH1EQWNevjgx96/eaEfAv+7AMUyBfDDcw/Hl7mf5jBk7tT1djPrImi
0QhPQPxC2YGNFG+wWVY1vLnojFQonGT/t5OjlkJ8HZFBfJgi/6EHSueHc52WBRex40jURHG4UuGU
rTzoiQTEXVicuaIP66coeD4skzWqd52jceVduuBz3UUPXU8ZQX49ZcjpuAdHoaCRBZQPThZJFq3j
lU4WIawce95y/JC/CiQLBOMgQn/QYanmoIJDEnnfzCfyW9TcIv+I8uyoBya7D9kGlb+fd+Gwn/wa
QkLBFAoBZso395CZqi0D4Vfwy+Q/xELUgZQtsot/A+UCH6fAf+iBX+Y8eoke7vU+3ByUEmOvMtfZ
9nDzYctA0d3i6mB+SvGAdCNJzQNxLWGDOEU5cd6DyotlopROtek1/Wu3he5jEq8HiADRiDlLb8RT
Gf3ia3+vYDEyDRQnC1CcPTDIy43RAp8dPwrdb+xqIdnv1Tjd7B978FY+mn9qa2q3n7xHnW8mTSyP
wx5KlzKinpms90zeypYI/Q70qAVOtZCgX41T9I/6UOlHLAJViF7VftuPA68lrjYdsy2OMmax0PhY
Q6ljhJd42PylzgnZIggdJIJ5vu3h0VAa6shjrQM9WzY//xC6+fl4Y/P3wDpxtFmtM71htkMEFvpW
gNo56CZT/EgMQIUxxF4ZJkI+C+8NsVN0ImkLC+qvoUyoZxps+HD4V1r+zVoPAQJ/YI1DBSN59yNQ
yMTODwK7fDKrwN9NyA7o2UIV8Gy8AfvN4WFv9UjtJ/RfPWQdZT4rZTKO7lHndrVLxdsPfVgifAh2
FmgryZuhz7rQMM+ZU8bfEmWzIzXqfS8tJntfmqP7fzw9/P4HD7Io0RhuayHVC3nUlsOLpsoGOxdZ
1izxxUQBpPyH3L0d6FFzoVpIOFCNN9B/d3j0uyS27XcE0Gj4NdNuj8ry42g5m0d38epeoxiCe9hH
LzdUk1RpPyFrfo6aPwjKLabJ26sbSdtOQf05jYNQTzXOQg/i0MfoO5ZtNN4GMDw76GfiGVbtkxRe
AQiMRuy/ybqgF5KIeA460LOFB/xDKAP4eAP9Htg9G/mAup7BrxmQjSqP+4gn9KH/slsZ3+9+QFmx
EfxlKIGCkFDF02yIAoUh4ihQJ4gLxCIlbNxOyZbjwBfS48DHG8ehBwFc43QFi8SAtR5+F2cv8Sz9
ojUjGyYIm6mjuCaqO0CQTWCSC+Mc6gRBkRV9AfvTtY0p6u9r8Ej9zxosOzq8LnWJ2EJsKbwzdYku
6FKoWmag9V75apBfFSxtnplP4VWDcVXkUhdS1HypVxJO1BMU+8semK/H2WYZJxyEv247ZeYhD/k1
PGg9lNNrTNgwPAuxRsh44n+0lFKthKhx5x9AUOfDFPNxDzD/8MAebjH/fg2gI3wR2cDIhywbxMl2
Ixuxv2iUi5ij8uIg0HegR419tZCAX41T9D/0QNqMN/MZCiXqlDYWWhX7NnsUSMYL2FKdwPU8vKg5
r8u93oEENeI18QTyeoJiPj49vISfRI/x4GOc3Wnc9HAJQ8Cj0HsV0i6Bz9qEIagrhKwpA79MmQnd
aFKzQVxLGCFOUVZMehBe12wopOvSfW2TpC5Rtsej4Sp+1FmwEtUjkOcKlwEvHiTLp4BF6MHdhhpa
hSpLbKut1KgPR7mMnItylB6Jq+vDS6fjeJHeIrgO/Sp4kiVrXLGGoXvCVFMuN/76RY2gxxDh7jb+
K59wuIqF1wNkFjpboKA0LvPih//t4uL4K5SqmdX+Gwkf2xdQFk96YKKapOkDLxLFIdXBTnMUskxy
kyteMjuHJvqvIrge1bvU7tKuZKl5J68mfJInGzzpQbWQyUt8e69VDwtRKNAODdSoqDwUwuFiMWR2
YBoeWvnlP1QhaKdnCx/4QsoCPt5AvwdBem+Tzxqffcw4FbBaaQ71Wfs4AUxHswjabX9fDXWxiuBc
DFKQ3/YgWfkymkfPWhPYUBsBvW1huODliKhlA+kMHrMSGsr4jC4EqZGvVxL06wnKgctfDn+3n6zW
qdYIJXQXRpYsMqrcUorA2ioIGbz5UA0tRL0uHr7Hr5viBu9Ajxr/aiGBvxqn6J+cHB79t8lSbx06
z0anVfRh9dzSCd1AH1luIcomFBKeplF1oEeNfrWQoF+NU/TfnvUA/Sxa3mp8ccOqClsGSySU7Uvo
AuEGOBFcCWJmENGo+raVji2gl+so5uVwA/L3h4f8NE6zmVadxkTXKSNgRiRJzsANYcD2EZiB2hXd
gRA16NVCgno1TmE/7YGcOcuiP/ie++tqPZLEEQHgQlV0KeZowIHSFFvi79qoUANerCJoF4MU6rOf
Dr/D321QuyF71oe2449MNDZxAy4+ZOGCeHcWCQB/QmnbJsKlAz1q3KuFBPpqnKL/7sPh0T+7RSiC
zqbCzGkcOEgmIDJ9aLLUJ5eF+qpNER0oUeNeLSS4V+MU97MeBNudZZpxRzPnwHNN1jG7UFVkRWaI
V5OPqusQNmpNpgNBW+DnX0Lh5+MN+Psg31dZFGvs5GOz2loWYowgWPIf2W6DIHd00nRYmaLih4Q6
nrWSswX7ch2FvhxuIN+DBJuzdTTXKezhlLGQy2rAKp3/wCogvJ5QJqQwznDkidGglZotuBcfQWEv
Rhuo3xxezP8QPUYaI3vRRQCh1Qjuraqny6jbTNrgQWtB3xEV91Yy1HCXywjc5SiF+4ceOAB+SDOt
hYvhcEdJCeRvsCAHYXuDDyigiwBSXvKAyJV2OrYAXtJPES+HG5D3IEzrfPM1StZ8u/11nR01oVkd
eqjtyshdKJlQ3Jm3q3wuEVdXOzlq5Pk6gjwfpsif/3x42XIRpRpDdaEmImcDZaPRfI17rIQdnzco
gcESDdmJ3t5GhhrvYhVBuxikWF8cHR7rqzRDy/nL6Da+02uFRJKwB80crkLuSJQEDar9+aaHugTC
NSsK9j3oUvOh8QsISxrzlDuXPXBA8R7augIgXjuEd80bvojWWmOjUQkFO91zgi3HAdllaB+G9xbR
J9vpUG9/vo7sej5MN/tFD+J+LuJP0TLVqVQiegSxCvCnQrILIt920SrGRcEtS2046EDIFtD5F1DU
+XgD9vHhb4CLzVOMYoqbbKZP10GzI3hAAgsXr+r1iqpAIYpuoXBN+Xqlm74TSVt4IKylbBCmGpzo
gensp2gdZfqYkDv6UBolEBx9wilwEXOLukG2Ydd988QbuJUaNf7lMgJ9OUpR/6kHGlCnNjj7JcK8
duSJO/fjhHP+LvmisxswUiBRoRLxa6VwyUtVChvfh4cWjyxcAWVNOfitxI3fhSL13q9Xku1fT9AT
cNmDixfUrSOOwV9/6LLrNUBJPuSpFhyADUGAH/kVeI1Z6CdDbAutZGwFnVHfRJyNNuDugemsKhal
S6t/rYOV74xZvLsC2WWUre6j+Vx/lCX0mcDNyxyWIkd2leAZPPKZfcEpTTvE0LAPYdvOAP20xnGg
/6BxMt4dXhVFIto6XsazTGNAs2NBFXVhObbqgkyiNIJVzrBYAKxaFe1G0hauCJ9D+SFMNTjRA3fW
VYzY8ow5cjVa4uBRRBlvD4mppSVOtj27iN3x8GCoStyT+6EjTWpeSIsJM6Q5yo2rHri4flzo9LXA
9Mb2OnIqyueXKd3PCAiH9uSxK5zrBEVgYBsVauCLVQTxYpBC/WMPKpZdwx66melMcUF1e7yEkfrI
muQJkoc50DGBmBLuDyAW/y6kqDGvVxLc6wmK/XUPFCO52r4u7ei1uwDRi/bI9prmvXrP0yyGLq2N
Id4IVdetWv6Q9wGKp6AmO8rLObgfxIdZR2rUZ0JaTI6FNEdPxvn7wytG71PcAFqDNl0EVcH+6UAt
yn9k2YRiZx7iS+C8UVtIO9Cj5kK1kHCgGqfov++BJ3gaLVKN+3/I3muW7znIopNvBNNHoLJnGa5p
kydCKwlquMtlBOxylEL98/TwG33653+mg5t08ed/5fVRrrM//3t5mzzGXBD8desErEO2zxq78bcY
SYn3kJONSfgmi4NBQ8W/hcItzNn6rZRfW/8hZeG0B7f4NNrcJXlDUJ0CCxLJRN0ghOHCWidoUYgy
d9H/Ab6EshAXUVq7UrOFRdK3ULZIkw1WHPXgNMWZ1kbQABu9HJC8yNOxZb+ahfqLLnKHEWhRPKYp
L1rJ2cKFch3FvxymyL/vgxybp1+iB50HAI0efCAPJzExLqGyigtdCo4eNegdKNkCe7WSAl9NUOin
PYiZmD5qrTmKet9I2GU5ueV9IBsthggXRd84VAPf4stsJWcL+MVXUOSLUQr7SR92fGvP6/18aK8t
uLuGqky/JuuXwlinT01i9cnQVybf+rlckVVVlO1ABS2vKsQbEttFR5q27H3xg+gJEOfoOZj0wIZ9
kyzSbHgRr9YaldYhhD/KcrDk9ULIs44mghZkwtcP70LA2lTm/4DcvB2JUrNDWkzYIc1Rdtz0wHRa
9lgjbbl0mTJe25Olt6hKky7zlvQ7DEs7pqjntuTYdM16yekTaDADotyii/Ibyoq9wzBEV+/A9tB6
t7jo8c4QjU+dyVIfIrKcHCMySw/Shx7c7x9ePsUPmrtOI0YYzRd9dIerH2+CVEMqPZo75d3LCC86
0bKFEcJaygVhqsGCHhRE+Qjf6MsGaX4cjb9uDWG9CxCoAeW11G7le2WIxt9sDo39au1XPBWdSFIz
QlhK+CDMUDZ87IFv9JcYLYX0sQC9nFCrF7l+nAXyAwN5IajehJQ0Xmkczz+RA63UqNEvlxHky1GK
+i9aUP/u9mlLuepVTiPiN44RAXmyXCfrZ+FC2T27ZWmJkfKEFPCd3X3/xmQuhu/EXyFhe5F8eq4O
W/Xv42i1/v4NNC4TrSYQxeogrMPH/3wz+Aqt7/s3rF01zFFhiA5pmEL1rTeDJUuz+P4N8vaRdoX6
FEZgGTa0tjeDFXOxgBI843HEggCph8XsG07WdTp/nqXLCoby/x8sN4vrNFmuV9+/QfXOx+JfMSp9
C+4T00ZvPBtZjB5MA7jLHm+j92hUi39s/s/Vs71Y3WcvD+OnL4s/xuF69bQ5CZbD5No3Z9nUz7yn
Iuet4JjiD4Jw6Q96eCsgF5vZhdD7x7HZvPAH3dXSffC+3Dvj2dP883FmOsPjlTX89GWZ/fZW4IDi
LyEDVv5bNjoMOSxu1bfxcag0BJEl/i24jeafg/U6Gb88Plsz82T+6P12b0wfQ3toPy8m9h9flsvJ
vY/AcPNkFj4Zn1/uj4OF8ZDNzbeLzHv5Mk/Gyf36ITEnv5mfZ++evbUdTHzz6+rOXjlPk3QxfJm9
85ap4V/MPfvxyh/+Zk1+G36dJcer1H2YbtaBO3w7D57s9fFw483ti/Apmf9xdj8Pv84n9+bjJjxJ
hwszvX0ys+XTWzf96s9OPf/FA0cs4yn94x2arLuzt8vP5mp+vHh4+G19PHeC581ktQgWztVv/max
uk49L7FO1sPH54fLz4+zp9vNY7I6z5KXRz9afH5KncvgZeZfz9zkt8vHZz+5nT/NvySTpWsuvo5d
a/X4/HT8mx++ON7k4fNstXbHL+HDPP1x/tn47TJ9eXqww3HiP6yC8f16DSyPvd8y116Mv5rPaXDh
LvzMngxX9vzrsXk/9O6/jl+evD8ADLb37Wz2xZz/shzer+1J9nW4+PzH+dPzZv7H8ZPh2db/o+zM
liSFlTT9RDITAgEyG5sLAbFmZGRWblV1g9UqoQ0EiEVP356ne3r6nJk2m7mMzMjIQEju//+5S/QV
a3ebXEvpt2HndOvLCfNMJzE3XJB8onuNVZvFtIlJ6bLtaHqr1cDnrtSdqn0Y+vWrl2r1NyqQc6/l
2u9rzl1P6cK48njB78W66WmvBpJuk6mKroUc1pQrXeN8YJj2aOT5htw4871FqUwPU+9XljYaT2PM
LsoiORT3efa5nZ47ZH1h6gE2BgdR4bW1JeY2y/ZhrnpJi/hUzD5xuu5mlRb2HkMR8Jd2ct5+CMVU
nJp9kETUQ0Tr9MM41HsGK6/c92e4AMKSelBToK7SNptGX9FB9iZUHkvoUuUkobv/UqRhsk+2Q9m9
nSmaDlPSLbbesjh+eLHDJPLLtNvDMJIe1XAfc1enXWCUq26US513JtV1nHNlT4se97LakqIVh7Ww
46+ohik28xDUcox4SMV7GMHKUg6fhpeF7ws0RtzRhjtRLaS1jiMY674mTjnJfVEGXYeeFZ7nbp17
niFRsmPLaHdK1ynaGnuxCO5smd4LvUxwN1MFA+byLqS/14Suw2WdLO0fk9yU6YNZNm+u3b7IdOED
3lFR4SzK7UWl8zSdWu8/32q2VHECq4I85khjJfgm15w2cKxxS2qda41Pah+WnneiyIc/uDeZPtE+
7OI65YVYq4kk488pBGq4pt127uYhw5cBdUs7cEMJFvEyeoAxoZlGPY0JL1sWw3Jotxnl9tDTjebV
rBe7HGlaFqKeWzkkx2nCu+NzGNzGU7kPJ7JPecb3fNC2bju6Cy6JpIGHAbmeY+onfbBLwNU6KupO
YPdzfBCz2ywfupXhJkWzZk+aDWw6DcGurzoRRNxaWMjlkXoSkhexZTB9G2RMpt77vt3yUzpvwyar
NHPUq2+bQ8igamDJMt/y0rWK4y2i7rRPiqI6ZKSH75J3OK9SJdHw4JTC8oxIafxxXFv526VZHisZ
qSU8N9p3FWFSPO5iNGm99Ti+dIlZ5IHmA1q5L52/6riVG1/jSpdmsYEuNYGEYGuddGF7gVm5FvUu
qczeVkS2dePJbESnebYxCNbf4HE2g9XHcWCZit/2z+Mqv7QyiWXtULnt/Xfplp2QbwlygsG8XBWs
5knUdujcSDg8l4v0edPPsQzrb+Gdm3xZLVnb9tPPxdO2S0WV7gvK1t8bkZP1b/+1dPMfOenf0++v
ftjHTsj5X17+z1v3a+yn/u/8Pz5lzn++7R85/H+/ug9/3Ms8/vkz334M//rOf/pD+Pz/0Eufmuif
XvwfAul/CYX/q3r6b375/6aPCsjj/708+pfjMf8hPeAP/l0fwbbbzw4CAFIJCBtMUtAg/66P4AgF
EECwDw5OACwYPFMN0OJ/6CPYk4JBAJWfm4cAq0MT2n8KJKh/QHEJHuWbgYvPs4ym/z8CiRSfWuu/
Shb4RrA1JqPwQfB/gAvgf5YRu9Al2B/mqm7sy5feqfu0RXYCxfGmHJrOfmee7worPnZtX42h+JHa
oXzqLC4agxjInPInzvRz57tGbLbSQzY9LEOfcjRnt9hT9whPk7sWVkHQ31YFcbN4LILEnE79OU5b
lS3pwMW0Xc0IK14mnxm6UVQZzvrbKPobcoor2d8Ytd9zi3/1a3vK5vHvhNitmNILHoovkiyHkDXS
vEv2p9+uC3ufIz7R9iLWi1PdQ1K+aZ8+Tgrv3Gemwm7n7X5kg+M+pb/Y8BO+XbWIG861420SG9vZ
p5ltNSa6KRWoJf9uFnfe9daU4ZC2EFrpVBXZXqn4Es2NdCOfdQuqA/1SGr+B0DmvLD6WbOCbtyfE
XlcrOZzucFfjt+hoNRjMh93zaBcu5EVs/W3PqjHvjkX+M5P1Ht6FHY4wlmuQnHW3LX0k88XjWM0l
RNOJ/kECvbopkMoyxU32tKO2TtD0OoofJc140lbCvLS9rAxRp8Rvhz0hkIzap1XGhkpSlyO+yWw4
RSwybuGom1sR9RHR8Ve7icuULpIvG633bX0o8HqX+8i3XZ6Wrvupx8Omf/SDTrnGttqN4aCua0KO
nRied5ec2IKqFN2zWQ2VWO18Bv+nngX8WynSSqeXdHkaybtiHQ8URMz6ZOaLAgnkluWwB+y4kUye
ZegfFp2QSiNR0Xb8IkwHUvWpdbSRRVqbcXwS+fIyljpwT/fjlDrI6Apeod1+23rR8yLfn0VfXtMF
G150JXdlPOA5smrD2WFY8ZeJwiBHrb+m2z5XhPZVFpO/Cf6TJXNRk3657eodT/YoFlNNha3G5WNI
8+Q8D7pSVIOY05AKdvI2tRtf2pyvWFV2L/gez2xeOJ3dtcu8qpapv+f7Lc3DX1VsjxMztRtpXc79
sQ0dp/qbHcZ6CWs9lfbahYln7rrLl9GvtSdzHegPkJlvo2AnoVpugq0pXp4mNQwcROs0hwqeMtHk
E+hg+RtyyCFLzMdMwkvbuTMxC18grez7/Mj21z7uPOvo81QMVTKYs8nQaU3X297jX8zQb3JPfqnx
K4unCQ11O0fO7HjO+vdiLC6LA1Ph7iMtXkJqLN+Y5BbDNMyXU6nb53axf6WA9O/nvauyNUlgloc6
EvoY4jL/KMj4i439Rf7jZswHJ/HIO9AxG8osz6W/lLv6JlH7wUpYJIimfyeG/4ANW3hXLqwxCYSJ
tmtkVFeCTAMbPGsl7BOLssFb+bwF5A+WxqGKGrtDsm4vhRLfGNWxFl4Xd7SnhKNYnmWfxWoX+17v
JRKHTZr7VoDyS5bxbYd1NG4QG7A54bXnzn2LQ9NR+lW37uTbdoIg8tLNv5J2j3y2sc5d5Nsgfyal
f5TFzsm6hEqG2HFtir7qQJ9UGLT/3QS6fYE4Cv6i2B8SB8uaJPnvFZdN2ZvIC3IlpvAvvUQPHXjC
MwT07Oj3t+B0FTOyPHlRfG0TcLhLn73ogvAidl2TzdPCSzN6jtvpZZeG23wnz3Zydz9o0L6hcvlW
XkqzhkMuhnhqx8I2fYLyQ5SwNIuwqmbV3XdNpmtfsib07b1cesSRfij7bH+lFn+MZn/SSl1VQR8T
N1Vtdg1IxHpY4OnzEn2Ja5vxjuV/xpaoatOqrKddyRPbSdasplSXMbNbben2tASKvqUzWwzc+FJX
OyWBT3uY+TIqf8h9Xhc7rKYMtQ/tGsfHzvuN20VMfMjMQ0Fbf2rnfS0hprr5cfZZd+tsS7hm4Pu7
NOc4RcuZlJ/ab0jfikHYs2pxfi5nlr+gkYa6GDcJ8Rvf2r1tv87BTYc837r3cR7WA93l8AwTRMFZ
r6J7KGy3XQWY9FpMWX/KzdRXrhx8YwTy3EKArf2et5AVla58Em/FyA4+jnDzUAmWWR5FiioIa78o
XgNP1Ljz0GH9IsrWN2MYy0bIoT8ncTCc9L+HWbwkCJ1Sj/rDTr5MXZ8+tNksajIOoRkhYj2NRQfL
ZmG5exzTbD6kcl5+SsRmHk22J+e9SAUHPUIh3hL3WKxlrNe4+PuUxtDs+Sui23DeVAHxcQ9jtYm/
6Wf6E+R75jCuZUlqtqb2oocZ/GpZwyAP4BB9y/dN6/NcuKzJA/gguetv8ybxARzPzAsmP4wwfMfp
g9iGcM724qXTu7tlhdK/ZuwQByGtLq2OJe8tLSuvtqHeEwvRybMSRsYkx9X3+QHGHWRBTn5apTzP
RAITNvfmgPrpiWZoaagzbZUNaG7oYOeD9Z+flgbM22W0d7ChP1JwVEc6EMEnKU/Wl69rSu5wGtZa
pT31DwGDUCjeCeCtYxQ7uHu1xQr1+0+ihgBRYuuuJV3bCk/lfrKgu44T3OoK+du+HXEEsRT/irlL
aoZGXJl8/IjO/V5y8aypx40sLUQDYm7Jrt7SbjpPYr9JmzxHVBzS1J1mGl7JaOskg4zSxl9bob/3
HlQaGo4jDHvXmU8bdszLwLvt0GYP25bXSf+pmegFsMqR6bGS4C5Usta9bat1kpdoy473YziatoRE
5W/AcS5ss3fBQmXWu5/oyTn02A/DsU3zBi264y0ItylLGqRhaWTJ8AhjDwriBWWKXQbjim99Oy3X
uEQhKiZh/ku8JHeD0CfIWVXktsATGP6R4SrirD0XAOOPWpDtMLplq2fZo5TPa+a6ZvYR2zquzDRZ
nAbP02mhJ1EUrkJd36mKjgm7+CEtriCS858agYCUuO2vy5jrSooZH/shymc4lQUyoyS9OUyLRTWK
LT7mwrADsRlk52WmTQqmuJoiJCbHfLwCuENfEsnUMayRnoLUycMy9ur73kX/pQff00hgYhmfuti+
+LZ3KwfUVvISqzSrnN+WO/BrffYDBTtuNv8xZlvk2ZrmmuOlW6odIMhpwMP+quKe3EZGw2XKZvrX
JrKv+nmdnxlGP+jqelBzXs2P5QyoYQMwSrn1GD0qK/UhlK57xWHF5xQunS8SF88AWItaLYKeTVIM
J/CUHvDbMlaxJTNEPpnW+brRak1Wexk7Atmj8Ol+gPiRpqd0SE+bycVlYd1XMk1bdkhmTD8SQ7oq
LomspyKoJ5ZvWkD+n9IAMbqQXA1l+5YvgZ0z5CLc1NBzMbYgU3a3Vomd0NXpdedRsfQjVbb9atPJ
XNJ0XV1lbQSpCNDuR1xAGCOfiM/gNIUjoJpwAxOvvo7MlOctoZuAFGoZKEwzLL+jGbLTBl62Avb2
neYzhoCYorpAIbuRvvzSMXoE4DZzAbhyzMuDH0kdMLoAnXEVABB7hJFEPBXo1rr+sRy390xv9bqv
jwSgIkylZduuIN+nGsx5rNSOIg+6/Z5m68HA4Xg81e6hw8kDk5AB99KcceiB0Nm31MSDmgdIShuE
p/4V8uolncoGu2Wut3EzDRXqGwpJwnOUHLauGBqP+9isanoi8EiqygdXwW6+jjOIl1yp9mZIfxsS
eWbTD5iDfWX0OjQsF++93vhg2/vkEQEBiKdz30t5UaVmXJPF8hkpUVmRfcQVkyYsBAa/GCtNyp9s
yxfIA9LxfO+6i9qz4ZUQj3myxew1mi5UNC8Yz1dwfplKyKFXyQgEb3yLJrIvWuuZOxHLajb5xRas
Dl0hDm0LeNWPYecDkCleCt1yXLRDsw3oIorsQAb2ZU++9x2tUgCLdBmPLXYVZJSmsFOVOQcjozbM
GRl4QNtx23W1ahi9hQTgyFFwP8GtdeiY2Uk8AuX5HSaqeAkKu5YGjwfTwVSH56yhFVZVN8IVwgWD
B1j1FQPVqrelFzUudKgD6FDIE8he3SwucBrlo0BTuDgcnga5JsCGaXk0LJ15N8njgMaaTllbTyqX
kbdu2hqzWMAxZizcAbJDcdMLBX1FRHeiXZp+4BFCwiRzgL6JnvJDZjF9NLPLGzsZf5dptzRJYrra
tqK8gpWDRZC0xB6IMOrQY5OdSprKC+qMe9sQYkD9EvlkiFHVLNPiIzVhP+Z4HI9zO3SIb3FjH74U
8Slf8uVN5bt5KWggJ0yX+RDGdu6q0jD6QehsbnLx6gaglr04g2TlgRwSPkFnONiZ1Z8T3NmPFXDQ
qzDO/tgKM/9cQF9c5hjQBecymQ7BJ/MbW4pwD9qpC5Kl+Z4LvZlq0ctyzNy4AP5mlj2yNZ+/zpS0
L3pU4ksSOkhEy9SCziVtZ19DuqffY55JXZd5kTi+Ed/WKRu2U1C6rQhxxSsdPTmUTm+Pmg74GpMO
LFgBEzMvbPLSEo/qvhvRzWViP9ux8I+t7iipsnyAUK9MOuN6jj5/gKAfrzHLwLWVdHQfs4Y8CQh6
rxY8Zi+MUfl1Y8U41kA2pw8gzDM5ZHEj7wAQtvMoVNaUVvcNouocZ9SdN9EBaGfzSL5sCYI6hwNR
C+x41zA0CyTmcmIVKTv5blSWNT534omRRf4N2cISPolMa972McDUKmR7jNQvFWlJcvgk7R0voAxy
1UxATmC6vEzb0vKtd43zU9qo1T1ImLUd287Jpqp0ijzFyVTrDaBENuevFo1PkGcnvgIXr1rachWy
F2wlWBjd1qZdu1Oyoc/qEZI8dTH5zeyS83Rsa6/Trlo2Zf/soZsfF6POXWuXxoFBbwJNuGhR2Wim
v/YtMUdSyMPKskalELML3T0rOjEuyxVkl/7m+o2CNSdfR2sfB+odLHMsXstsNICIW0AObgygG8ha
DS4uV7OCrZR/I7ASeKIrB3z8EWR7ZsE0a5YETiZA9yOJlxK3bT2b9LI5r3m3Rvg7sz70xBwWXYyc
gQFLB1uDG/30j89loXP44bqc8jawel+e8/imaOS7AdoAPKnMdN0H+Yq7GeBA2vc1KNQzLvoTHQGS
hzURYPiS4UaGPzO5xx6UFt1WbpR9BOpRVInOaSU33FdoBZJR+IHnZc3YtfOHlHgDa6ib+YTFH5W4
g7LFnwHKaG/Ootu0rWNT+AlklW2zU0ImUNkE/BQUie7gpM4wlL8RbDLjaWhRA8WtgxbbD9hf/ARB
DmL8HC1c7e99cQ0evrYo7lUOuES1y1q5HpzA7D9NmVpKCAiaHvOI4esnAcIlQu+zmBrAxOBJ2XAN
YwxXrPPk4KU8Tm3OmrEUWx21XWptARLSFu7dKA5Z+ZCag1Dqm8+Tu9DDLyTZWncBcqZAeq8Masva
uj47QtYp+WicbsbehoOUAFH8PqSN7a0/eVhClSX99CxioiDklxBaoEqQTK+63x7aUIKq1P37KHzN
hvIHtAUu1excd0ywvi36xAJQiRltnOh4S0bMpbWVVOwmWpxWwc765JUX1dBOtJnSAXAL23+2Bj8E
1uaPELPXRrjpmnVL5MnYs8YxojiQ3spQ+YCBAzW5yNQPERVMwtz3H7Hf/ibrTA/x03ji0ahGlORR
z9mFCVYDzPhhug4/ZCJ/CBNyAM6S5B5czm7bmm53qLwUx7UfaiL3az+0TegCgaxE/0KVC5JMwW45
zANeFC9sHPr3dI1FkxngtyuaVxgGs0K1W40cy6Hks9noAwLi9AInci6V8Kus5ml+HHU85p14tg4k
fbqQ9x28duMje0yJgPFyNmJAMpMG4e+gWqNhtog33afmyFzIrzlpQbA7eZ5ifyhbmKWj3J4SY+mr
BbzYlSk6CBtjlRlZHPveFwfS7+qoXGE46PjyGUn9y6/iiUAJEr7JO+TEG5oELPnyBzMOuNZOIBQq
yI2t6M60yyrYxtdV2+BwQ1H/5FsGeJEywaFWeiQtFBFzN/tmz8orA8Xj3bZ/h2SVgLbvmgVQ0EPQ
CUBUglW94n18WrpkuIM0uCXzdIVTYtN6WbO0Llf1rBkqLlMr/iSL1M2Sx1857aAOlIjyZTMRlr3u
n1E6QpAct3AQZuyfc+01aI8+GN4nS3mYdCSXgQ70YTdM3HtEutOUsO7QrQGYzO76ymdpBYnryeTt
UHVD/p4GfVz3cq5JMQxPkHiOzmN2ghoQvc+0k9xBDC6ouie5fSmph3iV/l6G+I+sBHek3X0NU1RX
BqRN7ZR/o8WmTyKDiLrPB5yBiVCknoN/T/PvHZy7fRcbTu8ynEXb1wV5XqRpDP6BgMO9lD1dOewQ
85dkjCMH55W97GTXx3KOy6trp57Hcgt35VLUJL0+j23ENyrD3nSq/BZKqD+B9nr3gMQAs0PgDe7T
Mq1GcMOGavC7hCvdhgeFN12zFn4ZiNRXObS1w/eF0O2ioILMR13wslgasiAApb7BeZ81WsKCUDmU
72e0GxAqAGWDP2vWnnGCbtCnwJe050O5VaR7A9FLqmUkJz8i1VA6N9AQcYmAXT/gqR7TTU6S8swW
tJp8SLieluMIMVerZOBtVvqKgNtP7WmcAYoMOdQrvmo/O059T6+unwIUO0N2chmTQAxAdvVQvr1B
uqS8XHbIg2r4KxF0BvTaN12JJRRKojrkJEzg9CSiF6yhMtHSAh+m2f4iorhq7x62XKRnHfTXcRf4
uoR8vGi9nq0Vw0lhW/DQxkVzO5gaahaRr2FK/pTYzMeVhAfzOezIwipJJ39ZOjM3yb43C0lhLMef
LGlVz1G7tdAvsT6sJUzyri0uUKYZD7bMljodibjYZPoVTDG9qjb/Ix2tF5FdAhDkVTp0WAI0vGjB
1iooaPLhbsZJvWk7/fQl/aEHzyrNlvR1KNdXmAZPweZdDYX3P6B+yMPA5ksKpezrRtFVLMpWWAAC
ZvvaNS4doAi/tQ02GteJyrgMaD2LIXUViWAge5vetNqe4KnK91yIDxR2QA6ZPdIo1NErcrGic3z0
oAWMlQ9ErZfM5muFCHNg24GVAekMfFMphCraWKsueloZT9VNhkthT4V+dfo2D+MdbGpdkuLQ7kUO
uT83h8LPEBdt5QpUcD/2pLbgfoEZHsphvGVY3pcseQ4IeKYcdTOPEYG4YXc4AHPjcd22AzN/UMmp
hYnf4x5V/WZ11XfTKcXz0zarFzpbcaZhvSejv4zQ/VFlZH8MGspGHv9u8w4ifdfRo+9mUSl4w70I
YuU6n20VaQbrLN1rU3zHI/4LUvtUoNLVOwoHtJcvzKsHt3f3uQ2/XdalD+WUQS9Mb4eGCLredySu
4w4Obijixywo5uXQQ+J+tMg8MzFDRwuErcgu0HB0cnOm6simY76xy8omVsPwd1WyOj75/Xkp8X2A
nLfiN1/AwnSyUnY9Wui7qakRjR2nF7itHISSrdoFRNLUsqddfy5gBpE5gRVnR33P+ngNO6kLuJsC
ityVi5A1CijYEylu0JkCTSSYAAA2/VlQ9lFA2uQz1CCLEdeleMo/+XyCPgLt8gbv6r70KtZlCos/
qD7euwSW1Jr2ba1DQc/AVL4y3z/3C1zLtrGzC1CMggaUiAb4ruhoKfuWwkcGmNNrqqHmGX4vEvKz
x/VIDyZ/ZMweRC4PrCA33/oq9/JgwDVCBwo3yTdDkq2y+c9Vtt8F5LZ8WJvoGmjbet3HW+7QLdvC
BerBVYnRKSzFvevaa9+WHlKxUiABu8pCd2szAmt7yXtY+FlPylp6D/gtB6tsoFeBQWH31U8bfRmK
XVUoFclr2q9KQglRtNB4QnF/BbN8yVypwaq1thIB/N2e0bWGrZDPCvwHEOpsqomfEU8iOoseiZNP
yj/MQWhMoHjLHYmmNr2ExL3sKzQojVWubVKRbOfLoMrKfZqgIThz9lbVbAl33Y2gqPDOQAeaCbwP
etZhvCAjnkclgadnd4mMvozSHqHzZeYZm69wqoK8sAyth60UH3qQ933UZ2jqg9YlsxUN4LuCCwBJ
lZrMAuOzXS0wxDfV+78YA1LdC/CdKsI/QCt7gc62re76GSCXM9kRpdlwRWQ+qczU/RK/WEJ4CU7l
eZky9SxnCQU0huCaoBNtfiQMPQxyOlg936MnXO4KNE48zvuvufV3TL+4vj0Fu/wbdWe23TayrOlX
6RfAWpiHWwAEJ1HUZFvWDZZdtjHPM56+P7j22VukWGR79033OadO2SWJocyMjIyM+P8/HS1LucfV
dITTwpMbea1O+ZNZl7bcApJKfjRt6JHWb1ozIbIQurZRHHt5169Fy/Qiym1VUNHl1j0rVsgyajsv
RXfQ7mKpd4xi3+alG6ovetIcFcJ5EFb3kSy4Y8sNTBnKZdXUr5aSN6uuSVSn7RL5s9DqwEL0gLvM
MPi+4cwdo0O41Iv0lzCYnKT+rKaT52vJfagGXlBv495NxzvNCNdq8JfFNbybNKciGxCmhlaNbGvp
L7lcTtuRUVkrLYle9Xb0lPavUPVEpXxN4/qbPwkP4rBgCxQ36ENnDqkAJdmqbu/SRHbE6Fsepk7J
dRMYF6HWi/Vm1cYcdRRlUv1rlqWEiz5ySegdcsCdobH6hpi6FVDAl7IqOrr4VO4SVTIcvUvF7Wxy
1bb9Uhef4tQInuugqR7yjIJgOVc9j4kI1hooh+zISh19Fy1fXecdHi10xCGnbgZpRae+SOyK0gL9
x0g094npqwuWgKFO4XQoy67Z+Uo+rNteK1dFlquf80jm8jY2hPpYpp5o1WqyGsPyqMa59FUz2MFa
ObUUbtPgV6MawVZMCNGxKhZfOqntJ/LVcFzVsVk+jamvO3MaH9NAMm1Qghl7DczkbjTijI9vHhLS
gZeRpN4J8tRVpIZGnvZaWf7GyIrnuBY+Ga1Pom2lX/2pXJWFSNcrJYgWcvfYACvlsPpMw7xYF5Na
2P6Q+3bGNSGPBIfnLAOb2rS/ky2zchM//UuO9QeadZ/lXt3KYfhr0BKuGGVot3VKWZCbfKc/taa5
s3zquuWoHS2DWq7oK0cxYrc0lhWsSjpfpf9KlI/cpOioCSvAmqgMabQBDR+oVCWyW4ZwU9LFALw1
2ILSPk7DqNtmkT3UQ7uZLeU+SNVjpRlvgqw9KYOwA0N3N6f1OtaGmhrBkLCUs7AJkvghLXSDvDB4
Bhm7y5T2VeV0tad65gRXQ21TpoJHfXSwLTV8rkblIRPBzwpUpQtFcYaRfmNHm0ZKDgCsRKqE3Xct
+VVLneCIJPcOt1SQJJR4lWRsbG6iv9qQepY/cLQFCkBNqXTRhkydaSQ5TXvNDoXwXlW6x9+gXn/2
18qYvHVWEttlUP7s/PC7Ihak13q0q0c5Xyu5sPEDrbWHcNzkgrRW1Moz5mBn6bR9fK2gox3sY9/6
TGJ4r0hCTIYQPYyiRb453auiCSJUG+0oy+6Akt0FhWKy++qAGsESk6UMKGzo+sM02XlDhaSoGGji
J6/lbKzNsN9J6rg0FH27zC1XLMp0XWpcWfz2bSqzYwwslEJi+CyGuuBUlUlf0n/qlNkRU/ktV6et
2nbHNo+9gFoFYMJfsioABZStl6gAO9FUXisYq1qURVftqrWZm8rGmPLJa7MRyGwsW07IM7f2kKr3
I5limykPfdZs9TirgewG36SQ5oyoC29SN6mUGaVfsTRZTh7/7npTRDa7h3CUjr413gOAPAqD7+pN
+yoLzTHva08wpifD+m51XpSK97QLS8dok5WmKxEXGMtNB81pufskYr9J4+inRjtUKuxKYk+KfeDI
PamGdEhpUKsNJZZM3sYU10YpfZq6Z9PYTpG8MfPsccye5URw21ZfoABaQJtMqx0uqVzb/GQLfHtf
TUayCgdZA/mp0XfJo70xN+mqkvxjDDWNPh9Vq3kuaCNxs6WiTHIrAnn3yspYx4ZVO1XCzd1KQ0eM
U+A4mf5DmLM7oB/PWhethFnK7KLrFVukWtc2Cg2ZePLCkbp5z5nmSEH7mpbTLjXUH0Hd7nRLeqK1
5hqxeaDGseO6OtEPo6/J/dIu9Lpwgj4z1ko1uUZerKdSW3cWOOs5riU3bjt5nUsyBXahL3E5OpCk
YaldFf1dZ4o/1LizTVX5VJXZd9/I9pPV/wRa/UMQ/LXY+YGrAyNw5K7+qzXjR0FTqUV19ZMJwDXs
9W1UDiCtgjsrbmhDpc7YxXT0folC269U42eTmJ/qMblvpGmpeIGrrdPqrm3bYzjMopPVPQgGK3Os
gjjazcW+CClBFiMQlzJOX0lyt2JVf0u78HVofIU+hLEfB+nz1Fe/chq5tkwBj/K38CKytSUKUOt5
+jlrTWcnBVEykE2nM/VvlI8r0Ehqt4rC6oGzeCeb04Nphg4JxnpBZRjg9WnqD66ahRNDTGbbZEW1
Sb6L8+xIyc5wwiQsbGso74QM5FKYCAX4++lX1NG3qslU28Hs3FSkM5s2pRsIwV3dlIabUzGzG7md
aG1EmWN0VPCKSdiaVS/aOggZXHncRUFWgCOlcgs2RfJK3TpKkDfu/CQMHeYo+9ToqVPAc5jbFkBU
+NIJxnqBbDtGH4crJTHDfRROTF9JVyyQlQJ/lPY5jQenroLCaeuSejd7leNBWJdge9a13quOL0e/
tNh6ntSO4nQsU7fL1lbQv7V655rqXV7SgplqJjqMI9fo67e8Hu9U7gmhV6qTb6slkAxd+2y1kUuT
VKPK0fQrMLCRPeXhN6GOP2mjGu7z0QJFLafad0UQf+l5TUyVvg0D96ysLL/KUXwXTWNKNyJYGlLf
20b+Woig1+mcxq3mCOwF0ERgwvvXGYEKd0hJohQ5u/PHCiBDtFVN+YHl2gsWUDRaSg9xqrqliDfJ
9CRSMA8pOOwpPHbNwQrvx/ZzZMSq2+r6NpbLXTDXm6rqn8w0LbdiydbSJP9Fa3XAER0gmEkC1GgN
O10ZX7W40u/FUTZcOrjPMBps4MJ7aezv28h4qWSmUJE9I6w9lYqYPWS6sG4FspxA+eoXj7UA1q20
Zk9QfJFOJP2sLHwC9O9RkrPV0HqUwDW2wfgl0NO3ag6VdTvEz42Q/NUDOPSNnwppQ0OTd9AU+h/a
Tm7XwrAuk+2klaAV6Lom6WHZFnHhpeHsBPGnjr6e1T1F1AOGVaK6U829VqTJUcb2TEVEmYAaTtSM
2iySd7nWiTtzSO5CA0iYKa4+hZYjHbWlww4YLUgeq1APX6Iq9J9qkYECSRV38tRGP40knzdZpwg/
EyNNVmnY588z8MdfSmhywsitJyWcRNkQhfdRpg2TK6P1Qqt1ar8kgLTuQdFm69wUJxAFXbyfhNbc
TnOleGaYN3cTKdBdpiXhdz8Pa4507q2KX+tcnUbRy3yx3giGqdkDPdHXQQ+++RZYFi3+ZlT0kuS2
aOi1tDR6BENeAQcs7/pwrg9pHCb3hpKJW6npPzc50yj6VEHByuefjTLRaI7LnbKTUjOgoZn8qIPa
IeauwkDwZkl1x053w1w6Fk34ZTJ7QGz65yYCYSpFebVcoh6MXJZdISe+KTTXX6pYFx47i8Kn8q0g
sXDKyLCTToSCkzxUiWYHnb8RKEBsqCMJazrK2aqCybKJ+vahioynOjSjp0EvXdDI4KXkfNzVAKXd
MW1C20i7+0KXXqOo3RfyXzFsgKjnBkJnpqXb3NKPj5N1AndgpEfli9GrKR4G37L74U7SA8+g5xLo
D4XRb2iK2xWJnSH9FAZ6i6GwiTvBnZTqTYm/z5BK4ugz+9ahHmwBFprfoDxMXidQ7QsaAYRIA4TG
nOZviuHvWxHIqaYXuuPTYCdbNHaJEayolNwHcbnVZJq4UwBgUI6+1JYPpyZWKqJK4M5xs1JH0qY4
B44lPBQmNwYCnxy5qrwtsuyhMtTeM6NupaSi/5qAb/SUgsRaAOw4pKE7zsWXMF/3ZbQvoukxXopJ
Y5z7q0Ewm+3UWNxwR5GKc/+cdtad35uWHbRW7s4mfA55joNVEA/gscOEmhS42QdfFMzPVAZDT5kt
8v4yTBxrEL0+X/oA4NaSMgEKClfctQxzJSVLzlJHulOZHK3pqBt2mg5OrYWHIJm9fpS+zG29b1qw
ubm2jqYAsHJs/bBkQiTlFeGrIY2SA8chOMSQpGxTmPdCMaz7dFongj5zL05MO4pHSDqNPNj5PPpA
w/wfoUwHsAXnKlj9oerCO6P9GTUiwByVFEnVptnpxvQbRy5bZwD9Voyv+Vys4AvSy+ZIp1We2INV
lHZfkZhl0l9G/FddNqDQZeswGOT/HX/RgIzaGkl2WtatU4oNFdc0jQkkg7mKlDK8B0lnE5stOhEG
ldGugDwXvExtUKxM3tb+mdVl7orU29xAKne0/w91JH6mwx06nZoOIK61bFolaZPxW9Cm/XOOxVX2
xAnr4h/ZGP8PcixkDf7DP5MsPqOv8Ne3/H85kGL/h/m7MC1+/9i/qBaoBmrmQh+F7qkasg5j8t9U
C1Vd3lTkRUvdQHTw30wLqPcWtTOYq8aiXQRh9D9Mi+VLy9Pdv+XWaKKaf8K0+M2jeM9FJSVSeU8Q
2LVOfRdo2inPoi0FORhGRbKtZQt3j5H66LfffJ/sr6XstJnEtTE+i7odW5ujl5VPVnSUlWDlg5XX
lsJiVnpKoLNBKmpRLzkdnPKzNn0Kh0/ifE/u2LWVG68tWunxuAaKOJmPevGXadwH453hP2nSibrC
/xnd56XI+L9zBs//tz6oQCr/Zxe0629z9O+3bRfnW77/b9+DGMbDVohZmuhW6iKcHTTh/nY+gYc2
YAOLaH5bvPVmWMuX/ofowxMcloamjWksEkOKjmf+iwktQJI2NGnR0zLQNEMr3PgT/zul+WjIdiko
ORoS+0LhEWkLmvZ7trAiBHksB1zQKjA/CsW2tq3XXZerBbmlFrc36MkfzamI20qYgvEkScuOe2+u
FAy/o+cNxQ1uqvZjTCG9At3z4XQ+g5iu57/ercS/fPE903thcv9ndy3DUzVoVOxjiRDAJj+1J0Y5
PM+URLgSxPyphW31UkV6vL5hRTyzQ1CRRWNhdkMwIGAsbyW+H9cSQwQplB7326N33LieZ9ve/uB5
rusdHP5+cPn/ruvYG/7kHvbe1t7yPYcDf925Ll/buDu+ttrxR77b226P7oavHvjhLd/qOFs+zVvb
fCQfv3yLV/Dz2xfvuN3yaTYfZ6+WL3tbz3njW/gVbGf5L/yZv6xs29k4G+zyvXziw/rIx+9dl496
479sV/ZqxSe+ugd7u32xtyuHn1mtVs7KcZzl21b8PJ+3fJhzxx8OjITf6Gkxv944u8+r3fKtq93W
Xjn3jsufGfVmXTB4h9/OW23uHMfbHrzlF+V3W/OTT843PnXDt+7unzeb52WamKjlp93DIbMXs88O
//n6ksk3Vsw647dlcd1AOZIeD97xbeu9MKiV883Z7JznG5akU0I+x8upb5xvsbapU5ka36PnPr5+
Pwb20V59vXdE+4YdZfmN3/n6BzsEofc+2FRUV43FDkv0un16Yp0d5psl2ewP7t5x/lYn/EdRg+Xt
vasGOajfG/SltqJXzhS6by94C+t0fY2IczcsLIv4TjehkUvDp2j1eHjce/vFob3D7//l38c3j71x
xFcPbwfv7XCsbDbO4e2NtbTv1jjW9mm9Xa/Xq/X6zr7Hw3bOfoM7f727++2Od7Zzv2G92XlsC9d5
3Ds2+3O1e3T2e7xvt9ncGM6t0SzB8d1oVLHv/Zj5cl/dF/YNM3bLq7Wz+PrBB5Zf4Z2JmUiea5jY
e2/HYMW2ZLsflw3PtD3xP1t7zZ+WXR3YjHD3a1M6g/3L3Ww2vwb78fmWi2hLgL3mlGcBOGtNwN2L
Ux63L0fP+bXZRra39pZJP3jEOPf5sIRJFoaFWNnEQGf5q3v0XtyX7dPBfS2IbWv7df/d4wMYynFt
r18eeqbPJYo8bdf43WqHn5f26v5bbO+eWWrXlW33EYd4s+xPq3siiefaG3f1SBzaHZYAc31tl6T0
6jjJF99PfFII5HB4KgH7YL8Sc3ub3/vr2rOf/o7MDI8gunfcvccvsSLuXv8NFGk5Y65N9dkZNBsT
IPVlql8J7wdm4bDEtcOze3Sd/XZLtN68sVsI1kR8Ton1alURXj2POefo2SyngPvK4nhv7vZ4JGDj
N8enwLa/4EUea8IpsdqxC1+J2jv7dyzbrrfH7dPPbWD/fFo+9PvL8S2yX2b7e2BvCXbEoeMTf/35
E28k5m+c+2diLP9+3Dyvnje/HEL+5tl+4RQZbTuw12zVL3f391/ud5vVp+1u8+P5kZPCeeQ4cFar
Z9f+dsdBtHncu89sUXu1290Rs3cbpt5lVn9PMyP/xXRzuGKRs2Vz4Fw+7J3N6p6t/vsbPz/zn5eg
8OzuH19fcUTnx40Vub7feXTt1CdMoFOCwRHDKbnnH3x3fXA58tj6tuPu/j7knBt+gO7qVT+QxbOU
LukNA/ACMYBxMtYj+5+ttlhdTu/KZhfZ35eznnDJvtjafCPRwXtaTmUWmoXnT0/8wNa+JyHw+NPy
s9vt+p5/b56ZNHfnPP5ObJhWbzk12VH37Nzt73Rhs9uxIRdX9xYfPHpLOA3tDS7E9BOtPZd4vF+W
0d28Hsh03M3R5WeuL8ByOvxnQ+jL48m87ihxg5N1w+A6dzr//TxbgQhTzzZloXentqQZDvdtdd3K
6Sr/y4pC+sdj8ct7qmc7H45T6ZsICoH5j62VvxSQULVJ34JxrtwIxOD9dXsfR8VbWiIa7KKkmioX
hNNRpdJsaNZoUreoLdWLzGH0wB1IfxcU/vFwv2QFOUDDMNHZkCG4nVqROhMIkejXNJFD+Qsd2Qw2
8zi718fyce40cXnyHa2iRWzgPG2uq1QMW1pQ9pioIe0Ka6Q5n9QavODCmih6SiBTX67bPD0il/XS
JJHHbRHO4x4F6Od0ZFau0DnqYatDm5N3olABW2uS+CDSdrkxvAumuPlxz0GPaTmazyZRLjMR+HKC
qbSnAGXls1dGXek0cZburo/qwkwiGaFSSmAaKVqcBX+t1HNTyLPa7qMm3nZRrG90rm93aqFYx6Eu
jM11exf847094yy2TW0xF3qPvTqHhrrJJL8UVnFP3fe6nUtTuDxEjMQbw0OS4nS1aP5Aw4N5aVtp
FfZODDZnclsaWG9K0Fc3jF2aRA1tDQpFSINp5vL1d9mTVUEIa2K4BAvI2O2ArNxDz/EdJPaRfxpN
9UaAujg4ioNUnijuo0R2aq+nfWW2kVzZUtqpoKtieRW1MgilCHjWn88jgiKKwW6WuJOcHQqSoGkJ
4kXAamqQMK0MAK2JZxnKXlDf2GCnKd/vDaa/N3W2wfrZKOtGYlTaXBzDEFkmM5mqz4akqHeDmlSf
a7N7vT66S9743uSHiYyEcUgkJjIEJqjWvuaBwApubOeLVlC1M3Uu+ouc2+lyNVaJaJxA+wYmTfeQ
FCWAOTNX/n6i5U8iLwcW5UpV1SlOmmc7C/KNWoWLjlTRZECjR4jN6B7oN0oWl1xdRzCZohRvb1Ea
PR1LbRlRHVV6ZQu1peiOaQGlS/XM/5WBpHmxiFftjc11ydmZOsKhxSei1HxqMRbClBaCUgGjMfR1
2ndfNVX9LleysfpzZ+B1pOUNVUIutdVTQ7omhsGgETJCH9GsIQNJqqZSe2NDnd1+FzenqIOqtGLB
AeAgOYu4oUDLJtVoCVdKrdhNrgyONofxqizLYJ0PaLOUurb2/SRZK1o7CDZ00c6G5xzeiCIf3RKd
RVXnmUaNGjJJz+l4LRR3+h7eli3l0C0f80YNm22ooJF3YwWlZRudJlRY0sl1ZAX9Iek89RibwAyl
saB/GYXJDrRO71VQrl+Kvj4EukAnrymLVZ0UdOyw70DPBEhpOK3UWttuEqobqdDHSGNxuLIjEVBS
RZrqpyOHEaGaAjppdglBHy0c+tk6mMkhUEDGBXBEo7rXn5oOXNCN1f8451jmWQnVBIv1MT2CUzxm
ncRJMSqF6cAFR3IDFsONlb04vndWzlxs6mm3BxVBm2td73YB1LOh8gEXA+CerK8FPEz3T/cO42KB
mTjdQNn2LHabxpArZJQVeB0TrJQ1qiA8YDNct/Ix+GBF51113uWAEf1bwvLdOZsXsp80CAYu7AD9
qTCnCjBIEwPfSePvMENm77q9S/OIy+pkzRr75Dwi+ElBAV/jRNLjQS3dvjKFveyLgWOaWXOQ+8mC
fx2QBd4Y5y27Z/mE3gVjVRVqBccgr/fxUBTbEqmXA43oet8hw+SI8EhuhL9Lk7tkm6KCEhh63mfh
byzNrErrnMmNJO21FTrETWWrj9dDbomA03Oh/XJ9epdPPA0L1tKQgCmDlhzNjLPI3inBkGtNgM4M
yD5Xryp4sVkMAiMf/zztJJUmg9EVTRR1tGBPd3yiznMy6CqImAGKp5jMnTe22p8n05YG+Bf1WhEh
Wpo2p1byqSkK+BQlaItyWCsJikNJbDyKC74hrcUb3nkhlpxYW7zo3W4A8qU3o060EqPUlxwF0VFg
BnI9Tzc8Y8lPztaJt34NcfEOnn+XzvIX9nGUhuGMrGMvNtD4hGxd5Jm4W1RVVqWh9y/jIAgAqSkj
DX++Feia0q0iv+ZCrpwN0khGc05aTv9ZaK3ntNLkI7qEHfKkWrUtkJ0FzRr62o0RX/BMeHtclMmw
0fmVzw4I7iSI10qAyUFFdXa5UI5LCXJDJKI/dn0TXNjryxMUS3aNLB7H4+kqmmUzNWpQklCFRb/X
u6rbgh6G2Q1ufNP6BgSotALld93qhSWlxEHdgUSEBwt/dzne+U4dVjLgOqwqHaBGGwop5KuoaHZa
oXT3o4paSG5ajVNFfXTD9Ae3XQ5dRJShV8ocGb8rv+9MawDAy6oiogTgzyHX5IpHLab/+xHbf8yG
P6wgVqg+WMudjHTrPLbU/qjUw4zPzlELhLbpYOVwxU0RJjHyvx/Y+Edbl0ZEdCH9RPIdVfGzOJao
EZjXBYqYWPlY2lUnzG+9gMjWDVe5OCbUp1kyKgP6eRCLkJo1B7Er8cpkchEiVvciUm3bauyaG7Hl
kilUcxCF1JeD1jiLl+2AhgkYI0xVgI0pewgo8E5fw0KcbiSHlyaPXIgtgHqGJRlnwaXKzDAa5bK0
a1WMVrVArgsytlpd9/cLVpZjhqORyRMN4+wa2wRGaFURylKpNo9AuMGMVUVm/vkCkVAv9TxsmIgP
n+7lSQpKOW4Q0Bm0nuSSQLUqRsDEfhXMX68P6MICKVQpUbrkmOGsOYtQhpxVoQAXHi2rzvfapIW6
rvQxpGbrRi/m0tS9t7R8/d1+zYsJvagJCUVL7z+bRq6sctkvb/jbcjKeHDEWSQc3SuIfcZcW/6kR
qR2rDKW4AnpwId6h1FU9Z8pQbK1AU2e7gNu4vj5/knzJosQ7rTz+I2H1zMPnKo3TAeEzUHsWE1ih
SDTmaBj5Vi+D+EYzYpOPfbCaIs1a52Il/xImYddoeemFypA8Xf91Lk0yC6lrIByW96HOxg+zJutM
iB+A1/rZFUooxZQIfv65EUOjRrDAhvCbM5/Rq2GOmlIDBRjV0A+nIdaBColWqd/YB5dW07DQDlRk
i/hhLc77zmV8NclFZcI50bgenThclPIGwZO0HlqnMN2wdmnuTJASlmmosOrPU4RubPQRFlUJ8Enz
90k/VduSKOr++eTxqDigK16YJSaexSkjNWplQjzVjpusvkPBI1uNmhLdKMdeGAvTxiWKiLgUc85m
LskLIbGicMlTjfA+HSzVkSIt/NNSEfgfiFfUohTuNrzOc7o+5twLrbD4fhIp2SGbRtkt/dxcXZ+x
j5WOxQz4IM2gl8LNbRnsOzfIdMR6YZQXiML40R0MYcWT0CcpBg0JKLG/NwftqRREf1WFQGWpd0MB
Kcsb58uH/IpfQtIkHjXQqLbw/PXpLzFXYme1QUoioPeytEJBsMkf1BF50zt40IPijGjDRdu6t+Rb
ZdoL24DbAFgsNJE10qyzxRQQuBe7zCrsKYsVBMBEHeZdGd0pKjjXDjmIWwYvec+CkGJJFZBL56d2
h/YBQhtEETUMI3tolBptw/nWTlh+7dNYLbGkVMjwIA0iwtlOoOYcjLXBsuohmvapaRTbKZ+Nreoj
3HPdhT7OIKaAOCrcvQ1ZPL9QESuRodKYwQKNeUDYRQrrSwQ78slqFO1HOGQwrK6bXOL++ejYeUul
kfClLi/wvXfaMKmQhqsWmjiEG1e1Ku1zhXzf96rjHQNJyuXvlEHGfRkqxSar5ebvB47+MZf86K6S
QgFF5qZDJklUOzWfoc8R9ANIbTFFeDbVjR/ogL1pOQWqysozu1NvZZUfnWaxyKWVbhpV1kVQ/P2A
myGKI1mq0KAVZC6tVddt2Cr5jZVcnOJsWiH/8KCnhn9y9pw5jRy3oOAK3jeoY6GeHfQGo9dqnjLV
rUtfhQHQL0q2ZkjNyIC3feuMuOCzGtroXGFV+ne/EbvvB1nPJUQN2tu2kPqVpwUJtCbLl8KXoqmV
+MaBdCHw0SrhqmzoPNtL9DsbrCILiTq0Ihtfbx6Ii8mL5FuJ26NGJbkqwiDPiZJxVUZGC4kl2Ycm
bQtNU30KazUvb9y3Lsw8/VgwmjwgwnNI57cGOW0QiqjQGE6qkO3ad+33QSefz8UR4iZ0wENjfpYq
5MKvb6QLfkUXYrnWktCQdpz5lQghWKtKPFmb1BROVuAr89rqpai5Md2X1paLFxhUheukpC5ff3/M
5HnsgzxFJ7Lp/E89DApjNUkW5AtocMaNvPGSMXTauLBT5OGfs7SxVWU5FNoEpRoq67tSKrr7Ab0O
t9eL4eX6BF4IfvpiQqShaNDsU07HJfnQFIxFvtmIDf9H3ErTJ8Q7+3WSp+mGhmb45bq9C0OjRg/q
WKMiYAIVOLWHTHeUdVNBXC8M5IRDGph1HdBR52f+fMlMWs4ciQyNavGZb0R6VgZNi1SMNak1Ep1j
1/m0/XJlK8k5tcDrA7sQUwHwMzCinLgUHE8HFo+5ngYd2lgSeiwO2vUo5AgVjT/HNxv5RzvVvbiu
OGtu3Jwu2aXciEnlN5jkzFe6dkDtVDGwO6Cob49dpN7LE43GOo/CT0OhFndmHwo3krsLywhAgRSA
txco24ln26E3ejVrBViBuOnk+lARkc2sCscwGv1GaLngodAZAA5I1IyRjDib2FkZOqMfMkj9Ddpc
aYf6Kjrt5gZJSDSx8kC4UWi5NDSu1Uv7hHoxl8XThax476kaTZR2ikbVt7Iwo5ATaMUThKX0hocu
Hnh2XkG/4aUv5pCBnRcMVB1Z/GDyc1sMovRerSkfxaoWetc986IVzl3eoaMbyJsepwMSMwQq4MVC
8Y7TalX56D/A2h/+uBYm0XSkImFSxEUweLkKvwuQTUjrTZ9KrKTaiEiBqKfTRkWAFr0vzRSrGyHy
kldQoVruMSQVaIeemhPFWa+7iLgltO1z386PGQ9E2Tr5lA0rsbqxUJesUeNbIFSUibnXnVorc4RT
FZ4CsuupCnZ5VPMgVRIYW3Ecy/08zN2N0V1YMiIylWh4PtjUzqIkcvjlMEIKsIe+hNo1h6Lcu0GB
8NWNgV1wdkwshTFqtKpoLb/Iu1UbS1UK24h9PPa9kbkZ2AHXSAoTncnIr5+vO+KFWWQSaU3Sabcs
2tOnxvxRGlGrNdFptEItd/l1qr/yWl3IkgKFXCr/sJqvm7wQHTmxqZaSk9AdPj+258JEBQTdCaR9
In95iANeox9RqdWEleoj9TKOKI1ft3lpTkmqYZPL6lJnWqbh3ZyGbSyUmaCSY0InlukmrtJMCexE
5WGA/ztLy+jfWdJLYGGggnK77Nqo3xKq23SFbCvSBFFSspTXzV2aTGNpjC65CWfK2cCytjbTsEEP
pB3nFmUATXiYdR/NLK2pVsJoTTujivwv/4VRfQkrbAduS2dG68wapMhEZKsZmMQIKMinbNI/hfDd
PVGHwoxEvHrD5oXrGYGfrBp8KrAF9WxeG3MumlhBf5mbEhKxYb5Dyzf9Mvlh/Bfqbdkbb0igqCyI
9VYeeD3o+og/5tJLV4gQSkYN7+p884tqYYxKigJcZ4wosaHDi/QJL+MIftUdZlPwV41fNQehbG6c
fMv+Oz2OFndlp5BHU1A4P44QQ7Oilvqk7csAh2hpBAjhxvLj9eF9jALcOg3qkMDKqKOdn6+9kXdR
JCP9QEIdvgVz2IcuFPIi91R/LN7aTgu+Xbf4cUKXey4lNUPnDITSeLpNwpbXAkXey7OzFkkKu4py
7cHqZjTha9oqnqYgU2/kAY+z+KUf30ItXLL+O4uXNNVY8uxT671QiJGkkoaKZRmmiL2zMandI80B
rTmNkBLJ/Xlwy1Eskw3FYunn9dF/DEcKZwg8PdoSikyl9NS+TkeCNJkgIfNq5JZ/UDdUh7Ucmqb3
x5YokVIZopXzu8B+aom7g2zNKadk7ltG7uaziYa+ldDT9/SeZ0huhKOPu5QX+7hGkBeyppQVTs01
sYCKYotcjy6jsMIB4iZDnLhS4lOBa9FuCbKp+loORrmOJ0X9fH2wHzcL1imlmyTfhkRB7NR62+l6
0jVYBzkW76VS52mwGGnI/8aKSaOfbg8Q07NEgB1igtJGjpDStrVo3d/35ihs/wsjJo+1AtjWZesc
V9OA9RNApTGRw1w+AEr30VYRRcjh1+1c2PkUtyEnyzwdR3KtnE4Z/VMtG3J0mgM0XV2rgupoSUhF
gvcbd6bZCn+ckgI446le+mQwST8gwppAnopqWSJBiBUE7830XqPutcqCUX24PrRLvgjyEub1UrAE
l346tCyORO5bE2e+MTRbMa5UtLLUzJWnId2WTS3uKvrtj1odl1/hwZU3tsKFGEMax5RSdQIQf44N
1tKkB/pB8s3rZ4LMS3FW9cBTu7yHI45G/SLLPAdqa2pUvahRgIrw9cF/zAvIsKCw0uxZnvU9R0wV
wlzKGuUXpPoK8SuLEfHaq8xmdLowQB4xBGb4hELz/+bsvHbrRrpu+0QFMIdbcgdFK1hW8A0h2zJz
rGKoevp/7D7noi0bFvq7aKABW6ZIFqtWmGsO/3/YcLgw+oITjxlT+HcbuypLeSJjUAKzR5kKfsPz
JTLFsx3O9Qex67vPnS8vRtFjhyQA7OFEdr++4GwpOjBzutxZq/R3dtTIo90v1Qc76Pui3v+/DPBF
qoh89O9zNfDarQV+odxV9ChU3My41hqx760KM7JAWp/oJ3YXtStusb/dDiPdzrtsVv9xOf/2a7zb
3LzBWhXBbbkrpwk8mh9ORwLD9diHrburY7PvA9ASfM0U3hAz7v++nt6dWP9cHYEfihWbSioVnF+f
9dSfmDmAA7A+zecLfwz03sqBuvbl8lGb4U+v9d+XOn3X/46gjRtqv8WPcY4x3FYukCJnk/0Hr/Xd
xvfPDcWnwnBENEfic/rzf11F4MftF2WFLV05heuFhQo2S6Ue6unc1VVsfQ4Hlf3HaO50UZT0fI3M
mIOnj94Fsa72xsnv43wHGDa/9pE3YTdj2f9tT//nKtTzQNzbzOOE70PlmWERCAqEcPGmof7NNhTj
M+UCQThjXF8yAxTinPpB3vNuw/l/FyXUoH/BtUlGfn2efYZ1bqk94CP4IGY0gIe5NGlo5Iq7aL2F
W5wqrP7WYz6PdNv/vjp/WzL081n7qBUQ27PXvjuSp0WFsNw6L/VHlZ9ZUwaeAOHrB1d5t6ODpEc0
jPcHHVTSHue93GduSgZYesdOcwxrQDC50GmqcYv3ItjEXmpO67YbuoPrmPyD7fy3z49LRzSf0cM5
tFO8d1tdXPVWVletm9pWX9i3jj8s42OplCOASOFPqz7oRv3penwXnPnEcsjV332DhfEaJxNYr+ra
W5JmxaIb24cm9Wcz7f7+7v5wKWr3MSV8BE58h+9uDXIpntZIajBuXIp9NnZmBwgeSyGmaz54ge8i
gtMLRAVBi53/Qoj379ZoVQfY0M0rdyVxKS6ybjiKzLSpI8L8Xi30+LN1xtwSV8irFePbD17ib1vO
6fK0RgjqUO6wUn/9RBwRx8TAhZOySKOjMAoXtGCiMG1BLRu93rr7+5P9/atwibB4rCwe4sV/5n//
tcWBuK8zqPDAbpoaA/qmW/ZjWagPHurvd/XLVZx3314du7EA6ZKldPTDNI8CmFIbyjv4Z3fL4vof
7DN/uhzV2ZM4m0EK7u/Xh+h31E5L3GN3bGIWlp+DN+mySAu/cRvst3ADdbq9Vk3pHf7703SZBEQG
i4CSAtavFy4oNaLhd8DQRn3wUmBFPPbyP8qBeEm4nSCKpqJDB4gv/teLNL1uiiCyPBC4bvMSW323
o4sxfFCB+31hMACBZ+xpLCMkFn/3DCtsBfK1grjsnOjlflQCHiphH/3XB8ZVTjUiWqIUpt6XpmTv
rqBDRLUbPIfIjJHXQ2nJj9bD79tHwJZIisuIJh3X4PTn/1rklOozLNqiaicW3SdFAYK3XO3qbMto
1v/9hn474k6KJmIql+SFYaH3R9zUn6ZsyxKyDKNi3009tw++j4/2WPnbTkY9TDKKqB+s9z/dH0oI
l/4tsgBGX3+9vwliR5CPPMUKX09axkjZ8cALwdra6wdf8p8uxRfF+UK+Ql3k3bLw8TAsGf2ig2Nc
dTMUfYsDbGS/eAgM//PHdJreQ4NERf1U1nu3zi0zlnqYo3o3rKY/xrL5ObnBR9KD398X64F2BLr/
07H5fr+Vro1zEJOtLMBQf5l7Y3b4lhdXzL1iqVwMzXVnBJaKf18lv39cv1713T6RBeCOvSIrd669
mDNM+NSxl4tz9ver/B6L0NSkgsaxyQg6/c1fl4W/6bIeBUmJiObytq1n/EvDDRKiNziXdlFlLcyq
zD3zCpW9/v3Sf7pBDjEyW9gB1EDe3eBm5CDEtpEPBcG2C2anvqoVntb/w1Uoap+A95yX73u3fjUj
t8183FgdCN7u0NdoyOyP6rq/L3lyGjZC9+ScRS/O+fUx9qHVdrYqqp01m2w+9usgnQO2wnV7NraO
Uh9siadl/a9qLrfB5RhIwUCLLIps8tfLLXnnjaOBb5GZEVPeejR3nV82u2o61arieYk/WCZ/+ASo
+sUnNQoRx2/vqlCeJ5YQL8coJNpQyqZnFYo+OiNRUYcFXfnVEkrZ7v/+8v7wWNmPEd1w1YAz0/31
PhV0bcselwprwyg8+F1lzoHaUNLtSeY/Gpr/w0Ml+A9oyfHhkVW9e6hxZ+kwzsdqJxXmioyfEfph
A40aKC2DWBZntddjYf2f75A0jjIWBxw2YdG7WM4L11XKeW5P1sd2Sm0pe8Bu1D0D7LZ8//ul/vC9
0bjiM6dQTDv3vYJKzSFdgAJ/bHT0YbrYi4/Nb/zjf7kIlWjqHIyCvU+HLXvI0fMpaMvMaeyLE6G5
g1n6wQn627qgfMIxRt+Pms1J6PrruthI3mguVv2O2fLxrqHsvrPktB4hwwdPf7+h3zZI1rt/aogR
JTLO817d1k3ddBJXY2XY++5DhjIrOy+NZsh112eTFe84uVfcsb11GOuv1TrH7gdLhBbqb6+O/Amp
JAHySQnCMP2v90s6VzP0CadJ+1bNHLgwLrTN26WBNVOnQevJ1iRB2ZomTpiflBXgu6i14A/btO5g
d8elZYOiNK2ri9eyRovhncM6H8RjEXZUKJ4yXVddBY5nkeJH11YQ8eAbW5mokrJeurraW2sOIyEt
NDbZ4CoX2r3VUcXV5D4s2xDj8B0UxXr6+4UZ3ZcxLFr1E8PnYX0yjgncT1OLJ++PsfbUnDqzxhIe
lFY5VhjFq6q9mIeqBCtTBRXNMWgtz1vRKRrk3ZxPFbg2r+zgXGMJCw2JDls0XVvNyS0BUkATPVLe
cbzLgFlK60eMkXD8pSYhdKukZyzK7iBUxG24WxpRzR2/fL9lF8NUtQp80dytn20tAsYle1VBawSg
CeWh0iqevmyeO1U3U+8L9wyHfbh8O+6l91/GRkMO2LnjuoX+2TSa3Lh7tVSbUMDOmtgLz6ZCYjOt
gIKbRBLzbwWsqzJimBY6YdwmWg+ZteuLzNX3/Wzs7gd0rMApjwqnwKdRks4CNpn6QXxCL9tn2GXH
BrHzbOMxW/hQSndtgLLk2Z5zi6FWF6K3+TwEA5rWOMc6Yr9JCyTUDIikupMnH5p2J1wxx08+0Cj5
dZinpgCpa3nd/Fn2FUVXQEhVM2FjL044u8J11HYflJuqySJyM4/0KysL0HbSONNsngLwq/mXEhfb
UUBkydalOW9mAFx3YTEPIDAZm4m8u3UNeziAqsnXk28/3Txi7FIHW/80hUzsk3d1cLcejXbXDADE
4htxF0k3b757nNiYJbdCRLmEwz1V2P9Xi+XPn/ugsPw3xxgvh2vqyLGw4G0vIVbBkDQnW6Z6HvsJ
Y9y4x6Q3UXzIMcgw3aJZn4cgMked+133Evm1hVsveolCc7Y0c7h+Za9cHCtRs1eb23GOkEEeBTRG
PHudCkhbnta5cmdcwSPjZG9y6hx4v/DIJGMLQmvbeo48bSQz695mJliHlRj1y1DExr5YncEzX8DQ
zvlnF9fm7oHp1q3ZwTmCD8xYhAEvZ6ms2y04L1vXLZZODPxTjDePjUA9okCABlx8WsfwSusq8B5V
Fc0G9mHPDpQiu5OFtWOUyM7F2agbOq9JN3pav3Twxori0FoamwZAqJZBItJVopusS+Bq7RCDBbJA
o+8KJQrc6a0iogyYGJABxISzYJITc/Olnc0PvxB0sXZZIVEBJXavrd47IBHqIibmwM1qG+6E6dYX
FJZQn+Gach9XjpMLVKr4/CBLTnQPj/nVH6cN7EyYW8a6D4oB8wSmdnQWY7eukMjMCRusP39vKyAL
WFQ7eTzN6UkPIeHJ2M3oqU91b/nNdD4BeRnm47QxGizThaQgDHaDG2T+VedWQQs8A94trEjFbl2h
kbZjNcCWbScfLpQQQ52W8xoNzrnB4HxYv2SNr+f5vqvdEXiQ7OJwtb9MWU/uQ3QHCrk69SRFeL0p
A6I7QjQknf2QG7hOa6xney+lxhZoFwswdrdtBej+DJ7tVOLO3aoeoErsO2v8Ax4HPY+DqnTwUw3l
Gl7CDZXW17B0ZP+AebM1ovpDrITwkEHS/gd+vFaWOAvRAgSYclkurQDnwgdNgjw/WqqfmiMMn8C5
xFO8kynbl/UtVC0GR+WshxMfsTmufmZjErGOOZDrfM2vg8wpbmImDw5OE9c39NUG+j3QtKX/EJV+
W+8pN0F8SWh698VNMCwrw7uDO3ri2XGpfX/nnkr3WQUVDCZ/hhB95Nei5WAXNUA8dAiNe0RubTWX
UneZvwtWwvS0rmJnfHZnJxIW9sLtCD7Cr+Pm3qlLWBg2J3B2O3rlpq/Y74Zn49m6eMy7eMy+h6aM
2ruqFlF4p0bLxM9ogcb+IHtRhrvCHhYNsyrUKlm2DtHofhRt9tbH0p5uka2W7QFS8hZ/Y8n2rLnM
Ru5yNwVO1/2AulQFDBZOPId9b5bJfSu9heo0RumTw6pmjVjbne+2tKdEp1XwucOA31wUovIY7fe2
rKkfQWkrqzvzVhnI8GD5U77ZZxuJQralZo2q6ecS6dV6W2pvhL5XKNuD3COV8JxvzrRts8sEfbcF
ZseExiLB9Kg+z4E8xUUJl32FsY4qdSrccZNpoLuxewtnOGwANKJRMi1b5EC9XkevsoZH+B5tScTQ
s9DhEXOsBMCFe+36KFNsOLQdG2m0TccIa35m0Ol7jNel8FcX/EuBZVAEeASCsxPJ+aVFFzolzFCV
YI8ru7bTGh0IGku7FyckX18iKwLh4kWPW07j9DFbRfsj74YqolrZwHL158F+tAUVs9RlLbppOOZT
+11CdLxH4MWJHQM72u6Cbt3Ocr6v7KouXPBc7D7jc2TT+OWAXeoXiajnvtF99SMoIRWeDf3m3g3r
GtwxeJqrf46FlzyyJwictgwuunUs5s9EChEl6QIgOBw9zC2OGJpkag8i3ttSt48n/8xIC1kLct/2
sbdDXpYGODdNGrIktdECku+A40GKEA87An/Ewh08mJ9dkd1omBptY15Lwfl9Pihn9Pbg2VYk2EqB
F4POcwgibXsHz+ryI8kHriGDrgcLUVs2FrsBNLGVLojGdxPdi/m4cry9uGgxm3QEHyhTv154KaVu
cAZaULWqVE/rDOS9XEKAHEuEdgy3uDjHQWhbl12phdwucmwvdFLBwD2r20ltWNaskb2zBMdQYp8u
lc69U6P5sGeYYpPdB2Lnbs4GF3zOi3u2O+dJun23JI6O5RevCvMvfr5lPws6O3f2hP0JT0TAUCrK
nj6SFU4W30NfxVCsIkmwinHMEFwNWbvVd31vOgnuTMI12HpmdA6zq5ztS82k+bjzxhBISuVLjPOB
LU/HQMatt890BMi64mduTu+BSriue6DLWeY4KTFKH+48QyyCLlG3HCJV2C5J0M3Oa7z67WXu9mbb
oWwuuQdrU+6xFAYglmPK6mvPqynTcgW85TL57fPbdkiKfH/okP21MOFIdlqwaP/g4QK+/ySvow6A
cWXnj1NdVdmZl2erk4REKkgwqiju09huYGU3QVQcQqfC0yaWc6AgL0j4V1ZsAEb2RgLWBBrkY7Pu
29BM6VBb/t7M2LCvoWz9z22dV3a6BqJSwNDCQSZ1MW7btR/mA6PWuRsDmMjX0N71vM/h02gs56zP
ob+eA00GctBuAppqE842THYmg5ZEhYrNTJrSaw4w6MSNg7Sq/wZHV8M0Yc9MxmCb812Rj/yzbh3G
kIjjhYgvCEs/RynehZdxU4XekRg3EjNIqq5+q427rW8BxivPbTNwnlRFWbq7Ds7adFAmt7gXW3Yp
0ZKHI/eK3OMi2yb/0fE1gO0uYw4gLdwlvzdh3sEZRXl/CWae4HJZV4K8xQxgPADw5hvAJi/GdrHY
yls9Os5XCf32qmz61kuU5eaKzTCugDhkCxvjCojky+RY+qvoa1geYvFK+96ZFZYFPhKH9rmexoXa
WC1hqH7is4SriR6eky/ISkvcFsS1D2YWWLtYvQMlw/bnOO1x/ibgr/s63+V5ASOMV+UvgBaLVbJU
u/h+Ydyk2mdbqbIkp0ddnJWrGINDjVSnThbGmMC6KlhoFBqztkiKfrOfvVWcBFFMc1YHipByH7sL
atBsK7KjcRYLHyI/z4FSEk8PT0XlrskATb5MZT6zd9HZCOs2WRmRBBrMvOsttTcHyo5Ri30+hgoy
zCjIWfi+AhBYRwzOtwp+MDzIS2IVsraa11Jh7xfz71jV7Mud3DzG4RlgKZ5o67dvjm3yH8XQrz+w
fyleoco0V52PNu/gkqXfmmoGX5uJZttZLKjn2e0sebRqt3uYamGxZ7a2cQ/hFjQEBVYWC1ADUrvH
wN7s+txtWvlAn93PQbbJiezNqM69n5ix03smkIBNZlXAWQDhtk2R8eKPlTVeVBIMdiSoS+MGt3Tl
MacwDDPFBzT61omqNoXbl6qLo/pceTXhsFqscG+ahXMokWXnqv2AX115gtAXL1XO5HyCaM1qH6pZ
r3K3tCPELbbi/hoRBdikyjUBYzdzHCQeHJYiQUgR/7QmZ/tpKRH/lJ5PZrtU2ajT2Zp9mpaR5DxD
YNeU5CGts8980nN0LyfDyM1ux9d1XZl0yQsXwKKMjQsIJyQHUjFwN6PE9CXKwv5b22nhXrhMpx9t
K4jKlHL2NOLFQRX4wORKPaSVD5t8VxSj/bj02cLn0pv8a9AN66fAeNlrrDSkHRf4YizitT4ORDzI
J5XPVHHY0nQCpl2Nh9VrZbmP7S3KoCCX+nodG5BCjbdu30IsSaG2Cq2+g6PpW5xeOjfYZTCgjo01
LRaFm9y8Sss7oYiHqNvOllq639bVg+oaa92/DmweZh/OUXXtVI7105nb9dMCmY2lNMrgdQGw8lD4
uGQw0tjIiznICZF8milLotH4AMBDhKt341q2P7fREt9Ao1TgHY3Wn0GrYssie9MUsOpGj7Yp0M03
u5GTTlcd1/VeC68B37k186Vot2EiQdDjzzzwsq8aCvTdzBF+GzSFeimUH7XJwlP7DhV0utza0SbW
73jnCR4s8GeaWhAHNk1xGtv1JLIFy9MNLIKimD/FE2k4iIxakVXp4pQmRH55azvt1h0Gq/SpyNs4
Gh0WqRdQMGPph0c6l/ZLoGo/wJ9Eihtv8vncHcYuQwpV5PAAlja+ZC8Ew8lydGi8j1LoeL+6GyMc
9bb1F4aer3dYHRL7PRBd2p7KU+oYVjzrJFatCtIeDlYOqCZkkWWL591kY1Q8orxoHqB5Uwci8ZtB
RA3xaAFM69lD2iDa7usm99+WPm6uV1nK/GIrYNju44gg5jBtbaTSej51VKzMzs/tMWzUAZhx/MCZ
3kNG88vusmLCW51PfRN87RdXQC4Xxj/YUVE85QSswLDzKb4v4gzSKY+XGQNqLD6YEUDD+8jewvps
tL2uSnNv8H5Eo7shAuqy5tIzk3n01nlQ6eTLoMPySAsIvLyZY0srcj0sMK6es3zT2xW7hd8eINg7
+9aL1JqOSCYIZ4ec5C7j5nk6OtbPJN3ug1+7+ed6YtA3KdXoO0kuiAF2Tq2tnw1k1EvG/U5bONWr
4DAt5RCmTNGo21Bp4GO8QpsHYFZ4qoxl3eDr5m5pMRiA0UskgnGfE7bDdms869xfVm4zZggCL8h2
BQ3E9+x9p8OXfbGgiz15yOlhWo76Mm/makthBMdP0br0P6gENrfTDMWw8o173nObUJEtl/R3o0uE
Wwaaf3RwK9x60LxNxHVnzYoSmVr3mQXJNbG9DFYeMfxKHcTx5X2DuQfJvoMqgt0zHG8XstQVKNhU
2ZeDFv7XRUv/OgwA7TZl7T25IS20RHqN+lZLnKeSraH+CSy9D1q2vapxkmmW0SsdZoLkuYjzK+OP
25RoHuI1MA+rZLRqm6+GOSdIsezZ3ukshLLt4EwQJJq840UgzXqJysDj93YGRkIQbvRHb6iyOtHL
tJECMVZK8m/KfjxmrVivs+gEBgloxapkLJwwT2XRR/OeqAmIqidN9YxMP7t15mBdkpb8yKRtfora
Rm/pz7oAT8JkGYIQ2KTLwP5FNOnp1Vk0GGQTe+zdwnR3faeiJz93bX0e13n9MKiq/66QWF9jH9Fr
UMdlvCU9LhjP1kYhNXE4gRn+L0f7vlk6joCswDqTLTYI77bOCp9mdyCVQ0XsPRbLwtEBPZapn2Cq
t+ZCWZV72UiSZGJft593bmeL5zLqsaYjZ8hISCMPMydJ1HLVmk7JZPCacUn4xINvQqwA0Ytxxfyo
IiNOm7yubzqXfII6ED3lYzNm1dVkMEo4ZiK2zyNZh29563UX6NeJYpqFEMNW0fZAZTkcd8iQszXd
IhGBsPUHBPQNBTHsMpmbvy5pNn1fGxUHB6V65+AHCxF9pypTAgOb5Is1rvFtgLgPrX2HJUlSw7Ge
0hj/x0tamT0cv6kuP+fwr4d0UJ3TYMq6EHtFGEe5iXLz9vMci3BN23WA/qo8G0hjlINji3pV3kc4
8YZwFqETHtxotg+84wFwpWTUuXWkeEFcxLg7Q++OhBXvy6uG6bj1rKZL9BCKdYIIzP+W+4KwukjY
i8RZXFgb1Ox8CMPd5EdMqfs5m4xHsewisxtzI1UzxnuzFfUlRNkJROfkaxeqt5Y35RpwqnVhThuz
mafurAxpFO0NysNnPxvM6xhv1rjjHdZX86YcexevksXd1Fn7pEQ9fIvbxgOjS4TynSaDvq7C9QQX
d5fuk9q0aG4trBhUfg/eEDIlRGEFmSeby+nFdnVL2FHO3vzJy5w82IG9HfW32ggLvnqt+ApEpHgL
FqE6maF0a/d4EgAw4lxO8ffAL6duP07SrC9rNtufIxqHZ3qxAC22Zpmf+3aNv8OWgwoX2V33iHm6
9zT3oprS1RXti1Vy6iYWGfcXI6oY46Ug7g/2FLBK42Bem72QcxzttzkbyrOJWrcEdurZ5ipvYmIW
Q1r8OfAk5UV7c3AGcClgN7tyqKMtwa603wCpVUC0kSC1n+sN4wTs000nkm0qthflVYShTmh34b5t
+GUgsI9ceovGUO4so7drgueRXFY3ekxbKnrlnun8tqWmNoyvQi9BlH9vzKmkoK1xvIsqEUV7B7se
go111GtqSr+jMhXOykqFhrvHoTJMQ9rT0/7p6NDC+pf3AHnOB6r6dYQCZwO2nEc3pcZMWgP0eKbS
I4J+uJCeI4ACciBRHcJcjyrxNBQQ+Izxb+cKSuViibWDwr6SCuUG2V5abBNG8sWkhvXgOMQYKGBy
ZMDtALuUBs3W3VfT7Fj89aX/ZLsVcZuujNUCc4TKnQZdGdy1DaqBZNMzJFeQf+EnbOncMFFDMP9g
IH6bE4oh1rALeM3Drp1EQcFqiPPbRWOMk1Aoqa3jgmp33fkbDp3UoeNoYuk43nWTZfKepgrQeqX7
zj5t381ruXkz2zQebvx4STQNIM9eHhzjxTdDu6ntiFy/upVdbgMtwyPiTsUYOOLprXB974LVoV1l
FzORgCUdWxzmmJLRY1tUORqPKl/stO+70lzXXk2q5nMMtkmkZn/bD0Zg3ikaszaX5RTZZ9MwqCUZ
6P8/FKwqhbKmiQpqFV6fsxmXfFAlWhkIksi9SEQDPz/OuRuZHebEA63MrFIACjEez4DDZ9ur1zXK
OkL/tc+pqbo3fbgGPws39mb2rVzpVLKAQtj2jbEOtQGIuJsyZ3lYfdEKaNmllnhjeE1IE6YMW8j1
A4JvjTfWFiG6cM1KmRc9bP1pxUPNT+nTriPR/hpd0ySavmRI5GAocmjwkPDCo+pnKxoB5ToakepM
oh+F6aySxvaab6IoDUVJL64fMjr0w74NRaxTQX5wG28VkRPTReCjLUsa6sy6qc8z12GuV220ZRIf
Z4ZuFxK5TulMj6/lTZqeBGDzAE/71eB9jiebvNpm6PKelo9NCWO0ZwIh8KKJqiN6UjpUw+1cEvLu
8OSuz9u6IMZYcrGMu2Utlm9Opq2GeA8wcVW3jX3uqEw8TMZz79D+mjbxVRZTYbW6adq3dPuuTe9T
ACugmn/5p8mQxEs8vDnztN0IuOKPIuvHZh9PY/UGFI/jdFg2823VYrpxIfq+jT0WHiQHbnYz6C5g
C8p653FpPDx7F6pPZ6EDbzSb2fK4VdYYfVEz7+atm76GMNQFBO0Fx605KhpGkrFywa+t8vecc94N
HTR5T6pqhtTNff2MSFpAHM56DrK4gPLezLaornEspZ+Uq3H5POio0Oj9DeiDwQmnt8nCs4VoPXgT
GDlaKclo9Mlx1opK77TJL2JriawBaFswX087zVYU2V3H8anSVdnLJc0Rpm8RMociyUppB9ebb7yA
1kzb3G22Jt7lkt2Ns4kAa8OF8y4KFzarCSjh/Rh11Xgps9DZaDC1i7/Lw4YyJTbakXM2j6CTr3wc
Vvydsjv9kyd02qwINet0oJz6aK8FxdJ6JttKfI+yR441iX/GIQiFtW0zGuGOafu7+uQ0cIg7R1+x
7bkd6QfhfRJEov+ZidbzoLEWI6nw4vb31RbLFUY3TiOH2OswfXG20r6bCEGsNEDlcysJ/ye2g6ig
+cT4yMxk/GZNBNn5hgN81g5LUrPXMZ60lCFceSYC3yK/qryktWevTVkk+nmZK/GQ29UE/Bm+8GtX
Z1RrF2BydTJvy3AbYE/6feLkuaHSbN/i2ds7UFuNzCjZtTX4jVOHGCSrPT1lVP6sYwXu/La1bNle
ZoEy8LL5vIIDw4j0/ypxMj0++Q3vWymJ5d2ojEvUPFKUKRLb4ltXU5tliHIioRVTXdMmGuri1mEa
dt5Papn28Kpp8W9I+Xi+2iGomBoruKvtuh551DmxQo8a9JtV05jed5KtONXVxoqNeiv8qVxL33t6
XuTlEAUcOZqZGxsst7+9UgcPvVQiQj4GWN8W56WHPP50zOGJOQy9S/jX59TtsKFxspSyrnkG3Gq/
6LqJ7GQBWH/J0Hv/FoQrhWeMnjFcrWgBP81NuECOtVp6+H4ejuetFPzLMNVHQlovbHxQ9JH/k76H
T7cDFcGpWdwyc9V5kjQL43jrO7UTyuIdm9qS1rQPnStA39aXRnijsxcwC8t0LZvoVEfOaMaHBfXf
HV5y/X29uvrbhpLrhRuC0kKy0XT7kOmQIPXGRarjin/6BQUfa016ltBnoqWu2eVuJqy0j4xwj9pW
7ovld+UjKtXi60xt9gU7T7s40qduHyF6+2+T6YstIeixqPnTm/s29KN3vcXRuE57f4nt7wjHAZs7
WYUJADQKrz636mZ96sB3QcUuumzaKdQgLGQGO3/yPQILx1+ZPnEJMZcQD+XNuA9qUQx7OZXepcRt
gnbT1nlvmdtSCbD7KNsV0xqsh7A0qAnL2bcEGUMvZH6d+1XLPdMZEOnGetWHfp7dJm15dxed3Vv0
khnIfKuHVd0NnSGoFZnM/FRTrnb3fudvVTpYjWtdmqyZsgRjIv9FOBsdoS6PgGVXJLD3YS3sIY19
IfR5ORXOA3JYnAEsuyA2CHs8XHplU53JT3FAkmfZcNN07tCwua/dZzHRHuOUhviRGHsI7ywZLPlh
Far9Gg5ER2nZUaxOGpH7nGcOcGo1bv4PZi6oz3T13IfJpDqGL549nAzta1drx1zVk1eKxK0zqk1L
7oc3aHWHehdxDhta7dHIpiT8mfG6BXeIQw7ApTlmzRhWlw7bB5XnYlT2HlZl+VDVuabc46+i3Pfo
kjzKeQ5l5UEFJnX0jHrYrk39yFxX0CYtfhY5Pz6ZXdA5RiUckfQ4Zk6aN4mJrrej42NfBGub1XhY
xsFFUEdio6C/bp8hhg+PgzEMGW9VXPapqNn70qVwCiyHu34cDpSE8ltZnPw5mjWwH4VVzE/Me/D5
dXOGAEW3wyZ3hRdJL83FgBTDyyLnXFZ8f6/oBNggvbCj0eW4bLY1YRYfZ+dMQwINfGCqu0IciW+i
JIktg1HBBmpt99gofN84DcIM0DVJROLVOj50ixLVla/XLEiizdrKJF9wJkqbjoLqWaQD/23wx+Kp
Y0speAjhfN7bhES7CA2Ud2/qZr7S/8fZefXGjSxR+BcRYDPzleQEycqWZEkvhOTAnDN//f3offFQ
gxnowot9Wax7ulldXeGcU5pcRFdEZ8bVUMpmvtP7vI9cXc8A1RA5UK0Rohe1l/WKRAFmDjCeUNeL
137q2EilRsF9RtL1YyQngOIjFQgczFbpPyVWUE6wKWfTdCn80wag1Vt/K0vClG1GTT1x03KqO+iz
an0juqH4KaWSHn0bFUPfw77ufhp9qm9kJeyqG0r39LxaSJETTqky/th9Fv2a6K3+Tqm+PmulAXTC
L1H0cdUkIHprK0JzL+pL7bYF7gFCjB4sOkr9NNJy6LXEnRRkyBHdHOp3My5wgl1ItZyXpDVrN04i
RlTHg4npt1aZa04eNtqzDfToPUzF+CxXJuPLM8arv+eIRAsvDnvpnnhiBqFS8eNNK3vStK5+TsZC
th18tYjhQIE7ATmm1QQtU1BGSB4Z+UzuNjetEyEAQ6kBBXnKXKVZW47oRu1dF632pMpmd69JJKhO
Y/XNT0UOcuIRkqDS82lrXmRskJDO79RvESGp4aZR3xRgVtCtRuxTRZi2LwFZcPWzcsdbGH6Y2qC3
yEtPM9O6qyoyPE3SzcjzOUDhAss1uas+duBGihoBW0YzjP55CWDLWXwypBU+sObUjJW6yi3KnXTk
kvIZgan0VzL2dQEKf05v85TIczP1QUlbi/Zu5tlxr43bMaatXY1GVrmTmWjszIclupl9Hhh649b4
ViZy8k5CAI87yqT5URGTDGtFqoZHLZjiB2XqBUUjMdCF4/koShe8Bp3p1GqL2771q5tMU9SnOifT
v6fspGpuBfLqbYJZ9xoUU/a9MRJCbBDgMZiwyFefQ30qYOBPkXoj0eYO90UeVO9hXywIRHIQpp0j
49buOjlPJKfvbN4Laepi2kk0Ex8NA1BLHCJz6QxV3v7uIVy8GaSgAfGGyv1UCRKIJuhx2ZvCGKLW
rZo5eBKtAExU0tFZpmqEtCv0YuCcowz5aafrFHE/qsN4nzGcrKR0qcXvIOpIQqa2/zWCLM6csFms
uGm0qNjPZZK/FDSEMWg7HSNXojAgO/QOQtuh6EQpajaS8Dpsy9x0a02peYcH/qdtFWpdyHiPkOJ4
KktTutcyH+BQE4ztfdD4QCziBWjvaNoQTuDROumF3Dy9VXVK3Zx8LN2WdRvcQadBPNcXuXahiJYa
cL1AlLhwuo5AZFJ0lmdSVHumqFi+ysGg6BtTTqnL9nUkbsBM5oYLr4TCFfmaQVc6Fubk4mcBbxB6
5fdTx4gYT6pUPnjY0kr2uAKwPAIQey9SqJajp4aTvB8k2u/48GB8t0rdf9SJYjgnQ+o+hDrT5YcQ
HzFmRugTibo0hM/Cj3T/EknW4TavUIzZchVwbEDzeCsLnVnIdGD7KiByV2vqTVlp8FRMRX0lafgW
x2yDNvHaVKtmRzIm/xa+Rf/QK1b70WutVu8FmiHf8pRWPJFb4dOW1PR36ngD7s+sg32hwrCnFhsV
O3moQPaMmlR+Y6sN0AZTCUN3gnL1O8J+WAEN920jZ8afUgtTYyPVff6+uAeyNHoeaHkTSVyY/pgh
a0i/9LWyBgHfIVSDnBdKsijPUKO4SWvIBcBjDP9mNlMm+s0U4sAihHPRe7ZfBCUhkRZdznpOBbv0
walTwAD9sa2kKblJ7ILHM6uyQcF8avUy0ek5oXkjFyk5lJE8yO0Y/xyK2XwLwYMDyAxV+UczVyRF
eorqjjaGoG0CRYZjGHSyT1hu9OoPrDC+Aor/c/SbtHLVvCTaMyPic3O2FBQh81Tex0oJnmmcaXLi
sOMq3MQWIbvTS2SiTky7DrCRPSgXgHJCa4PSHbOZjFxS33PAcHgrlWc4znt5HzYVV4LCv33XKKV6
V1KBzj1/UIfXSuHVxPi04UPJGTfkxElsfOsbsF9ObhfR8zDRLqMmNejXcLAHLBxwZbjpAPbVaEOV
Gtm8mdDFMGohX/LharAaySg9JvYYAGRbAIiFzsShXV/1EQ7Xz19rSKQvg9oUN7kcjeo+Tkt5m0tj
q+1wrlXimm3RhhqoCUqCjAOinpD2l0lO/1MsnUQwdZZjwijt96OtZ/Qbssho8EAKxV4GpUB0QCuf
9navJtwnPoJfg2NqdYPGR29dJ0PERLNGpTx+DamM6kE+JobJbJkafC5lCaoVvBthu+lLM1W3TAqi
pB13av1SxMrwe8h5g1DkouPsxe1UfTdtIaVXAH2jbzHeInPNYcmq6DHzI4DLRIFjEnu9oEMqfYO1
SBvbnIf4XQu14Tc9PlatkyaxPepWqXVbaxkFYSYczuQD6N/Sdc0tvf4BD67Uv4V6ET0BOmhbAq6+
7IDMRBKYkREqS+LWJQisfUBJrbmCTttc9wDNO9ei3DXvmZBYRuEtvdZReQRhMX8QePXg4UdT85vn
NkiggmxqJLjMC4lW/jsq38PLGKhjt6MnbxWeTVYMxqKTUIckv6a4HZiz9GojiYZsl2XYN2GX2CFo
sNAiuC6K7w1tfIBVciR/SMAjcm+OEt3fAA6xgUaRmmae1oARotO9XACtmxArVHKrr1yLN8UgwjZB
mtHpsx/borLu504dZJqVM9uEoVztQNoO13PfzJTfZjyDR2OkewgATXf0h0RSUdO0kucIeQTV64qi
RvUHFCBBZpJN1IobHZdTi4Sk3wIYIoCMtW0LLkUKE1oMEmZD/xYZx6ScTX9fUVuOECkiwHULWaFl
SAsuN7bIjpVoMyGlZm2p3Ce8TapCa04DRo5mXD2TLud1r9C0UqXgO8Hj0G9CFFQvEZMRVFjkXJJI
jhvMdxhlVBWqOJt8J5lw7/QRKfhcoApOMg3gxATbNcfiXU+UBP5wjowmaqt9MnqZ2mu/wjnHB0oR
02gcSc2o0doxGGCnw1k/1GmVPgFMVMsNWf343AdhFl5IBN70NqJSvTcDBYWtUZRYZGvkraBrKMT1
QHDzXsW99R25YBvwEdOK/E1qz1A6Z1Vpb2orUt7CQjF1L45H+WLWg6K8re2ivh+mXJfBblgg2Isl
tM98NaldTe5AhRGRSzCvc6P5kYcpeW6MLChOHhCn71EZ1+5xB/SQ4JgByVXzVJIAv0ndHW5q7l01
TsA4ljGKRkP19x3QWrt3Crlor3GN9InBEfkvMDHS/YSy6ugBeKA9CMynep3gxzVeBeCtumRuivwn
GHNL3ckSNT6XMoHgKZENJkjiXCRrIwaV9BPh8fZXFijNQECdBM9o7Pb3U1j3vDClEbxX7TT9CUxg
dtuktpMPm0e63hhcLDoRVWxVSNDEJrjQiZDTxeJpdmuhxL2BxUDgR+qd/KRGn78XpRkNjkAa/pku
LjWaoWmn66IY7He0X0Dz0DHWK7oAcwxkWZWsX2mczR8RuRW7EimYti4ze82No1hvl3ae3rtyZKZv
EdquDO4RM3R7jUodXc9o4XQ0vQ1YNC/mDPCJLPPxA9p2l80wKa0jm8qgcw80KQRlFAf1xiptYNe8
LYxUsgJtDlwastUNk8fkyTNlQ77Sg5xhA5EY0mJH/Jj8qAq8MkEc0KNOKXH9AB6zn8BN4zt4rS04
w0jJpA2IcP+uxT+FLmG+IE2Liu67Alb8qaR386gb9BE0XserrEjVhzhVtfy+iocOqR076qe9YvXj
9yZsGmRQ51pFBqhMW383FWr80JVqQ+VpmCCtTPJMtZHYBdHUWbESa0OWJBmbSCtIF8emMmpPabk1
m6CNRvyjPdT5Ra6NSgcdd9Asm9qqjn/Q1Zb/HELn+VlGcym5aK0VKBrEYoo/rALgxA6JjN6/7slx
AHQxqf5hBDf3WyM14FOLRcwlD6i1+1oInGwCAQO8oZXTj6Ee/UefSP8XolBLmXUaBw1HQAy4gYqj
vsIHAemRQQ96raKRh7xuhb2r0iGhywpDKNuP4DsfyFVKBhvHSgN8XoccNIi5Em6TwkR0EkVJUxAm
FEk834cmQxxpmnfUpok2dVgB3+Ia+J0XMWLSonnQ8TwBrlGflamKPkYLZK+bpiZRLuy/unIr2fLv
8lgDZ0TkT5BL2zVMtoWaGd+lTAHI0yEactdIop3dyvK7wYH+BpqpNOXiMTGj6c3qDPHdoKElb4Q/
y5IX2jbNCWZDBZGb1BmhaSqp+b2wWuuB6Y3Fqyw1OoCloggUF39I+ZDpcPkVlDQph9dcq+/oyQP4
BI6bXdQQr/qNQPe9dfk98qMP5/lynocCjAgF1F9NEgWvCtU0ELXVmEV0YjExR1EzaQIp2C+4SwBu
gAOAwP/w8ynUPBBJM2140yp3IOz5P1WwdQXvHt03gmMg+U6nopO2CerWvGljXRpx1anQqf3F8Utd
JtGj7Sf2HW1DKi6D78/SUuAaC8cyJKgtY6QR7k94tneCBlINBZSl0xaQHRyIVf6HEVKq2DZ2FWve
BBbCBufVTpfabGRoXcjLCxPLVRpttD6kLJuC6FA3IrPM2yXv1HEq3XzRFE1Qu37XU9tDv0m5avpZ
ewoSvJiDwGXEBCLSkq1Vl4QziDfXfwYIf1dRlbWK19cy/fLIglXASWOQrt5WQer08yS9QEDkG48T
kuhWNItHdTSRaqnAXSqUxgjRnCEpFIg3SW7ft4k/6w7JekjQ4AvBhZAV6WmI1PnJj/pOAAhf6syI
wXXvWtyolTsP1GHcmQkU/qIrONFwo2Z0l01lIAGfJa12JtUU19DF6hvLDgAcmyIjsg80s2VYlF0O
I56e9rzSTLR65zEZ/C1AUS3Yp6Kx76U8REXDtunYf1P7gW4G7fDG83H7DRQL3voLJdZsyWlaZim3
eS2Ri7a03Tckq3kMDTEuintlEsACwIw1kGh8mX4XHLluU43hVHq1PArNtWYo0O4od917rw7SsBm6
WsRbO7QT7lRoG0RaAFBn4HNBEHuCkmD0awwozGy6WRK9mxUQ4AnMpgTIhV0p0SX6Y3Z2PfSRdadH
SVp5aj+n0LQKMHa3UH5oanfwFDiMSs1+iSQXzXYKZ3/0ppGS1TYICYw9wSnW3owTJ7aI6VJxsGkp
CapCiv8QVSaxRMXoCwmgZ08QMnFXf6f5yED1CN7HQ9FOKLwsYwCuGYjQvoCZ1WhCFo1xXen0nV11
nkqgxVYZo8Wo+QLkLZ7LkWik3AhfAHkZqaSCxBuAZXsp/KFfhV9OT0Uq4lsNVLq8AAapHVONNUlE
i/KP5fckf9R1qRVSPSTiinUaNq2Zym9EfEPrkqLkhKB9bd2KUq3Eztes+S2QBvkaimkvf4NMpv4a
dKEuxZkUeCazhIILCsPhTH9Uzm8hF6gCDL/ahbTZGXDgAgLiRpljLN+HDD1I3EKT+WC9LOuPXVPT
Vq46g/ZuIjf2xSQF7bAb+N7fZ17wca9RzbiIqZ7ct2pPDQmNs+4KQASvZAH65IbogOcilZuid+aG
IsbOiqqaApYCm+A7NcmUEKToFfBSeWLdG1kBGJbnJritUpDETs8p/wCh3t8uiR5QHDmFDyZJRXMH
T9L/mZRUkN1eHckwtNFKgYkwUuXVDicuc1CGkwk+K6VckcUI625Qw9N+phTbUIZVyvAx1PKWzFe2
q1d0hoyUIlue/gxEVYOC8BNKSrC50xJMel4+igIEAE4W/IWmo3nsRA1DyT1u8fRmT8bcE8erYEEG
SrU6KBzCRnDSWvqgRXAZXLpQxodu1eY9b1Cjbgs/oM+N6dYbuQ1qQvy6VEt38c7TVokp7mzisaWM
rVszwMjQym4XDOrkhWM1XhO55I2xD+hoT5tQE1aFtFwlXTc9r+Y+KQr1wqImojgWAvOk8MVYitsG
MuCv2pfnWwO2aOsMACu6fTtTf7uDe+ajbSqZBWcTanqxYYpXa17NrZGWz+QF0rNkUxilDVTK4PON
mCi3HUrxmuazJhMDkh79tIO4lxzSLzCKvoA0tSsrUOM/TKaG2rRc7FzHSaiUxsDZBhThAQBF0xPo
0p55GzbUpa1awuVxim5iFu1pxvWi+/CvuAHDA5D+RK5BRuSMKuSK3J2KSbcrgD80hDXlTeoK3+mS
qtuZyTDeSVKK2KvkB3y6tvPSpBO708uvCd/L8sxqhY5vIWNLF+yQaw2HtW6BrWQO1CvSoRQoc7eX
QQmqsDvLW3oUtjPrWvCtHlNgwacXX08VY8AcqyuyTNdRNRb9lMPVmRNm6LTucifxeXI3tfC5SBlj
ATcJWUUErIkqWgAzm/55REYFR3ST5KBNCGIoeFdG+3LmF6255+tftJJYAfDsV3XG5wgKDT9MC9OL
A1txCZWeK0JhHA+98Bo22iZtBx19L2va5TkVAGUIgIZPlBzAk9hnTmotAfD3ZzHEcFG9FeonZbFq
xEN3GilxngWUW+HOBQA7UqqRSVMYhXf6FNbaEMtqi8KHuaibgolZyaSUg5Yz5h0kCHBg60OLTBV4
HHQpwsJRHz8Y9KucEdE5ZoZI7glDX2xQ6CvpCwCSTZE09OGhAyp3BjATwlwBFreVxwvQc/auzOFu
F6rxtfEPy4hDA6SxsVgg64uVBVoFDETwL7T7EMKDckX5NyqfMo234IJKEK3t00f7eaOH663sazIk
iCllCfEwlwcy2mG6nlj3G3gMFax41XqVVVUPtp4G29Mrf7ZsVkZ8RkfU2GQe1fLL/pF8aia9EJGG
ZTMhSb4MwLby8JbFF7Va/p4nQwIxGxgZFHEOV2HpSLUrbrQ6iPZSX6BvViYuacoP303w1mfs5vO9
QH0b90H3mIYgX/NwOUuzfTuTsNS65TVrKQ27VBx/QK4R+9PH9/lOaOhsmEwjp92Dvu9yvP8cH1Su
uh4j3ga/UqoLIhi4WNCHIxeAJ6zkmnLumbHrR1dUEWKCAQ81Ya1eKMiwq6zjzpehNPz0Jwpddhsv
lcQ6TO5Qa7TO6IwcsxBGJ1gQISzkn9bq4gMTITQ6t3jjuiNfseeyKb3SbPr8/zBFRhChCS80ja+2
OssIMDkRBWc5V2YF1rm1wRyN1ZlVjp0fcuUC8BRTUMDEH36xwQSnm4Ss0oIQMKAW2vM+DpV6M1Jj
pYNPLey0iRwzRlu2QQ8QluHNVjfMKGo9mKzFRERv3w85wiDuGASmtOlSgpoznmQtUrTcNFs1ZU5R
QzViPaaksLuUGBjmcS2C7D2ioQc+NAG6MpdXVpMvI4mltn8+vcUj7ouHAREyga9k0rNyeKazb82q
DkjUQVMARqcw/V0zUW9Vs3hbpb5FFULVdpoK4PHMdo98TURg6TajyYRz0VaBSq9ERWhV3PTG76xX
BeJ1zFss+j3DyrptAD96c3qrR27DEpAxmkUVPElr19IMdgvGLqWXBTzU01G23HaSem4q+ZGvaCoo
uhkClSKkn1fbQq4miPPlzvlKIkZQ70kT79SmEfJW5DJo5CiWp1sB/jc849COrsxDAIWNYYHopR9+
Sh/c/9hmzEiIrY48GjKM7/kNd4MiSSM+8O2AXQeonP6ZhY9cE9aTiS4QuwbftvywfzxpDeXdhGHK
wSbleNnkcr9BCVa6t6mgnPFoR/aI/J/KABOuyjIu/HCpKpWVedAz2Plw/zypBlo26jXE24gG0n0J
TPklEfY5veIjG7QXbXjmB+lUUOTVN4UwjQZzzyWJBAI6cg0cCWqLvwtkWApfNlIbzIfNlA3G3iCC
ebjBGNI59SQ26CMI5NktOKah0s/pvX2+CsvEBZkhqzqKb8ZaElDuLaZ4VMyBkRAQuE2GBDxfGPdn
QrEjqyzaePzBeyKhv3KfHXyVLNdtmtEmGNFS5DpondD48rUmiubKKWgoKjLqZ4cnNsphPxK+A7IA
NJLd1ojrFF5RS+25+3VkOzhmgZq9zCOHJRwuREdJC3Lqp848oEwaZUrtAlg8ozj82Sv+HSmKXhYj
4gl/VrtRCFiGMafIyXaTS5xnNG2iBvxHOcL638CwLqfXr5ocYrwMawSiri+jVVZ+IwLWTf2AiFlV
S1K20Cq35TSO3ulVjmzMtPCLmszjZpDnHZ7egH5rUCcVqbhd0TJMQ/OKYTLN1jK70C3H4NxwnuPr
kQIwyJT4bq2K3ytyZ5rUdYAgSA39P8aJ0l31A5g2sRwX991Yqz9Pb/GIgbBFxpjxyqD5/yn1Rh8f
1goHOYV5BHO3oLtQtPPX7R1NHgpjurp4XXslNGw3Bhx3SAdOl8r+nTVCeGriZDozvfJzXEApSucp
MXkrocSv7q5vhMhNLfKZKqPtQGqjygJrZvgOZN/e2YMFBzcJRlp4TZvtTh/jkS9HuIVeoM6sQkEt
5dBS+kiOqoqBJU5haMELFCD9BWqe1mzTAtkOx0iAFG1PL/n5WWEwBUe5dHJ4PdePdjgouT0wRdvx
1Xze6aCy3lKJjuSVpJCe3/kweIVTVCH13NMLHzEZC1lPiwtocf/WWrPMvSSARW/Q6VGruol1LXOa
shy+HMeyPRvdSwXCFZLfq/erKEe4/BbALzu18h28Rh+RNyk3uQppmulnDPSY6fA0Uw1cThTQ3OH3
61RGYoFTJS+1xmiHthfYujSSUKX3zfgaPcLpWqdot1MJrh+/fpwmx8i0EQvz0RfT+icSMSNq14Gh
g/4HzHQn0HzaFGgqnslRjxmoqZATE0PqpKqrmBnNp1JFcR5kspGYTgNg4U0dUfUEf1vt4Yk0+/9j
V6TSCN2S9uCqD3c1I6dSQBHEOrWijDxY7qUBzAuRrDPWeHRjZPlL8MG/rVWujzIVsFAUGlBw8eEQ
MBmYhklT2GO6TzJdbh5mmD/nKmFHFl2GpJD3cJg84auHYVaAKZczPJuJiW30qKBwTeDgC3Rtgizz
Th/l50gO4yBD1clTeRXUlW/JhgSWLbI6UKJayEVuNI9V+gL3y6xGGOLToJzL6v7ORTmsBy8jU8is
LM6V6GH19cbMDgOD1oRjc+2yTdS38vUwoiBmR22+9y1aRyKqml0IMpIZgBLtKSeYTBqCGRp5Z0z3
iL+xET7BpasGvn0dXoYDyEymQxVga+pgwyBdIHwBSvGnT/n4nv9ZZvkM/9zD2GjTXvaZfuPP82g4
dbeIazEqUtPdTLXbWz0LpQt5oL9mpSjWlimtaITLLabyxPKZOVXH7Isv/t9gBTzD6rYWiMn5psaW
A7DjrgZa9bdaVwmQMDm47BtytNObP3bEFL95S3g5l6Fuh3vXjJnZFMgyOqauVuiuwSAyp2w4s6tj
hmwySFwgjq/yLZdd/3PCIIO1dOzIE5DQq179OKCPWCnBO4O3z4UCRzdEzrUolIPtlVcHiDoyAAFB
wFEzRNzzaxCBNGrCMwHH0VUgleB4qH3gvw83BK/JLxXGpjImOIisLTJFWueRacGAPv19jp0c43t4
Wim8U3xYhfE1wb0FqZWFpFbeSiDTPbPozfsSxvD3/2cphJ/tJbBmBvjhnrJmbFpb4iOVY1veWn4b
0uG0gPGCJhrip/9jMaZdUYIjxBbrLBw5mxB1aALengbMtutaBl+CEPf6Ns22p5c69q0I0XgAkWPm
hV/tCwyTZjQZpRtV1bN7pCysG8PqrTO+avlb1o4TkWRzKQ/xQqy1mPO0N6Zoxu7yBtyk04EVvcA5
Ds8hFapt2cH2Ob2tY5ZBsQ+IImglelir509tIY1nBq0z9LRyN56hx9UxQ8KI68MzH+vz3qiWaBgF
Dx+VjPXeBk3YaQOmemFT17vQr+4Lq74EKmfs5Trqz2zsyGoWusuMT2DmywI3O7TDoVMlpo3TXtcH
ybgMMlt6ZLQT1B3RzXdI9Pln4s3P9kFlXTA4hzhCgem6usuRbADYlwpI7fTYX0sxT9TclOHh9Oc6
ugpTDrnGlDLoeR7uSpJ6Y5xRZwLRhgKr1gf1DRDOczOVjpzdEgvRaCE5oOi8/Pd/HC3lethRFrj6
vJ/6OyH8BTIB6/dSywbjh1L56Z8vbwsTpMikoFZPh2e1LdVI6ygISQlQGCNYz5RfUW5+cUY1hQXy
AQ23hEPn8ViHlIqE2EQ+96R3hYqKboN2DNVlLXeBYkBQk/lmZ27z56+FX9cZv0lOSYi5bghWfQkD
p7fB86VVd2XOsX8td4M6fNm7Q6mQTSaXm3h3xVp5dysD7wMAJEEZoy02WZL9nheoWW3E58ZgfdqQ
oQoycFMmRVaYXr66VCj91lInQ0QU1RS9ZoVUbpI2/HJ9nlVITQknlmEJbOjQ/ACCgvY2kRuuoeFW
TpJbSOEM05Co131XAtuLGxsQHTx5Lj9Kl9XZPtmxfS5ug4wcD0LH8fAXpGQ6C+EX9FKdgpWJajW8
0iI9++r7z3OyzNjiYeZlxjUeLiMjD99pSxkPWpjl2erwOwdkvD99t5ZY++BJoeK5jAtZeuH28s/h
InWUN3XbGG8dHOGykO6NaJ/J5rYQisPEGwIcSF/Mazhjk5+qC8uqkI0o62qLYNDqG4IlRK13NN7G
7tIOraus3yiF76ZG7M3zy+kNrpeidizTfWBIDhVXGNAr5xGhKzEDDYUVbIzBDWonvtsNWf9NQm99
Ixvw1KjshZvTi64t5O+i9PjpaSqEGOvSXozqkD4UY+ig35Hcww9IN7M1Wd7pVdav83+rWMS8qroM
1lvdN5rQAXLAbC2E5jQAKpGWUiwqSi688nOAiSOLLcNC4KHR8WZExsrr10XBmDJ9QSOGPmsNpfXA
g8aLObb+Fw2ffR0stTJ83fB9c65YCm7iAIkh83eIq3w1ZFtWofLDbAzqaniSlV/sOhGCvEedESej
7wa6xjTbZnN7+ht9tgS6s7Ag8FNUm6iPHN4vGAdzrBuQE/2oLMlimxCFxfSrnpfOz8Eqq1tMQoIm
wEjyiCCo76Cb9Son4vX0Tj4bAOUIpFkZzrF0m8zVVxlTqVWCGSk1hhYZv8SInkMKQXfRlTDPjUr6
a7r/uiUCDBajREC3hP7SekLdgEaCNvV0seiioyJDzChB1jabq1rKqhvAt8W2Nbpuj/ir4o5RrFyg
kpue8Y2fvh05MjNPBOgta+FwrnacVSisZ6H5YkcwACpkFt3RSM5FU0cXAeHBmdKxMeT1Isi+ICMc
vCZTldkbtVL1y5xZdfbuS19vQcRoJEK0UFiI+ScrX9Gl6WiHxjg4DMMLQS6X1hO6KVBItTg8k+Ot
dvTfUkS5jGqlh804w0OTV30zSnKCW8fIIH83bNDrUkl8zUn8XYXWz9/NMAJzjUSYiwIZqTyEaRMq
KLDBiL5S5flcw24N3/tvGboLy/A90lV9dW7o5vT0zyRg9L1e7+Oxmq5Qketu9C7QdyEJM8yuUYeI
CX9rSBiiAlG6Cy50dFtcPum5i766hH9/jkErYLmCBMSf6pFWriChh1REMY2p02hJ+m1EzmAbwW07
M5D7Ly7snzv4dy1gcgqGQ/Oe2PjwO2pahvTzxHcM4/qxg9yDdJa6m/1kj2TxXi/qty4a3jrB+BzN
/57r3ctIB3oi6qva5AJd+nN1isVXrn4QD7nFg24vs3LXaCEoFrByLSTyZVHb6u8M/dfkMm/oct6h
nZkn2ySaM+UBTbjo5xyhRn0GrXTk8JcxtjJQJQATiO8dHohfz0qH/GfvAA1Dw9coCg/8cOlVYZx6
p6/rkTt0sNTyU/7JsSoxKeG0mF3YGtJFgkFcEYx2X7+prGJzR0GyLW/h4So1tFY/T7lD3RyEW8Ue
pW2poDX1f+yFtErQAqQJYazsyGbKQor0GnZUxPEbrOjmRuol4+H0KseMA6gHV4L6CL3bldcBcBGU
fQarOolEvGNka2jCCBHBJtCC9kouUXVQurK8VPu4f/r60rxRoMrAeny+KFCrczFkUAtVinPXo9CH
d+YiSBdQvfW7DFU5pNMM4w7ffw4b+NlMAM6TbwFXIpjGJRx+QGmgtSPVMfodllZdx0le7EO7Oddt
+Xy0Fh1APp1sySR463p9KFe9IZfZ5EDLe5AN/b3XrEd/Ni57FFzQbG33plZ/DdaC86EiqaAWQJlV
AaK7ehbhHw2k3fkE8xSxghe7RBh8Xwo1MlwkZssQzcYmoAmDRGf8fPpzLpZy6GYswbsFnoH2C5Ca
1dKAZyCTJSxtGQCy1dGPN0UZVhtmHUF2aOtzlYfl7/u8nkYrBEwy4NWV5U5i9rVAQQ+nGZA7UMYs
/pEGgb8FZx1DbjTLPVrE5+b/ffZlSzsQiBKwUixnXS0PmTUIMRp9RQSNJDeRC8lLtMbeluhrnfFl
R5ciZ4cEipYhL/ahkSLUNjOvEZEZlAMHhQdETuSNb0d5thXxLIyvRW1MmbF4qwFUYLJLr371Yksj
3GlLh4Ghj2h3SDX6VmXC4LQvGsmCVGcJvCcoRTLLw03ZPoCzGQ0qhPIyq9lMQxjnXmqE+i+4YRZa
aGV8bs7wp3NcLbk+xxQCoMVEAxeqZ+kJLfkdm6L1sirtz2zuk1v5C8MH4kB0Rd/aWL0L4TyFMpJI
aIlOVXeBVknmwg3Kz9jF51Woa9CFp9HJk4p2++ERoirax2YFS9lOGn1Thf2MYpMx705/qPXtInbh
VnGvsHLFQon0cBWYWYKZTyBdOt+XH0a7Z2hS0F1Mqtk7DCAaH/riXHvo05KcGInLAtteUNvrnC8V
pjqqDUSKqKmFN6Jfrrt20Up3AmWlW9tqF726qd2c3ujy+f91IxTFFMK0BXbIooAtDzeajkPXywmD
oNpt5HTusCl26rXinSttrDuZOI3DdVZvDtFiZ1Qp65Te23PuMXvD+XV59356M3/zkVO7UQ93MxpN
CPOPVZQdgAKHWR4bcYPMi8f8E1ff0HpzvtXOJfL5zvTj9Nrr5PPTDhfD/Sf4In1OtXoZqSXtNXdw
AcE7P81r8/Kr7+r6JJcL/886Y5qjB5Gzjnbv7ypo9c8Ami/9M3axfr3Xq6yeF+j4cSotu5m3zAZx
EQ50c7c8c5c/5UnrVZY78c9e1KgWWrx8r+tq85G4j7/13fvz93OTM/8O9z1lFiu3C5A5nUTEMtUG
2KmL/oDzjNjm7eyaT+h3XpyxhMWWTy23crk2EytxHyw3uB+Ivjo/c+fyj/v9TMAhjjiMf6/uOjnP
mrwxkQJddoUClkuxyGVmkGt5hve+e228J7SCzn2wM+5iTYBqLbW0w2XN3iOx44JFmx+z8/PpJnTu
Gu+dnMBBbPPMw3Lu+63B9SoiHUq6fL/J/Zi38o6JWJtmG95EF76T7jrnzPdb3voT309ZeZFEg0MJ
vXDZZOhm/NEcFD9dxNnOHOf6bV6Z/xqyo0mMIgrpXDoLot3pfagQRd1d9ol5bk/nbGXlNCwzbqx8
uWiW/tL5+wit5FJh2FmeIEVyruH8t8526gBXziO2JEVHcOy/A0xvmdPgmVtmwLlPkRd5fyDd44hl
58+5Xf6NP08tvPInQ5AxS6BiYfW7ctk8FzfVpfrh31FuRHa7fJ8e88voVr3TH89YzLnjXTmYoB0j
o1gsRsVmUF7APvs9UZ7rO6ZbbvJN4Fmu5Z6DbH8qtqwNaOVpJiVP0ma5GDQgt9FeeI+ZOzu/fafk
eIut4px9x485ABqCgPgXthw47kOP3SRWlsuLyTKEeCO4H6pnEzlorv0tcxnhd9/coWi9q3falX1x
5pSP+dV/116dMnoyU0qDhFjFGzbGc7oNt8N28pJtc6Hsz9XMjn1S+gk0LQDV0RRfJQQxQtXxVP+P
szNbjhtJ0vWrtPU9erAvx6b7IpGZJBOUSO0t3cBUWrADgX15+vMFp2aGiUwjhmVWVl3VLDEQQISH
h/u/iHbXoP6uarBvkacy51992ezT5d3LU1sHAtJ+6p4UOwwDkD+ghfO3aneJHsa5ufiK0RlH9JFQ
VdaaBI+1edmIOeYquDEUyE4a/XCQXAddrPOhcle3J33AOSuEpR5UXlmCBzbyjRi6fntyFJMOFrcB
yZZd11VMXKrxg0TuqIOV+4DopHNqhrz11VkvHlJRFJ+gMmmPr36LVHC4VpG00wS15fp5lk1UCCU0
rcCrEcNJcUCXlZhqdsU75OrzrbUoQ9jzSMMEucNRuAGIb0G/Wu0D3HiaxXOU2XfKofR8tC/aT4i/
oaHUWJWRfcy1oUPwtXDEuKOy3So7tBGLxzydw89WV3YVAgLDMNzVha2/A01S4zHUJMLdCRXfpJff
y0XyTc+V3pitUWoCF0bv6vzFmJholJ3jYGKpDQOeI0oezURDNGvj/dTi84oMtDVM6RGH0+F7Q+fx
R9R6kbvX6A4ux1QY9hbDfZ1fykcyWB+0t5B6xcfo/JEURJoSXOInH4uFDKFhQ99hRlF8pfCPGMEo
Bvc0C51jNxmmjdT2crMZfDTgadSDqdAbq9MJJVdlnGGH+E3nfqsBb3zqEB96QHFzCyV6ZSTJpLFp
w1NVAMtzPsmolZZ3nr4gp5faQCngOu2rOUUtlD7Vr5c/8uW+poRJzQvZALga6rolHznqVFRIWfkO
UjiHrpkweKqjjfbJxSWHzwar0gCSSQOZI0DO+NkWi2hOGOnSD36oxOFuwlF0lxaRsWNBFaekX6qD
k4f5QVdT8w3d/PyXVczaRgS73Ho8A7gbyVYCZrautM3LMEZVze5y0XK2D1EVKh/MTAUT6HVo4dwh
X4yUy6vfroxjEHyA+mhU6s/nXVhxYVR5CNG+rVDAmc3sWBSOcfv6UQA3y2YBmAOYsuejRONAb2pO
B2Re8PNECQmVYcy0X/3+TNVgIhqVNXqVT9/42TfMZiNzOoAhfjKK8k1utto+UVCfGVEP3Rf9FB5f
OyuJ2QBRSQeElWOu1ow+q22OFy368EsSndJKWe5CPFk2LgmXAcXVLTibTIqW2wXoENYvLb3ZbX38
Ycu9qqJ/kyPSfqu6lnJwC2tEGXZqh7tQaf+EZP3Hj+n/Rb+qx/8K++2//pN//1Eh9iRhY6t//deb
5EfDt//d/af8Y//zn53/oX89DL+arm9+/e3Nd9H+7diXP793SVWu/8zZr2CkP59k/737fvYvh7JL
uvld/6uZ3/9q+7x7Go5nlv/l//WHf/v19Fs+zuLXP//+o+rLTv62iMf6+58/uvv5z7/rKpWh/3j+
+//84dvvBX/uMU5yoAhJ+au9+FO/vrfdP//OUfkPsgEqdywDgr/MHMdfTz/R7H9Q4UV8X0ZKEP4s
kLJquphRtX9Ae6SXD9MA65enZjobTP7I/Ad9aQBjnB2ayyImFP330519sf/9gn8r++KxSnAt40+z
s/73OJd6zDInAiQLfY8Nvu6nZxb1V/DE6j0KAspRd1DOiiyv2cgaLkcxSYps0CO0Q4hcqyiipYUw
xVQs995gIfgNPQtXuWK8efbm/5zby3OhqSezLxDgAATWPe556Nwce5oZyfGwQjFLWXy3tbb22yqp
kK8M8iaHNwAK+erWl1fXU9zKdgR5Cym5ipSeg/iyY8b2J0XzmofFssffKnKSH/NaQxjLxvnc2qPa
pKWEG2mR8+pZ0+QF4Ux1HQarvYoyuDZG1kT78x7aNH5cMDROc2hUh5dHuTZrqqXgcqgKgyZcH7N2
jQMFhfTxPsFQLd8vWQJKR1vavvCR7RIa0hfwxXe4y1NfVxFu+bwsfW/vDQTpaD+hdfqqpFd+Bgv+
MQkNJxOl43UihQlbE3b42t0nS/WHU3IwaU31E72u16lGPA2EVARnk8NmIclYZWyxMDqR6PVwP0dx
9SOKhuSQIwF4qBH0fVu5lbdxbFx51RAXXVkPB0BBVFiVYfCrbFO4WcP94OBvXMV5uU/RfvqKzEL7
BdelPN0pxeD8Du25/alpIsZcE1sgnFlwQHz5s19sXImCoZFJCJK6EusefltN5Swm4QQp8WNfRLhu
dWzBjSPschT2LPmi6xKEPHp658e/Bh4LYULPCrBu1m8iYf/GCuV1jS4+I117oqYpezS4mK4R83AK
NZalEPc1WAy/c7T6U+JU2peXX5i8/pzFUyBfIKJ11bENMGzrGNT0PaYzVZjfG1qUwHstQHofeqcZ
3MOC5OVX4bZtsltCyzU3PtWqpvw0waccmO6zJ6+Cq3WqhjGga6wd7h20JLFOjmhw7xvMa4JumEAt
WIsDAQ/NLlz0YsdNd7Y9Wj0kPdtY9l42x+/wMVS6969+IRBULRr9Ljdj/n7+bfOhQDipRF42dZe+
8o1azMZONGr5O8dF2T3qxWL+rtOudTci1nm2LF8HORcdaU5Y8lZYEucDx9DVcexM8nsvjFFEd7BX
K3rMeVrUeO/rzHydmtJ/j2dLvI1URFhfwgu7baJaL/P7Ihp1f5z08YAHpLF/+XWeZ3v/NYoUkpG0
ZgLfOhiZ6P2Ivqzz+6pFsOJthvlZjAq62U3HPIwqNxi8evoI6iL91TpdGW0sssudapCPcIYDgJF/
rYooVZlPOb2e6r5qPE7XDN/gQczaRjxYlfeeZslJ9gQIpjbEWj7/diiFFNx03PJeXxR0DEclz6ST
eKl8AzskxJ2e99MPUBYJ1YW2qj8NnlN88ewaiXaYj+3nwhYuJ2+rVNOuzsJm9LO0qOKtx7zyNkB5
QEdgbbPd12DpDBSdleV6ea8g6flp7Ob4Rm+WYu+McXLjYH76Ga+f5RPuaemN3eJ0wRUyuwMWnHxR
sWK+NbBVxSjbzjeC0Oq2yvvjMkBfE0wopRrArqvPNI9DOqKQOgegUOO3+Aki5W/oQPA9oSWnwrWX
IJrV7na0U/vWxHH5EM9J9vPlpXrxdp4eQuKlyHDJHFYPUTfRqOk4swZR7PQfHSssTmqab64VfR1x
5W2OScqEzPB4eedrZcIxPNPacQpwh4lszBQM3D/hd5S4Tpqj9zGN8/wrpizGB5HNZrgXS4KPDxd1
91hlS4p68jTlW/tEnlhnxwDKCuSikkpOnUVdw787SMIzAlZToEyW4cet197Nlj4ejRpHs5df85Wh
KG3BlKJ8Ctzu6Vh4dqvVC0OMcPX6ILUMqlrI4QYJhgnBgO/z75eHuvJFQRpzSkNvo4C0HspiTaH9
W/SB1y/GyQD6s8fmV2xM6CJwc0mycKinQsWV5KJQi8iZWhjm1AV91vW3+SBzaKHMx340xbu6Mbbw
81fHg+8D8QDZS/7hfAGp5ZDri8F4CCJ3+2kS2cGYO1ytQtPa99qSbVxTLlIECYyVJBXyVkLoOqfq
Rjsc68ipg2hSl73hinf9on3uDPfDpIyPYalvyQ1crhCo2iwRGxKplFNYbUStQQA6J+kJ5oJsjuSj
Db/OGCHd9lmpbhT0n3b1+cqXwYfknCMK5JAt19Cz5Rg1M35yVrkEGIgMEyL0GnZwZlFl2n5sanX2
q3EGFY8bX5rcOdPU6zu7RhfWJyORwgHj0n3U525U/LhPvd5vK4K9T7gs42Nc4lvo43uhWVC+847W
pFXa2n2DqQ18HCTmXZ8UdUHBapiUzMdneJn38zDB8bMsEONYAugzEHwAiJHv4hP/9bUbhMnDQ+J6
BFmfGvn55LFzmNpW8dQAZXhxiy16fkM38NWZhrysAxRnv/O/VA7ORzHhr5RlZGqBV9XTr2LpTT9G
GeHTy3O5XDWMAshOirrBh1vnTyYuwwqm5FrQNsWI/7A37SOEfQ9hvlnCuowrDGWyOiXaHhW51YSW
yMZZopjVwJ4nKcWdNL5hJ+FG7nLlVGQY7nGyoCKFMORJ8mxpUq6dQlVT1CAxOhwvgZKgBGhbs4ly
RIzJ1DjnX3mU/i0GeqbfibDaO21fbsCir00WwB3oU5dNQl3k/Cnw7c7IAiotQM+3wrcYjfyscseN
IHp5G2CR8Mvp4kGT4OvLz/tssnq8LGqOUXRguJ24G3GfHvzUbeeH0G7wJKs7CviI4pvlJ8mV0nFM
UVRtZ6ZglfCtguP2zsjTfutcvDp56V3LjYBS+lp7SKehYo9dqAUCbxX8uzzsHr1w3vjS10Yh5KFQ
BloTNUkZgZ/NHSQoZpadrgUuVkS7znPCh3ExjA3M7ZVRiKbUXiThGxwZdcLno4S9F/WIeXeBY2fl
FyxBjRN15a1y08XpBBScVJjsknxf4onPR7EV8JLUZufArLL4u1rq1jeLCpuPB4zzvhv76rWnk2z7
QpiQmDzZKF2dhmkyjAPVljFQkNwhOw2d5iN2UuW/E2RU7ytjDv2uSeqNTXG5XMEv4+PBlpD1O9Rj
zqepOrPrDFGnBUWyjEEpylrde02rvmsw0DiqmGTigaunyTsd9e1Toxn9Z00fOgMQeSFu1cUo7l4O
f5fRgsyZ5IObHOtUpvfnTzToOcSgPDcCbzRxbi4Hs90XRW2+c9rGOdWqXbyx0zp605FJ3y1IROOf
pypbhLiL+558CvSdqAax0kijz5+ixfWIjVQZARY8IBuc0PT8RQziGEZhfKg1Hd2T2LD+UBWIJi+/
gYv1LYeGlYnSDZwyPsv50IZXYvgbDUaAFUn2LYT2+UehJO9fPQhFW/Cs4FrZsWtqK+a8CbbgGEAg
WZg3eNGqOP4alfXHq4ehlAYUk9OS9tv6YK64H2BlG+vBgCX217xKlDsOI+Xw6lHolLFeODglanq1
VyenbWNEbPXAbtP8c9rUxVHldlW9NrzJagbaOxTmKAVcyEfpEgaZ10IP0jAz92OEl5XbJ6/j1HCH
lKPQPKeg8SQRvfr8iYtlBY5KeoClzOADFEmQA6lex+r/cxR4b1wSYQ+SzJwvssypK71zakbB4ObE
TbHbN4urbmxm+eLPklLmguymBLpTiVKfEIXPDgS7RNe0KHBA7ZGwf59a3vytoMm7V1MKGPpQRG/y
2Ew2UuHLyE38kIx0ODaqSSA5n1rjTEuiI9cfaHFSB32f2Z8JVsptV7bzDRrA+hb25EoQBWBP5ZHv
RtmW28X5iEZmxdGQx2XgtOnop3Zd0eWESQQmQ7/1XJFhfzsn1qlbTDOAAts+FI0y3KaYu90VkYe6
68v7YYXUlF9XEkK45XAkAVlfv4IJ46zZLesiqG3IRjt3FNV7uynt+6pXh1+uPtoPqMphBm73YZTv
jcju3F02qO33BpvkaK9g1JwcWteIxU3m9QLDWVK3D2M74WeC2kS5pSl8JepzBtHg14C+Eyeefv5s
pTRhiONuaBdBPiGplVhJeK83Q/SBzo0V4Ms7AMBsp/G3q82eH2Lsqu37Edv7jTcnw/r5guUKJT8m
gtjwzdzV2slQU7CrrBCBNYYJJtuYCh07DxOT0B5Sd5faRl76lac2b6pwwXIn7pe434hmFxcAwqRF
pwc+LwR2Chnnq6mPNLWv6ded8Mnr78Jk9PAtdNDRmdVwY39eHjUynrFbCDaOR5vlfKhp9nIOG6Gf
lDwE0xZikFKREv2FUWhfwbUF0iBHOh8lawvM2kVsnFjvzg0MivoO3astadxrr02eAFCyKcJdgLHG
WE2qdFaNU9I4b+HU/1AGdHK1sJ6OL++uKwPpHJ1ULIDQIRS9emm6QUKoNUV4MsuoP41lJ3m1CmiU
Ifr98khXPo/EFtA3gUMLvXUVV7y8jhGDyb2TqyTNjdZPeAHGbuT/lVEkWgLqk8Ypff55ZpILbKs4
BeLBbm4tcFi7rqB78vIoV94aWY0ETNAqlSqF56NUVl3nBlyoU9JqWNzVibhNSk/BEih0NyZ0fagn
FxVAIOY6HNPZaBpl9txTFRriBxJ9fyDlhKxlYk7O/vWzImPn/JQqYWRt57PqKhooWPW6p54O/g+z
Np0jGinpvZblW6SCy4z0CaugUcCSZe+1SG2hqQLpuDk8FQ3Y4hzq34eUQitZmyKKPU22LugqzMLH
No3qjWk+keHP4yKDO9yFOMaBfK3Jf9jIZ64VV+EJ8+MMS/TZqzJ/WnTvO2TyMbnDf8z87nVV8W0W
EPl2XZ8pv6rKE3dJ6qrU9FgUH5AGF8pO0xNwmcaAs/0xbbP6D7vBYc032wlgglpEUYegRtncd44+
ANpOAQ1SLTAW/u9IH382qYlxEsldCLHcZWPs3MLzPnVLsVj7eXHpS+Nk7eJxj8ljlvUOguoWyeBe
1F77vkZCTPhD6ERv+e/xMTGhqpUwwYX6vpuEPh+EyKzvddsaX1KMh7OgipSl2c21CLcIx5fJEZUk
Q1r9UK/mardaO7VoomIRoXsyKu9TLqqPXjI3uJEoj0UaPipxd/PyWr0STQC9cLBRipGraHW2GRO9
XjVf3JMtSCwRbRxPRdgkG4i9a6Nwk6T4jmwJmZ/8+bOD3FLV2cnlPse6MduXoWv5CJg5r1JRlAkO
oAjgJmw9ANpUXM5H0SerjLqBuYSehdmvaYyPZsm6M3Hi2UgJrn0m4j1Vo6dXtxbJEU0j7HEY3VPR
LdjqmlP5liIHrvea3Sa3FEWtY4Wl2V95jaTOeEpIgNBa9sXFnDRUcmIYNmPVTZbgYt3gQ7gxymW6
I7El8mDm+s9rlJH02cda0iU2ll51T66DxGbWev1xnkV/J8ZmeMSUXWPXGONJj1z9tuvTeSNQX8n6
6Ihyx5c0Zu4i61tIg91X1Uyld0KRot1DwM9vmhDnS22QVx889E6VZ4LCGIuD6NvkwTNCvNlevy1Q
HuM5OCy4r6wOpq6vkKZXM+9E3ldpO71txm+ZNcavzxqQ4ZL9MtSN6UCsdl/eVXhRzibDYDuIZqpA
ORWPUOMe90pvo0J27bNamIPIuwjkWHX1Wa1cD8tkMbyTXinh11zrxncDfeNf/ZRNt4bRhW9E3/8R
i1x/UKLF/vHqF0oLlGovdw/ZA13tTZGWEe7uinKahjbXd5Xo9EM0IS+0sXquRBobuj8MBobj8mWc
L14j0msLZKlyakQzv1V71dmTRFnvXz8b0C9PIscS0CDf9bMtkugdv97zwpOeChGgj9vvJ/yNX13z
AYkIfoUsjKBGR+x8FAh8BSbkbnjq8THd9/rS7Mth2hL4lmtsdYo/IYoA4yBcQK/kfBRzztTC6m3n
VCZk44tTar+SxvUe67KNP7aYE261FK9kYnQspYQaUEqEC1cLsVQLp4+yjtRyki0ZSlunsRfpPrKV
rX70ldUA9IQNBuCXutmazTxoYRyneu2eBqMzb2mruHfcZ7eqtFcmJAVGKQDRYr7cWXGkwyeZLfdU
Wot7V9fCflt3sRckVZV9ennhXTl3EE8FU2RRyyDfW22jeeijvnd4d+5iVX5euyq25M38mAnFuR2G
RPtowKjZWIfG1Qm6QCylCyLXgdXlJh9o01PydE5SxPI0lbryRoKYfletrt1nLs6od0PnZB+c/knr
KsNvm9wznAKVtg5CfJNu/5v2PmhLZQaYtGvbcfk6dRUewzRnQ83vcD/4DLNAFTtX9B1OC1ko7eqp
C4BA76wJTz87suwbLgfuvTdreIWKoU/sHTZ49lf02sWjG5fTZ8Wws3/rhFFzpw5RcWOZFToRwxTh
3P3yl7iSeXNEysIAYhRs0dUqjqcZEy5jdk+d0hc3rutWd72pF3dl3Cg3euZppyztgEAUVWJtqBtd
WdUMTa6GtggQi6fP9Sz6VMWUY42pwU0pF4TfnMw9TfnYvf5sAibCMrPodFDiXC21zOFYzWomiCqw
8PW+wul0SiIgh3ipv/wur60vGeLowmF1DRngPARNdVUK3FIJQf203EZa1h80kRi+1TjWRo547d2h
34joHMp4Oi4K50P1RaW6Zdg7JzcPnQecrHFDrx3x+qyaaUhWFhkUOe/qFDIRf08zLjmnCGOS26ZJ
vYPptt9e/9ZAnbMAJFacO+35VEjMEmdMI+dUObF5CLXUurNqvbjJJl179/JQlyhYEPOg3z3WOb2B
C8w44ZmUcJqIAF08+2XLEgDbdp/YkfDjqdVRB6xwgjXL20LvEcKcg0lUn//CQ+A5Q/KLCoW8TpxP
WBRRq4iRpBuUPLeIOk0PZtWHe9UO872UHNv3nv2tRkj9DR8WDaMwym5CF2n4v7BegQLTVaBUzv5b
xUPX5IqtLAkXfGgaN9Yw5Le9Mlo+Mv1bRMkrpzMZMBUYGo6AcS/mrIX4/IEJPhmsV58Ga/QhRq/p
FuesJjBzO7l7+SVf2x8yzMNmIFVj0PN3XHZDYSe4ppIIWN3Rc1Kx9zRQjX9lFKmIDHyRlEPO+lkE
s9TG6RC5d05cPp1bMVjaSceBaSOCXZuLDJEkGux1GrfnoySWMcQVDa9TqwyqT3sm4Q4BD+fluVw7
kvFiYbeTzHBlWeVPSqrPUaIq5slxcdfW9dD0W9NNfZiWs99Y43IoUXvbMOO6jJjgebhLsxPpB3EE
nU8NrDBKEnNsn6C39v7gNPHeKbJ2x9bZCs5PSdJ5gshYRDIYm5wFUE7Px1K60VFcPbNOscCmbae7
GO4el7BBhEZHkp6TuPKyj002QC7U8H9CYdUI23urD1Vnp0c5tXkdXtxNZI6qAQOjFvXBzUoTp+62
7JbdoiqDxblfaxs3nsu9g4Ud0Vfq7gHQXQdIxXAVaatiniw9omdazOLNaBbL7ZjZFiaalrLVKLhc
cAxIMYP2mSzPOivoTJ70AkxXbZ5mCQHseiO6myLL3VjWVy7IiPNwX0SlB1snykXnHyQdl9EtKXqf
OjcCPh7VFm6gdq/v7bnhXqxn8d1kK97BcgvnlEfZ+NtLmnzjKa7NlSoq9Q8QlbCj5M+fbWEvTMvQ
Sw3zZBSuejPV1o+5HbeSrGuDSGIVOScMqwuDwEFVa6/nlngacsf1K1zN9525xPuXd/C1dUIuxVlN
8knnexXzQmA/yhBpaOmPEflNa1tHIqTwC1LwI9fJrZbxtc2LgyuYDobkb6viQqx1WmuYoXVavC7c
IQRZn8ZCcR+APrxOBlaWxOhGAN+U3gT88zoEmrXdTxEKUie6Sz1CoPVYBx30L+3VAV2OI+/2BBju
dKslGepNjeZjaJ8K+jBvWhNYSKpk71/+TpeRll8OiYBeIHUpFLHOl1w55yULv7NPhmidQ1X2NCZC
1b7v8tDYdxYmJvPSmBup3GXZRAq1SsMKXiNJ42qdO0LxRhwQvBOQiwUC0KD2n5emplIyDV66Q1h6
fFDGdo73ZhN73/JZ15vHl+d9ZRegPMkdAxYitY31vG03TPC5WbzTiKzwhzrWvAer3zzHrqxKGVRI
icmN6bquViXXyMrTeo9a1Gh+QDvFeFDrKTqo3bwlx31lPpD22GwokZK9rrkxtGKsVtqWnWrSSh+i
praPSkfZ+HDXR+G1SZ4YJ9hqSSIG2hV1GoenlOvoYwFTDE0zrdjIjK+NArQPVKZ0DkDY4HxN5om5
cJNgedheFb41Zny92jytNm4tl5dNUN5SS58cHIzJGlaPPBV/DbZ7yp26vjWzqL0h2mYBApLU7gZk
G8ZG1Y/6IMxX54OMLHWzYWtBgFsrrYyLu1AzzKh0YZvxtjcE3p/NmDRbR+eVvU0AtqXWHVgabv3n
7zGh41zk+SICN0mqwEBATd95Wa1nOxWA8D6Ls/ZQh729pSV15ftJ30UDOBLdVLhC5+NamV2iYBlW
QV5q+iFWVICZ0FZvX97BT2oAqxwKmQCoMlCRWClrVULb7GZlQI0zyJd5UW6aMlFY+ZT4Y3z1NHHT
FaOh7srI0H83imu+Vyf8GXf9OC6BsGC4+vNQ5iixKHPl7uhv6YZv41aR7MjJuuw2ypc428/pvHxT
zKyL/KQWqnEc+hyBCXRG3Y/gJAz1oMEsCf0JR+Fk1xlhpx07txCpT5tZjw9jH+ufl3CZ1F0Y25Wx
6wmHvxWgKvkebXVL2RWJg3ePqsTZ+FjT8Tb2aR5V2d2Uhuh9kmCjTZAltvshr1T0Jeom76MvyRI7
o1/UXljsvVhTv2UzfgB7uuNqf6sqIqvuunmsEr/nkAKDb8dDdwDZXTgH0UE+8I2p7ucD9qJhudOX
JPkWWb2W7yvECNEpDKPp29wJZ2CiJio5zjRWH8LBqjokGR31wRJWChNlao3bJFuAoyd2S8ju1MHb
RaWWfmmTZsxRAMlNyuKFjgsHZ7M9PphOaf07dYrBfBOFUZzvoMCqyb2Zt5nhK2Uhfsea+84BYeaW
Bmy6zFM0hFCnJM9vKzs34l2nCc/2O65q3tFVB+1GRI1HoxSJBWdnhXn+2ygKJVgaK5z2YEfQv3eW
ZMs79SkVWy0+iegC/YC6KCCoVQLvIkiFE5vdB8PQlO/BB4Vv3NI0PqR9qxa7KO67O3tJx1sHE54j
Xs/t0egV+63RNa6C4WqEf7hIvQ+amm9KZV3ZfvTiOF7pTMCPWl9vtb7qePvlFLSFlT3OS68Haj0s
iq9UUDdBQPdh+7sBJzDfqRn/ssOoqqsewrxHh1Vz8vIPzKu0n2GhVc3OQCBT8V/euZcPSPfn6eTn
ege8Q/78WZprjJxiqKH1AeYEauP3VPnfWpaotm7El6cv42D0hfolwZbr9/k4ai8ib0yNPujr0rnD
hVJ7pwldP1JGsj+/PKUnBP/5emAs9FPA38FT4m/nYwk3bvFJU9vAibXM2Gt2Mnz0hghvrKVCc+7g
zV6THPAwRSJA1+mHj+1g3Rus3U+6W8XzDp/FrN7nblO+xce4snHN7MN6N3EPLvezO8O2HyxvOsyt
G58WHNTHHeBtNM80oZm05gsPJqBWlKY/8c0yPyuz6dvY28gD0G2LmpPbLoPn5/nQWBuJ6uU5QxdA
YuBwxuAyvM5y7GXqU3vK+2AkIOx1bM9+i6RLbsZlLo8jpBWklMbXaf3ILJxBgd8B25E8+TVR09Ab
bOJVpw/mrNRPjlUk9+B6pmOaRMrGnffKegVQRREVmgGwuXVhwCwToiVarQHJbOO3ix7eiUEfXp0V
UI0CVYXYCZIXsOvOV9ACSQ+Cu9ZAetGq/Sg0sQ/NdItee2VPQFbmYJG5D9SX1Z7oTa1KUi1pgswa
dD+f3d7vuwpx2CTeumheHQoiLdPB2ZMVcj6h3Ilyu6vLJlAqO9oh8qzuJhVmYl0qzUZEuVJL5S4r
JUNIqKixrXvLaFjUiS1THeiDxm7KU/dgTZHhC2WI30/C6t7R1MAtJBqTFDlGZ1h2AuT5IRKlOL4c
Ci4vN7RKYWyS94CRhohzPm2OW6VLvboBYKnUJyu13LcKzFR034wcphgSys0R8fToNideHNS+U768
/gEgostiLjHvorypDxVEA0+rgwYXoCNSova0bzN9LvdhUfbfFcVh8hra3iX76hgD+98AO1zuF1ke
kn0UUkA6TKtbgiJwnavghgWuwLGlLPrlMCrG6/x6ZACAtAD3nd8PVwxk2Pl7TqdUaRsd+Lbu9RrA
Dew4SlvtXr0rJa6XFiTdJgL7GjjBQwz6zAU0qNReOdjUvX3V24ygV94YaDXaAEC46Xmu+8XwL7I4
nW0jSDH4kkjU/sA5omxkzFdHIZLRTwWLyiXu/I3RhaTwHWdmENdJd7ck2vg+JbPbOnavDSNFamjR
sPUxEzsfJu+8zmq8EFWGMmsfmiGO3ixT6mxUa6+NQhOfFc7Hx4RglYA5FVarfaQYwZwr9JusvHzo
lUn78PJeejq7zs91tPQlGJnZXIHU5rVXcxdMzECoZdofTHVU3ulW7O0Tp1NB27Xe4zwV/d4di+nQ
zoP4aSqjV+2KOqkOUYaxaN8X2sFIxcCNop/3SZY6h6YsywPppeKbw1gdctNE8LIJxYFK3PhGH+tx
JyQoSFPr+KboimhfgILeCJqX8ZmON3d4abiGQcb6Ajw4Blm6k+kB3YQZBqvj+W3iom1MvWj/8mu8
MhTqKogjUVwH3rWmJ/RVMhCGNHhPo+d+81JsrAVh/JMeJcrGUJfJCFOhNk39nnLgBS1wmSjZT9x9
WH1xeSDl1R4ErLWPWY39mh5Z0e/SK8aNKHFtfiAiuNYT7mBgyDPhWUYb5qMzV4nLoGLOb5ehtt5Y
ENmK3TxoW27N66sH2ob0KCBAIH1Ap4xL4vlgmeJUkyoy8NfxGN+oYdR9pkqpvTGbJn8ci4oK2og8
v0CdMlr2ZS+mWyit4rtDucN3ndB613By0HkurXkjU3qCzzzbLn8+mzR3ocBM8F8F5aoYhiWxB+OU
GSLyo8HqC8TZFOGHXaZz8dEi69iEbvuWMFTfYOjRPeRCi2CJ0tFQIT28o0foop0ljIPVagud+G48
pSao7EjVYijNyxztIKNNRyDA2uHlZfrUFH/2+LL1yIlJrwF7Jym7tAoqhtCVIm/sMShiYf8skZFY
7vos1Ft/7NsyPFhKFgFCL8u29kN7JExnruIcknoxsREelyUAfGd80zvNToPWQyvFaxYt24H3b7Da
0tt48UHqhL+7OKu1PRluHXhZpiBAbVVtfRjVnHu1KFHWu0tnLsu7Xu91REi72sDZoeki5PXHtvF8
xRoM/Tg04/z+5XdwEVe5OMqlxWbVUERcU5U7lS6EkylTYDhh8gjaZuHOsNnpuNgwcD6gdkNWtuHv
XuSGoaKmbQnHI7DwwcX2A4JSDSHkWNnmJs9R9u1WH5WKKLVmIEucfuvSaOyonedh0RmYpYrIiqq3
ey3XkpukNvXEt3sxPqrNONylRWocFKsvdzH6Qn6FIsVGYnTJXyIxApZPp12qt120/ONkaUoplhLU
qtO+o2iiazsHVHVQOFqGuYviRuVNVbbWj8bVpk+4cHtYzS5C/T7NCzWloqOvvXF7u/Ip6DEASuFO
QONpfXvr4h64sutkQaPN0SHvBv2YT2V6yCgdbYSHK2sLlBXfQfro4TAqY/ezMJkMc++UuctQwzLs
0n5O/NQ0ko0T4MoooEQQKeBNyyqD/PmzUeAOOuS5Vob8RO7stD7P/NYplo1YcXnloPSImBfpAZBW
lRrD+TDghagF1HMakO6kyUEfjP5N13YpJT6XT7wLvXxxfBCC0VdvXKzUzyJX+TFns/gAJ2PecoO5
NmughnSuYQ4YuKGdP05WjCRLipIFcw0yRoxdcTN19Vbn5too8sNJmBYXDHPVI1eLolXcUGRBuNSY
tLrVeFePVb9RmpevbrVjucjhQAa80JOF5NVcPJRJJj2sA/gKyd6jSnKAE9HeoXxT+qVV6fuXY96V
LQARHAw9ZxY3p3VBfk4MtVlsBEvUeNakyux0aKalfGsqunhtDg59UZYt6NJIkYB17WtclN4dFxW6
pO6gFB161SlHEWQjiF9bnBCOJZgWTyK29aprro8TF0sEDANF9B50utYsPkWZPed7Z/ain7pX5Tcm
KhA/HW126l3XUObb9d4kGt8cMy3ZiDEXSRm1UhYmfXXp+Ubd5vyDVlVn53U+FQGmCO1hgO7o+nNW
dTe15hW40zAmgBLD3KoLXBuXE0YqUQBdhut3Pq7rduDNPSUP1FY4d64RYYow9qov+gVyTaIt9b2m
cMPbWE+GnM9qAaOZQGSQ4myy13k+brhkba33eRlEeqNy/DsDgPc81LQPrOr/z9l57catZGv4iQgw
h1uygyRalm3Jlu0bwmmzmMliKJJPPx99btythho6wGBjMLOh6mKlFf6AnHHu98OHiVqx9iXtRPkL
JY4Wb1Nhu7/wM63LvVPUdWzU7gqZSoLejKxClN+ZRfF9LcfxYzGu7TExxexFA8184CFog3roiGXG
N4gT2Q/Zm+hu0DjF46XRi+oGfUuYWUPbrNW+MWc84gD8q3VH6Fr86iufSmXnW6W5mzrN+TzVdaLz
M+Eghf6y+A+EZcmt3irjbd5S2yOIehZgBIzjya9euAGWRrqYUqka+QcniTzK1fvGs69twJcLguoK
zw5geZqx9vlGKKcZzINZ53FWQB/LoFl9VsgJP/ZNZXeHYdZLEWpdsf4uKtsN4bt2X16/Yrag/HRH
ELADaILcRcVCP88QUHqQRq35OcI5KS+96XapCINM1b99pxzuKtQh70Q/bMGtq127dF4eA24b4jkk
lHmpXtD2DauBQbaW+SYXUoZIUN/YZm8cVoiuoZhwD62Q9ruSXb58Kdj2jEXRFX0dUMWnR6A0Oh5d
rPriohjcDxbi0FlYiUQ8v/5dzxxJtv1D3R3MjAsYkVrXOWamcd21HQsh4w5B9r2fy6BGGXIafye2
l3Q7Ofv9FrfrSRv503ae9H6xqkjUSvuJnwiQFK1ZEgIfJBrTcELq9ZcvAjEeeChqPG9GF9WGiQfi
x2SDPLtyU7x8eZBwhMsODgf0BSoop18pCSgWmC1tJCyL00MS9L+DzPpETGQeXv9OFwciYsHeg+LP
i7qvNczUkwJJuRyNgzGsda/doRiaxFXr+28tzRCFsBoIUbDhCHDOnm+nbW1RoV0Si8nXY1UK/dbI
9KG68qhsf+b0SCGrQEwPsIJmAECZ02+nZJYEVh9Usci1EQkA2Idhos35vq3Arma5Zl2jPlz4iFs/
DcwQ/BYQkGfPiczLsZWzU8VFjnLMFOAYHyyzuV8dfb4yuZfHh8n9M9RZoKXWyWmXBpq+7nRyt9rw
OZfx7ZKe4Dj/HcU8/YSLGGrDEl4VVyShkb76487TrspIXvxsXHwuGhXsv/NCk63nyvUXPluVD58r
JMSirjBsSlrJNXO/i1+N5gbC1UA5X1i7AE4mxrMZydSt7tbTKrmHhupfObQv73K+2j+jnK2NvYzl
SDuiir3R0w950LiHpu3SXUdV4WNhBvkOpE5/Cz/rzcgYoqgNMgLa3qFS/Dfu+Ce1yXJIdNUUNLEX
YJFYGqW7Mxfx7c1XBSuFzC8R+Jafn01PVLKwqNYxvSnQo6WU+U2P6cuu0c18//pQF9aLWhHRGeKc
KEyd11sqR2pzC/4lVmba/ywJ9GPlU3t4+ygeK06fgD0By+N0lyuu+USmjLLUI68QqJgttmq8p7cP
w0XEod00D8EHng7jVXArBV6S8YB9fKgcT+3QjrzmT3PhMG1VP32TKYfTfK6Nh1+F3/o2zdZSjuKL
MQXrvgqW5RGd7rcn0qhDETzDnN5KQufputU5Wu9oJBFN4pvHcfAlNq3VcOU0XbjG0RRkRuSn4G/P
6w8t4ZBAsKCNVVM7z6M/toclM713c1Hmj141DlcoHhf2HDklEQlmKn89hU+XaZJ+qy+B28ZTOtrv
3MrEWKVq8isp7MVR2G//1zpCYeh0FFFr+VCaSxtrltkeRA/g1dfVNSvdl4EdPU/23La7cf04pxWX
ro8Ew0zw4/dV9rFQK1ABMS5RXnrDQ89nPU7aVX2/C8nlRmEGoMdVumkUbFv0n1tocdK5cdcAXBl7
5841VY5DYdWmO2N0pofUTdNbA3bAvTHp3TGlr3bvqa5/yrvkGpLk0t7ZBIAhPSCawDVy+ku8JUHt
sE/auE8MqHKNLY5dPmbfq9GWB/Ar/rWY40IFj7UE9cOYxPMUi09HhEK4Rb1zE+tlG3va4OxNb8l2
y+y2+0IDvhGimKc9iNEP9lVhzaGl2vyI85M5RnOVXrk/z/wTAfmQzNg+gRa/CojCedXHNTrNnGXq
xB1SxOHs2QkOqQ0Ysl6z03fdWg6Rh3DbY57O9qOrrGpXdOgkisyfn4DwuaFYA+1t4d/f38TzS9N/
25dUxk4/UW46iuWfnNjQyXGKDBZdb47a4fXb9uwe/DsKmnUkj+Cwtw9xOkpbmbkrPcONS8qKmwyG
fyhRndwlg2Xcvj7UX/bsP5HmNhZNZu5BwLV0ls45CFWuG8O6JHaMWIB4UGNtkqYR+MpIdHb2lA09
yTKql/7PyeqB0ne2tHI0jKYujeZxzQ7KHwQ+zRqG16H0qu5XU+u1CCeMBfNwHpT/tGAQJKM6GQKx
o3LT32mOLP9g5KU/pdJwymgZBFSAYqmdNALVvHiH3msqPRp49VTUtWZw63t4XdO+M+cCbqGfrCEs
60pFBGDUmduxohFZ95ZRRDSymu/V6kssPpJ5vVPlWqtdUaxG7ExCfjTtsXf3w2DRiMwA2lxLDs/p
FpTBue6p7Nl8JT7sueBOVfm5vVQovNn13IBHrcrgXpZmmofkDmo/eXV667ZLF80Lp2vT2GoOaxlc
g21d/B2Atmju0y3cOj+nu4gCZ4p2SGDEtTTB7bU2dn2hMppWO6BvzZkFqBmMoQ4LD1ODdUWPcRU2
sr9e4xhXJCLPnoy/3wTICHVBXnXwG2c7GukH0eCcZsZiUfaHwhLdhxFFjCs9iMujkDLRHoOccQ41
APQyDLmmA2iY/fbgmTBrZ73Jj68fmfN78u9kWFY2H//AEefsjajB5U5WZZoxjmxzdgxyZTjHSVn9
L2A68tn3e+PzwiaRYbJI8QMGqQSsuqjsmfuzfiQv7vIrKRVdFlbz7BxvkuWbXAp9GPr5p6stkHv0
ge+ucT9N/XeNRfgNHzx/VGBJAqpdSY+ec5DMexcNziosGz+twkpz6vqY1JtLpO6mWbpPhNeu1Np6
azoUGvgAagoCaG+ZUm6MzGLSmlDvVp0Gn2Ync+ja3cpVYXmzdzRkqfKd7szFrbN465d1rNABnsyh
vPGKWX10RwFSUxZIgeMQpk0PbaV3RZSZOpoBBXt1jLxsVkWkRJCJvVR58h7UGpY00ur7ByHF+t2V
c2ocJjvPgEL1HeJu8MM05BTWdcx3y5h2yAI3nfa4rPzZEHdrel7K6vw/uNhXzl7KFKBS3xv+ryZQ
qG5VSWV+lEzb3mNlODchWJUkx+oiaNVObp23HSuZP+OE4Xyt5pSLSm/cGrHruVUL9DQ7/+r73bgB
IL1BI0v3+3tc2H3w0ZpLzat1gvFJo6tqhuQew6ECwtJGgdBqa5+NEhmjLKmqR0t5Qu3wz+QDd4Mt
x8jiVpQhNIup2TXoG3Fgs4FalqPjUBKUgfG+N+fkh9E0f1Rvmp+FyGiwqkaI97ql+sO66N2hmmkz
hBn2Qo927tXvu0JOTwnwgefOxRf5iGKscTuOlWR3uEl2I91+/A9rJKs5uM462GEQlDR2i2CQD2k6
YolR5xaC36XvkzvZWtEbd/6cN7fl6Jj5sa4E1UalumU+CsecfvkLrfto7tbuWZ/W4EZ4vfztputs
hhKZAKDCQy1/OP7SshuTsX4s5TTcJqbV/xYyL4bIDUof9Kez6r/q1dDuZZuWZtTMcrkf6CF+G4y8
O9Ib5Yaj9N44uw2OLyKhd81PAArUFrSs82LqyWo4AqzWP5SWhnpk5QTDN73p8p8ddqUP+diuPxSi
DJ8WPGLWsM9twOIrHzh0FlEjblpl0z7L3Pq2tQvjqct63DA1KEyffc7BGg69PpRsB9OJzWVRfqTU
VN5Xqds8BoNlF5GouikPO9tp22iY1/ZBFbmeh/1oe48lzLFxr2lZohFKN6l9M5SO+BIYtXrqKj35
gfid/1gpOEuHKfCKdZf7pvY8DKO+hHUrGxWZ2mQ1ERvZVB8XejufKsf10qhJsqKNVqZUHP3eGuf7
VIAD3dWNGu+rQtrPa2OCnJ772iagAQ70Z3ZTQD4tRLb+Ji2kUT2WdmUM98pszJ/4NExPDpC/bGcs
HQoNnpHqaWhUQsgP02Drj8hmDxtmSAu+9rTPnIh2nW9E5jRLTDMytYpo8XBwfV9UvdHyjKuyDp18
Xrr7RdjDB5FX/L5xqril5mLwuFHqRrtfSr1GSh5BB4INlVVuODgtZB2eVxnBulJ73cmDFaXJcu2Q
9lrlZ7SHqAnKwnlcXM39hUpzofPkW95TMaXN76LDJHWXzSNGJEbZjrSrFYXWu6HJst/FlKj0U9q3
xpM++3a2d1KoamFhoKNxZ/SzSww+dNU9ok8dkabM9SlcBr8QES3GIYsUmjg/TeDgS8jVZ/4AJrqm
HzPHqIp9MjVDEC6a3QOFy6ry3WwA1fywyTPrR6PqIUXIvveysM3T4j8AGUESisqZxb5ocv8Pj73q
2JXTctOPJJeR7tZrEqVcZP8ZkxrngzeNGrgsWGjNrzlxUH52EvWtMLQ8242502GBzsRIbMyk/THA
3wf5C6Vyh9hB8KfoCxohlZVVTZS0s1JhMji9EwadgCgyIIFehd7SB+5Oa2sxAYFpeAesTENtyUKY
4QZ8ziBDNiX7sRp168ZyZIuPdln7X8Xaz5EJgUZGSk+1u9Kvp68wor3Pva7WL6BRNP/9YgbaN10v
i/wwz+YgDhaQsiHS8i5Yw9qU4wrYqeOiT+cieV5XOwDYNVbczENSAA9foDp/TigzfM+7Yb0v05U3
pVc5D4RAX5EUch6S9sldlqq86YQy6vs6A4ayM/Nifj/KGZbNiPvsV+hDyZfM9fTYTp0eQlGK9UC4
yX5+M7MquGulxjOkyTX7hJmOlu6zZTJiQ3W6BfJ/mO0dYoZoYkdTV7dZPArRqhusvg15z/nG9Wcy
xOy8K/pxCUKY0TnWVuiW4E+v1f63tZx8XIHttSNsXhP/ps789ONQWxKfOmwRmr1bgGNBT6FNJ1a0
ckU0aKlrhi18KE5wKmt/B5KgZmcXlRsc/THfTDIynqe91td99t43BCCYNKjHfD8wJ5OFbIs58pd8
/ZQ6cFCI6Xs7j0Sum2jLZ8PyrhRWBQYfRHK+26ST8rDKjfy/0SSeDXOtzqDndatB4O4PbsDZTNrn
1Stkd1xUotUH4Lu89JXERiPC6WW9CRJauu9rmkxl2Pi5YT3aSa11RBtll90GbaffVFSlD53vCrHj
f01QxR1o1R/72et0UEf99Lsxuvw+HcakCJ0USlA0EhIP5Kkp+3UqVNFHRuOgC4hDoqMiTdrms7Tn
LqD21673NvjlmscoWN0jurHN+6qfZPNJ9JSjUGk28RwwEqmR17BMfZisE6gomgHFgwgUDjTeZGkk
OlP2vRNp/gDJ2nIjHfkdLC8q4ZbRJGz5CItG6juaLSLgVxqrRqF4MnwoRuZ0g2663UW0tK3/IAEP
9n70cMI4zs2CwXLq2c1Nj68qjvBEKO9qY6yfA0rnmGPU9sp5Sz33PijsnL/ckhfvpN+Jn5bm2v/Z
nka3hxtN0z9NLNXM98i0ZW8RiRFsrbicRe1SJGmYcDEFYTNtX7FJmsCK4EVNf+qsmv5LHFv2Ybu1
5kNQl4pOr+vPu0yX/cfZz+H1U/4uv7e2ls77Kss9OPNNMC83FYaGXxZyxRmkWeKI74nb1+reW2jo
hnNQctrQIGqpoZAMhqlf2E9rkiXodChPFyHa4q3c2wEWlDtaWOKjKoLi5wLsB4qJmN414FZ/FCmk
OLRaMc8e1iz/lKxOK6I6UxZ9k2QemzCZWuersAsAFokzaBg3l4PxbszGVIZaj2Ddrh+yzVWhWMZb
qiNyQjEua6zDKjY1yY6QpQ/teipAFOhA/XYubmxfyj4ohtulrpdfxEZFvp8wTLyr89QgR94QGZg2
DfkD0hXjEM5taRUhxGdlwA1rlj/g/bIs1GjrNrtsXEoCNToNQ1j3bvqI7abIUWtKtePozpa/p5To
xE7d86Si6jW30ZwP822pS3xZdLfAMgVvdLmf8IWqIzhcstnpSaLeF2mwFHv+mvqiYOh2H4O8IrBr
BlS1IpVrbGf8xlHt9Zs5IXgrpw0HqDkN2H4/+SZwpM5CyH+IZyZZan/sx2B6l85t1ofQHynK8KT2
digaAx9x9EDyPygdVPjNS9O4EyOApV1SWgnHZRkIGDStRXsTIvb0HdzKYJPO6/UH0574+wr9MBSK
6oKDVmemyh6tipZmhGuJ0kIgIRLlmHRW1U1b+gL7uyDzv7uYb3shQvQL0hlqyX4Yrtb0AAG6AG8V
G4Op0JaI/UeeNVV97FT29KGYF/LxgqeE+koqg8eyW1d5KEn75B6JxPp3PdPw3lkqC5pblKTk82Lk
TbsrBZ5NP5dhbeyj1Qse0bTzyzaSAlW3MJj9SoW15uLWhcQHLeh6Jj0PeXIdk+u3r/9UVj1+RGZq
SfalaMWTQ/zTHqty0ubHwSiCH/UQpH8wnC2+GU7FiVvmBQOBNPU+i1wlv1w5Bcc8gIi1F8InW69m
FuR+nooFIzCB6Pau71wbcVeRcc+BdEr0aC76FbZWzUferdaknH0K9Q00AtW+bt+isZHupnJx24fR
pJQZkQ9O91Q9N/HN0V0+2xiMtZv/caXerWqaHiblbRCfzuIIu7x0Hxy/9xQW05qRAjaQIvlj+wUz
z/V1fp9qRTeQ1aE1GFo5Ci+4QTjiMzc4PWtOA/ZCk1FaQ+jOhvt7TIzqSNSfqF26LNoXT1l+/g7V
G9wryq4fH8xEcQ1qlK0+maL3gmMPUF/ctHZjfsZiz35vycDp/3hgucxdofVo+tV5Vn+utZ7dJWBc
WnslkjwhREraP1rdUNpUsoFf1gDw5ieBg3b3GmpS8hYlCbfZod8nrA+lV7nfkERYpqglGk5C0h//
eSn57GFKMfOL1/Tek5OnuR4Gtb88i9RfjUgUNBZUMBcUW7SVmF/rElmhfaJ3P8DQ6O9aXx+y3boY
+g+vr7tfrSokqtPm4rx3pAt3NzCXjflOPJdEnefWP31Sh/dgfAgSYURNaejWXZLerHBhbvrBxFC6
Mdfhv3kzk8OTp0ryW21IrHRv4Qai7xxUTga4uPVgXananvUPt9oIyC/YmYATN0zGVtX+p36uYRKR
jLK14pV/765up3arny+UY1S1FvM+sMvOIVobgoyNky3X1AlflE5pIFLcRYiTUrZBB+F0fAowiBM2
gJVdV7ZRjnZzVKX68FutbflGXY5trtSAwAv+RRSjN3I6VtpXNe57jR7r0rE+IUDhIFzjuDecqWvC
n2fNgG0odOSZFSBfLDFfoAa3qkwJuDkeWuuDNOf6HbWLbA940/g+BvWVKvfF0WCXbj16hzrhWeXQ
Bnrdt6ljxElrPpTz5u+1UCdtqb0cZbtcg7m8HA6xJeCQ4P03aOS5qdLQDW43D9kc41JsFjtnrFLt
MHdTcYCKruc7bUhT2tBaXxJMeO4oI40791mUtvXVIIxV4Zi4pX4vfZGCwutW9dVwMb8KRZ0m1zgY
LzcYAJBtj21OyoBFz75N5S8zLm/TyqIjPLCQtEVzMlOCnjTzbX02Fh0Nesr8lPMAFtBvONtfvmaJ
rSEVo5Vo7GdtbnaOP1ofXi9nnvXZ/o6CrYbLLmZKmJKcjiISL28WTS6xC5n3bgEo9zDZTRM6mimf
8LYydkOvrslWv6zUInmPKw6UBOBN4A1OB4VCYPRV2y5xv+hGlBjTGAWUPXavT+3SKMDiKIo6dPOg
uZ2O4ie1v1JqXuLJ8xtCyMC+qcT6NkjB3+9n6cgnbbceEIyzqYybCJ6d9UvMY6DHiF+I/QRp4hnv
jvHw+nwu7D1ac3ixb6IriEieDdUtep9XZFkxIqzixmlW9eS7WBeNFt3BKxXlS2Ntek3sQfr9KMad
frt17LwMvaY1Hsg4d5grUuJq13rPUPmVaV04/xCiuOCga0EvPzdBTxrPGFMX+6iOMoE5DNR78c9O
NCOhOmQbVzbFpf0OBgQANieLhTubmOTprb0a8TBezAXXpxlNTDC6yftWz6mOr32JmsU8Xdkll7bi
v6OevRW6n3uk2hXGcchvPdVm9xT0affz7fuD3gqbcPPhA498tmY+puqE8Ab2MIu6MZ2uOia9lnxf
5nX87/WhLs5n078KsBd5aWO09JlVU1ExYlMzJsJkx4mSZFqv3ICXdgb4DFDGugve+HytwHMX9eJh
iionvdqvg5Pe5lS+s2jzIpnCzlwQ8H/jxOg603MF5AI1lq7o2UKZRUJskmKxY2RVfywHypWB7Iwr
l+6Lz7eNApUaaD5oDbjUpyvV27MARB3QdS0rcTCqqYsI4Iu34VT/9pG3JeIcEzzA/zodBeuiuim2
UZTAtUgYrQwrmY//n1FsH+AALyOAz+3A/RPy+ak/eG3j2HFvzN2+LFsdVx23uX3zumARDPgNsQLg
EOeKOA5xfGGthhdnoLp3blFU0VQG5ZW5nOM/tk8GnBj0EeBOHdjB2ZtrV/4c0DTy4ql2zE+WrDAr
bdeA4Nxujo6PRL9YYWvUyjb3QZn5xw7XoeOSA0t/43y5eMH1g6Clk0zf9OyHqCqXQ4+UZ2y4+MF3
w/TF9Prkyl34Yhtug2yhMo//X/LC6dIVSdV0KdaRcYcXQkQ5VAuFh/H861O59JSAfiJWJnCyOc2n
oyx1U9IGMYxY63QyaBoLO6LOdO9mTnPlKbl0uXtsRGp7G635HN9n2pRPgatwAxomtU/Q1bd6Yi13
BUy4B2bqU9mtlnm6cmlsb8ZJ85XZ0fHf+q78N4LY0xmaDVd/r/DN9QvDRWROqiPV0YAUS5bJGDoq
K7/U5lqbUW2QIl0Z/cKkgewS6AQWQvlAxk9Hx21RZAl0zthI8/57ioa2fTDnMT3ooCiySMpKL6PW
drsr4/6NN86mjfECR4ZLxoSadbZHW2lga2H0U4xhafmUSYE8YdYmWbafDavTj/XYd98q1GBmMjFR
QEMIxuaj7dQIVGnLRiTO3RRKngjq6gbtRofOvWW3aB05wfIVKRvU0SbfGMSut+3+sQSO+j3PTPcn
GhT00pZ6afJQ5lOa3HeNQPsr9Wkv7uxRL1FG6pbli6l15d2YU+bYrXBYl8iqEvunnipH3YONaNPQ
wrtuCa1Jl8+UcLVsV+qT+gaMngSV+rBp72S6UBZbUwH5OCnApUa6XIZ3VTMvM7hiT3xDNorSkOML
NKjryUJm0O4oJZbkp/OOnlb6zTPKoTwkq5RIb/a59VlMzUiFm+m64aQUapiW3X/vJ1vc+NVGmEF7
rkZEbU683UoT/L5k42gxmiZmcd9NWvBr1hLrvkV/x4v6RJs+owEi3UO2EkVDY3PaOwJijNYWhIYz
rBpa+2vQZdSCzLEwni2zqoZbkyZdEqnaaD9WhV/loY5Bzc+it7zqaDQ2RSxfx+0lbFtDfeal8j/h
NjPk9/5Stwbl9Eo9qKVojf2ooSCwp0NuWeFAi/Cax8eFe4qYxiEjhciJGdNZ4JsNJW1SCw56zpY4
ZL2ST2rp2QKvX1SXDhLfMtisGrhEznFXfqqhGMf9ELfzRHkOEsAR/a3yQ9VM8l6vPcAMiNlfiXGM
C0EO+9mDRQbgC/T12fG1SoPuqpjmuISfe7uooDy0uex+Wcps9/3YFxHkGn3vS2u5p9vpHxCYTG8C
q3Y+1n2l0CprEWDwdaNFNHxtdrY7ab9f/zB/JU3PTjq3C9hsyDZ0As/lpjw9bUu76OYYdFb7TdcW
8/2ypOlPzRxktE7Zr9yatSih6RGz9dL9rOzxfVAlwe2IsxNtHt+lx6bXUZo25vH1H3fp+3HTw88n
q/cA9p1ef33m8WhnJLCAR4yHQrXmp1Q3N5UJffgqrKD9+ubxNigTFkgEPEjBnN16aga5prUmoXxb
4udq1oEFbkMl7+igTw34szS9AvK+8IBSTCOwR4dr0+o4G5EbxelJlo3YTobfReHXwNfKbld5df7m
yo/JRgQhv1G5Ns706bfUzapnmQ07NkfDhyZUkII183xXrc0QeqBkroz3EuRJkE3hZ6tukdECVjsd
0BlTklraB7FjAnNokdL50bY6lV+Nqk9o95pxaI3U9mgD5d47HP/KO7216p+im+UzoLmGzoR2lVa/
UZPOtjt4SAhtKD1Q8T0nzSodyIgzeXZMUYePLYZi7+K09V+Q9/M3y2uNLzNoSTrSdfWAqdiA50Hv
ABdprPrWV5Z83yVrXrw9jGL1gRZujpxAE84+VTN1Ev874cTFRMoqa8ronpHNIS3kawTwCxtuk1BG
2QomGDby2338T0jPzK2RN86Ou8T6pTulezMGzrPdz/2VqP7C2UXCcytzMTUcpM/mFMypnxeIu8Zr
tppf83ap702z2Gega/draSRXju6Fef3F42+luy0BO5tXiwi6NcGgi/2Zup2o6L6hQLPSydT7K5nE
paHYPeygDX6J/NHpJ0wTu4JgWqt4XOi5V/3s0LOaxL43kmv1k+1Xn+5Wi2iXVMGiSrxh/0+Hysbt
u6XYp6Ce6cSSdsQu60Z55Zp9+TiySjqZJGUuqKbnvuzz5OSIfGVLDDwj+KBTJ3lKYdl+gUhrfxNo
mD61/kS79fXL9uKocAfdbYcQ2W8n9Z+daKy1sFLdU3GJVwIefqvefxmRc/7uyLr6nnttfbMuOQzk
14e98EmRz4XMzWn765hxOizO7MLp1TRSku79vTG06AdV8hpe9eXuB57Lm7/JDcD29M2zUXyFnVky
IKwIYXzf0QCnpUqr+InbxP6kkuSaCPvLTWkhmMsdQp2N1TyX904nY+EhmafYA0F1bIY5uIEp0h+C
uWq+vfkLImEGpwulIp6T89sqcEbH1qQ5xP1a6UcHd59Iza598/ooF74gRRSGAYb71+j89AvODUhJ
WRdrvIre+OTYc3AozSk75jbevuvaAlV/+4CbqNTGyKBMcM72XxoYKXnjLzGe00KGlD70Y2LLZKct
pXvbChARrw94YSfiQE2dnDLb9p+zA4AUl6Fl6PjGbaXSJyOflrspa/0r9/AFsPimlcUoMC04buc8
srlxRhrA1kKDScGTJyv6qI9wyQJRG1E6r/bRzIR52LyG71IT5levJ290d91ulQ0cTsmDXprH0Thd
zAmZTbfU5jWeuA5uF8/Td0uFzrcAuv72r0q+EOAXaNhguM9vZytIDU+BSo2TodE+1dP0SGAqr7w2
LxSjtglBQ0AQhksEMtFZNBWoLCVVc5c47afmuOht9lgCnrjrfb/44EhAe+uMOoDnzxpo58TZzU1r
IqtSjjcz3ecpFMig3rUga5EbtoKvZluoG2Xp8mPS0slf8hLllc0YvGzM9AqV7EJkhrgGhEJiXTSo
obeerkbVZisyyYWC6jLTva9LqZoI0HD+GwY5LHM4RKAxmjzR1cMkwaAdoYUZ/xkyTf1bSj5JH7cq
Bzpi+sqdHl8/FRfOvYMroUFUTGKDEt/pj5tcrFXy1V4gw7qoU7lZd7QmQE+ZhwJlnnjmlQj8QgK0
NVw2nUQ2J0OeDYhgM9xEq1ziqgOfhuAQKkog2em8e+3cfjTzHsC1LILuw+JnXgoVSTVHKylU864X
ifFTA2nyhw48cMplVsHXwVOUAt7+UYimYMJzISIde3ZVAKWyebOCBUnkLAjNKc1CY16elrGQe1MY
TfTm4baOho/HE9Un1OFO1wAXJ90VIJ9ic7U7XADQKe/SJLu3glz/ZNSmujLehceLKiJaCAjMb1Jm
2///TyiQKjkCj8qX2JjnKjK9ednVadZEoBSvuRpdGGqjHUKhpPVAsHs2NS/X7LkXix3jO9kSiHod
gGk53Wq1EldmdeF+p6XPxQ6xCc7rOc1R6YnZysS0Y78rfvQrUgl0XgPz5+trdXGUv7xnKtwoVJ1t
XzhcbiJs0iyjNccbi1LG/SCl9fT6KC8/G3/a3xrJGwbW/nuI/lkhKAFVDgzWijFYKoCrpHCwNqyy
lZT+larJywlhxATWBLLLX43Hswnp7eCMuMuZcd1ksBhowiL1LrsrtKWALXUaWdOO3A7+JmSxkfFO
t5y76JM9zr4Bu7999oW4h1H7HhugntogAl/l4rXhYF4jqV+YG5EFxUFe+y3+PEsdnHrV5hLp67gu
k2Yn537ZqcnVd68v1vbbz+bmIkZO8r0R1XgFT+dmg8bKaoOWdTLbObWE9i5zLYW6lllS0TH2ue+/
tbdGn4u7E2AJTyIX9zlgRuUEDWZRBLdtFqh7qr7jrkJO8MqJOl+0bZSA+gWgEnATLNzpxFIg6rlh
4qxZzcUK3tLN5Q8TYuJDbZo9tWVtdR8aM69vbeCXFC2Ha5zKF08nv4Dt7231A6QazPMFxN3crmut
TG69xs1HsFkWvNR0qexbtO1BvvbpfPThTd0Po6qfDGxNC0qohvsFrK+CODJ6DxK+z5UFJy4+W/K/
v4vobhPIdam4nMUjjatliHkayW3SjtqjA99rCCdyviTMjXW0Ig8lFXnnVTYCTCV2hPA6+gI3en8c
OyhjtQHFs+xT/DaB/tpiNwx2hs7VPLYFr/zgDFGqmZW7q9Ev+VEEInjUcjUHxxWR4zujdOhyjuDD
2zAXdAbgJgXavdjQL5ED3LILYXfocDNG90fpGG6J8nvmu9AU7TG5IZ7QbyGm2MFBT73chJMKcOHm
f5ydx3LbyraGnwhVyGEKkJQIRUd5e4I69raRMxrp6e/XGm2CLLJ0J/LMTQDdq1f4Q2Q4ytPcxxHw
Wof0CTTtUn/DoMHTfZGtESBgNYHkMqJKtVNnBZ3NsszWIsgj19lpRtbXO0PxLHhp6tJoxzKzivu0
NZLPXSu0T43ZiGe9sOEGzWaOeGfd5H8ajY4VXfsVD4u0QPxnHzVKYe4Kr68teladBcEiFR64gibN
vzRmBLRxbYfa80s9JTrCnBGyx4v8p4O4c445i4ZXASQQR/1ql1k6PrpraqSB3pvTtyRtrTwoG1NH
ST9u0n+UPhWp7xS69j/X6qsnI4bpAsRfx7VudMtOo1Zt7Rni/LL+seLCeKqSvEE2BqOZvy3EATDj
tTU+tfqqFUFtN9VDXyhVDswWZ5pgyAY8zzBwcwOvWrIfQCebb6u1RD+bSCRQ92KlOOgQLqJD0VCP
BFFvVAnmGbFr+LkL8a0xY02gBg4UYYdM9vKPsxrWvxhxLYTLaJzNwC4m0Mmpo88Hb6yi0YdgAVeA
YUrxqUgAP+aD4b32OVbz+9nSlV+1GnmjD8/FgAgyJsW3foDs7RtiWPpgrmOt910gcflOg/z00g1N
9u8MHOKH6Qm4ekY0ddYOaVkc0AdPEdFhWE0EFF0xtGOgCXX9ifwN4pngu7tfGtRIVI6bdP5WAgRD
40xOwHbR7Kw/F2TpMt8r+qIkwyJ1xojOo1PZJqM+HSg4jYImhRK/kiuuzDk1vD33XV0WSSCMvH4S
bl5/nc3ZgusYLSskiUhJx0BJqv5/sZgh//X5WLy2S7fC2uy05F+rFpq1Bx1uRIHRTd2/BfIp2s6Z
TOMPOPN6vtM0pXpIMBas9qnXd3/ysoz/9nEuzRXwY659LVO0t8yM6p9W45VfKm7nJOirQn+ey2r6
AVNs+DqMDH9gL2a5pOuBQSIy5FlDgm/NEN86zgQnZy47P62n6ctguvpjBoCi862lh8/aLI6y7h2+
BEK8ZZwZB61vldU35hrgpQJL4LuZpsXfKTdnsQfarT63XrlUQe+a9Y84aqvWp0Hmdkecut1fbuu4
z6ZZRF+YAkK6oe1lwPucZ9HvDKPNRRA385RhDN7mMSMPYF6P+FDi5xGDRH5W1WlWdmrj6S+Y3xDm
0qRz/nEiZRn3paLlL6LTonVfj8aYYw+WNPOOrwnFXvEq+yliRvTPOhq/JxDkDa+s8tfckip27Kv/
0XOas2DRq7j3e8wTXlO1jL9Rno9AzNVaV3xMI+r4oACfrx6tNk5fYRzEMA5EVLY+YGW61i0yrD+6
QtX/jKOXdfsuquMvSyq5PoNRihhu0xK/QU6gnlnqBChUYiqK6QvhsV1Kzc1elERBzDC1h/ib1aRW
A700NQH+Fl38FptJ/6rlbJpdlXq4S5aeKH6IKPWOAwF42I8lQc3XbGiXtT07EFGUtKn9wirab9fz
jG2pxhkgi6avIGsFGq+bS6eD5lXifgxN1F0fF6+wv/d2Uh8SQxfHSkucGx2hbVrzvhyO8VIhVWon
bG7/WUy6EUewUjUQvy9YakePRWdGX3Mq9B2yryb09tS41brYpmzvq8IF9iTrH6jNpjbJtGWiIje0
0Fm1IWyheB0ERN8bBd6lVdDGIXeSPRpGoaeZDb7Hda8qhRYqTQS9OKvYD1pe3Eitt1m8fBbgT7Ys
sJHzfae//yeLzwrTRcFh5oMBb35IPH0NiKfgJwcwLx/dGxxmVHNBhlBW4y1z+kBJgiCjVP842p21
3E1KIn4OaVn9bmnIP3dJnv29vt755mBEyKyQRAi2J9O00/Wm0hRQmzXkJOCU/iqdob+DglA/WVBm
DH8ZOsQZJxDFN8qI8+8G1FCihmXLCW9U/XRZT59WpDEH72hlRAdDyeafSb6kN2q88+/GKqAnic1U
KnzF01XKCHbVrGZIWWLgBfHC8fxkhCupZtmt0v/iA/1nqc17ZPxbljnN66Ndr8uukDgezShu2Saf
gbFkvoocjRQ0oKnByPX0ieIm18oUG6+jXQBf8VWQX08zL074xD6pudioVhrUCw0qvzA7rgk3hyoU
oPlvvoAWb8obpcWF53YAfXM26MgCytrUTNzxau16sXdMYXAf3cXVPhV1pdw45u/b8L+lGc/NWJmR
gDSjBRa7iSY0DbVGcQbn6K0DeJYIm470UCwpdltpq6W72bKnT91QQUyxShttdbJI48VQAbPSF8nj
XzVo0yhQTQvzbWy/DXRSWtQIACLBhjlqhTl/fIdLS2OKrvd253vl8Z+YAcnYSDCEco9KW5o7bVqc
3TLAALx+fM9fPyNpyjp0RKhY2ean+yGlHcrl21jHtU6nAAvANEgbPbrxkc964TIAcnEgKAnVAgjg
5gpBhiCy3C7XwwLS9rOhKulDC7DtW944lMZpHIexZ0G8Ive+1+Ox3Y1o3t4YjJ8fZpquIJCoyw1g
XVsvoxybmU62P0NRwaDJvCX6t0/LOJgspbzRpr5QroJk4KqkWJajhq2GYa5myLIuixpaucoZwqh3
ecaH2vQnJwI9NYzRvdKk2UHXnDLM0f5+nG29CtA5qV68Nq+fHaN2/1z/1PJonx4B+i7cCrwDaAJn
pWo1T4mSOJ0a6q2Yj2pbADJyOm/nRQ29aB1+6vX1LrxvaJb0/IidHD9rc7Jt1AeFApMbodoSDX2v
NP1hWbM9ge5Wm/YM8MPOgpfDMJNWmcVFu4meWNUITB+8OdSULn/w2hYRtUj37vSZnQaSNg2WJSv3
ADSWJ3sE5RUpzYTsRD99jfHg2HWrRU09xdnXWvRmADHRu3UE5BbfvH6iD/wMmp+0DbeSvkOWKAV8
kCGk3oSrOpv7sSm+KEL7q6AX4uJ9Y3XztzqB86gM2pOC7+L++gc5P+u4JzD3xbIaF0xA0qdnvUqA
CQ6JNYVNAbHfcWD8zRGIyuurXNhm771KNF1pip6RAcC6ztlqtHO4mpF4NY21+UR2rAXdXKeHfFnn
G7nVpaeSnSGc1kx5jWw+PcC6GJyjMYd1litfdZiHMG3zj6qUydBFdATCzBiE9pPc7P+JxquWNY01
m3QX7FUcB6sdD13Tiy/X392FZ0FflTEyxS/Ite0XEigI6TOKp6HlVdYObqUT1HCPP74PWEWiG8Cx
y8bh6bOoBnaYWcQXKmtbBHY+NIdeqz+KrUGgm06d1FuWZxI46+kqdW8pGWZOImxR19mhwaPeOalZ
BYKeyY1Ic/7agBZJnpCcqvFns7HLos6kbIQeRiKuwgX2qV8KK7mx0c7jGQAuqe3GLQKQawsZQz1m
SnNHGGFDPvo0am18N5utuGtxMLv76D5gKfzW6brS/YfmevrucMTtPeRJjFAfE3s36nUVIAF+C5Fx
flJZRddpxEv4AuJ4p6sY5hy548IqRafZM+JBc/qSOloV4I3X+qKr06frj3XhWmRFB/Ft5P7kmHGz
80y9Xfpo4UM5dOFe2qkvHqqkXo5xDfxqqVH9Q+NFwRcjT19a9Mb/jOVCxxDS/091EvmDNRXZ5xu/
SWY4p3GZ14wQBrQRJN/PrsVsISIuS6+HfZVYrxWTvcdE7YY7K5btMadx7X3XtvNu0jv7E549TWBW
epbsCsNAG0odtOm5UbrmRzwm+nNaGfkXw5gdH8ndftepxS027sWfC6zPklNw3uQmYXOU3JtnJBvD
3IrjnRiM7h9uO/cVfqV9p2eWHfSKxKYr9S3I5KXtAhaB0TtQJRoBm03Zm9ZUD+iThuTHjuuT7WVh
VuidjyKH+VS0Y/3p+qe5vKB0W2caypB4s1sadwV0nrp6OMWTeiwURfFVLvq3nM7ZwUAy7tv19S6F
EQZEtDjIj3AY2Dxgu5QKXNBRDxcUFF/GyNMOppfeOgQXwghRivyTdJu7eFtTIg2IXJJdGmGWcFWV
Q5ccwELRSp68D98mMlQBNZD/gO/YJN02dhYlQr16iAZRERYKjfMyG2/hTS+8NUknYxmI1DBENhvS
aspmiFR0KazWLg9JWmehh9LU/fVvc2Ev0EQAK8AImQByRsjw6iSqmKGFtJvMB0rYAs2Rxr6vUJ9D
Oa0dbugeXvhKJ+ttbq+prdbYGmix1eUw7LPYXAJNQcdACCwyrj/apRcoqXj4WlACI9Z8GobRNs9w
/0u0kAbjHCSuPgaQAW6ZOlx6INJjfLTAdAO22nymmaYpKWWphXNZpuDIx5HcbBjvqqz56LCVmx8v
E4jc1PXkGNtkPEOaY0khLoXTMHQ7FeESP6tRGrv+2t7BCZvAzRmSJG42BJQu4/S9dXDcc7dX1VDF
ddzeqUjR/49GX98HBPr2YA94nwcd0ib/lG2TW/T1bAXlLQxV9YDmtvpMx8+SSjVTvPi6ViyIS8II
mAMk+NyjiIu23Q2pW/4211L5LblRyI1EjYQITwb/EV6tyo6ChmkAluWr+HhSI7MmsiiYc9Rtm2g0
NSKBIm25YW4KdzcsY8L4Z7oluHDhXHFi5LaTlQmNodOXaJqNsaq54YWKsqDqyByK8O61wdJY6Co2
UXYjBbiwDWECUoATERhlbFFidq2YDeBvJ5wJKge1V8a7yU7UYOpt40bIuLSUxIqRtwMaJps+fbSU
+f5kmakbJl1vHCbGGb7JlO8QWeXf61vxwkp8J1MqGHBx0OM4XQnOwDxOg2eE6HBBHRKI8nInK4+r
5orjx5dCuVuOwWl+Ul5tloqzpfGY/YXqVA0/q171/Ahi1M+sTp2Pb8B3IQ5oBFLLYEvKiBXHVpWk
cELRFxnzVN3bD5TJN2BgF6KfS9bF1A50AYyTzSkeB4wDu7hVw6qvnIONdiVCk6jfffi1yUGJI7Nc
xvRb+Y2hn+zVVHs1zIF0haam5Psibcy7uFmH/fWlLpwo7OPpr8qmB5abcrP8p1L0Cvhw0JTVcCjK
/N5jprj3kEjYV9qIqHtu/+/6cvIiOo2CLlWcdLAgRHCqNkn8oJe6Ujt9TVuhGg9gDvLjpKvxvlZU
hr8E6RlZLjoh11c93/EQZ4DRALMCUwNv5/Qhc2n6kDFfDCvTrveRarbfq9Io3xykym4sdb5BpOsI
ZRdPyQR0W997k94zFmzKcKBoJeFtGIb2CO1ef6CzVUhgUGaQos7cjuzE0wey9NXqxWKvYROtAjpY
MTxYfXerJXa+Cikfkya0M3gmd3t657ytGG+2URg5EB2h+VeooC3mjR0oY8DJlpBqNgDGSC5xLuCh
Tp/F0DMsgLPOC9saCmHqLV3qu5lt7SD+F/sOjc/CN9SqfLJTw75RJJ/tftYGdkedDIaMKmWTs0dS
sdCqyyhcUvTaytjrfFvr3nTd+joP2ufrH+1sF74vBHHHQeyCB918tGXuW7EYsxs6qEi9qAiLvaK2
nh1QUOxu3FsXvhwKdSQZ6HbQ0d3qQOD0ivsn3LUwAjntd6kyBCaUuBtf7tIDkQgyIGT4LjVCTr8c
ws+E4sjywjyP5mNHpH9EUrPbTVY13khw32/2zS6B3WKCBZIf7GyqO62ZPY2I0Ifaksz3bYwQqFi0
4nHQ7fgvguv2PUoNBWoKuv2INJmUefW8z04issDV8/IlGjzrWFl5EjJeXC0fwS10CBG4TgA4VN3h
w5+aWSZNHtlLZtq42Vdghir8rx0nVFxlube0tgkNfs8Pt5vW/8dSTGktdrAtRy+bK3buO9T6upaP
AI1/F5eTcw9oB79DN7nFRIAFcHZWpfeV7D7Qtzbc7b7CWSQBI2ESESZnxIC6q9UBpPM6oSWpSuxB
NVuRRoUDGvzAPQqjeGq6zkG5r9Z/z3k3vdnzWBh+Yy9VdpdFUVIFA4aFnr8qqfU5yvqSCRZU7slX
wA29JcjEPcKrNypyyiWKQi1RchDlURINO6S3rTWwBq5rxGUT59sMJe6TPWPKJUmL9QtxbUHge27L
L/rg0jyv6iT1ZwD0z0oSa4CY1MYGMqWXHekqsh9/AeI1P6KmS7sdzR8LkNcc689aMlYv5qoMj2bp
5f8MQtNyX0PyBNnkqrXinZLG43d7ogWAruEwvTE/aj7ZilP9bNzOLIlqsfM3jcs220/MdfSvjafV
1Q5usVoHRbYM98z6+z+V5w4emGZPwecLYEtxnKvFHEI5B3mZaqt3dgVaDrFfYoXRBH3bCBY0x0r1
4Qwk8f0MLgaOFO4Kf53UUKAOFNkMOLZO6ZAtkB78ehrd8WCrS3dv2nmvI4/cG0aQprPyadXB6/u6
qVg7cK3pdDBaYb0ZaiG+JoypwInGxpuBoloKwqkbyoOdpVq7izsLpWY304cF6rqnPpUAXxgKV96g
+x7GB73vDfXq7uLMQm7UruL8M9KvUb83BQcSMTyjR7Zc7fF/Fi2mLwHeMtH66LRG/o89rOAAlXyt
v9qZmX7LKOf+TCZcLBBjlf6vg8xXu0sUvAGhQdvOwTHa4bnGEVDiFVvbDQejaQEBjobX7uPKbrw9
qF1D/aRYhVS7mBL196wrbDjPipAbz8kRjLu2QhQ7cCoTUqdVGJAyjESrxg8HUBorCCxRWkiMzLbp
bCFRCm1Oqx7QrUaq1mbbF37euJjl6QbGH9eD0vk0HcwDWT8EMBj0JHybNGgGRkgvv+we1qHRv6rL
qs2IcUSR4ysk1P/qYMX+6CuX4M5deeEguqoFFmbeucCV6hIthls/6DyeSOIi0jSwqLkTt1cikAFA
6QtCyp2bW/ZOMIlcdiJy7V+1Z+d14M6q8qCIAvrPkttKdKTr66iPZox+IrLnmjH6ejlW857xIMWx
0xeomKhcstnBcFP9f+mMhzEyEVXyvw67mO5OT1zxHTip+JUXkwFhfanzZK+nXfGrHYcMZca4j1+R
E0VOC+H83P1c1aig9yti1tyjq1aGI6DSt5aCM3oo4kjNqKCs9k9pei14VYAXyl2q1ka2Rz5Uzffj
5IJNyLsSjYlWyWs3NLI8e3VwJxx9mon2XTn2fbYrotj7rdLvin2xOvWP1tZKAZ+41cQut5z2NdWq
9meRLLAfDfj/d6jxLk1QYHmC8LljFN5+NVCZ9Zei6HPfqFQlurPdnPc0ZV433+NZYMKVbtEM9TW3
dB/7OsKswR0W4w7hWbBtSR1lSHrm1BsBeeWQHRHvrb43YsZkmjQMiVeRFOhdV1g8OyB9e1EHiO2j
MU3nV3nttNKOd4071fOuXmo3CegUmb9HOogx8vIzWhT8fqW6j2fuF7+3is7z2yhr6ycqUey5y04B
cmpn3pzfeYiIvM7SyiqYNbeCg220yrd5xrJy5w2K+zbwJX9ibpAkQWyna89nz7qv8eIQuqmVREjn
VLRPcdyNDK/juMWewVB/5d44LaGXRvFwV7lVIySxaqiOo6asoGBz+tI3CvuzkofuKZ0KckwU6NC+
3+S3Q4qC/mTV9UM/xCaA2bj/TsJm3nfgeYMZh4NDyZ/qxtk6zwBZFVdgFycrJibb2dw89M2Ye1aN
RUk6Hir2x2f0hJsbAew8f5aryDqObMABlXGaATJ+MKLK6mto8lImhF6C+jKnjjiAjBkfhTbcQgRd
CBhYU5JaUYAbqrX1JS8qMbe2mrQPiKktD2CBy4fYWL2XPhfqje92cSmpOEVtLLER+umzGeqMdATa
4w/TaDm04DAJWDOVSfSAxej1QHhxKSa12AXT1LKszVJd2SDrYq/tA1Q+bJGsOljVGgfdBSTA9ZUu
bAvgBnCnGGkx1jLkZv1Pub8acN+LOW0eWssaj6W9Otgj2cpH2z5cNHIoIev8d1Pe01UQ8p0dyHJs
iwzJ247upa/hxrLLoeveeHWXHkiOwhApMGzw/pv0V9PVLhojt3lYhKaEc2q6T7Vq/7j+1t7bOqfV
B1RIidggDWOYtNUeG+qC4Z/ZJw9VpPSlX9WlzAsMbf1iJ9gkAPOnmePPq5U9tHkfId1rdMnX3Bi0
hkFdNan3s+dVKLPU5qjuMVKDR6HjjQNua2qKsMUWG9Fv7KIM0i87+11E9vTTitU4TEr6kwwbdSxz
rj/UhbNrgaiTAwrGnGeqKR3yFr0+LckDTjXDb0NNDN9Zi/KzAa75uKSAyq6vd+FLIWUmLaCQqaUL
vtnk8+r1qz1aCUoP2eAPk9B+eKXn3WgwXVoFnU+P9gjlPBXR6dZz8SyTvJD0ocqUZL9MBdZaKhrV
15/lQkxHsQeOJdEPO7FtH1obBnXMk4FVMA8JV420QLdzE4XtZWwOOmPp74wUbsmoXXg2yZoCE8lI
iYi0aT5iuZoqMx3BB82pXGyTjBV2RUpb78bOeBd5Od3uzOE82leyL8Ke30QJYS5m1LlD/ICfQWv6
2jjE670ZtWIKYs1K4p2Vp5n5ZbL1+Ec09bHhu0ibof69duJ7bRXjW4wRFGYbYlqfkJPv3CCd4tn0
K0SllntPK8iVqtZtvg7FEnmYfDCX88Vo4yCFgLov1FLC0td5/o3ghEgCd1rdf5D0Nn5k1FdjoCfm
9IURX/ZkQwP8U2tUo75AC+krRqHYcmsMYmd/yJUByKOHh62v5c3UPMZJvw67aoizn2s82v3Oot4b
SUVmr3yOGyuddnUr8D0xK9eOAzuibxjMTjwUu6zOx1+1KFd7h0eC/tzprftlSdre3amLWL7Oag4X
cCapQfJ/1uIyMGF5Y+ES5XhgGbBlhn0LDLralfTfvSfhtEVK8udpn+pYSd8mq9Re1Wn07APuAdm9
iinbY97EjXfv4ZHi+MOQWqk/qqIw9pVXrUNgeDVPI0yt+K32mNpDJXGt7iFdsHjzSemqCQc8Eb9Q
a9a/xFIrsCC8VNd8zBKwSl/MwibeVOma+HbdCSGxhcurPRfxszUP5jM/qcfgqvEg+ldVZhKjEl4/
9ik5kinXT9RZNKKnRiyi2WgjycoE6fTctowPMFKes1AxvewuTYzGnyrdxApgie7G4hZU+hziKRWn
5RQYkJsu0Xin6yV1W6s9SnWhm63Og9l43RvYivF31EI4Ko1C3xtdnWNZEClK7vMF4v/RuC5vtLXO
TzSjEQlQkHIcBvJap79iTVZ3zZo4e0CoWByysV0fKdxuMYzP0wuagYhmSuQysrfbbnFqJT0Hr9VD
r/HifR9hXTRE5kRO79gf/YxAdEwkg7gm4ZSey/lkcYwKXW+EfRKbv0tnUZ8HixMG37jEnd2evl/f
Nu8oh02oYrOgSUYRCRBiO47OamwuFJSqQ4NM9J4ePy0ZKLVHtWG3WqVXH/Rea+9azDmeldRePntW
Fe1KLFRetMikUsrL+msm6psYT7lhT3+YnPICVibTAru2zVQjugaS0pg9zJmhfV+jyNa4jkjB/cIw
jSIQE5KD+3TNsMrMbGHuHWekzp41RbzeeEfyztv8FDoMANtIjzhfzmaXlcwRVqet4gejSG2eOImW
78zE3b/WMJe/y9LU38CLV0+YFZojXLEJtyRHxYrDd1Rh/KLCJAx4MBfuo9FZfxcZwn87uCCL2I2l
wPumUrXBRR1sHZ3f13/7+QEBpKHS15SYJ5SNNzcRToUrHbg1CvMqYxepdruD/2LcuPAurMLrMSXf
H87QWbGEtH6JzkgVhW5UIvtXRr/V2P6gnS9dazCZjPWANJB2edtT6ILeT7FdcUM3wf6vMaIX0cPi
XFPvrajqG3PKM4tKes6Sh88ytJ8ZOWzy4pyfoyJJER2Xsi6ox6MuC+quLF+yWGR/0bItfIac0b6m
YXEcINPvemGpL7q31LFf4HuTHz74JRkyEuXIgyHS84o3ARcOdjR7i7COSTFDiDSJut1URTfiz9mX
5HkZm5IASt4E8i6nAVUoSWR7AtB6CR9u343obaejcksk+NIqYMWl4qlU29g20qa2ideBtxkakbug
SRfFQTRp4sZw6izJJHZICC+9QUwzzmSVG2OIVeE2Mc8y6HdT4erSUibmDi7bXRovxT6tzP7G5Oh9
G54EC7kqxY5syhHD1c0bnBN6oZbexWEKKl0f5m/J7AXm1LzC5Q0HDxmgZnqss+mumJt/R7T7nTjH
UqZ/TsT63FlmsBr5cRDWAaG6Y9fH077OsWBsnBvlhNzAm99JgAW0w0/kp24pMl6JN4vVjVmInlua
0PAarZ/NbBe/ZqQTDgaEgZ8DmRGGVbh63nhJZxeqfEcO4G00whm/brEGIADkYefg0KXwDs2a5ntT
obXd1Xr06fqxuZAXcZLhdDFP0ul4bAJgb8GBWkUUh2OC8KmDqRYsjKwE0Gum31MTa8Eb7/XSrkN0
DOEJ6mkqgM1lEUU6g7yIOZlAXBGIken56qIe4GvnPt4qYdlGH3U1eIdS/GfJzZaza4SSJ9SBwzQt
f3Slpu+XHFJP7sa30pPzg4uoKzKmlDfUoMDwT8PD4gk2RjXzNldtPRZR9HPsG3GDuXOOG5Y66CRC
5BncKty4p6uItptU12rzMJuIsX5rJkx5psRtCa+a+BNpXjHtmQYntq8PaTb5UB5Ninyl6HU/1SJE
iUmF7Se1APC0u76fLmxdjAEkJJygQiqwedeDpkojao4NxUS8B4PiPVHSMVcb7OLP9aUuvGyKcHlp
Gwwb+Hv6GhYT3lRhrFlYVSVabNDt90Ob3eoIXlzFhigE5oL0b9voZBxpcOKdLLT6fNmZ01y9xPag
fZTehkQlmjV0mEyaZtTfp88yNbYWlVaVhVRk+AQ7/chAfbJu5CEXDjszbviu3JAkI+qmCCLOi6RT
7DxMTLt9ihLVflTnWLmfdax8/UQ1pxtXzKUFZUXgwq9g3S3Tl2ErTF81L0OAbqhBj6pFpEYJE+S5
ALOcjYcPbwkmT4zFSUngMG/nPT06r15a60lYs++DdEUsb8ly8+OvEbiKJKTQgJTjpdOP1dR9Wy6p
vDgnLT0ovX7MTT3ZR3X7acyYG19/pnfk5uYmsiR2BQqETVjZElSSURltA3HsMGn0IrmPu6l9wfMv
+h4n6xiuQoojgHHSfludUgifgev0L67zCGl4VVwjIusVlX6QvYbyoVoXhFawfe21e1bqP0knObQA
eltNAwbtLRb2Y9sGUd4IZqaWpOvVGPiArV+G+U6os1o8QC5TrYCZ9WzvoDa1OwPbS3vfL5oj/CSL
yp8joryfLb0olhu3x/mGkl0j0CDg39Gz3p5GRtbpkDmRFk65cALF6cGfVmBBqQlRUEeb/caGOqfS
Uf0xtCSrlrrdcAxOv/WaJgOumd4aprXSmMEw2uXPtI3aOmhiY5p93Zkay++VetR2qWE2JmbCuW4c
xCC8GOht4sgpo96+6k1mRIdcxWHV0TMm3nlCD+r6VjmPVfxYWcwAZKGhbG+ak2kuGopTfmyHp9aj
cLOnvormj/YU5BvhBqcDKmF225JJ14cBPRhlDXPa0TvbwNldE85844yd3yMS5CuZbLRsCFibUBXp
NYo1raWHeSbMHQ6nzT1avuOLhOJ81CtK0ikIhiTCNBfIujc5UKrVSIsswgwnHIn81LLLnY5e0I0n
unBtQ54nNUDCASgYgeN0K7nAIUbmln1Iuh2Uisjvsi7ZjXkVwqrxmzw5yGmq6K0nukGPa9wfU3m4
Vq+8BRa/sE/oS1EuohosQa2bl9soGvDf1GuB2ZBgo6KOaEhpfNQchtcKtVLGLMoyOXo6fV5y9lxb
hN4hlGG7bx2ZUDDH2YdpKqxCKCAcA3UAkaafroIy+2J3ud2FsJe9Q6x0wx4ya/zxTc90FR1Y0nIb
fbFNGABbkXSGErWh7SbOoXK16li39CSun98LXUN0X5k1AckFVscZPn0YT08Gq1SqLhxiKzpif1A/
YU9t43RfFM9K2ad32izszEdlJz6slMNPyjRH99d/xYWj59AzBD5AkkCSudkdztgtLUYVbYg1hBXY
elIeFduOHjV9zG4M8s4hI5w2eRwQKCZBJ407feDW0GudN9qGsbWgnlWVO9AsZmBE2TM2rApU8QyM
pqIxiGjNAtr03KCvNg3frj/y+YGg1pP4P9mccfjSpz+DXLkt68XowIkY8V3RiXanwJ2+EQHOL693
0TYJxGHKx5k4XcVp8cV2bC5yq4sV2v62ezASXUWaR0+e4rVPb1xel56K4TIFLAKTjH83AcdIJ0WN
xwlISZKmuwq5k908ms7uw++O8IxmvNSmgfax2bMMxuk6KUoZirKIAndtUDobQEtdX+V8U0LcgrDN
QZeCd9v+vTYqTqkVehVaAlGAdE31fWZj7pngtXqjvjpfClQDlxy1NxGSyHX6mdLCFUgXqUSUeTYU
YGCpFbjDFO3pA9xULDxvMxAjpfGFJMBRZWwWWw13tEzw1aGaRuMreBEN6zGsHuy6ZZ+Mg/G1iVpw
gF7n2q/XX+n59mCQKVsbUsZQvtrT54wqB4mppBVsj9HAULsuP5WVbd1dX+XS25R6QiC9uQm4zE9X
mcig0rqwRegN3vDUzOa6M90Fdo1jtrfqm3fe+WmqbDHiMUnWmDrD5t6EE5pOhWmN5QhYtdF3Ba4x
DyIHD4F+seo8SYOAI11kF7GtUSQ+On1It8EJUL7FCEX9qfIZv2orJ8AOtDKrg4nw+40YcOF1vOOL
sUwj1HAyT1/HMkvhynwcw26YAZiYeXk32qDfsY4qPl9/8xe+LyQ6Onxg3kkGt50Wsxb1rM+qCBGr
rPbN6ja+A0B4f32V86D2PgbHFsAggNKQOn0ggVvZqseETsRUP0UYPGdVH/lrZxyKEkW364tdeiTa
28y0uC64HjeLmY0rXLS9uhC3NPNlUCL3rknKW3H64irYRcDlkMnFVgWmaFM0LHWtC911WT6vdo3/
oCmGG9H50k4goaCSQWqSxsymg56a6zqAbWKV1puD3JnfUFPMdp2zfLn+0s4XsollBi1e6Dfk05uF
4D9igo7MWwhOvThmyzreIe6sHnBqv0WSOt8MbGlSW2SsYdGj/Xq6GRTmkBIX3oXxHFcHdBxn3zZy
AHPaWuw9kdxCoV16tP+ut0n+UMzrUI7nHWIj2303Eb7wRZtFX0fbLm9MPAyZ9pzGFiwiEBKTDsIW
AIlNWpTRIln0OevhS9Vq9zMHAfBsG0XrHVH68yoQ1riQg0TuSVHypFj/rWAim4gZrlF+l1NUJ7ik
ZxiBC1NRV/ogUTIwUdfy7NGpUbTes/ENNzDU0jEPyWAu32N6KtK+XHifNHSVwLCX1vJDb6skLGB6
Fv5q29M/UVqp3O6iqd5wdtZn6QqWaB8+eFy/LlW7tCMirhqnH7ZN+mJlrleGfHb3riqSaZcQtnbX
d+p5bxgcMK0O+mxMV84IQe2kx0WVNFVYaovxZaHt9iotvGM/Gm31Trhq8fv/ODuP5baRdg1fEaqQ
wxYgKZGULEuO4w3K9oyRM7oRrv480NmYIEso/RvPYlxuouMX3lCD7v769qg3Ni1UYwwfYS1SCl9r
tuG20BlzopQnWsvYqksEIGcg2pLY1O+qLYbfjZAXBAI9JEpiCJzxCFxOZZTrtddUdklmG+UPZIs4
E4O6+Wh5Sn4ncmhxSYvqp5JClev7WJwyfNqpjVd5ubGoNz+chAaha4eMY03U5HUoe5L5krZko0Z+
ZibGCzlquRd5XDngdRV1I7RaQorVGTKWW5UG2gIRXN/fisRKwwqNjGoKk5tk5T+oqT23pQUgWPzT
IfPh6555GIz5/TW7BbFF+Lh0qpcCxuWsh2qf6NYc5yfbkvFdOWNLlylauRMo8+0RgY024tXruI60
l8iCuGeBDqydV0jN6Gzgn4C2h1amQUu3A/nByf4RUkeuAq3MYhSGMSZ6GbUp39jR1w8Yg/NAksWR
ZnAZX37sOKYhrEcjPxnIsnyLQLo/aEX+brE04kaLKgI5N0k+4kaXo5SKM8dmmxYnRerJrm2r+rE1
h2mjhHzrW7h3TIw04AZdgUtqt8rdAU7PqQOwvu9DzXhIYrO5f/8dAEEAQiyxMOjB1YxFtnRH2aVU
xrECu1PNsThqbawdUurM916feRs33Y2Hi42xAKepO+kIHVzOXW90c4zPGnCkV3EZW+a1XzhgvaYw
sj+//9sgY9BLXMSaGO1yrKEKecyg/JyaRsFxsQYlcoiKsBy53azpiGAbQq1vD3lj0RYaIgkbRUiC
idV0elQv+hky7gn0rLdzjc7bxWjgvn8UAk6qMnRIl624KjAlwNOaFDz+KUv0xod8N3yURmxtlH5u
PEqvARowrkVBdI0AipxZHdKWmFM1uuIpNjTlKNR+epzxh/qgN2ryoCL1cXx7Am/sDzbHglcz2WHk
oZdrhgUxz6CsmhMwC3lP7G7t4Ly1uzI035/uEkkbWFIDcGbJ1kKAnZNYeq9a1Ukaahh0ZvkbKz4D
gltcvX/TLykClTpqXNQGV7si1ccc4faoPiFAXuwlOgF3ObyyuyLtt5hPtxaN7acSr9FPw+Lgcv7G
Mo4nbzShRcb9sEt6Rz45KFNBusmqLPJnrZaHQsRbhdVbw8IhxSqK+eSpWQ2reZEOda6vTsuZ3ylt
HgWJ037sh5Qmm6dOB1Wr3s0IR+WNl4YvZWTUTFezWo0IOavZVJ0qPXvOUXANYjG5G0t3I1TgMQPY
T611sXNY3SHW1COSlzGfytAWxzaZ6AK5ivqAzVf+X5b08UY/9EYllL72YmlEdRp51rUZHExu0uiq
rU/2UOaTz8WtPRuJVJ8g90T5TqknJbnP2gFKKBeafpRuMlY+XuRb4IEbV9krmgoSMjiQKywOfDBr
TAa7PonG0B5Qe3cekJl/NxV+UUNeXBcXsYSF0nC5X/UqnRSJJQfnvfPuG0OU93bbV/u3b5Vb2/Pv
UZZv/YudMVW1kXi1Xp+cKbInHxBxt7fVlBpImZvHeILMPEB43sqnb11mxFyQ/OH2Lhfa5bCS1n+o
g6M8RUtqgcgT2OlS0uKuzTHe6oHd2qkOReXFH4a62joqUZHtVROVrkOSQrkfDbjYWTzUftxg+tkQ
2G8E0Tf2B8eBfhhIHW7QdWbUwhXEYbIaTuXomXzb1OxcJdlqAt/4Kmp1ZCnMInrWxuo90I3WaWNZ
yxOBUnufxoA67UaEu1RViqCaN8GEN5Zs8Q0kjacoDwxt2Ul/7RSrB4yd1q2kxU2gLnEMuO/MpDi4
vW0d3t6UVxO4PHS4BvIKIRNCSns5lOvKtDcKxTzm6PzlnHTDOsQqVOr3RgurcVabPwdj3U2tyz5v
muxsF8ACwrQPN47YVdzPKAtXjSwZ5NiVMmZplNioEkQeVacsrIc6s9Xn3h47nK61snuQZm+AG47a
9stkdenGXrw1+KKSvMj7IA6wLn/C1yjkLDPz6EZq+d0SI0aMTWvn2k6k0vPuZapr96McPXFftIWo
P71/JdkxaF0tSgpkBpcrqSIYLVFPMo6xiNG4VCfFt4zof1lHaFLELOQdVJVXW7NxYaxzjRpH8r04
MJPM2qNQamzslqurknMGC3BBqMEbBrqy/hYrdLzaCY9WrcZ3U5Q6T4Y7wvMu2le7mjiQeSpe3p7A
q1O3DLoU5TG4goG4xhzqkW6EFILDo2fF4yel4mwj1hgfIShvleWvge1cxwQqFFnAjhM7rz6wa428
NcbSOUq7Nn7iJCjvQOpkX7TSUh6VKCo+hG0WP6JyX93ldavcpbFt3+VeUR8yT1W+Sqkl4m5I7G7j
BF3fB/wwdhC/j3IVMlKXMx+KKXEkEduxxmT+kMdp/XGe7C2hyxtTDZ5mafgvYF4KpJejDLrZCVcm
zjGmIvRPPGv9g6D8/9+cCX0jlnm9nC+qHq8vH+pe6FcvHILVjjWk4859rTNWjH+4nadccz3AkT4Y
alx1/UEp9d5XQZj8qCK1fbIwNx8D5LJCK6CYrjv8jTR6xO+lkTscquOvDFM80cWq4UBPXvIbT5Gu
Cfg30ZWblRYNNq/UR9z5GiqGHawhI0t9tq4ZBiWvhQULUA+/UeWBWhUXhWh9DECoA6WQCvweOMdW
Yfg6nmMOFrQebBjicmAHq/m2PHZKZtjHWRFoOjvURr6IfqpTX1hGf3C9rLjnVTMftXgYf82a3sxo
jOrR7u0TdmtzkRCArV2A+ERalz8jNQQktwKDsBgToEVLI4XhNsQbo1xDPfjape+KLJSOTtP6+Rzz
RAwRfO3jrHE+qEYZwq+KpsVXJSkPcd6Nn0NY58CJau8Jgehswre+xeB91nVfJ9E7gfKJ/33/ty8K
SAgDL5fnuvCY56mqDTnOrnoCYl2vWn3fDu8vyfPpLlcXuSS68gCnLmdY5nmceNaEQydA2MCYG3T0
GrcPUuFtBc03NxVPHVoxdPxo3q2KepM1w7EpcQNtc+l0flHBkJyGyTr1UsXLq4usQJNTCTvH9XyR
uWgkOMLp7t+e1xtXySKUT8wJIYJS3+pXKCAq6yYs6QM4jfkd/wD54kweUgegwZJvb491FQcuZJ9F
2ZkRsShYjzXlIa5gtHoIltoefTNX2yOPbGZ+3BtWYM65fLdWHCMuRi0woNBvA2JzuZ6GPkSdhygk
ICVkbyKrEfd9Fn7Hp+jdCoWMBOEVyBAilmBPViMhIBG5eJgpx2Hs8dtGCkKBoy4NBYehWfsfFm2p
fANcIE3njF5+FtGQM825rhxRczOe+rAc9qUhzecMrZaNB+3W/lheGB52IO94l18OZRZ2rDSmF51G
zB7PjmImdwNJ7D7EmHvj4rkxFMEf9yvVB572damvXzreRZFHp3SRdxkVJJp0VEF3bSWajQDp1lAk
3fgZgDikQrX8/78yBGMY4CJ7c3xSJ62+n9zZfHDj2Xt0AZBuhLXLBK3eT8p7S0gEN5lbdbUxEteq
9dSOkpOQeDe7bezcoTLS6H6tKsOnXq2qn8BBYxmEo5Bf4tjbKrFcx9WUhWH7WK8dG661y28Vi2XC
HNrJaZr78OAsBN7YRCAMEa7dpDAcEUZAQGPv333anaWYhB45MjaAay7HtUrCeKFU4bHOu/RnGrXm
g5Jq+Yc8n92PBooFG5HKjTV1AKHT58MUgV7t+js1KZSwF8oRCtwPPWkSbEn7mBg0Ve7e/rLluV8v
KRnCQqvkFKJBdPllZEERLDW47Vrnzt7ONHqvuZ89r0AFJzf0z5XXzrD/eBn/eXvg10DjamTAdct8
Lg2/VSASt70TDsSup9HO9N0AYno/awIJwEqGuzzVf+cifOb+Rh5qekKBYe+4yh7JSHA5WlweZisp
8duM5CHS0V/2Si/ZWIRbu53iqLZws9hqr4/eXweL9LEyjcHgwvVa7ZRHsfmzHIz8my2kehdJr/Fd
FG/OMLXC5zpBxOftCbrxwgB5oj0FPmVphKwC44JjYKgNe67r1DrgVOQvuO11DyjXZN8qq4i/vns8
h/4H55tCH5tudTsWLoZZJHvhsVDxdyqRAd/D9M+eUncoNzbdcqevlv7vodbAxg4/2AztiPA45Bgd
ufWEfBh6fu+/gxmFNJzMipr6GtfhVSMXcMoojtZHz2OhurtZUaqP04jn7dtzd41OpyaL/wYkINaM
AGS1mUuK92Wvl+ExnZX6qI9h9R8UOmxV+6bpwT+l6IJP6XxHib8iwWib+6pw5zus6HvsTIUTH5NM
189hnZl+Cvr4qxO13vPbP/LG5QlsAjFIqkjL+7faUGpsD62qjOGRn3MwKxANQ1U9O+NwUnE1ot8b
PlV9vNG0uXWTwduDr0PsAhpstasEcxU1aOkepxgHUmGU9ksCLOLBSVvzfxmKegsoZxIKluPyKuso
k3lQWZQjPdcvtpVBtALKd+j1cOsZuhXvcmUtKCsUPqn5r4KWeVBljxlZyP2sz/tkKOZHrQSSWDoF
5EAz6p9Ut+rvw7gZD+6QTvfdAJ/v7eW8dYgWmZWFRIS9yJqbOnpRXTfofh0bBzU7nuVwB/l+y8j5
xi0EpQtS1MJxA52xeonUKod+mbneMXcmgC90u+v7jibnvjI4RzsEQKuNZbz1XUiLg4VYQkKev8tl
FKFMwZI3cC4BQO/wJ8QFKla2OLe3vgsp2CURRosDhtLlKNB2ymkG4n0cQhjQdJ2zB9WR2XEsmuRT
akvl/WEuzzjMMvyimcy1pAsqlmNaAww7omM4fI8yqjwVSebzgFDQxu1668jBVabqgG6WxjxeflrS
VK2r2I5ybMyperDrrPzuYCWywzlia6hba8VrAcGQl4MUc7U7OtRK0f7MIlj7iX0ScdKdrLzcQiPd
HIVnmOgWmhfZ7OUH4TlUGyUCEKcB456gEkb8EzZN9vnt87Rc0atHCW4hQ6hE7sgWrYJbtUSND4MI
+2iWzvzQKZ63d1oRo6hfmcNznyPiRjxQbB2wq9UiW+V9gkS6jH1FpAqbPs7MYkTNJZXObmwi4z5V
andf2sW8sTGu5nFJjNkXHFKYE9xdl/NImpKGVay0ZzcfnUfDQ8CmqYctquH15bj4HtCuIDcG5wjk
/XIYe0CFOJNRew5zTcNJFwGeOphivUmwjirykS5GbXzAKDeVFOClDvje7KJdabrKn3cuKb+E2G1h
YnFXX9WOe0rzHsbJ/BLbGsSOKHjEuUrLnKd0auPxzkgdDyh+YqMt+PbIV7Ej7fuFgQxUzyEqWKPJ
vaomBpjV7gwsHv3HJFV1RB6dQdu7k67fd24XHiy1sP+YWac4h65wzQ2Y5PVi07z0YFBwZxO7rss/
dSLasDWr8qyVtfcbhL75KYPJsXGtXQO9qa4tRSxqt+g9IINyudgJj3sdNWN5Nqq+/ehVobFv1aH5
BuTG8O0iTj2CnEkSXlDD/znZLsmhp+EeNQmnP9iigkiQKe0DOPACmlXubEzDjd1IikEQT1zLNYVU
xuUPNIZc61Qrqs4xXEhEDDCN30EKzz7VMb/CAn/wj6SN+WHEV+Bh0uPhDiDXuwNeh9RxQUAs4nK8
ostr9FcqkbkYyLtxXZ37rp+frEy4J9Em1nsRWq+jvLrbvRIC128aOurV1PfVOVWcZtd2SvHYxka6
e3trX+Mml2HoRVJIefUuWKWMVFSFNsRDdc4sbXpx4zQOJpkop7oaOMpzJe9y2UVPlofAUmOaw+ci
EsO9JMt89322yB2RtfKEwwazVxdNX2t6MUkrO1O8t9FHRsTxh2bV/be3P/jGSYLnD6gDPBogp2su
GBkGmib52cl7qvp24yFNs+lFev0OEGW94jHBRtI8Xj0/aehmtZuU+TkrcVf1IV1qT/k4WdB+y3z8
8fYn3RoMxUsWcvFc5IK43I95pvbWNCNGU0668wVcq/JINObdD/UsNw7grdnjZqARQgQJcXp1/kKw
2kM9eNXZQ3DbmPomUFyogW9/z1U0twh00EiAK7BUE9YgT+mWmVPZRX3uqA7/NiNbO/RjOf5J5zna
qSZb8u3xXpmoF8ECA4KLpiZECE4F37mcwClyHexi4vwc4j6mgOX3tBEJM6KUIJuMrPRRqkMM00xK
56EOdQ/39nzGAqgYhg7hqjjuHNyUEK2JTDQF/XmiBwi3CcnvoB0y698plQKoRN943xsq7qemHax7
2Q59stO0pkWqLwqdzDebMTzRSmkQDeiG9Em4gtZoHpuUbadqNn6mlYRtgrlXSGkwV5sPek5zEY2G
zEMMWimSaNeiGZn6mbRScxf1ojo2Q9M3IL2TGrJfP4tpVw3N+MnuDD26MwbZ/TAWcTg/BlvW+qoY
3AyX5FgdjmLwALfmKLfWiGy3g/BdqdaaPzZxAvUnHJqIu7cofxWDDIvnTjh1fNxYGSZ+tTAQE7G2
ReuAqVuLT5otMu5xgkxozaOFIjy0ecfJCtpqm0p2Nw4RhfKFAb/I+IIZutwDCslFPMA6P6sidfZe
DenA6lXIouYWf/BaltTh9qHBgnw20fYVNJDmoTrMHUNZpKW7Dv7rvRxzex+2Qj2h5u2eGmWOfrsi
1l4sL2z3emWaLxEadz9qt9OCopJ6hwpBGt2jCps9oeJVBGVaOL6o+pzgdo4fIC+I04zy7d50MuNf
hA7Mj2+vzY1TSgOfXhS+zsyavVwVf72CNua2XrlIuEaKZRAWaNluqntkkcPQDOo0//72cLfWB3g/
S0NT3WE/XA7X5ooGJVnlktPRORuNXPpV46oHJay2iOvXxUwHTBpKalAVuYHgdF+OZZC1zlbbdmez
5v333ciZsl3Xl95LNM9at3eruq+OLveg8GtvdO9UL54Gn+xU3ekNCE8sz8PMCXpHhC8eGjy/Oxjq
VJJmrd0LK23Exit+Yy2QB4ZpvwiQ8JyvXoAqLBxZ9217Tit3/EPTzkCjRiLcx82lzo9R6WzFDdch
sQkmhRNJwYLOyJo4OrO/uqkp1XM0ttoe9SEcAQY5yf+0ke73rgAN/ZCjHnZMJmc4aXbYNYe3N8Ry
Ka/uhoUyxKPHMtFCWH1zCPdykbFTz1bv7AyjUw9u3H1MzeyPVebZAQTAFkQGB+vrMXmO4HRAgqQT
tM5dUV9sy9JmzDjO8Z5o+gQ8FZe+Pj9EeWw0u9rGkPYuYyfcOWUcslEj1wqRhDYwqSuansBmBsPN
6e3GwfIlmDYPDoqV/Iv4XHYsymYafdOOww+KnY7pnVra07cZ+6XcD0dqbI2NYwZlFHQU/Ektymeu
9Pklygrxgoa6gKfVIQVgWElNHwXzOLbB4CiSl8rtPptWMYE6G5efnuuDfLalJ/+tjWjG+wNO8ycr
puLoN3M1fM/1PP3hpGE8vwy2kma8OmH2qQSX/n0azPgDnCr3c9Pp/S87Mus0qLMhfSy1KFX2rQi9
X3NW20lgyChCX7wc5X9t5HSDX6CZ8jJlBTAc2ww/wf3v0P+3ZvNXBJWWJ1bVlLOaJuHPWBWl8GU8
AVPVwqhAsD8dZOGPObUqn9a39aX2krrY1W0kPxuxQCsfhEbuiyRmcmAlAIJoExhPwDWYKnRpW4wt
Zs3p8EMqPKq5Lq10PUjadn7qC0f8R57rAHhvy/7JUZUo3NtWNYi7bAjj7iDK0RVBmxUdy1Z13uBL
GGv9zolD7Y53FdWRYnTQsUxTg0550w1zkPKDBvRyBrwEwk4O/yqFpJvFM1a0j1ZUZOMTlgNVexcK
5P8DoaY5j29ounNAbq3qvOnCK+9iCaQUYGITsatQzi4COHP5D3dAf9w3Ms35kGcDujJgz/h+bbQ7
lPlnN9mnVqb9IDwpJvLx1O4DXvG+CkRTJ3WguXWm7Qvpps1uNKRVBP1QFg9dbtjVLsSRASVevVf+
kNjzsV0SKjbk+kpPgjgczd8wA4vCV0JdDR/ieVDcQPIf4Zed3f1aiECxX4tUF3uQT7nuh0la2j41
OeXRGbMpOSAaJsNDqmjRL4Dydr8wsyY1YPFQElaNkH8cUZgeTzh3ahJMA035NUWeawgE0S4bVpOY
RiQVevl+WE9hegQG07+gH53/yFwn+1fOgyV9AiuRb8SnN4JgKgHECsg0wv1Y9y2bBeSkakI9tzDc
gsaL04ew2rxhbzx4UDBMFOkgsnPDLXf+X+8rupqDN0lzPlP8qfbkvfMuR+1yVztat3GV3hwKHCxF
HrIfYI6XQ1WGMU/dXKhnl7frsagQW/KybrqPPPwP3n9rL0pZlIJBAFxJuaFXGndE8PNZ14vmlNNC
2IWuKvdhmctfTubC4Zqs5ufbg974PrAzlGrpg9kLUOry++qK+v7M5XZOVbV+LhUgvz4lrOpbNLVb
QOlrkJJDQY4y1VIg4JlYM/Md3oi+6NTpjMFP2PkmLwZXHK4bjj/PRTsFcKKUp1mzEgSy3Tma/QQ2
1h+8XLTJlzyqn3qugD9m3pXKxjpfb1yQkAt8CGDiQohfxVBFH0XdTGzJo91U3y30s09oEdrSf3u6
l+m8fJnh8ywfz45aYJCrKtLkOnkURa44dxjAB6ZJJ7qqitKvWd9dHXOJvz3ejc9iPOJolKSW/uAq
ElAzhDFaSnJnNeSJaWIj3qf4I+7fHoXC/q3vQgON+hiSEoQdq22EvOJET7U91/SRp0DXB+VEKR7/
LE1J82o/8ajT8R68tHvM9Dg69c6Yoopgh5bYWW2YFAEg4bzeeVY/jgdr1PSzaY0yPQBMdT6XZqF/
6dAndXZqXnezb6VpSOO+6/VuF4EOxTunq5wvjtnWyJHXCR2cMdNGdRepTVgHiWdWv+2oqVVfDsLN
9k2lxL/CUFKl6wy3/qw7U6gHilp706FxHEXz616MdWBj8NkF2ai4477HDPuHyCI1JpQo9MJPExsc
41hK/BJ6zWpfnFwbXkpSXNLMSRjGoWzHLuUrM+NDwVM74oQDMHunKyL/6UZJ9yPX4y7bixmjJF+m
posfkOll+a6nUTMFPVFK6Vuja7802FllQV8kQ3+OJoUCX5gnbuZLflkCrRNP0qfMm1v9E5MO0UHJ
7P7fMfZ05a6L4+b3VPTJz6huReXbbdTS0h+LnhgsbBzVB6GAiLOz5O1oq0QDBmhGVQUot5TPQw3C
J6AlIvIgwxoFwRVRK+dYM6cvCkiYX4NmDfdmPUWRz2sk/hmJl/RDLHAEFGWv5AcvsViCuJ3RSlMG
VRVIWXvoBGtz76n7mA3l3CWD7FH+iRRtPo9ZtiQPPdLMuwEM4+8w15MO5eYZYUm7yLt71RCi3QHe
rP4trTaRfm73JCMiMfMX3lXR7lV0rz7XiW38ZFc1+g6ZDkUP4BdnZWAbM8myhnY2f2bSQ2ZFkURE
b5+J5cJYn3QaHnTlQXMvGgWXJ0KYo9ZrXjyc2zgZdzFlkyPZVNr4kYyqXZyH88chbBP8Lv+HIixA
PcCmGgwYFmYtttU6+aDhQTSch7LRfCCvUaA2/Rb0/8ZVBrufWH+5yq7rXRLFfC/T3f5cGmHyADWh
fTaWGkhaTPkOnHO/8TzeuMqo4AE64MUHJ7+uG6qzO2hxlgiIFKn1YR4GpfATN6zfXVumtABqACAF
6BA+7XLdlCySsjZScZ6nMD/PxgJbMNF3fnt3vGrWrbbH0n+jG7a894CUL4dpXKftuioWZxTsRyPw
oEt8QA7QbH0Ufp3Wh3E8nl1FtD/UqmyJOkedAIATUES+4uT2P13uhN/Ba5nCN5WmhR0wxeZXrSCk
DWYLYRl/JiMpA1OtnARm/Zz+1sM27o4m1oo/Sr1Jkz2uG3O+G3qFbLgLJ/KRchBD6Kf4JKS7sAPd
TXlMtGKfOwPuEX3aIJauyOgpMgv3aVCz/rfI5/CPKZrswEZsOh92cTIdYokLjB8liZfvXBW9WF8X
MwZAPHHCw0GCckBACCkw0ICFtkXTvc5FFxwMeIVX7hJRzWpyMd3q8ljtz3HjdVh5CKXDqCZJj12s
63sUpYo/pdm6n95e0+tQilFBeRPfLCCqtUxh25R5I1uDA2Fm4ed4croHfOStR5iU40a0cvMDFwIy
zVQ6AuuuG/5Gme3NY38mzbTTg05q/2wi8veMhrRHidOrlqxmqzp36wPh04E5Zl4B7a0q3GlmDFkY
Kv25pkwz+qFah4+zbuRflMjS796ezFsRBQkbJUD4z+S35vocRm1OG5fXzjVqawxGNzR9SZ0/EHah
BE1UTrWvGKLzUzVqDjwf6sd+GrNHQQQd6KnqHcJGNveZSNQflLMUahF58YQRwHjvZLr3y8xF9Nhg
z/fs2HHxwNnQTk1tFhsrdWPOqAEt4pgQkRETWAVghi0TV8y9PJs4x5zJS7N7UrLx1FZRfP/2lN3Y
FAsKdwEXE2BTD7zc9WqLI+SgC3nWtbr7ShEiz3ekg1QHVOp1dhYqu8LU0DZ/e9gb7wDlHkRpkSoE
xLIG+cee3U9pP8izUMEtWi2lADfsirNdqfJLNlTuxmdek1vYw573/9czOLR1Ra+n+5C4uSnPUdWp
v/TUmrnrlMpOA60azIcW3P/PxOy7l7ye52DAlVVOmft7KThQ5KjQj/Kx/Sz/yUxPfhFh0kV7WBHi
a2vL+gPW7rhON2B/vxZxKOr9GNrNaZi16qlPFOVz23fhh16L+6/IV+a/E9tpdV9rla92QqWAjFcr
qsNUwqcM3p7m6+ePO3FpnC36haQpqzvNdcY4N+dsOFeK52C/Wsb0l/UtQ6brxVzQ3AB4FtQ4uJrl
//+VWUe26FWjcLNzXsgDvf0aYsPQfY16Sz9WtCE2Pup6y6JDRYMJUDeQIcQbVsOVeW2Bt0/PIoxH
npfxkKphDTI2z/001L4AHNiCodxIQgkj0J9f6pSQjtaNkyjD1aqynfxcIw6dB7aIx3R5dCEQwuSY
s4NOTvyziYbiv4aksPFNxIe/w6dC8lwvBzhU2F0qYk+zRLzb+w2eEBh6mN904hc7n8v5cDMAdxTQ
ezwOJTUNSFlLyXHrxF7P+uUoq762lmOypE5crTzi7p0olCklB4uys06+ANJPyMPgieLu7Q18A0HB
S0UvHWQAi85dcflxOFMnsrWT/iwEgropMfuz1trzTipVcXRptj/YZlyCHE2Ho9E72n3jJtM3VWh2
IKXa33WqsM65l3kfwzrJN37d9T29/DjycgBRr5SQyx/n8b2j48T9OQOnBOBet9AYVsXey9t3S/az
yKwwwfNSBsDk53IoRxmLeXLq/lwRGOEz1o+UecWmjvRy3V9GmAxDi/gVArscsMthytLQu6gkPjdJ
PHdUI8NvJZ3Op0SOFRoRKdq4odfv6YrodNZkule6YfzSdnZ2B9at+R/mF6M/1p7qD4WCZf7/uli6
SOnJZTWS13hWznDS5EcMFdvDiD71xpN7fVPSIQf8C4sBNxNipMuh2pbsHy8RDlFn9D5/qwucakz3
b2/n65sSJgGAURqVS7y37vLobtoWocbDTr07uSfNF75BPWvXgkrcN93cbeSTW+OtDm2FnFIsyE3O
k5X3XyHaiJ05CeRja+Vx1KctkYEb4Be2DqB86lW8CLT/L2dR4iLc1Y4nztBxkE7BI6/ynVgv7uuu
jr+GZTdS+ohH564b7PJBjE55RoW8DdReiC3a3Y3DCaSajtqiiHyt6NlFYaI5lUXVjNaPHyn5/ICc
KgqTot0ywrlmKRNCAd+2PMiaFkytZXf9tVH71pNV74b9OVQa53MGnT4Juq7Fot1pe5vGVppMn9wC
Q/JAEVPxVXFc+RV5EpQnM4OyUjDW3Gf7iZwHGz6K/Vs+XMs1uTrXKKghpgXnnwbzmtxVFs5oiJkS
oh1ZzoOeT6nlN3AAT4XRyEDLtfYOK6U2sKQ2f3p7z984WfgvQdPAZg6b69cb/q+5MVG91ngR5Vkp
yCyjsDDu9KbfSm5ujkILAVIn/Vooh5crYFfFlGldKM8x6gm7vJXVnTWG2cb5vbGnQEPTpl2wkTBM
VuuMC19ehst5snKENo0o/cecWmdn0frZCHJufA8jkcKgGwVRbi1XHDqRNpg00M7DjEVUOdRy1+Na
vTHK9aPuUrYg++QPTE7WF+zED1fdkluP649baDS1HdQBHKOMaQ5opPR3yaxsaSTfGhRSO5NIjkZd
ZhWv9JTo0zolD1VAPx06McVATat6l4zTcDKGwn5pM0XdwM1frxysHfQuwIhwL/GmXO4PQHZNCpUJ
x2Rl/NTXCLU1evUdb4hkY6CrRj6XH4PAguPr0M9fXYFVPU1TXugW1g+t/CfsawP1qAI9GT3vlM8J
RvPZoS5y50OKVMpD3CnN7u3zdvWlkHuXQgIQRIALV92CRqGACoG8OXdN5vptZsy7Vu+MICWg3tg+
V5uUofQFJmGAKWLM1beGquIJxYmac+8NeRCNjhbMA07t7/4g8AiI8iAgBaH41arrrwtkoGE5eEqZ
nB21tw9Qy14c3NX3fRx9fnuga5wKrUHWjOrB0o1E9PJyk8gCT6DQTKOznoEawl41dmrcrEZkD6px
qsoAX9Gc8vk8ZdFhMtzpyZua6SvaXclTYkiZY89eYRxnNoVT4LYhon+tSk4LBbNyTLjsCGTcv/2b
rw7Tsq3pWAKs4QxDX7r8yRlWj4kZucppApHwEw2qTsHF1E7OsdkPTzjaJXZQq418r/UXVzoY5YX2
wtD0bC+Htb0BWZIqSs65YZWoJLUiqJOy2ePXnW/hoq6qOgsiBjIRZR3u3gXodTnYGEZjPJizQdyS
5j8TqBbPczmSkeuRhZe7l2t5ej/NU3QK4RXJAHztXHzv5Ny8aF2rK88GmjrmR5FEyTFLlKL2VX2y
y51lFtaAAo7SGJRKPcULUvQ+e2RVVaf3w0zt/kP5MnwarBQ0gFpAzPNTZZqAKBYIigEV6FKL/o8T
YeybFam6m2tZ2w+9V2kLbqElE3NCs85OvRVlz1HrOGWQySrEa8VOjfbQoaqLgn81y90YDY119qZu
+uoRTWs7pbHDP53UpxcMt7Hf1XrSnK6f8FfzQm1E8gjzwB9lLRX1GBfIn3AgUrMNnCSycl9qIhFB
rNu5FWAKX90PoRpinRM1O86N8asw02LR9cjah1DPIz2I8qIOAyhB1oj0IuZYBwmDCceaOQHDUYzS
PeHUGf2iFeNZh8ge6oSUFn5XkHeTFd5nswJWI6FU9KF0EpptxBtNt2us2X6ywmbu7z1z7ufAMkEU
7O1EpN/cKqu7e3DYtnqYtLzGDbIT/0fdmWxHblzr+lW8NIcOEOjvOvYAQDYki31fEyySYqEHAoFA
+/T3S0nHVpW9rOPBHVxJA1WxQWYiELH3/jvd3jljKYcdJLjsyTBH2ImKPALeUmWOZmLaYGF85moo
oK7k7nsazikPGAJgXBNqp7SiYOi6nsNZ5B81SgJSh8hNwc/L2Ij1TBs9v9ZNMxBpEg6k8ayLazzb
TRXsxTZYLz3WIvN+JRL42lRGY+zroqnviUkb9mvhBvtqbcw8mTGiveGTdr5axSDO+7H3z0Q4h7tp
tNRtOM/tI12ysw+Hsrlt9QKp3vcf1022vDxcY55WT0xDjPEeSwdZDc7uq/OJ2REbjbnpVx/bsa/S
h4KsCO+r9qSmM4zsRDu+tsLLt70RzGSny7zIn5tclx8MzpcwEiUbXNJKXyFSHiVzCly0IQnlgb3E
q1C5Q35pA0O7x6aiS0Q7BA0BhrY3RNUs1Gd/GlGhp9XfJA84vcJWda9bkOfPQLAdP1whNtrZXZoW
kUGo/c0QqokIt61/BVMVbw6Jea98YFkFNL+593ZZBO2uEt0MH7Zu7CaBo1N6cd5bzsW0lVkYF6kQ
B2vNrA6bE7W03Kx5TSNnCIG1ceXX5a1kwEIJXTmmjmSAXqsfVnn0fGnWuwZr+rcmlKfb3nXVgoJB
jUHklUbPve6g4Md1ELTrWYpKDs7PaKo3w+vrZ7WFukto+OhQVoOB58FGonhT66JWUb/CoIl7lQ5A
ulvZLHFpLafPe9FjedbCyBNx0AbZR1EVlt5tBBhnMfXO9GixmTQEtKbTVWY47as79qrdo4vK7oti
a4M4g60YXknYwVdh1q8XorGtOcrhKwnCG8PFi9qQSPUocMt12bnk3l/QSmKXMaRZdTlTGW2ogWdw
8cnp4PT0zlQ95Qv+lGT1FLo6p4sdipLi3sVawV1tZyd5CMdYW/V4VonBK1FQLeJOBTiQx7oW+oM8
QHfE0SzHwidT1ET7gbcUHkJD98uOnqnWiSX9/J4HcTSPG1D11eAVDXtihqFBRBz4eOOs6TonDW8q
jIZhHZy4X9MgWsp8nvaS7iiP3L4M+t1SumSXSEQnUVfNctn52t76SM9LiZlzGmQiCiBqe7uV3RE7
bT0EDtZAuTVBfSolj8HI7hsFoYIIiFg5e5hlWYmoHKHHxNvCBhubWxN0u6yxYR3nJWZqTV5ZThwa
nvueOWVw33MKpJfTVE4fM0vo1tmMDRNkFww0Tu1SXVVyJTzHUcVyZSq/455q27uv5KT7BAOQinm1
Z9TrQShYs4m/+ul4KWtMZy51uUIqN1KLkxcSvLwKW6t9mS1JZHpZSPmqDQENnTkA1gEK5twQabIg
UNcgjkZAkQ6krKfW2sR2U0oNnq/8C6ey03yn2Z+TTGxZHo8ihBPvk7f2MgUWDF5jcZmFyROC5jVo
uw9NXZh3HtvqhU0cWZtopqVX8OudBp97Zi3n3SrMiv3G6V+8dOvOCp52AHZyGurIyLuVeIkal60Y
0hjP+yiy9NoJCIKJTO2bB3Ol7IjzebV40IbZvu3ajtuS1zLXCcGptRfBtdN3vazscU+dLQYC7ZX7
yfEtb5jhbs7RYu9RER/N/At0o1Ltx5RR6bUzhtKJvLDUWRLWKc+zCvytS5Q5DN8A3z2+aCyBPOWt
Qgkoxq2eOW4hxn4JRh+03HXJvE8g43fBoSx90k/9dTG++enKX4uSf/dYhVp90m7kvQOb1kV+k5f4
Z+7nlPygw9paW3kKMxk/scMzy30/hp0b43uo3SPaMY6jbOpNf0fiXat2itr+q3LN6q4YnfmbZUAr
2W8wM9bYLgwYCb5GWd9ni3wbRd19ILwoibtu0dsjgRfVvhEcd3x2me3tLDdf251ourJISkvS84W9
Y9iRifsWzFe5LNeOmRXrjjlEah1tcn7pQOteHQhoWNkiwSr6aMK6wolkJ/HUtrbq2vDsEWTHbvyP
YSvDlxKvra/dvPVeYgFDtXuNLOGBtC1IU43ERiI3+xkpJObvu5D0gr20J8YZlZHBFq3LlRjUcWtS
IyYgwNYJ0G1zgzyzFPFWwLMVQ786MTGO9hDPMAbz2JM2hlq1q2wX8yPpv9iida7g6JTlrYIfUyU9
VSDOno6xLUnj9imEAK+UsHPR/V8hCeFoI+qJrVBKq4frkQPlxlvaI9UvevZ1dw6mFqVHH96YGIi+
aB0aj249uH0kjcFaYAU5oowMy5PfRtyQns0hqG0osd78pXAtPtxl0MZVP5rYrNfharxZlTCvLbux
5sRexjWNcZrZLjy1VfdiFVhcDKMNHzbUchMJkGT2rZqU9bCNZvVumEUQ7mxFbF+kA9V98xip2lFH
Q1hHyq/MNYLeSwpRXk/2ZwFJp2Y3K9YiatOxz2JSX+UFHNO12ZEfEthJ69KZxPNos8DtzjoVeTVb
cTI0Rbogq6+ZoE2rqF7ayerujVWNWezXJ6/KrLOM9yarIePUU+odh9Qf3pvS819XDhnW/zCCkzqM
APp4VK6V8kSsSkZ4VnkIFJl8MRFl1v6ZT6prjjMQ2jdEJDWLN9WTOKoiJCnCXUMNEQGK673RzOuO
BAR+x2YWrYz9JoMJEM5th761sfFht2TnUOzUqrgOkRwAn81ZBeerXKbtHPkL9iWMSJsvU25bL4Gx
CtyQt8k9M9de+zHTTOOhNWHdRYOe648mnUlX7syw6Q6KTujO1YNpx7JuOQRT7UMTmktyn451P4y3
zihGOx6HKn9xdTfriLAFqaIK+8BzkNLyox233E8KrD1eyzyYLpRbVszGNsZ6kY8Y1b1pp5mcgyWV
bhVlGLl+DQa7uV0g8hrRsgAkxoPIeiMefMrzcl0NEsMIBrSOmNcacemKxUmcYCjFwSNO7L3zcfnY
jegkvlYkyYcxx2960UydV932qcMekA+bHmITneDXhfnDw5o3Y/C19orhW9e2uoitFFNGyKwQbOK1
xmks8lmdBeZDhfukptB/Fdqv+2OezrSi8OfdbefU1XA1lMEa4K/LyQmXahvekUTg0+DrMEeuBbvs
xl8DA6rXJN0umkkEeBBZURqwhMvyrh5JMo2cqZQT99q0Hhiy27+MGIHIfS/8zN35+YosnIF4+LuF
yX99LP8n++xufptfDn/7b/78wdxEFVmuf/jj3y6LD9UN3Tf936cf+/u3ff9Df7uWn+29Vp+f+vJN
/vid3/0gv//36ydv+u27P+z4GPV6O36q9e5zGGv960V4pafv/N9+8S+fv/6Wh1V+/vWnj45ZzOm3
ZUXX/vT7l85++etPJ5Lrf/3x1//+tau3hh9LOpZ/8fHW/uXuU47vdfHx489+vg36rz8ZXvAzyO9J
ts9w7xSxxIBm/vz1S774GfcX5lOBwPgeAzya6rZTOv/rT1b4M47EzJBsFCmIEk8pv0M3/vol/2fH
P8m5gHmhTZySc/7nVX53u/5x+/7Sjs1Nh73L8NeffpuL/2MsjU0VnFkoALDdmL2dsMvvO3uJQUi5
2sRAuxpv7YtyxI1132mP86aq6vJBVH457wIHY7fDlg4E8Q6+hoc4Dn2NmtHsREKJl3Xng1uvfGNo
TofRwpctLrBbeNsoWuxkQ+Hwi2xStA2Vw6HF+eGMj23JOCX255TWQejMKJE/FYqSj0GPl9S+Ch6L
1urq2FzbE8kYQ9w1KtoAE7uBGgOBmL8a9E3eEFSXbd0MWaQmENAI6+2UUF/Y99lh6EqfAmqFylkJ
7T5ZXqlRCoxBQ6FF25fHEBx9SSavP31ShfuRdI12eVBm4TfHim1/SSTaqumq53nPknQaJBLRMDff
8zBMfynbnChdJ9fCSSYx6/shq2sP3cggw7gyu/FyDqeQaC29iTVa5RDoqFFL0yC/2ATK+nmmEME3
iWrTyrRQe20FRXPFesWPfgjH7L4pZ8M9kpc9Hix/mTA5aUd1M7kbjM9Zb+WbtbQoOn2Pn+YUahe8
uh23s2IbRZuIZ/b/OelonPKvuW7NawMal4zIPO7QezpBM13NZJrOh6GY1fPQuNOw4AqqqfaNgsip
Yy9l9SDCBR/kqQibL3aRUwKkxdJcUgyYb7MflNd+5frvFby2IUrdtTLjpRtJvUU+4yD1HNfyunZC
/ST7sCK6SAYmp+zCeDrJU8N+3/wlW6MBg8vHLHTnOZr9dDGRn6mx2BOIhFy0NDajiElFFVOsYDhs
+8zuXf8Wi4TOiBg1Te4BOklvnztOnmPYhchlimEMeLRorjXcQWj2+z1DtfRSupOmXJDK/wwog+sr
MABxp8k1CL6UDoKWoxxxsUKGugU9oTtp1SRBs9TZvk59v7noAuHNZ62hVB8zHxJzYvBsaAR1C6RN
OlpqiNJCS4WrZE9MjdmvuZGMjVtXCcV4nR6MPnAuHSiROs70sHHfjADN4QIQ3+yrAm0srNdhvBus
3B/pPP35w2pIN6Hs9mjGIDPn05cWL7TXUpycxBELUYKENDtktwkVMBSrpu1shFQsoF7NqDKVZxM9
rK2WKdS4tMwgAlV19+m8IWzpW4Mzr6FOQUdQo1V8HV2Knp3lreWJylwZz3pQOcondzHAzaaZsARY
a0/BPJvPIbVnSi8pWv/kFe8i/20QeVoF9rCYIfcfYde3DGURKyCnAYljnqUQR7TVdGMsnNbROq12
HllD03xTiEE5QCtRFhHVj3U/6+ZzTZUaD4u3kYC3FVVqRVMYlAersJyETRQBUV0vbhVXeTZ8YOqJ
j+iM990XmYVrGHVlz2Pjw+h9yIn5u3JsOuVobcPeShjjN3u/aRjwbQjO+t3QyewMujKRu5bWQkaj
XsYm6SRMiKTB+4SxjYuT096wdCVjdFcO3E5HYeoeOrXK2H62Yd11hFJdKnOymJX57uCxjEJvitup
WOA9ec1sXzA8NZO+Mc2PRqTjW6scb9u5cx7WEdMEx4lWbxutwwLq/+iUxOVBZHGte5dFKK+8OS/a
nZm54zOxLPYQZToUYazEuphIiWwXOGdi6UZo20oaemfOoKdyC6zERcvwnqV46Jq6cmck0oL4SjVV
YQOE4JmwzDujy/bOFIpuH4x4Av8JreB72OJ06qDpRGx0kjoSC+SfEJQ/AAqenSHyc/W8Szd50lqm
IWSsZvsT2OIHb43fLoP7FaY8CGwhFZxexh8uI5SZjwDe845IDfZd1hCKL1PzMIzjVl7mpamIrS3T
r3OVuxcW0yEmbnqT+z/UBr+fun88Zb/Hg04vw4UA5mGWSLwTtqU/wG35YCNZ9+x+B0ZqnQdwhl9d
WQ6PfdE6FBZ/L0P+xaW+x75OlzrFNXu47QXEYkNR/f4dty3mJUNdyF3djSdxhrO4w66yZu4yPVJg
fVF9HZKx04geOQSzpBERYleYu19fxv+LuhCdpB7V518oC4e/cOj98qYpxf4/qBBZvH+4N6cK9LsS
8bFSb0X7+ce68Nef+K0wdMyfqfrQSFD2maSWuNzI3+pCIX4GPoeWedIAoAU+8WB+Lwtd8TNfIcgH
7jBfJB/t72Wh4/xs44cL/wxm+slNKPxPysLvH08014K6EiYhlGhAYiQJ36+iJgeqFaOaE6Z64Xnm
l855lSFr/cPn8S/W6r+8CsDZiVx2Uh/9sFZ9RGINql4Oz7QgAcAsK31cdLO+//vL/EC84M0gDLNh
/UCBgPLzI/2ZnGwJ+J5PieejT+lz+IBpkxlH7KWKc39sh0ejHbaLrrLgAv37S//Infv12ogsSAhl
MEVc4Q/YIHnpQ23WxIJ2GQEa73XfBVvBwCnAU9yY2mbb6bWQy6EUbr0kiDayJ20pC4ih6VOe0kEz
5h/t+hT76ots1yhkBVfgpzld779/rf98NzDMDZHRnXBF7vwPW7ITTFPFcH5KrNzWd+j6y+zMQ5Rr
/wlu+QNcykfiEmaLszh3HMO+08L/455cDoKSwWPApOtKD5h0iMW9Frrp58ugmyn4GJ8BTLzkYVbo
/5DDd3rQaMI4DU7/CRbE9xcftaYss0vGxVCSEuJ5fEaz+s84fN/v9zw+wW9t1Sni8sSv/uEqvb2W
aWZRW5R+ObxOXsAw0LXlE97AL//+pp1+0z+6t1+vBCvx5NsHufgkQf3+/TDwkQ10fCspemvJoxZd
XtRPTCODZTEu6srt1v90mbBVsZahG0C3hMhxur1/OFKLcWR2A3SauKsTHHNvmuPF64w/UfP80yL5
9SrUBfDTT0SOH54bl0mbouKxExuxwh3ekdW+9gszKQnxPhNm/2R365+h3H92zR8WJg2/szob1xRB
n0aiSbfEqvoP2Xjesw5w68Q0w/8Tqso/X5MtifeKAwiyIsY633+aPlYTmp5acE0jPcfFWN9Y9raQ
St05NWrJudLMGAsixf/TdYOGCYsLtiYWKNXC99fNWtTtZU8P1C99fTe5Kn9DD+RFbL+0G6jUqz/J
8/ynR4IdkH+wIsJiQogfzYK7Cm1B3bsuJXUgr61Q9jJBs1h6CaFIxtm/f3e4HP2w6ePOGXCACYF+
zSQh5EcWrdX1klq+mpLBS2smEkzc23NZGnp7LrWqc/yRvSYl3XAT7UHoGr66SPF5Z+rshUfXUr31
ttSL6ZoRzPOJiHdZB9k5VLPV2Eu19fj02SsOCcsiiVhSdQn8b4GHeTscR9vpwLYGqoiYaLGP4+jT
jU+qmP1IBGNBuoNaG3mthmZzLtbJt1qkCrltPwcbhguJzup42OyzsEZ/uGP4nXJutdkmyHMKF/3u
FD3o44mU032ZO6/3jpM5htZ5Sb//QR09m0lRGPKlI1jYPfPKaWN6jB7Xj9xpnNqY3DmYNJkJOJus
U8Vqn6BPHsBdIcqkjdRVZNdyrC6R46DUgYKSiQOeOOXN3IczU0b6Qxq3as7t04RRvkhQHWNfbqUr
94vuneCL4xuiiGplBgxbKMOv4dlZ9tHLzOEpPRmMxQGSFlw7fFLZsg92R2cBJyXYZkUggbUKH62c
RTUPkdp851Gbi4Pculs3PkLdlhtjfHDrHVpALKk2hnxP69K02SGsK4GhU1dLbEyEX6uLzRTBUSzj
aOycygcQ3WwnvQ2lnk8QmhV+TQNfY2bVrVPvXZjzrNDxOfUSnDrP0rJund4th0Ozro04bL2j5RwZ
GySjnRFWej4uW7ghnF2myfgy5wtMV3yrJvEAZAmY3m0ZvRnHRDbv8FL2jJ1tlUyMUvDt6kZYQ7ud
Tb12mP6YNf+fKs8pE0JB/GUXlK31XJZGUCVM192LYeC+55ENSjl8ScsifMhWzWgEytRoR7Wc+qcg
VcCDORPQMF5scNUrOg257tG7pmcp2eSsBJxe6gQUxLtXCkQyIma37y7Y1yk2AJ4yrDXUIJrYI273
TQG+dXEfBE3FeJ7BzUuvtfMJmF+sjNW2ydqbRt0UsWjMnsl7ufRPTOqMByH6pdrbttHOgAzpaa5Q
TZYRTVm5dQy8cFehyTeMb6z8rog9bC+MyB7S9Kkap15GizcqHQlvKUAZycTpkyLF2R/Xg5l87Enj
ejBaWbtDk532CRCfZfNYhaONTU2XPROCDPbB3CKHeTwIQDBov/27nU1WeFVgO1ZGjfBWH4VatYIE
jlPjgG/k/hzPIJC/hGg4m9iRwWnggCYctKJO9YfbiM2MsQPgMBqcmYdhNBSOjbTzQP7cu2o9FjkK
gv1gt4Y8UdSYA4J6beM1lANGej74rLODd+nLh8aYs+yOQxDN3+hNpExyvvVXK0a4DENApF7HbDZf
jKkvr7GQdJ3DWCzATlk5VMWZMmEhRGFoiOBR4O54zqNrviLpWrOdkoa4b2FhhV8rsQbZvgerY9hZ
BZYKv+Kp3+Q39mDipwNRqcXOJWrMamgmNJ5unx/6yYEI05oMBC2nUcON7Y+I0YraGu8nO3PzM5NU
GDDfEUx7rWITmK7fByfW0pmNhRsx9e2IiYisqfL2zCQGAfha+MPdjN+K02Mlp4zp2Gw9+IjbFpX6
pawQ/j8gNinbI89mW+9mZ3CCz8zbinRfU5uWsUBvhF58NUDvDXIljLhr5dDe+dAKdhhfOPV+8SD7
xMrPmgO8KfNrEUACiVfLq3jNJCrfBgY8m8QC0byjiDaf8s3Rza4PpJuEfqPKxJzr/hwNgflKt758
emO9fmupAuyDq/r8Wi5BIW8as+nfS1Jyv7qdPd+KSuI3cEr4ezRHpsym0q6FsVtGWHvIvoidgh/c
lXVo/CIJo30Bre/6ZKVFLHdSu4N/3qVLf2BuTnATZE+Qf2W62J9lMJyPzUoM6tGWtbwyWh8ccith
fYFdwetQ69Cdsjty/PJkgV3DA9SSoIamg8S6CnP14FcZOxZzSHiT4bI5O4aHM7Hhrts8zebMtlr7
eksPuhH+kASd65J3VE/j5xwWWLPBcjCesr4SN60xAoILATyWkAomPkmpB7bGHszW5+UqpmOQoXWI
xl+niKkO6mNXFak6g1PmEbwRkNIi8mV8GaxaVFHjGKVOJPjn1ejI7bYeCkMBWGd+QHoMUSiRzGxz
2zXQ5qzIamvRcbvL7pOA6vKNmRRDVt5wCcUtl7zy2nXqOZ42pj6H2hztbN8ZZXBrWwDzD7OpQwhC
oz29nW7tR02dQoGlZ+yrbIN3yqy5mIvDivfp5eybSwAxZ3EOzdTaiG3KIbsxnYbDB1vu/IVEPmUn
QVAOLX65s5nHYlHYFeSVsmcI9m11A5ulV4mGLhgcp8ZgU05Dp+cEB2csE02M/Ltq01nGs9GFVjLl
c+7tsGZsv2pIBeEVmfbVmEAVWdoHE9McI2rCqb5E6G1ZOxyF5K41Szs94v1UfOa1h2EVOdtDFtsQ
xD68NgyHfQXSGeIjkfnfSnQvBhb/azWzs7YOd9SGOOZ6OksPGFDx+6RYr9NgdpdD74ebh8PXmruE
UXn1s1jKYtgzW3JxVE/nrooggRW4QWlK5qjE+SXfYychm9iwgHMiRvLFzaKkncO+6Ky3ITPhdFmg
tNhYVZU3RzBtgrcaKv9LZ+pAQH7rhIxTZ7Ef4S8b4DyhhUR+w+/xzTAwKEsQDAH8LAoTuEgXC2i0
p4blayDqNNursFB3RO9tObJ1W0INqsJuPrQwcs1YSukvCakr9bIj2gmDPUy+YMsSZn/uARqvO2Xl
QOkOJc97waZ4F3A440fipGrD0Gz2hj1x9DksIaovvdOELCM9zLuOgWqgfHs/OJupzyZD+02MTYnz
WgfTYCfVuBHaNmSiHHfo9MMwSrcJwiMvELQeOfNwXCqtHlY8ak34cfUYxAsDgyUJi02aV3PGWD4p
ZMVdrbTO73zqUiOZU+Qt8SLUOiUko0AHVOjb91vtTu9lAEkTukGR6RjRDYI9T4dwOtLCMzAVyDdG
vGsz4nesoHxclciN56O2TvkPg+vgSLk50jqDMCCoIWWVn6yx2uUVx06vOwXA5dNx9nx9l2bkfoK0
mJBVQybMTxI56IY7iSPTyBC5fd3LsXUOJv4D3tGHR6V30CYogAtrKJ7BHKY3JeYSH3GrCPzEwXni
WwrbCkcDeFbYIrBNf8MPK7z3ALjPzVl6ZQLxVD2B0lRPGlhRspukrOd8a/ArCwe4KF3opw1v3/Nk
7Iyrepr7duSM90f5vuAEdd8W0/Q4KLlB+lRSHn0SrDGkkYXrxZULIBL5cxaWyYq+JdkaB5bZQm7W
LX5v5RDjJQ0xsMcT5nmoJikARsz2vDM8iGX5aGFngyOJ/2TksNQiGxNWhcvVFs5wiSZeEd0etanL
eMPEoUb0cucoJlM8aaHVJX7rzSNyd1BYAZ+yj3Km6JdbZbgdBCFfYba0WC44qE8rHCnKuDTS2hzm
OHBJhzuH/TdB0Es97771F6c6SMttL90g3V4UFV65s5eGMtEcwpMiFnTUjGH9zWcYxbbP6ZqCvzbw
Ga+4nf3J1QY/ulggHbv19LB+zTdc5JJ2qpt7PZXmvRBr+8gJBIfZnnX6CazRa5wj1vEmTBcgXqIf
lMFaW4MrZFkD4BTWp0/h1hd9nPV1F8aU2MvHlDcteMxy6jm4sTiub8Uw7KZTJNUuyKDUUSvmMD8X
bbZnOBBrGgC3g0UkPcPu6bAW8Ww4IxSj0UWdT3V8IkJMZdeeYcPDo4ODvb7d2CEVS2LqsCYKi/R+
heP8xmCtxv5mdUS/K6xRfrP46yLuMJN6R9YxAbfltrqey5SWYPHDJoiQCM7Q8nQo73F3lnu/Sx0z
qseNCqRYBht/m0ybRVws3vyawY6HLNr27qUxs7cn0zB39+WYGWzOssA1xMnIyY4gmGTNeWoLDG7Q
i3eP+Nrk70HYyuVYQ7C9bqetzi/YIpvXYbWh2MDVDO7rlGMsMkBav2pFUFNkZLN9mIfFbfDN6NKn
gIVQnTmia57B5WcbtlBpESCpHeOLhGKbRWDL4V3d0L0mjkcyQ0RhC6lzop6maoL9yQOL6r6MZq8o
iNA2XJ/SpM6sF2/AlMTFzaSMcqk6DZUa+shupVn8hHdf+VD8aVx3S2aGy660Gm84IseX1DRGXx+A
zmD/TgatLP4QRbNE3oLTAxxegnDiDRvZA9yYfIi7AackSFeunx9UZkxp1ArLfrCcjs0Zwpn7St3i
iITsKXndpdAqQbK0tiPG1m0RCSqBi36SJqcVTPQ2KmZEardQs80mnr1xfp3ssH2oaJawVOEbrkZl
ef0VY8GQDQYagMX2IODPyKXz5A4+A2vPQU63sQo2/DSCrOu/FoRoAsEZMKbYJvW47iZMMGAsQTR4
gGTmPJijabhRoAP7Pq8ydEFWCdeMzoqike58CL0IYWjxlvuVh3gdc/I3iES0ZwG6fopel5UeFUh/
U2wwRfnNg5DLnYNlsU+nrPrau8X0KQXI7n7JC44m7ofhHhaoyJiwEZMLQOtWOSwvbXrfvNJcu+sW
cjLOk6hpwEhxivKTlKbVT0ow7WZ/eqefuVFOcJ/KvD5Ybtfl5ylZYzsUyrON7iDbqrhw1vKzMGZG
jU1LCRw1mIeusZ85lRf7A7V9JOa1/mJrp3sZx9r+kg0oPuLGRBoT5YEn3oTVGF8mtejXCSqXEfmK
7STCSBLyqkbtFQXSzMv9JCwUHpXrYuIcrFnX7j0t03fKgxHfRN/EqCs1PF4HWRxrFaEeyHCewgvp
Cotl/95wW+NxhIH1lqb1xsluF9nD2Jy6GXInxjk2VOrdLxRRED6bok8vm7YO7QP8DX4PxQFTC5xC
h1/E4OQv0jXlY+qLgnl+XaT6mOGqZEaA+ZY89U+DvQcK3PQZTSrlpRKK6KSTh3p6kCDaDxU3uonL
xnWP0Gec/nxyTnQvU2doAbdsTHJoaReAEvD9xWoWM7p6fAZijL9MI86EtO9mr+qtXaHrCai4dfu7
qpoxpasde2NPwQuIQhqD8S3xR6crsfnKKECNqlK3bUqEWkzThntqqtmHd0bQFRKFxgQ1fHQHee0Y
hngNAcDnWEiiKxP2ZZy3gnFkvCSZoXwZ8V41DhAixi0ZndxCcuC0LjMEhZ/bMQ3TInhrT+HhCZSf
1YwWsmSe4S92EmbxjN/IbJm5Fc22W14vI0aYO4ZYW73rQ73k4OJNiNWuhrOm2nUaE79epiftl4xq
HD1ZbyP1qUEXdJImjBDjuvPWqiwMpKHDEecwGdV+XFh4sVGspO6JqtHyAlqk4juw9qGJt82XGcKG
GxPVNtlnrvJ5Da1t5G896b4ygp7QhBdqgGByRINGAn0XeiwsZyKKLJpXGfBktLnnHu1046Md17Bt
kJOHutjTEQ6XhWnlzdmMmdEGURXjtkjDPgojLfMVZmLfz9teFboLd04GTQzuvp0lGbdv2pdOb9SJ
N7BWduTaBPLFZFhV7ps2Z2dejEXD7G9c6cU2XeQY+701HKxy8LzI63HZY9NKRZAISCOPPMGbu7cH
ZiZ5h1nzUdFCefsWjkYYKVeac6xcb/msrM5+odlYV7YKvX042nPPheUtFsde5r24zuo/q1Koj6zB
7g50+URVMJfZ/b/sncdy5EqWpl+lbfa4Bi2WAxWCEQxqtYGRSRIacDg0nn6+qFtWYzVjs+jFLNqs
N7W5lUxmBOB+zi9/QI8rxhEzzWUIEuOssTPr4/fsLBQEMKh37zQPaxd3EOnC8JG6z9xareObJc/p
bpqm9h6OQ3XOrjTFMzXvyeD3KjriCpHIG7hGUoaOkg0M0l3fj2Gv9VmHxeJ67yNEl61vdMS5+BYe
uIZwBsX9sxE3UfhFBo3ZCzL/KH1sVyvUBzUV8eSm5pdBaslj746kcNVOolrnDeNSFV+l/x+OsaoV
lq8KtEmRJPTsS1lW+V2fgxWGcssI9zKc3tH3+dChzbQ5ZsNhNkRjhVvSFPBbvL93+qbzRowlgucG
Pc+0J8KMKYIrtcqDqcU9FBTqNtXPSlm0z2sHl4Mya1iehBxMPAb4S/ENWCyh+8kZ8IHxYVvU8FDW
dGqXnuPcnAmzDboJhgHcTwg+bqvTmYBAP0+jWV0bfMdMJGGqkNzMrp/n9xIbo+ebY7pN/qAl5Se5
dvoYT7yEa6zkOCaxw9vuq1qjmA0UXXgDQewpMvqlReSPXJmUwHXDX7WvTJAPHqIsffUUwJ1gXHHw
+WB6QG597pjfcA1SCwlhBJUopDDpzGqr4j0nc58BE+0rOptFK1D/6Vvp7jmapze3buw0VleLmupF
BXryURUh+qmWZkywKXXite3a9sdMVO2xIC2DZGOqkPgyga9wZvTdMyfmdKtPKKfZ5Mlo9gsO6F+j
6ssvYhdaBoFqUdLdilrJiMx10t4SK12KgBhCtw+mOR/PFmnsKb5Cr7MjAqiAThRyrfl5kJYrv5eZ
0PoOBAzaVbdKus/Xkp7tVTHSN8NoujuvUmqUXcac3K9lg2o/05bizlsKHamQ1+j71CDzKza1qb5V
sLX11/BgpDCrmbjPyC5xYUm0I26AHZHtU8Uq5MYt9pQsAronJKlwxtWN2aoILKYAtA5Q9gz9sahF
+5YAs3ZUx+rZr+qlehXjX8syn1xF8WTCufKlFZbykQxW0pA8h5c0FkB/aeTQSFOgb/eau24r3D+z
h24syNy0RmikrEkoJq18zidiPSMNxRfytGWqiYbPFed5WsqOW5/zYYkrQyv/QDYDIhUUOSiBlJW1
ndqytDaeGL35aNaV6AkrV43uaxLmlkRD5wA0c1J66V07WWp1aGdl/jGscfjWOnPB82Bmcjzis2JX
6JVZ8WIMr9rFNEhiDlC69GpkjfjQwq7zrGv0T+KdJecEptxuXPeOORrDyeR+fiXvRpkDk3HlYMzj
NHB4SPNPZVAuHHTEj3ps0G7zWmAjSEJ6QtxLYQvrYQXp+aMChYEnLY7ylfUtmxIKwtzd0UBNLIyF
mP23z6BFQ6iA9HbhwjB8qzf0PaR2JY56Z7vEgWLPBHAXTKkD0O2P520K59Oo1CdFoY0oqPsKvbc9
bOVXOsti4X1qG9D9kSCgq1YWsarh5UzaMwHd7DGMiFMwD0PlXiM/XEZAlzzvfWvYzlEh4O+7sNQs
5xyFO+DUnHMzqvFfaLG5liRPN0DmHSMvvqkbYlBTnS4MJ3/X3I6HhY1tbgOGeN5iB63jhUKI9WOx
TY9Vz/B4fRlF880Hxe+7nQJZqwD4rPIpE7r5ozdbPoWYSpfbqjPwK6mJMUsugtbw8BUq2gNx50wX
ibn1Zais2QTkkfJYBIgl8ymaoDNRz7JoFwdYNusyG8PUs6oaE2jHDLIY2RJHb2gA2egRs4Mg05yi
eZdfJZsJ0hw372mu6zQJ9ATg3reZGe0bYdNyFI7elmoHXG7W7dwK9U67PtuMWFy4YTcIDUi2MgCe
U0jhGWpIWCfsfwOUUWNtysVQaj2L0JgkNJiXK290JVtdjTSF+H7GAXSU1BBDU8YYhYgPJne9nCPR
V1dbaQsm47duK4tdUoBpnGxeWcZInevxXIKLKkh3i3wLa3tq3mssb0ogvFLLyXk0MLraq9JGjJtM
X846Vc9Vx14QFRiCrwu17ZAWyZvS7vATOtXdTMkZIu0a5RFO42VT/TURACAJftwM+62GaXB0RWoH
dAhjTnT5glP/+qLkwKSIj4Km2UZIjxnIiyjb2vv1PEqzdoOj1NCgrXQOmJHY1Cd207PW5rpOGrbm
cHphL0BvrE9GtcN7xjVAhCvpc6Wwx8OQ6coF7KS+Jmi6mGwkeekttqs8+zE3WfdhDiVYxS5uQDtm
87TdQM3oaSA7rqBAnaKI9Yn3tlYizRy4lK+plVUsHDW55JVh3qqt0X6R6adswQJm4wRmUQo2u2Qp
4Xw3RiEiWApi4i3eucSvkBznsZcIZeWMW5MHNJee3HldVl5P8aI1fAf58eJjB1H3TMOLEzPKsEWr
FTrlI2Owo+3QeqrZkwqgPfzJVcaxWBhrxvNdJ64CvsPfWl5a0dhyx7APSN+CetY3c6bCfmJkJCe4
wayGiWxlLYvF3FONN2TTK3fmoEMIdNy3FBuqfQybjwOfALbxotnWON6yJiTdg1riIkT+aoOrpakz
vSEJAEXeoMGw7emVi9fMKMo8I7RMkWacwzm4EWF7Rsy4v2iBrZKk4YtGGR5QLeUffZvnwLIVcK3f
0QjAaZ4zrY6WVz/Wg+edkbys6dlMTSGu42ymxD2sQBbXWmNjkewa9Pnr0rG7G3hiKbdjhcOqU+Ay
5DDC90Cm2zQteyOrEztejK1+VxynV8N21BVI9G2y36WYcNIx06kD8uvWE4GKl17i8kmrdw87/s3U
9fCzgpjIX29tyzcktPbVSFyNfzxrFPKbLQYxVpxhzTHfSVqFzvFnHQC5C9qBYvSosj2uiK0ylTS0
qwUVr0etwXoEG2vHSNojBGLiUIXFLoOiwHcWwQlhVLCJvjRyd/rtyHTlcOslwCuNS2nyBBWRDexU
s/ycTYfzQ8mcLsUzntjmbs7gZXx2TZeYTC/ZLBTNhblPibDQQJK93I1UiXgpKrgpHxu3YP4FdRoP
i+c0vW/RtPCyIXdtQvRwbX/jQvgbkbdpXR50XBDb45prxrIzM5fXPkm0YsNdTgAMmL0tsmMr4SKx
qFppBnZrZ1UolU4t45JEe+UgZsu7I71R1BHB7xqaejsrEmsPLjNhldMxPTSfnjeM24tItVweWjsT
G3Y4CXDKnE51RTwlbn3Ju2KkDcHh3bjC1FWa+55MQFzpXQIJkz35Z7y3Yztc+5u4VqymVbZYy+cR
qwapbvNxnscFlUVdkhUquMzgicwh5RqxWRqWIetpmFLI+ScYfN7GA//TwCe7dEpKpOyAInxwq2Yw
t9BDdT2mp2078nGRJV1hwWCjaSHNA1gclPZC2P33wDX1qGwzGYeNYqzENWWLMIOK7PSDmcyDE+HT
HsEXqf2sQw2sVwLkqoTRGb02rH5JSAiAR7vAoVqNdOcbxZo432Y0uduOoIjCO2qQ3OdtpdDDwS+r
xU1X2Hg2S8ICdnpRq3pgdiPObKyyWEyHogB+H6We71CJ2fxws2y3Z0Fxa7HPWtvIwlHrPAnozHO5
HLqysv+0Tuv9wZYwb/6MZmH2QN4I4DyzO5AvPqBd6HC3qk79jKB6yO7ScqnEr0vm7q6kvau+nSso
gMMEXloBC8IJRIPpZBcgpn6IwFGUaz43eB3mTVD75mVlfSVVYMFhcxhQWi4Pib7M5YGmi8HccZur
dpxL5APRopFxEAyjBbNrYmbUT1pqMMpv4FvqzoBRzC6LzE0vykynE286l2JzZygeDj9rQfqB934C
BTRyu/s7/eT/h5ZZ/NfyuKE2+5e2/P/SL//P35Sa2rwfPv/NF8ef+VvB7Jh/YRwDfDMNlAcEGiMo
/VvBbKt/MeGSxKZhfUCLfk3E+aeC2XD/Ik76n4pn5H3/0i/rHtJmZEMualnEy9f/9J+wtSF4vSrY
/rcy0iYaGNk/+mrNMTQd9f//4WsbBUojS1GSSGvm4qQY7s9K6kqobvPJzDM7qKz5SLg6eGY7pUdl
ysiVLShcmvCYg36i5ZLtubWx8eO+sa1YaTR86mM6UoLVJiqs+ehK747YhiSNetgrCl2GdK7u4MT7
KbrKLTrOFnYFBwC0WMpW/2P1jD3f8OvLzbaMvfIq8Fekr6IYiBAYnOnM2/TljNp4XzW4QnzN6yvA
jKyeEeOoZZSOtnfoMGFP5gAeoiqpe5+ZTMUa4UhqI85zm3oJyFQLrlMN7jycPDd3t32OvGhsRRWC
I41HAV/k97LSjhOASkABDRmuSn7nbBQvWLT6UADf3dYK/3RyeW6I0/1YJaPRWJu4YbQll0dzolYH
3UblMzk7YQUsEDa6tHd2w6GvaU2E6eFGy8ZiR5dj18dInBrL99RkbDHPNRrRhInVvvTkLVLxGPa9
Rk1KWqTog8yVdKDNqE8w8kPQMflEsvbCviPQ4FIPruurtfY7Kuu5qPv5Me3qWzmufXorAPeYm1RH
vkhp+pY5FOeeHzn68HOldqDBkr93xTp10Us9z5jks/qnh1y32PdKMSNUQXAHA8M4yrydT+T39NYL
Ni8QAW7HDTqbnrtgYTJudJ02UdC0dX5ZVy17HD0ixGU2vzBhi9K3RzKpNUFwwaia9OLxsd2phTiM
3Ramk7hrm3EgXwPRQKU7ephKO9am/rO8CpNwq6k7CzEiEuayjzEYyh0gz3C9n4iYcS3twto9Wv/I
dbF9bkttOs6DxYnNrKX6Conf80FwUTw7vabRZZuL295y9slQHNsUwVXspCTQB+1WiSSi4qHq/HJE
x8hNZJDj4M5nIPKDHP6h0DbbWdxXdbZlR5FpOVY4g6qk2KpmR4YWFDIXHxF1UPx0wxRg8529ZVdo
x8l3vZIeQGGTD09npcszKi4mOU5or62FnAVMV4upbo9LZTH6s5Kq4ViNT1qyUYE8QmugodHbb8Co
PGbm10GrGvOCpQwOpGkCTdik84GVY21R48ZcOvqx1o98IijeyCFA22MqhhNZDyHTwhd9Hgu8m3N1
AnknR8uTF3OGRcURLmJVpPgOrWYoe96jXBD9YFMbtGuhIusfROtDzDNNBPhYFgJN2FYebatp4qxs
mkdz21CjOMs4nrdFeJufcfSUx3bqljvkPNd1u6AZhFkbJi/IU4wICwNCuGxFf0QcUj800nEe00k9
2brQie9n8ziOcrpJ0rm4aY2GQOMWCQ8kPEHqEEE2ivIYQB1KAoioihEk9jvYUeSdMCGwNXgp5SeS
PC5anFg97QL9YuiRiYDsiPu+vFdH+BufjExxTlsWNfDWFcBy7JgFBNOswlJnaV9TilAzduS81ICH
rUPdh7cidTJd0Ko6/d2KlcQMuQ4hHjqcbXNp3ytrmhk+APYvZHLxVnn46ncTtlF/hCZvfEUWKAHc
pIR3QEj4kCzTJ/5SakRNhze90uqgg6oKiLownsoqm480vvU7FR3fDiRJksrhzoi/MFCVkbIy+uMw
ZhHr8OYz0/ZHQuH0G5Q2mEqRPw0s7UtV7CCLkCuYsjPmuLMqdHlo/xek3pngA4etrub5c6iEHoCV
Ey/XUz6X5FXUtpP0121pSdCkioU6lFIDZUbacKUgYfiP7ejUxAma4q1w+lkLpNfvyOWR4Qwgvrdb
98lw+zELF+tJsRMglLRPa1LEFvmcmvoFRAHV6OTu7aJzCdBY3B05M2+crwiPc2c64YkNTHUq+326
irNTI+3ufJpSXQvyVV3Qy0iEPC59fMUQy8XGYNnDu4Dfj1SZOfJGUeaL5WWd9Alwq/uAES7P2cbJ
adyLPLfvS+J4jkafN+9TWWTP20jLtN/p+rvhdfejIumYyNhQaymeecpdf5qce/CV1CfV596WGvzO
lnVnJEI/xVp+686MG5PoBTcsskS9rQrM3r6XNgsHRd1uAr2oHMmE6IxmTzzQA1eUe6ReGJ9qai7n
ThX1U1PrFE3hUI4MRe1OQvMwSW9Vw62TSOcq2tS3z1aAJAz4M3tiD6HbIecR64Aj1P1xBsT09bxb
Ixuy3pflhGJGSmAlxUwbxI4Kwg0qXcDBvEJeQ3ROrW6c2cUfkoGemxiYo5lt3rYkeaUa0jPDvKjR
rjU2u4fS7KrN8oJOB/ut8rxkoUNF8LFpU/M0gDXQOqs3F5gh4mULSg9WmJBcog0YYXev8tqnxMnJ
EqkytDvIBMq+vadJZ6EbwSiNIEm7vjhmXGOf6yBqRtzByOTOzJ31EXOsRuhKYddQXfr4Z3J4cWMT
yJOIRLtTX7bRzY9GYzfRahVMGpNmdMdhyG8xDXKxbD1IltPDDZAOelryFHnInJ0W11E838pQuRRo
+8BMnX54Lx2ynwKVIEo37r2kvrOBB80owdp0HsraHm5UrV9QOi3i5ME9vDtIu/XT0uu3miyLu75q
d8XYlGFRNX8aKFxEOEYVJFnZlQC03fCEpRdpmK15wF8tVmJsQ0aJYAU9Oh7pdFcCKxz13vCejHFZ
LKJZiL6y9aqJC65KIviW/ERL1gNZZi7+/7XOuijta+8uU/ly4jxhXAXkmquvFNMutb+2hicWkZUc
4K97eo5ckWRtiL2df0epE5kb2shvxG5Ah0x0F/L1AYV21qRP6bA6P8Sa3CeFOtSBbgzOekAoLMaQ
b5D9bVtX0b6YwsELXix9K2OEI86nns/qWZC4XPsmQ2lym1HKJYMc8S+epwptGeSqggt61j0iYmha
JGhMHWHW40XagKqIAOffgvKXkgNUecnr1g1XHqW90tPcZDOgLL4ywGTGvdXal0nnpXWNMsyWIj2t
besee9Ks4rydXmWWyVho1DES1VugO9Y8/GYeFhh/4UkLy8UuyRhiC1ZMuxj5qlrxSuZ3kgYrcSm4
pk31rteSU9PqK9liVnKTAO1RXQsUG2KjLZfddm2gClEaqw1MZTagJMtXEU4wgpUPALQdbDjnI/EH
OjQujcHDqM+xpfLKa3n1U+Wm7Relod/mqnTOiJtm1sE17Vsf2a1+q3KVftHsIiNjq/ozAI4b2HaP
50oU9xnUaM+LQCClaZg3lEbqO75lhnajNs+rYWU7clMf5aJSMI38pD/mSotKpZDPemrLgCk2+4M9
bK+WdROqS9+/ODOBl1dZlPE16sm8H91W++WLFfsU4HDnzco9KwcRgASHNC4zePI6oDuMSsXwPrpO
Uyc8An1+TCdyA585ud3xOGQJIe4WBuWWOtPnjHuaTCFV9OSUlen8BZSVPyNMqT/mbZ7QyBvDLpkq
sP5UAMp4rVF9ZkZJwRhIO+LaXhN/trbRigjj9a9lMMVETdFhJ0IA4K+pzMVuWyzEGBCLnJRFh7o6
9GaqjTc4nO8KEmU94r4zwWhnIPMDsTNAqolCUpfYxny4FnGUT5q9TdBUDoLrnavXqC9mVDU16Y+L
nZ5dfbOsc2bBL0YtOlFjLwuE+pNnLDOl4p2J4EumHZF+K8cVMrcWEQJKzSHk/zcZKDBA1Ah+g1SI
FIEOh2AikH6dYAId1Y3hDTqpbyaCOlyDHpok7udASeYi1MGrvwqi3O6qbE3NOJuZ+OYo5R1rVow8
udwevam3xIekNq3yzU4eOAmuogkPveLnRuqFtieldC1PxG62/ojfH+5AGZCkWGV3X6n58l1CruBt
6TzG0DUxrafBtHIGy9FBqiE6IujCdVnPdWea/RP3SD1yVaeSvrK2etRyEN3jQJz+FNt4hAb+kjUn
aDCRQ/+NO9Ub43kWF28WO/IA62cVhfebbV1zUJQ+c18tfeJkL2TVkbim9vIinLa8IQ/S+qqb1nAI
RhjM98msmiEi+C+1YiCkhhJryGIMEvJOtg5vsZHRtlKxHgUMxPfLRuMYgxzq1j7lSAmn0UqvQSPl
QlOPlcDoZh7akKiuCmqRCTXLlVjl8sKmoPLdo/O8Ku24VTMfao4a73ZLDEQX22A7EJQFFXDNiAoD
uVtpxgRQa/bHMhGFF5VVR38gWiDzJVEgOWCaVrr1Vr2pSU+0beu+pleui7N0ycdTnqVkJE1DavuZ
zK9van2NjEgsu4pbr9CemWCkDHpzuo5Jablvpqm5xe/bfi2rgxGT/jj11Vbmij1ryhrvpAKc3ZWe
sKpdXiQNUxxMaEM0zxQnhdUWZzjowTsUWIG4+Hthq28exiwSzTQi/KsceevUTsmtVJWcLnekV89N
mlEHu6bDdI/xZfiSKM4DSALSZJtuikttpTeWBBmS8LuFabZCKX2p1HnCPaV1BC8sEIgZCGta3KqL
0c0P1ky6ZKpZmwGIbWHSTa6y6YhazaY4j96ad8ykZLdhb8YO4BPYx3ZEskdTxKVroW60ksFM4rFb
x9dFCPngbcloE6NMBwKZsvb21nrE0x4bNrsrC+1WdN0hc5LXoKyzQ27rg1lOx4qQuJ0mmGogUxf9
jiysCd4xWcd+l1lMBWgpq3I5N14CEkgJmxpq6NNf8TUu9dGbcqU89NjbGXqzdQvLakvTEwZalqBZ
LgaRPDNe0DXcZJ49utXaruHSkapwMUwiUfxOm4ldUYArlz3IiRjO2caSdtenBQCy4qFMOY5sW3/S
Rs5tXGZqEjPncpX1swB4p+9Z8YdRsW+WwtWjgqeVUb0qlPs1o5vUX1ziIRgyH2zJcjWSURMmplEy
CuXmLVYN+wAS098RQE1ChkJPdqXYzZtjjOmJEcQ9eOwrj1Izso8qXUyGBvgVIop19PKVkRTU/2aA
5YRrDFMeuCChYUkP9mkSmsqYU7eRTR7sUfXW7ZKbfA/Zkt8OmTqHHgqUMOE4CJcmWbNbxyjMYa9r
irY+VqIyfzNjKQw6UJDn7r1CKfdp3jkZQNU0aexcjYfoAiF2c+cOOfV/QdXaFpD54CyN96WQ+E4M
JYN++UGQiyAjgvfu4gjFImouVyhZIfpw3KNKiFTEDOQhycdCtI+qy1frWd/KmKivc+XwTmrd09KS
QaMq8g4jwgmP0v2spvsaux8LX7FSLtkNj4JRmz4860wk1N5yYcOYdl+GknuvsY7dVH8xtH4qRXfv
9eIB1fRPrRUnfVSdoCzqqO2XTz1T8hAW5ZAm24OHtQbpXfXZ1c0aqo71qiDuQ/bY3km3vXe1+t2S
5iOk9GUmAfzUkn4CpGYwzWTtpV76C8jNDe3ErS+17RMx2Tv8oRq6Tm7FUPQ9Pk+Es1lt/ensUv8m
75qtgHw2lo30c9HLqG3Kk0IKLgZScJTKWQJrhNsYvB4OW9WvD8yVCGCl9gnogNs38PWI/EmtyRBq
N6ZOnvaf2eAp0Sb9ISvaF9mzEVkEOa+2gKxQUdqmednLgyLYc/ZqAU9BCmtbzdYzUuEN7ZpYR34F
x5Zm+lxuJI6omzxxQd8mK9yHZ8Ac0D93sUh1yjYb+Wh2bglZnRsbsyG4R2VxbmnsFBaetmQr96JT
+8OsTMRz60WML+ZG6ZtbhFNhQowwOTaY9srNDuwqO822Up8bUUAqO+1FnSrmEnt4J2GULDGZj3FJ
uOVBL3BFeou4MHBhygMTyKxmjsjSsyN1GJ691bmTmtdeaHE/tWxSKufTVXy9dM/dYP3qBEOf0GmT
hj2x5gLadDdK2W236NRumbV0v3WcvSvRsFiDGuCJ/UkbRMF5sn1SqPx+dYJFM63kba7kJ2jCO4p1
dvOi307Daj4YFe4U1VqlL/DUHkkaFoe+VZq92XA32QKEyhldlNRlLW7QGeUHs1jfPHhOIfgFuf0J
2bGPGeNqkGzoS7TOwWBT3eLRWA6QZg8tdq+QJTLh4evyU6sgDImM63eesKNu9fSVLIPp6yaL4Jrz
abbVBpdaoK/DwTIcHLO5aErxuNVkvPiTWC9eOa1feOUOdpq8jMb2kbcjtSK2szPK9QKa0CHnMR7o
nCeWV+T7dSryXd2w8mER2Bek150yjeAutFBGoPYbLoR82i7Woov97Ihd3mIM5BriceL0Diq97h/5
a0REmIUVXxfqvSO1z+4agK3ZzoxRFJl3o9Tq3u41Cdasnxt9Hi8uiJo/kiYm7frBKpL30c3oDuYG
Z9oAGFCTH0TLAcXAZ7tmMk3yfOBzxTBdjN5970rMFpnZMI1UmfQqFuk+mp0VO1pmWG/pSmEjCMhl
yNwPI+luiOj8INZtjhzNheuCnQyqq5TXbYz3/irNSvPt1oVc9letP6V2OXx42VRGNIcduso8qlDe
PvbGwbvUKb6QmH1bT6Kcjhhl349pZe3B+QFKG8tOmz8G7ZzVt/S0ebdlpXeitWl7JAld9TuBjUKS
Af6EgGU7TQ3p1VKQm8WaFWVWhWquQCxEQXCRBXO/zvu5qvrXxeLbJz/TiZxcOvGoD+tDn2Tb0RBJ
zeu5KPG4Av6runS+xhpAAw1YRP69RLAtuGmmpXtEzVjH0kTH59bZjUOT4iGlXzZ2CJTyBwH4VuCq
Ldsnt97ukRs+pcz5fjd2zs0k63VfrOO+YiDVTdzPg31ujIW2IF6rMMup8LWQf8Q2EdNccc6TVg5d
AM5EIUGuazcdQ8rerUUEInnDi2v7JcgcFo3uVVILfCh7fI10eNMj0ENHT8JBUpZve6Mezo4BOlGX
+WUsVISR9l7tkRSYwGc3ZSa6H4XMuH06LsjwWZ7IMjNPedOTbJstB0QGB6SnR+LEksdUjOspTQsN
ZWppHFKbDRLLc4+CuwEy3Ipbmkhx1tflmRzEIcJhVp7yabCRKFZ/THezsO4hyUHF8bxpc/YEFaSG
GanK8ezKI45nuUuz/kk6dUNdsn6UIJwinzpw8rp51XN0+8vYfqVK+oVZFZMBG31tLTTSV/NvyUvS
llBsvlK1dZybnLQbWyPrJEbahpWUn1rqE6/S2JM/l2IamWfH9NmKv4tZ+XDW4a6S2s7iHDnQpPzN
gsMFr6g7vav3hH6/0cEZEMP+nNYdG3Q6PtumsN9TjOkxzx6/vIucP/Cm8uyqzhd9vdb3bG07SqI+
krx5pWjv4Goav3PX6btlFQeE/YelJLw72X50FXsA4S21G8654aA+WMb0ACFWB/3oQSUBmqMr6co2
7pY1Dy1CqtMQdi05jhxTL4Y6vhWDNURu575gJkGMkf4auKXLJd9IFxhumQsxPUEGw38ZgQY4EjYZ
iA0/89G1sQORVVuepdw+TZMDaCw6565zyrhrzfNkYDSGjzL1z6ogC4PyU2Mh9sEdkMy3XcrQN00E
3dYjBlKixgdobXvgYClbjHL14FxmIhMx07It6H1mnWgkcqNlUHYgME6UZl77VrlQ6B7f8rdFW/un
plhv6tbPVJnLa2xrCDzQXyx4KAXC0UryEG7Pu2Xiaoz9NqH2wpcvlzoSMx9BkJSJfLnGON9nRRG3
azofp5Q6Wn8jgPvZNVSswTNF0eTbpQolDgEUvYd81Kim9jKBKqR8xha50K6PBWgoHqYNRVg0anJE
PF62c/aAG5UCRWuArlktWiUkR8dvCYR/Vse5+NHxhI7+MGv58myV1aRyIjjN3u2M/ljKba78UZsX
qzzzr4P8zzozt44VCG2MdYSa46wcCDK0R2zhVdmEIkXmi/j3Y61rBG0LUKtNerggyMATyGjbQiWN
2WpjHb1FPOcqqDvyHazOrnWuk0b5k/Os3Wn9CpgFviP1dYppnABqHrjWNvVI8mkSa6nyzXFz22wG
rceDFSI7wjGXdUuIzDpokqTAJEENIfqZQf+29DkjM34wUTR3LZ0TKZfAOF+6pMhIxU9bYiI8dycM
pOdzyBM2iJi8kdS6hoxipF/q38xWN6U4DazOus2yabQzMwW247JIKqdECbmhJfObHpEvL7euBpZT
bngSyCWOhTklbwhkyi9M5OZEJYWFyj5rWjsa7SpwzST8B3n/3yqG/3ENPfp/yxj8lgXz8z8+m+//
2P/I7SdteZ8//y2VjT//t6SB2F0gZo2CNkLPCN61iev5W9KgWX8hTqDDjtfbtE0SZf4laTCtv0hR
uVY96SYGBfXae/vPrF5T/8tC/uCQ/4VyDXTc/c+IGgxT/zdNg6OjZbCuegrigkiMwND376k9y8g5
UE9mEZiTZC3IFzMhA7qu3LOmolSDQRD9O2GV1/IPK2XTcOU22pzO6YK8Zxnmgp5WSmBCsx/nT2gx
4JLMmagMX7fGClrQoSJattm5NutaWhot7sCwjnG6cw/CruYx1KfFW/Dh1hP9MijR5S1WmgbouF/V
X1UDYeeP2skSjVPFG26XSvXCxdQg2rf1dAsaC5YMma9nHB2cGBaNuLr34ilm/irTrDwR4AEDr1Wu
9TjjiOefZ11TYv4Xe+exnDfSZdt3uXNUAAmTwBTmc7QiRYnkBCHRwHuPp78Lquq/RapKjBr0oCM6
okYqSiCARJpz9l6bA1JxDGHSQIw05cQfREI7aMkoUh9JoXoCoD21Fz312HVfiE0nid0RMYGdW0Ek
h/aMldG5xc+gXSQExG/Fff5ZvbTHy2kI08sEBjLKXLR1bMH1kVgPa1gbXIqqCPjts/swilrSdStF
ob1NgYolYkIoqtL3Zb5otJLmDwbnm1aZerTfSDvPcoPn7qNudlT2uImTkIeQtzZq3c5h6jc40Z1j
KklGb2HlCLRGpSUZWm1MGal2ksfJUOWIqkQ6V3qcmbGHcos2Rjzm0YWSdtaj0hYYYwe0dE9Vpson
BbkwS2WZEQcG6zz3wzaRhyhM2f3q7P6A1eZhfCcVHcTDJEucfqOaZZeFXfSXneiQbAP2mXNPxmRw
IfmHJQLHVhPnVlaHj6Idwg3AnIgvolXUI31w1iVtydtDYUkTqpG9Dr23gv6wXK0wkrsxT1EW8F3U
dylLw3e8UtvyEVaS3mJRrF8LzmmYUKMa4a5caNJyaXVrbWZ4rygtqub1ylZCg75KtiI1DA7WO7ZA
IjxDwI0KjbZ3KwM7tLQzGO9L5NZtkpguXPQYI40V97fjavCr4RQi3WVx0iOQoyo91ksD1jstpktp
rbj+Z5aO2bKq3C1oeJ+zygnhDqYV3vZOy/lzLJGouDn+UOjDhHnovpYkxf00miRFEFLEYmdb5T4K
q/WaJBKr9fVsko94/6mCrnPXrogDi0XzsBjFt4ojcIQNyWI/JemokMOUE0ywKKPyjV9p+VRKEY4H
DqF0ihU6/Yo3JFN2VmP81y4I1bBnT1dCNfWh90dkMkSW9sVsAEC72dj1n1nbCiriuABtz1TGqju1
whpU7OuaLPwconeDdH6eKX9AqnlW87Qi0spR1ussc8qvyZyLJ9p87QsmTwyGaV3w2JbsU0eM8n1h
atM9Ge/ZDQ1DfdmPnVriTJjpDu+rMbNVF9uvfRPScKTlJlGUu5x8I0hZlD2LHQrZlpSvUu1HBls+
fXISlTP70hdkqfQW2tmh/qp0uM/Im8DaMKhJm/F7qpwoG32NPjuz2VBXgTF46oFyCd9uSuMZyY3x
oPXjqvtd0uYcKOwJqUI7thHntarSPfS1Ma38KOMgiRNj8cN60smWC0sKYeMs9WbvaAPuycQIb1Sm
MN5KiEN6HkPwDUqThdLNl6XvghZKy3LO1wq915H1/MIxP/+EOnSBKKIqveUrcWmdQ5uc+cxEg9Q7
JQH8iVVCIfJsQ5N50CzqM8VZq9bjE5Dgk6w0j3FhavPXjpQpcK3YYuhlL5g93Hqak+o8reLFBCOs
0wBV5lSRXrrSgbwsorZ8QqpHR3NBG/sp5PyV4OirzBuwSepLN2e66iFR0VIf7AlrATFgVKSwPawm
wnqnzU7SzkjylnVIv4MSNuqNUl3pD9p1Wi2eUztsIanDcOyVczt5idkudG6iSHzRqIbLfQx+1ziU
eGdulTxDflaww0M1Z6vqJQOrcGh392n9qUlCXBqy4yWh94q016UcRe412LuoaCDQzk9AyBTlznIU
fpx2iOEgI2h6LZBC9rhmHDOq/QktgIIX25aPzsRJ0dWmBCNSJmUvd8qg0B60svUGTYyiUT2NYUAI
ac3fh7LMvyLNqoYD/nh5FpLtBeeI+I2nPk6mKxAeVoNEV0YcDJyrWB3KMWgVPic8b7i2/XCI48ef
9iN/g0F9j6rTJImpbF11eL1Sl+Idiw+BAfhqO8Ht0KfddaFE8ZFVW/qK7KNAUA/189Epz5Z0lH+y
HP9vT/j/fug9/3lTeJkMLz9vAX/8+J97QMTuzh8S6SivxIanu23a/toE/vhfjDdsLhyE8Y1rvKq/
hK2KZv+Bk9lUoada8GaJg//PNlBhX6mZ7NhUeLroZBmo/2YfKDbp6n9LW00EGfxmDG2K8FKyF303
YFYzlxEkqfpOVWrMcmOstnEw6/oJ4DlCd7RzzeXWGRJuIfAdusjtUrekiL4no3kFSkg8UOMlxRqd
T60TMQ+PxfS8ZMZWwE/ru5jcIWyLdt1d1J0af19Xztf/dxrply03ZEOV/vPAc7+13789V92bwcff
+Gvsmc4fjBJNqII6tcm5gUH05wFE4X8h6iIdXddMzWY0cTb5a+xp+h8Anxm35Eqju+ZH/jP0+F+q
ybqCqMfk7ED87r8aeW8PIKa5kYFRl6L2NjnqMLO/PYCUqdOVoja2+BztnOks6n2aaEmwZiakD8sp
jJaoJLEF5C3JugVwK2g7YjZghF5YdOfifulezXUcBH78fHoZlXX01rYyIsqgWNjdniy+Z/YPQDxo
td5VJv3N1spXff8/NgD/1wLKTSaOfx6KXkU98Xvy5ii8/Y2/hqJl/YG2n3dNs4xNAYHN/xmKtrYd
hpEGsliRXvPjf/3XUDQxBTD/MQk6mmqoKn/rr8OwYkA8J2fGIZMZWb6u2ta/GYsmJ+6fZ0EGtEPi
u84whE/ONuAdPdxE3rQAzCh2XWD058WX6qY/pwdwo+3WHUgzf/HoOl1qZJSet0cqOcfVr3f44h7b
Gwpf42v2GcpR4Z3GgPpOsPh3k397jizRd/aqW7uxSzXVowHsYvKDV7nu6MPtsuefHvnfrP0/QMY/
zeV/3YUh/7wL6Wx3+RNOmb0LVPKJu8jvhwCuwJFGOngANtEocb35i7VLg8iPj8WZcfPBpd+yo7ny
9gCpeRq6JTieCV7Vz5fuEofMT3KSd9T1d/NDCs/l3r4ovtjaPjtDKnKEkYUccy0vyw+ox39zZZvw
Im5tO8GxnL29cmLPU24PXbFTHVTbdoabVu6xVF3mo/bBXf5yKUuFcGxLlVWZ6dF693zxyOpEwdHV
ZINLXp1Ccif8w/RQcQ7//fPcHtebN/nuSttv8tObtIjZwanKlUbALMZtPt/9/t9/F43N60KjiuSQ
L8gA2MyAeXsBYiOSngpNtoPlEjdfl260xK4n8rH6aqPe5UiH29vcmUTRNK9FjRTq1upMp6bLknfz
lzqfGku6pDgu3Rnn7X48VPMgccJSBR2/FE6pw0EY23D40z9F1tffZ0xtj/jtg4E+x6qB62fz/rxn
4KtzRb96KdJdMt4taEdT2y3rD3jhvz58ZgGdE6XFqsPAercw0WJOirHjGgOeDQTuJnyWDx7/Np+8
uw3mQUtQ7rANw3i/TR9kn4p5DZNdaPbPNQ4XOL7088MTMUN3pDW42QImhbqtUn4whrdf/tcrS+fH
lXUqiW9fvNpaEmMAV7YuopvlIrzuT9AV99PXD+7w12+FT4VHyAYV2Ax71bfXMbsOuqZwkp3uPiJv
OocV5wHU9DmZBOuek/ceuZX3wUXF390cFkWmAjg1JKW8vWgJsK8rnTzdGXtYD5fmoT+Eu/WUXloH
5agdf3+191vn7RsCwcCtGbrDqct8d4uKAueAHmeymzxrb5yUq+qyPRre7L70wbSDMxDg7glCV/da
Nw7yD25W3/7592+SXA++Aoq7Jp/y25uVIfxpkYhkFx+tU8PNzmfh0TraPnSXgxLQUrkxb1B3YpKC
su0ptpe+pC/Ks35tX1qX8ugciWP11TN5ND94Mj+e829+tffL6YRfblo7nszMViwO0GvqHWDIvZ17
5Nnifyjompa4+N3iFgRcl370bP7u+3KYp+nFWQZV9G2g/DR/Am1GwhROyQ5+40HfOb6ys0+klx3s
ILtU7pX75Ky/woDLf8Y1Obg7caYcVR/F/mdEPifjsLgfxXf8OqtI29ymLQ58jsmn8fZXGpA5IkUF
sNZ3VRlfqPAhb9Bfp/PZ74flr9dhDQRMp4EiY2ZR330DlUJVVlgZMyQlo5xIbOw5KO/1ZA5+f6Ff
p+ItU4YIDFZe2hHv9+8TzMkCvQwXiownC8kNfVVEUANsiA9e5y9zCY0QsvFIXTJI+uC48PbRcYxQ
YNQuShA1yt4prIAcGTDPnl5+tMKLXwbOdilHNwC7bh2aHx/dTwMnRq4EXxK6u+lmN8tlf6V872/N
s/YqOzmBfZVdl0Fztd6hsCof1e/2Bzeq/fLyJMYHSBqGJh1JNffdndbsTRUx5UqAUuXYHsMTTDCf
KLUjNvbLwq+959+/w/fXszgd8p+BuZW5zFG3x/HT7WKKxGu2fSdl0gaYSVZT8X9/hffvjitwntRN
6q6c9Djtvb1CPMQCePemYPUqz76G4nz4/QV+uQXU54LdCMVlVcMh/O6RRYJiKzkKGFrJSEP+tcKi
6qf6g8H+/iqY09hj/pn2wpRib5PxTw9Kyaw2HxZ6B4uyRju9aeKzDIPcv7wXjCO8ec4hLJ0G55qt
WPPTVbD1TAzOLA+o89bQL7TwJkKYtf93T4yFUVVZtSgM0BrT9XevBKFIhzqtKgIHvCD993AAHNn+
1SP+x53aL0+Mq2DBpk5AogbNzHdDq27WkTySEjd+CBfAbzu+b48uHarL39/O+3loux0qvyZxaLT9
eE1vH1o/OU4UCvhRZGWQGCgaCFRGQVkZMM0Hl9I4kvKv/by00SilVLFtDKms8LFSb/n5FclsTLoc
TpIfhlF+qUd0V+IrqytBcydgBusWZh9BNwhWaoPxaGbR2uHUo6uDnSadPqNSzlY/LwiS3mWmCgQ8
R+9DHwha3+LVcrJe+wUFN1tU7WiWea+SLtJp3/W4knGgLpF6nVo6sYExXCwsO2jedhQYYTilhol+
2mg4yrpwXqoIAoKwkdDH+oDadBnNz7QDtQFumq0dCCuZ8rNmVRykQxsqIUBkgV4064cudLERqesZ
MgSVPlmcQn2Ew9/MX9JGD+kBZ7oz3+qkC+MgjjFm916qx3Bd7byPSXMuClKoDQJTPnWxogl/TZv0
eoPuz3ttNZwrNGHTZ9gm/KI1Ga8FHkXyImiOtGhuh6hVXcBQNAYysjturCEyL5pQpVeS4xGRHsIu
IEqQ9Dttz8MEpJhYeXg1DFvkNm+vrP0cyFjt98qIiNxU6/FZx+IicYxP8hL564h/BCsp2lZ4N5/A
466Gh5ROLXZY08YcBvRYXZb8UnBaOAd+JZMcljNuAR2zb6XSMUpagjt2yQxMiJ+mtOppvYkHEsTV
BJiXqJ3zin7ItV0TOu3FC7oOJCA6ltbeEApeEVwU9WkhZSN38RxHVLQGtdY90DqlBgRmqh8JfioS
cdAWqcL/UHP5Ksy4I3t7RapLn3ZAjzqm4MJcENOgPAvNUBYEzXBKmc2V8DpbifMOYtkifDzmEu5o
um+nuvkGkJWWNLb5PoG/gobOW4QOSFIjD/PC6Sq784lmIU5rQKkU+QPGBRl0RuoovtOO80OcrZj5
0hmPtp86Ols4m54f6QIDrqe4znCyCFUxgOqUU794aVLCnhNFgT21HuGCCgO95zngjxS6wABY8UA3
BTm4OdEuBkfPCHQ3C/0On4qAqQd43bXBxBjASMsByL1TAoYlfUf/SthN+UUzivxZ2IX5TVaqrEkj
Gej/9YTW8oaZew6Tnmi3fNOreWgtPaUJyU9/KzADtsRpSvtpSBxJwksnx1fG1tpQp6CZQz+YyqNb
AOUDcUBHu0NqDAjn2JeGne+wE0NYS+ccaNnAcFp8Ano0ntekAqg04bMsiJIcpaD33dl3jTD5vBBt
FZGH3E8tD6KpYRJMA7Obqy4hBrxYjM5ZnYe0nkdrJE5xKYkHutDHsr5KTX5TV536fCY+Z27j4xxx
VHZLTihP3cbEC9QmV25VosCpN8XI032Bwxon5IqGCKk2klGvsZp89Hok7jhUgDWBya9IR8W6N2oJ
+kBbfcBiIKDdyFneiSkZH7AT14BEFUMNANBlI8GuG3VLyQfkrotq8rEW5rlJzw0GgNn3d4Muxhsb
76DGc7TQ+zcFprd9Y6T9WafU9FMl68UL2r6GfBTZycu05rDvA2DpBkw9zTzfkuygRBbJGhtQt4mF
nWDwSlKUZZpUA5EZOAcYb6xajXDGxddGrWgDE4KCAHEWFdC4krCr3YVycOo76kBEVFgUp7kX861Z
ason0WFP8MekV0Qwopt+idBOOUdav3F7sJ3eAvocAehE1aAZZZD36KV9i+4eipO2QMLJCqddii6B
0uiUDnrZuewQk2R6g2Y/JryXRiJoIohwectIx80Ytruoaps1sKu6gBaJGR5bdYrhyOuAhpRuCx6D
YCHgQcMR2US476I6I2ZXJPniYbJKHts1QXXmGHRBLyOYv7c5X1TmxlOzEOIxtYCHU/AYTKaEjtMO
xg7CrLR2KHbTqOq+RUSumcGM104/G5a4EgejIezNi+vYfpmEavCppV07+GnaWKlnL+0weqbetNFu
TKz1Kw4KR/OUBXiZJ1Fmn2M3Epo3gP7jynZOMoOijeF0MY1hkgUNrKv4cohsbYSNOIzkFtvojUnv
IQ6EWxfGfVQOwvRgJiavTaqQW8GXjt5w6CEFHI1ytCM/hdS2zZMD+FE4+Gj6llHtXpBdINhtiE8C
1brMOj69FHjqhCAI3wOGGyyf7G6foWYDbOUsMyJlNibT9jFDgX8QM5ZZ+rUDeoIM2PDKxwzb3wWQ
TLhI1cGV86g+N5WH+bd6sGQKCDzWtXnEpRRtGIbBhGEywtw4Y0IZGRh10Rv8OWyQJotYJZzxAZ3p
XAVpYS8sBGbaD34dYvvwsPIm91WfMfGEU1Q9h8MalSxrRa2d4tmyV080qSoPqMsEYTU4TT5VFKQ+
r84IFRIdivacOuVw5tjQKyFCMKJc6pZkdBdaQfPZrovYq8WkP691ttb7icNp46UkR5DKmJDVhI92
SD43o9qAC2jpNfq23k1Yd6bI+FbQtn5ZJFABLr11vDtYuzpEsZYNhIznZV812x9Pg1l9d+RqQw5R
t21Jh3lfc/WeFHAsCTUBXHEBNoQIWT7dw0zaDMFBOk6Ph15qK7itTsuQDjt1+ahUcgAZmRSEdzDi
0vveaJl5Vathz2HMbfqIuYL5p2lWdlbcSf0CHKveMBFqvx763KhmrxkbHPimaqqv1oilwpUTCh+v
owgaedBB+oe20IsBlmZX6C4H6OFLLtZkRm+krwYEEg07EgutFlhqOt6G8+CoQYgYGI/9yjwn2S1+
MzbhgYfYPzH4GPJkeU7VWYV/oag14EnHzsv6klxr0AusvlW3G6jTfEOXq62ezid1HNoUXgETq/k1
zwyEtzmJHBcNeaUIFFpnvVkQDaBfmjTruezj6SkxJ/LY4cO2pdfjobyp8pmIvTSc5OfEMrEpRbqd
7BItM/udgW9RHMAajIjh44Ra73njxMPj2PBASLpS5etKRSAOOt0qYMZAEB/2He4uza3CSe/2K3OF
HlQTXG4HMB+rd6uahVfHhE4GKmWFO4fkvXWvK5F5nw09x2G16gDzVe0WGonolERsPVqBlBhoPK5h
itsIzwujeYqWbiWoR5kBCJkwRF4bzLWMxRa6QmBNIWIyNU3H8wEEvwOrsKD+ipOIKQ4waH+Wc+Ez
BvuY+Bp8ixbXYU169hThqwjMXE9fQ7sGfxMPZRhUSU9aGdS98FqFkCZB5CzFF0u3B+06WXC2RQei
u9vmtW8SZbmjik1WksfGSD0NDprtoCBZvdslem1mNxgQx8lHhetMe0VY63Bo8BxZD5xzausyhiI8
XYylateXOmDQ7NPYD1Z/6GArTvvMmkbd7Zpwuo8TSvJBh7Md92AFjHzftLZO6zPjC/RQuKnsFyYQ
T14GjDUhYYp8QLTGparSbtBg66eAHgu4fFH8RCnXfpnnlZUJdWCs7ZWmyIwvvSyRtBfSUB8QKk7R
sSSVS73QiZvQTpTvgRR4ixPlmGNEh2nQJ3irmc8TECqO6RUs2ucrhSU25ojaRieQeC0N3HQa1ncE
8HZoO0FmJcv3UcyOHqyA+siMiIwvOuX0ep9x0EFvl2SNcoFX17QPUArD1mMCRwfqkgpvIPvEAQHS
LkuUIdkbYxQl53W9aDgyO6YRggWiNb1lhVUoXuVrHu1FvRbRFXBv6NmKsTJns9PH4tEirFt35pyM
gF1iuxndDEtKeTK6pi33iJAA8OOrwYZsDaHzubeHNbkvo3K5R7konH04lXI9zaWiPjlEY5E4kGJC
PljhaEQemut2xMAWx5O5T9dIxctD6ybeDQXxE0HXz4v2iarXKC9RnDdOMAI3neHut2QsSXuMcpJY
cs24gblHhuDYhQXEBlrb3YuIsnLety27nVNJaHl+SrUVEmtZskRfGdlMQGCTohK5bUzZXpLUNtsA
PerBQB+rmETV1Bnw46PNPhF3icq78ddJxxYTsiXtLzp1YCJu9EFX/XaaB1C9s4Lj1mmmXgRUBxwy
+KyysXa5IGkBIypmF45SK7LYPFUzciSGfM4CdSrDxk9X0BdBOVSAiimLL3xROnhzT0P62vFkUdVz
+qvL0GuRTo5Bz6OKHvFjoNsTGVLim9U21vLcxDNqn9SWlB3PKggm9S29lLclf3IzOoN9PQ+dXu0L
S22fwIeuw8kcKYh8qlJ9+tpEg6PsmSScCS9ki75y6YpeuxjUalSDRs7gwhSsqNODmBYjOmTwPKeg
LAbcS5ERatpNnyXlY1GJRNsLO3Re8QfV+clYOTZddirvzpe8X/Uk8dJau6ltI+1qlG1GrGLRIuPn
++7QEdIanJfCV+qYh9VDVO9dqxzsyp/YqcE/06L8VcuhQJwaSCBAb4d1qqezalUSxe8TAz92rAJN
JXKRGsmlpbeAInWlY/T1FUK4QJvs2Lyq8kSLzro0xryXY4GyyZxJEs2mdl5tOx8VNxZasrUYwhP+
Htv4UhkYv104XON3I7TYmyS6jRN+QWKaNNZ4B8ZOjrcKeTawRpZJealDDtK71Wm6J6HYCkfxcllP
uY25eq9Hw3pLkmLdALiNoxdkklOLaarI9eeiw6b+pYXjeL80MRzodU1qjCsrAZpmhSjUzdqJA4xB
VeHZXvo5PYLuSF5FtwJZhP5jVmAXVR3KDtaK8gy5uPKgsMVyjnNDDh/JPXVBiqieDNZZOcwRn7g2
ZHcERTm2l01iaq8pCMV3uZlH1UnLJCbMsuhTos3U0Yavgy1srMN+JE8rJZS0B3IUkrJmJIicTJQk
nKmNGXTzOLEftSwcbkjAs6a4QnLO0ivaGvRS0Y4cLpZZzOd5wXyCpCnH1oiH0uHeumyU7P0r7S4u
mCLAmyTZbaZGbAGQWHf9haERj3Y7d30Jr81pS3FK17XvzkfsqlHr6lbjROe1YlTfTRWGhi/6erSC
ouQk4UdFTbRlL+Ra7iphxZ8KjhHIC2W16DsjIR4VzAydUI/AXUUJiH+wCU1UR7S/XdUY4iIr40U7
SyLOsE9s2zLnsDS2DQ15rMf+fCHP6XrIY3v04HxaHPBWpIwQ0fH2PnWolK8tC0L1PiXQo2FPIrRX
yjH47VgRe7hBIGNhJqEHUP11QMwW6Ky+PTOBDlGp7nWATUWjz1iCm2GsgxgLpXLo2YniZ8YbSUlj
mTAL2EQlJK7FgfR6EYTwnOcDCjRw29Ab4gcZR/XnJdaV9DBGCmcuMpUzXHlI3LuTjHqwQ4sCas3N
BbgJj038iPuljvgGZxHWjS/TCGbo1rl+7Hp7zFzklxyu52zQv0xxuj5YSLMRXudNdLRlqgH6g9O9
ZR+lynRIozhKvLrP1vx6mUuDL0AnLmI0VwAouRFbK5ETaeR4PPQFgbxiidWFBTmqx4jDlQ4/trGf
Kkfn+4UsGF2IZIAA0IWltgRDI/oU92xmXofYvx7DNQ5vrDQMwzMcoSDnQ3oreD+ViR7VkPHlZXpm
2y5HnK7cw9POT44h5v7UZdBVcQgS32CO5XqKI6dW/NgqeUGcPThF1zxrwy3yjirfPKzt52TMIDkb
QKhittdd9xhhdrw1RrneYn+DCzFrM5RC4XQaHKF0Gr/VRj1/17PCJJKK0iWJEEXSHTWMrbm3anxE
cF2q5q4G0vWgh7y7oBMEZLrAlFiRIcPyDyULPshdq/OAzu02x7Q/1w2kLGEv2jVuv8b2MemzTHZL
U99OxNt/wsZRXM0lpX237dXs3ll00E5QKcqGinLcQQKPQ3ldg8LDF6nL6KZtpETKHivLc5lbEHDK
KbIuskHlECDNlUof0WjWZUL+qrkfrWJjSqeD0rnEJ7cIoq22vZ7MkcV9bpBMd/hiX5Oo4Ihlx3qk
BJW9QCG3JLhHV8tUm7qrTYODqF0oPIGJwY9jf0zdgFMSrG63qzUAfxyvnOnE57OCIRk1ZpauNBBq
U4Myzs2hk5GfqTl2EQAtNVg1K5HCbUsHpISCfc/eC7YRKdOUE6PPiKdHrdA1PBzYHw/GCh7ZwxZt
3FahJR9RaMrKn1ODl2tbU/MqI4VJLy0B0mAVD6lFiL4nV2s0uienbdoav3ycvFrEoFO81qbirq+d
+QF8THHl4MOud8pk9lezKAmSZX3qXspWVx7GYWoyPyPDA+h5BFqlohVwZ9YEKlMDKFBQt2JYa1Zq
ZWB6sCbirw0SUJYzK1yq+55CLPAuLVdPSRbClcZOwnFchKH91ExE+LlJkqxnVkNSkeskZNLlemdi
mGFbULh9uS5GwILN7mPVB+eeAh4FXRvm0aPVGWS1KG2pzexPWtvxSN7LNC+P2uqpQ8S6eGzGyA2w
57DBg2JSAXOlZaEYTO1lrEEvjuV3qOTO0TGMMfVAS1E/0cl3C4N1KctPC4hvMtzwCgu/5QCe+GNE
lpPHdgew9KQxr56caixuhaSsMUBMj1mtY/k5jYzp8zAIaDRtlCKDZ7OpAW7UOTzqfeFgUary8TmO
CYlQGjmxG6yib3GyhUGx60tvtSIUQa43xslqo2gH8C4e3GSkcQQA2wkJbg6t6atkSxdy8k3Tq8K2
nYeewsRrHU7dQQjQcQEF5773hCoVqEeLE4h4F2GBIf7HqaerioPa5xVn0BXlt/C8x5UChjPOx0cw
Amu3k6ySpzWaJR7VJJcBWiW9OjPSmklmrdL1c2v36llU2tqFMsHi8RQlX5+V2OYjonLb3UcAax/I
yLKpmSnp8s3JZlKTBZ5nBd6BmcKBJ6ceU7lJBJ+JjxrpgrPihqXhzUcr9fnVoZrBv5YO8908ZjqC
GTpeA0QC1flOoBMfHt8dwOqZKXL117qrHg0lAZRHpKg+4rGKsfQYhJ3c6gNnW1a1ergoFIIJGaNs
Jlx1lFbO5trGIj30VXPM565kb42N/dlWG/lFpSWOSmBcis/YTMs70VPm8DVjJl9ALrMkJy1JBdk3
YVdAMTN6+PLA8cPLfmlxlht1osNByksHTEBcSopGIWUOHcT6jS7j+nvE/ql2KYNs1QslLV9WvZ3v
5OK09+Y0l3yZRkxQIpwSbG2qQ/ydY7TnqbqWT9BmuQ8T9h2AylLTj6k2pk3gNGVyl8Yd5h21EvLG
iLYw72QlwZ3Bh7TNj1QbWLgpsfm4wNEJASptfC2QhTSTzW/CHsEbasN4XiLRrzg8nOJ5pQrCtzrJ
VUB/SsGUWHZcpl7bxoRqolLpnqRhzeR/OGN1IXMTPo2guk8GWIZ/3F2FlmDnBo2Zgh3i4YDScUp2
OPAV8SulMBJW0hOvp0ZjV5TB1OLrh+H7SXJCv1vVuiE0VtXC7/NAuxFbryAQPaZ0xbFNGOoVSYnm
gwGIjboMVEciQVNtMt2J9msnZneKkbNVs2L3Hu5uA7cYIRrw34ftm9UNSnyBpg3hGkyiSgt/HjAV
uxXlBe4ZTBYOKB4iTu9ySLG2ZJ3QXfKmYNLCzcRlHI51nAS0IsPhQC6ygCNncBy5YPa3hPv7Rujm
VX3Tm9z0nZJWOAooB7QRzoA3vcmIppepFU0e1BJfebaHunhcmytDS0+dcQebbC+Wfke7P6gM248I
bcNNiZv7jDrdJek7JAQTVZiyJbB9Mxp25ngkfd2F93As7ItVyT5op/5di9ihsQ6QgGqCg4b3ze+L
qZMKiEIjOhZmc6fQAbvMS3ydv38sv15FV2l4Gxpe180d805402DP15yhz0miaMJ7xCTy0pCKsvv9
Vd7rHCQFM4se9Gb2FVRWtnfzc+u+k4bQVjMNzD5fP6tTO15QnZBHmw1mYGfm9C9lPj+ux0nbRqWo
4tt434fuqduwzyLxW28pGiwY0tGrmR8Mqb+9K/SW/E0kMcit394V+APcy7qRBmWvIikTSn0wTLat
BlWaQ40e1v/9U9xG6M/ddfr4GgxpG1k3AwNz9NvrLXi28LXrsGe3eW02yFqZyAom1iPj0K1clTER
q7+/5PuPhks627hQbaYhSJPvbjEFoRcP9PV8sMXhoVIA7Mm+M31dLcsP7u7XSzEO0d1iJ8R6bVjv
JBFKty6WNQ+mrwiH/OSmpu0fUeuaoTB+cFfvB72tAhDQ0GILgZWcMfL2QTJ5WUvP7fpKGFOMi1ub
5MNG45D0+6f3d9cxUN8zHPkApBBvr4PTdKPEJ4afTbp+MCXbimqW4gNdzK/DQjfQ9ziIwJArob1+
e5Wa6AerRGcEfXTRb5jWJZs3hVTRLI6zxyEv6Zbow6z+64eIQZ8OD/4EDXn7D7XWz980xLVwWqhR
lVZV76jRaMfGrOPdv32ESOhQk0tkGihJrXePMElZauSaGX5st+PJTEgDYPr4t/PFD0HbNgXiJ6O9
uoEFfp6fzDmLRe6khj+i2eE8r45enrbzB9Ki9/MFV0F9aMEwYISj/9HfXiXpOToNfa37VrvONExC
bYczAGyyHpl+QRLA9b9+dg5PDd+GYeGEey/4NafGnKh8YqDOtWHXKs54I6t5fvn9VX4dfphPNjUg
zqdthX03K60VYnAqnPqWqi2uSErT94PZgOMspXK9ZnSgYttmc/j7q/46W2zKVaYKiYSaCf7ds3Qg
pkZjHuvMhRoeqIjqbGgQcltC6frzUv8T3s3/tQYmYTHk/9nB9PBSvLzJJvnx83/6l0zjD/TVtoX3
Y5tNmQz+y75kaH8gb9u2F3LToDFH/LeRjh/6y62kiT82iZp0sDEB8EBw9y/iSN4ORqkjudpmWtZ9
afGr/NgE/jQpJcQ0jZLIElzKaA5EyVJKdL3MPnPSmU6t40w43K1m+mgy/NvrOhZWK52pWP//tJ1X
c9xImq7/ysTeYwLeRJw9F+XAIimSkih7g1DLwCPh3a/fJ6neWBaqtjCaE2cuZkLR08pKpPvMa5zF
O9mOPaI+XYoJ1UB6mNGrwePPE2+L2mq/Q6mnrCzieuUMnD4vvycLcwx2oHydbXtxBjDvmRyl8ZBj
jOs+3zSZavylD9WfPcy/h/Fo00CKANsHu/z02kJgsycA0r2NrUTG0ZrCHxAhkRn3xmBlQqeH+u+R
WBL2C4O5yzARs/t6qlAk3AhVa4DaJDXVvbkxb6gKgdN+tYOffsdN/0CF7UnEyBL953+c3sYvg8Gt
Y5PYhBz0/hfTQj657jQb7SgRZL6ekbwpjfN9COnwkput8LDOl8oE6wutCIA7jTNnsVSJAxhnVgo0
s6h/btUxEDvFEt7KlDT51/xPhCjnJIeR6T3caaDg8gO/2v5RVI4Z6bILBAORhF1nD15J0Vrvpp2t
iELWYl2+adI70WdMEOp5h+hk0dFdiZzyMHE8MBOhJwNmKyxUZ3f9i1/8CDziYKr5bb/Ro69+ndUG
CSwxZu2UdrW1g049TKg/rHyE86NoQbczSVVQU7TO4ki3HILIBXKziZpUAWg4iacQkf+d5jbl+8lp
q8+oRhq/Wdb/Ip5XfnjQtdDVHTiXEjO+WN9BcYKux1MXkEOPBSUkrF2DdLF//QPKtOVkeeFyMogK
YNzifOiLuNXJSiVVaKtvkISgA4gJLiUhVIC1bawjGberA91SHqIqkXVTKzbWHt2zI6NB/NJgnWI3
wQZbbi9nbuKcyiTjl3l9j6cxYE+z1kaQKxNCvXMb5/vrMz67ERiPI+qQ9lgqmfXikHb4QsYR1zy+
dqhRfjADEcx4zneheURjY/BWQumzHUoMCPEPkAEsKVNfBux6abTQKW2kdtoBempAQCHEmK8s49kO
laNwo/JU2rIUschOAe+CP0JGE+0dPIcMWmS+lVIgBdCp4V+Ylz+qwOpXjoUmN8fp5uE+sDh3Ljk4
dIbFqAWA15quvYswZBgCcB0/x2jZwAp7wDv1GbUrmqI4wjn9cyTsNX7PCzj/dHRbZlowVFSDYuPy
gLTt3A7oF1nUNC2Y62CNjmhud9sUd6Inu7Lar07VJm+rpgNA0ujNDW5ZQ2X+uL6dFusLIF1DFYKf
QZwPgURdfINEE0VBwynHzhnjgLIdcLU0EBD+81Fs6Npklyb8PnNxGWRpOKH9iqqhNVYT4okIr7pz
qq0sqPytr74ovUOdPEJ/qT/QUTEWlwEgJhCJdHq3Hg4BoJoD2/vWNjEsMkU36ukbVmqokOHdbhn7
oZuy+dv1WS6Ophwf1ooMeajs6JzR07fG0sPSjWYK2AaCi+94OXr0gA1qmQel7oz2eH006gCn80Xc
jfTW1YgOENghFJFr++r1KFvsLGIrtTcClRnFN7CbL8kvTNrrZdhKcY0sG3MF5eaqQW5YtxC68eEa
zI8Ofrzh0XYm2acCYV75ulFUdAYQSwcOT61I26Eomn+ZdHbDFmfu6RM9EeeLK1KkFbCXgvdLmxXs
1jAUGu9nJRRn2HahaN2vbY804gzs1ZXdkLq2igrqYIpE1qc0QhX8g2ZTxjiEGN0ighQ3daL8wunT
RBTX7CMN5L06RqhgblIl0bXbSYmBzW7UUIOTSHlZpPeIeXfGoWqK6L5VO2V4kw1xEe1mpKGGg5NJ
YoJloHb1RMfBNo/hFEVGgYtSbU23wEBT8Y2WAxhhN7INGusF9tnRXnMU/HhrJ7X07ZSKLNL9ZMgH
7M27toV+SOe5nnYWEMZvgYAh9Rx4sTWq27Q2UG2jLxTjJ3WX1InIP6JlX/Vfp7EZ6w91OvAelcD5
yGxBx+TJxosI5Xaeh9ZRvnUm25gesEHTo7dI43tfRwgR5THA8il6g/aSbQNmZdsl6HpZeKBbh5Ap
JPo24S/Twm3ogn0wfWR8qmYXIGcW0jTVKx3UopDu1PAHkrIO8/fepCUmrjaB4yBdiajoPAdl/0sF
zIZtszdPnW7uQElF0QdloFhYAeyLWvCfIVqylFB6qx3xL8e7NuVPoqiC9LveZxjmYllaYEuRt62Z
3yQ2+NtfVWcq+vsQqyN/jp062lqKl34I6O98KxzQkBYS58XOK9pAwZA7gVuSIR9+FG1W52+wzaZd
kxSO9dkzbSSeQ2+2y9tiyLUQjJw+BciWm+kWKAES78EENtjEKqrsugR/IeyTQbQPNlArhWPX6rSb
KzfvPujl4H1u1bz8K7GTRyAbzieVzj3WSLSE3gqjzr/rbgh+wTSkZ4mudvVno4rj+pH2aPYZsyv1
fRX2446c2vsyh3r4BhUqdGetUpM6b5Yn6o3oCpRElfcGGpybvhLZ3RRnqKOZE1f6YI3Y2UWDSW+s
xlRdx2EpQDkZJxgNoZGDO5CetQqeiznYoLu0UOk3KyrUxbI4BhElK8zY0F0fDRzBc+vXbNZi3/Y6
kqOz+txnsF7cTrfv7TbhrzD1+l3oFu/6Bq8sPTPHX6JM6rtpEjqa8YGJ/4+J4nSidun7BogOZGtk
n4HQ6hVFCkTW4U5mRarad47AhHwL4zxJbysrdrw7gEWegfLx0LoHzLSb9CFTtRFZb2qJOVDcPBl+
gHuiaYBRIiZcfZ9n1S63EI79Eia0VbH8GGlpdyKzrG0fzUGxK+YsVx5mWmDwjyf0Ax89pXXgb7ZD
JXUY0+hXCmKNPg9gpXdQHrynEUfIv1ykn+HypTa2Ay6Q/Za/KRYfPMXFFTLRlZ4fUaMqiXlGXhR7
ilmaJAW0SJsLaCX6UzO0eASJRGtpyoYqEA+trws6OQaQUX0oTZgydZI6B0x7UfiUdib1LaQCkdwo
JX4i+8x2gvyQz3B+xGb0hqj/BFrHhXqB/zmWbl2YRPdV6Qp1i+8akFbcvys7+4mxj548mWVVlofW
EHWt3swVImTvkeJpFTzIKz27q4sWLVpEZQ3o2Ubfe2Ll4VwEAcTqpOiah9ej6ck+0CIIiHRMBCyn
CzYghoBbFw6UoR1OHe3360/WxXEMyrIu4FQ6K4swwBq0cXaMPkBoXqv+KqNh+gslzH4l2DgLJpmN
RfEXlr1HV2zJ8KTT3KOjXyOeguvPjZEnmKmLrHjX2Om4gUrTvJkCDsX1qZ0Hk4xKgQVyIWIJPP6L
mnM2FB60HUMylwodS9ORbmauhu3ehIG170xU7ylVA0/FSREte1Ea4J5U0/l4/XcsYpCXpUSsFVAy
/WRKIItPjEmjk4B7CDZhEX5yVcy3eGolxHyqV+KP88VELQrAu8zySBCWmhQu92YstBlYclh4z5as
3c7NpK2Ia5zPR2cMhM2IHOGGLvmThZMn/dyg3G97nIfG05tdFBbBPRDB8o9PAQk4NG6TL2dBb9ZP
w6kZr7rQsqVabB2IO0BGP6IBteQ/XR+2CFGb5Zio0EBQPx0kI6nDIQCoeqUEBD/ATINtG7jtE5JU
eHRcH+zCEtmU/OTJhv553pBoIrvH28ADPFd9VsC07yBAxiv74MIKkf7qmixj0PFbSsOUVmUosYmf
92wgErlRu65FwgdkGXGVaKp+9+dzoi2hgiBwHNtYNibsyWbb04QBjNx0B70Gxx8oc7a/Popchlep
BANIGrJNbY/ciMtqkUo43oB5KPwuCOIi3jR9lN4BVeSCVPruVhTqjz8eTqr6USmFnE7rdHF5OK2L
XVqDQg5+QPGnsTKNOyXz9LsaXsGDMU3mSjf4/IqkJEbaiTwbtzE8+9NdGM5DolbNhCKPF9m4NYff
KOGUgFu1hwlryI3e5ysjnu8SRkRAiAefa85wFh80jEMj7gtGxJBSHGanGkFLALWq1bT64/tf0q25
NAwbIUVSsdPJWWbRoP07Ohuib5zR0mE4kP93z45bi0OoJfEHpxmQwL2+hJcmyObnFGjQFkAPnI6K
TlzIDdLhLKtpva+UcbPXy7Q6IBPb+NeHOj/WmkfKx4tN3cBkIU+Hwj65CAh6g43Wh91drDgyzmz6
m+ujLI+ADApkQQBVI2IqehWnoxQt0PXRwQ+zzvroL7Si0dLQ8mLfTln/mFtKsHIzXhyPqj2cQc4B
F/DpeAn8+MmV0GvPgRsb4YLpd7E5fe65VqCHQ19f+YyLFSNdpzgMGMKlQyfVzRf7xCaSCouRFjce
IDO+mzr2lwihdMhvO4Ob7K5/zgXaRpYjYKkinuiAwUACyJQ/51W2PsJeq2ONHr5quIqgoIawKnjy
unEGv1cTkLldAnscRlxtT8+Vxw/a23CZYTB4mVJhW+jNybDrSKDtbzVYfmdnIrgMaFkPtefeFnlU
b5zYKdO3aTFgATZB3nd2OnWFr6i61Oo+SbXSO9iBNrcAM/nA4jM2ombyuwzy/6M7WP4s3rf1z5/t
m2/l/5EDfBclcX0Ytf/39I/N7z8j+rX71n47+QNYkrid3nY/6+ndz6bL+Fd/F6nl//Nf/Yf/+Pny
tzzDAfzP//hOitbKvy2MxWmPj5Dgf28JPkc//7H5Fn3LvzWvJTZlyfRvXUNHfxEvNF2Jt/K0F/DI
3xKbrvpP3k80IrCBMijqyO3zt66h7vyTyhxldIqw8t+R/+jvTqGu/pO/hpcKLVbwALKL8t+zf/r9
nPHh/sWSvYXsMyxXbt2XnqVU9DzdoVaN+4+hWaWPEZGAxQvsrajtcuWcn749/z0K0igE6FgXePKf
vzoHoQVfySA6Rq882PZtgFC3SmUwVUwA3mIqdtDlo5Un4fTG/HtMDjnIJ8rMrru4MWcRzfOEaadP
Siz2ACoh8qtl82dH/PcwVFNp1qnEW7DpT6cmq19NB43cF8Dqwp2Jpa29U/Fp2QnVwyY61ASvLE15
LHGzlrrDHCoZRskFTla1VlnHCtEMpN8ztDP1wauoFonOeJ/YrdFBaHPgCkdTo9xPUaHoT1AeQx2q
6DQld4RE7puOnOux1PLspmlaZaWf86KB9T8hkZwcPQ55V2I3bFs8dKeTG8TsdZjqCL+ZFfNJ0XX8
zc0igj/sRvqHDrYcCuAl5OfWCw4JOfaNaZYJjm4FwuYv4ORXh+vv3fu6W7nIuH7/IBMdH0IYcpCz
1p5N9Sx2nUr4s+Lat+ivjF/isR82syqmj5PiZU/KbKSIH/RYuGG7tVPUcS2QOt9YSOXSFwGPb0pB
pMWjZQmT67hwIA5i8Pwptpv8DY6+a3H86UvFTA1ashKVyP8AK1gKSeIaWqjhECLBUPYTtH2R3aq2
4kLyUuqVPXx2Orl8wAuQAtETsM1lEgRaT9cQ1Y98My+qu3xsx0+toWMq5YrigzqOyg8trKnqXl/L
s8/IqDQoeRQ5pDy0i/M5lUY1sW9CH/kGoO28htltlzb5Skhz9h1Bu9oUbficLBtZ3ukWplTXV1qr
VT76He5thFnsPnM5PS0eI386o5eh6Iyh0YQEsrG45YLSw26oGSpfaZvkGUsLpCyc+vH6ZzsNmdgX
DPKScqkIC1r81+l8qLlmmDaWmOTBV93U7Zje6AAvHvPaq99kneX86dUNJIVLgKEIYmntLq6AmMfL
s6ex8oU7POlGfD+jybLrlH6fj8p3a4SHd32CZ/uCAYnNTRaMeo4hdadfvxUBtyDsYpd727XDbT4l
2G8ZkfXna8UoEtAhQZYc5dNRnK6AvWngNagVYDpmHWM/TQvyf2cUienhBvVUS1/kXE6M/aaTmSgr
1FWwn5Lhr1FzmpVBFl3Fly1BpIAqMfm47RC6n84laKu+YlcyF9OYoZYgJwTOmHLjrH3MtcmWrZP0
ptLnaAvwPcbkrMAoe1DtlXvk0spRh0IvnI0i0+jT3wH3BytquPX+UCJCBAveOGDzs5YznClHcgKk
LRInGpAsAuGL6WLDZkupH0KWwKOnSOl3k0T9Xs+H91NO3xbJnE1sgLFXhY8t7TEota9jONISq7Eh
E5iLg5SrV47JxblzkfH9ZXNuCbkyrTANQCuU/mR0z1KS/GBW01oYdWkQSrUS5IRkJVH86Qc2rCaG
9MwgJQwqX1H6YkvJKVzZTxduTM81iRtsnjgKSYuIpmlcCFvVWPpBjV9hl2Iam3Kr3Y6Nk6xczvKv
OokvWEoecuBqEghKBHw6oYnF6Lu6K/1etPCaCjffg4fCw01Pyi1wSkRb8mqieD+VK5M8PzQSR879
aSLmDTB0qXAXYF2amAhuwhVv+i9IbRS3RRMqftk15c4gOrvrnEH8bNjBb4Y8zW4z0wiA6yC4fP2+
k4t28g3QVTTAb3I/ALYmrjj9BgraraIVnvD1sPqlqgpw/anP9kELUyvt+nR3fbizx16mDGTaL5h2
GsiL4ZrADZs8Uwo/oV2Tbmv6tDpdvjB9SIJ2uElzEUx7hGqmD9fHPdu7Em4uUWYUaDi6S1BJa1Ge
T4au8AcgPW9A6rY4F4fWyutoyht18TVlbRrYgSy08vKffs3RRvl3RIXRzzql/QCZeTp6U9bdoMek
3E1l1UPhmYZjlEeR3ypO9uBQwN/nOcEAujozbr38GyZqVeUWlq6NAShCG/twEt6z05mfEUWa3qZ4
Pd+Tu/S+rSM0lKZVdfSSod2NdVjeGgo6dYU6Sv0Yq3trOGa/T0PE4QqsDeGpz9EdJMZ250I22xst
LbbILWIfumV9SMMu8HMkFR7KfLZ3Ewy7/R8vA9KREJfIHvnPMnhFPisbdGcq/AiGNHBr+INV0n+5
PshL3WaxCoziSASqTHBfVOhf5XuDDp1vSkc4yEH2PSzjx9G2iy1kTdpbGroslIqfoGyj6TDvE0BP
CDLZftSFB93AP4R29D3SaLAnS4B713/a2Y1DtktdCwAZOTeX6CK66IK4F241s/3RFgM9Vdcw/6QA
hZ5o214LOQE6t4CJhMLKwTu7VhcjL65VLLATF923ws8BGGy73ho2RTrhzBx34t9ZZHptRIg0Hryz
mLefdYQVhsJ3a6w4CxshrsqO/pQ/AlwZIB6ESq5RwCjLpD41SjzmFXmimw6rl5x1Nebg4/X1unBt
gHnhuUdshFKrdLl5HQ2qCuZb6qjkfq25aO51urMRw6CtrM2lXUFdgr4W1VWShcXaIK4ROgF4Bj8n
uDgErpl+joLB2k3NIKQ+jX07hC2qMbUC8+LPJ4i1DyAmHiN4K4s3vU/jGHIK6LqoMOOPpgRIKPVg
3Vwf5cIjQ7YKP0EWlABOLmKmuQkm1KTj3AchiVhGVgwP3IrRToSxCcHIjH7XA//XstKFDyrFaQlG
ybhk9eB02YCZjxUOY7mv9I3iWwYOzyhNGX4iXKxeu0IaOzq8MwW+59dnKgP3xdUjeUBcPZIxyGxP
R/YyN+sH0Wf+POX1zoJ/BmJklvZ4dfLeZlGxZyzqHbJ91UaU5Vrv8sJ+PRle3gKvbj7gLEWpdE2G
zJKJYJio0u1o12vYugvLKX17MI1k1UBULEZJx0Avg8ZiFDCcNyORJ0IUmkBVQIeSiVTMyoVy/lG5
LLlQTMRPHDgui1x9VkaiahFlvuCf7VDt/zxwK3xx3cTeep3NG4hN+iPwabHNx949Xl/S882kuUD8
gEsTl4L4XWzewQjVXthq6SdV+sgd7e3MzlEeq66ut+gJ5Vs2mfoAum3lVngBv5/uJWC+lPSIXHjJ
XGdx+YAEGWhiBcKvKkjUb9KcJjGIEaihd2NWGT91lpcMpFaq5u3YRc0b0gCr2Q5ToIp9Ho7epxGL
rG3njFwb9lTbX+pG66nPm6bybUgyJHC0CXmfTYt8oUUbtaUK6sxT+05NFXAyYJtIW/RQIr7GoW+1
g47y4sfCarujkYbiaxciJrst3bIsN+HQuI/kOTuEoW33C854CPsq+C9/TV2sFa8vyfk2B7BL4Eyx
iGSPhtTpNkcNbkyCPil9x0PNo+HFlvQL8eX6KOexKu0oifCEWEM1YAmuLHBXRF6tFb5CgSMIx3tt
gNQSGMUz0AZEGFHsW7k9zguMksdHSsJ4aDBzX55OrFLjBo5dXPiISXdHGyjg7aSKccf5CG89lDGA
SA0F6pgleql1rSeP9HLWgrTzecsfwfNNkCJzlMWGz8dGpDo6YH7vyeg88/rqtqtm96ghcjRtcifU
7tTAnX9c/9yXJs8DyEaXXFdCh0XwbNtBFM6WmfttjJ95UgoVt10cxU2nTnbj0LYPcZS4X4PWaTYO
PsgHRJtn//qPOL9qaDtLyzloiEx+GVWAaq1zNZp5OQqjfM4MJz6GcdvuHaRuwJpGaYJga5PcgVIc
DmaaOivjX/4Ir37AYgeIhkimCvTcl6Kcb6t2Tt6OppXuEY9TdolllXchnVN0CIxs25voisYQN1e2
4fnxOv0Ii+MVtJPqBJOR+1Xc4ZtcuO8sGEArb/SlQSQ15KW6d04RaRvK272uyl1mRE9Nb6obTc+N
m+vreXkUV8Y2rCgb6/RARWE6dBIHS7XcVHetlutPdTCtmSGdF4XAmSPVAK+IAgyINnmkXr27Ru81
telWhFFJDgjLHCI0tSbEpnRPeYPudrGturF/KgLSeTw5Z0K7Mf3ponG7R77HfsDpOr0JIa/tzLRN
VgBNl77B6x+3+AYd6NQEKQmW0xUzLKtieqsETre7/qXlo3/6WvEJYIJCjHGoayzxK+gPGlWn8QkK
s8w+GGgM389VimKzGa1k2efhByPZsEMsS6MOtyzdByCL087Mcn+aYw0/2QLNW1Al+zKuv0phyY/X
J7Y23OJaUnReNR4XhlOzYGsAr9+hbIORjeEmRy9Q/tSPAtdDrIHAuYFMIIJcKgw0qANWMZbcPuip
8ENuwExRgFXtosppqUqLYKUWdXF+cD4lIJMC7hIlIGHXbojeuh8UnXKfDaGzTycpLO82k68HwxpY
8sJ4EgbEYJICA1vr9KwUBSabw0RrKYoLJGvtLtq7lvg2a3Nz58y5OFxfvpcq92Jjwo8AA+RhM4kx
qfw9r86mEgo9DQRqgbx1Pb4B6a+2dLdh2x5EWDwqqEAi0UrwGqf3iVLdxoELEQE7CC09KCKEvKa4
u7TDRMYudhksewO7C0KxHWjyaOUMXXh5KSuzcaDhyubDIrBGlXoG500HEWMGFamocmMYj3TqS2Su
W2+X15q3svjy7C8/DhAiynFUdekrLi4ugD0aeHsbKUW1HnzDUWSFCuMatUnehHZh34bOrFI6sZuV
mP7CpUTLj+Yb8EMcK5YpWh8KJPoFEjAT7AZ0KpNq14ioXXnJFmRM2TaiDoe7C2REm+7RmQOWo86D
CKIUa/sCfz8aWgeniJrHsfWcmwGt8ls9cOZvWYv+JH7Y6oPaj97Ryup0V5q9iwpbba3M/MJFCSyH
y0sWJKk2LvYj/tMQMuYk9R1hqUejaIlw1FjbYRW+1uS8OJREzAJKQ7dhufUR0ncp7jL7FNFvv1AT
Et+wzY9t6n26fsouLCf3Fe1UgldZ+lnso1yvQD01bkKuEuQ7AYj90KZusvLpLlwdlgacScrYgEZb
VisadTKnvBSJn/fsHBfVnPdd0qsglILZL6o+er4+qwvfD/00BuQ0SpzY4qqir96TDxqJ74WaeUsD
ZDw4MHJu3a4QK0f/4lDMjL6HSh9nGfl3iAyNMXqLPubbSIUIkFXzZOhHu0vMlffzZYctDj0QU3is
UONMB8GI0xsRtXPRdb0XU4TXhmeE8s2th96ib5V9vavTvLmpVUkLKKboYFe2ibCSXRxRnh7uDDcK
3kaxaaJU7VY/0DO0MLoYLaBSYb8rRpR+1D5Pt3ZK/8DIlOTOTjMbl4igf0xnPdhZwehtm6nOVtCe
FzYgbTnkDcjVDKoF8vu+uuU7DNARj2ZOI82Ond1DkAUbuaYHJb/M6Zej5ihNRDXJTMUB63QUtO2a
OOvLGG35uT8Iq7T3veV2/mgmwrdtEIoVd9LKC3a+NXgUeJ3lrGiMOYsAxJiiFiZLFPtUW9IDTBhr
X0mvWwea6PX9fiH7IOshjKPUydMMEPN0fmjdRYgAGpHf1ULxh841D5rR6redqCAwRnq8rUTVPloD
HYRh8PQtBP41qYPzlaQ/AyCMJgwU1TPoSU9qV4FHiv0ayNHBElm7t0ZLrDx8Z0ZmUiWCLg0Eao3n
4Qwe3HWQw0zPi/wMbBwhQKho+zpRUTWcocOHdWDcZCBE7stcFMcoqMPHySu+hkFp3c9Dj8EDm/jO
mObKX1kDWdZZ7DGubAAcKKogXLRESmv0XtCv0eUaKMFRiQcsA8awubHyWd+g7Tg+FHrf7mEpIO2m
z87NXILtnGuE74MGhNT1n3Np81F0gz0g73Zym9MdYdnjYFbId/phY1tfgmlSDz0BLDpHqfVwfajz
WIRVZ77Uo4nXzo6whXaGjTVM6qtsbyqmDSTPjs7VFIoK9WrTgPcxFhsKIGultkv7ntwF5L2DI5hD
bfN0lnrXxijkVqmv4yG0H0cdJVNI8dRd+gFVvPLenJQ3gRXkm6mcdB+h1fr99clf+M7StU2lxGlx
NS9rqs7QdRjRhSlReCX2Bj26G9ROu20Na2Dlqblwiek8NEATdZoaNDdOJ2vESWRPL6+arje3GJq4
t3mPQDi/Ld03Vl9tkJP8YywKGE9ONGhSHaziGXDIsYtywkEg8SfdULa1otU7mpSr8d6lz4hXsJSy
Af2MweRibkj0oqttoiNoOtD6Evdxyl316EXISpdw9gTE1HbYgWUmkFeV+Gg3xrQD9d1siiCsaHy6
yj2tgzut1MqPf77EKOLQGaDVDvJnEfghzpvZ7jgjmZxND6lrVveJi5YrYE3zj5ROZNQLug1COC1o
adO3NJwzU60t7SxPfAOLnHlj5yhxOGbXRCuXw3k8xjh0WKRvqAS5ytV49egSjCmzVhaEYgZiO4GJ
gqUZNz8TXX3k3spWRru0b2WnD+tQk5dh2Vtpa12NLLBEPhkkprmNScwcV5Cs8So7YDaX7fouWzPU
u7ShYNeRogBFRTFs8eInmYcdwegRchYiPpSlHR5sj+jWgHG+v74/ztzR5bKRE+DuTp+B4Ravr+rF
GizkgA2iaO+j1pYmbg8EoPcB6uV95NwkVnVsUmqjAQY2vfNOrSoAzM2Di1VREVJ1H+oHM0CDtVyj
ZpxjceVvk/6VPD2wrs7UHJ1UwfHFSvyM0ifOH9jc2WOpbRwtHnZ2nlqHAaWgh9nSxZEphnsUSXvf
UTrEvfVwrYZwIa+TP+cF7USwTCPgdOdVuJb0ac1ZSvqp3Meo/tyNef0NQnf6FDbDuyGxsOvyLBoD
wFa3qd2Ot1mP6oVRtc0hSmmMXV88OeDi1earYNEk+9FAlheHuwD3gRIAF09SOuYRuIeH7bdabYNC
1Y9lbtA9jjz7k9Cj/gZlin8jaGJ4CgcqO0eiik6/Rw+/PlJ7lgdjPpJ5rTK3sPjtldjk4iSxrgZ3
TMREPeV0lEAURL/KxCi0TfAscauPKqzFHdVohFQ49tsJs49NMpj5QyNMY+Ubv8zi7COTZkr1WLhr
y9t9TPJQQbWaLDPTSF6it+j9bLrKPg5aui1Vd18ZsAhYYLvzHo2CG8irkkdqgs/1UPqzFhxKBJXa
RtvkGlCLOL3V3ey2NdO7BkyKWSTf27S8x7PmHuDitlLTt2o5/LKm8h6hj22px3vLCp9DMT5Navig
FcYWjMwW1Ay6XFnijx76AJ4OQzz9lFfiu4xanbo6kBzfgkQ7kMq9MVzOx9QeUyXw1QF2MICcoZAZ
kntMq/IwGBZyBlgexMHdGHq3SB29Gdru0OX6MVe0p9LOj3hsflfS4Q5S/17pokc9nfQNg3EJZjve
7i2KpJ9bxbjpXcsPRmj8UrnLHSqsa6p/I26BCyKpYex8CMmnW8KBZ14NAwcxKuiHxsaoHvIWOZCu
9byV7ORCYiBJkqDVKONBnloMNcYe4gupfD8VDX0n6XwYdtmwEh1dHgWZXN4zLmOpl/f6TatSLwGF
piZ+EXrV7cBOQnNNF//GCy15kJDG6QEA0V2MMhqZDmU88c1Om3dhoCY7JR+z4/VL6cLjxUGEbgWv
lJjypcP86n0uRyvNsCZJ4HOhszFjX7Rx0yI4pOVaR/ZCJMBIdOhp6XgMKZOaVyNhXGdGKH0Q3uEL
h3tIam7VVLhHQ6QJzlGlWMkVLqwS8R0kYDJiEmNjEXnklPraTmdmGVX4u27oEmikwRq2+fIo3JNU
q2VndnHfUUTocpUo0s87XHOz3LL3Yc+be32VLo4CCVH9Hfgv94JDlIp3Ht+usKfqzo6RPyHfy1eq
Phf3AnVHuF4gcCCDna4QL/YM3bBL/C7RwoOJqv5uCItybzlluBLIvBSrFvc0MDfHcmnQIDW9JO70
vRoPSgulI5m4Hjb0M/IKM7q4GW5q7BYfOyUX8z7WnbQ+AA1rre1MkRhtSDN3E+kxibOvoiJ1Xo2G
iHe8rOmnOtKr53T2fljBPO+VsbU+jjFeofvUUQDrFZOXvdEmAA6bqnR687azSt3CLapq34fq0CnY
AA/94I+Tjb1E4WgTZntkdt8d0KiHNEY7Cb0fdN1vOfGV9ha/ZlzQkBDpP9s1CrhbRGKG1q+sHsJt
DNlqwIatt/1MgC/eBrXQv6jk7cmmE2Z+zDWEmKhyWN8BpFgQj3M6Chjj5I91NR30AiWnbYPj1YzK
omE9DS5wDICHeva1bBEc4PdN4w3uxfzU1rN6vBjd3P6clar6rrUFpCy3betPUaU1f80zHdotLual
t+PNTj9zZI78mygKWpll7g01szpsXjF23Hp6b38x0sR4V5MGWaCghjTdFr2NK2iVOohVTI4t3tag
P2+6XCsTNF467Z5v1s23NdL5H6rUrY4T5d4nHFTqPR4ygl78rL+pBuRtVTT3brzYidVtGOujt6lL
zGq3jl3Nn4xmdGkuBEqU766fnwt5gWxeUSuhxUtJZ7GzlVoLKqFasZ9blIZLz/3ZGU24cevkSa1L
yPONa64EQpeOLIE3FFuJcKRNd3qYMA4oyCupqTttruzGRpn3UWxHKzXNS5cqpwjdb4p+PEiLS64L
W74n3WN/INcjltGt3p9LazzoWjC9mQetOlz/kpfuCEqontRtBLe57Kyq6qAOjcW0jJZqmJuy/UxB
QWbI3Q/XR7q0ZuSLL2LMrJy3+IBFn88Uq8bYj+2kPSih4b5Tionyej4N+A3q6l8Z2swr99Kl7wkZ
BlgNNWDCV/mjXj1SWadj+VqCdoasrN+yP/ujkY/CF8n4nf6aurJJLnxNisQWmBbeKFDIi1pEHXSY
P9sNWTj6RDgvWFLhJv4xQz9amdil7IyhaPJQmQbssOwZu/pcN6kg4UcIK38OkCPzVbfWdhVQmm1s
VrjOAwPYGzi17YYgtO9qvWz2kNCju7BX19goFxb35NfID/PqO7t5UjlqQC9jHIdtL0SL4bqJkzFW
6NsqVfKjZ3LdXd9QFz+2AXZHNnkJ3BZj4hZDq7nm/MPX9vamhd5fV04Wug9izQLgwjZCg4bADaYN
4uvuItbh2g9dXjdC3jnNboChq4cwSXA9rcxmrzbU6K9P7QJZhEbNqwEXYQjKAJ00C0t8Bzm5TZiM
QI9Ckyohik47C+2JLT1O5SiSojjo5YCzeOZ4e2hzK0GXPJSLZ52COYALSkrU15aaIQO6knaqkehI
w4JdX7clReniK7bTMP09nC7bxqx8Fd2GGx3rpJXj9KKsuhyeSj26c/RNIQctYmZgT2ORODp3hlpg
o4hnscBpb0ir+9bufs6odplTfLDT+mMwJEfwKPcEcFu2w05pyy+jJj47enDM7PzRQVt+zLpnvfOm
lV954WVAEBJwA/hYkJtLFmYPNSqsZIdowNoLq8kCI9JODCu7/cIoUttENqLAikGNPD1hKZB3tVBC
eiSTO2ywaxJ+iqXzylwubDzJM+Z6Rv4f0Z4lkULNDDjrMWlzjQcqYRyGszjjpTc5gmlH+sHOvYfT
7TtRYDul1pG11+1a9fMm/nX9BJyfONmoJOlzuBvpjCwO9xB0KMcEFUW/SBf3GBeKm0oxdJ+UUHyr
KsO5+X8bT/6eVxeY2ulhjX9WcHAmhEHMBCQXzp3hHidgizJAXa0w3V9Ee0+3NuIxVLMordD8RULs
dEDMNsKKhop5gBUVvSuNaLbQKEj/i7PzWJITadv2Cb1E4M0WKLraq1t2tCE0mhEu8Z6j/y60UtH8
xd+zUcxCmqxM0jzmNpCgEWpCnXIBaNs/tdVQfQKnkVDLbo3yE/7xWudqZbgqUyoWrmaWMzcDAVmh
3Xdxa8/+AqayRZvTHO1TPKQgSZa5tXKv1YxcdocsVF5DbLdSV7TJlHqIeaUq1ndzXVNg7VNsIvtG
bv22n7QfmCiWHS50RYPmEljkf5wiG39AcM6/JVbZEfCCp8CWSU+bwe+WdrltYl2tgxTxOXzC5BFZ
VD0j7XUVSVqCeRLyK1xLWXaBM3f2nV1gG3wODeTKvISlesA7SvR+ZEo5WYpkLK4idKPyzQm1Vc+o
o1L4tqFVUNbyycz8ierUy5RhaHaa5+RrZkhtdZJDzGY9K5TkbzOGuS8TmpWVWxXThMpdsky2Tyt/
tIZWCQTaNLlvovsIGmjIp0d+ffqAnVaje9lcZKGX9bJ2hLbdwQ4Ssq6YUzStHJSRNre7KokUXJ7l
oGCg3mZar0muhPJKipGdlnr6jN8UXohzQMcA/Z3V3JXfhaI4RqvPdh0Od4kjLZFftH2N6MMRGu13
gXuzNQFb0BdDLPx39eVya6ZTo3ZJbTtBa+EWVUeyB7oRO64CP5rYUjzi4Ff4jToNs1ECjYfHY9Uz
A5zW5ldzBrEctveVVXxkZ57efUwhNdNNQl5jTTfXW/KPY2pV9ayEvEWB1cUP46LhaNZI8kuRlPpX
ReL4Xh/uzfMHLJgiF0pfBoYrUFkuh4u6GkfResEMOipGjx1lewvWNY+2TiFwSiOwE2F7SjLlr6nC
Qfz64G9iqnVwpkifhb71G9TcMuVaP+DaeAOnP3ZzLfpgjsUXJctyt+qrX4Y+fPgPA9L2Xb096JJv
ZZoTabHrERfzmxGT2huRFd1HE8Vz35mps+q1Ybq9jXbl9UHfvGuA+mkO8sqzyETom3uwkODGxQOz
lHuTCGYUjleE89GefvOcrKMQw/CWaADQtoVEzPzgDURMrY6U6jYyZMq2kohPcTv3pzFEofj6rNZA
/+IIreNRqKJoTZEebbzLjVNMwD1FXK95nPVUl7B+KSrZj6FZzC6NX8sb1MpY2xZHXZvd5fxj4M3V
Ug9RM/UWCU+aJ7KbL9EQhAP+sNent7OcvMyE3WD3AX9tMXaTqbeDmswAFsqiv5EWREu7ZUpOpjxP
j5lxyPx7G5ZAVl5VzziMKy5hCwOTIpx207COb8JKVc/YQ2uvVTRpd1XETm3tpLrt5l7czIMR3isR
VqNhgtBW6qTSp+sz31lfg/Ynce8qscj7fflhqymtpbiIYgLi+WdhaNFTgnng7fVBfgtObrbPxSib
7YNoEf7JNozhMG4SNOyc1FOl9l+qNLBzeD5c+jC3Tj0FaURDghKfP5dz6ll0NF0nTL24s5sTvTTd
HzP5FJorhWqOT3NCxyHhRZ9k+WVs0w+4ez5rAB7dpLawflb0e4oq5qntuvbgQOztGKAHay8RpAdn
8HLd6r4aQkvN4pu2lXR3JIU5Zab8GVja4OPecUTKe5ses2HQV0EsdTXAwV3qcjw05SRkxq3oJh7q
f6xEqH4669qHDMq5n4fGq6HN2QnMWPzABdxROQpFMJvwrAbNeDfGd/0tiLKtSAiuuK2UHjLdXQnT
P7px8AQ+YYsaoRKE+nCojpQ/hKkHtliOCgQ7N9DaAUBzYAWvwa65XAAyxihXOjZq0nYvRZSqn5yo
zz8qYAQ+KbFee0VPcRhbdis82r07DxdDU3LhnNIhMja7l+LPosxJEt+MVnkfKbhr49Jdg+IR9LEt
Sog43kNOn75NVs89Fb4Iy7rVzPon9Yx/aoOga6yRlc+HX2ac0c4VhHvSgHqkiUS3Lftt0z9CocBO
t65/WEaJXWRedKeokt7/NkEAJvtdcYZr//NyDfu+NI0Zk6ubqVC7wLE6K3AUhBqun/adKwWuyu/v
BKgCW6HLUShyIv4dhdHNSBrps6NV+IWzfXAAdz8KmDdaQhAoOBaXo/RZltFARP0IMMziIUcg+3GG
eVxuMrVuWTMJKmgHW2F3avA2VpUJ8C/bzlomJ7kzWFp00+rOz7pTlJMRHZqVvK0SEEhzysG/UBRe
e4WXU8PjR09tIAcoPaTVs16bitsqi3yK8CEOikgT/uqUdgL+J32Wqrrz6kbIJ7CbyUfAaaM3DpNO
xVs3noel0326gQoxbGMt92mFcTzG7PwpiUORut3VAV+CYAFVbMqvl787TZMk7CSZT9I7iDQiIc6N
FP/6D7uLuutaJ19v3s1hrLISi4SaQWSz7bBvyI0T4quV//5RVlNCmdIEz/T2yGtWl430tPjQCwIV
SLA2Xr9GBddHeZs48aVXqMwq9gNlchuh5lh96aHVcZNGcvqlHhf9Vsh0l8xltfulRuODD4M6MYJq
XqrpBR0XC4QAUMoMJPx5nGYsBbIGNEtR1AcVhL0YhaK9zCirn9obaWeMOcw8gn0e8Jb0P0CTaehj
4+4s50t9Jxstxu05bwskA92dTQHVsDeDNK3ao1VaP+kmeqB/AAkQiSYamdsq9LIgH99nnRTMeek8
R8n0UEeSfV7kXA+MVMufiwrt/9gJf9GUyn+FOu4UyTJML5VRKi/XP9nOHkfOj8iejskqOLnGBX8k
bJHTjk1rl1JQibn2EdhS3DiEWvPeUVb8JNE2EKpV9HHz2LWlAsNiQfnJFNgny13a3MYiOxLUeHuF
Mgrrud6gnKcts1CXZzMrUFgNAPzhsV7N8zlBmc9T1WQ6q+BLPLlQp4OTRYnvzedk2FVde7X0gyuw
WcI2mbXGmLowED1iUonyUGl59ZNekC2fZD0bbypwyY5b4QuheX3eilcjxC3ebXJjUtxRXniEK0t+
BWg3v4ATk3iE5WczdZyP0aBn3yd8RvSTA8iWLtCi5p/wMVF/1po5L15l9bPpLUMi42iq5JNf6/Ys
UUXqcv12aiYpcR0atsILw0ztfaEt6ae0mUUIqxGfPDfJ4zByLRzEK79V8K7zcbaPQj8ccOrwsEtt
UrAvInoc5i55aPI+/GsapXgt+FQ/kgj/HDdLITK6KljZl6Gv9M/KOOW/ik4t/k6rCJuKJZKNkbak
MbCdnYS8QEr+zvTOeUoQODL9FnsLB6Siak3schP3CExkKiArJoT3Zcjin6ldcwLKrE1+SCPywy7y
A8nXSC37LyZ+Jbca5I8vSrlUi9to7IGbNFaLm0HtehBC4Fp/TrrSP5tJ4QC8NMzmPCu69ZIr9HlB
HanSg9LoSXjSAO+c416jR61KsvgeS/b4taj09kXomGnWody+4NjZerGRP2R9LiGoZvdyAWCoouBS
jOEnc6iNe24X65OgNvpSp2l4yikXtX5TOPN9SdvbOXdSmuA9jxya5De4r8l/V1bW2S7y6UmCaX2K
i0huZ6QK6LVJrZtLoTMG8Lyj70qxDLXfK0r/lA5xNt80RiXp3v9ElyKuU6vgSBIrhotd6c6LlJnF
0yAXxmeBSkmOV9gYfphqp3uNwF/hdWVnoKeVXLIpEMlZ9NkWpvQyJnn+5frpX0/35X0HQgjy+G+f
IuwINqc/ahxrwkckDKIWadAwRqChLxX1xmrNz+8fCeTOykBFA4PM/vI2I7KoVUxuqI4jNnJftfGv
rs/qJ9lpk4PQc29OAMRUPMiBbxBNX45UplEUD1PMSKQGQR3lzf1ShYbX9tK363N6i4QHXosyGYo3
q0o7Rf/LoTK7sm2JDRpUUYtMEz5dnySLTj93g3bmIVl1slHBlwEYY4swwJPM8qOr9fd8Nt+QH8EP
QL16bfVsLrmx0oDSjaET5JG5BGIyMVeanCkosZ9T5/4eonTjmqE9ekbY/ihSm+IGuvX3jdT9Gznf
U2m8xz/pr8Q2781YM3/1OKac21SrDl75ne9CIQluIZksYvrbxZpqa9Hlkr3WSe1w08T2P6LN+xP8
6CNXzp3XRqevC0wLZgitt03GbEchwC1NhEFomKU/IIZ+W/aW5VPIllGCENqESefybi2+dTOwB8Ba
oqcFXu1yM0RhMqKEvpamrUj+NnTK7EZqOp75u+Z/WEpYTtSPOLhIPm8Ok6V0uoNrphM4WSy7fZLF
LoChGj3Jbjk4Tbt7nKiU/Y1/DaDuTfbjGFk/ouXhBEMzApMpw9w6OZLRntpFdU4CmMXtyON7kgxl
8GsbH6SaSOLgKV/XbrvHkdBZ7Zop6FI6u1xbM0qimUqFEyypIgKKhjTI48kOkoWGNZq4zad6IjsR
RnH0VXdHpq2C3BMXCnv3cmRDzuNUEpTNO8jdp6JoalePa/tOGpBWzZIx+jyXaYNbkXHkkv42/gNI
hxo9nENqyso2/rMj5FSaCA5uD8r9NFeVQn/DOVKb2juVCsE3Hxe/E8Lvy/mNNW2apJicoJDCxG9T
M/wB2+sBdJ110BDfnQ9ZyOr+A+xii3PTCYJqkalOoCdm/UTXsGTnJkdgo/V7vNkpYO8NHhkMGLbC
pgaICYeAg1EKpJyGRsOvUpnEo4yz1iMmaEeUr/WK346nrrrlCItTm3vDQm/SeAJl5ASYy9XPzozo
TVR11aksMTjWl0H1h07LXa3V4ueiGY/6/HtXHbcpeQJ7BevGzQuUGIuI5ZzhQ80ab614cj6oqSW5
vYosC/0uyGByMn29/u7tnYk/Bt1KTI2VEoJ0Y9CWruTP1gzTe83KkwAeXv4yO3oDp7nRfckyP10f
eHe2VELBZUINIiu/3KydOS0NuCQ+Lv0zREOa0rc1Ic5yVzfe3MXlRyS4fl4fc6eiTAlGBaq79pLI
JDY3QG8aaYiUEydEiX+UgvyF9Dz+Z9BNyeu1eQgQSlkadyh0NbDSqLhr0Ox1I6nNg7AzuKPnvAXT
KM00T6yvhtTUH1qjM5/UBYGCnC0SoJJpnmvdAf9Dfzigfa/eCoprwDLRVkUOruCfav3Ppsij1+uz
292+q7YA+ErgOVtEup5OZVyOrKhRSFnryuCt7vvWIZDHlvVnItBRzZQovpetSHMVJ2yO5FZ27h+q
uzwuGHAQwGz5dXGzWGRbPC9d2XSPspyIx2Sy+8fG0nNvwWr2UTaG/MHuLMdtka5367geP0jkcX6h
ZLJvZpa4zfvJPo9Ii7lzP4QnkcOizuYa3zoZRGW32OO9Ki2yOyK5FSLeeUZlCx3JJTcfE6FEJ/Qt
5M+GPUxuW7WW7yDyd5KjNvZlFTTKxG/xzEVV7pEYRDVNwWhImZKFDvcJ0yEqdCh80UDV466+sfOl
eNRR/f+mKFF2e/1r7VyhKB8i9wvsgcLXNoiWe1FLcsOeMrp8eKzswTnJSawd1Dt3jvcq9U6HCsVr
+pmbDR/nRhKqdk1AaUjWKconxE4rJfWjBptPLJyFr+ZdHpQ8JsH1+e3FsituhZoutzeJyboAf9Q8
ykQZxsHgtQWTm99iOVwP9xDV1d6zzUnGiTGr5u/CSJXbKuJAqHGGLpuYrBNMsAnn2rHX/yqSpv/Y
VbggeEg+yQ+2HJcFKtNtiwRzoiS38WKN72Y0rSyLlcnEvUQUvm1UZHNmS7jAsGaFop2lSHSepWKB
1sR16S+q3vumoSE3RwwZSE5/BCLcO0UaiF7eu7XKt8WiRmA9prkpCdJyILazGupuV7XibCjhwRW8
twUBbFEq4gICzKtdfqGktS1k8JiokgxRkNho6EVYMh5swbeUNdaT4H0NgAygw1u16SnJk7xdGiK8
ZhyTQMEmuHHB2yLANxGqCS8Z0uFj2zTRS+sYy90YikScE0kktD/AdpIDlXOXud3kJB+vb9LfyNfN
k78WzMBWUVGisLS+Un9uUseS0tASTjB2pl9LGMKmIA3lPj8VkXHG//Z+KMWTE1IjifTXfJT/zobl
sZrzu6ipXvp6PI1V4hly8XGgMF51mpdZ01lSypOKlLHkQKuP2DC9NvhweBpXRVrmYH13HlKKfits
ALIm9bhNAoHhaZ9BcbADEiSQrj34lLzqda/VjQfF6TrfWoGhB+u2bo3tutFfB69Arkwgv7lXxCxn
/bKYdjBbffspTFLj2QE2UVD0njKmW3eOS/be/A1xXf0G4nps3LZ3fkgNJSm3HpL5eYZs/jME29j4
+jQ9plTnczc2kvQvVVIQuJxRSv0qMgMDpaZEQ9Wbw1D9loWpcsTm3Xk4WUFaJ6gqAnXa5gVTj4Z9
XMx20Dk/hMiXe6Rv89uiAlFmDyg1Y5xmunHdZCctgvlwfSl3erSrNhMG8zQNuGa3BFMRKqFVwScJ
UvrBrpXW90rY3khp80mObFrfShFIvfhYOMprbEq/dKgyatIeSfHu7iKL1hH50e/n+/IgKMghRxlg
tGCJnCdljNf6/cJ7WSTRyQnrzrXCf69PfO/2AW1POrRGgcCZLkcce4HWE3lxUCkjGkS5bXllzBV0
fZTfyJntTuWGw4MBejFM5u0JT2SUXHqety6av0PatYMibyCmABD31SxP3CqjGV7RULmdsqI5gzju
PUeJjc92OEFeTSz9xlQiDJqXtXGbFOOZVnb8MKPYeI8YoRaIivLtZMbiCVX39zcsV1H1FRO0gkzw
FrpcpXbRpKKtNDuoBzW7p8WnBrI6tm4cqc0NLmXSYyRJ08GVsvtpiJFhPMMwA+FyOSj18AVllsUO
qMykVDBrE7BlbRxECHvHDtUf2FK0K8ny1MtRzKWpGi0c7UAodhnAWjIpi45OUC9l+tkwkvYhWRLn
Pi8G+2MjanEw/F41hCLIKjCDMsFKHr4cP2yGGrc3xs/mFKkVwjFiSTw7S5ARGIXGzkdLJCNRwLi4
spVRPTd79eBH7K70CvsCycfruG1+rt6FhLlUP+xYV9w5tPRzh+SGf/0QXB8FK8PLmRrgFScq53Yg
aU370LcFigHYPf+XuYCXw5YXWg6CTpejULWZKbC0bFWlx2qgxzUvshFx+Q9zAcuC3hEhLVC2y1GE
kWm53g/szSSOuJDNjxhQHwHA97YmIDz4gvCcVg30y0FUG9O6VuE2nOJCfRb2kjwtDoGYhG3iWRMW
miFTi/BDjbu3A9rsYI57eSq9Ln4B/kxwS7cs/9DSslJHbZmjEVvoTKXNAs876zE3qG37e2c66Tdd
y6bSxVRJXtxENqSMdm5U63dknJnjYt1TRbjsFOGvfqDm5jpSOdg+QCOLXkdhoDyqzMwjqksFtb3G
gelr4rw+eFltVc8LPnERXtr86UpZvXZSLCd/5fqMXjVHtN+vf9S9NIVYm74xMRjI/k3lClRGXA21
IIYpoYcDcTeIHngVoGiO55Sc+tRpveFNsjV/vD7y3ru3koTpKHIHwbC4/NI4P9YmDXVeoSWKPzTY
Qfi1mX1Tmuaj3duvsbUcgSJN/o/bB+nPETcbWBc2ABeZdwgtZZ82yk9hqcsZ5pe3jIt0cCb3gm+8
N8CAIesLr21L2KubPumznldWjFLxLW/KqXYrdL1PdYtWRUzk8bC0qM8Ws/QlNjvnbkSd0p80O/N6
u/8HdP27DQIhl/Osr+w+kBLgiS9XvMEqvpdoggQRqm/notCHu/+PrGPnu16MsjnByxA3UbRerDOi
BDeoiesBqoAmXcW2/ZBFc/Isyf8hn0KDzQZpRlGLtFu7nBl7d5QwGrUDrVxGEoFl9sy1uHF9x74V
8GIB0dFZNW5+43w2G8jEl1ApgSpSXFKHF6N3YuKVvPanWIlPbaTYX/CWn4O5DRu/1WftrtQK/Qf9
x+FZMUJxF2eS5C09sIvrP2zn0iQRWFGhZM8yRcXL6aMWq3dDiUJNvJiNyyXZrp6TZEq9bHh5ltM8
0yQlGAwNt/Rm+Hx99LciMg6STuuaIJEAI39rWZGTiCw0M8KAlHFoPCeNxsc4NIbKS+BvINGHv6Gf
2W30qtSrdspK6o/dRJKs+6WrDZwewQy7dkGC4uMILZ0wYxJxkJaJWM8Cp8vNbKEf/Oydmw8yLbnx
SgoFGLm5f6xJNaR0XCtOjjo+zn2f39VS3X9xRIy8yIBeikXhK5Db0Dzg3uwEBbQj0A2Eqg5kZNtb
zWSFwlmPKAK1o/4fJZ16D/93+4B9vzPKbwgkJx239zfyXk4q0sFcbCtQZrxaXceutNY19Cp3r3/+
t+cduilAy5Wnxy23LSfLwmq0sh2sIGwd4ctSFr/GaZN6hj5ZNxNpj5s7Yfb67kHXZgvoIqAwKyjm
csezHasqU7Au0UO1rd3FduYPpaN8DU21eSirpfjZWJN5EBzsXOmUDSFhrgULdMW2bR48jRLqT7EV
IJ4d3VFwbV9ng9qCHSka2qrUS2ulCp8aB8zJNJnOE/IhVVCaNDFbm+61blXvTxgok3H0qWWuUNct
Jiju7TCyW80MhBOKs5bV/Q0Ot/VB1eHty8ko8FzR4wPXBc3ucrkroccJ3mVmgOOdODfEEz5KIj6K
ehNJSnkkIns0nHE5XKs5bceuMgNYQKbXylVzcgYQvLLVh76aDO+P0jn+JHt01DSEKH9/9z9qUYmQ
GmmRZjOYtKq5mTp6sKKSxoPt8/bCYZQ1QOeOxuxx22VqWlPD0qE1MadWM18L2+ll0CINCJ7EeFgi
P1ggDrwlmY7Ihet6XQY+FBrBYvPqUxSm4X25niKqnFzMlRmAgJa8WbTI4emivk0yazhqRbwdiukB
52BBIQ5tK5uVQB6HANIIknJUb2HkhbfylNXpwaWzM6NVAAibDLr3xHSbUIaaQR5BujICEUvRfZak
6nkARhSUtVUe3NY7Q8GqpVGzIhlhYW0eV72PEZsoYnjdiVQinbfUHs4jjl+Vy1EpaHeoVdhu9SoD
nrX5TnEbJ20zOnpQGEkZSCMSuNGojjcKPMKDzbhza+MJZsq4XqyAgC0cm0Za08WLrge4YMOzzULE
H+PIeJKXJPuqNIp8Q8luOfhqO50JlpFToMOohgS1pczLCkkT7tQaOrYkwfWItN1U2X4oLP1uEFmD
Duagv46R+jN1tORjpgEjxAsmCabFcW7izFDuFrREfFPoXRDZmQiqtpHdDjGjByscv7z7kfldJCNe
xj0OobPLY0NGEpIELvQact3msuNuCDwdJNq5ycP4fH2wnTuPvJP2M2uz4qTXvfHHHUSPzrGRf9ID
XNG1e0IP40aapQGdQwxQZikf3436J8wC3kO2izQnCMvL8UZRjRxhELnhAmyzUWA553aeHMxqZ0f/
Zith6LzKUmwPj5UOaV2JhFHMWX81HTGfIrF0yP1znV9fwPUHby45ElkI6jSPgIBvYao4kotCSy2q
gnOjPIdOGyFKkByF2jtgf8SzuMUR4aaZTUv7ct3q3JoMJFvVALNi6U5y7PC1zaKKrhQ6Jpmb6FJ5
sutqusV9bPo3L5s5KCZ9um3Qh3imRWPcOybtUCOpywXRHSHQp1AyvFeS2O2teGk9QJHmB0PEc/De
BaI5TDlzrfly+KzNRdZpddmZla0GmUGRXVThT9tuov8yyCrlghgoPnbbHppSL3mPiLIa4Oc9AJEr
2+9mVBefrk/l7WHBJpk0D20pikT03S8/gp5HWYoYAaVlFPZc+jCxt3QdaQIwClSikyPnv50U53JA
9XJAaYTknU6mhdiF1N3NoimpXcb5v2OZJXfxQwzXT+kHj/TMQuqlJxNLpjhAFmr8K8fpCja45by2
bVmfrIQaJzlkcdNWCOxdX5e3x42fSVttLR/TUNk2/LRkqQHtWVYwJ1nt1T2BYDXKvQsWQDv40Dt0
A8ZCO4AiLvcVT8nlkuBb5IDhwn47iZBChHrW+EpZKp5Up1MQFhWVcuS7b+WqbH2UmmZ/yHTJM4u6
OLhj3h58fgjmBmsll4RuS+3THTI0GB9WgCPZcB5DtOW12TkqHu0UrRkGJgHtAAgzbzBKUbGINqR9
Tdchgu4PWekchXHv1nZNdmVUqL/MSDYKXMjuK9DQKEQqysH33ZvqakK59hvB0W1xWWUak/bQ8w/i
yNLxXI1LT5N7/d03KYH+CjIGvkBqsW0xypWtlKshU5B0o+WH8zif08IqTtf36hqiXd7XjAKJFwmh
VfBju3/kvplg0agrpc0CBGgr01lZrH/H2CLpVhUYT2OW36nEAAehz94hWWXO1xLvqt2z/rA/Xlok
ZbtQ1DqLuFTWfdca4akNBVbhSnE01N49xe1E6A3EFHES7XIoPBU0qZr5XmM/Ff6Q0tFSlCTFVbnj
UTf09ycyv1M0WkQgaFcCzuV4CkrXrTSNVmCqc3mr9olwxRDbB6HD7qy439dTv17Am1kNyrwC9ycq
C4Vle3RNKtLwpDgn+fhZm2rx4fpG+U0Re7NT1kYcpRrCx+0BT6j7xeADOXmAmk5lUU9e6PQqGOQ5
DNRIi24XbaCFRCUC8Goy3al4Q0L6qMQ5n9DjJVDsfEXu9Fs51VCNyAfhd1LyD0xE9ZFOngLk1yjP
SqdUd102/LUI6BWOAjZhCPP+uSgs7QTpIXLRAol8BSl2v1PAoURpWID0X+Kb6xPeW1+qaARnK9VH
3valtbrXqnmhoiI1Qg2EyMKAsgPjwQmg/agpR5jS9YNtF5hrbfXWpA+A1P/ltsloAMphbJvB3JUF
Ovu941msox/jqeFFkVa5LfSYM5q75nkk/gpgnmAMMDbxc6KP9rnuB82VomUOjAVDHdHrozfLMEmG
NldctPSHxx7Tn4eI95G+id3eOaE9nW1zGP1+WcGeYzTfWovTeEDA5NJ1UBM+V02IPzLOHlqLaq1Z
2i6j2GY5YbuVGjfqrKX35YS2wP8qpemipGmsIMshUFbS0t6JlHdvocn49frH2bu2/lyrzeavlDpm
j9Egah21dpsu174YnaE812GqeTWK9DfIyxmeA2jKuz7yzuUPngshOYeUlyLCum3+uLemqHT01kq4
lgejfugntNUV0bbn66Ps3I6g43jS0TNd78hNaAVKdspM2M3BIDpsH4VRnROtfJiMqT24Rt6moNhx
/THSZtfluYbUuYi4RqLI8DS1GLHEAKQtLUCOLAnL3EaWmv+yiHAniIHXIHXrbCLB5+jqNuXVMYrp
pnAqiZ5BeoRn3ltEqvG0x9YGkLEtFMZ1HFV6RaEwa3oUamSpQC9tVO86yTjCzO0OxW2xAmjA8m6N
jmOpSSJDERbBZlb7taN+hO2bntsSlML1nbHT/iDl+WOodYP+sQHLXPRgdk0zkEzDenSsuArasMwe
dDhYweSE1XepFL9Se+pcc6jju8Qm1uuLxnJrITf3fWH+FAD+D2Ki/8fPov+BTtwOdacbCifp8pxz
oRWyfGMpmGb6s12q6ikpZdO14X4hS5GM83OVL3rjhkbd3tujXrV+jQPG2ZxLoGfoHNXfsk6ejoqn
Oykj1fe1yQk8GC+prWgQAld8/IFPpMcm0hNxUJXT/eJY3xVneY4lUFWyQgKjw3yL0w9aP50HNX4c
V8RznyUf5kq6NZXiS2l03qzJT60leeOCAO31z/v2eiHao3DHwwMbBnGwy6/b0n7s1NJYAgT1w1tU
3npPRgfwYBO9fdvWUcjQV59hksS1lfXHHrJD2egRI1sCo41rsgHxGGbhkzK0pmfJUD3fOydeI0rW
gJDgtbyp4FR9mBgQldSgV7U6gEwoILG20ufro/wOuzfv55p+wHAnIqLysJkURSJraQXlcVuSQpAB
/TjfO0Y0nLqkQ/kLP6ogV9vqHOF84lZLOZ6xt6t94mJxmidtPElYBpyyfE7PkhD6k9Ony4M5mmDf
eV5PqbkoX/8HHUMBBW9g115hei0X1ngC16K7MKaOkI070Di2LNV+9MFWBPFWhm9e6jmyMt0MVo29
n3PVli76OoOfyjra7uHUeZI2qDeSmi8fYqcAdOkkFD/y3DjT2D/k3b/dm/wcilQrsx2m19aHA//d
aU5TxwziFdvSNjkqRmqk3xihnrupWBD8taXEy1d9QlmY/zZDMUA8F5lLZD+4YyP3QQON9WB7rd/1
zXenmAKUnLyTB/NyMzsSqB5BsBC0cfhASFR8NLOo/tgNiBlXsvyvmVjVOYfyG2gLCpXXd93empCl
0d5DpwumzuahVschS800NANSxdlXkmnBrCg58od+e17hq6EESr2IaBRVxssp9ko4thS/abSVuPMa
YT8+FLP4rMPTOKWd834kE8PhEgce0yI/20IUVqpGnzSWGfRxaJ3CSUv8WkVJ+/rS7TTyGAbPCp1a
NJnnVvQrb2NNkUYaTEWW9S4ySsKj5P51UWvHn/nv7+OM5EbTGHdaVKI7bT/akuHH/fTl+g95u7pY
zCMziRQSDDWEXS9Xt1FbxYzEqAbTLP4iWVU9Q4IAHTnCBpJWdAf79W2swHBwxvielP1RWLscrjYG
nV5qoQb6Ikm9SwGpdweRx/eqWervbgRdjrXdnrypqD5mFAJDeXowzeEfS0VO8z+sH4ZDqFVz+jBv
u5yQKMPMaEyQmfMMR9XuHfmkzVV5spqOnNSajyojewtoQL5eFxHgvr6GtH+8XljyzitgWAkmq+rc
Er26Z8LI4tQaynS6PrW9oSjgyRRIqGnTfbgcqpBzFCXQ9gKeUMinPgFCJnc21mtWmB0MtbcLzXVa
XCJQJbftT3R9IZDjCkGqqevPWllVd8j8VqcIGOB9WBX1wTZcd/XltclbTFEEhspKztxi/Liu5yxO
Sqa2yJQER8p6pwTrVzK+Lj+Fcp37EqxEfxLO0Ql4e2kytEqPACYu8cfWhxLAeaK2kVACjO6bmxIH
E7fA4OZgQfdH4Twjc4T63rbss3TSXCt2ouDmq+he11NhQvvgyN9sb4fQAyUVRHYIcttmh1R9UyFf
ymdbXQFgec0L1p0VJjJ63RxMaG+HAMrh5SVxArGyOcxIaSswy2olkNNWuGk0mX4T96ofkfm7HSTi
g9RwJ/4AHqxgq4aMl4Hk1Dr3Pw7aitJbRgmZa6F0yQfJRjBIlyPDzfBkOOVsoNjV0BP3TSdUz3It
L7e6WtdeU1itF45VcbBj386fn0Pug4zMKuq2bZ2ELWkqTW05oJJknubS7kHxZZi6QRs9Qbf68d6z
fznc5lko5FIZuILwPWxtKFBynQQj72UAy/jT9ZHe7lTifQ7+qhhDXLa90FqUFPK8YKRV7+PGqcPx
JJSiPrCeebtTaSXy8lBvJYOEmXb5Ne22QGK3dBbE5trilpA8Cgrgn7eU3o5azL8R8peXC0g05IfQ
jwUWRAvqciynqPOIbFMO+r4NNW+Up/D7UqiG5tcjyj/uILVh5o8iXIjKcFW/TwGaVkHUlHF/x18Z
o1PZqrF0I4VZNSBMKDUv82Rrfw16qtXeUlqLH+PZ91THY19goPJ/7J1Zj6XGlrb/ypHvcQMRTK0+
5wL2lPNY4w0qV5WZ54AAfv33UPbpdu4qVX7u65YlS1Y6k70hiFjrXe+wwgVWrupxqa0zf3i0jfGz
k0/tG7LCciuM23F9l69xr0PVj0gi08mwmVDkuizvUl/TB1RW3ln4/xrclqKH+jp7zRuz1BZ6N6Hl
R2cY2YPnbd6y+7uP36Wfh4oCbrAp18+2EFKdmJm6k3mYh0od+zkz6VHT9MPPr/ID2yz23A3PZGIB
KHLufpBSnCJFw0M+ng3mvplOb+t67THQwxUhv3baxcjROdROviPKrENi6k/qPshHAeYai+U6Mxx9
VYyxulNrEaMMhGf1WmO67WEvFw7rBshrG6wQ93ROvlgRPZV9aykQ5RlvebdNI+YfPp7D2l/n3dxI
Yw0dw/bNYzeVxHXGcQCldyhdR4ODaKl2AbzQKyCR+JMz9Fm1hWOp8qJ1Y1GdvEBRI+SqE3AbsmHv
DB42oaJrs08MiqfgmGQOF0gxkV3DQZAciSTLR5jZwL2qQ5qZ2gqhILRdJIcmPgkFCojy2bZvkfms
15k3eI+mnEkgMztVD7vYIzEsxK0srSPcJse9ZWNWElmxE8xh3pgT6q7JHq6XvC2jHL0qSuGqqD8N
Tk2462Aa1oeMAuUma0hcOS3VAnqDw7y99/F+b6CMwFSP4hw/4nBIeznvSt8Zp2sRVAMdl0jxS0kZ
R4IEA8v/fEF9X0DAxKEAg7UAo0meO3dos8jsuS6Wg5jd+mrTtO6ETqvbXhkQWqogRQw+1HduMb9m
PPv9fsmV4WeAINI4fKe0IC2VMXDAaL53zOlkQ0vdCb+eXlmLP7gKXaMgXYWTz8O14uUeRpEpDZ0D
kqgx11jJrkQfyNn92wRRQiu2d39TX1L4ne3KltN5GPOp9ZA0Krty4YhFmVv5/4vv8ternJUORYdU
XPT9irioG3dVtzSHQKDn+vmK+P6E4btA+qBW4IbhIPHyjmm/0AbOV9yxou7Cps9EKIt6jRJ2uFea
x2+Rg2cbBUQ6uILsmYK+7azp6MpeTN1iw+uQI+BCOlflu56uqr8sDXtlRzDK7nqYzaS+Mooe1XQq
NDkzibk0RpgLw3f3apXqU9um03XgyzQ+ynjp3gTg3mnUtwbatxZRIF5eXWCEQb+OhPY1tX2rYjSz
u6mz8tdQ5B+8Uay2DUnYghfgu728f0VBQNQCOnpY/MK/XLRKGOMMm7DWtOuo9gdjb1QLiHyaen/7
DNpYdVwYjhVFzLkQq6x1TiJOzqNLpLkrc+TxQMjm/+YqG2NwI7v5tIovv2ACr9fLFn850AiBszqV
3hkifq29+L5O3IQB9Gv/Zqa8vEpv9hUiRokEYBHp29WZ1BGeYnlsMACKqgDjuZ8v+x9oLEH4GNRs
KAZ8wfPCVK9u2Y/MYg8VzOerUtlTE1nZ+i4RMcbbvNzh3FINB4vlvEUtFdyTIt8ePbiSofCn+rGv
1+HCbJKJKDCyG4zJxP4ta+A0abs7yb6jAm/zL1KZ6RvkQ/UrW9D392vbfdhNQUCgLZxPkt2h9Uaz
k/Ohl5Y+6L4urtMlc59iZ7YJ9h3dVwrrH5BWtskWmkOMKXF+kGf7BMXNFOPsMuP5FMDgzrPkMkuH
+HK2zTfuLPIDJiUISPA8PNFzVJHVyPEma8Wbnz+3H30OBjZb0b1N6kE1Xy6Ubolz15yVhrBat++h
bZWIg5j+3Tdt0v9uGIAykAR0Ve9Fp5eH2vJ6jzw471MtdfWaVcX3mye93eb1Rhm4aSHPSua5zByW
xjc3b2aKovfGawejuV21lPbfPg2gCwFpcGpvjHLn7Mzx8pTQqJJLTZNOPk6LMe4G6Duv9Bs/ur2g
1+BB1Aabtvzs9pKDFbiTW+oDAPczpjpxVE5Ma5cVw5i5vF6Vczl7WkaGPV04Kv8NuOE1ItwPWlha
RZoq2ipqa0jRLx+xvTjeVC4py7rAQ8lhJZGxaCd3pRRdCLbXMAQIxGGuxypSehku45wshyZLVFRl
k3xlp9gW9stDi08DYsV0h+kLbfXLT1O0QB+T4UyHKnPFYzu0606PTfKKmvAHKwmPd9zUtpknaP3Z
MWJ1PvKIgasYnd1hxJ8MT2p1xzw0DTG88o2+m7psksUNbNssSWldz7EcrZGEU093yNmqjqzRoMre
la1YfnftLKViTvq1CV0slEdK1nbELZ/8GbuqRrlH+5zTy3VNISHuJWsVjonQb/t6soxL0gTzHqeE
sqaCRcny0Phm8+jh8POlnBrinWoCcfPJZMmQ/OW+1iydH8Xb1wKDY3vaxh2Qc18+KbOtDYlvGCE2
kM32dJ3+hxlr5s9jLYjhU6n/UMZO+dE3iuRCNtq7ka3Rhtg4MzzKsLlu5dRf9ZVnL2FemAFfyvJO
0G9hSKdoyn++kZ0vq+3DAoOC0EA32ggDLz9s37aGG89jd9Cy9qJ0XT2qFr2+Ut2dHxNchbWEiQmg
NfZR50P72Os3g4C8O0AaQyU60uOUaduEcbZ8rCGS/Pw7fUf23C4HvouwDA7+xoJ7+aUoxnyVbqwm
7Is/O4mrDmtHaWJZRnsp+rk8+aszwKnsxIOcU3kyTUJNgyo3ToPT/Zb3mtPUToZ90KDzGObKu6pm
8yIYjeW1fe4Ht99mqrxxevHxZv7/8pOWEOzSiWr00KRueustXXYtyjR4sJXbX1hGw3BIibgniKJv
HpFjLo+512yg/wJFJZd5a0fr0IiHNZDV/ud38UcfjQ0YvIzuAhjmbMOpF+LQnbbqDjMp7aj4RHoo
muS1WIcfvCyUP1wFXQH40jmA4XUmiTBxSw710pe3uLMPN8RMTdGY1c5NG9fuDTa0xT7FV/eVHvQ7
PiirhCQBUpTgm0MGP1dexZWN+R5RJ4fSqd5WbhOEiTDxYekLc3yaSQi7jQf0r3KIP7SFizlzMetX
nv/5douPJJi96QOkIykCYXn5+MlwdmztiekwraSQZ707XHY90BVOGq+5i//wUtuganMs2ojXLy+F
BaqRKR+btbXwvw7FIi6WJnvnVu1rOojv7uv2pVyaAZorOgLcQF9eCavwpmq9ajp0MTmkZkoqj1cU
4sld+mTfFTi1zLjm7WJd9s+FWa97Kf62loDPQFO8VWYBpbw4P1rchLttTcF4WH1IFyKrFIeFem3z
/ME93VpvX4K+muQkn93T3FkDdJPxiNK1LuBRDnFEhzReVTT/u5+/jT+6FJosh/sKns6E9eVNTQfY
eF7jjlBPSnYymZSXTbN0l7N+zQvv/I3cbh2UUN4LwHLCEM7W5OqIWacJ8/bUM+soMRizjL5TnHpS
s0OxiuGR8F51gCT0Wkjmd7lh26XxkwJp5qhgbHb2JclrE71u+/GQZMtIZpiwQqcd0dQHSR9a6VoD
1KZ19zSkW/Ntrkd3hHg2Wn17taRBe4ptmlteN+cgRFUQbyjX5y6u81eanh89iy2AfSPabFSb7ed/
nW0wwohT+KQHU8NIcHGoP/ZJO+3hCjuvPPbzTRjGxMaxppZgi2CMf9b1UsovI9ny3SFQrRktkoJo
1PFrB+Y354+/FpdcxgEXAzfd6G7ocl9+IwBP+BFJs6Hoc5Humz5oP8YQy1d027l1yXy9q6OicILk
Q73YvRWCZecZnppCx9jgumKXdsVS4ZInir1ZpvZR68RSodONKEnaCQl7WDXlhFANjH2GHkrqSmhU
Xm2gvR2yd8qJ6YpyjP7vmxygGXhdOXCt8j4botKt/S/8DfOrI0f1ppUiSXb5NEw1Y1U0cCGriY1m
MMy3o6MUZUXupJBN5Wzke7vqneoQxA7mHX5tjQ/OZBGta5vzZIWGlTVXnbH2h6GunKjjKVxX40Bg
ILOCJI8yZHVtWPE63Ck5Eerx85f6vCzitmOYup39m7Lz++0/yKWWudMeymaad6Yo2qMOQnKYWivz
XrnWthedPWLKL+B7mnWIVOce53iELFCzq/YAxbXfVYEd77DxLaDWMKJuPSPe4fn52un+zf/r5VWR
qLlkr24IEXXfWRExtkg8oXZnfMPBgB6aybLYVW6/BY9Pa3DndGUwMhTUOVzfmB/jcNibnx0vJUt6
XdClZO4Sf8SEZ9X7xc2W224sGucoGzWkB2njcBv3sVswmCrXdj/jmb9cuEGfPS4IdafQSFFx77NO
xXZYk+2wj4MUrzRBfz5HRi5mcoRo/uwdY1o09l6lElTRVIzjwdNJVmAUYZm4z7P+i5BwsHndaz8T
y0VfzMtnU1YTsyW3uZBbrOViEoXFZeT4bPBSkyS/TkHDueCgMvn5yvk2P31xYwMKM94SDPg4Yqkg
X76xdafMymiHAryDx5kbOXPTahzX+2xtiwpRSVOEttmLmneoSNVJqVYoEDNlfFxLbKkuzHVqvopx
zeC3AZWGY1Xh07SkueeFcTeNjyPU4TvTmrp9MKyD2ksrdq0jjlfcp2oShUbNvcU36Hppqvuff73v
em+2IRbLFgUjIADyAF5+vTQdhSrGPjso8rARJ01yXHdSGN19vASGR1ZkFrRRYaScEyWquX43zW1Q
Ru2MeGzf+NICqY6bP0rG//g8/2fylZ2lXJKmHv71X/z356ZdIN6m6uw//3WTfe6bofld/df2a//9
v738pX/dTV97NfZf/3HzqR3+cRjrL59U1tTnv/PiT3ClPz/J7pP69OI/9jVEw+Vh/Novj1/pSdW3
y/GZt//z//eH//j67a88L+3Xf/7yuRkxYuKvJXysX/780cWXf/6Cm9dfntX29//84e2nit9704/J
+Gn57je+fhrUP3/hgP4VUIjC4Rtysm04v/xDf/3jR/6vsEbRgGxaGlr+jQNY42ab8mvC/HVzvYV8
SZNI0Nk2xkYm+8fP5K8b4ORjUfHHH3V/+fe3f/HE/ucJ/gPE5Z6IGjX885eXZ/e2lMCQwf1heVKm
coC/XFiNqyYptWHv16o2PwylMxzGNemeoQ2nf2/K9ee14JBAzOFroTx7ea0FG1+RdYXYe7AadkXs
ZvcTSOJBFHI8jokxPhVY5UdOn742RH9ZNvx5Za65VVNM0881AP4suop8RbGHzdiEjVOlYfs3Ucc/
L4JSaUPetzils0IRKzGF1xYXyRz/adiMJOLpplhfqYDOoMDvL3P2xKypGZY24DK6n7LbsU78UHe9
8cyIjRS4Nh5GaECeXMK0HJvQKYt32bo8oIFJXin7zqzF/v1JSFPgH0Te55uSLjF39DXPk5yeSOyG
qLkxouxIrvDR4t9WH+mDFSFrispI7fwHHflR9VseDZci9C78V/rXHz5jWKv//jTbz/9Shda1mbnS
KMUeILbZdY5zbczz3+PLQbD8ZqXLMcMDhrV7jixLuWiStGuxd+3WORh2Wd7iuyeYiM3N6S/7yJ9v
6l/fzPPvQ5GLjRBRg4iYwG2+HQl/+T5SDEmFrdWKl7NjhV0B/JUq9dqwCiCT+/I/JydfaWtq8NJl
zTqgdOfjKnM01tbIuQ6obh6H0ljS9URUzzIQaZDG9VFOI8GZbSbkb8LWRPLYzP/bjypBL4KuBcBi
ugCIj+fQ0dpMwZHSmHjWuJqLh2LqukRy8pryzilB+KJMUMxFPUEVU2jKwXKiBaRsuOrRwm2JXpjO
UIO0bvMwbjVvRHgz6RxNPhVEUBul7d9UC3fmIi9aJyJ7c7n1U7KBAuea+XKC7XNnEl2G0ZwXDUEy
Wwdde4DP2h+XN55WwJ2YNeJ+MEtDYQ28/fvYFtkQnDBtavMnZDtthCV/p2Tod12DgxPi17dxN8bx
3SjGJDiOW15bSI75ZBA8lBn556omxIROpLU+rBVDTd691iz2SexQ9BtVa7zFOglCZxoMM0Zt9ZAf
lZRZH9UV5f5hXZ3UJtasl8fBIHk8nHNcQMLWqiwYAQPeUl0ai/e4cumM8XymLhjRVuMpgfV6U65e
g2Ffo/wvsplb6w4J0thFARNPO5ynuCn5NFY27p3RNG4y8mC7o/aHadlrt/S/BGY+C//oBbN/lRgL
3zfw8PvC35FZ+r6YVflJ5MIZ9301oYejW7EpNMqhW8O27+p9BZ3aiNo4se7t3s7i0HUX/76rh/pe
aeE99Jga/YYDJ3hOCXnkMZhSCzpFGijqwUJgeRwv7jrthLEMv6ez6Mcdhp0Uwf1cVQQzy1Q/k+ru
zES8aSLdq5SGLUytjq5rau3yM+enW4aawuxDhhaKXPbUTp8rAtrqcBNYfzbiJLtNJKlMIS9s0oVp
m5Ji13oJo3Q8McoPMFJLKxzFbCQRJL3298Ltl5suzuLPSdIO9ykEvS7U2Zz0ke2N051e2vrdUpps
sEmbJHeZEEYaenXh4zvtwgET9YBbmJcZ09M8qe6LHloidZdYw60aYGBJNP5G+m7t5jjfVebQ4A+c
IT8MpQXsp9oMxdjc+ep6FFNWRpM7TA/2KAiWbcSib3HZmTOqwGx86u1CZbvENgfioIrgoh/dnnSv
0nOTUIO2cS6Y0HAybEqKyMgm8wGZ/+iEa963cZQl9ZiG62oIi+qxre9s5FdEZ5WecTKNsifWZMzE
GA6FJb5QeE/mVRNU5o0h/fWj3YrOOrLM/DvdTQReKqW0ikavND+6Qe0VuF8jGAgbMrkeA7qZDPKY
bH5vUON9UusSYyXZN7lJdKmV39Vxu7xhSZVf0iS1yh0KSlSSKWyejpFGYN2igeU25TK2Hgf2EIsc
DR4DTerCS702g3sTY/9RRkwi1Ptl8qubVgEL7zJWzGNVz+0UrUVffa1F6mPBngusg9rFlyM3x2w5
t8jjck+yy6srDF/WPvJlXm7yD15ufMPbrthZdi2qvcSPT+4XbKnIxbLHsQwzVXbpzoIGPEY2QP5H
oR3iNlLLme5nwmE3LpHffTVNYxwJebezBAcUa752CMJ0rrE2UAMDAJ0tB+SQK11WlwRyr50gM/ed
C/IQ1pNjgxC0vAgPLSMgtCljswyntGo7LKSawfEvcQxBRLU6HW7TMSQieZRr16+kpRne2wAfC8Dx
JJue0kGa6bEehJlGcTZBAuygGZT7lMgaHMmTfLpfjdS2Q2uxShHa9XDnJGPe7h1rwJK8iuOeerFl
NhDZ8djlJ3NZOiCKvpzFSTbe9sBMhdwxcZGkRSt7H6s5wAV36nKrIh/H2OJyzdpEW0qryzbYu4YR
NpU1T0c7SBi6SGB+DdulySryGexU7bF8ILu26lZOoMFDjRIukFTwyhlbuni/8JAPFZk5dqdC+fpZ
Fo4XLkNa6kfa68yMMPCzxdVqc5+x26Ed5iBIS/8E6YUiTayzcz/bum+j1puFs0/NotLRWmddhw0E
H57cg8Y2rqzRJly5yptp3XUeO2oO3PaGAjORez+dpluAWMPd4+dR+nuAYdnuGto6c18qc1RhYWWY
LCZKWYjFzByPLKdoyJZuEqeso8ZMUVC1TW6rZ7ewTAi5lNPvnLnDQgsq3Bw8Mp7ihhnEbc6HlI6W
NJu0jTUp1ZPTRLw5IyGDnNvTBTE6wtiPDd1G6IxWPZDUofIbttU8IJ+5dS/kYjcns03WJ8trsWvB
k8x5KnOy/sI+tmuKxqXrd87YBi6W+anDkMiyyz6/9v1J/0637ZW7vsq7FipICpvPX2siUb2sl8iV
rSCVu23baUPYAJCYltqz32HJVN4the2+V6pul2sjNYaGncxoYZbmUlx3DFzZBjMCUPENL+QfA93/
a1n/0rJC7P5Lqfldy3rT1ElTZjBN/miAty7326/80bNSdP6KFz9BeVRlpDJtPrZ/tKy+9ysGkxik
CMivoKNbM/tnx+rYv1qwyYFgttwypD//3a9K61dgbDza0GNgArW1sn+jXbWtM+4tvANy1MgmoJcm
nQaOxxnSQ8BvA5XRq25SSdGEbYjyzWju7QrjIbMY9A0c8DzDUqvtKj2+nYHiZrzXi7Qhx8W3jfZN
3gQaLVuKPdqd27rTEo3uon+zO6vyPhVB3JinIq+k+6loB22FTQc0RzD8sK6XQ720432ZO0V9IDoX
V1S7T3H2UGV8NLvc1Gm4pAqn47btLet+ocAhG1esWAfMk5E9l4MjotzpdPU8DKrV9y65m9W1Ecjy
cVKTaxLWtJYZScvF8KCqUr4t6jI3Lkn4ypt3cs1Flez8eRxOCDMdme8LjLRQ1VZABlZYcyJlN1bS
OyfX5S2GnhwsGLqQ/jebFFRjnjytg/SSNNSq87+4reFf27k1zZEmPFeE8TROV2WcalQrk1VShNW1
qhk54nt0NbPBiD5U2lyK00pt515VKd7u+z5vKvW+0oXt3SZpkKUXdk+I+CmxWnv4UgSiTS5SI6/q
jR5dfkzWVk0hh4C+sxrBzuxjKp69WT0yUSrGg21k++3y2ZV6OI7OMB+tSuk6WnNbPmtTQSTwqe52
pizLC3Tpjh/5idNypKYM1e0oj7e808KJE+NrlrXTEpa1rOddXSgHk2ryQ4h9WbXd1qGbkaHAougJ
LlmHfL1N1BivYYXxoLh2J51PGSx1i0OYw24BGy0WlzYgyhZ0iiEw+dQfmnpt4h2uDc7wUAm3jS+x
ri2nXdHZxsmbc38vdOM9spKN9VBQfqpnglML2e2X2gLyqEgOXZgoeVlQhK5GZXbv+G3S3CqKmW2x
qAlvzl0qoHlYYZBUKwlpgz9odVv6lVW864Ssncjv4oAeG5qvf/KZnQfmKZajz5wgYRO90EE+L87B
n4p2CSe9COLycotJnWtUjrebgkXpx0pRcK7WpOUHi5Ug3mmamHQ/1T2lw2Gax6rDvZ+89npfT4Ut
3kg9msVlM6jK3QWxh8+FM9VxdZHMhk7vPasSK6u/6A29J/fM6dqwTqz5o6QAo+gEmxyf1FiZkLFr
f4Je4BLaTpKtRPlKyi5HHmkpBakBs1zKPS5l2RAqs86yUzwOLbFYcz4lBTO43rDek+zKCRePTZB0
kcU3X5BbDW3AI7dLmd+YXr/O1d6YExz7dqQ8tOklB7A2ONpa3MrTHanrZDrtkrrNV5qVYhyk2EnE
rpUMUwqs4F0AR4aadNZFtnwlVa1xflOe1HQiTePgghvmfZEj6jG7yVH7LG9a523rr0DEkUEEXLHC
4XVj7yaF+2D4EQ6ndnNoqVmVusxGu2iay5F4NJIkxnKunCdSuP35OONLIj7CA5qxNMRI1EdAg0Hq
c1xZnUnpplzCrIiFL99MrVdj3VSLIdtjh5aqyF9V/MhUHZBIEv9TnTLfJJUsFrJqrmjfnTqij82K
y04YXnCfUFJy7wl//4KxJ/WLWqRxKobUoNJtc7KThnrFlaGJpXyujJpObKizvD5k2MbToXlDJt67
frOwMTpZ3x3HBRzzvQ5co9kVkynpoijz37uZMWbHDnlG99w1y+LtGIinOuzGRr6vGuxsOmbiF7JI
g/4qxu8Z+vGQ3yxiKNZrymLqk7yDNFOTAOkc3Way6JfAOY2OUVo2Pa7Z1LzvkmS9FeCi1D1dcOWU
crobyHRueP0L805WGWGf6TBDNKCrhQZFKC69IdwL8r6NDzTX6kMxdOIiy2A+hg1sRXHS2vW/mFWx
0Inxu6GJjf8Ox6760qUFvSDokk4Oz9w76lQGA0M1JW/9xUt2xAdb7ilecDBD2Vw8aEtXXws/Xt/H
1tZhVc5G0BkNJHwX49rPyT5mEYu7obPbNpLpDIyyLNoEQht750bmafNbYRTm+2KOGdXhjJbc2BmM
mCf0OtUNOSPktqluoeus845Ys1Kayw3oYBGX4CaTry58PaT1ZdHGBq2TQTN75yo6ygaFXnnR6MHk
TznicRFdeohtvexHNBDzfuOR1keGHHa+p0d07821fEZ2zC1ZDI+oGWX5IUnFJssvTWq0GY7t6Cjt
jeFNQn9ph26X5eodPUPxNnGmfgRmiE0skMrMw51Htjdday0fqnrpLrRXdHeJ6bMvJJruP7HSRzAJ
47KEUH5NaAL7j5wYWhLsGD9JCsmrJVl5I12DG5I4faYjsN/yQseWPQCv5EUXFrWzXpmLMD6Y0LCu
x1EG97E1updDqfwbrdPlsi9KeO5Dmd9VEB3fEzRH9HJFOXzlD6QkuN0wvJmWERuffjFufPqlyNaO
feVK9TTInl4ts4sJxqlvIcBmjht2HGL7bOxN1jLje21X2RfXwIwmh+22Dknx0HtD/lTo3Dw1ba4u
GO8E7AR9PoRYofvvEyZQH+ylc/cQkFk7Q5NdxkubfDDXQSzhuOqNC7pcxRroAcpFeSFLDhDtJdml
7xkVYWe0teFim7hae4DDu4UYLXCHyXt015Wcp87tpp32Vjcc+tE8xN7IvlHIOf8EaY86Xjb43gJT
GUGYtSMrlATUJ7NZ8zsT6CzsAJKudL52eKQs+bFC2vQGBIQEacjcB4Qmwa2rS5blaFuf4jxjMwjs
7ilmyqzDYiqC93aS462SJtatZ+fFRVdQPUm1kunTiOA27lL/U+IuX4uyTPctJgoPUOzlcQTdusJ7
0DpB0QgeejMoHvHJ2BxIHLDDyTbE3SSa6rbM6NLburwnhWIJqWTFbrHIN40ppkDbpvpyJD73RIR5
fcVmbOxEsqTHqUFOuCwJplFxulzl2LfXYV51/lXQpNlp9ibvebCSKirMwb2eZeU9oGqo3tlFXF8G
LEu2yz7iNhX3srbafVvhSYI+Xb5LVgVqYlZJQgw1ak+Ubc9Ns94usyx5bVZR7prar2/cgJJUjesx
t1r0OZ384Kjpc0oE5DHBg5lhb45BjtXJsIM8HxZm8llNKn/2e2s6ZByrp7zKS/bbxd4PreAlS7vL
UmXmdav6wxiI6n5ZdXYxeNCl8aK69USlTmRneLvVB8sdPN1cy7EGRupSRpwWoG52z5oQhO1khHgc
vZjJPlSFor+VY5x8RZCWfxTNCM208rr90MAOnogbuM7juTVCmHTzzGaHHCyqmrT6Uq9W/7bDwvm4
STu5+eZ9PfIiH/N5ePLtzIhqdpqdquXB9df0ZMbMaYuqrHfVqr2oqoPqI1wc7e5I/SBFPlMyv0/8
OAUCVVI9tNSE1yImxrJZR1y9uEUHwI6erJ4SN0sDGr1P29wHV9AN14s60AjCavcNdW9+r4bM5PQa
y/Qk5pgycOjkckUymr23iSm4kcu6ovFgxUYC7geNbDeJW6XmOJxmENGk8SAO6fR3w3DVkTwkzp1E
L86Tyoe0jYCRjU8jZjsE0Q/jbS8ar4lQNYwHzleMQNyi+cxcl6mvb1ZR2fXdG5a1H/Wz71KRZoqk
NPIIKpXibeYNa6hnz74d3HzYrwDJdO5Jc9M41G4O5dCxyWXy1QZjA34l2SDsgfPxl0zVMW0py+iH
qAqdag6TtOSn6ZgecNLxrwZQ8nfToDUVdkA0givqm5l3rp9tufNqOVzQy8eHIGFwYAyCrD1zdebd
oDTpnCWNBeir63xMJkwTtF2QQC7ZY+Zpsj/4JbR1c6g5O9y6Asz06t9TZd4WOcoTl4PlpqpLtUu9
frmy5Vgd/G6Yr6y1g4ViWY+tM+YniBTeRRWs/ns3Hd6QuksQEqx5BIhlOuOnj6SuM+rrhtLrIhF1
eYAtV6Nj6evINWL5lK5+egzAWZ8s2b0fiwqI1KayH4c+xy95ZMOZ65z3sa93Azh1SK/VPyZJTpxi
x6i0HgqaBdQ+t11XIRLMdbzseuIiIlCb+sLGJHlvJ8F0iUuqgcFzNb8ftfrYBWl55RSZewkPw+Ul
rz+oOcNRqVpxrC4boG1f6FXvxOyZOyXW9pC7k3+toHZcpVn2qCbLqsO2id0Lq2AR27n9VJCN8FyD
hoNOy+I92+/H2nM6FJmwPAio/ZAYlr/rul5HrvLFYXSHTyyw5cSMeN27i2wel6b1dk3JvSZYqz7M
blzcWwEijnGqqxs8xOWOYgAgam6fYFH5u0TI5dIhgDQy+63/raT8vRSJGa4WxrHLCh/DXGoJVWIA
ascj6hG2xPuJehjhDhsY8UFOflWXpXFSuVhPyzoveyadsJ4EoXpR0Vbxrdb49UdWRVw8lOXx0iqn
NQ/7FV1zuQBNYDjcl5Gjkk+mN7c3fquLi3pw9V6UQfdEl29FCWXGtqx1RWskGphby4PI2+QhaXzj
STVCHlcjCK6UOZT8z4Jwc4O9NCrj/s2AReyngDHPA4oiigCpaZEBVpvIXxzjg/p/1L3JcuNKtJ77
RLCR6DEF2FOUSLWlmiCkUhV6JJpEonn6+/GcaztsjzzwwMMdsSskkUDmWn9r1NS6VX6K2VRlLy3B
FjFEzfjiDMufwQnTKbLaUgMldJLKdLyJGzedaAVuqQV8IoK3vPE/zc8od/wDh2txXLO6eWPZ1Z84
vcxrknTuuXRae0tWcP00IH8/LZIhpMJYvOF0qPdDM4+P/tTIs13MHw57wUco8+x3YJEdJGbhb3k1
/VhzxWxTb6hOq706NynHVynUTfT4ByZdzOeQ2LCv0tPriWtmPAizdT7zsWm2FUKTp1TL+b3lZflo
Na4kYHymOkQqSD17472TQkCCD9UFCXn2AMKrv7yMgSBYqIulD/WifUfv5eKl57vb/NCYLNpNkJUn
qMplSybUrZ4Lhwg2QMC5xpmYJpW7g0PyfrGhzBe0ap6MaM/u94pz+NSawXJRWf+6QnvFq0ucVJMO
ZpzPhYQJy86zZzgPKunTIyAyaIcc7yHtybihMDbZhI141GJIKDFa31q76baqSS1OKeCEvFdPHNjT
37X3FKtE2jZ0ANnBEepqjFsnrCLIcXH0Z3V1qhFFkOXo9zzL661o75eKF86bIlHDNg/Gbp/UjXyV
oXcrbCViKsHSo7UwI2f9EMRIQOtd3lrhti0TcQkF/Iuc2OsN0xyvve93ZVQUbs6KtmBuzUTvdWQk
df0xoAJxv4T2o4+4gVe25TUW5ldnJukhDag3T/gmIqvQ3gEJYU/oSmlvyIwNDmM2N0fu8/EePbnc
SHHLb0lQ9ncZILunsHsGjcw98cc3p3poA8Rfbcfgab267WBvQ3M85aL0YW7N8TVUTRUHU268rsNQ
P5smhuWgzJLIpU/s91Qua9y0VbfJm8Q4G441+KTZefmhC2DRhirR+95vf0hjzc6J0Sxb4bY+7PFg
/y0Jy9skQpYwjACEp6ruJxURVdFspE99G6BlSKo+a62zDhPT5uj8soK1/arWzg93aEIEaLQ37JfC
66593xaPHLtaE1leYtbntEwPflpW2xTg8xvPuhtXs+FuG7fxGG+U3nj51NRRt/T6ZDJExxSLFxsi
3sKY1bU5VeYwftSwarHNHHIlDU7siZ7o96bvJu9cycnWsL3yq6AoY5usUx1JAo2Y5WVxNoNZHLSZ
rBsjDxQJzKTnMyYDhDMBszC6TfWQkT9+dibP3INmCVqXVuNE2AANso7eNspLnjDWThFl9g2IO6H0
f12vNPM4R2dzGNbZwWeCXHV2cPmshSYWA8QualVYX0kzQMs5ZqO7LYZ+IaTB/eqzVjwEpLzsurll
h5arHWwpQNT7vOiaX0shlovZjuXB6k0jJhVfXV0qPi/LQnbiMDd37mRpdoRGOszNrv69ONkSRkL6
QWSpYHma/dX6UDa1iI2VyVeHCFSkImbVXyo/HGOae92nbrGXPRcIVNSo6x+vsq0kIhqR7IthLT+b
wJifhyL4Seg9e6jRRB6tDFgmagNr3NOoQVEwNSFbKyBA/b7eX7y+CzZLGGLoaupp68ESUx08TV0T
OUlDMp1tGDcwU3Awy5tubrHkL5kG8wF1dvck7q6PKK69PC5qc920HorgeUjN29Sv6mzQF/Ccjev8
EJZeG1e+PSPN8bmdQ+0w/uC136mG2zAsJnTS7O2URWja3j2ZRGFReL97NavNUPj9ziqp6RuTzubm
s+we7zS95uynmmQAS4xoudX0JnJ6+nBp2IYVJQFVMj0pYzfPYFU3KMMoIxneYU50yoI7CaP2jzQ4
/+7YLtgEgI53NJOREI4pAXVdRjn2KCVtc6Nd4W69masLGH7uDqiZSM/l9a22QWFWeytlrV3p+z6m
RZayHGU9wuIxx27t6+Hbq737/DyP4ssYVPbqLaVTRNw001s2sM46lgz23jJX506YTH4ujFfk9DNT
dOcB/iQzkRZRXbdFnHbL15RW1uM4MW9aC1TqYAQzjXpmta2dtforDaV/zJwGbXAk8TvNlXF/a/TN
IQHgQfMSCxb3XuwDL3PfU8mmXmSO/WR2vr7MxZwePc8AHh8dAGOBajouk9XeF2PW79LB66NGDreg
kqRd8nSyp7pUvtKPHNF687v26HNuc4YOnZrNx6DnOcqHkTr4biZJulsfSsdkP7kLYVGc/pRFMR0Y
bf8G+fhgFEMbgxr9CfrxMecLr6LV78V1tVtcfJ7oIqvEepbheosycLcNqLN1Kmk73Xk8jxFzwRgV
y+jFCR9GPgbvDoX3I+IvHjbd3pxcntr8flFUxs1qffCyvnnVXrOhWvk7TY1PrFJMTshPPmHxftKs
LAErAsEEUrQ7y7Hqp0W0EyJ1PnHGCNQAgJl5tNjqxRjCBMZQBlU8JaV1mYwiJR5KsfJ69J64OGn+
qUpUH2uRH6BM9cmzgcWzEVBH11keGzLPWfsbNP0kh4uvpeO4YDEnCDlYX2YHPII4m2IDmHZZaVXz
IpMMj+M8lLdceyWbjwp4ks1ffZPO712GnLc3Pe8OmGM17kE6emPNr/2UtQ+p6yYXrAvethPOMxj6
W5cKZN6G8eYurvuYBN3FnbCQ8j7lm5BU7qtRBGeJpfkR2CbgSWMXnUf0fP5Q/VEOB+JI99XWL0AU
3LRhDUrGnPp5NlJrMcwIspa0zLmqn4OiDH4LgRRtskImNykH6oHn4Td5k1UbJZbFqu2m/tEemhe7
7L0zMgI87H037RyWvUOySgMIZbF2UCbh1aPW/ez5dYIDpPSfGjecNkxYw7PpkiuYtMX0LB1eygne
nfSVVL0nRVlGrELVx1TeD1mnpOi+FhPomlsLGw1AinIwN3iJO8saoPPrApt9Mu2LdljWaEx1GuWZ
8zsQAKxycfmBqgJsEI3xPQAJ3Dzf6DdTzQM8hsBo0myHK4qbdT+kS3EJEnd6TUWIjwtr0iMpRjko
2uLZO2Pt/uM8zw5pFxbXKcjGba3a/lCwHr9CRMl9C2B3UrafH1ToTWQ4uO6xFoDB96DeyRvS/RyA
SDtyxdxu1slDX03radQMkw1/1t818P9B3tBnUSVYHmCaMgDaNNzOhlE8zzLjXCsoMDTyKXmrlwak
tiBNl0CuimyZtZ9efQvzauwYbngeKluxS2jeBL2IOUaHwnmcOO5FV+5ictFNYxfVa7FsylmYMROy
R3BH0XrMdkYfWZA1F0gwQJe6CR6pJLdSwr/Jik3l8OkrW964SFI7noOKnF9ula0zgyKZegbmHkb/
atoBhwM5Lk2UpGGBZ6G9NP0AFmeOj45VkjQgk6s7JOIMIJH4IGeqPpToUh/BdbPY78b8VbWL2vWV
v3KIGTld5EGnt/4Iuo5wKX/NtXoZk6p+knmoHvlDmI8GkTBrVzOlruldiYKVXnLrL3KPCMmJQlXJ
i27bu1ymZoOHp7oEum6uoQqcL9KnQDyBPObnwkFepFXQoZaa9MEYE/8B1qVmAhyxkZdh9m0s41dT
dqWKLDvr3wGmijRGF589KY/EVtca9KltuQqjsHXh5OTSHMq1pidyxUaxEg+26S2kChXgb4RGtbj1
iUb+nzIJHYLOuslWTH86ypgfF7qLQc/6X6HFMhKZbtcBuw/fa+ZPR9a7BTCSIckPqxvN39eqdeXF
InTwuFI0duVRr2g6pM9o3lprNk03zQ8CvOn7us+3azGRcwOgYRkll1/StjdI5fq5QNzj3cLSsV9Z
7D3noaml97EUftLncZfqRsYD16aIu3x289iyaIL5U5OcU4OgTHAwgVtQKbESwOT+ajryqCO19E53
KHKiLTap0wvSmMbc+iOwMEDSKivRV+w6zIVZYj33BA30m7HG0LGbpZja3ezquY7D3FVmBJUxFTur
GgGTJst+HlRXyd1gKPkmaYBdQSolBaHz0lxh4pqdnL30ZECDpce8a3IVZxhNls2SZcHv0THqMIJb
57+bceKB8Rim71/0x4h89NKvRnACHRtvHJngC9RLesglLfoQzK56QRGY/fHd8Kbb1f9eIIe2VjYJ
QvGCa8+DRMRHTl7RANfxnNcki/ESJMuDkCtikkYM9iu9PQ3yygSyo616hxiIKpF/JZkTN1O7vPWa
jW06Gonv3voydX7l2WSbR7ROxa1ggS0BfSYElAgls2C7hlI/OpPO1pMJwBS+lk7Qg+pknA1fNvJr
FdOUMwxb9ITrGNOBHF45f1lfEUbxIY4gaBlXt1O2j1j2sBihNRtf/G4ljpYqDVO/IRDtjWOlnDT7
Q/bTyJJm8PS45HSyomDDsHTqFAfP4XNdbUs/6YWE4DJhNDuQOd18LlxeO68sC7Zo5VZ7VzYY02jw
ySWUe65BTg39mnuGS5TEZJ2VgVekJPlthxvox5k40O9HotuH0469rzsERuc+ki5THkn3GL8Zect4
tfs7yzxUG2eiiYJ0Aoelu8Q1Bru3l+tkHprOWS8yL5y4t5w6NjUxBlRLuS+1FfZWjKzAeyNzwbmV
DNV/TG91XteJbgMTlwoOutzH7IZYP04aJ3sYLa8+tfDVf6Tbqt1SNGR9eaM97Rca3mOod7emKomU
ImwWyD7TDuQ3CoCaL76e7B89dPVBd5BT5TR8oGfmMLW7kys7jABDPWB3IFUmmqt2/gfqaRLhcR+v
Jsv6lHL+QgIqz0SHiX9G4apjVgb6uiQZOE+eMu1yQpsxrdMhUgoFJNxP3slMdLDvGl7ZSTP11jxF
cdBreVuW2TpkhicvHSW3CJXnBWsOIouNJ5AtWEwGl5y38lj74qOaM+t3R3LXd+Hx/JSGzF5nvXiP
Ye+EB/w9Q9Q1ibfRzpIc/LUoX/1Sr0e4mRfGbgJnlsqf9mgS+IrzNbg4RgiLNeolONu5HRx4+v0X
fDFExaRQkoEcvQ/ZoLON8saWm9FoqyxKNRoGyr2CmCPKfEQ1Y0c9HO1HgADsNe2z+WJas94ge5AX
tJdvnEjWq+qa7DTW8LPxothZLQTZcIY2wsWQsjFIGTUh2ACeXj1XvpXheDKJhHwxKsq5F70+J535
My/0aEQqB3QQoK2nxlxHVjQ3hF7MxdaVS7JZgShi3t0GVQhAXAfrFiHBOw/AopTw+MFhML3sWFau
ycZtd95u5fCKZw7d93JKSGny5Z81tTgyOBzTKNCe9ZwrIWPPAapZfAqS0lmv4320ub90ZfXYScQA
npe1RzO1eb1Q4waclrYH/5Jll56smS3A0ndPpzxjaEGJVBWg1EuVhtxdHGid2h0OvF7WAaqaSuP7
EF/xID6N1ho8L0ESbrN2uKVEBNxKexzfs6rK/yk5iyBGjtT/hHq2Lqrt5PfcrfYLfYdTZJDP86ob
pf+hU5j/daH0D7VRWHeK79mxx+7cotJ/IPHvg6wP6zm1xLXwR/ctD5MttwJaU8uujmUSfqcyS+PA
6tpzzu+Q7xujb5+gorqN4aI/sQ27jJJptZ6LYumvczX/IQH3S/s2oFtlhc1hrcpXAg7kTtsDJrXO
1dOu7RkukkE8pMEK6euQI3gO53lso44w7t0dhY0MH4o15/489FYTxJn2B9jgGS5gxgXro4ZkAqGG
6Fymxa+AaEeBKbVQ74TwgDw7pfvKo7Fwbzs01weed6DKjmJGTXHDqlf/gchFA9DPtXYBsl4ywNwQ
leYq+0jXtuB9Cst0a7GVX8j9sa9dXewJZOg39BRMXzz1xmZlQntB/lluVYjiJJv4tzgepgMS4XAj
RuV8zXAGB88emK/0LKzIhzJ/SSkSfoEqml6p27OO+ZAsz73STAgdtieKjGlVwBDaWB8SKuFAlciv
e1XzyU9C59xL7WBqSLO/oB/gsVltlCLmEmogVyQVDD/Sqat7gEi9Ng+BdpK9KvujFLyzDysfxhPa
9nV4QIXj4SaXCxrjXJdRQ9MoBWdlu+Epg64a1u6FpyX5xDZs8MepzH5CUa6A8whmZFq0CfxH4D0e
wtXyj6JLsUQbjncwvBWbLo4NkrHzMX+v1ZKdzDWtNj51cfuyJT6Eghn3YivVXwj4dZN9D92ybPLO
bMSp9MvMyRmoJwT6KFB1AuIE/7PRlmnMp7VDubGDIWkOnuevD8RVkgVJTlivqczz7PyzMEGzM86s
OZ/2qsmF+lcHo+dRt4m6KZqWqitunk4tdfGGzn31Jaq8jZOtFPlEmqXGfHemIAluwl9S+8HwuBQP
GeSuzolCoXED34sKl/kk09k1Xicbl9dlLFEdnZ2acDIMDJhTtn2Z1epbLZZjPKElq9IbVO40bVXn
OOrP4oS6RAZGVXj9azWo2MHHH4QNgicwzsJsIt03kZ99ha0pyn+kfBjJFtIXHrYq14PLBHsaXSoJ
o6UF1nA0ydKeMayPjTWvsRkUc5wDLr+Ax6wYsJAWnqu+WR5N3vlDFgx9hgehDruNEqhn5rBNt6Kj
aCQZ3XKjczPcjKaTvCjLOjTeBKaIDscV5UMBVf4PLKn/7XuL/eUabuUDnlleuWmKZf4LQrH8rO0k
ToqO1i8tbOWfplq21VUuLFu7xtCFc5plxzO3DK71g9wY9b1EF+2jjIKySRRizqQ0zH3tTkQe0QMT
zY6TcFwvdW9HjNahi6FZDy4OIzzaKmAnqtOxPbjcJfOWZkqXq3CEbnhWZmL9C2ZPH7GfsP7MGDGj
Iu+p10Jgo7ncVweY7ea266zO6d2FOcaQEu7y5OatTDeqLgrLesjmKbd+jZ241wzPopzzH0SfGWia
5RX9qF+N0pPVU60F4Yjbxl78sbu2NC8bRVxUToWSqwq60X9U+eyXJ/rHynCXthMNF7sgUOOzY7Wm
XSAvRCK9xOhEUiD/bExQxW19cuv2SzpXHz65+sFGtVQkbXxqYR+BtKfBYIWq2+U5s3tFtlr6GyJB
fzZy9QvME8Q8RHYIikSVgp9ANG/l4tTpB4cjlsBhYPlCWz5Uh3Be+nqjWBvlYdIh9ZOs9T6GBLOS
KXemYdup2upA9vqJjN++fEVDZJMdUrSJNv7T6Px/Q57d/m1eVP/3r8JS/P+Aj/hu9f+v/035/L9p
siOphumr+Z812fyL/5RkW+F/ufcK8ngQbU0Myb0T6T8l2XetNsEb2N7xh9OWdI+B/P8l2YZAro1D
mHg65x6mSD/Efxdlw7T/FyyMUNz35EAXg2H4f6LKFvZ/5Gr/Dxch5k+XxHZKdlw6FvD9/a9hw1Og
UrOHi4tcZJZ609v9UH4bAFTo8tjByZKmSYSnNyHn5MlYTOmFdEwOwXid2iLPN25nMAhLAZ8OlUyw
3yWvwaoRvPIoM0QgVN9mNWvpQzqmZXgy1UClRDDrQb35MwqiIzJQnu5RzMPBWxeVXEJw4y8iSbo6
Zl8QYVQbOvgiCQV0KwvHazIDTfiFnW1Lgo1+5VBnO2/yMNuVWfnpaJifDTEc32E45TFlMcHmzlM/
GmmY/0rmRES+UObGrUL7w2gIMMuHqtk63Vhd8TI2sS8EIQHmXPMJkOUU2X2RXYNFAxhDQJigqJ5h
xHxruFpMfzGicTScV2tuu6e+NpIaek6mtxG96rlmNd+vUKWPfiN1DH2jCK0fB38rMpQmYlKDRgE8
ez9mN3yGViqYlBrFhAaaPKSTLyN/SuROOmuzJamRtGNn7OY9+azw9apLxAnwEFE2tsvgafCT/Fs0
JjoWv4Lka7Jjg/zwNUzbFqk7VN3B9mjxWZY8eMNQxr/r66HYukHyrw/az7ovS8gEuCi+2vE0YHGF
r6T42s5C92h4ouLYbss39k8qwTFFSpTeqHhTsZNGZVDSB4MkMRad8cHVe74whi4bvV2pOvGUQYzm
EmGZTTmxWoI+ZGnK0/d16ZNznSrHimQCV4S5J9/QN7gehF2j2TGYDi7eZMwjZ3cvY78AD8/43VhO
hdc+DWD3p3vBB2vgiuGLYS47jklPXq1jGS/EL2ZxOAhnIyjM3raNJ/dhlpECnGG2HBfTPSWVpUh6
1aQ4l9YWkDDk5w2PXkqRzWhneTSXxT71W3FErudvAm2D3K3GxivD5SHsvEe3a+yziXUHrHIxkKb2
FpCblV4QX6LnKPz6MZGq+Fmd1VNcoyOlxyrX+9le8m1Cd+079VPm89pgyOnCIPsDBdtthtUu9g0R
2KinzOKx87DfLoZ17vnYrmyBw3GoLaLuwGJPzVLmu76uH9aybg+ItUH8gxGHXjq1IKgW/l2MyC1f
AqquCLRmQNxJErfXL6glw2x4dVzog86YrH2BzGFv5cublYdEn3JwkF0oswUrHDq72hVnRJPtprHE
78l2iqOq7fQ5KUJAtxThYiypmdrQ6j0/BXBmWzuzYVsNliUKivbratZPynCbHZYy+5III3waaLR9
bJB9xqntguDmJvN3W4fOj0wdm/7GYToOaI7PHY7AHR2tv0QvCMfvSrpp/KXByUVUpW977ynhbPM5
pbUGP2hYqAAlwiBOqWnYWBb/Q1ObOq9N0pEXE2a0NCZjOv9SGAGiNV+2yET5yrM8IdRwtioyxfln
qm/oE3YompJryrvFNLFBmP0UELeMEgtTWtNbaZxgDg4io++LYwK7v+FeB7YH6zh1k3DO5WyUsRhK
+yRFskXT/mPp8jtnQrx2C0qt2gAxHNrFhe+Dt3qf62Jd9n6GEGCXIsqDSeKrPRioTtImUqUBpDOI
MtN7QmvSucOcPJ+RjyQCDLeht2saSY5MXXFQepZfpbOkMehUGHeFg2hYa8CSojLtjD+3E8/+EOL3
bPkM+3Jbal88rDAbEiB3cAa8F3yRN/jSmX0+RYVjT0JuUPTQWDii6cgo+TNbCOX2SEfok7HirITW
LA5WughcIDYoxvLepvrUCSv2+BkPZq63OA++Hac9FQ6yKd/ZFcq0YhR6B4KXHlOrTmItqxdlK5T7
yRqT1roBXWS8yfaDMHf1RNRPJw+VN0eBv/xx8hcz4ZwL3M9uFfGcmjvRo1bR1gXcdNcUaxxU9dZm
tpNwRC18Jgr+M+vjOZnlnlLBiAb6/Zp1R7yr+2xoHgPUMX7PfqTDbZ3aO4pwnmC2t8BycQgoPy7a
ig2nioSil6wFi2IdGE6G63aRQGfCipU8o+fhcLAOJRfR2CQPUyU3hrNc1X1QVqbzygEX3iOcWJ24
xWAQJ4C5GFPyTF032qebXU9YfEbkQ1ad3boJNY8OmqfOth9kivIY9VJf9fveKPpNV5vWAZmh81hV
bJc0POB+ystJoBHiss2Mctg0QeK9dVbah1sa39+IessO1V2VUfg2mrTVW1SsOUx3/UR3gBtWxlaV
bRn39PBsXRX+s+i22Os6NNEKiIfGSf+0HkcKdfJwBFniIFNax2M4T9/JXKhLkhHmPI+9fSzxwz95
M92unW+jvbPlaWaNwqyjxi1SOxeK3TlxLAITTp2FWnnAStm3ODmhmtrwSSIljEc1YhQyAtIi7LTd
EvrVkWZ0f5NhlGHdLtQ8HP2gHL/XBk5Bhk8YWqxDMoUww458cc3kxTXqIWZ4+VIFBEJNtgCRG14Z
E8MXc4busooo0cJ4FLO5ImzwF/YCeALuRfo64Xnwkx2rOf0otE43s/ZP5C6c0mS4gSw9dAC0q6HJ
5xztBMumWX+wVOUbpojpoLqyuXT0hH9NOPNOCNyafaKSoY/CcM53doc2bVKj+Mzg3luPQ3yw83Tc
+nXIKKTb4N+AP+vBw2W/dbu8/JWNpvGJ+vvCTVIhPA+aMEqoaP2b8yvhtLWOCmgPEQuS+sZlB/I9
53eiWXpJxwONm2j4uGMDzZ5YkE8xE0Vn+MnLVAH3FQWnH8mEzj01SmOJhbKCViYoybMw0eOM3RU4
i+K8XT+SELlf2FdP5UrGgHaN32odOAPxnvHdP+hpLU7V0B/1ZHyKPN8FZjfGLLe7jKrmuBjsm7vW
1mNd2GSX5egILEH5SbFyUljGPxAG55Ku0/Nqls+jG7ZMKYLntz2rChYQVTxZbuW/AqQpNlbD2yQk
L8EdIUUmvOpQau1vWAALzLIL0sRehZHqzOUNHhSEvWIQo/yDahRhfwai/ucmlHmBIgWHpW2hbdsw
nuruwytyN0ZFd/eh+zoakxpOvy1ph9POvR0nyPqWuM8ZfV41i40PamQBskZe7XwlgUBkgADmiKNm
3vi6iw0tnrMheEIcRmdv0onloc/84Tr4SElKRXgYEzGmGpweKEdK+ZNaK5oFYWbLmzBViA6UbuIv
d4BL0kGFqiXHKGdHjbE8yHlWN8knRuOog+EIrcS7hbEwcoPJ3hSrtR4XQ/Pf49StxkGUYY1RPXXK
QzK4xkaNGMK3qBAmM6o6vZinyuvodKpJkcMr2aHjKxoSW7GjV78dI+UHAoE+wVn3F+ViOuimOXlM
vXm9qrZa7UPddOsUt4TgXWgn6X6bxDMibUvFsfTNkdto1tgCCSlbrMQF/cHiaBiEj/XWyrPt0/mM
ELHFROiVPqHZxa+iVgTxWWIV+0E7AuQYImhYujtlDAubK5fM17wesHfn1zUTYHXz/I15TWATnefm
ipvbbDdu1gf6XcyBUexblfgc2oY3nda+x8Jo6kI+9su4nEchDLQMYl5MjexfEoWEyF2u4md2V2yd
2Cfni1DC9Da1DJ4TJ6+nQ4iMqd4449y/ZQFGnchVjfjSYZe9V3YC1GNUs/vQ+gBGWOe1mvY16Rb9
jw0+cSdS8KfidLCyatssJPmdzJHU7IuUsmnOnNW9secYzw3UZ7gkoz6X7BckI6gqXrUyFcmGi5nQ
p+M5hbmzfPCzu3y1Cz+auaMhqAJuwuAz97PxjE+rbw8OSrGSSGHUaCMvu+d12zkdDP+0jugbf5Xk
lNCH7QUI+3sX9o2i2Gb4Pc9tMBA6V+cQFrpIs6PPtWNdtQMpDq2+DKhxnYX9LOpWrxi3qyeClhc2
zbAPla777RA784rzsteoejhpXjpdJ9YjiybXtN955b3tcezSiJCTsgMxHnr91YyyQR2JEiq/ZXVY
E4qcGa48rr0d9AfyN0S0LjqfT3hU2vGMsDvf2mAmsreFE6390pGgl6p00zdgpnYh878gMekRhWf5
XWVNuMlWS98SQ7nHYGk88kSwLEuy5nZ8P0Zc+Gg/E+2hUzdkGOLvNbLrbOnqNU+DTeVnMY/lMXAN
9CnZ6kWFMeBH8I23pjKebIJlrVJ4x8Qe/ENX+hu7GOQT10aLE5Btts76X2QRtFtvhN2WOBpg2Ynz
wy/yTESAwn0vw8dy0vUvKYMv+Mvg4Hj6vSHTIK4NH6rYkYS74L55SUzvhST/Oerb+m0dM7mtqZwo
k+4U1mkYF+N0VTlhO21LcE1FWALt5/y69utgCeKZ2xoep3qfvLbdLXjVYFQ7gTPGucEMffZ1eGJL
SGLqNUyiLiSkkfpLYs92lsv7NIWP01J8JPAnSE/GWYEfFO981Z+qy66ZdFn3jO6rItdOlUe3UX8K
nKW1tzysKy2u9DR/egVfwIzgThGel6GCxrOHRL47EmHAMZQZ71ZjPneDucu0eBpDbGSqbk5JOP01
w5am2zSUj5YxvDgVJuLKrBG5TM/l2l1gfFCDaNq90aJf5mQ4I0m8KkB3vFvqDp1GbleeymReHmw7
YwrVDPM0v+eGxWDc6dsqq18gob/ZzqeDXSZHr7MXzB9sSLyGntnu75dgkx/q7h/uosjzkmsVcJXZ
NtES447DV+Oa9X5Xaj1n+EehMvQmAbensLJARFkivQ5Apvk83OX/Y+/MluNGsi37RUgD3DE4HjsQ
IyeJM8UXGJmSMM8zvv4uULpVYohJttqsHsqs38pKKUUEBvfj5+y99kEJyaw4hCsyRF+msBlJmYsO
0+x/SVX8t0k4y6mh54/0Pw4TLcmARRIzWzBvRJHdgf0nwREpaKc7T5ofpmttBvxUo5Dd9vqAUVEW
e1y/XLD2wilN/OW9mJ9ak8cRxD3fu8+8Ie/MQzcK3mUd86WNy6to+MqCf0kwyTZ01PkTB1coPunX
OtK2RRvqK8mC7gkjPh1T/Uw52jou0a7CsGLumxkIlXR5NTjxbZ5Yl03c7wCB1QjGBCd+xVVW9sFx
o4OgulXM6LF44CwwHYY86XWpNfsWjzEu2l2AjQJHyoU+BhdxMt6NFfIg7BDo3/01atML6Sa3Uu/X
ZatOwl4/FKW2i+aaMay9r6HYrOumW40OemIASTtdDKd966MSm05Uh0iiSW5TNMS2SjfAizEc5deC
gSotm/TEqKO10ZvRGVkjJ21p7PTIRB2m3fpADD3yZL+NZmNukgqZom62aLHzTSDcKzn5AGGQca7Y
5xHYhOamMhKLSXnlpYzpcCmqT72Na6YyDrRsHoim+epTGM5s0WvVklsN5Ks70wdQsOziX+pwkqdu
KfI9QD+iclgx4j431nE4DesYG+DnYUBU0seLhwHz24Zz1N24DGRNkiyIRRsT1FFtdpmGAVNIwTSx
Zvut23TCpJZ+SjP9mmEMmlJyhOzmXEX+jZVY23lw3StCz+lbaIxzJ1C/o1HR53B3WS89hy7PyVya
J4YT4J5KAPK02p4Gj45JlwG8ibNq5rk1kWIbC19fq07nSplbzFLZjrbHpS+7E5pbC7c3IYEUS9vo
axi2+72V422tdGcrBhR2LQ7v2QwfGs09cRDO0m/iRYkcwyOM6ULGTJ5191DhcuE8hNPcdk6cdN4o
1BlxXh5i5W4ClUJugROj1Rd1UZ1lAyL+YeJM1ya0RfDhJK7r5ab/FdTMSmfULctRUU20uAam/g6S
8tqtgnukmjyxOFjZssHReI5lfma9XuUQWgZy5hwGg5vMkRoCJeyPvrtNc5Id26u0dA6onm91Ma/7
ObsSXHDTrQ+d4LQGOYCoEG8QydZ2YBPpMyZ+RmMu8xbL5Gw+k3GneKKGpHpS4bwhf+qmHjiKR2ls
bw2gjStLS0qv0at9X4hveabtZ2P+rtAypYS9Y4m3U95pf/kAXC/tiPoE4W2ARzhvFp5Aal+FsEdX
CplBkxM9p2FbXkVO9ZWh7cmQDI9JHJ6ng78lb25tp/N9XaZfDDfxLL+kWCltGjNopjpt+KwCBJZW
ezrl1TlBhGjaIIgV5t04+y/onfs4Sz71gAnNrjlFonKB+dY5tzLWDsuniVEnNuM3P9jYk/UFTdUn
0ngvIDyPK0O4Dis+msC6NQ4UEndlobbkWo6rrvhCP+0w2tkODSgKYT+QRIoPZ4TQ4s+3afUKxomc
XMVt4BfMliDuKv6ZFXlu5/Hc4YHIo2vsO19UYrrraNQR0jTTCvAEplJpnbRWbmwNEaBKrrInhPsB
oAWoH2PXqYMRxrRWDfOLOVJQVmUwbFOTFjdyIQzZfVmf4MXisoR56NHee+64BevIHZzdYDd76kFM
7pruGag/7RSWFCVp6fWNe4ll9DbHQjc8uByjKGUxzRLptZ3TdEgr/lVMUDbkCwctLXIgbEqpfk0S
dZYaG02VI4R9CGi1lHjGwjzZzioT5RoHFKlmg2YQyRSqSW4jVQCdNuM5CXcpCKDbOSN4kfthW84G
v4NxkyFDIcrNTLVwE/mW8302nJ6tkxW24cg1+F8LhmL9NoHw8R0MqnNVzP1wVekK3WvoaiPvOdUT
FhVVskYEKRbCM6CHc8MMsy6/DDIArFxi5C44SamcnQ6900Vkl8wW3F7cUjm7picIw8TlPYXTw+iU
EwfHwNfSrYM3kFM93G3yFU0V3YoRADNS0EaWq1YODuLOMZ/9fVJV3EZ3jCFVwrWz6mqXh7PTHGK3
sI0Vt12Omy7BAmogOdbgPhTZo4hxrw6qnj8ZI+N/Lzeoef9zGN//tqGbAl70z1O3666OcjC+r0hI
y1/5N72X6DhdOvZScpIoBVfp3/RenQmOhe50SYpxl7Din4M3+y/0RRxwlMlgzdB/hfcafylp8N+7
LhG1DlntfzJ1k87C//916GaAQAIlzgQPZY/uHNNIAyFqOzZsBUslYj0tOeESRCBiFCmcXFW4VUZa
frKhB2BI6MbhHv3EeGoF/iAg+sWxvzfped8haMvRwUWwPXD7p4nwMApmWxpDy/8UNpRHdG/RNu4J
1UTwkmrbvK7o1jCpjx9jBgdw2VL0wzsFAKRfmU5GX8JHXH46MaB8MscOKoblThkR7bMD/DsRdeGs
Gx/xO9bjhJmWGy9e7Tzqyk8uzJDCm2DgmJu4GOtdztIObiNq6LrEqGGRL9joMrwZYD4hYqo2n1Xf
45wZCo7nuFkZqR2CxkEO3+voPjysa8jbzCV3ErucBZhfqSZ1V7Jg3IC/1l6sMmno/D0oFd7l2oDr
YplmjqyKo3tpBqP/3ey64BYhe3OLQZuf47LX3NcUKVdiFKwwVUtx2GFVpeeptD7caNj/P8W5otHI
IRMmo2qzMPUoP3yFUcAZn2o8P/dwAOxHhLQlAoQ4HG1PI6kVwooRc3IuXdEDTsHZ7hmTVp+7cItA
ywb+1SBG574IOlyd+EPSm6zOwmytN1F3kyMbqnEJySXSN6g1T7bKfYhSvb8kT49ywQ36bFeiMIn2
eWYHyNti1I9dIbqTuk8B7iHg0oy1n3DK2sxMx6pzU2lY0SNZA/8Eq2pqaDNkfa2MhjZJpfU5PAdF
9ioKSFpm9Pb5B4PBNb/jd+lDVCS5wrPFb8VixZm+xb+lVdPaaSAaQq6oScxjZpFfSgMVQs/NBNlu
6xaHsn6oDDBUjpN4ilb4Nz0oooc0xni9YwCZld6Miav1wPrRibPbNO5WfpoXICwgcC5SVRPPgk4t
5G95jyDM+rWBUypvdExVczuTCB/W2EFXY2DE4ROJCFp0gkJqRD5EYMKh1By06zFou+wySMtS25LD
5l5CAmGeQF6QwfFYqx9G2KbBiWGmenywQfBft31X+M2a0m8Ut8oMrOoZCZMdn05i7q9x1fTqPjcJ
F1k7kW0HnmFp5bivas2/7rKEQVSn5ZIphZkyP4nSKi1B/80Z+bkD3B1YEXY0I1DCQHDR+7BFVoSI
Bu0KRYcD29GIZXw2iGE4NwrhdGtIoCF7UtBmzZqGq5Fs0P7M7Wdf10p7XaKgoWuvc4CdGdSPDnCM
IoQXGjU0brdtBdNjB9LD6E76wOJsp5PEREFF0DadSMOCX9EnQX8GvFcrPV+rOHDkuCOZCQOvsbhF
jaT9Ytr6JQ346jp2F65UlZioaTVrbG6wcbA9t1nrfs1RxNNWdBPtKR3y5BMIzLhdFRn3gosZyyfT
iftHxpEMVIMxGCCF9FbsjX443pTzEkrPIYTyR/edWeMAGiPZwxIIdKJEzviFls0MtlI19he/GMPY
43w4PaUi9R8QVwTf8AcV3+GlAUMrybNh17dL2j3wKwZikjEgjitmXCFC8rKGBSP95KulS2btEJTh
mYmYInoMMMBdVGZkMIuGbGEDLp7VMyZOKKsycNQELSBN40OgZHdJyEYy79zYyIBoW2joSctDd4di
pBZwo4qyvCnHOfXxIMnTpB0MyvjegSUFEMuyds0cpeamjQIHRQE934M7uylp7kWZXWDUKOvntMoQ
lU1BKMyNGyinxQQDzWaDKhCRFqkCziYMUTbSwW+8iCWQ7iRdS6ayA/+tIjNTY3hKtMEG5885DUV4
WDGmx/3Y4epdMQVCK9qNfvmYqKZ/pJmGmw6TGu3qtJqiZ4RbXbfWY4uY5mJIQ1qBKqMB4OaCCmmK
q6naqbqekhUw2OpeNEXxDaPA/DXHFUB/Sy5rDscITASpAByqjw2GlC5IfVxNfdQ0K3dyRmyORslM
M40a47s1WB1jtWywrLXP7bpEuWc9Rqk/4QWVJ6mDtNStluZUGGfTFnUC2RhNP/U3ZhtxNusa27ym
q1YikhotWk2tXnTPUWeLkKmO5j5HQ4uxkpm7iPFNzPO0zAt5N2c7g/48RZU6iN6nO9jPHBX61rE6
T854jMkDV865T/Mbwi1cNRBLUpAwAZSj2xH8lD0QP9dohwbY4j4xpjbcaWHPsKBZZrar1ulja2Ug
RrjRpl6/722NtyPLKQO8aLbJ0jPjjtMoictXQQ5NbwOCmllg0NvIJQqCqCYPgCra2Je66T+h2/qv
TYIwIE3+cy25egrrp+hVdMTyF35Ukpb+F8mZpH/x8pDpQLTz/xaS/ImkBiIfzLUsy7ZN/uRnHYlG
S/JnRLcTh6NDukTb1fwIgRDWX9aSfgkV3jBRXtl/VEgepYugYJemCeFXgLSnpiV4jjrzF9Q8ck6J
GmZCbRCqDgsvgc15nMqbWFeLeliDORSzpDPtMHd+6EJ+Dutgq08oVfC6m4dfrttb4PvXMUA/vs4S
f7fgPcngOQ6iQ3E0aMh40ZqXc9d5Udy5J27NuXWTFmBkAiqoJ82s8IA0LevIDFBgRew82Hbdj89j
Xv1Ha5LmZ1WVz3bkTmvfHOS1D6Wno9k3mHdGNjHHoor5IuuIeOa6tgwHEwG79yKKde5EYHZeQ6rw
bnLAJHlTpNW0dGx72aUgiKwjUzrX02wVm8YnX7exEwaNmDJoTZdxcW5hv8b54jj9NzrvrbniwFDH
CI9QtmJDDyyE19mIqNWd7MdpmSFmmk4j7v0LeRTQ8ONCsnrYC4BCN0nVe31fVTvDDg1LpvlOtzEy
WmOD8KYRZMUAyqLV/HOEUgYNRoCVG9k8QqNHK3K1iHRzAEmFc+3XW8cBSTHh2hgPy0i5gx2OoWTL
usvIhVn0IpqHI2EW2vn7X/91AMLPb09AiiVM00RSeBR0MeMARJaA9r5KegjnbWN6RhLlu/c/ZflX
/n2G+vEpNrYg6LSOZaiXxKZfnn3DmaMwQ/awRgGEH8Dilub+JQ2C1MkeZwclQlpFP4NzXuXm/Jrt
IHirX38qj8ISGmzx83TLlrzav75xAfJITKEtZToSiE1pZvrZkLHYYwDQxycMAvIbL23MlNkIiksE
5jYDzFgP/y4L1FlWNBVnqTTFZ7BRZMBmYaid6fg972MavrfhlFJs10OyG+ljiXWsYAe+f9Vecihf
XTZ+AKuZiypVGMJSRz+AhYQpQpDU6zAlqquWQ+tZCRK5eW5LOCMYP+pOgmXvfWdr6126jXBQeJpe
Ol5hqPFgNeHgWRoTSeKigJiIstnPjCvX7NlqN6X1iWUDVE3b3ssqOBuZsBxqWZixA1r0nV3qVxDk
80/wNvN1R7f0gx+4UIRf/T5L52CDrFYqZFEsjK9vkNVrnD+YaJOrZtZ7UdeHKlK9FwjzOydilKBo
E96/pL+tenyioN8Lj9jFlnScPIvCfNEt8okUljcTzsDV1A0CfcpJwSh+8/6HGb89gHwaGbfSMRT5
Quwir39fkSR6DaewIh4Q51FrtdtSh76Ym0yB40yqbTUxxi8+63ubpiQ9ye/vf4GXRfzoArN10Tal
sUJ35Xht6nyNcbgZVEDi3WCXUuCfMF7xD7iSfQ/lgL8Ome5vcLdCdaoq18O7xUpjOaXXYjZelQl2
Fr1nXFrQ9HAlFpU+mTZwMV0PJ6a+xpaJqS6hs4HiF4qDCgf+NaL53KZqvCDVrZtsvDQV3VOKau1z
hud4FdqWtUEFH4AV0dRNH3Y5TckywejPCX52WUMtiFHZqm1VccszqXtd3Xv1aNLASyVTKb4b9J+q
OzEKqFSRw60bk3k8fbl8/4l667+sZcdr8c9F1v9Jn5/y1+Ry/vufInnjL5ZTSVIO0hxHN5bq618i
eUE1wdu8vMgSTe+/aixT/LUs/koXLxFchND9q8aS7l9snEQD6qTi8JrwR/8r3/9ZxPyIQvu/ydly
SGznY1xqNRNshi2EeP2+cSLmZNf6CDzjsL9MmOkyoOtjbVOgcM0/WErES0DlL2+XICuOncVcNn0u
BcO2o4+zMg4UWPK8toZeChUrAmlUhRX8hK44VziL2+3A1IG2WiaG50aSQ7NKA9FfTDFgBkQ2KYCz
qLPiT6M/BUwxw6YjGgZmzCVkDttYh5jxEV1INzttzBbnZZaXw6Hv9Dz3ItdK6LnbunpgGIIqFn8q
1JTeFjTDAiBO8Qq+Z3aHZAbHgEEUxyWJK8Vnd8h6vku1WCoTpkQeChSzR+WooofahyIeRHRFVpbV
MTJrzJjNGQ5kCXC5zoXrMcAUj67EQuiBggnvOEPRK9eNlIIHvyeqU8vSGHXMWiuzNbg4zfFUUvYX
QZ0W9w08ntMCyToHJ8Sa+1hOZu9BcCqZWg3E/3h6jxIchnlVfeYEDrnBaCej/xaDqLU3rTG3j0Hh
Woijw1luoTVbD6rpNHjbdYqv3U3FQHcPdfadPhhjxMAyAz81J8F06SQt3EMGTSU24VKrvuDq8O8j
d0TjibEjdVYWXb1hFegz2imsiMOjqXPQXQnsuPdi6qklp7HNnjEHMoMvzAnNTgejFoURy2+PitU1
LgegcXJvttilUZQR/RljWdUQWHU0LWUXKbiEjtnru4H+R+flQ61OeWpLnWnV5N5QCYSEuWTKmldA
sumBUg7bj/Qs0dwDGTCf0EJqwgMeI5mgJZjQ6BNP1edpaPslRbyj1ccAaUHfdWhSM7NBLWly8rk1
dWwjHsukQs9dzeGuBRaBRGYYptu2RKjK74eiscJRiuUdwQERIH1WYw9H97G2NNfZIsg3xp1szfpb
VOoFTgxcYetEDE56puqQuGxRK/trQDSkgS960m9AvDXRWg9rKBtT2Tf63mBP3JA903cP5mAl9oph
j8BGRRghgv7EGR6DcByrlT9i7qRbUYM4DioH9LzZTQKxmTm42YF8KjOFHpFOCHccoT2r2HawdmtA
HZanDlVa00Yhdzb043adqAml3UinnizbUKuuZW2xOMh6DPOtIUHBbkRiIi/xnRyCYIMe7lnRWk28
igoZgpclEFsTmI3+sNKiRjBEnhbgi5E0MDiBpnx3ARrgRFfQjEe+xg1dx6Ha21GIg4TqzpSrQpvK
EPkIYZKeQ9VlbIU7dDdNWzMKZumqiw358sk5MbWlRNk2qotsRDS1CWer+jrLntQRY0Eok5nlFtOm
diIiiQmKAFVHx5YOk4L8P0xLGq3oFkO6H0VOsDHnQH4bpJW153EJPhwgVt0UiKehzJ+42hzcEOBS
Dhsxgi6CNVu1f8NntemO9pkuz9upSSoPR5+CDAOqFEk5KQ31yrRT+3G2tbrl5FoLwCHOdOdEjX5T
pn1+FbhhAo6yTvvPqJIt1JEVXue1lUgnW///jbqdXiJDlgr1n7dqry6I+Hx6NVpb/saPzRrfmmmS
kcgpiF35R1jiz81a/mUyaaOnseSlc8r4d0PEtP+yTCKmqVoxtPE/Kcp/NkTYx019iSZh2vWy94s/
2ayX3fGX3ZNGLy0X/iGS8dhJxfFcTU8rd9RyxPNhmTee3SzYStH0Px6NfzwEyqOK/+VjbHZnLgGm
ZWVTe/x6CEwHIXtI+gFTcqO7skWj36EWAB6Fzra+wkzQ3QrmH6cdLx0hWW3es4fqLnr/WI0YhKLZ
0e/DhmMYOqle6eQ11chpbYHyDmphdhMCbMtOExBu9EiZSF64DGNi1tIUxQvc0Ji3Wizvjomq6kvm
GwZq7Si+65Nk7HbT4FTxGjuzex0VlBkrhhg61Mw8Pq3Q+2ue2STqk+oktL5fnpSfxdOvx+M3LoxL
o4xTiW7QmTquXiYfQHvKBMyb8WvUuXvhzOrazG8Di+ftX4/kGx+0nOKObvSrDzq6AzPAM2No+CD4
l/dTWVxUmAptma3cQW44u2AwHE9alNLvf+zR4ZLf5TK45SFnPswZQR0Vg0EUdb2kWbVqpizHneIO
G3yPxQYYElOqnppIWO1HgdfHR76XT0X7ZCpHUNCCL3j9uKGyM1EyAqWeZcdxysXYntAJx5uXic9V
kjX5qgE2vR0SlEJh1RYoEEivYmihfpxe/vHJN18PrnmpCANiW+EOK9eht3n0VZoMnU+QjdQbNkQX
TNuhdW5Jgc4mkmMlV1Gh94wsYOZeAAYdxjVjreyc1AAr2gd96mZbve30M4N4RfDBfj3dR8XgX5lV
0l0i4XenkyV+Z1imUkv1iR972tEYJ2Chqu228uJ5kucN//85A6ro1Al9+/OoyX4g+yVmsmVUjvW8
rDb6Vs8M8gplbdrsakU8XeE/MmBGGxbGD4dUmC3ZH41LMZ/q4wZLa/xYTYlefbBYLE/iL0/qyxWD
tUgXDJiy1BeRwq9rBQbcYC5Q1KyyUnXlStnV3eRr03M5iumDp3M5KP32WYspWBkIFYg6PfosAGyN
HcQRjlS8mh7McGV7VLLtmdTK6DP2qtYbHXTLjSP0Cy3Ryk0GlRxYZjHvYdxAgIVbAGtJhsXJpNfx
ppBxvCbzBtP4+y/S0ULxclXoHiiFydklJnT581+ad8pJCLwoqHInhvY7cs2SxR2rRWsWzPIqNcuh
2Lz/iW9dHFzOJmdGoYP8OW58QYUsq3ZalFa8Y1dwENQ3X2Q5fNOSYE+C4TQKxEoP03020cBfhWYG
dVrmjfHQptJiUqr506EikIqKLE+QZ6KT6G8jR6DtDKO+Ebv3v/HRZrZcI06xOMR12owsO0dNYJTr
bYyLgDo/6a4qSat6JS3iOT+4FW88NHRzYCgyxdBp7Bw9NBOENbR5itWFkNxPLfrsjTuJayjC7edU
4PYpy7H9YPk23lhHeCdI/HWc5ZxgHd1/vIWgTzt46roO/ns10+OPd5ZbQV0nSbr8YpY0/SG1OwGJ
w+aY9rtm0lv2FFvGN398men2APOkBIGOqh99FRNmEUVFoeEEQM5CVhLerwiF//uf8tKXO1oHEA5R
+liUDzqP2OsnPiPFBjc/0+xkRnSM06zYJMnAsDOUPl57aD3mI7za9OCLEt9XolBS9Em2NI5LEICp
Ik+pg4y1CpxQXLz/5d540tjMaP2C3zB0AsxffzdI5IT4SPCrFWKMtYWd7ECJE/z5p4CuFjZNS+pD
NrPXn1KiaCkqF192EBvtZ6cY0KuUQt6//1uOxgLLW8Pbja6LHj0No+PX3FEtMa4j19mQYbbV7CbZ
Va2R7f1KzhcjLIM9SmnyNDPHP7z/ycsdPLrD1J26TWqeC81RHr2vZPigZ4C+AzayIV8pKkJUtDxv
2iVpCO5aa8fiXGcS9eCQRR3hXgviy/e/gfHGZoPIQiyTCSYifI/Xl7gJKr3D981mM0TSi7QcNTvu
WmzKdnwFvjLdl3Ub7JpO9gfTKevTBGkI02qboL3UacHyD+ysweR7rWrm/oOVZnmTji8QDxglBB16
mBNHj1ln0D4A/BfgLqyNT+gRusugoYzAGD73Zyo1yvqDt+6th4F9cFnYKN1+22bGfIxkLg0olArQ
XJU1MyBurXjOcYh7hiGbdcSM9Xxq1PTw/q14Y1W17eVcI+hrCpaX13fCDTqd2FEZ0J6pKMVqyQOJ
dAgJlwncMmlsf1M2lf/BWvbGp/IAKvYKJtYUqEfDnRFLb58SGO9VOi5nfaiCL0OfVcaGOQ9pAxZ5
O2RdICbfvf9rzeUfPrq1isQOm7ebQyAnwNc/tx7rbOhsHPzRNJPRHWu8CQCf8uokyAvfIrFALzER
U4GdlF0s+xOZddr3qZ00bTVAgw72Va/r3yPhx8EeFZUi7yHJBOFlVhCXqJ6n+Tl6MfG6dMcWKn1f
Zp6TmlW64SiG2N0gqPeGeVmGHmSk6NkbZoddphHZZK7GbG5yr8HdXpw2CRyj7ZJPu2fFZ8hcgfK4
FWqURABrJCGqMO3cHXo2OkhdHtt0ER1ykRgwp7TRiAB0kWcjoUHzS4TjB7NT442XhIOwBARLoW3R
+n59JaW7gPR0FFCZK9pTsrMGOFJpL6lki3DXEfsMwjzR11GfDmca8LFT2Fb6hYtveo8zrsCo1mFg
CIldqvDTf+rlwAHzg9v9xt12hAMNwOC9EscrOR2zoIHMEnhCz+2vMcsZYIqq/5H4+o+HjTfWU4X2
jWWMy4GS96gwwepA8mEAQpacXI4amUInSScW5ZJqdebXfjGdMZWTDPVASkGTY6bz//A7XY57yIUF
++Kyb/5SpbZorKAu0Wm1Y4IKDTE1HgjE4Oz9T3mrMuUoZfHOmoK1CnHxq4/hAJfpnJtpJ5RA3sx0
KJAdMK13yf1DXYkIfzVlpXsowAjtaBriMoaG8Vk0s3soo0QkQH3r/C5EPI8WcNY9F+UQHt04/Sk4
/8db8vt6yktu0vQwHLHMyI4uyIT8j4BzNtcsd9gjCOTe0GWO78tiCC7myTUOUxDfAzWwP9hbj5Uu
bOsmNfBSuPPJQhlHK1uu1y6hXaCzyMSz9rBVrE85tu6DPgUWSDvsek7U299ttJdkzQXNSUxEJL4d
bOEWtL3sj98Avg5DJnaxpTx/+bq/PBmTMflCzyqKRs2q8fsiwIPz3X3wKcYb15tH3wKtxEVnECZe
PxlhI8rBGQZEu6GAXw0EFXnANIacc3uxy4x8/jxw4P8yG7pfenU8kMZTZtOa3KvC3IL3oJtu6IDk
mxgSrAe181k4s7PLK1QvXWaqD17Z3+sPU9ovR0/UeIIX9/X3JV4zK4jPYk0fimczLpoS6w0i38ga
sSe//9r8vtcxLcTuxzMhABC4R9cmyBCuGBPXZkbB/Akpckq4QwrFdNLt2wjBnAfZ235+/0PffA4X
TwEDOtYW57cKK6PtVuMKW+VueOuYfrXVycggaz3Rc7x6yYx+nHBdfN2zShiMgPuWjUJfAYKO8D3L
Lk/e/0ZvXXJO0DQ7aS/wdhztvBA0xm7gNLUaC+yvQTXShNLKgbDMIRr9D+qptx5Ik96PKQR9IBbl
o9cQiCR9AZeLLnJNXnXDiOYSvklFteHq4Bf2BbLIZO1yDB/2cLuJKc0yJGkkGaiWLD1hjeka9Fm0
c+w5HB8A9RA0n9phG3+Cg0FoSTvjIvcmi5Tn/ftX6o2XiQkuLRiaI3gvXqQ9v7yzmRYYTtLx3Z3e
WEgeRO8VimQTAKT1rqjN9Fz4HcEVyJqaD57V37eyRQiFf2RpmXPhjlb4GFkuXQmXxoySWMsAQsx3
Lc7c2AOMFGmoXNPmrCaB1vqmExp2M/YGKJf3f/4bJ1C+hCkXdd5iejOPXpjJwsRc9gZfwgTnOlSx
RbclcFb1aN1CmGz2PUlqq0iHlE9ETf+AOg9PLVLW+LYa8BmjA6Y488tQ/6DmeePqWGAFaJG5S2vd
OnqoImyiqR0sWYqBMX/pBogs24as8POoB5G5G0q3DjbICvuD706SsAYOF+Xt+1dn2bleF7Am93Xp
XDN5Zwh/9BpNmt+4DQNBOtcmGQEYudZAjD86j7zxsgJ95gY4BgIyHsPX62Oupgn5CasHWihiKa0q
Dj3KTAdYY2GPH1Qvb34YGycdByQFTFiPPiyz3dbEPsdJtMeJUMfqiWH1AwYU4+6PLx4NTq6aRHul
E/L++pNgBUZgZZY3C7TWIcy7foNLOPqg+byAF4/vkS3QxqN8WmSvx6cbJ416ogeXpc610X6W83AX
dn2z5PwWzaOdiVAcnES4yM2NdA2WLsbLogVfxdABw+rb9EmROKqtEHx/z6JgQUmBvIX4E8kAkqyI
vGJy9PT6zy8O/Q7JcRCRC2FWry8OXUULt2SvrdJRka6GoH016aX5weK23Myj55cuIf1C1Mo2HYCj
yiwl4ZuwMz5FyyFSN6you0g0xi3EZeeMOrb5YCcQv3fwTJumGbeBERg6z6OtvgoTraEYxqlFVDDo
q0q7FyKs1nJuul1QjzDWM5jVzAMTNFsk6rbJSORfNEixBqc/H7rBQh2QqGxvQ0/dVgtry+V4fCg0
eWaSR9acxW1Tf1Bsv/Ge29j70OvxrLoctF7fDTFD4ibfTyMNJak4ltbIOSZ92vz5PWdKyh7DtMiR
+lK7/LLVhG2tdRYBAKCQG+uknq0Q5mTdfvApb73gFhoni72f9/t4Q5uR2piDT7XVFCib69Fmwl+6
0PYwGmPye/8nvfVhL9LuRRGFFP7oARtni/xg6IarMszCs2iIgFQ39JLMInAP73/UW/eIVxwFJwsK
G8PRPWpkAuIMFsxqthQZqUbdgEvMzA+aZW/Uj7ZiVEIDmm4dw5nX9ygJJ6dGfsMDHDmEFbsAl4q5
xajbgMLJkY9G1Qf36/ffxWyG10UZ9L456R09FVYT1aXsOOcFHGgxbI7lJ6vVxg+e8N9vlIW5VVnC
pSbm0Hq03kDPN+hwsJMh6SIsFZIXKBmM1xuDtL3dn94pPovJJKs+6wBHodfXsIuNGtwzn8XpTV9X
RE6ARGnmD9a2N6pOOnigawkh4GHHHPX6YxAkTVjWczR4faP9XS/AP3yuwclsV8O+WwJFmjitr2B9
xxdDFlanxL91cEwKk9E3zKCE5MC1UXd/J0PuXo9RkZ+bYo7vGj33fxpq/vGI/MbltxexIqdCcxlw
HJV6aV/IKEPLhlQopKGuFUxWnHZwGcf64sv7l//3R5hugUAiyVLMofh4DTYtn56IQYek0aE3knja
nk2aDTUXDdKy9dXBdaSG1vqgmn2jknz9uUe/0W39bixws2LFoI9p1fIJH2q65avMUOMz6yaV0t7F
5qwdHEIkPsFOfyLRZgYLoyUkC7TAWqdkKJ7evxzsczwIr3dBvpglLbpnTKkZ27x+UGAGMVJ258iz
9bAqL8nAIihMLwEfnNRBZsXXc052lyeCwPiuGt5Hr4bMDoOjbuMSqHifu2QAafpFbpfklsYgYjkf
yEBdM+azzT03PnV2URCIu9ha0KmtM5LFCwLQ1qiMQR27uEgmr9BnLISUJaFcqZIIT08RpkkJ3bh1
ctK7BLetGWcJpKRKEntozbMRr9sxQWpPi0v/1liFddW5nKu8eRi6S5pUxEHkQZ3/3RdG1Jy2nQVe
koESYD5/lKjy+JaT5SEyi7AYOHQ82WuXwW1biByTaRVP99KOyV+HjoS6K4CTWHOdYLvQO0SciLhd
I3hjToa/RwF5ZaUQmtT8RdcinUVr7bVM24maiYD6S1Qqw7daJ5tj3YxtNeFs0LtmE9QJ/DRQySC+
9I5s25VeNNO9RbFwhcgsXw2jI6udDM0XLFgB6KVtpJiwufbu5WAEUboJq6KQXtNT8xtqcKxFV4ls
UG9RypHiLOQXp8rNr01TpmI9Wr0JdbEvEMFafb9D3aitCfAifJQeYU3p0ThEnPpNO/9dya68t1vA
cHEtPSssfYFfcOQoKKhYV/UgG9cDVuqAvMzjkOlUXOMAypAQEH9p+OpqCJn9cF4Ky2EXqRCVqRaF
odyFdZReZUM8PjQINR7GKbuUVRcf6siujY2CEfitaoTxd9JXBZREbf6Mv6eAtRy31lc1jCPIyYRE
uouSiQJyUqH3cLe1vmhOfMnR0cuEDe+5+R/2zqs3bqzN1n9l8F0fGsybBGYOMJVVCqVoWboh5MSc
NsMm+evPQ7f7a6tsS2PdHWCuGt1uV2Dt+L5rPSsM21uj7zB3ZlDA3heZDNn3C8HYEUnlD8sySCvj
vI1Vehq4ABiXAKy9bCGNOFS7NFfjlWsE2pMuCQPA/+tp97gmvU9JNafuFV4Y3VjF3PUehwZZpx4o
2wWYo8TjWHjwxDS/nC6FC64y18Z0qVoXLLUex/mHGvAklNeAgJ+l8EIQKYz00F30jhvcjCozzUXW
hwa5b2D3F8mgtxf9GGcf0yRXF5kt2o+pHMvkRCgjwa3EUXAqBpfxaRjNDX7kCJ++jAkDpR47sqBb
g3E6liUOWMftzGxRWWVFQhOwTncd+ToGZhclSLksgkAbFqMPpW6BQ1QnMbOuAsAGE9w4x287ZM1T
QJuG8ZcvoryKtoM2ICCdbTI3mEnwc0+oiqmmCpWFGJk9mW2TLuk/F1isH+saCO9qqnQCOEujoAxC
oat6n+WgEVdZPetkiQB2PnZk1YbLCt020cOhjSW/yS3b3Q50giDdKL+Q+GniMT+N9RlpVvvGBO23
d7A2eOVo3aeyKWM4WXCdxoDO+iwW67+mhihujY775qIzHaC0om3U3qLTS/CEGSlIiCqPv5T+nBoh
dC344BZhCUnPS6BCqsB/RHDbf7AJg2SJmCh4oxgeZhRhSbbIMua65yx1v8sPWpaX9lKjDHmrW9b0
gQyn6baTLiYy7BqlT1gQTn7E5VP7Xq+J/ORe4DSHyXDGHqyuYz4IwLCXMas2zE9oB9cUBCYSWwle
ZOTZ3IpisFjjFokCO3Ywa7j3tWfHFT+5BGcdGYV/KDCqf2ob4Olk/01q7VSJDbWAeMWrScbOx7rP
moNOsAv8aPTQH1F/Z4Jhq8AnJ3qtJxRCYfTCOEq/dtLRCW/T4ZildhNeoeaaI1Vih1A/ZrHDI65I
Vcd7O7n2yqQvc608i7KiMfQDKRFxA4WymrCC2bXdnWddC1THsftakYDc5QPG6Ti7DS1Ve1uqXPat
gVefOFhCY651r44+cmWjiB4EtveElikl4KFrb2yzH6adLvBOUySgtLlAUdXe61EBOoLlB+S0YqGQ
5F6gtY+QlYPB0IKv5eCM9y1yifSGbNvsA4u3753pNlflBfCD8hOZIGm0A61Ro0UkVGVEwpXdeRmZ
JJuAaTqQT0mOHPz33jIPpDOTv0ZqnZ6gibHgFiENn2k5A12QBWqS/MwilfusZiyfqXCAn6eF9eSx
1BCxyZTpCv1EA0SENCZAw0sNojOfqAcXpCwmKjwNJCLnfZeYkp1Ic13AAbFx0RJ6ohatYzXGzhxd
aM6ELqcH+tUIj1ESzXG7wCgwwlObTBAPsXSuuhiHWaelsbsA6AoxPtVGgg6x/DQRXnsAyXldB9f0
QQOLL5020SbyyIlaC2lFd4pII3MboN6RSUD2IF9zHyrmGtgO+pksaTnAJg/4JW1zDbpGyegbyeae
tIvGhSS/DDEnfawjAWivNMz6YFR8/LVBCPTOaSNKamBfwdvZg1G3i2kmbm71JKqv08Lw4g3LAFje
XhQkGee11WeLPhPBp5AF9v3Exf2zrYlU35WEW9N2dMGItK5ZJkvbhvuxZlsCxVXQXSKH3c8Q1TWt
oyFjmZzJ2+bK9j6YYv420Pv7bkHfQlwOhkEvdoCVzX8u6mjm7gv9TFZDScIShIhDSNwNSN/Bacn/
GqUKd53R+x960yMqNanlAFDbJX+5iDIIlFlh5Nj8SKxf5d8EQw2a/wPBaaNDE7NCmxeifyuXZqXD
wEzTaY5wN+ahHPpEGGxqW4vxlUQUPddh45EUAajN/+xIoR6oYkLXHsnDvPE9wq8RixPPsrBqcFqc
AzP8C8pvGNHQd/uF4SjriXRi9sqIc562RKoIsskVZOFAs/RYasFiwbJy/cS8IJbTP+DCb6+rIIou
3KkOD8RSiXFfNExXc7SKjN3fGK4hwEPCH0jCgWXSo2NcJmMzPnLg84CmO6mZQIRXbBKQWcDeVTWM
2CVHE3LAIB88pLWeskpNhCmv0s4VF1kTFUvf7uDDdpG+6qra/5o0rvbUmfQ0dSJMHbSPtRUv4SKS
66IXpKSZMYekjWWNxs7Bk9GuI4CW6VaasbkhSCOrr91GH5KV0xI1eM38iKrlgOe5XJYOK9EiJTL7
QWEtykjkS4rsNLNtbCzkGY/JqQA2ik4FTppcNVGWpCepo9vnHWFrxrISNdluGocIgo1RF8hzp4NV
zP6Wp9Ao5iCNFT6pot2aRIDiRDaLuILrnZCmkOoJjnMNYH6y9XsJ/DDtRgigWjfcZQDLb8rY9Ic1
mWFahsdJs52FCAt5p5dWyhlocnr8eUQBsQy1fpiuBydJx1XX++k9iij8K4Ff6u8dqLm3Tjnk5t4U
Q7QvBwFtw0mrfNOmPipwEhXNS0lUlUR16iU737BUsvf6Tp0XlMloUw1ICYhrtLpipaY+bhc9DMhu
3biNmCVoMDlPSEAddkXqcUSz/IFxPcImO0sH3cjXImtycZYB4GMNtKeO80qk+aQQqMa/Nojs9DYl
5+LPfd+GgmikLMyWMnMgNJqdg465KL3oay+SgM/G6eQ8K0b9wgnMaX5zhAyrSHnmJ7bL4T2TyRmW
FhLxq9JSDrWRKr+sjCgKTiozkA965RcATewU8oiu6m2poN/i28rpT5J7C9MT7o67BoFEF51+QHPG
WoJd16nIDz6TU6eFwIMCQ64r0hV3wi0TcDiKU8BCx5U8bbJmNnxIF8rUCgAPthhXdClLUhoacJzz
kdN/FRTDUlKFw/+cdhnLvq2i6T1a+frCQblu7aJp1OCs+U2aX6UqAtLo6RlxXKGBkwj8M6BpyK6W
Pe4cCyzg4v+EEwzKsEPNUzqcpgC3RPUybHsNLAznEPOVCucvWn2UNMA4zI4CZC3iqFyTZpkP3l+x
B4xOhQq5/dxFNne7MUIo5RkBz8FzKDgr/WMjO7mP9L7ZYwoMvrjuEP15VQdsni6IeCWxBwPe85vt
iLKrIFyPEAfHjLYV1MovIi2CZQx8P3rlfv9zLZlb9AxAoxHi8cWPuhQOibdWabV8ca5ii6j3m5Vq
kuZroWGVou1tvnJv/4VszcHMiSYModQs0T160hbRJLBcKSPZLm1ibnpgeSYN8+PCy4bPQZSrW9cp
WAKNvL6D+18d6tG3151j9os6mBKC0gO/wiOpDcM2nQTN7ZcrC78qtLjo2CnnIkcxjkU5SDTJPWoq
5Mohn5LACy6k8ABhWPWeBt4czUVXlOMrI3D+TY+qGVQV0HHh9aIrdWxlh5ZaB8wo3tUqu1NoiMoD
Ppr4q6T0p00jyC2IPQsDV10O6Ss1t5/fm8E/61SFPjPqjmuwZugHwOV4b0km9r5MlbfDuNc8NGbx
xDE4uBxyigONpv2xxcIRs9YHfzsVTHo9R+XLIdZ8q1QOBxlN4cUerXxv6UG9nih6Qj0esw80w5NX
nvTPIx7pKwocWrMIU42Z8vJjvV6Thk/cxTcNMJB1TCzcDCYOP7CpIyjUZbZ9eTz9YsTPfBhWFktH
KUGV5egNdYyUdYUUkrxa4p3aBKOuHUBtHzhjsqe55LiIATfowuP+bXMhIaB0gZQzuvb1uthMiHT3
xtChTbJjoLIKFMdrAotfPBS2wRkWYVOuBjPz/DOqpPeqyBwgnPUgtFVKgVwvz6LE2ui18fnlBzL/
qs+HOvJrex7oSF0QCR91F5SmZ9gSoQKLvizPfFI+tF1iQ9QjPkg45rL17fC+m8ByUzzS/XSBObbw
1i9/iJ+NNpRv8H/QwDTQ3eO0ef6N0dY5bjhLSsxgbPM9eQaut5RRbN/khlTXWl0bj0PQTxlo716z
yRY1OVjhrfA+Y0/2y1dWnV/UWT19ljvpHv72WVz5/POQ8aRV3ywLfSLNdZ1NQOvnA0Y1pd5VHhHn
beRRtQ3L2lsk9URCU2fVGxzP/U4mSf/QU/9bd1UTrF5+UD+PjPlz0XJCBIWj5VhjLU1iGceWkZFk
ebYaJiQNIh7xQoWetsum+jW94c+LEZJW+gw4RpC30kx9/hxarddrBiK98oKk6ZH21CJuW0LvW3++
EoQjp+skpbxoOZ6pXvkV5hd/PjT5hixEdDpYEmm0PX9zt0sSq8JKD2FtJGOnrtSy5Yr2ytj7xSNl
5DEJZlip6/2krHPdZDJmqWFkT/ZtioT6ktwLYwPasznxMnd8zYHzc5+CHYUGGBMFhTKb7vOvlVKX
0DSHLa2rZXhwct0DHVUInPuIzF4eLr94KxILwTdwmJi1rUdLep+b0mhtnDcIa6fV1BI5N6CWWUx1
MLy2sP68kPAODBbOt/Sk+WLPv1Yo8Jr1kc4mPUT5qdsV1T1Gnqyil1h451EfDgrIumrOcl/TdwQh
fzX7uFwhqtSXVUvBuBNlubclosq606Y1JZpg43Z2hSUDH/k+Q/f6ymf+5eMxAYbhq2PT+9b9+qFZ
3PsD2k+IiEuKVckXOkb9qVEqY0MM2nTy8i/x84pCM5rfGmISS53gJPn88fT441Ji3KIlzWmC2CTU
YvJJy3r4nESSUGTP7bOHwkV9tE8G8KkYGuOof6rNKG3XcpJEMno5KrCVRcvCvKoiP/RfOXkcE4pM
A5mExyLM/R2/COrb55/RasGgZkTAQZ+03PE+jAF8LhX2DR/eTTwOq1Drx2zrGkVEYPBg+uMdAqIG
iXAqgtUgHH1YIoIguRFdjL2pydrG5VfVHcTYrEQ8TudHuwhBqspNn9YQOGsIs+bCxJBElnwXFGqf
O5Y8J2ulISw6C4c11MRoONG6QKfnoKXDeNEMZme+MlG+bXPP1hrqerOGBvP0fPA+XmuCIOe6WgIb
kRzrtkqrtWGVQcN+pPZArvvkdXlCYCD2uVVKGnm1YU8liBFV4HiOsYeMCpBXWg+t0RU3TScS6zGj
v3Bjxcn4SYiEamHi2xMR6S0//YLTV/eY5KVJiYEo+mydDKAF6CbG0Z+KYPhiXCnAqGGFsMXxcbIO
gyzlvBkBkuKi50tHLCs5qle0kD8fq9AMcD+CiDebwFngng8dnpQXG0GLELQLqrMk7/wB7v7YRKss
tyUxD5423ZE3WVDbjot8J0mXgVPXVeWqr+hoLqPC8bVVCAxIO6XSEZjr3huS6RUl009bymx6QyBL
n9Kc6YHzn/8w411q28ZAG29J52bYhl1De4sL3vrlyf6rd/FZBuFEcaZBl/X8XaiJOAmTlSJSJEKK
4AgGlv2UxNUro3Z+qM8HLZJCgTOaFUzMF5bn76Px380mdwFGVFW0cmKX/FEqJesxb4tym4SDe9pL
w0KETPrFXjoxQREvf9OfzgfYBHieWLIRP5GOeyQYUXrRW/XEJ7DNUts09hyFgNPsjO5s2FPCA0Bo
k5awNekLXr781j/t27w1yB4IkbQ95h788y8/0Grv9JgY8JAcl6XCeXJOnlhwzaJjXA1Bmr8iw/nF
jzrfQgkNRq/I9fzoYQfMcuS0FFvaKtVPhsz+POKxf+UX/aake/6TzqZtbkKzN3M+kT//VgE3YaI+
+mQZu7lzn3oSdzkkfSr7klNDtE6aNExXjRbhtqHxW/TElB1ayN90eKktIcAorf4A+Lv7pNlGBt2Y
BuKpII+o29FZyO5RkwwfAy3qWAfKhqp6Y6rpGv2aeUHWXjuneMQCIO9Uwmuh7iweCZ7yNSj7aW+v
ppnIyeTRVIDTqcmptjmi7A7lWMFYyBBE0uMvNO0mRgMYfCEXre53uGZAZudqsPw1fdgAFy8q4QxO
G6KAVWuTLbSm8JzbKz8NQ3vDRg8/FumVe28G+KpXsqrMK+4kqrwtKf+Mp4OZTqjMh76FjJtj6KaZ
PZBNUlSEDy3SPmwAOFkJyKWwcgbCV4D18kSp22/bdPI5UUxWedC0QLSrfoT/vCJh070iu5vYdGzb
1Scf+0uwi0ysMA8Er0cnUNQABHENnORfq8X/gsn+xRT6N1rip/zu/87CL/I57YT//zvrxCCjW0D5
gGRK8Q399t9gMs2DPoY5iRs8BLxZg8cffae/WuIdTiEoDbZvzd7meTX6DjsxvHccuXEisrvPoBJ4
Zn9CJvu2uPw4TdGTc9JF4Mvyi5L3GEcRh1Eg8zTel5wUwvRW6o1tn/f6ANARitdoogVZIT8xJJVb
KyhqUoxBCFP/nb+u5iMWZLZaF5yg9Id8VKEF4il3q464b2S1IbliYTv4Ys3MH/V6odMDzOUTqhhD
vxIi1A2UZR3cKvPRGfy6Lx4imUHoWQyaOaiBXpcT2XcizpRAkkjF48YiJyZfqbxzeq6NyunX3uSL
YUEGFKHRkRmoxWx2i7Dn6dPNmJKXS6k9Ci+oC1ZsZDaeQPQ4tjsB3+ijz6FFA3OLPkCPTgAIatWZ
AdzMXcL7onI54XrRVga9/ngnvIJeKm31vj2HOUBc9dK2C6dOHmyK3ANdPBpz7g4zv5u8t0uTZWWd
9cgRbrRqHLxtk9pWeF7j+LvN/MpvdrbGUe2yjpWvr6O2GECPzCi5jWo7t9jlHtFHady36cYs0Eot
sshwCLAuqimkk5Fn+aorcRgxlcdqN1CxJ8M2ywknq0pZk5k72t6MnLaKHrh048IfGwD05xvPA/HV
b7ipNIScNVwZCE7NHVMPpz0QqT6oFklb2YQ1OmSgeq7mIP8wDfkRYArgzjoXDS2bOCczlEgFMybt
lsA3qh7kDGoGUst9aNqI6ZZ2aBfDDdJ8EV7mkj/bBKEGNZ4oYsIBUSwZBYOrh4J6ofsx+pu2kqYi
xxiJ/sJmnQZcRa9f13Z50KNOK/q8n4UsGkE9SvO8apcbFtcJAJN1ukndQUxrv0z6mV0/B6CRGVir
fQiB/gIBdaNt9W6w023P6ww7lCeOd2Xk/jSusywzyEsL6RqgGmI/465ASPXSN8fijixBFlSnTB6q
1G+9ZcSJ7M6ddNbqJBXV5aRlHh3psGzPtEDK8zGCm4qVLLDEwm9sbt3orNwOMYU7i4CytHjf4uax
T/SoCr+KyE2K7WgICHXEcNr6GaGhAKoy0iVnShgybCicI8+W3G2Al03pagcXFzzsiETFuIRk4hd7
h5icD1STlQkOPpf6WmAP7eielDEbW6GaAJjJ0HxKJ4eb0NRrSIfCKNcujYo4SdCmYZcsskL3oXAl
GgnLrVG5j4afk7JTuyHHPlhioNhCjcgOlGhBTahH4vCbCbh8QOLyyKW2koQ031Qk2EInvGhPDe/5
gUAH7WvqJcim2MlCsGvCRCtCSV5lNF9a8j1k42not8MiufZJKewAo8UlycTcwB8yWQsiyWqkJeDf
4zhcW1XnP2mDEPUKxCflKk2yYtKCLuXWQY9JW77vsvdOmQpjmYK7iJfM1um0IG/sKfGIu8yQBHPD
JYGV5xuqtU6CT79HUs4JOi1sgy4lJmS33rjmkHTbiUsA9xufvLenyOvJKsRUktNnLwmB4h82c02t
lcwa97bry0Q/BJVqsivUdE7bL7hTQvjzfUSL5RoxVRc8qV71Q4BuodW4RGEeiKLPQ80qwcSaOAVG
yByccOW7mj855ITH6WCvnEzq1i7sQjO9J/DZK3a+ZtY2+WOI3G8GbZTOmgT5AKjN1JXpY5QmnjUi
rK/a+iaNLIGVv8fRyZKLxiQHqWhD225ZL7xp9OaCSpmT6WSM3Kpy3gQAoZDobAgca1i/10GBkGBf
UVmu3gdJ79pbNBCRfxEbRZuverN1UlQaUVWOHyD5WsWVF2Q+LfXWh1Kx0ALPrk4GjoXiXsRma+7m
pTcP1p1H855eXI/q63NO0IUuF4rOXoJltdfcBYqhwdpQW6iKdUwtWyyTKpGky6ncdhe6Iu7ghJQX
rClJbD70CsrdTd8708By2tlEv7iduhyH3HiKJi31VpPCPLDu+lksYKXkO31A6643m1EFUB0IzqAz
E2k6+dBR56jsAvHgqLada3X2re910lvbJe25hbJVeOOanXGb6cY4AOYCAgD9Y4gQk4GwTJCx1XQ4
UjgY4yJqRXCWBQPYBsDcOTowo5pb0pWperrzTkUjMiKqYiUhGV1VthnlWwuhx11fgsokOsqu45MU
8aW/mFTPBOu8Og7WZhcNtFbNlFgIdKeCxrLhAKo4CdBV2AwkqYOibYPKeAhkVni7pNccbQu5EFJm
RraI3AIR04FkQtCkfU66+LSgbDujU6o8KDfAen1zERWZx1OJyuw6ghIGd9GOqeXbagi3SPMoltWF
DMNdEdl1TUOzNG6d2fi9MmpgyudGAzh0QRPAs7aWlU3kq3S1S86XNB4Zx3jEvCY2w1WRh1F46PBO
IT0VeZDsfcR258rIxjtibst0A11EpBcjxDPiDYTnA3+m1GCAboxsnrWux5m/n3Lp4WOsy2JrotQc
Z+rZLGUIKe7aN0VKSh7jLdLloXBbmyTG3CZRhJCc/iZxUXOw/NvG186jNr2ItYyoY92GBLcuumog
/4IM88uM1gbR2jm0003NFfF2zJvQWmGLK24otYPGrA0iJmpMiMOyTcaBrB5UgOlScAsJ6NSgTJ5P
N260TjkDXleFpG+ZmXnO+oaA7uNkBoW3MbXAujKGqrP2XVV45drgVOWue7MRzSnnqkEe/HxiI1+R
LGPY+9rH1v1EHngzl524YiAdTxI3V3dDomSyTY0y+ESXCl0jDNHwtjX80TgNAaEXF21PgesTugf1
1eaSOJvmTTdbZtCpKX50rkNWtV2D+NY5yPh4+XBRx7Klsd3kEm1vlViFXEZhbmRXgT2m2i51AD1u
vL7k5DcV6DYPRmiRWdtkiHgXblPUG9wLdQMQMjdXzGGKp5aaI0QwzcdikQPIRXUCFwLQo+eGT0be
6+WqSKWUu1CWmjihq5M+EH41tgcomqK6BtbQyhst0hq5NaxSfsUXOZF6WJhBgPCtI4SaTmScbarc
pFYdxVK5azJ/3HE5+k2W7GMvGX3SHgbUnC1SmfISpikylFjTpPOhsNImu8S3nHQ3DinFoCyhT0jw
0xqu3YqjQLSNPFlhqd26JV+jYe5qAFYNZqEeEf2dUkEJreYskFHyNdQcfYRmo4sImZSBy3XqKdov
tLpsLyqpo92o0XkQqp2Q27KAnk5aYuvTVlqQwze1+8iSpsUJHXnOTpJccs4OS8QsJ58sIBnVje6n
LE2vOF2Rgoi2j3tuEAaefoLiz3IXdTOOJP7h1SF/0PPkcnAo5S1TnUByPHKcnpdNV3lPyJssGoll
a5dLqPRawuEqp0rIBqfORd/LQ1c0AAOCwOifOLWARuOumRH/M9r1I4l58lbUE3KcoKvDK3L7zGFV
ugGhY64BWAPETDk9sCIib+v9SM9JipIBokIUgRRfeK4bK47Eh1hlOsn2lQ3eyG+U5iw6S0++WoPd
V9uK5nK+KBNbvkfTlwIqI8kpWkQZIpONF8r4K3mALAxdbbErgejzvB39lCpcTagKPlIAU8DVumCs
l9C8xpsyL1MyZZLO+iwyE4OlHiq9Wgq3mvMtS1wqVIdj9vcZIYx+IHKnXZj3IZLjwu6zbaqjd2IP
SeWHEQF9gXUZBcBCk1Qvll1U2zA0B/1LEgQZ5VZqFXKdZAnHVGTbJAllpdsjIuai8V2c8b/39H9R
uH3ppn5DAOR/rLum5cl2zY940m9/8a8ru+aa72ZYt05rYwaUkNXw7zu7a72jC6Vj+MJBhL5g9u5/
v7Mb4h2+UgQHHkQTh/o7n+TvO7t4Z7sw92klUcFmU/qjxJZvLdt/rux0Xbj0zwVZd/Zo0Vc/KlXm
MbrOpDCMVVUHYjkiALaHJ5o/7a7wOyT+BMLG+5F0k/tM5Q5tGvcG2srKJGhilSQwwWplf0AIkmyC
SXwkry3fcnK9NJS+aDv0m54ob8zA0rdWoq5KNbF9Jd85g380BA8v0ekxS30qWRYoQLT/9/D/b27Q
3Kn8feno7AtM+/J5cND8N/4aiZb7DrPy34PPct5hkXMcbIbQUzB+I/j4u15kv4OYCsdi5nvMPWZK
zN/HnsWIdUhXowBro8WBAPIn9aK/jPT/DL65NI/ohCGMj44uLPFDz8u6su29MsxTY4nVoGXBgrL5
GfEmdIpcwIjWNVy7ImnTh1yU41YTo0xWHWeBR0EF2FsT3ld+7pJ45nNWWXYXtyr4mDIP7ZUUnnEZ
ALKzl0WhBdMqJ475MUx1KqiZxOGkp1p65pO9XWxCOdc58sboJkTWEwe/RBLeymsmKGBC11DVSvcD
9RWar3NXZH5yS3h1ehtQke0XxaSJm1IofE9EsVdned6pW44N8QUL70j2ch+HZ500WneTySyIVpZL
aqChDVxMemeUH1qiCmHX+NInZcLpwouomcimEG7j3nU9WoyV1Ipi2E5VV1WnyCUD6l8DXi+y2Uv8
EU6HGobeVfoQxtXnTMk0WdVjCWjFNuW61hTncRjXaHsQjYYpZjOlP9ozt5Sad3lvRcZF5hQOnBAy
PAsE5um48axOrIu6a8ONGZXtSvPaGmlrZqbDAmaGYyxsfBT4ugdd388kbGtjmXn06GRsa4si68FY
4G2H4Ec0M95DK6LmzV5fgCnnv9ZPXP7qchnODMQlnHTFMddLLprGIadN1xJkB93YoH4v/SRFAsDc
XkUjUJmtaJRzTcDo+EjdIAeLhXZnWADKJ72s9gsFQbRElzU07nBIOiKjKcsLKm30h1E7O3bW3XOH
I+rFVMp64Ablj0uqraW2LEVeoyvvzE9Z2adbffKBqYAQSr/mhEt9jlEh1/uJO/5cBtDcLzyumqDM
SRvzpc0VjXca8xPLBPhMIbPLP8qxIeTR1ZOpWtuDj6OkSkKIszK2o2SVuD6pCshECJVvJmwrbRBb
zirUvQBHy1R/La3SLpZ2L1ptmTppc2tXU36TiSzJVlpi5qQ+W1U9m7m9D8OoHHsbNp0ud9+WkD9a
W8/jT7Jsyq/tf85/7Z+V9D+f/duLK/Czv0jcxff3n8vfz/5lXYDAH6+6L3K8/tJQLPy7Hj3/n//T
P/yPL99e5XasvvzXvz4RZd/Or8ax+9naaL+4u3NWL5CN/vVKM6V8/t+/l+Et+52YLecczAm++WFL
F9Y7NmsLMNTcV36W5evwRw5tdF2nOg5DzKaq//eO7ryjZ4eWiJ1+NtIAQvn7W1/+tVq+lA/C6/zQ
/dR4bUHXE1XF87W0nQCSuZ4fXuqFUhurII6+VO34R+Kjf159ftcfOsQ09ANJwTe8hHhSLpUdxhuZ
yOyVvunvPvvRISTtnYGirOEdSPTmUtslZKEHdvXXUP6tE/p3r85W9+NnD4WZuk7l2wc6D9SYtZiy
uRTLH7ba7z/Dj6Tx3734UWcyoqZZCTocB9DNd1QE7rBhvwbc/t1rH0miPG7+cY3h5EAs13awylOV
Gqu3fGxsws+fyQR/MXUSyz7gBrx1AhZIYuRe01kdUXX/Hi2cYp+/uirxswgEiQdI6Ol9lPrkAett
8ejrg9iUkH/J3yutTV405i6usUMI8mxfgfj8+qHBFXr+3jJlw645xBxY0mJCcpzd1Juf3vbU5ub7
D7MgR9TdBAM/iDOoQ+gT+Vxy137TFEOH8fzFOZCQoIth6NDqRbqKp/BQUN5/44vPT+uHTy40c/RI
BjEPIMg+VfV0RwDtl7c9lKPJ2xrUCalJm4cp5JecuMLTOHjN/PC7X/No7pYdLxoT6H3AD29vSgON
nOkBKXrbRz+avLoL/AJJqnnwlbkzVHgVSe+ND/xo7lZjSYG08vLLPNfkaqAZs8Gq5L8i1fvNYzmW
pDl0yPTW0rJLrMxkEplO2Vx2o4Or700P5ljV4aBP6EUvo8uEKMGlGY8Calx19/KLf2Mk/nP8//fy
cJyKgWqtcITMwsvCSW7NtCYFk7vlll4HXk5DK/qN0hrji+ujkOvhGkDLxR80Jvlw05KyRkxPhfHj
5Q/zuyd5NKUFgvNs0Nr6EBjJVkbkT9ITzU/e9uJHU7rrR51ojag+tFlwE/SUu9wpeNum+ZPShy7b
VNJa9Q5ODR3eqauPQ2T8kTDsn1/oaE5zoGpphOBriUEO3tnpbL5Mg1d+/9898qM53U0EfWv5UB2K
mLTThT0BC0pcq3iNfPK71z+a1bWl0IbleXWArhfvEd1FS2KOrdu3/aZHE9uvYwQJQ1AeCpJGiaGy
1bkzWK/hmueR8YupcUxltxQkPg/w20H1lVqVoUVBuCucvSPzaPWmLyCONmeLbmsU0Bw8uIquB9Id
El3e+NMeW9QshQCkqm330OFE3nK7JnAb4dPbluvjkAawA2aN/dU81MI8x4yN2zt9BRj6mzEzV/5+
3B8LF3D2pCflwUxql9hrpxvvCYqr37Zei/ltf9h+iayiN1Yb4sBd/8TTbof2Nb3+7wbM0Uwlj6Go
9WwUBy6V9jpIffe92WcRWeKd8cp8PaoV/ns1OPbfuRjcAouu+oGqDCm2vtHs67C9qVo4VZYXxy4S
5LB4T3IK3Yj665SE1rYeHJSt1hwiNpIL3IYVtEnKJu7eQNLLhliDt4iGFOJ681F3MEsHVXndlfGJ
Fw9gTyq7PUHdbfr7ITbfv2nkH6uZ7bRKrbjVDZJfuSI5SeZu4pJUkTe9ujhadnRBsb7WguLQ0kBa
0iZoVwX6gVd8l78boEfLDpZ5GmrmZB7iLvnUK3WW9ubVmz74sUi5V1YWhVrtH4Sm7i3AC9NUfH7b
Sx+tNVlB1W2cSv/Q6Sb8Gr06BII6yNte/Oikn48FdZSBFw8dceqeKiN/ZfebP90vFuG5APrjbA06
0sRbXvQgRIbpucoACekGWYWyRhGjyvrJiyo4QJphH17+Kr+ZxccBXlZLvShMK3GwLQPNPOL0PfmG
DoKWwVm9/Ba/GUBzdOmPX4qSbu8AHPEP6LkgvPgZnbbsbXeuYwqvUTQONn7pHzDwJrdDWdcfukD2
m7d98qPzQm4GHNEt9kQvrfe1WT5WZvTKL/275340Z61R5jYtC+8gjSy+cCyUEDR7zdPAo/fx8qc/
8gL8e/U8ZtKlUdV5xWR5h56QrAe828aicoEJRnHc3LaFU15Rze531I0Dj8zIatqmcaCtVVkYuymp
jEuKyTVIb+GuhyopPr38sX4zHI6NN1hPkY1UunMY8C8ubJRshlvdv+21j2Y94BNXOhYQbEqcOw9Y
xJKOsnzbrD+GFhYWESuBaDhipNLc2KWebHCEf3jbJ5/HyQ/79GSoaFR6b3DdbBBkSN2/770weNtC
e2yzsHo4JybOnkP3/zi7suU4YW37RVQJEAhee/KU0I5jZ3qhMjIIIYQQ09ff1al7TtmK211Hr0mV
Whba2ltba0DzZc8XcAE84EodF8aqBNpyDtjo5/Gx4M1wA/2MJyA3jFv6iawYrAtDeR9h8DAfH6Bs
C6Z3HzluFysIwQ+rJzS1gyNwr3d12oH3p67f/p4Wz+y/wRdZaRPILZricT0+1nRq7vpkKn5Qw8qP
cU57kHJqaGmAvDc80CYvgEio8JSzMsDcW/HYVnTY+vGcfC7VAnzR2zM6E3e2d17CDeAEMF864gWu
KzfQNko+VCON3b7TX7P0ZxuYFEuaAugijsAKXSHp/lhj4ztO3cq3vuInQlXcHGFrXB8mDQI4Jc3s
OLqddNO89LyENccKXsDvgR7ZyIJecjM5t+pWXPu1D8IEbvpH0dKPePK8ArBo5/ZBTz/5bMW9uItY
PmBoFMLv8IwDVu0FFtm5SVsBzSmwsmvsN8eUND/WCgoLPnfcJlY4C2ja64EtK8ge5Ed7wgj1w1I4
rogVz2Dn1KRfguY4U5hfTHWgr6YEyFK39bYiWsN4DGqeSX7M5y7HQ5gE8hAyUm5zt6nBzMT+4lfV
CtEsll7PDafAUwEb/vbcT5HySmF5woI83yukhPCCyklyzCn5vbZi2E+NbB8Uo/I6NBNUJquLFNsz
uye0onWCsA4Fqjk5LqYt7mRQiP0cNtqts/XXkfbZrk8T6TVNJPgRdukL0LjDI6n1hVU6N3MrWCED
FLEWnklHmE2zG3CiyoOZ2ehWq4anX30283IEFWCdIOLm5Y2+gn3GgRQ+ubAs5z6wFbKrnvy47kx+
BN+5DmA+1RhoU01QCJPDREBAgDTDqdCCd+7bO+rcWlmBTKJ1ghbdgr8mxqUQoov+gIfyLhi2buNb
sZwuKgc+LqjhwwgzzI7iRbzw/L3b4FYoe34CKZHQ8ONSdGoDbbplOw7RfGEbnXuFsoXuSUl1HQLW
eQxVZfYVA3Ifsrb8SmiSH0Sph1s1pgtKbohDyj6lvwfpo+pz+tsCK9T7PA94Tv36KMCPSwy/DtP+
f/Iv/G9Nc2KBPd/BXCkoRwJhfSySZgcJqN9zrj+7zdpKwsIrVTH5ej3SBl5Cpgq2Bq48jktixTXw
8jP1ha6PENeAYxo05ICPvxB4Z+LA1msJ8OmCKczzDLCmX3AsG7cgtTheOWyM3MzmEVDtdj6yaQS4
HNZS8SwStwg7AbGef00c+IAogzGGt+9SQN4YLPyvwxJNTsMD0/VyeN1DVFWEpM0g0yv3C4XEWlUl
TmUEsTU7itrvoDYYtVnlDT+g5n7XKnYhel//oP9odEAbG8aB89JlULQMryYD39Ug6ZhTaQW5/Zer
An1WFP1z0GY+lxpep95Nqzqn8IQO/cuxF8WnsC6mNvPgs0hBYYI1Z+4UQsROu9DFTXQSlzKDq/XP
ptQ3FYBmjmNb4alLqOPV6dRlNWg+OL+AW3YDMkA5/+WSwIx4BfFPyMxo9ikCVUHnX1wOLFDeX44M
n5caJtojtglE8DdqC/Ci2zMSpLheDg3SVdF2VQXKDnQdNt0ALOBELzw3nNb030IQUjQvx06GgAdF
G2OPABDGgXE085/e1GozDev06LY0VnZNZyipsZ41Ga2GZu8l9XGOpv/NQuI/OYjYubWD+MmUgq2e
tSiiPJrfmHxyykGQI3u5Nj2YLUtAuMwAAb2F7PIhZ+rX20tyZtntzAmr2RQPEYvMQEZqbwbawsC9
NymsZ1fHyVsJtJZghaopl5k/aajhgiH0HgLP2u2TnuC8z3OFXHoikjyQWZ+YAxU9FMZFU7mduHYK
9UGpBR2x6LK2iK6gD9uWnVNyhqXWy2mb3oPWK6/KDFc3AmKo/jjwyu20tdMnpI6j0cSmyzy1mE2i
2FH7nlt6C6woBRujptBZ67Klyb/kXvG+6vtPb+/E08n3ygHw183o2S1Ec5AFoqXpMhA4P5kleYj6
6ofT0LZgYTgm4SB72WVrDDpJmnYtiGMXVuQUg69M25aGCjs+cdGJLlOwNNjGMOl+YD6pr5J4SHdJ
lE942CPeVsHk5Ortv8ZSYfrvSeNb6TSCOTCUzROZNWpYvix6GkB+A5lvb1JW3YkKsI1k9PtN5w0r
qOUi5Q/pSposlqz7XPfJ/BC3AyTevdQcuZ+LK97UyyMRdIBOO3sIgWLcSt5BAD9N+bthYFDK4J3Z
9bpLrqoONLd+glhuveTfpBagfcPd1g1mQ/7eXJ7tghFWjT48h0UGOdIPTZr+9HPf6ZoLBbKXMQdU
eEE90nZZSAZIATSh2UA12rFW+PvW8WziaVeBARVjjw06r7ZkZSsw8/2FT34mNmx1Pbio4hjFa1gG
Dz60YIDig1Ug3729n84Nbp1FTd0WAWgBbbYs/p4tsFTOU8g8ug1ulQxSjoARVHOTQQaxBogguU/D
6rfb2NZhxGp/MrKIRFb46gvYPNdLANy/09gnItLzvJIoqHZAma/JWF1A6V38CKZLWpZn1vsfnWAa
qDQ3WJLaj4YDZ/t5lOLgNm3raIBNlg8DJlZkXAbyJiCyeedDHPjCopw562y5qph5I2AbUmR14DdX
CywKrle5HjsAuracUW/nQa9jM8HVxG3f2whuT7a8HKe1yfoxGMv9ya5mGwkfZ5Hbcp0+0bOgNXAE
6EjXtjgSgquQgQrjdXK8sFrnvrMVV8vC4iEXuAqOVfXk0ZMxcLm6wR2JrU675F0boKNcZ5RAiWiE
ugqca6njsluBta5NABW9kmeKwCAr53BvgSL0B7c1t4pwSMz1AzRJZQb/ki/VTGEpOLROiGGQuKyw
RbPYC+eykFlZjzmu9e9W2s0XNssphv7J9BjbqsJ1vQrYJxZt1ib5QndEG4jYeZPaqj4Obihg73cS
uvgu5RB+7Z9Ihgg/hUtgRqfqYylu4Oz22eEDYGQrD3KzxnyCF0S2TC2HJVk8AZAkHt4e/DTIa4tk
1eN4zm0XASH7LF1S6JGlOwjcXZG0+erDWuztn3gdPoA/wIratoqqcFgp/oAhIfN+iqtfbdRW917T
1UdvLP3HdSriu8JP4A3FR8LfhWDUQzcJ0rv3NGeYSedP1bL183L+OWofMgSOU7Nino4T9HQmdFEq
f9Uwqe2QTZsCQodVCx3BLajWkhx6GlTXHe4pVyX8Td5RQNG/tEsV3jLFl2t4d5XvJWPxLh4S5ZKG
sWTBy4MuDYpKjMoT2cqWCHqVzabicFB8+69+9aDD4NZxMcAzhNYUedjA1ugQTbBvg8ObdJy6dV50
4xB7A7hYmYKqzxWkQtpdPsL7xGnuNmxc9bCjhgIt2g4+6HzDWkDRTjvdO06E95erDppUOEQ1elM+
maDHgEd3qA2EbqtuQ8bbHHzAmBGRheu0lQ35kweeE3ACE7eOCECW0BQQ6Ao0mmGrtJADCAZ64cb0
assBg1tHBBm73otlK7O8AG1hhfrMtl3C5G5uhL7QTDqzI23Jx6bNxwUiMjwTQwKyKITCYWV2acuc
m78V416gAdKeR5FxkUzQ74LSGVc+LOaYYi5XFSyRFa5VFaIEl7XIVBzpp2aq7kNvaN0yi21/yWFR
KAicpbJohgmcGNJPxZBfOpzPrbwVrdNaLnPbTpg5NCAWBp9DuC84haoNBC8hQtGD4Oq9Rxc8hldY
DdfORP94e/Azyd22fw/WdoLJTMuzZphbui0g3QmvurD+JJXx3xkWL+9mEzb7t3/tzCrZmJRcaFYG
Y8CzfDHQCyD9I6Ql3ZaJWoXDIkvwhteVZ2Yp5favlMwQDY4nA7VPBilaCJ1PiCxKwo8TNL4+45np
EmryzFewgfiNQA+o7RFaQMju86a/S3R7LcNkDz2rLIhLlxIU7s/2EnU99EdzRAAv8i+Qx36XtsMl
k4wzn9ZG5IMQB5lUCG9h7PE3JeV1kUaPb++aM7WVjcgfx5KDlq4aNPYUWvtl2LU3xKTkquUm/VzQ
hH98+4dO1fIrRZyNzW8ZUSBwpk2WFhFQR00MRAlYru3VsJLppl3gT9fSWfabJCcceqkaSl9v/7Ll
7PP/va2TocDLlJnCQ6ZEuhfoonfj+3layAODKM6+GuGvNUDNDeQPgOGrtlJXeVR4EJGtq8e4ZdU7
sXrT4e1pvPoRoSpqVTRJEWjw6+MK4Cg4+aRmuzJ55Ta0dUDC6JarAqaJR8IWAm802AgAcFe53Zgh
P/xy/dg6Ns0CcbljNcOjch3Sj/ABdmvO/SOD7/c1LwsoMx47Hn1CBuHb1p8dset2V7MrvRUg32I+
rjrR+2CZ0k0LxvPOadnt5l/Z4f149X3/2LCa/poZ71GKjYlLSmXBP80/L4IMkybrsSn73yeDwXS5
BG14tdrA0Kct+qxFEdDWHyExNxxLOIbf5z2U/rqoap5gvef2hgIbmZc/kTaxgWy4Go4s5vUH6NRC
gEII+tlt5a1aBsoikAyLmD6WAJNe96JL3gN4mty8PfqrZyKWx4rUshi1h+NKH1nZ0u9xmDa7eqq7
q6XIzZUyBcxZ3/6hV1MTfsiK23iqonzoZX9UA4FFYtez70zI7tOcLMXDQFVXbKShxfXbv3bmALLb
jzAv7woFucMsUNGhSj2YnjpiEe32Y1ijYC3JrI4EusB4iU/mrYrG4MIynZu4lVpraL/VUKhL0IBU
76T/0Ve1E0Ah+Kf5KCnoyIom2Vobs9UT5F/o5EgGtxuNVZuk41q2mHZIYebFoUbWwKjc7cy3nWNo
mzdRF4Ze5kUQcdUaJjmOqgW2rn4Ll0PI2QReVjN5Haze/URWl6sxFNqswK1MXswSpIgsFvNG+tCI
LWrHBbGi1oNDxGR62LPC/eUjkSBpj8JcKCHO7UArUEkNZqssiZeVXhRCNY55G+jCXjoGXh/dtxuM
TRBWcc8jL6sk9Atr7sH70swXbsbnBrf6BZFJ4XYIC9vMh2op/HhR4tA6dvqcvt1QHNEzKeRCPfRd
pyePwA6BFxc4Q+fmfTqcn+eoosZ9G2A2tGjkntDophbtV5eD8K/q2/OhY6P9GN7TMPJt+cEfPmn4
BriNfPpjnk169E0Kl8vFywgR78a1P3TwInYb2kqoYxL1CyzLvQxNkw9jH0PyDbbSbmNbUekTw82o
Me25UO8hhrtvuviP29BWVBZBOCwyHTzw+yCNJSLzNdK+0+kNP46Xqx2lahHwjMTug4cYFHbnexqY
J6d52z28Zl6gIaux/aC68WBEDFoiJKLc1tvu4cFysuAxmbEBFRzcI3JdLaHbDrQ7eDHUzOFLnKbZ
PC7BZllw1zB0XA9uq2IFJRdwYDbVhI0i5+sYKvugvThO3Lqkad6HlUdJngEasO9BZgfx3wm84tud
O2SwQEcpZl2ObYb6wZvdIDf/OOJNfCpMD8XTbKlltDllYRi5csddYkWlGDWObc3SjKrlyYe7MDQc
TOe43FZcwsB9gmp7rY5rYLyNb8In34svaR+8fr+A5cXLwAT6qy0Lf+2PfJWfoDzdHOBW84CLueeU
j327baf7QafdLPADXTVvqiBSJ2v4Sy8uZ1KP3TGKOh+VCY0hy1GW0JxuYe0CHLjbV7X7RFE1+fCZ
Zt2xTky4Rd8UPufN5JY07UYRT04aGeGKmUem2Zdpn9zA2PYSB+sU5f+0cKDnZ4VoA8jZtArorODZ
yXyL0ibYSsglXgecR9AQhBnghc15Zv/YvaJOQnCb4vpzZCEfURGB7LEfvDB9hMgmYuzts+zcj4Qv
N2k+NutCxqU7ap3we7oydpdU9Y+2WqMLFempxHptvewA7mBXvUITDTwkqjdLAHuH3VrQOqu71X9Q
fePtIHWZHOaWrG6QId+WR6iSZYSTg3fKieFjngI21Hr9z7dX7FxcWGENdXw1wUWiPQZBGFxDDJ7D
Zp2Gbtnc1kdgMG0J1zXHraOY0zvarzeqXtyYeLCkfPmxOzSXcNUuTmJfZfm+ozl5WP16dXlaYbDp
ejl6EBe5l6friGZH/Yj32q+Tif43B7D/APN8WyWhgPyUCINaQxWE36u6uB/jLnE7i2w9hKkdatKK
Xh8jGK3C/6A7QEXT5bkMa2KVwgNcYaiqhT6SwvwE8uPebxrHoa3INQZ9jDFo9FEDqvUO0Ce1g0iE
udAmOXMuxFbUSj2mUekl47GFzU2x0QL3j4qMUFIfB3DLnELJfhqSHdwR+hPXpYPX7wba43e+Ng9u
Y1th6vsejDoWtRyhiX0Ll7GvAO7+chraljPwkFGiaRBJNmuYfGi8YsU6JDu3wa0YjZQqY3+sShBx
YcBDW/4AFUC3LWPLGQxQuBnHKZ9AUDf3fM2/sSHo3L6lrXczK8OKevbSrFcDzIIC/SFKHHsxcCN+
ebQM1WrgUynSrKywUZah7XcVYKaOU7eCFMVCrYe+HY5wvH5HkgVGRv2j29e0grQtxgAuiZ48Momz
hcIdKkSnc+s2ePByVdSYe7GC1eOxjNKvBSy6thJ9PLdLTmSVxiGNUKLFawsRBnVfoVcK57MLoXmm
grJ1EiS+JvdrZFAyxb+71ocNcx5/NYOOryVz7JfCd+7l6kRwFo7zxcOvMLx8wMPpAAvGS6arp63x
SlFjPzO3fjxBti6vj3E7Dtcp3ExHIdoLFdO5wa1EWjejhrQCEFecxeFV5SXRRpSRG+MZFfzLdRE6
LOtpLOtjUDIIpIIOu/3bJ3Tak/Yro5AyKVs5VODwpo9eEZSbhFwycj63Lqd/f9ZX6mAwALNyUh3n
tbpaI9jBeGpyOwNsj14o+DX9OibVMWjLDyB6/YkW6cZFhRL6y3kH3MejGBuro84Ne59WQ/uVlqF3
IVOfWxUrUFNRCQ9syeoY194DEdOvoR3dgLa+zblkuuJeWMnqKFXnIdMBxqubyg0M69v6BzrsIDQY
kvLYJOQzLKE/mUY7YdsgrGmlURMPsEhOVXHkCxSopqK6pgrW0k6b3GZdEg1d7FGfRHO9Kt8mc1Fu
Ypl+chvcik/IewQ1vBmLI6lmuU0iuMzWc8wdp25l0mYdSvgEjnkGw41q28OAfD9zGOm4zd2KUCY8
uXhCo+9Wp9+CxNwqX9y7DR2+DCKv0GsDrgb6QFV8pcL+kQHC6xb8NvtyHONl7HSVZF4dEfiAD8VO
9m3tuChWgFJawXVikQztsfQzenC7boyf3BbFKnJhVlqqPCgYAHMTbDaLxQP61HHFbdolMAMplbOX
Z7L19DXAqYCINm7PsL5NvOxoC30HzeOMwj/y21wv8Z8Zxs/M7Yva5EvZEb+byppmS6eSQ2+oD/fk
9I/Tqv+VrnyWh/JSA5w+zGGGN9kntnR3aze6Veg26TJYoQsaT3GQFX3abeQ2qGPHAt2mXBpNag86
EVPmNbTdw4N9E5vSjR3j26xLgOJyIpNiAqY+ufPoKRGFbt08m3Sp0hqeVIU/ZdFC0mO/hkQdmmJg
l4BRZ/KnjUhaVJJIqGcMWbVyjreZato2g3Y7zG3qJYQWSbOqcMhCT7ebMFx/w27YbRvagCTF8wEc
V8D3PBnsQc0gG8YTxyPRJl+qegxHUMmHbBLD9Wq8B5NfKv/PLLgNR4oAg+lm9JIzeCqWG38Niw0g
So9OsfkPGgm+U3OfNkNWtC0Iy+mXtPyPC9n/6O3g21gkgPGGGZKiOotrevLubQ5QenYstWw0UuqH
ZuUF09kQ0idu+D0bhduhYqOQ+NT3nZC5zqKapgWs+Ix/swxR5FaA/gUcPjsO68rEEBVJTsOXvwRB
szWeUsfkaaOQVgjETGMVwQc5hB1llDRsq1b90W2zWOnTT0Zeo6EoszlIg21iymgb9IVjCNlIIxrp
FfFfA41/AmybZof62u2GaCON6qQc+sivJLASwa4z3wPcbp2WhFh3T5MKEQ0DRtbxXBxEMXe7goWO
g8cvaziY1cCFs57bbE5z8U6AK1VvDW9KsXebvFXcmtSUZlzBEQriJVe7OqB6uYIi9OoG3CGpVYTC
0HJMCVmHrF2b22g14a5MJ7fVITaTaCHeAENav8vImsN+suYfINjx6+2VOa3Av/0KYhOJvKleelyd
MXYUJrf5EIY/TyWY3ISTdEykNhZrTTRZQhXCjlWXd6PRYPORC5LFZ1KGjcXCW44eoxiEzyasdbXx
AV9lGwj7S7eDwAZkBfDXbbxIiWzs8Fi7Dfu5/ePDPunh7dU/N33rBuCvJoeI4CSzqBnlJ6/L483o
icCtQCLWKRYKpdPSL0AMFPqRR+oXvG4/u0yc2JisVTUwQO1qk6nlW6vJT0qZU04iNuVz1VHuNRwj
D5O/jeDZ3C7EqfaHGfrLUwbviIb2U2WykfQKcHqyrYve7WJBbIpnHbMCJMR8yHITtT/RMFqfcEty
Kl5g3vVy5kkBIfCAnCSuEiiYF+HyMV6jC3De1/cgsamdYDwWVZLTNusWle6FbuZrPFpc0iI8N7q1
ByHRk/CKTn3m93FXbfJxAnu9kjq65FVx5gdsJFIuIF6r+7XPEhgPd5sOy7RfPBr+ctroNhZpCQGj
ngqor6xxcWzGrt3NApbGboNbG1KacklYveqsrtR7WPYdq7x2wjUSm06YiEgYsKdRe431Yzr2V1HU
Ox0rxCYTRo1c8brIcYzXHtvi4vgoYu+H24qcvvKzkrGsh1G1QaWykXrAlqzhzQzrRrf4T6wkvZpi
Lb2wUBlX4fwBEkYwla67Sxoxp4/2Sia1CYQsWgcI9ntQI2lJKnepHJNvsiph1ywGZrZRb5ptLeLG
seSwOYWrnlVeKaEyb/bpNm/wWLVPAIztd29/ijOGG8SGKfWwgyc0133WcWbY99VXZHyfDHn7BW/X
iXkSsRoTDmndgrVXsMiCJwTMCUj3aSIs6G8pk6HYVr6nu1t0uWsIAIW9WTZDx2GEOfkhXHjTGsJd
CR+9x1zxoslMTx5n3afTzZQvTNxB0S80V2NbwlC8KuZgo7yQOfEmGbFRUiaAnWs3B11Wsu4KmO4v
/Xzpdn9G9ZPYGKkkT8aw9DqVwb50jW/nVJLka+RVuP7Acbw/WQ0t+knKhU83nQHB7NDn2kybSerQ
qeaFytrLUNIFn0MNXHbG8/6ApuUPKM265Wj7SbeQkOjSMLjLVq53SSoPfjlduDOeqUdt/FedtFPe
J6vKWAVNtP2QmJnshrWqFa4zXuKGAyI2EoxI6XeahypLVrpL/ZbteAwHsLcj53RYvXIS2EAw5QXC
JDxQ2UI68+A3TO1LU2i372qjv4LYh2EZH1Rm6lI9tkKEh8oz/LPb3K0zMmaQfoFjks7CBQRlglnH
ULd2y3e2hc+UgIQ3GOwbhUfYTZgntw3z3PakjexaR29Zg2HBojc56DXp2GwgNO1mc0aYVcYQWCKX
qp0VOjyR3gRFdMM8eWHJz2x5G9ll8kGM+ZirLF+baAv5l/KGVQzGVWLOL+zIv925V7akDfAKmoYS
WEshWYhUfOet/jNCfPAaRzx0gddi/gpXxvzO83K5m2eybDQX5ho8V33wlSk/CLhh74amw8vnXDN9
U+ZBcltCdLvf+PivCwtxJm4i62muTbvQ1x3ipij5n75pQHPN5/nKaWPbILSYDYJDJpVnY1h9WENV
7qIR8HK3wa3+hWCpV08MMcnm5ndZLDedcjMDwUZ7eYyH4ShA8G/6jEbp3sT8Dlrtv9xmffoOz4ot
5sFyNdJSZYFM1DtsvPTaaDFc2HNnvqZtxxOvvkRvESe5rqf3hN3nked06Sc2BI3PscylSVWWKv+R
mTI+eqxeProtinUlB9lzBo4XckZVOOO+ssCCHQL8j26DW8dIbkqILHM00dJW8m0CP/KNSRBEb4/O
Xs87NvyshLhE7xVFnxGDRq4novF9vZD2VkdRcytoKD+hsjIXWANnTi0beVUUsGKRUY+LUePlW2kg
ILt4kDFeABV2Sxe2U41iic/6uesy6nu3uJde9f3qdj2KrDQXlqLtUoLiqGJj9Imj5/BhjrvB7ayx
fWpoJEvoBuAzw84Tlu4VOt/Qm3PL/zb+qul5NU8eorYaPXloJriisiJxu3/ZCCy0SWlV5tBIhp/u
L1pM9WbuROU2cxt4NckiXwjH/SvuvXkHv4Bqo8bI8T5kI6/A6vFUwA1Uqb3qbgWzHbRPXNffDq0z
h5mt8LES0ZhJ40FAruWXDsW0bka308yGXeWoiVJo20ArVHnDrZYpdB9o77bPbdRV0eXzBP6ezJKQ
7uAE/Jm3zSe3JTkt1bPssZYSr0YJho4BF9tVTfFTrqkbnY/YqCs1DSo3vMPlhcDBcI6Lb3oNHOtz
G3YVwi7bmyocXXLQ/Dqg3n2SSycdCwidWCeLR6CSM8UQI2n94EvV8G+8c+KAYejg5YrPrQERjkPu
mjJx4AIP9W1Pvzt8TYxtpb10CZSUK8ZeveVDHQ7hppukkw0FBrfSnvLXuYLRHPRxmLzLi6jeJVU8
uLwdxaldPkN6WY7Qn4cUmhFky83wHd/WSZMUg1slaQIKTC/6pM6qMsB1KAbOPaw6l+DE4Kc8/iyC
jF+XXBYFh3HB8nPy+2G7Ttx15lZJitZM4PnDCOHQITiMg/djqEYn6j4mbtWkUVmqKZ7xPVOSUMDz
5RddRBfqildPWoxtHSvjKKeuUQvPipmEhzyPoy2ompVLZsbodnSmkOJgNbRuFt17HyFHciv9cf3o
FEN2XdrN/rIICqEmuqzltUyT5gZS1ZdcF14tuDB1K4iaVJYKUnZ1VhJa7aMY9Gk/jor9wqWTaEKc
2gVkyFixjszwLFQgsM3NA5rHbueLfbfrotboZB4raHZ3j3PPfyxGXmgZndkxdqOrqcUUqKnnmZ5Z
uR+1NFu06AuXogVrYsXR1FYSrkbYMdNs4k1F09uGoNHptGPsIhresSmkgyDjGFB5h3OzxF6PnNDF
mLkVSQSqxEEHv6csquB2kZJ6Qww0rNxmbgUSLP7kqGYIgsJMI3qXBE26IdK7VOOeFvefdgWmbmU6
5XMFZb+Ig6btb7wx+jzkekd68VSntROwG79hZbylpA3EqynPVjx59xX0MHjloqCAoa1QRbc8GFSX
Io7q9gmk5HY7NuRSX/7Mdrer6ChCoystBsjBqbrboOkwb/J8cJJnhhiYtWn8hnqzNmiTCJ/u4J/6
tATUbVXsmm6kMgh0guMxXscvWh3ExNwOF7ugm3wIJwuwjLJ6VjfNVD/yZrr0aHxihbyyFW3ron5O
9DAGfQ1hCdGLO9Ux9lSEbbmTbQvWIalLAL3jUEcb1pbBj9mY3IU2iU9h7aIk9OZA17OADAJFn0CD
xQ0fzT9O8WtD7BUNwTlIQ2zROGBX0O2kV4McjdvpYIPshUobCFDNPPO84Hrs83Yzpq6VjQ2yjwd4
m1BDUDbxMXzkgaS7QI/jhQrhTJq1zY3ioo+iKC4hJqjm9Doul+I+RSvlj25wKG3dFt+qnxKqZ2Lk
iL+gb/SmNQ2UatvZce2tCIYLNu1pj3q4i8rfIk+yCawqx4lbp/44wXCh6jWHbwFk+ufuquaxE/M/
Tv/B2stkjfvKiKwvvG4fxMHBZ9Qxi9tWR9O4dkElUCP0ycldOyjuVbu61R+hFafMjM00FQilKeoB
WQXSqf6uDCw7nDaLjbaXdKl6WkOCMsAz7FbHJpWbOmCF436xAfdRvPha0E5kVUw/kmpqID6ZOtGz
49SG2zNk2UpV0HgtOp9vaeC1m6hQl8wRzsSqjbevm8Qoc6r8AoDibsp1WK89LoJtxAPv4Lb6VqiG
QxDVSzM0GaGl2gzQESP+JZ2bc9O3IrUIYFYHRXsOreq+aTewr+/3is/th6rsxtu353+6S76Svmz8
fUnyBj22HpLVZO32ycqnrWl9g2ING2hi7IsplJPgED62VbVFywQv6xCdrLQg7LiUibhJKup4ObHh
+D0op00jcBUfm+5K1t/jft6/vUZnKiobiz+u3CvjKaqBsI7MfqR+dOWp/MlpcBuMH/ZTBKkkXNvy
gcltHBTJbvZnFyhOnNpgfPQJJyVmnA15EIgtYUO780LzxW3mpy31rD3RiqVJk3yts5nGP0W3TIDk
p06ihZi5da0iahi4iAc0VoASuW5oPtzSpnVrrNh4/B42f7SFnXvW6XzajEP6owy14/e0ghaGPckU
MFJnJhnSmxkCJruFlLPbcWMj8uumZ6yPYJcXRPODCqZ6D1k6p+d3rLkVn6wna58QXEuArC5uy7gX
97pMtePU7fsU5Og6TSAAP2n5KwnmO5lc0j45bYpXDjFbCNRMMiZ1WGObq2AdYBmQwtFh9SG7CGtp
fd1KP75Qc//tR7zyUzY2v1rnlXjx3ABG0DSbuCryDWckuR71YG6iHgoGQzH/DrtUiy1tPLoRhOkN
oBj6WkD7613PgvgAnbjgKu/rZOtHpLwPY0N3iyHmQwoENDBnuX8NjY74IAdSH3KDe9E20tAZ2AXL
Ou2LPA8PU9o1+zYdc7Kp1ECvmZmAbRhAkd/TdXkqvVYc+nqW9ODPspu3sIHI1cbMEyg/RdMFj7wK
4A47D54Yd3Aq894H+QrCDtRS9oScHkYqMHmuxFB38HssV5ZskjJqbqq481sIo6k4/0KNLz5CVAtC
3T76n5+SQC/3eOoObliCQocQ1t2Dz9leSFVnjmGbu1CusVwER6oFMisLgnXX9u2FEu1MprXJCxNA
nLHn95DxHit9iPEiBx3Jhu0jbyxcYLRxamulBqHuZ15hjwbJCudSRT7Lbph3TkexrZXqMVozfCnU
3Yyl23UO5Z5PonN5gcLUrSNNKKDVFK6amQDVdfNEaOCEi8DI9n0hWQGIXNBQ1HwJr4VcoBOI3el2
G7HB+XAYTyQEjtHBGXW7TcDu2k+Jlm5VAbHOs6If6y7sOtg9BbLdhiY6asBH3C5pNjT//zi7kiW3
bXb7QpdVBEgM3FJSTxbb7XhInA3LSWxwAOcBIJ/+Hv0rN9yyqrDxIpVCQyC+Eec7hwVCVGiyIvUL
1ANP2uKAfotfRi9dcD6hGr25pgPUZZvuomo9Q4hGeW1cuvD8cIX2IoMQ3vOmNrD2BqH6nKwq/vT7
e/6/OPer+5UuRB8qgQwU+xSVcazEuwh58XdQaEVHC02pdN/y8EvdTNth7sPuPoIzvGtNGBWHgWz8
sWqNLfF/4v/yumDSfbdiOqhCLpsSMo5ddY5z+s801usNh/F2UJPuwAAnebTGgAY8N0EAEXIqN4rB
R7w4HYf5IgFAB7Aben61i1/8KZWTUWM4yovqWRb5uWPFi7Qh8Vzb8R5JpA29MJ48G7XXSLYalKdd
y7ysULqDVS36PCEKsAp6sJNNITwdQxvHer01SXewqujtwpQQJVC6UQguCIXI18Re+ZB0J6vKwphZ
C3inLunIIW8Foqg1t2qtq5bidh1ABpfocUCLPN6mj2Vl2f0GSZwTFPUmmY5o5p03EK9ljW3AL9Jo
/dLKcUoBNMjHQ8/08t6OJrpxl9+Or9IdwjBxI9W+XGqzRP49FZg9VH0boEVqpxsx6oq1uHMYKx55
gqRgJdBkzXYIoSUPMQ7VQlpWsrU+FF3vJ/IkXYpYZUlud5ag4cv384qflpY6uvErLjbxhntzpjJ+
7yOvreHYsug7PoK3FrbMDVpZpkLmVi9ezSbgcV87CrbgkThZoHEINjB+Sga2nUQdfP79zt9GxXPp
DmBUOzcW0mLVM5mIOSD/BAiuWFdgjEGCBeVDPT2MyaCrdBfxloKEdcyCGmOJv//z1w6Ovv5tFLwm
zdKXcCWMfqtUfQ/HdaNsuLa0kyu00SZnzlHk63j5IDYwl4KZ04v/HKfmWLoeBuSqA75JO1lMTszz
Z9vdbKb/rw/xxpV0pyAKs25bHiDN6bZQg3F1yPnHyULVOK3k3u6paVn3rxb1lB9yg3bysYyqvD/U
ezg/kH6P79mcB1/UWsNORp0faR7Rpw1yPNCvnGUKFszhnzGnoVfHA5r3rz9iyIgRQOuVzxh1uZNz
pwF+Uy9eF8QFe4gdrGD9titAhCORJvEm02D3aqZIF+sRAcewFxEvcMzLQW/d53gJPJe+uMyfgnsP
EbdZl6R4BsJ5P87zUJ3RcRI3SqcrV9vFesjJDIHQqB+LpI1eZsvmf3Qtaj9/487JGNrTMVi26pmv
yydZtRixtTr2TN+cBlajIlYg8wXmoDyUFurcjNFbrecrx+IOkIgtiU2F6vl5MXQ7WUpXTHipG47y
2uKOi5dk7Oshhjo9a5r/Nrz55ZDl9kvX3PERZJ12kZhEeo6DnqRcqvdzGH7wMiAX+7aYGECvDint
VjWPOYIUHio8jdMFvzGajHtldfmci14dkpkcxGCM501x/LcAp4lVS1I+r2r6NtFqTSMVrSevU3ER
TXtr2ITPCRE9xj8q2bx0yfCH39LRa9Ov65a2PLZYWrf9IYk6eZwi6elXnHgpMX+FdjUPsqRq+oNt
7ns7zX4H7hK8Rj2jFcYBg2wNBojCBnmZxn2/+d1xFypViLC2yJGwcz2TM4MVfaqWdfYL9i5KCoOc
Uc5WW6DRWZ+K/phMXgBpLl2QVL1HiJbFWDzHcrgfOvOwxeYfr5vigqTiZojUSk0BgopNHGM+b0f8
feuX17ogqa4Z9iYk2Hi9o8aICWqdsYy95gBwLI47jPcRDU2Nz7kUJjybuAoPkvLcLy10YVLVOJCw
WqsgG5syvwfL83ZcIIHnd+yOgSpxkSGZRZ7Vqn8J2uXdOnDPW+6CpIod1E5JUcCG6haxTUNtNehH
z0vueES77JTbtSueA04fGOnUQ2+Twi+ncPFRsleI9GVfPott16cqLOWBtdutYbcr0dMFSCVRA8pI
g9Un835Lvs35D69v6Q4YgEK7LEaCdCJSUPfgSzaUtzierlVG7nxBv4qGcBIgPayn+APDCHxa00Qd
h66W78zKf6i6bbMhL9bnYFnWw7IOfu+q0p0/mBHpCqBcCoiW8B0DT/t6Uratjn6H5tjuxi9yhRNX
zwyHNhVbndaL8vM6LlYtIPjKUCcrnmVY9oco2J9sFHpptnHpotV4q7RRQaye5Vge+3g5xH4iBFja
CazJYgQaQQRL57xKq3b/GhWD19OndOFq4YDBuKDG2vXIz0k5/Oja6ZYK8zXDcgrRxfCixuC/gkKe
KtM2tNWDQVbmVwq4iLTKNIGt4xGrz2ZNScJPbb5sfvmGC0ira64VXVr13FRTmBZVwA/LDA5ir0vu
ItLAKA/CWouD2cfmCxgDPydz4TXWxKWLR1PQPAP8TyPFA1L9Ic7bz0UstJ8jjhzrlKQdTROuuC00
whNj8GSAG/M7k8sl+qkq7ZAg0T6UCKsWjw95uNPUSD99HpyKE1eZagcOUhz1LIKNHXoTIYksRnbD
aV1+/hs9EReKBrqdWoY6CbIqIHmKJ0Mol0ptj/toes+Td+Jro7vE1IQG2QwOPkCPFQggIL/qd/aO
ocqgS/istXruVtYe9qj8OJHhH6+1XTgaXQjerzVNsgKJzFatD5IkfkbqItHqSPVVh+f3TESVwvxU
sjzMwsR+nSMXitaUcjV1sSUZ9K30oRmJOA759tnvVJwejJhL6PFsC17ZIaSbl/bdKNobp3Kl8+0y
vza03kCqYoIMqIL2Lp4681jl0fy48pn9hU5Vdef1E9znd7A8NLlaxyTrhDoGdttS5B1+753S5Zjd
SiPkjjIvA3Hg8lSBc/IB42Unr527GDepEtkEPZLsfGvC0zyAU2Ztg1uScf+7fm94AxfWtuxClXqB
qaLBWx3DMOye6g0akaZev1kzwv2E1GY9JIJTky8vIh7f6zbMj1tyEV5I1B+F4fzeQozvgGdZ4Dm6
/WMXMX0YBhbeL7r4Uy9afWTl8EDm8f1UdWsaMqA8mViLMyFNBWSXl2wyly6KzthN4R1lz7MCP4ja
AbztfPjk9x0ct8MppVKSQGZbSYdjkRcvANLcGm6/kny4OLq90m1plw2VVNycpRUghsP1vGFj1xaX
TrBqIU1ShVGS5b04z7G8oIP9PINLaju3QRE0vEoyPUZmSrUNg/7Qx1PjN0MkXSRdkphqLKBKnq3a
zgezJH/jud/P2btAuogsI1nECvloFSp+nNfSlAfSBuJGBn8l0LrctlDtw2OhgU+uazUeclZGD4Yt
1YnMavdzDi6ijhaWluPMk2zkYaaHFjhb2XgWCS6ibmPlvq0aEx+KSN6kW1fQ8sEmvYr9mhMuy22V
9AHILmyS7TMf0gRtvrs2aG8peV+79o7BCpovOgbtR6YW+8cYhH9tMfPbuIujM/sKH7n3sCi6HZv2
FPaFZ5xyuvrQQKNd1HcwqDi+Y3iLxqADufVAe+1Z3YVxAczQ1mtV4YuuS3W05SLvJrpPhya3/RPt
ivqIGKm/4akopKkeef5oRB+cBpHo+0ojXq4gCr9xdd9m7eHShX3lnIiF91GeiT6cnnpZt0+JQbMt
LfdQnRqpYwg7gsPyy2jGvDkARg7WaWaAhjpSwssnvNeVxzoSw5Ji2Hh7atQ+312eYMs0LMr6ntQg
ePi973/bkoWLZkGRTJZiHGTWzlF7yukcnffW8k9gQRNe4UW4JJhNDEoNbiKZlSr+V9H+2zBwL7Ia
LlwSzLxq9lCPDUJX0cWQvRlZulrulesLF8My2R14gqmWmeroZ4ahzMMS9l9/f+5vm7BwISw8AaQU
qCGRAdzBT4Xe7zH+Mx19Fgfb3+uwaAPdR2qRSRbGwbtkWu4J03/4Le0UcEjZAGoUyDaHnX5uxxmU
U+voN58ufwEGNrCEXU9JFi3xH3VvHhsYq9++nbpt5REd426Gy8zlS97Qb2tCb4Bo3v6U0sUE8opO
0USw9ES3pyqXP4JKeC0tXESgnQtGwovpRKytD0zMcxpMnVelL1xIYFEOU7dqKbOEm/qYL8BJ26G+
4QPfPhThAgLjKG9shzZ6ZiXQWWHd7AfVC69LKFyIVgJi1ygEijQje77c5zuvMfIaf/z9TXm7bhOu
/HYMgTeLJ2iJepOv96apwjQW+X7UZoeHqUhyo669xL1fyxPhYq8aVB90iheJbH5BK8GAR7NII0n6
I+dh/RAmK9CrBWhlfv+zrnwQF4gFIb9h3+peZEMf/p20EDojxKsDiKeR1+5GinakRTCKrMWDY8r4
8n5n9Yvfti9f6ad2FE8ksKXgk8pGZj/2k/oGTmyvVEe4fLhcFDNXFUVcmrocapJF+Rks1l6ktVy4
iCxO42S3EArL5Javx2Gkfw5M+GE3gdp/fSp7tdI+z7F4PewyPScxwGS/P+9L5fTWraSvVzZRXNAC
pNjZUEXxu6iKq6eyqtb7CHy+qY6G8q4mS3DXhqq/YW9X7MAFH0D0pLDSDCIrW4Y+5lCmZaN+CBtl
Ai83R6rXT7//adcswAkBukwk6lAItm2QzX3ug4kcdCD8UGrCRXtFki2q4KvIoLgM3PNQBGluA784
4IK99npYAOGqODpsWh8VZNVO09r4eVMXy1N1xThy0fMMQIqztvV9O+b/eR25ywrLymKtC9HwLJJl
ctyr5KW7UMP7Le64hnqZhj1eOENnAd4aFWLxEfgbdeNB5srTnnDZYBlIN+hcd7guGPHv0haCjX8W
CYueEzt97ciwnbp6n08wliUd7Dq/Q7LlRTAOlazLFf7J6y0ynKzZI5ZhVEkd5zaq72KqY7/Y7EJy
lrWjatsFy8iWRwj6Yfx+D7voVklxJYC6lFSaFiP4pwXPkrEAxcjGq6OYCSqWfAzthx1PRX75onBx
/hiS3SlD+ZVxEk9/MD7Zg2W6vxGgr/gLF7JYKhI2VRXzjBWJPI0kbWzoVwxDufD1Bwa4gGzrPrNs
bccn1Uf/qeXWLMa1bTvRWIclJoMx/pyF07acGN2ix4mZ/uhldK5ud40rvwDYfzlyuxy6uImPDLTf
fotfitSfrv0aRHyomxinYkydorMXPEaN8FIb5cLFc6mx7ceV4LYI0oG3u7bkHg3of/227kTkci0x
JF8lcEYBSNE7muHVz292R7j8VEuya1UXcHQTr8O035c7yGx6elEX0QVxZwytdzvL1BSEx1znmAEA
PbzndXE6VWyw3VZyizM35Q+xcnPoFSZlvM7cBXR1OUZMNG9wF3VbTYdwBkqU5zHzm74RLqwL0j0J
nKPGua/bHyH6d+kcx575oQvs2tp17EjdsqwMg/xxHvv/IDo4+3l4F9eldoaXJ8Dls2Tepsd8ld0d
6D9uTWVe8TAurkvQupwpJtdRS5O/w5ic7TB9/f0nvVj6G+nnL6CuacYcq9xpFtc1/dDasH3sx3x8
ULau/Ny6SyGLFMEMEMaJ8S7XB2AcEym0Jfjh9/u/djRO+hxj6omwJoiziID2R7HujlWRl/4YFy7z
VTTusgnNgMVLM6egfnzi7e5XZ7nQroCi7xKw4nLXw+k4GPTbQeTt1yIRLrQL+KucQEyOZYUEaVGj
D0Ck+m3cRXctjOHK8I5leRh8H6vqa03Zjcrkysd0wV15oUg0auw6quX73Vb3K7klNHFtaSd3nfe8
aPuipFmkO3a0ZujToQv8cATCZY/VeWFEFfc06+f8KymD4xTGP7wuuIvdorZlbChzgmJhLU5JItq0
U/F+9FvdiaLrSncggLs4m0n7Z8I0bjlAbn71ggvf6hcMwK4obzM8B9i0rpRKS8Dq/CzfBXAxOfdg
DFnjbBNdn4Jb+5/dNn/5HYsTRfdBqHFKTJx1jfhBx/CHHNhnr6Vd9NZYdjIpV06yfgTdcAqOSv2l
jeXq12P8BT8Qjt2qwoFmk+pYGnfhuzqZ/czTxYaNVPIReRFFBA2PvK3Dgy4KP8yccKFh3WzKMFdt
lLFc/xfjyUVrPwv6BRgGoksSQzEhC/f4BeSx7xICDU+/r+kk0HQ1Va4GQ7I5BiGFWDX6ukrmfu8h
0cWZ/ZSet0NSJls8kqzW+hBvYHWs/KgMhIsL6wA4qCMyYOmYfU9U8UcDhgy/M3FCckvx0AdwPs34
uuERvAy+94tn59OlJ5PjuJaR2WhGqjk8NZ28W6Hc59dWdfnJoPihKqgrRVnRtp+jvQHTZTX/6XUo
Lhqsj8C1s86Yo+wmq1M78pcebWg/V+jiwbbOgtNBapqJjrf/RHVYfFSk+O63c6e8vSgYblW30GwM
NvsQmfpDN1vPVwuXmCzPwzhUKyHZNgTbXTQNwVEav/kT4QLC4ghimtUAXzj37adVDJDWnpXnkUev
TbPoywY9lplkq6rHg6pVkO4E0Ay/M3dMSO15U809ilpddz+sMrAgKMr4re10ZUHy1PC9omFWVg27
F0EzHyKJCTe/1Z3IqSbIjxWkD7NmbyGEQ89BXP3jtbQLbCrATdPTVofwhntWMPllbYzXEIdw6cHM
SIfBsnzPalst9oBJ2fjzvNj80+93fqXIcqFNzRxDvMCEYbaYuWiOoho7tDDzKPhbQSzpRi/nf1ia
N0o5F98EoOyq212FWdSULD/EUa//0GHTphBk1QcJet3Uxi3YyVB4E5pCyhKCAQHc6B6o7V/WF8Xp
9z/37VwbL+uvbSNs6j4Z4mbPpGDbvQz412GRfrSjwkVagXq/iJYk37K+GuxwmEZw8ELOlsjkMOey
9eMXEy7gqrcRF1OY7Fm7tRaEEYYfGu+028VatX0+99OE+9Zs5gc438pDXN8Sh7pUNG9dA8d3tGuS
bMKSPRMJYPxxRfXXYlH0tIUNe1rGrmJ+pu5CrkKchyqp2NElY9tXUbLxQEAbf+s54OKP3vodjifp
93UoZVXuWRIl6wkDLNX3cpD83wAovkfIrxX47OEwnrp1J0fOouQQCxIM6bpXXnrSXLjYLEXHYgKJ
Ypjt8X8Crjgdw9Kzt+CiiBWxc4fHkzADLRk7NEP/HJX1eCMF+x8j4xuH9wuPV0BEj2HdPdumUIHM
DAQYFuzm57nYumNeyfKe9RgMNLZpD3m8k1QnVXuoSdc+Q3uxTvkEgbMRU+BFKscgOoHGFm+pxcr3
Q1xs233Vh1FzzNux8SpE8cr82meYtenopGubQYtxOU0J3rX3cPNL0yGs8Xr1vuz5ZQodq7eqSPEy
v96JWBrPvV8s8ac0PQzGJg+tthcUDeY5N50WUvmFa3Ckv15cU8CQp12azNR4mWo1yCUhKOG1c+GC
+IC4hYLhBj8UkPoMaqKHDv/4uQcXk5ds+1yUSbdna7z9PehSA0/K/HpQLt6qjbk0irR7pub82/qy
19W/PqFLuDxsM4ZNIKo5wTG3zQAtAI52dLoEkR8/nXABVzrcNSa6iz2LQTr4Tpq+P8TjcktZ9+3A
K1wmtiVf277P+z3j8UzTjYv2tEGyzvODOg4ZSpq0GwasHlKWp7wYwnRltVcGBhL319c8wBzAVmi+
ZQMUvD9VE9le+DQFXlsHZ/br1Tsm44YGcsvaotMnvWEeNYlnv5k58Pm+Xj2odNy1ZFizMSb/UDJW
x64kflykICN9vbiqK8DoBou5iWatDpPR+T1wi+pGoLi411/jBIgHndXjPaJtMduM8FrcWYgj62NS
huKsa1Z9YwLyxFYoIAmSefb8RS4OK5eR6UHotmS2gLMZRsx6h5tXxwQcQK9/D5oZ5RBPasmAVVge
84iQO4ZBYb/E1sVdRbHRHFLSc0ZHwtOhFOKe4I3ac3UnjJiebIBv8Cmr2/hBzx8Bj/cCXoEY4PWp
TFFC572Lp2yq8//C8ke5Ur95Jczovl46bqxYc1RmWcv2O2j5jelswh8+zhjDi6/XDtYd0yZ0noCq
fSdq26cAX5U3PMIl8r9x8V0R8q0dK4YRvSlL+nG8Y/02nwD4iB6imeRP7ZrTb0Ktt6bW3/bL3FUg
1ytBUVzgh0S7JClrkvWDnabqb79jcmxYJ3Nv9zkaMZOz7I/At68p5Kz8wEpAfL/+CBvvFOawmjGr
i/W7ycOMYV7aa+MuDipqazJ1Ih4yTMt8YYH9u0wCv2AFRM/rbc/1mqykxZVvp6nLKsr748Xt+Jmq
S2rUsSDKg2AdM4jXH1YWhmliSz+6Cjw7vt56WxULxDyxdfiy6p3YASXRQZ/c+x26Y7DRVAdWzQaE
cdVeHbdwwSCEnT/4Le5YLMBykDbc8j7r6/kugBZkmojeb/aMuygqgVKfTysfMigrBw9TlTT3m548
bdQFUUUBUTmn5ZC1Lf2IIYRDY+2335/Klc4MCsnXX9RizAmfchiyiE78IbfiYTArQkd3yKPuJSDs
NCbiK1emeNKzqt7FLcBPm21uvSNcifIusGorLFo+xg6ZJHrrMdKi4/tpkPTftijsuTVUkdToyHwr
h6Lyuwou4GpLdoi7yaTPWjJN564b+1PbxuOn3x/pFY/qssQtOLdaItXNIJOqj2sw/9lrvxqAu4ir
0CwVmfTcZ1P7xaLBkXZTa26EnWv7dmxbdIwOSRt32SDC40hmTEbc6vtcW/ry33+qQjdrN/BZ1DgS
Iz/eEfzjd9SOTY+9kFulDdbFwA/ZuzqNg9hvWJW7SKs+mgIoydk+g5sb7gTYSk8RifOD39ad3Llm
Xf6/5DxbRE7SXjXpiBlTz8Udo67BsbbogHSZOdRtKNJpaz2Dl4uzAlZhRn4SddlYhO2ZD+N6pp3f
nC13QVYNHaZClqzJppI87uv8ubG3mJqvXEEXYgU67abKxd5mFZd/YwxNpYMp//D6li7CquZNDjTI
1mWxpJ/WwJ4rhhzcb23HKiG+TsMS73JZEPNKp01fqTOIBEo/V+hirBK7xKGmXGfSLsOh1NV2sOHm
GRZdeFUhuy1vadJmcZJ/C8p8T5d58rN9lzmLVrQoCxlp3JWJnPYomI41KV/8Tt2xzi6fYww9Xk59
DB9QonwZi+hGknP5cG9k9y64qozisiJs0xkmHfhfnQzYke14J5ggk3pjIvvKXXcRVuD32aI87+DJ
4+ATxCxAOJsEfvWaC7EKREQry3edxXaVx0CMChDR1o9SkLsoq7DhC1FEtZls1+0gmuFpJ+2tevDK
ybskWWwuuG2Drs9A5TB9mGNqjiKXwzudA7X/+3tz7U841lrJasdMYdlldIc57dNcHfjQFafShrsX
ZJG7oKterbuRcwWb4l0G0eSHZec3Oi7X7o0TTosu3FEh101maVNmEAfNT5WN7I2zubY6fZ0EVPVs
oWQ+9VkDMuK6z5M0YOaL37k79irLCBxCQddkRdjsj8owee57mx+h+3zrUeRKVe4qORqQgIQry5uM
BH34MTBGl2lUm+ldWUngjYOKn7aC8hte4sphuRQfU9VP4wBCuWxrt/e8/AfK6TfeYq+t7OQGYGXg
Stm+ycadfUmC7kNU32KQv7K0ix8LR0WBTZNdNolJn+bxvA/Uj9GduwCvQENkF31p5B1dJ9KmWp8I
yT0LLBfgNZfhOiQmarK5K8AAEax1qobAr5XgYrygSAGKLlDBZIz82CTQhmvJPZvHLvdXPa79RE3Z
Z/WWo72V0PpxWlZ2Y+eX7t4bocrFeM1URFMZDDqbAYGRTzFlRXUAatJAYkEw9V2z3o8jg7uYrxFA
tXXrWw0S3PBezOvHfvUTb8Ns92u/YyZJ66gzbVY39Td00/7qA1AAefkdF/PVGQCk+w5JSJEUejho
Xm2f6klhPLICK6ZfNu9iv5pF1zkhyNHsZNaD1Ds07vJbzEhXbNYFfyETwRjMRnVGojg5EL40p16O
/Mb5XHGaLvorLgOWNPOEeJ4Mwztj8hYSux00rfAaX60HQkV/vzWa3PBtV8KvSw/Gpi40+7C2eHsj
HUQPDAVMDkOMRJfff//Brx3XxVR+qmRjxYjGjCpCZFCnkkK7gjLlx0vAXVBYN+UTlIexuOni+NyQ
5X7g1S2emGtnc/lFP+28NVNi57CHGYDN5ZQUw39NPJdPNaX6xse+djZO+tAkAhI1E2kyTc1hyqE+
ENvmk9+5O0Y8J2Yrg2bS2crV9yLoP0/BcCOhunJHXezWAomeXW2myQZm5j84YJZ/Dpj2VGldszHt
yqGFbqj0wxJzF861Nms+4uEcn4GV5J7boTwmeVz4uQoXzbXKdudouMNVVNP3kk4PBCzRfvmbi+Fa
ua36fes1OtZFe7RF9J7Xc3vy+r4udMq2GlNz0I3LtKDymPBenGqwrdwIZFdupouYWkoIktBk0Rmz
1XOEmiVNxvmb386dW78UMSkAYtFZZ/ljN/EiVVB29/yezrUv2z0UXd7XmYnlOxuap2Ze/Cp/FyK1
bEuF1IRUWTsUoDQbOpuSafarJFyxx4Am8VILU2WQ9GkOQPsEB0V2vxLUhT6hHWfnZSdlNrb5lxp1
4q7nG0tf8QUu8imY87KfMJ6YQaA8RDe67PPHuB/nJxN25EUFAYEat66/el0dFwmVgIGpzbelzDq5
JA/QjVQH9DPzG/Z6xeG7AJpiUpqzei+zZc67v802j3eKku1phu7kDdd5xa5cHA3Lq02Vdi6ztswx
njNV+0EPJD76Hc/lr/4UseZcSzDbKqzOtse1s8XJDnzyK7BcNM02GdtPDVeY6Vjf92x5yKfdT+yH
u0gawu2cxzpSWQXE40ErHqUBNJT9fIKLpKkxOduuYlOZSZa/6gISoqL46HfiTm0oFr0ICuQfsN3s
cz6Nz03U/uWzNHOBt3ms+lmWGksb+bDo7k+qg3/9lnaAFRCVztdJDSorlwn8PPGOEo77wfPYL/C8
yA593gXBWejpaJrpcSX9n377dnJJGpgQPTQsnRP6me68T6sAkmh+i1+8wk/GMyBWr7wqVRagZXey
ACSDcqH0gxWxXyBRwbp0JU2CMwvblzK2Wb5Ir0yAuXgo1WI6TFkanGXZi/fz1on3asm9gh5z4VB0
MaqZ+0JlSxet72URm9OQyNir78pcPNQWCEO2jingochl+rwET2xIbuQZb4cm5sKhihL200TYermU
QZEmQTy8Z+BxbkH3T+f7BS/aR5IEtyrbt99lmYuEAvRylWQxwbkegpIdbNCVx07x+YfUM79Ds629
2/ohOOwxK7xcMlgfX19ZEkC2rhRlcN72pfsRyGA+oqDIvaYPmQuQInYlyk4LfhDpv02FehEgOfOy
NUcR8P+KvGMNqIMRS/gP0Ot3x5IyeiMIXvsOjh3H0YRUpA1U1kKPLGt439/tZK6ftMZrkI6SJW0w
1v+Et1q/BjPgh68/A8+XpJ3nKTi3FrdYVpDsrHu/oV7m4qaKOFlxe9FbI7Y/gaLzpR/Vjdztsr9f
u1XMhU3lyRxVwCEm52XdPjemet6rzSvPwQjK6yMpVlMGLUYWsjjfRNqb7c85Z56Xx4m5odlALdci
5sbh9hQJ/qNJRj84I3MBUpTaqeRgnzov7fSot7xJKSGhX4RxIVJLDC5kpkx+ruvmUU/x1w3zq14G
5SKkpkJE86qi4AzM5H+kN/09JbMfUwhzAVKQk2uGcbfJeQ6bHwUBXnhEP80rOWMuQCrWuNs0HxEC
etAySL3+LcLF7y2YuUxQUdIP5Wja5LxV21cIzXxYe/OX34lHr294PM9lbkOWn8sdNKF7tH7bRqZu
uN7/vcm+YZouPEoPLOYKgeQMsp0224iY79ZZLs+qWsLlqUQRcT9gZD6FwG5+LxQLXuDi2scN0pTQ
hhwX8xdJZvVCCUSMUhAaxYfZzolM+7We/4sxBvNJdFH9b8X3WKW0qPmHpWqFStuGo4+jkmj5UQIf
+FcUxsA2BUOtgXQ09KSV1IdZhsu3Qvb7HR4YMBRsmuZ9UZBgSW01GwizIhFO+yCZl7TAlck6Hu8Q
zab0wJVswaekQ5PGRYHHeTOKdwBeVF+tDArQc8qV3VGz12fVBPo+AJnuIzemx5ZM4geaA23g6y/X
xwV0IaIIktD1VKZ7NeEp30/ZkbngsI1NwOmPSX5mEHHpDO/ShcKJ/P7Kvf26wFzkVy/aol4uG+8x
8/5jRLH3CFnS76Vo1LOi3fzw+z9zJSy4YK/J9iMbYp6fyRDe51L/P2dn0uS2rUXhX8QqjCSxpaQe
RHlsO469YTl2HgmSAOfx17+jrGykFVVhk4VTBbExXlx895yXBSH9nT/hVtvXWO2XIFuHNeRv5j6+
ZATvOkG9naTo/ExjpMt61SYOdyAT2SWc+EVn8jP0Cf0CVdcPNJuRn6nVEF9qGmcJD14CSu+V3r2e
dpCuslbcRA3B4lGXrEIJ/Mi3/NEMEz3YYfczOJahs1mFZh4m08EFfQwHm4Rie1PC/9ZzTNnvY7rs
gHOrIIwvSMo8072kh2ampd/x4ApssRkcdFTt8WWU83a8Wl8duqrp/K5OrmVi3ugxKKDXfumG7Kdu
6A84vX7871V04/bhYl9yHyFQRcbsUszCHHXO5lPE4a9dxrDuUTbYn3eI59/5sRvLysXAaqRlVqil
Z5e1LRmScPa9NJFXKli6HBiKy0VfaOw626iGQ6fWU75EfsigdEGwWYohtnLAh2ekfmhJ+zYfMj+1
PekqbaE0hcGIGaM721hAiiAuTzI08fG/B/hWn1///ZetTJo1hGoAoqJhCLNDQLsyUTtr/RaVC4IN
bQTbx0iqi2jx7AcPkDnZRfnZ79OdFZuXVF/tr9UltBNsWMhPLTK/jdJV2ZqKta82g16BmvFT3D01
Ued3W3ExsDaHe1ywU3WB0dMblNhC0EP2flkOl/+Kgt5OYrl+dYgCa5JVhygO/EoApAuAxRXdbVfu
6tLAd6ZogzUR8DTwmycu/4Vpl/PMCnVZG/XWmqk/FqTUflPc5b/0xgdoCuTRZdX20ZZ8PpRx4bn0
XZmtIS6LutJ5eNGrTrnJnuPVM+x3ia+10GETyiK88CXvE0uXR9arb15rx3VIbGlB4WxQhpdq+GMU
9l3VzH6buKuwZaCjTaJSh5daY7UrFj4TYb3wTOnqaxnsTDTeWpgjjsElmL/xan/x6w/nNr5m1FhC
r30dhORCgzJ4Wnuk27xadwGp2sC7rN9MeEEuT0IYYFkPVUzvBLr/PFi/cstyEanJ1CusHoC+QawY
y32zEzmsZZg/w8YF4btUP1UQFckWrzIl0oTfsZbN0zZg7ymyjuskr8hyCvko8cwYoLggx4H2bm1Z
QfFGXWeHreyo38bqgiEcMubhomp5WWlyndSD18OjdAmQMJ8aWdZol4ThAh2ThiS2vHONvXFEupRY
xgZc8BiPsA6rFLWWPGFR5OdeLl1KbGmtkgXdwgvSHT9CYr5OWI1+s85JIVpYlYeUKXnZLFmOmvTL
A5f7vQTlrV5xAoeqKJuB5rm8dLN4kVVbJoB+/PJALhW2KgqzHnAyF23UAfHlD7XufgkPlwoLJlho
y0DIi8LlGTI0M7I1Vex5SLpcmFI5IrMBohaQ0/t7jqHpJrif1690cbC9rqA3PgPy06INIJjTNVCN
uEt53CgIky4QVjPeN/WM2XKFkJL5akQRhbAtSijOt4PNY/4+z1j/iWQwTD1ko+p1Al8r9Wi3cTnQ
sdv8pu2/9LeGbiaBytjVKO5tsLcXVFZ5VfRLF7TSGumFfpvEZSj4xbTNhWa5Z9POcoj1NoW2jfmF
zGDdAhg+87G8h9PdWGuuSSL2NE0my9ml1dORh/Uj3We/m6lrkDi2sh0AR7ILHlJPWhZpsco7Td/I
CPyLZRYaDwoKPR02rYVN6vY/PsjuuFes9rv4/iM188vlpWPa1qMI2AWB9PNOh7P3anPpsKZcSgKR
LHYZDfokJB/aWvlNFRcFowgE1Dpv9MLjbEqiQKd0z/22NxcEI1K3bUvphu2tK4+qmKIECjbW76XO
RcEC3jKUIxXk0q7s59Z3eBfRdz78xmRxQTA2RWKLpn2/6EJtaWuuk3ycy2RWwjMKc2kwWa97MbVs
vzRhZxKVZV/bUt27R9/IarryWX3fW53H3Y7Xs3b+ZEVefqiXrvgqV50/ia7sPW8F/+zfv8z5HclH
oeS24jFAvaC+Eqzo6BfouGhYxgx4yEUul3iut6cgb5pDNEV+dSDwrPo900AUHjFog9YVj45jPHQP
tSbCb2a6bNgYbXuVzwN6ZTJLEozqXYd03p3w/cbcdOmwvZ6qfscl8qKx2RwMtfXToOP8cS4qdmev
vLHDu0gYavcnFVtUPucNWBYIex36ht27Xd/6fgc4CUhQs3YjyyXaIrhu09ZcoKqi382ZaP3ib5cI
y4qqgwnHsFx40XVPQwAZ6xKZ7KNXJOtqK0FcpoFENnqHA0dIasa+8mjyizVdIKyrmxJWX/WKopUS
ogYqSnrYNt2ZObeGlf0+50s2dT1se9YLkc38wOGA80gM6pb9usV5AjJE0bit4vkSxvbY6/7dYoc7
2/GtD3cW69xxlbVmmi822N7HdREfWD4NXpNduEwY0nXDKFrSX+oxOE72B3xhvB7VhSvZxoQM53pf
h4tQFG6ftjktc+X3gCxcJGzuxLiyLegvImjyg8jjD0FZ+FndCteDs4uEiUvSDJdCfa6ImXDtqXz7
+7ov/HJkBGomKGBA25Novup8+IjqVq+VKVwgrK7aqquLcgDXEegEcp4dH2uvxSNcIqwwHOkvmQ+4
YYKOKBg5BGEXex0YwiXCttWavJ+vH17M+6FtsnM4cnbyWZiYa793+Fo10AWBq88FJmNvKhJ931T5
4te0szD3DnKpK8rtLhnkXZKSj++18jv/hct+Td2EYzQ2/WUy5O9sDj+RevFCnoXLeCFz3FfLiKaz
oX6bbY9kHLyui8LluyaZFa2CTfSloFN+rFtND/BsuPdY/fo+KFzEq4apctfCSvUy4BXsDbc0fLim
8P02QlcEC0m6ppZ50F42tX5ilr4p2uqT1zxxaS5BSlhsNHl7Cbdwf6gN+RnskV8xi3Bprn1vu6pE
FeBlzNe/GMCUabwbbN3qcefIjDKl7L7p5rJGy5uwbw/bsnolvYWLc5WyqKC7v9rLBIvDVIVqfibU
+AlACtf8rwXvMQkwSxeEtvqA6sOjWGHU5zWcLtHFa60pQ6L+YqGMfGpFM52iuKPv/VqPf9+vsqWG
Q8PKusu2qWcpL3wO74Qor78fC5fosrNgJd4w7EVlVTCeurkB2TOQqfkRwdj2A52L+Cla6r31W1Eu
5BVVCpaedEQ/iZCcsmhSh2rov/t1k3OOMmmg4xtG9SXqgx+djUwSd5nxOzNcyCtD3SjdA2Uued98
pjAo1op6BXPCddcMc7J3emzMJYgm/jQN8lhnu/KK/IXLeMlNK5aNo7kMEkzyGKBIOCbIGPp1uXOS
Yn+M22YqzUUa0h6buUf1JeT5PVt3DtN5bQsDTW172fPou2m2SzZBLfC/v/yf5Ny/n2WEyzmBP4oV
ilDtBb0zPYVZW9iks/12nIQxb6HspR9kR/f3/RJNb8Zy2E6GNvRZ2qDE3heN8APTtTleN0OVLKLO
hgOkGLs0K6eZnmQP6ot1ZkNvQ436UAuEA02Zz2/gOOuH+0PB9vd9gUwwbOo0Vi/fop+zoI/dtHnl
GoSrllWwqNwo3NsuQ5clTQtzTTkJvzS8cBEqI/a1oyXySDXL4MDVvcsqT39y4TJUmsczx162pXNj
nmr44P6vWJri539PmhuHnwtRqb1a5omWexro+acZ1HFhyo/FEC49NYmsQ5a62tOCcMhO0QGaVqhO
8rOcFO4bZ7NW8RrrLEwBIbwFR7kkZVP+4dctTkxAmhUA9mb2FAL13WFF1eXjEAk/WTjhwlnhkgWx
ysYtjaaVpZkwZQJFj8kL+MCp46whM8Zxa6RM18nuz5SX+lDrffOLC1w+q1QZHq3zKkoDOX+KkNRJ
CpUFftujy2NFMCdqC5mHkDrhMlkQSSZlLv105+DI+HvHjAYvkl04bSl48u5hGYrqYcn8fFtx7f+9
8V5CZG2IKE8XGX3NrX4QQ+tXEC1cIKskE7ZyWfG0gUzrpj7brPE7S11VLjwDxGFoY5ZyhbUfFT0/
IK3sd1FyWayZDwgwYBiYBuWUZhM8tknkWRQgXFWu0oaZxXWdpaic3Y6DisSx5H4pOuHSWHEcqabo
BpbuHe0Pa4MMQwZR3DsH9Y091yWyYos6bjpna9qIov7TsHgZnoqdFMQv0+DiGQHqwaCxUfM0KlDb
FuvEkMoPRBYumlBETYC7wI5uD9s+oQuUEK9Cml67rosmwACuDjfbrilZ5jVpiiE69jig/DYXF1Zb
ZwanB1hypRXNdQLJzHMd36NWbwypy6rlCyxF9jrAZt7oNlna4akj82evXnFRNTVvgkMXmqUdL8SD
DVAEMCskHfxad/ateOEVtPPGNS3HjR0qNj5nweBHIQuXVbN6D/cpj1gaHuqNt0mY954T0WXVzMQj
uWeKpfkqnqCXBbtMc+/55dZo8t/3crV1UVx1YZjWk/q0jNkDSvruCbfdatuJLGbTRlVulyilBX+P
iuIXuUV+B78Lq7Xc1n1p1Zr2QV7nh75kV4l/ucGPw2+uOJFFSDdK+0hgBUGWEw/5X8qp/uLVtKsv
RWqbhzrDQYR0DMxJxiaEm2Wo/a66rr4UlDiBrMEhLpUMl6Acz0bv9bpOT37f7kyXsmWc2waRXBP0
QxK18QPEmT/6te1Ml7yGWnowTCyd1jml4/K07bvnbuvcdLtdhpvaZpZCUHR9CMSEJ8x4IZ6JTJce
UuMKCJaiz9sNgEeT8fJTHPHAr89deKjbFUS8Q7um9Rjxhxgh76kya+23klxokA7aQF6o29KxoCLB
O/uSWIJaLq8xddFBSCqWMIPVa2rCpQTqwfoni8cBv5yRSzONIhrrpWh4Skjxdlrm8zZHvl/u5KNU
Txq2hcGSypmosyq2+Smkq/BL2bPrlvnLq5GZ4VAEv7klLXe4dI1VUX+ORC+Pfr3urFKqRItHsJLj
wIiPYUZOcAXzKvUQLtI0LJEWejBbWrZhlwTI6xxgfuRnqy5cqgm3lrAbNny46jv2rOLNnDIoRXgu
JGdP551UZS7Q6URW+pnqqU8zs9+TJLxOjFdSUi7UFM1LwWvc4LAJ5OMDJRH/WavQvPBt6u/8AddA
5bWfiH+fNWTs6wCS4jTtIxu/y2PdH+uwD0+riQOcIdwPbhUu6KQ6mJV3S0TTqCm+iqh7n2XcL8Jz
Kac6mIOhs4IChavIOx5zm+RjGPolvlzQaWYC1zp9bX2JPhAVmGTqyV9ei8olnHotWwhcLWsK19Lq
s6mL5d0SceiM/3fz1zF8bWydNRttE4nAQi+pCdrtpaUwtUlg7Nye6ooFx52b/r3uc9Q/mKIwf/z3
b0av/ib/l/zFiqMKwl1T2tRUPm4Brq46CB4IILcvcPTd3o+0Qyb0v3/sRjToslXbyJut6gU2VDl/
RA3A90hpvzPMZau6sFhka3HK2CU+TM3wV97unueAS1aVcAXv4Jo0I21QF4e5nfF2EPv5igiXrJJR
TSDj380pq8LpGdZv8wl3zc4vhnXRKipEO0FDZk7HHqIT14coWLJ5LmQXquJ1hDQBeJu0lg1PYor/
5OudeXljqrgqW5Jl7Rp0FB9Ol+C4XkmWPjJ+Wk/CxalKEoEGI5j1JocOzhLMyUSW9YPXLHdpqn6F
7UYN++QUF9jySUdBlkxbF9958btxALg81TrUKHJp6yWdoan2aWRQm0vqEu+4dCygZTeWnlJHwpXb
CsZgy1AJuaR6Z19HOSbZjLy2Xx850fgAWq6yNpzTWQ8ygSpKBY62+9OvceeQbxtZg/pdZhwBuYUB
rnqzTqtXlo+7bNWMtWSqpZtSFa31Ce4mDVKU0U+fD+cuXmWmBiDBPC1pn4vhcWjXGBoasIrxa/16
BPwScMKQYAkj3i1pl+fhgeyzSUgse8/Wr/P1l9abDMbpeIib0113U1IN0H43qrknof56ZMVdS8xp
mFRTQyE/RQJXPBDsyJdcNPHTFmaV1wnCXdQKbHSxzHk+pEvA36IY4H8LDf0cPbmLWlmal2FXYbqz
thxPciJbgipnv2dW2Cb83vWjUWM2ZtmYBmJr3rLWzk/VKKM7EefrOzF3YSulCoJDal/SrW+bZGXq
pdTyxWtKukTU9cAOs7Gc00WQ59J8m3O/KhfuAlGxqFgoCVvSZtmawzbuLNn51HhtX9yFoiBayQ1d
0Cec1POJbKM+CtSeeaUquAtF0WpmQaew8RK2lamdCojhwzjI89uvS+yXhbpMnEbDXKF1qI8/6H3o
D108eF3HuYtFqUpVa0D0nHYx/QyRybfRTvzmoQtFYYpPtirR5w0z9lTa7L0lwfbgNxGdJSSshrIV
4WOqUUR/yElvD5290/aNvcvFooycKlAbakphbbgeTNvXj+s4VEe9lH45Oe6yUVKIQuejHtMS/+9h
QNb1UdfSL2znLhxlc0vWbo/HNAbXcgmC/QudbXMHKb7RO67c1T5zXGkjsqbIiFbVE2T+6g8V6crn
IWfhvR+5sYe5mFQ0NRZ20HRMWTk+WSq+bFHhFe1BSOz35TRtRtRXg4+0oT1Pxj7ok4psdxp//UaI
HP/vjWuINxN4B2N/1BL19f2sTss6wbUVNPMLHZk9sDYnhy5Dua/XQnAxKVRkMahRz3Patz07TCGp
TyTf/aQCuEtKsUVuFFIhfVrq4bLK+D0v7Z102q155KxgLeqWkRFp49Ay8RwsHdD3ibXHDkJCdyKE
Wz/hBK0kRsVaHeHBLi7Y+ndDVHlaJqy6pLfqXhh14z7uSkPFkMNq2Ih7rOrK6cdUFuQ0Dbw5lnqj
z3k48Ce5kdorUObu82YwYYzrPa/SbW9+2rIrTyHBRctrJrl8liLQYI37dk4Nj7/k7aKTPkdNq1/j
1wXzyyFWgGINyCoHvBLKv1E3fkbR0P/8mnbC5KYUSOON1yMMPE+TcDvXf3VDS/1MUbgLT1WhLmir
oiVlNavf5VkB18+58aq24S49ZctWyykbhjRek2W3+mdfZ+SHX8dcN9df+jyCF8dsJtUjPdV8MUx/
6Jt49xxPJ/XFYRUAMmBr0klvQzLk8rmr2J2M4I1N1DUcLMZrsWknmzTP6HjgRcqI1cncVjSp5PJO
R9n+IGu/F0/u0k6ZDZFahnhcCkpOHzgtZBLGtX7yGwPnaquIMtCQ3qZ04nnzDQkR8jRTKGJ7te7S
TnxTc0MtRmGAC/i7bKuyRzqvxZ0N4Xoi/ju9yV3caSVimgNFp3QUG2+SZon5IYKDTA6wAieZiVjg
N5tc9EnIIYbaIBnS+So02MBZKmHZZu/k1G4cAy77FIYmmKtm71MSbtmLtrAQqFtLH8YYEiB3fkPd
6Cvn4A+awE57nC+pWmt62CIURG3MBm8WNpXHShX5Q4PMcxIvlEHeEbdWz55z1jiM38lYhQM9yzVr
Tzs8s0/B6sdHcJeQ6ueZdes+03OQFzzJdgme2bOShLuE1FILPC1KNF4XtU0g79fI2O9EcPmosOdh
yymaViF0T+LRmmQE3uW35pwVbbd9npuIzanaF4QSHELNaVdF653HuhuT1cWANq3DPBLAmuu5mLKk
G5riktuIp2aN+Z0o9To5XlnYLg5UBawlq0F+fA31//BWdNAj1C3+u3v+SeC/1rhzHBemh6d3PvQp
kNdCoeNBMW/Xt4MCbqMnVAm2T1le9c/LVprDmLfmgcwmO/HGmL//+xNu/XlOhB9VtZkWjFIqDVRS
4/h7mHXf/Zp2lnnF1nW02zCnAV3h5fSxjPxUm7kLDJXdDtNEMSKKMdV7CH3w2Y8W5K601SKBTFqF
Bwspgw/IfX4XuZ8ZHf+XtpUtMtRU9VgLRP8vjFCLPMTVX35d7QTvds7g6bzt3dVd/fuwfmDB6LmE
XQvDul7sNMYFPRtlENCtJ27UndvxjbnnUt8Z5WtttxxbjwHWELXLQSz2i1ePuOBkpYa9EBnazicN
/nCwKIAI/ZgS7sKNKPgoOW10lU7WfuVGppoTP2CNu/QUn0jQZpEi52LaXpQIPkdTdSdWvBGjuOiU
bsLF2jEg55x301OwI3IQbRu/NRORRyga7Z/8+t6Nd0dimz3KyBmqmUlWZW+hbv3Zr2n2e5g+IPVe
wo2SnjNl/y4HfZxgLXtnN741HZ1FVAbrJsMlJmfUwPxNoujPrc/uqSjcats5CIOsDXObo0ty277t
DJNHeOKGJ69OcQEqLE/MQ4YP70z7XscdbDTV4CcfxF1+qocncNllkpzV0r/L+fQ0bX4q1NyFpyAP
p0xcoel41YeYy+95SO5VUN3ocBedanoxt2IQ+GyOp2HV/AhwTfKbKK4SVMXbONcxJ+cwrj7Zuv0j
buydiObWZ1///ZdrqF4YFKB6fDbf6fOs1WM/SL/7j6sD1cNPK9LdtUeK702/nWMb3kkd3fpoZ1ES
Y9lcU/QHa6pTPB5Wox/8ZrazJHlWBh0i3+tOUv1Bqj3ZWr8aMu7KP7ENiqG9Rnf0Zf7O1lWiee13
j3VJqXybCgkDMJMOZG6T2Kz7cS+GeyYrN3rbVYDaRRQuU1UyuDDmn4pgg37avnleLl0yqijYwkmv
2VlN2ddyVl/javU7kV0yaoq7ZeXzddV02Vu76ENoid/UdrEo0xRqmBdMk2zCfW7MNRTDsujoNQdd
LqpWebXlKDpOe93qJ6j38+NU8nt34Vuj6ZyVNZB3EhiKBa+mr3Pdn9Z28hNN4i6RFMe7Lptqr0Ab
8jjhRvzVLqtf7OYiSaVmYRbkhgJJDZJxnh73xXg27ZyVtlwzHc9BmTL4IYkyWYevXiPp0kgRa4zK
VjSMog5ssM3BTLFfXOKiSBI6k3CFn/bzLGeelGG/olIS6iN+H+5cE9eAVZmkqkznqXxDy/pHF3Z+
EBV3WaRR7FWks9KmWEAAqAhQWp5AHmz0G02XRoLPxbxUZKjTuSr2pzDn5hjOvikdF0da82pQcqia
tCzbbz1vf/TR4ifqz10YqQ4yU5vV7mdYkYTJxmaSMC38YjaXP9q7ZmZlZPaz4e1RmOwz58W9tMKN
PcU1++tiQ3qg3TYNePU121H2PhjpeY0lzuokQxw3TTOx8zSua32QfRlBbr+c/bylmcsgZbPGZkX7
Os0C+S2A3kZJSr8In7kI0loHpKd5ZPGSnEHzsR3WB67VvXJa+WqmiLkST8tABgiZqSbd2rb5vlSC
fOybSb/ks+KPPhsBc4WeYmiEinjnNt2X7VtdmjdMEy/2C8q+v0eePetIRlFmnKrG6DeijchzJbvp
znT/h5//d6YLViG/Nx+NslzXpbYplL3NMVpN98AbsT3k9UYPTIr5kHcNyRKqx/HzHsb744I5/H0J
lvFPPAvkfzKc79kRvubZYzUX4fe1R4ojpH1hH6FROR7goEOzEyOyP+Z6CB/2QVqvCIC5gBMvJmgC
ot/PeHw6wrCvSvq1Yl6XCebyTRvXmxQLtFPjaU9K0z5W4716wH90iV/rdCd8LncBwwraNKkOsAUf
NGjoI5QZp+ipBCbTHka4w8gDKTuov8H16wnIa9AegiBbD7PKxWmoBLKCciyDI6tjWiYo6Rg+8ZqS
NMtn/VjkMzlWkDV5jFBJ/ufUxdFbFKmjkFwr1R8zumFg6DWqsVzQP5YpKx4grNu/6Rmel40e1meo
FTZp1nX33i9e3/uYC11lg67KbkB3huZnv6iUTH4GMsyFySN4pEy2HRqEJYJ86OZxTdioIq+3TUzT
39dHOIJYLFtJzwNn+/Y+C9d6LZMRxu7K61YCy5Lff6FuKjX19UbOVs/jlPYqV+rcljn7w2tvco/L
iuPhi2+SnyN5sn3bKTwcdUt2p39ubK7ueQlFPsEhULIjn7cM4zMPqgwC9AqxCmtRG+m30v91ctYT
pOBlzs9zLJo/wt6uXzIe935brHt0RrRn4xDCsW9ah7E/BgFA55XAb+zOu9rrc5+6R2dbFtw0ebOd
qz6YhmQa1rhI+qCtvGYQdY9PWDNwiDv17LzH/ZoUV9D8AQYW/ex126fuAQo7gSUXS8HO9UCjA+re
bJQEWxPEXlstdU/Poup7bm28nske6K8dXqQuas7VnSPuVu87KzgwUU+GAYlybgwMoEwX9cdRl5vf
QYEat9/XL9mirBVdv55HxWqdCFjeHnURbX7YJ3VPuTwKxn2jPTlTUw54sTYDDrqiNH6XGOoedDAl
jbOlwwquiZAnKN3DAGYr9uWDz/ZDXZJ3sLhIU9MsZ1VV9D1bqiY7NvCTjz0XlxP3RvXcFxObt7Os
s+m7hd7j047c5Uevr3ePLchGtHwaiuU85GRJi0bju+PYjH6+cNQlhhkE+sHconfkPqgGTB0lH0HX
rX/7fb5zQa07Lvot3tZzbZb6SKqoqOD6x3s/rJe60PAswxHZXL6cM3ADL7hsTNupqipp/PZ9t3v0
OM+jyhE1wLrtbbj8WXmWETEXplZwDUN2DrXBWZgfIT3wNQ6kX+kWc3ulqWDlnMmgSru1f1FFBlfL
zGszY664ZBUFrEYJf5G25VIlY9yXj/DO85OqYS5Ibdga2bZu63QPOv5mjZoV8mWenmfMZakBCUuV
FUqnYRm9DQkB6Fl7ZZDYv+yCycpNDSnMFFUJf2VB/3mn4k6A8/rxwVyQup1hvh5orVN0/fsowHti
ZFY/Q3o8Bf1+dphSNwIugjrNkRFMNgM4pc1Lr/Q/cwlq1IHRKDBLcBZl8K0a8d6CKlW/U4+5BHU+
mmDL9zE4801/YXmTitqPK4ftzu+doutCVHmDRPrYD+Wb1ernzvDwvc+OyFxyegi2OiziuUDBzfAW
Md6clEPrBzIxl5yeslWKSLR5almxHqfWwrAo372SjcyFpLnNRQ73ULBGVGcnKBBsiAWsV6aeuYy0
5fCDDfAWmpo6WE8Ny+IEtdgvfn3uvEPtYxvvK1bRGW9G47OM9/1oeuYHeDHXM3dr4qWeChqfx110
bwywiCdilB88zlw02hQbfB5g8nnuxTofmlLyZCrmwCuyZi6ubJueVgvkmc8DVdVhoPtx7Qo/qp65
Qo9bHiFcD7f4HDRNnJQi+ibbcfQKu5gr9Tj0UNOjkHk464AXb7OAfwvCsfObjS6tHI+07mIE1uew
KF+yhi+nWu73ap+vcf8ryReXVo6LuofxQxaeIWkgHiLBizP45e7YtNzvwsRcxceupUG1FiQ8j+tE
j7Rj2ye19urOhf4fsY7X/gL++wbJ973jpKijcx8NLPoGHYXoZakVSYpd0/MIE69DyCHZOndZ9V7Y
HuaIA91etkLMH0bYvP8cYcdUPwgJbe2srvmDLIflY8Qy8k4gVfQAy03ymRpVPc7hrg4T/BmeUZBn
QU/CGd5rT3BpWVnMVMxdJc+Sm/YtpEL5m6EJIaTm1byLX8MdA+BqFsqzWLI/u6B5oUgQ+TXtJO9o
gClzjWXOQU03XLm79ZCH6l6e7NbsdCICGyvIxHarPEMby0B0oQv3Awt7+pHq2foFBi5xPTIJX8t1
kngqyLev8RRvp6gu7t0nr8f0K7PTJa4bAmdhC1fHswaR9rHq8vW5xOaZH7pJDfxA2h5Sf6Fg99Sh
wxu/d/33X9AMoEfT3OydPC8qVkcoSmyPBdJQRwiK6QeLMOXHnXG/DsFrf9h1yH75IUL3aiwX0Bms
nuj80oi47A9tb+kxrntzaOABkmxcNi+5kUQc4dfMUGBOmwkjOPTwClLXqhfWS/EcVqX4ouWaf6qq
TX0AeD00iehmjvVoCLjJfQF8E8C7BEHth5jUxbtyDPJH6F8un2rImT1Pti+GhOQ2TJG0/7yXIj81
RVM9GpSz9nUS85k+qs1ujx0P7OeaN8GlqcNxSWTEy6Sp9fAlZ8iH3OmcG33jJEHsWNlad9l+tpOF
jjG16ynS/M5T5a0Rdve7fu7xclCF5xKr+hEyQOWDNKI5mapvPw56K+/k0f7xdXpthJ1ApdiGsrOq
xdEAdwDy3Jqlg90WaMVkgQHgCYSx/QKhoO4HShPlqWLF35RVIqFmqxMNDOFxKLb4DhR4497xL5ZW
dLTKUbVzHpr95wBNuCQz6Fqv4XJx2qBroLwrkDEUU/htNUk9jHf29Rtj5dK0PMirMqwRvJPArsls
dX8gZJFJtIv40P+fs+9orhvXuv1FrGIEwCnDScqyLYcJSm1LAEgCIMAI/vq3fIf96n6DO+y2j6xD
Iuy99gpx+b8BJ+m/jfj6XhOVcJfiVfVZHfH5bOj/qJZK/z/u/SQcjP9pcsNeop8jZfzkkRXxz//9
8Nl/2Sv/OuKXJcAcc0lyIFZl+Ubjeb9lHdH3eUdtOwlhT9vIwo3mbPvfxpP/5uP7eA1k7V1+6zD8
vOVYqg0Sjfn/1lL9m4mfSAe4cNb5zZW5vyljksqrpPzyfz+t/7YP/tUNBkuyGNOL7GaO3ZjKW1Qk
YmPpt//7x2fsv41A/x0ljXHzOCgMbG82JlLktezgzu5rG2dRnlYlbMbi12NbyfRHYYpcmqo7uh0+
P2m3RbDyUywtuK+OHvfBWCFY1nTkWYDasw61n5JllfXMCANp5rBTSPo6otmQv83/2YLVvIPE9CkW
V4q9whB/OR470hfiN6yEekBTu0BsU1KNh+7MY6q2ofWhTM8CGSZRO8UWl8W+LuqiYbPBWgknhR8z
d/4MEt192ocOQcAmcAjPTBHXuZZFA/Nk2LImEhdwOUOAfnERK+4HOPu+JCrmeRMfSm7Vwnt5QlzB
p1DR8Yf/NbgblrmrXFzO3znd+aMVA/mpy315ctLEJ0mRSbIdXHefYQreVsNOBv7kYV71QzMWR2cJ
j5ThiS4Tlkc1ofrTWOSqi6o+S9xTqXrfTDruKnij4R2HfmWNXwqNXjdz9ypR8o+ybqx6MnwZ+yO/
L/EdENcg573GZII3JOq7uu8W/UL9jnDk1Dt6GvE6n2MYvK2P5cB3W/PCFE9IaOFPEafqMiw6iaoF
SRx1f8CPH+jxno5fIIYitpK6/BF1MFRlVJC0yXT6LRcq/s3z9JOE3mJOp/xbUTJhK4iBY1WDvd03
0E8VjR6nqfH5vJw6JiYQMFXEMcqlsPP16zS+jdOQIoFrkMgY97JMl8smjzR+KqMdEji5bm67dJ7v
2TdnR0fbyBp8fgnF/ncKnJu+XinRF6dIcsULsPgtTQdp23XcBGzZxg3oz1wpBON2b1ywDb6fU18G
2eLYtN1cR2Zg5j5h+GiVKbvWhxfxs9IizusBeuYTF1YjyX7Z8iVq5mmz4jr3g5JPZl/8SWG93w8B
+cNLNk4ImKUjbcyksqpAU2IaM2g/vtCeDfGpmByNTwZTQXLqir30vBn1AUygwgjbjk+GRgt7KBx3
8s04R+Iny5JjJhVH5RjXRpre9fhN3BCdAR6mh6mVAZHjRnKzDKc0TJs/wb5CZO/rvKrjOeIGqWwK
ornxB2YD/YZcTpulm6tS8AXWqh/X1dynaTxk9ztoIeq3OkSi7hM14a9qPJPiBRlycVQFvIziJFVh
yCmbfMkum+Ge1SbmoHdXY4wMu3qdQskeuKGl+EmhTPEn6MzgiscsPtAc2kawBNr2fOYvSGCCmSak
VmQ7STfm6gMWmxOYNGjOVvE0ZliIZ7asK7lZO3bIWB21At4wigUcsxnx7utzzxbRdj7ioFQ54VZa
TeW2ke9DlmXjTxcQ3PzCcl2gYokZtme+JGN2OUxO988uldEKr4NNOcSp7JG4ZhpGSE0iu05eZyLH
+SMrfZc9sLjr55+9L3d2gRxCRd+EzkcUkHaiOwMfssvymtFt5G/4lFmeR1ccMa22LGLmUdF4Ws4w
PCZLm+spNl8Hmu/LA02wrmHKryPaupSE8TvcLZcCneYgsY4RUlWex34p3cORiVleyq7T7kd8sFQ/
hHycRFKv3sWLqBCRmZErhQGQ+eN591fNaaHpPHcJnMEuw66DuBsheEguRJao3KGi2ofjupd63UTd
F4VVzRzv+d/TdUmi9bs5iJ1P4+LG7D7FaRSK1irLu1uvIGj+vuaEwH+PmJKklTEbz0UFITtIswPO
Cn3d8Z26Fw/lr215yafiCruQYvhpeJjoTSLk+aS8LIbzsOHvIwLksLyFFzdzLzxFQORQdUmf2gvK
mLDppjBrPFwg91e7OR0lQ6BJGPBiHiOSg4uDfPdFkzMuIqj2klKp+brZZTMfFBnb5JJaGBNUCrZR
opo88b4Zp35I/hx+jZazTmAd21Xe0zVURBZRI6ZERbqOtXXLu03pHj+bwfSmq3DSKAGXxyR2AjAV
AYw0DWUXH9WRWFxQZaEV/wc+Glv0Sl2SLDcDX7z9nOuBsvukT1b2u7NpknybYShoTh3JZv4jS/yW
Pmiau/k177BIP9c0WulVgjzl4mqM0iT/B+5gs79kRx7Fd5NZd1MV0Nu5D7qua5BVtmKS9Z2makpO
VkG09NDPMdnvN5ehOaqGVbD+fZkXXj6yZJjkzx0bYZVVTreJf2NB8ejU8S0lp5SGXdwryPei2mUh
KWSj0zyD8W20RefeL66428AhU+/AjtLBQTu8Jt3UcJWWwFliXCbxb+TQxqrBP6T7vvm7OaZQc/je
h61KTepj2qYkKfp7lSbQyNcH/LDWP4d2U//emaKb3+dDRRTtWejCN2ZZL79mFhzNj2VQWbCNZxFZ
ihNRGfCkdp7HhN3Dv1X7l7SL4kleNNxo2VbDyWF2l0W6PROXseQqfGiIxXA9qCLLeQvbhVKrig1k
LPaKHFoVBLEE8PzIqzkdo/U+ZU7xypQ8p7htOZ9gQ0/87IukBSuPsKmRmSlsfqYLGCs/JwUbu+K8
IY8IZtghB0/9V7cUbg41WVZQ1XTgkGFXLBixkoqYJGIrRLhqP/OB2ak/cxgWiKRRpGSRuQGeX7KX
dIV171Zne0nce6fNMo5V1idS3az8a+lY5yoZ9FENbKM9lMPreJCGrbOhsi7BCIrPnYmQZAiv2Kwr
rrB4Dv2FRiZZP4t4JPS8pSoazxLQE2uKg/itnqjuUDDtapKFOiWWcjFgKLMS05JuPcJ5IFuf/oy4
NFO7Lyz/7A5qkg+q16y/jDvi0uY0T+thVuY5jfYirkifdPl5QLnB7kqRxjtiVAu2h0txJNmNIXMi
4L7edH/iPlrjbybrxdGSMuJFdxbp3kf3YYrW5DfTaXzJ8yTvzgwp8V2L/IupWOtyRUbug5Jxkj7Y
PcCprwZKl4LLC47Ps9DCwLNFr6uD/DAL12jxphXbArP4cYG/8AoHn3OJMsr/AokKtHF8ZRACrr4v
N1dW0uwlbVnGwDuuDoQSmeuGyhKnhurUUpXwn35hYEAbV6Gq2nJzDv2cpq/JQXYRnTIau/2miVXd
S5RMMJBFyESKcg1bN4FDFs1MKf8RUeb8hSl6S8DuucoU9o44YUv7cxtLeIO66ehV09GQsmuRTJ7h
zyYTTVUEFE790wcO9eOxykjeUFmT7MfscXM9gWKv01c+HnF/XWeGBUjADsRgY+6KWZ93Hzn8JqzP
j+WC97f3LwcpkDY+afUHQydchh0/LgLhxp+UThLEnW016/icIRVjuaejDN1TBlFw8RR2gLtfQgYR
zAUqAa1ktQ6yQDjEkIVwQiDSZD/KJImK0yDmmP3MF7psX4oFMqsvXGjPf3f4XVHv9JQe8hefaURi
yHUOSZ4OXXYWxgXDMMf4ZjExlYwHBWnjlAfsXz+te1IDsVWhsnFOxZUB3z51uwXfGO6Jozqn/Uon
nBV73z1xsogIFeUQI2MapEJVahA225Wx1H8tSIyE5TpW2kdfFuvUuLUYTPBivAxDN5xLynBVz5Sz
Uta+NFGG4uwo6B8OA9TM1WQdt/iRrFuhrul+FLZKkTJxPnTefaGdFiNKfYo+7mQ7mytWbfES64ec
eTPKqu+Ydo8p7webVAsJC8H9HPl0wouLRHc8wC9cLrbuxhAq/P8I1OahkMvLhAsCxx9kLBz0JzEp
02TB7+OfgofohRw5uncNk9s7gzJ9PnCipf4AXpdH4itWLdzHKUylt+vEUERXEHKH+DGZHcMwlpdF
Ke4JonhzlAyrZUuLHzxcetgI7V8lHcttf3BlMrrnzfJAm2EZhvgFhYKKYWTQh1mcIh0T+rqUqFZO
xpOFvfhylNt5Wii/z9kM046yEGeUXKKH8DPuS32GACpLng6UgbodU6wr23o4fEzuuha2GB0q6r/4
nkzW6EEtnVs/p62b6T8bjI7eNpKyDzSnOMxOZdCw+V9Tvi/NCKPvPwEBibXCKPE0T3B647VnXOSm
xuGTraHtNshn3TlfgIi6q9CjdS0a/LJnTb5kevsqRym2ucFEdnaiifKDZcjhWXy6PBfltKXPiJKP
fiq3MZBVBToDVmfBqJ69oTOGm9fSj0jwRf4jkuFp3UWeRPBsBLSaF43MzQzrzLmcH+Sexe9TRpwc
672LupQ36TpGCa10Bx3eD5fk0dZE2W6WvuqPja8Pbt86xKXNHJXsgnFXPKTttAs+/mJqZFvbY0cU
rwxfYrmVjm7FUGPkMzedG8MC2hazQ6Uj8jc41sCTPkW7Ow7ru82KJDkH9jcPr6Z75KM3HLKaePSu
UR/aQyKUbKtKn+55UbkRtsZn0stCPoTdZ9llQwb48rEyGJrJahYa45bpwGSi+IJsvd7fa5hSpyU8
eBfcpDzOKup7i+sRGMGNDH8zw3P4IrdsW4rGZCJLG9/H+0+1sehM0zR/MkuIoiba8d/A3rMPB0+T
8TR3rnvAWiF3OetLDKHmENXzOmZXnYX1a7cT+2WhRb9XcBMt0a4ByJyrBNOiUMVZQm35leT5jjGE
GT+yDhwfQOugnIDodlS7KMkLW9FioSSBCWyCtvCscNKCCH7kENBv/fOUeZzwOz+ym7La32F3TUlt
EWQHoLs8rj2MrWrQa2dU39t6KeIZBcruCzALma6hYfLnblxFk4AZdZmygp+p4NutUzigWLLaetS2
eEgSADaJHDsUbKCls5x7ZM8ccUsnn1RwxO1rlmZbjcRhe17XfPw5rRMOLfh6Nh2nSQsnSIISAYzG
jG3f/Vz2aMtyFE4zWu5jmOJWdjgzlpQedT+TrWIWQeIhA+Axd+Qtk+uMJQfZGQ4K3kbAT1I8g4if
5j726JjsfA3R/nvOR4KqUaBh0xS/j7L9Xif7xPH8RZpMte5nd8dQIqALyJdP50jybRxwfOQqWn8O
dtpql3vyjPDU7luXdfyKqGN+65gzOE/cVGWRIzUIjqINKoN3WkK0aKHZQtkkSxddwKpcmuA6lHSI
o5p/LaFj1cghXurAE/kKzTamTSQTJ8ZTfelHFIGgve9HXheR5rDMRdscwD06g2FN7sA2sWNV4Gg4
C7sSpNtn2SzbnedMwzyy2P8BJRIFMJrb/Nn1VqH9p/v4AelCfJnyKLzmsF04W0HXHoLDAw9NqKIR
nYvbIXPjb7Nu7G4hZPoi9jHFyk8VhikESLLEYji5QiD1ohvzS9EJ3SKqAgvda3MZlA9HHcp5O+nI
9bKKHZcfYtDqqSsz8cNuPanSNdK6zWRi3wbD93DqQa0kNxXb/qT0TJYmyQfzpRBifBnzoXjnyag+
kaYaIdiRoDArGft22CjKHhAbJJ9Wb/h1S2UZVTt8nxrYwqAGCP1izwpDoPcZ56C7kAMwV9NJwc9d
wZE3nI9DLOtD8XDhZSJka+Mo2ioa913SjNYWALemNXhAR91imh7XV8sPHpKfk95xL1cKtPG7JKfH
/JYWMwJvymKNVDugj5ladOt5Xk1HKR+zg4qHLCH9guh0OgBE0uF3HAf9k4Bv8EAiWK3i3aFFRFu5
Ak/APRm1M2X+CzxM4bDtFwSNfXLV9WMdo4Z6FF26Ewg65lxWtD+mZ5GgxJyPbrmFJUXepkmYE4+Y
ho3944HyV7T9nIunPC1N2RzC/W1HBtQXNcNV/07ITq/g+dlTSiL/yefYH8A8N36DskbSyqBWLWqs
jk7UQ4zs0DqF5Ospoxu20bb+jRGlSQELnsFHW3FK94L6ytOyhC37REcNF4Uuc9eB4vZrtc7c30iQ
UaGC1MWLTN1EHiI/sz8xVUbWBMGS6PG6Xf+Mx5xiFWMCELcgxKBMoXirth1YmH+hxpu+I3SVf1jn
s6JKWCTSmmw5SmO5mBVarB1dZh3Wcl2wWab4h7Lb8ohDIXn3Tm4fHmO5541Bul/FcY81GW3H/LBt
JbltUsjfZJiLf1Cy0e8m1hQ9mTBrdBeQPfIpOeo3kOzz0DUCddLjekzyqPM9K+8SMaU4zOcpfe1n
VG9VjPUvq2MdxF2KCkTWrjPpdOL7dJiTmPLVXkli9c0lfyEQin+srPAjzIy6UwPUGJwc6gw6RPpd
MZEPjSgWyHxSSPyKetmQAPw4F3EPp246Qg7+PO0UJxvLcf49H8fCox87qrpb4fe57WEtS5oj3oG4
wnmwL1sQPOYvMClGhk2c76xAEBwX5cuBWesFiAd6MxyKMQcwxAZ77+Y4djU1IYIuxuG8kNaR9LsU
Y/l0pLv9ahN4ejYHnbmvc+Ttge7t+HQsuA72yX0ZSH78nmfYoO4xm/I2Ctq8ZnMe/Yqspmfr2azu
Fpeh/Ctc3k+XsCn1Rg6VrU2MfvZlg5X1R3f0Q38Bxe5Yar8D2jsRDdMEyBEH/XOAGOkJ0mfzOFJo
ZlteWOlbYBZkrQ16EHETQOWXCz5R3lJQjMw5ownpmpx4i/cUKyfqncV+bAmBwqeWMZXoOcD5mJvZ
59lLuQW8UPxs6SoqzfEUayiHKovLAlFa2Y4ry8Kq2txtotveVTFNvnJhwDyDuJyd49zPAFBCQBGe
Txs0QKvqNwpwVshGpiE6WpXtwt7UMWCn9qBqpFc8N0HaIpu7qyox4dvMnMTXFI/uPVo2QO8DCpOH
MoMu8MTjcQpX2vc2v5oypz/8Ytf+mRKVmmrpD4MNgZuNuCvAA9m3ngIguxzRvpI6XzS743IP0HUi
JQywNlnX5Am1V5jRJayzrNm6xwotXLduDeQJf+/flNuyvIhZ9N9zFcvxpZwTGb3QkKShRoFu93M0
jUhI6QNNnpfVdO/9fKCRLlQAnAlDtR6zlSRPfg+SogLJWDGJNplHSKBiCBSWhxz8+Bk97RrvjXKK
Po1dtP7j50XBH7O3ZYsOD8AKhLXjgBhGObwXa5c19Fi6FEs9rLIxBJWBR2NmT6zc5NnD7IBWvSqi
38dK6QMQCUbOIXPh+jc2uvudjT5+Xb3Q6IU81/djvGj3TGUWXwFBPsthy54SREHf4MuKJ2uDhbOB
TzkF2Gi0zM5m2kFZNWoRP8dyCF0VJ9l61WTu8jpVuzgfKfJjfsyIA2pjN3kU+Ha7H/MuR5e+7cY1
xV6I+BzRZPzuxiktG1S93kI5Zpfx7MLa40pe0JhVY5+y1gKoLCttE8RzrbkcH9KEdXM1obLUVZ7p
+VUa2C3hdNn02SbD8UdmC6bCg4S9+uOYrn5uyxJmG7fC4egHystQXRTKTH8d+yIUa3HqYPdVzYXK
ZbOTw65tmpdld+lJzEgNdDTTJ5gh6q0xMVFlvQnY6JBpI5h5BAJdBlFAbKok3nCiZrkpHwsW7XWU
M/V7z/p+RY+h4vXUxd5SZDLvqHniIE4kNWVXRSWSyNA5wAK3EtLq+XqYMbjG2CBZNQyr1Y12oLAh
QGXsr3TJyBNw66Lphkw8Mp5jnaSKvpE5BV7F0OZWMJ7i+k1EM1IJ+r0cUOp15X9CMfOubwqMG/9+
FZBAqq1chKu2JJvPUMwccaWnbGj3otA/+SLnU7otaPrlpDFnWUv/ungbfhXxUsDXRmOAUG8eJXe7
KIWTAOxyFj9LZLt8HY6jhwMmH/vXqEcY4qNjCHNDs77BZstiNBHagkc70FFQlMez3YHi1th41FTT
iOyWCqO08GqFC0sDTB/3QLoA/6vmMR7naywG+i5K2ZvPIxu3rkJ7CbQgHi0ekkFK/R33WZfWxuQG
fFwuo+PZEcH7s7fR6lAhz+U9uPrzM19gXdoSoxhrFEhrc7PTsj9qz5143aGrXOsAh6OvmKz5jzGh
AZFlXdJdiiHpzrjncTMJp28auBgkxuga/04WVvmkNqwpWMWGobiTbpPTLShKRgzUgDNcFlHqvR26
MLw7gN2tsFz92HKy/oQhe/gT0NjcAMBj1WVh/wrvRKjfBkhl2annLn9a0NpcsbXU1oQsd0NtPOTC
6G4GmsE4MIumr4nNZ3Im2g7j9S9FPtQYDmyPJgcv4A4DLFP+CvuRYBrnUX3jwPD6Yxx9+O0PmYrT
Fq/J105gOiaUS65gLpC7ZUs44r3HYjrvB1eo0DGM+ZiJxyoQbE9An8lGisEwceh7OXLSCwLgb4VS
8yvbtqeUF3mji7xfLygQbNWlQaKmcPOf0u7T+oCsc5O2hojjrs9JemUu8/fzpouzjNkx1oDlZAHM
F1mGjeN6v1q8aACkcLG/ajrhgkM1p6ZK77kH7AC4FBHKEEqcQa9P/0iHoUq1RhjOQKu1fq5Q3yoc
9WtfWaH4WxjcTrG8JmobEfkVB8/m5oci2tWnzksUwQVkcAWSjHJMWahQ28M4G2cvdmb9lz2SGHJC
sv1tx9WGy3g6FADMPccg2DFz47pMXkOUwZ9YRnG7jqltkxizsg5nDA66DJVhxiRtYV8jbse4mNOW
4Z9P4lmeJmWB+ZUQOy0aQ57KUCZPgIVHUW10Va6BltG99n2JTgwm1xi9+5g/jMqi5F37fX5fu941
3BcFbpVo0NXI0uPEFfx1MbMSvLZrmV42atY3ui/LUM8eZwgUJ/Rh03S8ZIGbHLMdRZ7QgWHejaFZ
bYbCAwTgIvs5DWo9zVqIFzAHWDMTujX7WGzfl2gKTYqR86uj0fCkEVZWA+a0F0l59IbdDrpojASb
CmhYcl64j9ttAoCAu1CchwyaLvA+ONoShjjSWmuFfakPgxIuQO9BNvmeJA7mBwWzaN3U8ug1+J6M
o+6tE4y2LukEDCD2Qj0smUkrQKI7Ws4ZVsW7z32FfEkkHpR51gTtXlewQpo0g5C52Glx0ZbvlzzB
MNaYEO7RbITTjh3xvBaRuoCSVFyHwbLTHOnjDM+v4X4eirI1rvttICSv8VFIokfPVbXYHkHnwarQ
2HIvn/uuiN82ZdMGg8n4CaDu8DgqnfzGYs+aI5e2zrKV82a3MaYcIhWVzWRccXPwlvdr954JYIaZ
jsVlUolsqDgmnOJR9A66GQegqd6TQPQZoeXstDLwsbAu8j8Uwv9FtgeCSUTTETq8SKrmExBpjEX5
vjeZp8uZzoFGleLrPzC6BTTTLcfV2fwPCu4PJzbyCpOM0Cww9XncO8ysNuD0X2MR0zPGvmmjor28
stJHj9Pm3slox7Z3EtMVwUvka2O0hxakw23Z0fwrkIXpDNCqv8UFJOMgHTpc5KH7SPPZXoBDkpfB
z18nOqi3ISYIRV1QA0ChNHGYo/b9HXzL2WsyKNocHnjEKSKlrnrpy7SyNugqzDRuuEl+Q9U94Xmu
RXOUXoO/IgOhrYFnhq/BZDFVuRXrVkuwJyQue0gXGteD1uT2WTzvUJGmHTw83+Vmsh0+3TQ2JG8F
kpXrRR5SZ+dtXnAR9iTCPObZhS4W93qZ0iw6BQJpFVCpeRZHgQ2gi/X7epS7uaBsC/sXQKmdxbAq
+Lz8Jqc1/130wcqnWO7UtTZhwX+qkB1zX+1bX4yNnKRLH44SYQbvTLnY3vC4YRZTpGASYMztR/mU
Iqgluz+87ptcrDr9HrLkcLe0TzTGjdm8SfdaQlLmce2tCW7JeHDJ9g3Kcek+WLQRFyozqsSDzos/
QLUBu+mtQvbDIusl7wQw3ZCUv5Z5QA2dUyYeMf7sk9avhv/HC6BrUzrPX+W2KF1tE/NRy1fXhRqg
LkVpmc+gjuNGRMQ7OKSjTeV7cH2OmRePcjI8KsHdGxrKETXSgONG12o4wluMZA7/Uiq2yRNsJZO4
Lgc3PgBUSUFn6Hk/fq5g75mvY1cE85ogbsfXpcLFvyN7a/NdpbBZu3s7jU7XZQJ/a/SdGGPlFa5l
Y57MPB940uIAWlv1AYB1PWyJx6ghy0GZuZVllod7uC1w8WOObGBPqLZi9Ra24hirY8nH7U0Zh8WU
phg9JW0WtvQnBq8see4BsohPCfPdz4WCiQ2DVxDVVbMWMUM3a4EwXK1fkqwG0nREzyh9ZtFOTEZf
yw2rBO7zeS9dDGKCohDGC1cUrhLRogzyVGcF3HguVuQq1EyyZf8ySwxnGjWB9RRV1ILoCy6tnXeN
sW/M4+Uz2UYw+FrM82xe3O+DRFjfRDioD7j3Z9+WPImWH30Rme2jBKTEUtjW+t0b1GNwUt9rh2sd
mDKuJ4Xh37SP4nvWRZiIw50rY9FVj3JiuulG0M1uQwrKUY9hPKJ+HspQ6OQCvo8P18lHk7YNnTQb
Hqfd7+WZyo6N7orwRoGyCJH3x698XbSotxjid5DQFkyaGq3hQf9NAtrKXnYEEo2u2Se6EA6rqgKW
ehVJjuIRMVrlgqF1CoZGnOMJrVXBQRgYqygS+/2UIONB36EnRbdbmRRWpX+KUBTFdMpWog7Qf6QF
ZHEHWw1h/WlXKzCwJRZkeHCYhw2/McAyx/cJB1bx2SVzjMEkUcOm4ksMGWiuUStQcOUw2+rx3Zs5
1Yol7ZEQY9A7yfn/cXYmu5Ejy7b9IgLsnM2UDEaniFCbSkkTQsqGPelOZ//1b+mMDgo47wI1q0Jm
qSQF6W5me+1txkB++GYZTBsODR9mVp84T2jgWDLb2dubmU2+3Dl6CIrqCbFgnbtbYNp+Y+7I/lLb
l2dl3vJZ+2NeoXCvXv21MBEY1b5wnCzfy6BYlIy1LTZ1zTYEbLY9eGR6LIwHmsP2nVzzJDc2/SLA
T4OK0UMzOiPCnE1MoSX+hIjcYvsv8/7KT3j76mDaBcPaX6HS6/ZqCVqzbs9d6gd1lI6C/mR1OCf4
TTe1/OJlLt2rOdiFitTszO7eKoect79iQXo8WTog/WsI/2a5WXxO1D/LgM6Vi0DH7K0Om+wg3Wyr
n1JPc11vZtM/cJh45QlxqxHPVVCM6f1s1tNwNSR06pmYKHaXprpvdjDrIil53KhNJhX8zsOyCqPF
KRWvaEZZQcmoBuO14czuEn7+ekwK0Oia9JrASSzP3MZb6jLQ+RTZ5skPiC/7t3KWLWC0gIDKWHsO
3ItApKbnQNpwDqnXA1xZXVg/BbII2d+5eKbn7abatHvCfNz6LQeyGe9D2os1Rhj11RU3eFDsV4f3
N5EhInDkjMsm7VjlWANf526YnSS0zEVH9A/b/dp189ZFEwaPLS5L5q8PBtSL2CMxsxatJKRjpSBZ
1J2y1bjEaVqn+ZHE1hxVMl/ZVsfLg5uzs5cnlRmz+9OcPXP5NNvAtnbrSEPOcHRaXxfbmnqKY0KT
3ycr7A7DDLHmZJ5/Cp2BsZ+ALY3tqma9XmCbvEoMMkpe9MJngh2ywyoOuce2XddBAURiy30W2PAA
2C9pJZgSydqo8aqX9YN2A+Xda6pdipZ8GBfUwrI5V1XhbyePhJkT+Lr3S4SLmScAG+YbVrLpOeOT
Jfh3ViuJ6Y0HDeqb/VMPI+D/9pjNf6Upb8txqdq53ZFCxGTQNykFTz7qu3sGSpge3cJdGfI3bcCq
Q2FOt7kyyuqurPKOasNpxk9Xhs5yM5dQfqDlLb+b1G+qOJRp7kbd6Lqoehk+EQN6NZ7DdAricirz
houDPWaMGfnHkUoYqYkPK4uKzaivsg68pM2a6SACfynZ9DIzhjC/X+TODlFDVtl/5DOxMbFGTueu
mGTmMwq1q1dbT92fGqHwN/sHuu15c4X6WA1sB48liwjTu76vDBL+V2MK9ykKeZ8ATm5yF7a6oTCZ
nby9ibWYeWwLhih7PF+l8eTBd2D22qr+C0numzP+HtfraFm6kYn+kkskuyoz+xQlJiudeC5GCDix
OmHHAs3AqbhQhZneM8DF6xXBu1b6L5sdMyvJQVkotsxwDKtdK9bGOhiyN+w3s0s79cpb5c/f/gcG
XLNiffd9yBi7j/jgGv+PDmX1VVidsniGtjHfk4ItvTsYMq7qQuP78sJK+fFmWPYRQKkkGyVnsDDo
Tj5Onq0YbvagCsVDZndu9sSgyntiBFtlvz1NT2GO5fTWkZz8iMV0aWPL43zAMjVqzn5jrI2njLPr
0U2XzI99fxJB4i15BXbqK8Mt7uZaOvXPypUtx2WWG+I404D5xzBgZLT3PcYjewivYtwR/gCi0qwB
3h2RKRgfvy7N9Vnxp0sfse3N5Vzy3TZYdcLuH8KunCxT9kuzMNxdDrXdbM6uwrj3kA3s8ElcqCSe
q62ZmzhnRTzj2dkOAVci1rL43X2+Vnn6UYu6FBcGQlMaxJ5MAzdiiLSpxFGeL65BRml8z2bI/tR0
heMiQveKc2ksQ30egnV+kXpTeWQIW+dRqBpUhw6J89CsY3byG07647SOemYVMgAfAgfn0J1c9Wbf
gY+a1XPHrQTU3rorP14mGVS+iW3s3GQOyTxJnGme+t28FfwUXkH+uDem7XO4zP6LGXrhT1vxJMcs
UzWNv+sic/5ZtOkfe3D6j8Cc/G6/oGBNBAbJJUvqjdFxbFCWeb9szj4jj8aQjK+nYPbElkxNrtWr
i7Pf2Ncki6W/W8oM/+cmxfTYZ3Z9Z1DqPGkZKBgUMmWOTZ2KFY1hHP3INNxSMzj2V3I2orFuVf7g
qrY27ycLDvVSp4NxkQ1ECzdnu96kQVkFnV1W1U0NOZoK5CeGqyav60T4BkEafj1sArXcypyXFm7u
1FmDlz20TZ/HM11CJGmmp2gWXnjsW/jOqTXUG8v7dBjVmZ3fS4vguwfBqZjvtnLo3ulMMgAA5VJ1
dQxx2mvV1D0bP9knWMMtVWUem4G7cIi1dkgom7PYnFFBvr17q9XFYMt6/Mbl7YdaazN7bKay754D
1mmXpz6v1Xftz6sSbavDeGmdHPG0eEMBe20D+B1yqv9miPx03WBfmFU+05GEXaJ6e7q5diuumUzV
KaReALQIDdt5gmhZ3B3NltavW22DV/qz19QvhUzNNimyBWLHQoNhIjinOruZbIO+ryyzFSgMla72
2Zw2wbGVkyguQHwlA+JJDelfJIVyeFdhLbuX1NlQhSikBj6BrdHXlIGsu4eBHwJGj9PIH+qhUwfi
reD+sxyN6Rh2wzSfasjep3K0K3svbZnWO6ThNXuwthSpOzeAMW8NYhjxbo1Fbx45nW3OT5sx8tjL
KhsGXBLcfOKKwM0P0RY2oGLJW4VTXmgvatNtUFeHhTXN0a22fENgGWA5mZFvB90Zzb6G8TmpmaMi
KvFbTDGF6nDThh7PfUAgXtt12WPo6+48TDa77UPDgwYyVuipHq1FJILd4tcM/SvuRoM91qpPHeeN
imL1Yt9wO+fkbmL7W0reopd5q4trvdjqQ2M5yaKyY79oTLs+r9dhCD34Cq6OIUaIhfyTq2mVdyPq
0Jw0ytCnmYxhvk3V+Q8i/Q6iN0ZnvK21LL760JMHfxlM/EmDs5hHEH7R78N588n23SiS4/Z7ynNm
lpkyx0nz7eCyTnz6E4RC+LE7zVYbj8XQnsAQ+ifVGW5Ovbm6a7gTHVdXDAY25w/TuEEh8CYOtGq+
+Rd0oombobOrhP+5cpEblOfcOcqQ4Uk3qq932MHYLptW9OC/eKrHj2xbhwTOCzuC66Vdn0irobd3
68ae9namJQWhsdwLNQX7MiurNZ7GkUDOweKw2nXKHA5q091vKqwqmUQ1X4RrNXsck+Nuoby7jBlz
zQ7PwcccdiUPpKyIIdxkt3P10DxYZSqbQ12s1T3SSHPMraW5V0bhJJxlNprjsk77nlooKsMtPApZ
rg/8locxoSSsJTSJZw4xHS50qSOz/ZihFzxKLpueD5AQqmdzYUOfG8pxB1JBlPqSjcCqbh9CdHeV
3zMW3GbuC61dNJGuv7piy96FdBf7R9lbg+UeZlxE9lvflwUrf8q5vtjaFM927gU/U8i3LMZjlE5R
YCAS+5hXddQ3pf1ngY7aIjOc5msuuvlYOxUQTLMh0Lb999iA3SV3rC8JMn73vfPL6Sqv2yOu4h1A
3q6beGpZDHPKNviJxrIzeTRTETqUBDZ5kWbmXvjEKAOWPgWsqizFVgHTvaVBwYjUk64x7AXunPsl
X4crX+QNbItgE4IItme8h5haq6CvrDjNR/O4CWijJKsro4t7eLmNTETuimDT2SmbjSWStF9H8HH9
3FW9kzJT8qb1yQ9aBg0bubhdVPW+sd4AZuHCKfqMH97kIIfP/fR912/dwbJFMBwQutYlabkSzT+m
OdrsSIJ0qmIGEzCGs+PU226gz13vmQsDq3GwKCETY7OamV0PFnfFhrGnO5A95xo7hTqaPyEusbVw
NEIaiwhxT1FYlmZohOe0zNMe2KemOwohjsSdP4wopCsX9JFjEDBraGVKgzl30wP9vPsZSu1hOXKn
fIlqw81ePeC2s+kb6kGQpekm7tZ31o1yc0x3Vgci/9MsKoOxoGkEiT8vVMs8tMFR8UxQt1Fg57Gg
fUQWs9jWucPUNa5R43td/7C1c54yzFssxeRbZylEB2ztM5XKNPLfFhmWjLprXwgJ943zLOn4Eh1a
6ofrdsuOAyV7YXsTpS2xtgXld7GFHgtSkaTyCE6bg4BxIqe4iQhwI5uWogtVfkr4jK1Pk8YkyUdX
iD1XJaxCBjaE5lVRSUf9XEGezCuE7XWiYPVibtNFX1gFo8q9BQSyPlij0haiCcvn9t/nMFvnkCXN
IBI1FEOMl8TKk2wrPe9hXvCGR9KTi3cfNsLf7gH58vkEF/G9N8jkrbqWvKrNefKFdo9rJgt6P3OZ
3UPYpVb+x8ZyQFqvUTDqyBFc58is0uA97ALXe2DHvXZ5qY3cxmnU1dnOy00Wxo5LWnnxwKHQxr0c
sJlECvZNPa4Ddy9Hf1YDYcVkJZttTH5ZihgxpgM0Z7w6wLaXcFS9AKJlmG384O9O7mnBdsxaeie4
NH3XpVerd+o0mdsle3XGNv/EHsa4283F7O/6fhWMb0PXDcZX1Fi3vWtmH9GHMSXYJjirgst2lN5L
kw46mrBM2cxVYQB2FXQ8wyKtf9iYduS+0X5hHtrAn/5kuSS+0Nu0PA4O/ULEWvJ170N9Zqgz43hT
3TA2+21ag/6p3cbKAHopMtY0pbns82QK2+qXgYivb22eBTpx3XA9eL4xr9Hc1bkRld8uA+rlJtuv
aVFgHsGsHHuLF/yGM3OfVCqLS975KKBBbtPZBnMBbLJtw7rvKSWWGJeMKV/QbfnVG5lvMoVn2UIZ
ZfXkpMexk016c4zN/HZ7Dq0DUG5Ci11d4oHb927WxX3btv4ajasnXoRk+Tc9uhmUF1vgmrzOGnHi
T1b5+Ly2Nvef+2+MC4EODfnsMtFu9nYpNuQoY9muPEgWlXQ1b0etRfpQb6CVzw0N+4PLpQtDgK9u
lwq9bBe7LCp/HyBzf1BskWhrt5yiRQTnvP00BxH2eAF7yOtgdSZG/WPhRpW9CR6cTr3rULW7HuXn
j5eZK6UKabJHY5rzn/ms2xfeZoRLkdrHEZX3lyrE9rwswrvYrd6+1qKs92QilRff9D32WcE0oD4A
GBZ9+YugC9nGtS1WTNdiuRiAeToee7Wg+mX9W4OhgdZUjv6twRnKDcHdaRltgzOxYkTu24N8DwvP
QE6rt1cgxuV+Q3081YaPd7BJwyIpWSRzZyxdcbPqic54Sw2mX74iGodWzPYhzLNxryx7OoCODB9w
Zcb9nBco7JCYdxhLVZhgaGt/g0aZMY4ZpvV6Nl6CfO6fulUun+zEWC4WZpWHxV/OFQ/SgVpJPZuT
4u4y/X48AJ9n52Dq+1Nn2NDVRkWNSfyXmVhi+sVcAjeOzssLVBguMHuxWJ0WinfAYUmKzxJ+X4wN
UA6717vTlgnzaM/tevU5hQFOmu5nlwHVGnwiv/Kp6P62tYeZZRmMlwVq6Ik8g/lSTct4coFALo5T
9r+r1TFODPvmE1+KzoayOr8GXhVesumb6NOpVUMSWtg8e+riepL9jpMsYPBotRlimLkmaKaokADZ
gvHYAnMTlmiTuOhxwWSjJ5/IZFomELDAUBGtZ/No2wCOYjbaxB6K+a2ZGkauDLfycLcS6njU+TLQ
FrMxJu5Lmr7JcYud9BubK9UEOmUtvCbzRjDhjrM6BI8YZD/CAPoqu2pDgSL0aVfHZmV96so3TqyH
Ss9psPjvi+E6DOUCcUUDGb7W0hiBNszydbZ8VJdxti8ILPPJmLbxDiNMu0vDPkgy4pHPcjSKnVFm
yyuyKDHogblEA5Xvt/vQOjg0rySBL3sMUp8+fO1x2MLpSDPrfAZKDnd6E90jQ0Omr46m1ia5Ljak
P9XILabLkVcYB9jYCmuCGe4XTJjEaafbr83CaVZiBv/pDW3/leGgeUQax/A8I1RKo54OrEgduCF5
jKCP+3HHAMvW8dr62yvPL9CK6oIfKfpWtbMnM/u7Vq2RIATQs6JZ3yzeOcTbMTUHqlKzveq1ElYs
HNd6zgyhFqR5szmvWSVppMvFvtKFmWeJ4MllwzIEIGZUG1YeWRquoBCv+doPcaXGrIhY8IlFOpip
IOxN7yp7BAJiqrI+D8Yog71brfXPwHOZwjKCS+iHYOX8SZcPMGFMdRgUGKdVhs2xc9AAWZKLcYgz
uo2o/Ksdnrvxl9d6xRv+DI3o4c8EjbnVVWZ58xTq1eseGxcXQZ7L5k23bImPwpW0ligf3IAGB180
jroaosgeqpusHBAuwLJDLcryPDYpY+/UGRY0wGU9F9I173Bo9wcD7aVJqH2rl4WiEP4PlxtmDKNG
YWQNqLCl87Ppqo828BS+42HkIhy9kp08hKQgTHqOHVszcPWxXHsgXbJMUaBxbe+oKqadx0wBfGhs
Dm65ik8bKO+m8ZLs7KDlpuVj9bhFZlqgHG0ipiquYp6y5dUEMhsjpDH8dx47+U7CXIDJlaZDz422
2M/QEPja0Rv8M35I57Gbvf4x27b1qKymmlCX8xGqSVl/q3JrzljUTXj+xoA7DF0aMKAsFf5RTFaz
aP22/sWWwzJ42x2rKwk4g3+HuFsKrPm0hkcQ9RW6CbaojCh22jSaMaUdKQWDq8r7NGEYDE7SSydu
WNHzha8NIRkSbEhMrYYfKR5M6ydRBuHjYq2AGpkqxrqMPGfGA4gZZdz7zWCdmh5UB8vnuF+nDM9X
rpp0jCdz8M+qzkjl68KuXc4W2QSUZoPVHga9WGTTm3J7EB5FexXKadr5Xr39TL08jZucVPRDRRzP
R9Z5+g9FhTiutFT7TdRmgn2me7G3wHrZnMn6IzvcK2IMUu6lDclvdursI+8nOwfvsd1L3rRDQhY7
mDHzHFFFDs49BnAzYexhYVhniIuZOeRgfAwhZjwGzH71Q82Ne2qGwvhkxOC2xxUH9B3mMiLaq6Y4
zabqryIzWiDPsFOXyph4Ntjgd8tXfrZQUNvyRjGSIiM+x8Ok5zBi+rX8db1CJzgOBN+TKV5m9t4U
EZI3uhz07jMZYOnVBF65ZY5sD4zbJH4kte4HxgduZGSTzBPi97rnqVM0a2XNKCYvne62Fm331RZG
+2CEnnEUvtpeFPQX/k+GUVs8hKMs8bqUTCo9L9zbY1U/btvs7K15EwwfuvCPhz+JAIPN/Iaxq+o4
kGLEYvIhfHD6oLhU6Tq/fiMxNxtl/4fvu9NbnVN94KfafveWBhYfJnqHiAa2PjNCW2OnH/XZgP9/
/DYZYnsxeChiFZrTddENZprB3n7lpuM8+aDWJ0LGm4fS3sYvp3dmB/OGV3Wc9kgNkL5MWYlZqxAB
aOo0FgiLg9D1x3TvLul0g+Qj5JBYtbaMXV0yzAaO8CCjsqD7EUx4ZhNumvU+G8ayTTTbfJ89k2ui
wt/6tYwuaNESIkTfTLxY5WeRWuhM1golHjI7+WtCGiZuP9bbn4Iosr0e3DG4DyYLrmgw6vHSZ/gu
zuwtNF+1ZkyV5MJUIICD9MtTnsGYdAyFs6HapbqEwSlKovEOOK+D5pmoldBK9Jp3V0hh44ctGULv
w9ZV+b7zUbDjCt4x22MmEr9lnnrdYVU4ZaI84P4mDMluzNfK8jzr0LMZ1Y7Xmg+BQI1p2noP6q/F
lb2MRnrW67SEKpZcA+TWrcJK15iGb1YXKLuVZb1hj52KcVI5CTw/+bjSg2KS3ruj4ZTMA8Bsln0/
DOJk+KuyPxoE+XioU2t64hL0h5d5DrL8tHX27D4SrbYtUaUM3lyaOefOX/+Dl+t0vQf9CupLkxo1
aW4U0qW+Ca3KZWAOZ217kjpAwpe+cIOdIdVkdHtHeGoHhG6zwq73TSn5q+S8j+ZuzX1zfgfO/5YL
6XQNLEeyC4g1ISTmUpO/57y26EnhC9ps1XEy1tX6U+ZMYIur9LQD09Cq2UrMhijB9aC3lX4XWbYS
V9JS7DlmuqNgI8kc76anZahogyoP+KVJTVcucSlc3V+R0YIAt0kj+gyOzIe+i0TW9tudHEOnfdp6
yLt70zOBv2Pshlv/4AT07VDOQoQvZmsSFb1M7rhcmLatn6ILgUEifDLjvsvROcOoT8HZKKh94U0s
lcS8QmgBKfrAFN1jCoCDbYhNvR/eEuDPYEC4ODH6WfHUUKO8oROqMx+hfg5FlTJGMFzMGr5wvxR6
90eGaeU8KhdK35qJcOjahqlSiGL2xevCYLwnqYZus7/PraGIOwFhKIIeBGUePNwUGPjeW2do6RPD
+rrmMnjhVggPrhy4mIqKu9cO9GGDW6VHYAa+o2N2373adCS+BuLVIkgGKy77byqGsWMT1wGN1q5g
ZsLmpK7dezUou9ZlLZibprW7g0CyH6o6E3dDP3VnyLbuCZT+y5JhgW2v1O+UjeVe216ZrBmvRug2
1rMZyOGBiPT6ZRmn9FETHCBiKGLz6vU+/ntT6yl9rr7H57FnTNm0U5vBTYNu2e2tcSXwYFNZ9eaG
qZpf57Tw5SEsmROQVMJpTyRbn3HtuZY7QWm6pD8EM3zzjltjYpVXt7T5IRecxFTkRS/3XrlwsU4p
vCIJBgFj9v9MRpvZnq0jKnzwyOdR1sm2BFZ468rAIZhjAOvfVXWQd79zwj7SfUFyi3eDGWrWmN14
fXP126Uo93a+KXUQCNecDItvXGvcK7BZWFc/vHHD66u64lPbYHAJ6IXzYKZqob70SI5HvDGc8J2Y
JVRpG8BG7lU18iovISk9Jy/1t+GEdsfcYe5b/TkD2hcnrFW1gcFtYRWihZ82JO6mhFX0Qerqc+vJ
+VPN/gRuASrhMo9QgRk5vYnrDdtxXx2npuVYALHQ9sPGFr7xwQuycjj0wl79Fx/a7WIPqyySdSUI
5MjwaEK812M1xKAtQ5NkIrO3pF7tonmymSrQdAM4YaAA6ujeqmZbp4tqsZrvprwcqaNFZ1lRAwRI
k0MtIC8ssKdk8k1EsaRiihAvc7NMD63p811WpTTanUy7TeylLyYJRlPpLcJAZtPclKP316kbrhSu
GP91tKU+DktRfQRMa8T3mG7i1PbCk8ndItII7tcbMaBWIr36E9aKd2WGuHfMBeHiSQvTLi89257N
aB3xCLEVopj0w5qj8BdNYT1rFwPbDhfzehiwUPUAqm0gIzuFaWG4he8s6RZ2M8T2krU2CDETjz1D
GpZKmHywQCaZiRQMPbaU97hQ5IenJYGOk3RHSiEyDpdoJuAB5SzrOWn0xPooioFpe2m3MvsoKz1z
PPotc0YIII8UHKuQOM9x9iyXvKz9t3XOXRFXbFQqTiPraZLSXlrj4sqq0ofhO4HkAGFZy4ggx2w5
WIw+jT8Eo09lrIus/+ZzwjL7VfOyzWzEm+wV+twimPXTEKGEXSWOp62e1jBteJXGoSJuYEzd3P09
FaVq/g6Nj8LPYL+qTyvBBZQo6UI4Tt7X+bQL7b4FvguCHkfHltdFdrfm7Jb4wLns+9wOfivkU9ia
uZvHLu3TdK7defYPOHlHjYGp0+LgFLPfH4kbaJ9QUsKnXlrTyzDLxU56PpRmx328NFdjaMb5jplJ
+diyTvbnNnlrHXsBSNTe8Zo53dcE1Rw76cq7oq2Yv9L2I7gQQWGdF567OK9U8FoMPY4Tl4L1V2Gn
a3p2OqqL95JAIA9nBLGjcHrr+rkyt1VsKJv1J7A3EWrTSIl5J/ow9Q8MnEWaKFDVa1ZZxeeCGenZ
MVb350Dtg0AO7sKhJPLCPY+EKqxRL0eTCCQq3eAZ9WBWz2XaxcAgjJsa7lEZhHcp2QJJUI642wJs
GUtCxho0P3jJ8NQxvt3bw2beVkIJrgiJAhLEyAbyHEk0IveMUcsPAIYSQLXK0v03VAX/VYLu0J+J
Im5GMZ7K1BJjNM82mJFZtx9Z/T283KZg/mQMXT7n41L/WRY0z5g3DGJuoAjacYA1R0Y36Z6122ze
QNyTryNxZIfJz727JiVAwg1t4xZmXDujZPZ8yKx5Bq01UOIavvItHALfPtTboG+aXCosmjr1L4sH
NVOGti6TPKW6jCuzql7C0bDe2rBxSPm1R+tEJ1vSrGflksxO1pk75vQC/QmknytiM0qoHQZsBzd1
xC4MLPR0ufodERyYUKJNNhZmqGYwUuTZvmCMV+LvqDThBL3yTVSzbT0JjIeE4Ch3O6S0HhG5w9On
8uWM1b4awvk0hqu/7yk/96Iv23t4KIJ4wFzqc1eyaQ6Fb77VTfVdKaT5re3KFKBmcH74jWFV57Ju
8HaPaBS3YFDhwSlDY9eL8HE1XevsksGDPJdW4ZleWP4eUEyOfrlo76FVaaiviJU/MtqXpPTtbqfW
hWyp0Mg5mRDMeK3V9sh3Ia6rTUPA4F4TKjsPRIUBLhDF0pzxrbrUp604aRq94b4mZAbTGjnBGdEE
ARxwWuTNH4O05rtuUdUZw9kcb16Ku6/S2S/Q0eEtKNoe7g+TPnECmkgRL+DXKwjki6yJoTRSQ4+n
lW2E1YXnfTjUpHkkdT1q+gX8ot+dwbeAM489dk8PynmXuo7gO2DrR4J34ycpFSL2HPm7saV1G1qC
9ThhMBrnU3Now028jIWpfzVL0KNoDOGpLyrnuYNtId+YpjLjVbBgbAIfjCOw5MExGIoxmEGXZ2eY
otTA7ehFpBqsd45eZmoOKreId8xyGRe67gBQ2fYpQ8GG4ZLsKoav3pZfYUmDczOphX8nInGL8XK2
r4uyZJKS33LJpRt8ymrWXx0xRZfV+86k8VYoKITkI3Y+C+ALeeSsPaJBfNvNbu5ce0/crNOusZis
EoUhnulSjItXz+NFWXk97Fw+/fYMAGidPZf9t7z8RIp02FO/MYAxfG3h66144U4uLm5dy0/V99ZR
5gG/VgFTkGTuUB4bAmLvqnScv63cw3ycWHN7Qg8ed2k22F+UB+uLmdpI3cGiup5RVaYSbK/efp5Z
QuSVZXi0WaaIHyqtKbmI737XQsHsK+xDkYAkPjA15XVk0ZNcE5dmNTsGXaVegt6aX9lGkYGstQYJ
eBJaYLF5MMEU+ABBZWQ06YnyR2MW3igFn0hKFJfA+g8nMduKmsvgUEWutWXUDGZ7o5Qb4M4Eg4B0
gySv814d11q3V5GHaTK46XC3lAjr0L3p2VWG+aNnftgjdBlYF7rvLLhIK/O3VLR3c40XxPKs/IlL
vbr3vFztMtuTr2Y11kcQBe+KkKr3q71wBkjmvIdSDeGOWVp15mBDrvHyon13QG2mZGg2j9RKqo4U
uu5bDuJdRX5+N61V/Jz1aOyNxS2vdE2Ypa2xTnwH/DLrgomwNlKSfldYvr+27/N29e3qnl7NWndB
0SxXa+zwYo7bUCYERVh4Xzr6NJK0yOyc2bVQkJjqnmqbCKp1H7IioSRkoSAb/assO1teSi61HDfS
LJRmVw2IfR0RGkbFHPWGL9KbmVO0MT1nOd34BGRZuCVFsWyYe5Yk4ZDC6ORh0MB6khYG+wQR1Dx4
9OmCHJc0HzhYG09u+sbYm/6C1mVoqnvuYdzNUefVMJZX5HV2c+83IkayP2tD4PQ+2KDdngwQs+7P
/z8z9X9Fsv4jCHvIZiAcP7POVHO3EKRS4Wf/d1/6H9m45Dg0/rxK+8wv513p5dz25v+RIv0/vmsn
JI73v+K7C+1afl231hmLJJawg66Hf7mVx/lO+v2vL21Y0CkVZfR5GVZat82LtDnLf5fV7PwjADcz
UmYffWWfMz3e0+785Or7PwKv/9ev5B/R6WvKIQaWZ5+JucOsnT0bFcD3v/oknX88JN5sworY2CS6
Jv1yh/XD51H/l1/7++f5r983KgOci/P/qDuz5biRNEu/SlveIxubYxnrLLMJIFYGGdxJ6QZGUiT2
zbHj6eeDSj0pRVV1dvNqpqyszFSiIoIILO7nP+c7dneAYpNxr9b2sfLJ7gnjHDZuEMvUUb0PEZ56
34h1AwSNIz/5ZZ4RxrHPO4lQQSGwpCTklG4wP32O6m+c9RLkdQWYIRbVASrwqnw2kukvjvbyjf0T
Krpxdk1KHqARe7LqYOG9ULwMHxz2GUw4MQDZT/as6GdXp2kLghel5E209MOo8hNZYP9TZ6J+dnWO
iAM844vqkLnO11SW1ygZH5976fNrszbaNLfT6cAD9aSaazKun2v70c8uzbHuJAOleDqogOid8VpM
6efA8vrZhQl0LiYpHU6HkEZh39SWdhU2F587wb93lvx0adqVptZ6o4xc9o5xwi1R73Fcdp/8Ks8u
zqjBW9w43XCwhv6i0cKtWiaf6inUv9PBf/rgfJNzDZ++PxR6u6a+6Utjt5884mdXpmMAAGy1pj8E
FFGvMdqItV1P+ieP+NnlCQ+LtDvmnYM2JcGVHNnigq2PP/fU1M6uyxR4Qy0MvKrNkhOvOus9CMTn
Prl2dmEmLj6GQUKMFRGTf1cp2SzkZvoXt61/8XDTzq5NqeRVkOtzC1XSbjFkoykFkfa5r1Q7uzwd
t4lSqKU5/S82Zv3wKM3yc0sg7ez6VMLGSftQ1gdsFFjsM2LVtQbQ61N3LG05Wj+d5mY4ChDUkMu5
gQOJUMKHZEyGzz2Cvvdq/PTi9FjPuki76hBo2hJHs1nMpqCUPvfRz56djoaVZLbL8hAWswMoo79C
lC+9z7342TVawEBKtJiPThgkXUEG2WiEXD/54meXaJc1cd71PNxiNbuH7sIspuiSvzgs4vuD+J88
oNWza5QIl2pMieDAkJG915VkW5rdI1NEiGkVPYtwacrFsGzvK3s+jKX0pqaYj8Jx83kDTyJ8JNCY
7hNBn40dNC57HVl6y0aHMW3zTYw4XLBwdQtxXnqMum8CyW4XRgNuEoVsqZzwJHa4DMWki0M9gXcf
+jd7BI1KenGFGOBcD4WbnjIV9yLOtfGKNEZ8sIFJraJI2WedeRdL95TQUNUN/dM4ReN6nFNEMrZ5
c8HbVnahDPdOUaSb1lLDNbYad5NKd5mqVjcp8ZJ1FnYafuCo32sYBAUWBdjp08U42uFmLkXXPFAA
sDMyOZQrYl3KNxDANsqB6HFAQOPtgaJg4jG2FTP2I0nUEhEqASQbxSe3DoITPMy1Gjb9F9qDSTi2
lk/5r7HGz3+hOfJ5Zly7N7vspBQ9w4eoVu5tWY4vo8vKwFIv8iKFJBNU9k5TAPKQqQRK4MQL6dfW
esAOY48BU2nGlWYUGFDI6hYEdMwVEsMxDjsMm+WFVmV7Nq3F3egEwVYowK8tbOxXoMuItk1Y/HqI
gKZ+3QvjunfEsGETmBMatUfSXATCvSJQ2rWRDJ1nJW72lMTYquJW2WpYRK5TAFcw2K4YVhV+XiYP
c5Y7HquzYtrMlbKDV3JfKdOALEKEkvWm7zIRm3z4ytcmKRwPUyiwIzlOO7gBoOzTyDlCZRxwGUxH
hawl2TfhaWEQUKQLxV0xhE123xq3AWTRnWVohAwKe4P/qnlEZcSO0DNRhvmPWmnnlgutJsPF6OnA
tzzAJurGGhTd8kjWkkWzdHnhGBDqodmYNYRl5nat0Yh9VU/tMXDbq5KTcYHTrh0XTN/Wkayy4OgM
wsv7ade11nEIi4ehnbZa6nTFuuwJN5muld02TOqPk1AvE0iU6wZasBfZLpElDXRmD2f2gnRT67W1
+qDhCNmoULA50RI394STpwd7Zhhr46u3HJK+ZrgFmM/ssVnmug4HtOo+3NSZ/Nwmj20jPu07IlF+
bRKQDC0np9Fihgvcqe+zOd+0LbVT125oN2DMGwlbSBuPkO8meM7URMfWlaPjomHwMl5OlKHBQpnq
mXwk8yLigm1vHEJ6Kp7NriMFKR31DiyFdRRDSZAAdm3+NEB74SCYg0fhlTvdAa+5FOga+kNQdhQd
lPvUsNRjDNL1uakbddPp7nWtJNVuHpgO2ZEPxmhvGcz13bHfNMusmXibtq6FXHUm+qWDB2vrxCF8
HHgF8BI4p70l2kMGZrxJIQFt8iE+tKlxAcfs1Q5750pLdOhNreTKnuZqfp7jLAOLEMdiC/pf98oB
zbSvo0OuGsy88mYCMQHilpYJFwO5Jex43tR9bByFbiehr3ejuoHXfCliV3d82OMY06BxrXFVBIpf
TNWysvoaRZRaQDnJPJFY5bsWFArCeVo/xjEjb60p5Doi73ns5+Axi60lHzb3+clE+tnoeXlgBs+1
AXzX7RYNqzRxDWKaX8HN4TYTmDtSBi8EJLVHV2ETh2WdRlimp7WvoHDiAcQ+y5979SQAXazHYVKY
w1eLucmWirJ2SMM8RKSl1k4jbd+h/p2PEEq+i4hw3RSrxbGZshPGmuCS2oaTwi28KlAADUPBnI2H
hi6RAcQYtwMNhPgXzap2RSp3nGDKKSSyswnsCOgxAwZnxKdVyhx3gKihaBH043IO6vlbVWCMShsj
vcPApeMmHMJnTXGHu0Q1rWdZdMqlWuJ89Iaudd2vDMe7NwX4roSqU9T3gezeMa4pF7Dv8EpOfJU4
XLtDqICkm/hG/bq151sWFfOmzaNq9rEAYwFgSvbWm5L9dG/Rx6YQQFFzEkCTmX1FGJ+oNO1TwnOV
vnZnWfuRKwuI7fK6HQjipS1Ve4bZhvhM5Mg3Y5aWCxrc/YqkGO7Uto6fsAS05aFXzH7yWhx4x2To
Xdsz3PaLbPCBGoDED30+YKdLG2dikGO1Lx3+B69w2xlbhinuXWMxk7QEEAMGBz54ExJlMIpJf4Cg
0UCHeE1VyZ3bV852TsvwyOAE5LMmD+SAI7LVtXmNxSL3DcaNe8VVGTno1doQwKS9KQ+v0R0pKJrN
bhhA+RgRI9Xxg/GtZV8oUMPrrzbjHS8dZbgVlQ3Oy5X3fZRpTypfKb6+nLQVOIrSrET1ALtp7nyn
lqXhO4luP2e9y6StVlXnqs7nHTzmaWcKvD8j9Q/bOpkJuSpm+hKmkZX7COkFhjPjA6yGc1tKJqZt
Fn8zVEZ1uOq08rmbCvWi6t3wuV8m5DX5Xj/jhgxnoozsZMWaJvOiuGuJfcRwL5JM609KR566C3Lo
VHbrGHug7vcktLR9iFuQmKkdPdh1NZ2UJDe3y5gDR7A5amtXJ4QGgI4pE7C/U9L287Wpzmw8DHHg
hhaCTMwg0G+qJrMTWiwwdXg2c9zay9VM8sgqDbzYrsbQI6+K5gI3Ibgqipm6m4HQ432Z9M3Rsfvi
gbBUt26FET5iS61YIOCHbze0Ak07pv9jeUg1WoAg8UWCtqmGMV0XFdyDkqxcDRWbZ2U2CXCYkeJj
XF/HQQ1L35oMfyjNywFQ7orINHe1IXswm2CgqiC4qfFwa4SXZLbVeZKyroNVY3S8Q/o9WxLXDwEL
MQ8vWXE9hQnfXG4rn+vEVM92cm2JpQ1UmHloS7NOvUSvBc72BhfNX2wVl33VP1vinm3miJq2QAYm
A2YJzt8VkASOvA4OB5i4DsB5GobP7ezUs51dEpFvj1jlHHjCsIrsGiKcyK8ALr5vNP79bfxf4Xt5
/fcP3fztP/jzW1lNkgRKe/bHv92XOf/9j+Xf/N+f+fVf/G37Xl695O/N+Q/98m943R/v67+0L7/8
YV0wTJ9uunc53b43XdZ+f30+4fKT/92//Lf3769yP1Xvf/z2VnZFu7xaGJfFbz/+av/tj9/Ydvz7
z6/+46+Wj//Hb/+7CMuMHfDfX+nHj7+/NO0fv+nm76qD0dkhPe86PAZ4oeF9+RtN+92ydaC8jJsF
P+PwNzD42+iP3xTz9wXDQMJE18GUaJpgO9iU3fe/05zfiSipqqqplrP8lfHbf36wX76YP7+ofyu6
/LqMi7b547fvjcB/nnQONkDeRtUNPqOKHdc9O/nKSG0N07Q3dqK36pZ4iZuDzKs6DMhbx8hUbu69
uJuaOIG7NOI+GhVYTZ5eu9O3ULHsjgYrJ3/hCjW4c4FMewbbN5wm0WPyZQxf+voQDU8yIfntNXSM
XrG1iJwL+tboFTXd3lo6JqXCE06BBeIqKCdM3wp8pTXLCzx4oAkrL0s79y4RYyeZgZJK8ByzZGbW
E7+FcIIJ0iXNp0A6n7XOvC8FgHJs91HwEaZqmPvQe8dprWXd4GIggOA1TUldsgqKeQc7rpJ7WxTY
BFmeiBIYPEUHqzEAKukTeISEMYrUARZuIJ7jEahVagYKrX00B0Lgh2qACLFuSHmBkIdgRp2IPQ5D
SP6CGxZ4rp7I3zA5FdtFVvNJvM4rTNIfP51yP77Zn7/JX6UgvkihY+F2VJflujCEeyZ+DBUpn8my
YM4W9ilV7YGcK3SQv9jlLwLNz6cLNbO2ozuwqEhPGqp7th13swIWkK6dgEkYPA+5I+Y7CYojYjQM
ver6v/6dLHNRD356P03FbGVwVvKGwiUney5d4HEJgrh7xbxHDqA20gyDh52/xK7blDtKhcrogOmd
rBGhCrYGOn1Y9WqcZjZllM9VF2U4Giwa2mj4kkgHnEnEl1Y371nbkT18DsPJLbaEWCGrAb8mVRC2
jroFJxQ4F8akEeu1moYuEt0KOPfCke7DlVEbGOxjOY4HQ46FRntpFiXoe2F16S7pqmuj1UpmWTDl
VtT20C8wgyVbz3Noal6m1KPrd4yfwcoMsebcB4NR2Wz1QciuZxto2gbHJHbNLsbjNlatpKIEi/aE
pmD1FQbd3NDotS67byAbFq/X5KRYjhwcw8VkYs2jtcjadbOcKpa9QnG2QpC5Y+AsDoOohsgfUjjF
KyJ2ce+2a2aR8wgesa7GivhqCfWu8JJIEyeMVAqgr1ln0EwtYf6a1vNskk9o2Xo2I2ZNbHDVaG9d
NRfXGKsb9xBbsTGsYMRpZNqiNH1twz7ESwq+yvFIoqUqhgl6+vDhlDlRL9XQX7QoZNvdpTmrJyDp
BPOaSAngCxDj0W/nWTNZshJ7HDgcZXfVsPMRR6vN+8ZTe0jqOJpDGn2yLnUvKLFydG92ze4pMpjg
riZMpgSEHD7nwayMOUHKSeoje4cs3ydS6e5lJgjhKqFr6ps5Sw1MYjoYKBbsyuTpiWPhLyfFifEK
ctbyW7EDARJVD+2hVRiwrywgQHcVhtd48XcYgJK7VjWXKgVn3I6ayapm6BNCf7VD3IFTZ2IpjYHO
PpZkxgs/MoxR2UctEAw/nCvaduENkjO1CyBUXgJ+plh3GkaKFd5R7TEN+/qdhHv6HpFPxVeh8Ozg
apytmsiSzPe4+ToWR04DO5Bb37xrVWEfHTfuBwg6auaR1LrSE70oDhUJRW3jGEl6mOuRRkJMKuLJ
cObxYVCcip3m0K6rsR3eR1vvnvAZ2rpvm2TlPAGPeDEFGCmFInPe5V6FE6ZZg8qQOEjTyfGGbC4K
MrZToq+0DhwtwDHhnFptNt8sjvFTBvZMXDiV68aeLlElvGmaegUOmMQeIeoOM3MQoxuvMj12bF/F
jbFQoIvhjvBx3mFYW8QDPIJxhxm9IM2mkhnCyjzFqGlYFSj+m+sPYuo43JOyGDS2WUI+IOqwcCYT
K+81uDnvohsMnUiL1ezFqNFH7cLZF7Qt5Nk732Jq+8EU4oV0UyWq1hCvSxNDlRXcELs1kl0yI+UQ
u5uVxiunDCoR1Bms4r1eOq+O3mWXyjSN2kU3V87HiLkeRFhYvUdzWck1xktR+KrMsPGGtSSFlA1Z
MeNoMtKHaO7kpV3N40eXc9Nb4SwNnissRURMiih2/FCruE2RodPvXLOpbqnU4ce4iNjs6x3AXX+C
6XUK1VQP/SwcpL3JWpu6Ogea8VsRmtUTzquJiCHuYjpZFD2jxgCnDNUiPThBVNE83mHb7+miY4N7
C2EOY2NBqpkDRtqSj0szGpjoQGUhzuORYrLUDN6tWVikmHSDVSz4MRXyZtY7x1Y3KBt6K0YQJ55S
1wlVTpyu/MwAdO8Y6eTZVPB9MQGnETSRS214Z6wwi8APMEog8/NFwPADdHxHIeFqVoXSH+pOgyqS
ETtVfKG75OG5Pdj2ygTLd5Fm04xHyERNpXGIfavBbQBqXKHHp9kWQ+URQQ8vsf6E9rpyhfUVphTo
FmXKivcYUAJuyDCaHiRaAElQMta6Fzky3rVFs2wE6Twv/JLiCEdCJTeqK3fqO9u3mgJVfCWnSdtm
aVjlgKRKqzpEBmsBP8AzE/o4bLHidZEDh5VJ2ju4Z+cbggpHFZhLdCLZT8NAT7flygyU+CMJJ2Ne
BVZWd4chJQ7kARwmil87Tc4l5GDX9PIy6j4KjNgmAOG4A8iem6pc0ak18l0RH/4+qaN8yonjesFr
UatGh2eNc16jQkDHG28F06p3Xe7+McCc+6gKlTdM5eYXd27b02xF9hO7XvWtCAKMXG7UkA+xQdlM
XKfL5Bwr1gB7U6pgTsGJg/B0OO4N0l+QPCV4oSF3uKEAetv3A5BZNQlA4peks9ak7Y1XNtm6vsJg
NrCEm3RQfQrMlIDbb0EglholdpAJSUVBU85jqLbxXcv5Lr2AhtAbHCXc92kgCU6Y/bLBZ0o7w4qK
R0XzozQjvRL2YrGZzriapiGYI9/MYRjQPwsfjwYwM/R5CKbXRBo6HjqTC3w3JrwEXIe1pO9aWvaW
GwXhBY1l0kfdd8Uzk63gm5PCQML4FjrPVP3x5WuFolp+FORhu9Lt0vq2NGuwihwrxG8UFkDTWTpa
97PMrJc2hGWfgzggVNq09Fuq9GJBBFETTFN6OEO5jBWFIqV4EXh9ABL9c14EFuVp3LU3YMhdG1Au
wLUxu0iHoWIaEMchwUnRq+VHriG38RBr9KuRq+xrWdnGm7Ahui2TCnAoi2WRIUZu1MROmc71R4I1
GcXXsG/kdeO4yXPPJoDiVjzlO6qtpsw3h7qr93ZPHMIb6z5rNnZA4G2N3EvfVENspsCkizOZdmIS
lSu9imftKAzaPRmBZEp74cJDqJ6m0AhMTPGAL2/HqEBNDIehuBOKgRNrYHJQ76Qyt5yRhYn7kd1G
OQeQ/HthtlrvVZYU2mtBoJ7Mh6qHkyg8l+UlCzMAsoXotmmd6AT7O912Tdz6lRrOTymgpuwAqoQe
R57oMPMiikgGJgt0nLBdWOWpnOPXWETRwrbIKGMAHRGIY1ZBZBtY8y06K6vGPsivFWuC9OEpLCN0
z8gEUVCs4WmaDB4BC1sxPIsybuUaismckoGnCZEqDLWZo2+6FBl6MFB0+5rMj7C+sU/l93ECUC0m
yQrujHvV6WkpXGmU3alQRpg6QfFynTLeVOCAKtA+I7+FiKGj2V4a9xNGMLur44fGnSOR+UmNS/yR
tNVcPsQdAepNRvN7cI/5WwAjT6lWsjYsRXS5C90mqel1yTFn3sRoVzpEAjgV1m08s/kIvTgaWXuv
hsTmKaoUfFp/TOc0gqpEYK55IB3dEX1r0I25P4YgVdYa9JvmEn5pVByLWoLYaeya2NaqUpwURSwa
2fjuA1PWKnk1U6RergljuKmqPtDvdOBn1mUuQ2TwyZh6pOSZe5qWBibQ+ClneeMMVN9p0D2NJ3Th
6aPRZEPvK2qxwyav1rNdERrDc6NVXYCX1O0vamtpCWlSmlKZS0mehoXTKPcKa+sRQL46WwhUFE+x
wAPZcgRUTSp/YHsB9tZNB8pmdcPwaGDTn+m3hvgqm87UdnVkUjrkEFep9i7OUv2gDXWkAs9k+Iht
k4PP+RVY3KNau2HTSpYOIA/qWXeqSYKS1yYSmK4nyZIcC7piVofEoEUKdmgVfpQaO3rSiEtlQ1k0
8lalp3beTY3I9TVtiSztJy1rr0GG8snKi6TPQ5NHtx3wiyi0XeFbNlkG0x6VGz5R8ux2wN//ptMi
9W1m3xs+K2odP2cUvt2E3zm5FGGlLYHkRo7e3I/DN13t9eQakCM3bKFHlFZwinfkq6OSUlSLTqlV
wan9LjkliFTArt85cl6yPJLykVUF8ZKdtyPkuO8ju3sYTaN9FDwFEyA/KKKAGGIoGCWl1TdOWTYU
K4At1bcRpRAOUIGKAzZAWjsB76bAT3XD8F6VVv6FLIOkdoInhOKPCRDETU17JpdQFM6v4LyYy1Uj
uDiqngN0hF4dY3Ovi8R5qwM7vAmseAxgBM8prCmJAWqV0frCQylZOoqIJ35KLLuM32TZlB/tuRT2
i3p2qt6Lu1a+v7eXL9X5T/4/KJppDrrVv5bNruK3F/kSdr8oZ9//zd+1M8XRf7eRjYSNLqUCbftT
PFMc+3fM+LpJfFMVDsIAquwP9UwTv6MZkMxzdcNErrfRKH6IZ5r6O/wVAVSekxr9zBT/E+3sVy0E
5rKwHJeglrsIE+DMzqQzG36uazLJ3chihhUP//qOoQItOkGR/oVTbnmpP2WQ72/Fs4oAo2Vaji7U
MxmkJNogktiVm8Eu93Xe3iRVuo0c/d6UwQVr+d1P38M/0ZL+8e045Bq5JAQZesQ4TL8YadJK5RES
A8CzOuPeDJw1GWGoptoypZuyyznJwr8rxr8Ixj+rV/94LHlHvmGVB4lLzuLsHXv42HLqeEdia5k3
NPV67Ot1kNG381//avqvitJyKG1VR5K1NM4E/vfMZofxhRgOHPtNHQbNzpBpSgoI1NYSFJoOJXvB
C2E37T0aQbVZmNjRNNzxSl97s3rOJ2tbAErQV/bgcpe1JM7IJeuiB/tC1OmtgKPzF3MH7R8+sWWB
1nFtvg7b5gidaW6JruoEbcMMR1N7uaRVpry5tkN3OuZYAfoIlAZ+CJwUwPPXZDj/yu743fD1y9m3
fAC0aC42xEWeLb+eDmMIuKPECbFJNNqHvYKc6UVpBjpTn3ZJC9Pa64Z7V1M8p1M87PNHPXAPYyhe
VHVYFDjaOdX5baFh/cW3ufzqZ5/Mdh3dVoVm21zWZ5cgFWFJJIC9bgI9Fd2a7lHIK+zWmn1LSzab
umpeqmAkrAqdCmc/r0zjrzRKZ5ma/PwhuBEZCPWcWQ5rI9Z2vx4eerLBGcduzDi/Cz8UWCZf52kS
DN9yW90rVOvBBpBzComG/jQlkAh+MxEmhca7VaEPyNjVzHGjs+iWf1ZRQDGrG5MVPlH1/p44buB1
JG88CpWwpMAMLedyP5EHfx6Djd4bzj2TskghbjmYTM/BQA7bTElsfZ1MSVytS5ZK3XExfpvrwOzV
V4tlR38bAsx4dSgguCoAYLFTmRT3i6zj9qnhP09KGaivFKoP1VUzy9mmp9IG8T1O9XidFDE11hSw
T5umSlwSajKfeP+mAa2nElbN8+KKsAO45Khs+ncWjexnBxC6tNs1Mn1plDZ4lCkN4dyGUmNdj+O8
LdqMusqiVghK2uX41BBPSbYUrE/WgQS+uyX+QuuUhRa6siuruGLLCyU9Var3JVlxb4jMglq6kA6i
Gk5Plarthz6NEAxSzQmuoLWUbDMaeaTOC3nOrKZ6YYnUXM9xP/flFtpHdiQY2zLXHaadpZTuE13x
FKfYbAyfC9sKrojbD5ca5i1vcafuKURP65VSmb1fIOsLr02JxXlk9MQhYmxGApRRxa4A2qDTn9P3
qFpkKmkEwnalrmrLHWhvGvtu2wyQtNdOWPX402zryLaIFFmS6QAB4gibQieqaU8EiaBUgqvKxA1h
Y8yWFIXNEHySqGXmARHRZ7eftAegT3LvhnHFLynwXVp+N7S0rwHG01LSfq70gxj8q4cHzN5EggV3
X1cwlZs6zZ2THsdTuNMnneZbOsSNi7mzypmCJ0tDSjDaBzOkh8hfBq8vulknHSCTqq8PqdSI7OGQ
mMJLQJRK4lOaZ4LNTpObACC16wH/Uu7JLY3pStYtafC60Ix1l9Lv+SoIFcYeBBtr3uRMqEvK421x
Qz9eEO2dsBuuyibOPhCmzXenDQba1mrQq2lgxzva0IvLWjjtJQcu+QCwWK3F5FzDUqHwLQsfmG5c
plFuf5vd4q4yLPFgF3l6Aaqi28UG3sgAa0bm5Y40T0FF4KvICoT+uc42Q29EftkF1g0+l2jPzldf
i9QNfdOMjN0MBQIMiJlcRLbe065sCqZn8KMjk+xTogMTiGa3fKAaqnwJkuJJIdjm6caU7bLKImRL
w5FPycKrGjohFZ/x6JNKJk0IqHLVSCjguKjwziUOIasR1wAXq3lT9uPBYXRwMUA23CkRTCMqYuU+
KS0TXoTE8WdoVwhbxlrRu9OkdUdNL5F0cReG9N/uE1VS/RC1827WnDuFhfRKb9AOe+bCZZEpJxpB
cMEs9a0j2tR+6Ox836KkQ+Gl5sMAjAdf3e2edavXYHro1/qQfCSaqu+1GL4PvWriXlG1ap/Mbkyy
Ln2tw3m4VAtj/hjxpD7k3DefpZ1HJDKb3IeycBMCKV0Zds6dPJfYy7TYAVnCMYGP1sqDkSfWdkg6
uQW/q3DhmlxisBnmmzGY2ARXOMpifyB5ZgrVQLaLT2DXKp9MpgsAgtkj6nyas2rT29InNH5LBSas
InaP7r3OlNIn1HkoQKdF4ETCjLMql1eZVKJbmnQ924y/mKlusjQqiwtLoG54aoJiDp4yvSJ0lF7E
Vt6vNQH8o6c1wC9jONbKUNp72leO1UA7GxXN8VWRxzeMf9DcrJkV5LoyJW24TTVc9dnUfUSKY5C5
iputqgPbamk7fuqkARkbHSjZWgC9fDbDkJMW3r3b2puwar4lJs4XR5f1SUtlVfgmbIhtvciB1HPH
sLndhK6FeZLkhAeWFeyFJGwR8xFGRrjGKDMf2We5N0XuTgfNahF1XTM52IltPEbcLLZhWOpbRVb6
UWtHyPN18ZYKAzUbss62LOf5ymzmW1cJiXHSfk41poXkg9hjLCOZGAoEK5XQNsyv+VxNz9Ct6GIp
RvfVku34NcucGT6aQBJmtGcc27agYCWiH8x3qmzaMvkS13XJqhBIantfTukMICQYTk6WYaSxDfKN
da0RXg2nPS0hiHa6Wn4v0KTqzXbFph0b+s6S2aCINfoio9DYpk03g4ySU3PFI9l8G2NMTBjR6qOa
Zw0FxVDLrBHzYx2BfY5jQoGmUb/2BZ6ocn4BsiBAZSeZV/Er0DoQvGJSm9YO1asuqvlWzYxro9Op
gYzkCzACLLG1rlKNVTZ7dthrrY8hykbWCTrWHZYp/aKu9LfQcJbpAUD8qGD2rgbpuAk1zWsUctR1
z8BQUKzgUQT9OmWDPEmmvftAzXyQfMR97beY2rRtkXbDmt4YlHEL2ZvD+TWfouh6norBg+mjvKNf
3YYFbXIIuygZUbauNJ5tCiDPd6uutD1ekWgTu5F708kM+1jsjHRxdC6DhxLNdeWCFl6pAICwIlnd
JqFw3qLy+RXRtnuJ9KjJIB8149WcLuzTkXN9FUIGeGa1YV3NXF3wMHQumd3YJdlDrLR1Rhi/v2es
HnpQxI37PqP4yYN1f02heVeto9SUfoaN7USfGvQJPvRdBqPjK91T0Ec1mWIcLMs4vgCMpB2HKXK/
zOm8OA0Ck8k+/Av1kSsh3jO6kZKhQVHT3u1wCrmRaJ/nSYtuNGUYt5DeQ9sv84KbYtWlWuBx+gY0
EvWGUFYaUrjj07AKvohmTtZ0caXGSIuRY2PUo2BJ0kQS0u2EhwZ7KETpa2UeOxXZUJaPRLZH1a8I
Ndc77NVkCRbU3H0ZJ8gkWjNgLWV+lzwayIINco9sPpquw8oG2RmqkkHTDGMe0VT3WT2z1oOt8bWs
C6DZzDAvYhxsR4Rc8ypG7zMPKTC8gOQSdABobZKGBZq3v1mZk4Vr+iuNfWO1BmTcyNkRtmtv3Skn
rxvzfH5KuAd4jdniy+7KtZGb4wUuclrr4HgX3LLU4MuUjuY2z4PhAloQjLeKUXhMaP8VizQrzJWg
OfUrkxfnI8uBLXKWzxjLwmBR5JZC8KY2tvq4lKVw3WubPuipjZYpLUIUblEk6IECC5m6pRPIstDq
b2PXmSKfVH/OI9CiXZ1mAF62SXpv7Gx8DwD6AMyyygF2BNL0UIKkO1J2nYxbtSrGZ23I3Uu1hnvt
+kHboqkDaWBRGxlFlD9kdja+2Wyt3qvOme60tG9cv0UQ25OGc4UvRkiRAC5U9TVuRu7hLJPKu5o6
r+i6Z8SRoQ92E0yCMeApDJKH7zKYyts644QAJ1YqVy1qbYFLccyAswyAQrWoeYaD7D43C4USuRSf
odVm/Y3GHuGANay9LeJZ2WZT1h7toW6esJayWLIpwkDyVvvxsZomWM6y7tDylXAGklGrbolxH1qJ
ybpzNmYvD8bewsYrWIjJWVzq+IIyL24TC8syWMwVX22yyadEC676MkJRtiMhq3fu8JJBQWxoubM1
wBY491hpouyxFUqypwGYFQGVgvhts1G0j2mCZTOnbZgxpTWmt7UuB5URVNLuBjgz+A7LggMhp4W0
1y8dERRDjDEsQXqDeAbKKk5wWLriImQUAj+/6Ou7WRuaL0nb5qMPWNL+0BFhd+nU7aB1sgtBcHwY
cx44ONfnpzauYvixxP/R3dt5y1yKkQnJwL0FFJKZ9qjvqGOVIFoANaRygvFlEJOHIVZTURPMHsyW
+pse5G23CvAwcMl06j2NQd3Nd1Hih2/th+ByZpA7++N/xy/331MJ/z9y1S1573+tD7I4YLj6s61u
+fm/a4MY335fTE548A2hYXxCMPpPXx2WO1vgU9I1y3Yt509lEGHQFCha/N8m7DNzCeX9UAb5N5zm
WOGoBLIEZpz/kTL4XUT6UxJAwcJMpyP9G+BrENnNMzMWYRLQRdxh9jNkBcYfD4pM2R9DolpZ7vQ4
mNxa3QRU8b5S86VIuWf3MldXk5t8/emQ/RMp71dx4scnYV+jWwyK/w9757UcN9Jl61eZBzjoAJCw
t1UoS1bRiUa8QVCiBO8y4Z9+PujviBEpjXh0eSLOlTpaBoRL7Nx7rW8t5/22OYEyKyvYvxYHGCMH
8IMh1htKWCBOxge9mN+eNNeQrqvpWoJL/fZQjUoFVN6OHYIePuIy2pijeTmGjqDLFhvMqELohMBA
z5rBoBZC47RxZJ5uZ9NM9kan/M2fT91aHoKfOjM/Tp52DMhAYdomYu13nRnoPnbLOqftW0QBoISb
2zTcI24r73oosBvgNBdZ16aBpAGN6YZkMyuo0F5e+M7Q7JDtFBfT2DBDnVQEXNp+iRSwjOawDDkN
pZbt/Cb005epXUrpyonVazhjaQm8AgR3PV1aLauO2e47sgnpFoL/05zHbi6czVy0Ac3CY6K5Qdzd
d5SMq6bUxnOYF3JGg3Wy0oOP+uo7q78L7Nzrviwp6K2enrtQQ92oNDNA2H2pj/rnpgk/82n/1I0X
sX+OdIRkpM4dNC+9m0tGmmbEmAsCy7nqu4PjtuGXiobu1Of9ncFE48KqiEnwCoaL7WQ413Ej09OE
zwN11eJim5ls6bGcvsTznD9WCcnhgAE9G80ImgysT01xIkLyVEYuobcAvqapeBqApQf94PFpol+j
XOeENm9XzT6jmMI8m2SN0VCmpnPr+0EwobEnCZkrdfVhnSLeideFGfPxYUMalDDr1vjy5MaOR29d
dn544UoqJtYBBsL1kpNdVA1GKVLtEJvPz2kYMWbqm7DcD4O21LOM+ABGHctOn26q1nisTGb6ZOYd
pVVrJ03Or+S0RGcsINUG4v6rS2T2SrP5fpVNna5HypNVOhnjroAIswM37oGQixEBhUgSPKlFQREh
X4oTIhdqvzGXUGiie4W8UkDFg6bESlC2X5ngnUXBizHb99NsHEvdOggzYdhXFM/C1R9k3D5F9JPQ
aEH88SYESbozJHu8IGKNkoIdpdYZFzNx7ADeuK9YEfT9pBfTyib0YQUYVV8zZWtOWZuV67BTn6K4
YY5la/Elupn0thKRed/mhv9liCPt2i8KdE1uO08rpQ3eEXFX/FWFprpKKaVOem1HlHosxM8qSv2L
qEnzI/9BdL2HaebAdI1956xFjyCRwltR0otcD5U9fSknhAYC6QLJaQuHTzft2ySH1AXrhfjStZuZ
/h3dlHGBPeMZ9TvDONFEs7/4bFJKvtBmeciJT7oWszYefGeEaGzn9RHDObIuV0O0QlbgbcuWc3H7
+9TRKsleynSavxMHF1KHIstBhfcVHJjzqOuWfLHJx7rGlgGZiz3X7TBGA2x8az4l6K+uoXz3J+A/
SHIGra4uaPr6l6p2QcAiOGLUK+nSnhkftHvyhab7uknEddvF/clOJ/2O5e1rhpucRCi3GL7lpjg5
REvczbWhNexPSwIjjb3RK8SpK5/kZ5Jc7br92tj6a9d29Uupty/2WF9pupegitvEBMiiBdRa8Lx9
QrQRgEBbPQPpjdFWCLRKcbcMjh+ywgr30ujGRwbyS9qSS0jJo7P8+XrG5YcRbq3lF3WeLsoYdS9A
ER+7yduP+bhhwHwyNOxyEZCU1ZTYIOcsOHw0kpvAs54nd9JBHTavXBIR5N20QbnQbXKoV1rt7QmV
7VYJ+HMEXZLuVcHtPIK82tKZmUtUO/28FwZaah+rCT26dQXEv9M+hXp9YRY7mzE2Ky1y0d76QlZZ
t24N8qAUVq1xa/gY4pLUPHouhvTMeKxFkKDoLZLokaSydTj0B1y1iK/ERTLOWxSIF0NMBjNJTvVj
01+AzULANq0dk8rWNaGLJ+41w+5uQC3OUHs3Y2VtWEoMYzuY+8ydqTr58fruZLraFYR0U2RBlJIJ
Est1Y78wo94A0tpHehnvoT05ezqQK/w9a3C6SNphxB+AGRJE1tFUb+p9JLr9LO5wHqxlqQGt/K6h
ISRsoV4jpF1prLC93l1EXrceiJUOk/C6syRcrMontYyRGGbDngFBs7CC24KfpEycdVSSrNDHKALg
troV8oUajZS71kgPTnS6aAP0qNrYOMuXZp7ZNXxyWdA6PL+1hYOMd67/lMfJF+F9Q/wGxLCx8l3d
JzXCtBTWwkkLpzttbNyNQ1G/dg3tOjZVgC3RgyetgTsE21WF+DsKVSK/+YFXFWdZGhcsIB/ozo0f
U5T/KakoopiwYEUVjmsZBiPCd1OwuqEBP5VmdKhbaqZgcJvxlsWZMOvU8PifizN/WSBmj6FCje7s
OsfHeLCTOcHnuiwq4bK8UMsDG/ux5njL8lP+WInSH6uStixQtIDtwFoWrWpZvthpT1+sH2ta3WSw
psiveDTqUb16Gg2EyBhdMiA8mR+VVP5FUqTWs3J5VFbCsNyTZ8QtuBcn/pp5tncUmskqndist6jn
tGt4cuGXCDPhfddq6W1dEM6iRSzWndF9ytghscIXkriKgmHWsrjTLpkgZloEnZr0ZVlDDD6yI1om
vtyzdpP7Q/e1zar+rhT+o1WY2gqJRrqqrafIh2hcQFHOWuOSpFxBd7t/mR3ULahG0ws4uVjk+/Bq
jlhnCgC+MzBM5mo7vVMkfUu+N4kRpavWhHNG9EvQKvdxxJ+q96J/ysq+F6sqQpRyQPDdPQEy7oml
GnMXkG4FF4BsEx8k9my4KAWxLG48bHu88ya5frFpwxKc/MZXN4Xwxju1rKnVsrpWyzoL0LPdVz8W
X/RnLMRyWZNJQPIvBzS0F+2PJZsgrP4UL+t4vqzo/bK2t8sq3y3rPe718npevgHG8jUol+9CzweC
KLxwXyzfDGwu2Qt2hOaDebqtv3Vn/KhEPYKOUCx4NpKBRZPwM5rCcI24x1qSHRJA9T29qkMdnQeL
zL6G57GW9gPATLm2K6Z42ZHuigmMznsyJxXvihFjtbdVveMTuVtFh5bxXptMG4Zs2Tmu0BpbpYnK
EpwxPYaARMrqFuOQcd1h9OObbn2x0/iKdK14VaXGE4FjIiBtDnWwsY/j/j6brWarHHWfImZf9z1J
twQD9AsbikUkCT/rFuwCZ8hXNu6QdUoOE1ESHt1uhiCDCKsH2VoIfrq+/Gwq7TxBOz9OIv6kT53E
qNA/ar211pP0mNFqX0vTvDMwq6x82OWnavRPPs0jVZDpEMbY1SOb2NUl2R7inWcM3j5lQaBRTV0l
I7YwinqZyotc7aoYNiC4jDtWugsrKrMrQuk3JFp522k5dRddhgVriNqnZILj3yJVJEjKGJHLqpwv
Wg8GmQ9pp8WfUSJeJpbBKBuMIfH1i+jzLMVI/7e+14fiKYbgTCebjHN9VynU6wOKYi0J9zjoqgO5
SDVBC6rej8rfq8rcs8166qf2ChL3tyzF3iAXN6k3jdEqJEtoaEhwQA5B67Dr9nVJIZcO4p4FZSd1
9UVjoMtoi4Fblz8jgPIQhnsr5nc7+Hd+ANIw5kqxm5NOVFxCHX3SkY3uenQUuHAzQrUVbTfLs+6k
bJnNJM1ZRSQCeUgiGZkS5Q5I9RoMKGxD9JNsXh5cqM4Eh3TFRk8K76HtHAVcM302K9RmRejUK+a1
O3prbNlm0dIWpWMz9W5OC9g0j6NnE9AylE923b/UyrXuMVF/GXWj2U7Foj7EGM2chiYTsWe1O/JN
FJuEQcKErGvQSr6VOhFzzQGr2FdIEdhBppvc0DdazBaEDPZVG8d4juL2qBWRsaL0uohh9RLpqSNX
H25DzbxRGC9Q+WvHrKjOZHLhdm55BnKNRao1A5+YgblNbmfwCtOYDIE+5ujLzQdo3LejcE5sbtda
T7k1po9eKeEw3Zl+eYjG1yg2L3MTDuiY7/J+Q2BekJPi2pZfdGsO7J7OYChPfNE2dZQxdkAtF8cH
t7rDnr+pBmtTOvMKENhq4UqP7hORYwF6943ZhMeiw3bRqbVT4AfZeKOJmv+g5VACGv/Bg4pQ8x5G
1fUycysNlr1vWBO2YgxM7eSxujvdTljZmfWNyba3ceKzD+eAEdnUD2y+540+B3pL7TU+R2rXtVQK
WXfZNVdZ3W8raNNz82x704sVv9TdKzhFyJnzGgaAm762mr7JjevIuJdMg0ihRlwLllsFYz3il6v3
Dnai6DUt5VrG3xH1riL0qO1rMoxsbIO50C5acilxkozFbSkUaUPGZuiR2/Dw4E2wnPZcFKw/Rkv4
AZR8wPVL1WMKZ6P5vHXP+Ri4gj24KY9tqAKurq/G29HiFaXQToYztFU2t1xhElNlZQbot89aQ4Kl
fkE0NeD+kCwIC0CNH2jsHlK2oxkAS78vtsQxrxO2WYVzI5qvNEg30w8f406b+XdQTWIuuTJ7cglL
bzMxVQXG0cpuY7dhgEcjYOKzNpkUFgWjfIYhptqTJbsmSwxo+ZZ93q3N9F1Gd3yucCt6gVPXu0E3
gxH/etP02xqwtsojBkhPyKk33byZ/XQz8ATC3g66cdhPvloZS6ycZF9pTheO+QJCaZsmGhHCOkwG
7xhBKJXgV+SDE+Zrr7ROZppd6Ua/GW1m/2BlC8IvJglUgnyprAqU1PZzb23mdIM99daqmH/Z8rJK
nGMPpMNxLhwSeFg9TiVga8e6Ss1nA2xoURgBtOwb0bFoy5ehvIpKrCfRV7vyttlwSkYVMMwL7CUc
fAgh7pzbvNsRmEGK7SxxJnDx1pDTgKPYub+jA4gGQBjLxqo+M7HcZJnQd0WW3JTSu8EQ9SkJSeWa
bKG2DP+TvQ4TlH8FNLaIEYv0/WkoZrnuWBkY2xjbsageEAl/RySHmzyej0k+3I1WBCYblRcu+Kw4
1j1+1/4TFr/v1CHX0giQPe3IjPSChIxyRqarsfV2ejnzZFPp9lr+LZyX1EF+yDYBK+GknvVgqIZg
K7vY/R8F8HR2Mzc7NKGUZyw+1SnHIvvUNLOxi1I8Gyut0IoDUYE5h24IF2kTAl7xml1T7STPjJa8
i6wBl4MBo/1AQUZb830bDJUUX3UUj7puOsvv/4SuIvi+mnxdzw9hRVpCZPtPA46ejaytQwxUARQO
qPlWd+7/3H/7TfftzWHf1Tyag1p2aqacrEiwTKXNl8mAnrE2PO8//fP/VT34mybnz0dyFwXdTyfY
GbD5kZ3kByJGvmhRskM93YO7dV+hlXxwVsbbUm7ZiJiuhxRuuZa0Od8Tqf7nXsdoXi7y5Z6x0/Au
rOU+tssdxXDuH3pniLbpcr9npNsHLVkeAsRHxi5bngx9MMv5Px3Y/z9G+MCcvzS1//cxwjp+ef15
iLD86X/N+eIfOv4+3nz2CTooMbSg/w4RxD+W66B4XDzOSMH4K/+qi01+x9YXb77F79L1oqf87wzB
/cdaRMU0vhCyYqdHKPgXznz+6tvXlkaSzSSCiFG2u8wlfvz+T081bs4OXQ8ZMRqZPvXKM8haOKBD
8WtKjdiA4WIWmr7KPVDJn4RfxTdJuNgI+PxBWA5hVWAUmf1PvhHZ1t5xGCZvE0KNMpRcaPMvqjJt
bk2iP4e1Qz/P52ltSMfIZ/B5RL9nRVJvlSxNeR8bQGHWWMkMkh/w1yQiiOrIJryhRaZEwLTTJfTK
UlIPcE8OmV6sUzFLBPiO3u9JqQgt5A8NKJpVjf2aWXZVXsdJjVkOax+aQkvfqQRENHUglbcZCfjX
VsmHCMY0eIBKj86j1Er9DDbBIIuLn0q/ZOuePaHaIzcvy1vDeWLSHL8QbQA4Z4SAstKb0rymwlYb
f5J+Jc8oNeZA5uE9Pbmp9ihqXanAWM22oT0K/okgc7VJ3A4d35QzKrhKI0LaYYSxjvzoNkUH4Mk1
P2hNTD1O+Ca/1Cu3QOoZRoW4IrHHi291bVqKcyITyvp1hID2rcG7hjDQ6zNrDHoCkKM7GsytfWvT
rCnxoslq2k4zHaRaYK0wdFJhZr731Rf6ttN3VJFWg6mrQyrPop07V9aU63sV1mm8cgRZo1ul7O6E
4GROr2iiYNbWlGleNSoJ+c47dGiDNCqN6d6r9OFbahpZfZMTAEcoeNRikd2Qclh/ahI/PEqITIE+
ec5et3q+wvOQ7YfJIMu8xb+6UqkascSYsbibhkLpNSEzVjFuk4RMMUwbNfphaw3QgeG638BUp3vO
oB3XzFiaCqdgnI9FmxNj7+rWRSVoV/RrB8AI8Vit2UwGqX2erPsVmdA+PVJdg13aBm4Z1lzfiH3E
qrMtWgqjVZneBbju2AiEJcaJVoxw1aYm6k+76NBg5TtmT+DQFs3IcR7TNCZioW7CVUOLsQ/YRdKs
DD0XVLsrs6Y8qGqwHxj8YG5CpRFUFUqJvsUBsII/7PYbvXZqKqmC4rJAP9ZSOVWUYLI4g9UizWsM
Z+3Ets2VTCDEdMc4I5Ub+kdyT4htT0sOcg8WIjswQfoR6KCa7maoSsNdj8oscdxFefRgaFq5N+PK
5lqVvBIElRWkZpIBwU4xlPmdibKAV4isY7hvpnUzmm79EpWR85lkZIv4SFfD26NI6KBm1ueZMKgy
0uga5ZWoD7ZA8QgUPmN7KYRPUZMo8rUuEa61j05ox58Q+FpnL+NKy57NiWoPEyKeorlvkS4l4yti
1TQkeiRsrZiQilXTarxNA8aroWn7r6wKluigUzWN67ONErFQUVAXY8fziWUnY7u1g1BFttIOYw0i
sk1sDNH8bBqmGsyLWFl6e4f9rF+Sznz8Y2u8pynxQuFIHnlxyEg26KrvtRxIq8FuhvQzTgOs4MnA
LKxM69BeoUbqZbmBToWMiRgHHRAAOSldY7Qrz2lGuAMDcy8L64bUaU2NYoCN5A+ln69Hl4sPMULP
PoWRzo8JxF/ZA2EEYUxy8NrypGtgTa3JA9olJWM4OA61FVEV9mYomHSVfXxfYVKtauTdOCdfLD9S
5QMm1NL5POdWlX3yzHwYt3T5CK/3szaRJydUc4JpMqaOwQndld21jEcciKlMKe/bbCiCUhqDC5bA
dl66xibmU88ad0/4LDAoZjqEievFMwJHgsL8UVsNXP0A4199FH2u3ZHeCSAR6AEVfZFmW2dkXQBq
uWg4+YdOpMnLo5c53m1cNvhfe9xvMhEyX40IH7SdDwVzD9lEfRZiILCK6Ei50gQYrR6RxTbpep+A
I8UGdSz8nIBUG9N5i9BspVe6vzErpQeijVyQj651QOytXZGdS1a5NLN9SMDpbqojXI41VJUVWSX2
cz+B/mqHIqbfQUKM7itoI3FfXfos5xTpzTx9yiQjwbWf2+2GRE4RhH2xBLIwe97B9SRWxJpMf2sJ
me4Qlxj3dlbczjpClioqumPd6d8dSzM+ubVwBfpaC/+nlOLgo7N+yKfUYQTMtd6Fwv3SGlkjn+OI
lfjYUWE2r2EuVHWqkwoTZJa63HDHddXDaJJ0QYogH9vPjANxaJIcW5Ug2GzGNKdR5lb0miWKUGOc
F9qTM3YZmN0yK71tmKZaGPCCmIEYeGRWKjJdyHpRMhC+k6jyZnSnepdAcZhWVYcK3slmdGRWaZHM
gvMFmGVihQkSMsTEpzyZVRkYGWtpU0ztLjUZYTdLS2iM0IKuG0Zt160NdHEjGI36waiy1D8ARM6d
bDNPnthqRYWA1UAojrSw2S1Zzc92NwNvHCxGADpv5w3zWfcyTDPntsUqYK8V0mha4FY5fiHRbLjE
Zlu/DCOWzXWXtNk2JLG83pB7kd2N0I4cwqPi9qV3dO79voz5zKzSOcnmryrGensOGay5tJHaxtuR
ak4GS+6Yl0WN2YcoeHgJE7Og79OM7JM4wVLy0sdt1xX/8Xr8VYH9fyfC+X/Oqrfwgv73Gvqavs/L
f52/Df+165Ly28vP9bSx/NV/VTm2/4+1FKuLuOZf7c2/BbWl/+Nj09Epq3WcTAtr+9+KWtP/8Uhc
dJZSHF8DQXYLl+zfmlpbMFmWi7eH+pgNl/CNvyqq35TUWAF5iT0PcQ7/oIsA891GcRAjOS6+714q
TEU0FEWrfSfBx/yg37/sbH+aVS2HsXEgGpwm5QFd/7f70SKcKy1XtXeptXV+D9tgDizZVmcU2eVj
pBnWY4UG9YCSTn9sYsf5K0T1cpYgoLBFYdcSsJrcdxY3TCtUtaUdnUp9XiCnXhEU43D70wPwG2HR
u23wj4PgfUTgBLvRFwu+7Oc9d6zj3a9wBpyY24VrDSUfCfcy/WDu97aH8J9TcQ3PNnwcXvy6/BQ/
7YG0eYpCf0rikz4O4wqfOf1bj2G/5hV68Pcn5Fr4SV2hux4qn7eHyigOwHd08QnTVPfVrzxti/If
VPHfH4ZmDIQI9pG46t7dnDb27IkCLj6NPRDPeKBxmNtZ+4Fh1GCH+u4R5HUzuf/cHY9t6nJhf7pw
BBZWmtHr8Qm9Y31SouKDh85zW4Xmt0GNdC6Vg6+z67wt+uiKGeJcbSQI4r9/Fl1jUYSZ6PQs4b7r
PfWAvVjrvfgUgyI4xl5hg75y879Suf14TLAMCE6UlcRCwvf2bP2pRNUqzPjUZPrrgKN45Tv1jV3j
9SB8yfn7J8UVNAEES5VgqPfuSem45jLxnfiUdFa36xhsrArwFLs/Pyi/efRdunKWb/Ho8ya/u3Kh
THrHJBTwJLDk70Y/bwK+4N8gAA8fvGS/vMqW7gHKWxyxvgWk8N0jCeKCpmOdFqe2zBAOc2C1Jz/M
+GDFeNul4yZZPAiYtT2L78DyEXh7k8IWTrTn1qwYc5EEjK2yVycCG+N0JK5WC4/nzxfw19MyhEc/
gBtk8Oy9P95kCDVIFScnuiJZQPQYWgtgUZu/PYrpOB4WXLaXXMfl2/XziwbRZACrYRWnkYH8gV5f
v65qHI1/Psqv7zPuX4ym8Bp5pbEbv3vmKpszlG5YEKDM4EPSMQkgkY6vRJHjqmgj82qa+xvhNep7
3cvqKgSVjs6GxsKff5BfLyq9Mt5mzMDusnq9e1YSO5/wSJfxiazPaRN32itQovGv7xwniEvbWGzP
nPC7JyVXJlGmcKZPPlv1TVjKBBg9tOi/PpU3R3l3KpXCAM4+PT61ZuavYxM2cjR48oOj/PIa80lZ
Xi7qDqTHwn53FB97SK4bVXEqNBMckzNMz3msMQYFdnL95xP6/aHAFFse2hL3hxz2pzVfr7zBqyAo
n6bCcO7oHfQLvXpAi++4mF/+fLBl+XlT48Az5bO/qHEcw6dX+fa5n6WKpsqtK5As+fVoe84BepxJ
V2BaG/Ax80afV8Rt9x+UVr8+fxwW3gIv9bKKvHd8CzonfRuNFcqaiA5GkRDOOWXZX980jkKT16WQ
5d1+X8B5WK6wz9jVqaExW+NP0rriopkVvJ6pbZPo8NfXEkUTr7ANVtM03ueJuTRLVY8/6uQqYXgb
WOP5Qx7jlt4W3uydI+D6r5PWOSfyaBP1wY38dVmmGKHm1gViWdTS725kJIHdi9FtTlXbGmWQIdiJ
MN3I9HMc5+KZLgfD8j+f7y8PKpWPBcmCzxqKLnvBhPy8ZppsWHHCFupEYotaLcEZxE6ncBmJmb36
86F+eV44FAWIYfFZo5n+vg7SUJ24Tl21JxuMwneaz8a51pXxYUDJ+7fB5vIZLFmOQKTGL2/PaJg6
dE3oqU5zZ/QXVpEV26JT0YGEu/Dpz2f0y/2i8mB3QknHO+56759NuEPIRm3ZnSQqcxIs4/wIug1+
gKe1e8tovQ8quN/cLNcT7L4oWA1gfcsV/mlVweRX45FS3UkzOSFV+y19KNyDzP/dD17uX9aU5dQW
3DDFAd3THyqqnw7FoydHsjO7E9WQ8TLoOfkTUV+gVnMHfPeySlYVxOCNi0bo9Oerar1HzWL+5ODW
sgcV5vIdf/ce2LVm5ZbwaZv3ZPDRZRk1a6O8wfZuIr+U43bZnZpL08mYQaVL0zoWsqTltkprfwSk
3QBlBFlF3AYgill34L3JnI47jqu6S8+qE1SiwkKeBcMAiEFAIDA00UJEEIbtrg8fNKfUqI8nYeX7
rA5rM5C9VikwU5EsV+SuNgpJAJ7hwNIHpFq+X6X2s0xnIugJhJofc4CG2XXWJezGzKRWzkUZgm6m
3z5mdXVHCBCx8HqNe3Er+6JLX5Ksh94uetMKr2mIx/5Vltrqu60kLf/YR+FyWeL3hpAE3am96fII
K8BsRwXKmsZhCiHaQs+C1OrUU1TMLsNkT/ciWFwhfKdxxK0NQFfEBY1/x+svEyOvL3VUNw9t60qx
SdkaJJ+cyU4OBjEy4mXEE2+e40zVyRXWUajNCYlIz4p6/hGUhpvvZvqlMXK1oYrIERjC7hHcHR3s
kbAn90ByTKRVBNWHoXGTDgZtdNLaXO9qtnpt2Oqwhl+ENRleEBekIR3gZ1VNENKdnveNS2zzqskT
sIxJioQapZ5vtYfeSmG8lnJIac+Z2nin9SPu61pv0ifZFvCtfIzx1UZZteOtRSesIoj8MHmpY70r
kDXZZbxu2UIftDbK0gDriA6dYixQ2BRZqL6AH6NxNpCLvOH97ZNLvbWqeFPXlv+tb/FEEwADDwuT
Hks0WTLhVASzg0fgRBoPrLpsdgeDn4KgDlh7VIjuVSE0B8eylnfuF1rA1iKscTvUm2VuN96GsCSB
71vzqy/O7Cnc11VtrjXi2jucJUOU3RDEYQJoiAvdfB7ZB8XfZtdHIA0y2wOUgdNYweiJ8SHHkRN3
23m0MnuLdTvXD6FJy2Cr7GxgSulnrr0kvooMJJoO0vOIWUc5h6wVsP1WNuZeFMt+3w5B2TZkwrSZ
ruWBmocGrR8ehvbCyV2Aj30uZfcMSxPkkj8MItkS4kxciDBFPRyVr5FqAHLXHssLooEcLjxR5NmK
5IIiuZCqzLOT7Wit8TrQai/rTeqlcX0iudweUJuToruhixmahxYFZ7IjRrfWXpy+qBa1mp8jMTf1
KkdhlzALdaPcuaF9w8BvnbDT1vE8N5F9cPzYjLYuUSVyN3dhWx+SjL+8mlIvyTczULxoXbdDrB99
igEncPoc4MbEZyrcDJ1ek4lbIjN0B7pKV0qi5Fu1fW16TxEgQZTw9Htk+TAbvRO+zkZbRk+TbZjD
ElUdjXVQ6tipOxT/mSNol3ijUC81EoUWdkGXTpdazWdll7kFDYe2Fm0bAjMeQ2DTQNur137KmhYG
RQyTvty6Y4I9hmdxsOEjJB1j3bOG1nfeqRjUyiNb7gyw5MAL0KOqlB58WgKplEBrzvU6SKeYWLFp
sg3VXd1GeLC6tO2q66FIfZDEeWblNxbYRh8KbGJoR14tv8NUE+GGkwxUsc8yUa0QYodD+XWcy3m8
nmTJAE3XJPiQdaon5fCNOVvVf8+SyexvfZCq7RneyMxOmUqGvCsm5ua3wkQ43bL02fP8aSpnLAnM
FiNyCxvGrfJrXo26vNZxeieBzkOQblTd5f6xmDpE0EgE8ltNicTd5cMsSE9Ku6LYG6lhdiciTGy4
Aoi4AGw2BSrzdczynHpBMVHJdmtrGMUlPnLrqzG7if8S8l5HG0fpTbdxyjTKgPihc0WymSWt2KfC
daYgK9OKrPo6tk1GUqHboz31RueJQU43XLLgQaNb6EdZoJlRBhQFMvmGQtIjjlz1/kMRFx5rtKaq
V98va9JqWoaaF36hSPAdK4dgmWocPHtD6VBY+9gg/mTFHAA8iw8hhdtm6nGC4lO3vpdtKOfVAJvV
WHUiq/LNQErVM18BAbHftxvk/1oXH2OpI4YnBzZJAnPymAk1AwkCY9cK8N0NqUgMLCrN+mSh5PxK
ejSuLb1nISK03C9ZOT3W9sAb2k4/t3aZL1I2BmwB16XSg8kbLYjYKiLnHv+ugf4UmDJjjIkeFqMs
y7kukcjDC06mBCTMqCE42IZ57E87Gc5+fCnHWAcYU0lDjJdpix1iEzO+d4LClIZ28EZ2Z2tdih9C
VYfh+AyLoAWslY++CihQDVwdXZOy5jmFbd80ckyjdWR05S38aigIBYH00xUeSKSZVWMr67YrvUhe
yyZPecUS03GRwQ4TIg2J8vDs12LgBZeD7waAFJ1mnxiDEe6gvA3mERdBr6GGR3HKBFqvn/mQ4M3L
6YkyVxwUEIxo7JJNTun27FCdFscG0SATSFOk7WsX6w0wj6iHzZjEuTnvWF/slICfLOtH8AFL9kw4
k8O2GxuzddZVH4fWLuupWhCBL6Jf1mx0pCzmZb0iazyM9zgKZby1XGMgzcbt83KhBbXkv9HGGlB0
a7QxthKX/fcJPmRy4I8nKGBV+6AkqBFkn+Py+YnlWGckKWREK1kYD1A3JjZPjW3JQkMl2jT+xp2m
2sZSH4J/WCmsnP5awURXF2OZ16/2UpscAOCS95UmoICZv0e1TTIQryl5PZUhppOhj1G1rWdwM4RE
IDVBidhjGbHKFKdOgRWqCOTg1NkBWmT8kLgF5hlRVe5dOesIspuqaZBsd6H/mqB9SUHxmMhX5jak
LSzrOXrJHKMp9xNlYLnN08xUmH3bVH6wRfttCY6JgI6xZwvhveshEJhXz+SRd6cBUGpgJdpTA+0B
E9b0dxw+enRLEeyZNmoj26fP9K6r75hz1IvW7U5+XeBCFQQYQBUVa87zo07Sb0+KLbaDwoqOrb50
sH8q9suhGnt0Jt1pHvqK6k/Xn/RQR7CprPKDvBtj2VC+aVZw4Rj6MI7xPBzePzR9Px1LwSciWsjs
T57WAPOiTEvPMwLFoyGc6KR3GA33I+ogFjxEMNaqjgrzm9vI8qqRmXEDkBfq7Acbjt/9SOz3XXA2
Bg3Kd9uqWh9hFozoV6cBdeQcDtYRwU34QWfhN9tfTtfUl52i5/5yP2d4EehnOMrc5+FKa7pxm9FJ
3Pz5XH6zJWU0s7hbkEM6qCPf3sokHtsOIcFwMge6JQldjJ0uU6DQRt48dUA5/npLSpluM6dBZked
hFn/zaMzTPDGtVafT0NqmziG2e24CoPlbJh18LenxkNjLTABg/Yuv7w91ISaA6u0RS6iLtl5FkqZ
WA8EI6lAa4hSXefpCBDovzk7r165kSQL/yIC9Oa13DVSUS2pZW6/EC1H7z1//X6pXuxeGhRRmhdh
RhhlZTIyMsyJc24vus6DSTRtakE2CbfO6Pp8Ud9KvVJVfOeqt4MzXiPFqMMHJq6S6mnSbPgma4iy
GHBzeIyvzPEi/nX7BwjexPl9oVCvigYiZSmqJ4tyRhuocqm0oXQ17cp+7q1CeQcKiUS0Vrr0EKGB
rZ+i2gv1nXXX5koCThfColUMU6spfterewpDjkd1JfeuE1Z2RqCvBtDPs3N7d+tVqNaIphREdLRJ
l95AVr1xMHPbu3pxM11GXQ3Ologwbq+y8m9MLOpgSGGrZ7LOFBjS13tJmMob0Ny2rnAKykeP1tWR
UKdkYiS5Tx4br71YalFPg4als6F+sa5W3ypXxELsd5SJsp1XaHVsNM4NzIEGPz0p6vLzDUFMmJZ6
1jvXIpKspxJKyoNHLrTjsdbHRsGfSiS6WHSw0a2br8KMMIDYBMlP9DT645inKrmgXkoDA6pO9Pn2
N9rYElIb1AXpEgEwWNq51VlqTNbiu1Liy9W7jK59eqXQql/uXEc8q4LI2FEURRjffFMTcm5QQSo8
4ATUFwZFlH8yLZh2nrn1rZ2vsjADswxLv3UIE7RUfgE/O5yZQXMeU5g8/46gZeKVifqH2ztbrUlD
6vUJLj7XxHixE0hgIhnysQ9dJp2V+qdkoaRkecZ0gVG/2Vlxy0BoQVGZBxoNyER801c+ArU6OxQJ
BFP4etJCsNWnz8D04RDpIaT4fnt7GwYiqGK4v1R2BRf1fLERPkMJKZDADVNLcS2lQbE8jYfi1+1l
Nk4RwIzwEui5MSe6eEDrYAhthWluNwtM343yAg7PUcneQRXinVMV6C1Tgr22c6E3TlLAdAi+dBqL
VOPnm6PQB8Z4bAMXeG32VBkZ/PLhgGJxLu1FsOLBmD0olHUJvOik6Hw0irvzpehgKKjUTAymkRUd
KkmOryO80+EhnTx0ldU83Jl52fpwhD2Cj9ckQhB4o9dWYkGVpxu5GrhDqllffdtQXmJHz8+3v9vm
KrTNgfxrOBB7Yf1yObTFoFmByzxrWT8ibmt67xzkAYJ7HQjnJ2rwMk0M+sBLmT5U8roqLprQLQ2t
fFKTGrge6OL7rxarkF/g32UDTuP5oRUNqlsjxAsuACIfpVYmi80hyq4WWMCdl37LIDAHQZlMqEEj
aL5UUo0U8Po+dA25+gDOlzwwgxik1tsXeu1fb3+mLUMXbQXz990ig5ovhsi5VdnGCOdmnejvZL8v
v0810+7aqO51S7YsgrgNf6+Iz7XsN0EYC8y6gVN5UjSfKkrVefVnybGC7u/be9pciPSJFixu4z/u
o1duMIFyOtMaPXQ9L2soP0qW+VmTQYz+gYkL4AaPMQkhpNPzs0tI+3XkoCOXKbH2izWacH7nU5Fk
9wZlNpg14jGuEX+AB5yvg+YD3DRM+LmwzbUnP4AtebTs4OO9p0ar24IbGR4w8ZUWq9RNwOgEMq6u
jXrf26Ts5LepGSc76Ku1vRGegkbSTHiamdxZuAXaN7JTUTxh5DqJXqawKy9GmwNGSqSp27lIe2uJ
XOKVHUR2Yku2OcVuF6rTe+CIUFjVcn+mXuzvuIe1ycGcRuEZ5AcjKLi7+VIt/QrPH4bQbVINIXDJ
Uy605Kx7kzubVQRKlMI1qy2Tn9QsNL2CR8PtQEijGmP2TvuhAggFCDqeEEW+3yIcPpUIboEyLH2D
7Cm+ZbQaPq/vKVBTv4Z+pjV3nlrhOefvHxghHAL3SICF5IVFqCK/gHkocr0uHKhNgjpA+jA0usdK
tvO3rY2ofCQFkqvrjJ1cBjgWvZ2fsGEoNocKihIWKWL4xdczEPTJ9bGMXKum6UcFcfLCY5tH+RfF
l3X7dPtYxb+22rDDcZJl8ZwsNQN0X0dnUqoiV28Z3aUoR1EF2vmjrsfRsxm1jaB1VB8rhwrT7ZU3
rNSGyY8UkvdY/GdupWEHF3+SQmETjQlMsqUSntteHXesdGsVBZI/2QT+goqEOO1X186AvFxOyyZy
Q+ByX0wZ7tAT/2Po71zv9TuJyi91DnGMlFiWhuNRefcM5uJdUPTTR7PRi48RvKlHRpnyU0EHy9lZ
cMtMcPfcPTgDQc0tPGRqjf3k91LoFjVYzdGWOlSiJOe5oT6544zFl1jaCKg5ckrSPWcVo2WMq5UR
owpu7NfthTvhAzu8Fh3svHlkdSd4cPcKDJu7Ex+MN8AUQMT5Z+vpJyYhs7iu0Sk6elte9mxJjMpU
zI7teMutG0D1RIb9Gq/LNOl8qSpEzA1cAHR9YZN8NIMyecOoVPrcN5l86hQjghfAK2DEQWbtfPsK
bO4SCLrYKNV5a5FuDjT2dIPZO3dQzPofROYiwOb1BO/DqHnNXjVu00RhTZQNzNPAw803GgRpOdqs
4dqtrRwZ1IMsaEJWJUOP5I0pT/rL7d1tms2r9RZRalpU9Flow7hpDyNDZCU/fUZkDykjfs+03tO3
SpykO6n11onCJyqEfii2qEwhzK67xmRpD6k5jTbPG994KMD2KK+02YsXaLA53N7gYvJX1HNQ+Xm1
2sJ06ILQn0c1wEXArNBPQ4YUG/AF76+ohb44i7IAVAR9ybGxW6jaLC37wsTBXmSxIPT835/BsIQo
nAO4W2aljodmASy7vMR9T3ksS6zsRxkHtDcaS6OB2OV+lxwzE9gDTfi8f18ZKtxlYeE/CoXrp6GS
p3NgZkax4+K3LEDViEJoiSgq5Azzr2HbdW96qOG6o9IG5ziP+vqSMeMUgpFR2/gBardvPPbFTk65
aQQ6ERT/X9GJWRgepVAPTXCgPK1Ru1OeaZ8nVCvPZWJKO75j63UhUybKEshsQHnzDZa2VHmMdUcu
xPkIiHhZdDLHTr7ctrMtD0UqDvDkd2iyhNk2eR1ndTtGbk6h3pUDs/6Y0Mp/q+o9M3JW47xBkbF5
VErP30HlbZ6kAYwNECkJ+lJGXK9iuWBQMHJjB8ImBwLrs4+QzTM17nLHVrYiLwrY0MUYYlplib/l
AUNG209idxqqn6mDqTZ1Of2EcFx9oVIxQrFnjy+5nac/QW3UO7CyzTuEDJnK1BEYYCh4518ykf2S
v/FityIneJAk+OeegylygqM6FNVHCDybL0yQJ+COeuXHkBovY9Yxi2q32sdKlsCvBEY/7XjQrQ/P
AIPhmCp9IXMJ6YvHsaKTSYiEvgelnkpRpotXTM2/aj92FBaS7B+a3PUHSVHNnQPZXJoOEW8vKl/G
MjpDK7pzcpn2m5V7qFQGkZDPzCOhhFshNZ2dJCDUA7OLsZWfEpRK2p2rteU7UIpS6Rxp4AyXhSHU
RAOSgTpyVdgk35WAwz4xmhJdlQEG11oOjAcn6LRxJ6raeiOBfzP2QMFD3Om5GThlNFArKCI3yfTC
Pxi5ngssBao+HXW9Jy1TpJ3LvXXFdCpf5FKE/aa6eJX9EfIHABYwOWoKI+192ubOKRkkGB6sMEn2
op2tY4VrmaRNYKaJPOYbREIYvWQ0FVwlqGzW6ctvdeyDPHQC5CP6vnd+BWRan297sM1jZdCOwg5V
TFTS5qsyaNGiNi8okbsBeM/kQ/aOijA1ZzFb1160Vqk/3V5y61zJTNEVJClSaF3PlxyaKEfMnEex
HbTsnRX4w3hCxaMLQC/r8fs/WMxgqEkUaAHPLMwm9G1klLKG5N6oks9GSzfykg9h8q2yYkR5bi+2
7pITdrCYbNJ3cej/LU4TCYq6dFDgdOucPAaqrx4utN4/AxBCi1zxj12iK+9DRrxPFnrUp3GyKFb7
Neyj0gDj5e2fs+W46ZjwQoD7pNiwsCjRdWgtxFaAArXxCyT8jRvnAV004h3b1eKhfNe2MXLcGjCg
twbyGP7OL1gP3YgDwVcBBualwofPvzXk0VVpSPyEKq71o6PU8vB26owRJd1welcI7ukjwLm/GqXR
30qhpRxkqFLAsfdo8tw+jS2/CSKDqjUpGR1FcRNe5ZudHwUl+taxG+mBfaEPkQdHffLLN21hj5e2
DZzv+pAm1yLPzT27EN99maeJgVL4IFQNUMjCLuqqRflYihMki+iGQ7wl6V8bpIS/Sg2cL0dzrOsH
rUPC/DD1sLPCN1FC6Swhx+PsOLUtL0M2RRWD4QEMdWETEbJOcTy1sau0gpMkrKiGi6F4EFHTSH3y
gma290uSEnnaif22VmYMWVUFMGZdBm3YVybhz1zY6hU47opMDs6t1Ogfkhak3KECP3lsIUnZ6+1u
+RuGUUWDhunplZSAPjj5qPcSL4eBNp0ylP1Rl7PyQweP8U7esbVHxv8wMQIztqrObUxC/DsEWUhx
FDDNxRsaeM3pmT6BM5De1GnwOco6eedct7f3/2suIt3asAE2F/CYylTG3vSj/wFoW/bGy4v06fYN
2norqFrSYbPoODC3Od8d7PxtKQN+cxE7RDezV+NxekAup3WOlpr57aFvpWon2tlckzk2+KCYkwKC
M1/TczQmWsYidntEcOKD3kytdOCGM2wTa84576y9Z3/LTxBQiuDKxmKWNVrk09sy1tTYhXlIPnsI
XoZHFVX0R1WNzTe9FQbNoeaVPElOtdcq2LQfIirKKiLa1sTfv/JRQWfJfqdiP5JfPeey55rRAIjM
bN9Dk1qfRmTRbn/SzUQZqoH/W3FxvoiqJ4qNrJybqUwA6IRe6LyV3hkAS/Vs1Q26Mlb2kqqD86DC
CPUQomS645K2UjUbnALRPeg5fPN809RslRqscOyqaWY8hA6USLbpdTvlxs3PCnUSYc5/w5fzVRLI
oaYSUQk3yKz4YlDbR7XcRIJL6oK3HRCZS9eMNmw4I9MDtw9584a+WnrxVRHMI4HyELer6WVJBwfq
3U+lDS/MQbbEGMTt1TaPUwysi0tDu3PxRf2w7iq9ThJ3lCbPOthdR2RVlP2wV93Y2ha4beBqDj1V
a9mjQfyPfkAoEjO7gHo+Mg2UvQlvUwoKFYQ1O7HE5nJE42I+zKQ4Lf7+1d0oVATLI9/GUk06Docw
S8ovwPjrX5Lptckf2CS5nWikiU6NtggbkyEKpGyScHVtgvIhE0fHKR+CHZvc3JKNd8PqaZ8s56uZ
bapz3wkTt6GnIR/1oMnUB9Szmo99bdn1TgC05UoJBRmiBjNpWr9dwasDlGp6eg4KdG6ba/HHRm/G
F9QQg68weuj2saaE8AdVJhI20XcHaEiuugg2vEzJIEWYEtewEGmh6lg8dOgs0sVjuAbR1FH/C3qs
8fH2Bdg4VcTOdZIZCvA2D8fcUBrDS2wtI9jSJw2mO7SHE5qHwKUPNqRuO/nFVoTLTOTvZBzYL9OY
89Xw2J5ZqVR/qiRj8qwz62fBUfpUjlA9m36lXhr0r95GAKGLg1HJMADrtfU1Uepsx5o2vq9D2wZL
Mpj+Iw+Z/xKz9qQED5q4UacPxVNbeQDcvVRmdKFCPvjvBlaff24f9cZ7BVWNKM+DIsWsFneyyhi5
6iYEiSbqrN9gVmfqrgrlc8qQyzsgpt6FER6r2/EEGx6OsqUYceRuymv+0KBw8naQ+cDZNEqoSljw
0sJ8Zsfn29vbqj3h4Rh/pcgjGFoWsRWgZwuZFfjphmrU47NSOTTgTKS8P01NTrrMUFL0GHXlMeqM
6EzYkJ6C0mcgF8KOq5fU5aOZDdJft3/V1ncWXTODW0yMuYR4TpXjlWTQqQsMSjk3ZRcmkEvl5QOj
gPIT4Pfi5faCW0GCQzxL8U8nkV6Bv1Wvb7p0wk8RAXlIYDbOcSrU8Qm76MVcGGo5NIBbhvgY0oA7
P/tbluJsZ9tbtoarJPSkH8MjsHjX6C8BZnC41pRVp7+RZPzXlpLxUdI762NhhOYFc9sb0ReXd5G3
ORqCGbSb2YuqL17uIU50qafr7NoQkX1ofdmcEG6MquroUFM4wW3zhXkvqAGbrIWcFmIkbfp8+/C3
vjbhIKVscMw09Rc+tOgZjTMQm6ATNVbmoegzHfFE0kMYzLOueeNMrZHvvBRbR61T2SNPA327oj+C
vS0wY91M3FpKuk9qNElPqRzpV2tEhqlJZOkxAH58ub3RzUUp11NqpvEM9c7cfQ2DMWoVGruupXbo
R0k5IuZjyFxDIpePijo0L30sNTtGteQiFo0iSpncIgHCBKK+DD6TxksaNKpQWQrzLxR7Q+aXrP4z
RIn9g6zBSWijE8Ek2XSQdM8/mZABHWnpFAhYN8HZrnL9IS8YP759GJuex1AFpxchNyWchefxcinE
ZzMvmNlMtMGn78BPJ/VI2IMJOEoKk6uexpxjh8T4SUeVi07EeABx7h3zcoQnWg6inXd1yxJJS8ik
CSHgMFn8pDFCfRThktSlzWz1h6ED+s7ptGKMGuknXpluzJSdg9i6gaLtILJp/lzWK5QmDzzTUZmb
HAvlYlSogjlAZp7A5ZaXwQAz4NiSeezSwUPHoOjHPQPZMkuD55TmPOHEKiVLwj7IMrrOrqnDT3Dq
W/p0h07TmGpjvGp6cMbAuGJcx5IZdehPKHybjI8fcCrw+UM8/BzV1fgrGMDAHobKzn94jY/Uh4yu
5o/bRiNsde6tuHUiwxHdRpWG4/wGwSlT6ZEHoK0t5L49MrynfNKSSp92buo6wGKyQPQz8YwUOZcd
iDgaoOAQvbWmpGo38l8NHsGizZ+VxGLg+u5dMesMml2YHYstzK6cEErOkHh3M9SR/VMZ5OX0oPth
2d8dVnBuoClkvADB4xK3oRVZqqPyQRc+ZsgAUZb0xDDXHnuZeKYWH0mQYmtYNEPzdCbnH0lStZrd
Ul6gAZ6HwL/sAk0DlBJbJEa04HMqZWlyYuJfDNLLTtz9e/s41xeK18ykeiOggipiJfP1beIKoGFh
7IK0sv5yGKSdzpnayf7XAlFyapGQJ3yvJSvkaWmaukZJIR/vno6BdIMapBiEQIfKWAbNZUBHIpT6
2LXCMTknsdkIfcMwj7kxygjiqbS5LEj97kQyaxfGgwb4QEA+uSPL0MnyoUkmVCGtqwYVcYUiQBN5
qO10fDBSlj8FnV7sjS6sPQiLMpKhk3Px2ZfIhwwmwQIyVfJkPZl+UA6cjlZndA96opVvSczDr6XT
OTufeWOnQHVp0NFoEfxJi7BBknyzaFuKnqbeO9R5Cd+ZQUwyRKG1wQmZzE1keyds2PALIh4lUkQb
Ccj/wrSiAFnKeKLEMskQSpzatLPix6TUSu1gp1L7921D3tohTQ2BpsThoSMwN+SSakDu2SnJpdlr
kB1kMqIv9iB9suumd6m2N9KOg9jYHx1I6PF0A/cKuGu+Yg6UwiwcL3EVtZHNp6mRyx6RKccuPjNf
Vt393KIBC3utxWAg5dZlh3/So9YYVS1ztWTKTzIzXW6HLsfRp5T1oNOl+HT3eYJNRtwCJisaNUuc
HCxbkOfaSYYolZk8To2mHVJHHX9mZl0Px6Yad4kcNy4GuAlAxALdpRJfz89TSgIlCmHSd4GBq9Kp
GLx3iNDISMmMyaPRtc4bJ1EQMry9z41XkvIADpiKBOHfshdDrSIAPDtlLg5I/SQxv/2tLIPx6Q9W
gTkJ7khGvlZEPErl623EHJmbD3l+hsG7O9pSvxcmbtwBzo5BA85PwPEWFgnhZ1bq5ZADzSAfvugh
eKNDD2O+iiawHaiXWh2VeOcarBcF/8qAOpPOJCYg5+efTQv8KmxrJ3MDpIE/WMGkf9SgTfk5BZ7x
MYFQ2Tjde5bMU5DxARIVU0vLoYooExSmspa7rWlK57bQ24vXNdJOH2VrW4JglyEljWhjiTbMfETb
A5im3Ta1GJSHXhyu6dyDDKKiVDyp2uUPdiVgHEBARMCx+HbR6FmNDc+Ja0q9dg0ahjS1fNx5BtZX
jH9fF68PeRXQ84WTbCQkHxApKN0+yaLnzJvQ2/G7jnc2VYHb1uHw1fNtb0/Jeu0pxbKUTiAJZoRz
2WstPLCag4ZOLxRQ3TvDj5RnWuMDTEamE0v3mwcwI+bSNdAwAEMWBxm25HAqAr1uZXbf2yJtH0b/
/rlayAexPHHTkDhfWUcJU8nodH3lRm2ZoYIkG+XXsabyd75tFRtWSGiNlgoz51jFcqpn9NC2SCho
uSqK04eusPxnxVZ/qUmRuYNU7EG918vhganhq8BsAZMtHciY69AGxVOPCKL/MpQ26qdy/d40Ohvp
gHFvZGkd+/72979jMOrCyyFOyMczGXaewVWQSwWvhnzt0ZOjJj7zfDtvsy4NkCn0y7Q8IyTQ77Xh
15cBZ8lIMb09HlYqOnPHZWdA+7O4HLnhcAZndvWlUabPPniqY2n077JCLi93fk0eNaCOAudCgYHE
bL5ia2iMW5SOdA0qCxaWQT9LagglTWbzvqFj/CerWVw7UA6c7+I9VeSaYWl0kq9hosqPJGgI9zVh
Mz3y4JvFwcM/7Ky4uucUnAn4fieCKs2mxYkixSnnqN6GLtQRk3kacgnZNd9TrR+VjCj1zt1Yvdys
xrstkiY2Ryw9P02asBooCjE90435QR9a6b3ejnuAw609ERvAkcnF4tILI37VJhn6ytfwAqHbD1N/
iu1ROdmpLT1LSdbfGySwITEWxn0XXOrLJycJjCiDXjdyy3wonkHyJOdR6dWdFrr4CLOMk1XgZhT5
HIHPaqAOb+91Bmxybkt55e8cwCi0n2FEMRHNVy/71mdhjIxsLfmK/6bVvCE/WDHSFHtMGlsHSxxL
s4vjgxZkcbCBJHt+PICpp+To5edWLfP6BOuQ0V3RQm//wFiAZxLP4kcpK4pf8+ozOnVntJbRkc0j
+35QZRkJiSbPmmbn9dnaFS+CANARidGSmK/TV2M6grMBUJNYEYStbWj/CG11Qs0llPQ/WgzsCAU4
UrslftprPIWJDhYDBNpRNXAi/8xsc/VhStNxj9Z0fd1wIo6Kt2TwE8jl4nI7sj+kgU/BvRsL/RzC
LQUJ/uTc27X6fXY83cABxZuwiFBQq3Aas5fogaalw0SXUTUhjEha9J1B2vCditDK3beOr8VzR5+M
CggKZPMvlhYweFEfQ3QoQg33aPZWJl2aNIfF8F5/DGKFEhlDJLhWhmXmC3VR5gVGRe2ySpquhDpN
QewH4rl8PFldESLRUoo6x+1FV48c58kd43uRqLLNxS0zJ7LUsEx91891yQ1lSb5IsATCy1Olj1NR
v6hwz+1EmasogiYgKb9wY1SqV22yiBZJFIL8dfVoCM9NVegvuVP2H3g5opPkwTSzs8n1pcMihQwF
DVcQ0Eu2etQhnWHoaVDEA7WPk5Nb9XdJ9se/Ed+CrOz2ia53Ry+EDowNdA/4+1J5usxlHZFHCg3p
IEn5UVUruTj1xSiVUMIJVd3QSMs92Yb1Z2TYGkSMgHmTZy3H/SNHT0wTnS/XmQzvGbpfSA5RMWuQ
m3O0QxMNPnSObajsvBXrO69Ds8F9p9FHhLQEP8HD2EKSSNvB6ScwqU4EPHNAjuvuEwURCg6SEJCu
3ZKNy8yA400WHczYmn42WhD+SrKs/WzrWQkYlRb6x9vrLcyFHjEpnUZTCRQw1CjLG4+cDuRGaj5c
8aneURH9Oxuiv1PQWHvEzIsDFEthkSrtK2CvFhM28zsvA56SC9scrxmE3h+rMDepqE7hTty1tQqN
GORX+MWU2xaXvJmgLcyacbjKek29hPfnHOlasmP4S0JfsRlxoakSg01hGHTxhhpeP1R5YIxXMc8T
HzUlKlUkwSrIaMOSu3JyutoajpbQ2PMbFbk0oC7mW5/kUHN7mGVfFD+3PuRyUw7nOks19RBqiSfU
0+qE44fKRTr4IMK6Q50Ch33qZRgvn/U8kppr3XFDjnmflsmF7rPeP6ijlgcXOfFS8500aKN5cia5
ePL1AMhR6fWkfkhxW77/Fo24OrjGhV1nZ6cYq/7oy5XMSekkb48ysJvxKXPK9FMcB9aEHhiygffZ
+O+zA8pP1E+Fiyu1+ESTqhRwBtrytWyz+slD1++spAnC305Unqu0VO8bCBLrUTQH3kNLhlx/WZVR
0ljSpbQXWmsl+oFaYZwFuBENVy3aswts+FVA+d9SKuEOrzZN4mXIQ2eiM0dvUq5y3DSH1gf1MNX+
3uspDmi5CqBxuo2YIGRWiwPUrSCBvmrQrqheSHDEVoN36a1aOftKLB3Vsf3VRIqZX8aOEbrb/mLj
enGQIsCyAC+t2v6a1HdpOCTDtTQyNOOkzH8vq4m1YyELF88xUtYEc0XhjmYIpci5q+AiyOYATcPV
0fu/zRBOx8FGAzsLfvqQYBxGby+zWW9LV7l5tAgFgIIW7nxBKWt7s8ok5RqZWfFYR9mnUS/2RuI2
F/nNPEWRRIR180WcvG6byCzVq98A4W99JbjgL6bT7S+09ujUxtFhhgkKKi30zearNEnRaBK98ysg
CC+/dMVUGwfA1dTH4dPenSbc+FQU0RiKh+0MYO5yU5bVlN7odfp1CBzlpYVI90ljLP4ZxIJ/LRnN
vwzxGO28xRt7BA/LsoyuALJakgtJhlKP8MbqV5Ji6Qeiid6nqQ8Z8EJyo7wvCscWAXVz23Qh9EKn
atEuMhAoDSu0+65QGsGlKBnxSS8CpstgpD15NOV2btgipvpvPdGAE1wK1EWEFb3KzuLU7H2Pgsw1
8uL+NKABfrSGGkrjvGsPMB0P72/by/oDioj4t0QErUcaj/P1wjxkcBCujCuxMFqA3qgVzZMl2Vn1
pDi1Vb6pmdMBrJ+ksbETq679mAHZM88AQSQQ9iXsspEJ8fpJMa5hOeZHb5C9bwChAUuBk3oYKn/8
oDPNeByUbo/yaOOQBaoUaC4VAKZEtfmmIzra/mhDakc/tT8VkdfAbzx6B9Cm9iHLBvPuj0rVBE9t
0IgQr8PCiBjILgsGYal2IWV7YIQ8foinMDhqYRJ3h7Ibu1+3v+ra17AeHIskwgBoSQXmGxydKdCT
sJGunL5+aJoMXhC73Gs/LCGeGCvLMEIlNkbfY0WoN0w6yvSmdDUkw830eDrVHVqMhvzLQDT0YIfN
xzCw65Mlj+96xXi0o2HYMaJFDee/n8DoCpeU3eL35jsFNw7gk8jGbXWzDU4mwrz9xzgnGYDJ2LGb
6FDAK5A+oE4QeD9bRYHE2JLh9t3xu+t7RHZHI4aci7SWLvr8d0y6WgZxGPuuU3rOYazaAhnMsi7+
NQsGcIuIyUU9GMq9Ist6+0Ikj+SLSiVJ0ZLRprOcgUZpGrq5OZqPDAfU41kv0kI+1IFqjpAty+a/
mjoaCNdOWvMpU0r95722RiuDwqomGlE81osXx7Iq2Qp74GkBXHDXOlais5GV/Y5Fr68stSRR+keZ
B4NbYqyiwfLiBLywm0mqfOij/pnekX1wOukZHMFerWB9f1iN+hhwCDRXiBrnXxNn1ZSR36Qu6ivZ
S6xl+tl2ov7x9sn9zkbmkZxYhsOD0gs6ymXdPUANQZ9UKXfDyJ5M9VByevGhqiiMPrStEv7MM12e
Tk7WF7BhS8g69M8+jBj9yc7g1jMLubOOZorIzkdIqZwfPl0S5aCg8Noco1ou89OoOL72hMexop3Z
ja0jotrM60vbQLQO5keURq2VZ62TupHSmkea/9LRyiGcv31E66cegJMQ32PgCLzxqlg5QDs5Ol7m
WkhcIQVpm6feS8xjAQz6cnup1YYo6oHeErzJmNdqIrP1JrPILC93G8UJj30XSEcb3vKdZurKT7AK
dwWbIgei/7fwV7kXtZmCgDYXFnH1stIIJarRlA6eB4PmATB8d2lN9U5eWkEQJfgsiJcY12abC4PW
tD4xYTIp3cZspmMttUzd6spwvvsIya/Ih9Hjo2q5LFkm6RDGIzIubu8p3bGpG5+0swh3XO3KJtiL
8LJ0AnlP4WmeWx76FEZYhj17gZH+cRrN6JoQ2pyo/Ow1HddLQZD0O9ZkTpext8WxDRPU0x168e7U
1+ZD3erWqfNNxhal4O4HhACI0RPGM6jeCQTcfFdUYmINsvnSbZVB/cK3iWFBQa3uHKFXHR7KvvWg
vZnUe+NbsSyST0gA/kYSLnYoN1GmBkVVupGqMVDXjNG5673pxYuD9OKkiXTntBKWyIKAFgilybVW
xfOwKUUlIitd2U6KRxuU9kMQx825ja07236/l+IwBfaTjjFVw/mRDobS6kmlsFSoFI9yBLFgHert
OaY29CaCePL9veYPpwrBEJU7Mjzopufr6VYROZKnlS7wZPOcp0Z2SRXpTpDpf7uiQsgVAPJPCWW+
ilG2eph0TulCmCiffFtJD0lvThdDHYuduHXtEtkQZUjaZCifMsw2X8pSYrNvJrt0J0Px/gVp1f9V
N+O04+PXLnG+yuIz0fLyPQnqJZcxEeMYmlYzHLVIrVD2Adf6QzL6763ZRZ/+4GMhkiJ8FZ9smdiV
VmYoDHZX7uTb/nMvBEA0JHnuP0HMHRALeSQcC0vlX0NvPCmozMptISLlKkcIQgXheLdHJCIR0GZB
PcbY4eIt9tCGKSsbQ6/RST/qkF26dukPz5bSan/dPrYNj4j4NA00MXfME7GwcYCLPoNrU+n6neN/
TKpJfhqV4I0/ht1OdLS5EjUF4LACe7ss5YaU7YyssUrImOX2ZNd2eFCCyD6OIf2F25vasHPBwY/f
BS0j4NtzOyeMabQujSq3GXzpmBZqdlF97cMfLEIlUlQT6L4uI9hUNluzDrLKVURm36RTf2hGZe8y
reLk35ZA6CumRShCLvx51SH7UrQdBsdNfSoLZGfKEREmgrXyyU+zPcHira+kCqCMiGKRVhWX+1W9
wgqpajntyK5Cb4iIA8dWumRS2LxrOyNvd2xi60OBHASNJkhEKNjNV9MYNfXScaoY/9aKh9CX0as1
UC+7/aW29/R/qyyxYZ7DaBocq5Vbh2F1osyfHcsIda088H/eXmlrP3QQCGIIzDQwAPP9MIPYTBQm
K7eSwu4p6if96NeDd/6DVcgQ+UiY3wry7KtZDhGhU7kF1HanShm/KykiR3+wiCDLoRtCxL6M1MOq
7CW/j2vXUwPEaPumfwhG4/4gneCZl4+PA0Jwhf2FedB2WjuvXQAT9j+K1hnOk462o/rwB7thAFbM
uPGWL5NaxPQac/LSGqbYapoOTjzI5qHKsnKPOnXTAoDV/p4poxkibPHV/Wkco2GgK+TY0nE8kRpY
ByQW785n8dkCsgDIHnIs3rz5KklrDGGnQy2HWp929ooa+TsLKMbdh0aOxuCYoKJijkFdrNKBjTYq
EwK7pFOOURRKJ61o7/dwBCPgSYSah/hzsYrfRSaSRQZTAygj/aWGofydSTjtvT818dOAE/r39q5E
PDVL0ikrsR/6fJS7qKovHlc763JrsAFjT1Yht4950JTSxz4Y2+nq9WNeXrPB88xLaCHw/EgjuvHv
DtGpHFIJRuGeFATo9PxY+5QjH/SucOOqpkQb+L7ys0hQsTkyHSZ9hWCo3fOA61eErIcVBV8yNrMM
KHQnQu1v1LlmRDDtMcskPb2AY5geUOdjbNlS03SvHLxeU/BeCdA2lRsipcVNkFsGRSNgcq4/yn1w
cuSkNL8kk9b5nyS9krR/izjyd4oY4t+cf9v5muI3vbp9ft13AzXfxm1aWX0bUxw7mUHafB1jYtDb
ZrS+6MKd4OrpuAs138VXtO2p1iU4Hl0mtqTTUIGiTkq/2Hkgtw4RU0V0hFoZNZ/FhsJOaTq5Llt3
1OLPqV63hymK3raT+tRG+V5wu3V6Ql2LHjfjx+oy3c9zZYop6bYuUpn1M4Ri30A2jw/2hJb17cNb
rSS8FxbNDAJtLZ6Y+XeSNCp/RTM0rp0X0imCLZSBJK0+hNNY7Sy1+k74LV5k0NI64cxq9iIdyzw0
kQZ2vQzWrzhy2lPUFHsXbGNDRIEAwIFZCfT0wiHX5dApoZp1MJ+EpXrwm/DHEHspGtkGitV3Hx7V
cRPAAneZRufCJnRElsveVjtASGbOlHrBrCqKfI5SHEu0d/e2tvKXvxH1oOPIRoT/WPhL4iajqlO9
d1W75xlogRpmR7j9zeoRcUyDtvFYI+tIq677XJLytTuByPpoCUQFGyfvEMWuFXZ0RGuATyy7ZpKE
545Sy7FWvPahn4w9voVV5kqFGMNkUI+7Td91EWwDbpqCsk81UL7IJCvEWWQndnRBCk531aSyviWa
F97b/aRhhm/mTRLUz6TO87tg+0NJJ7ey3NZmNuKBDpBvPMDJriAb1knjHvPS+j5QdYV+GduhW0YP
dL7c0Ldd7De5zXBzJx+bQDEPsrrrHdcfTUg00IRnRo67t0xbJA1+M0eLJjcJGC0/VXaDdVpNbWdo
10Ic9j+cnVmv20a0rH8RAc7DK0lJe7BF7e0p8QsRJw7neeavPx/3vcCJSEGEzktgwHBa3exhrVq1
qnYO+XK8ru59hGGpW1GMo6Vgada9nlQpxYvfzqScsT5U3bCA8qRPZn2UtVHExa6SnaaLqCcDAj81
lbz3Fmz2DaKDH/rZFAO5ZdbyNnoIhyPrjPmMyFsdHM2hZohGadr0lTJXrWGNjKcuxrm4YxzvXwab
08nQkEbgpoA9k0Yp1zNXpRCHYL+QUCk3y/IY90ooHa0yDOUDJ7UfXZ5dzXS0cEznQyk06oNiOwtj
CiYdqw/verEwWyWMlU4UVUi9eo5nzFC1xDIvUkgsFQ6N9AU36b0iy+ZTQzuTaI4yiXqpE65v2rbL
rGiedY0eKaF+kgU/0Z+1QkspU/JGHpI8wkd2qAyoEWorY8Spkikrh/urvjlEy49YTAyXbi2D0Ph6
1QVYEtmUJhoAA8I7XEnpy5xr8k5tYXOIaAFAPpp8BYxVhpZ5PUrWlLPZm4ijDaFUvAyTkbgluL/b
abu2lzeHWsqtUOe5ZK3VAaJSQtIimf5Zs1p1OraYnWVOgBPu7KgderD2o+u3mAZBGeYV++hDv56Z
oVRGNvatcR6tMrD1AKnlKorKnaRvEzwt4nYkezBLQVE20tilbFFsSkzj3IPTeYZZy38bEFmeywEv
RCvLxZ/3Z7VdRDYF2TK8SxaSD3c9q7QXlLntTOscTmZCGwpyCA4F3fRNR3bt0RuP1wnQfanWL738
ay+SWtZSXKcb/0wvfY7KujDVrlDW5UFsVA33akzKoUoKZiYfJCHUU8Tv1XlnfW/Ml+ITFc9F9n0p
3lzPNy41k3oKm6ZA8/2pkLrOjbLCPPRGN+1A8R+941c3vEL0C2bN60zZGU709Vi6ki7dFkPi1b5U
tXaIg3t5ivnwipeIVVcf9IgL18XdF8+UmkihPYp1Xaunsp8m4YkbMSUX0IKGToxhsauOlTCevqHx
ktdHIY4G35bzVk9e61mpe3iblvZv3VRaYRdaL00DbeRZ39t6VSJCHSaW0n2vp0hlFATRazfu0q51
pzQuEGiaOE2qnQQ1bZV0eeX+10RV/eFJTAozsGsuFMEeJL05TQDUvoOskKqcErUdPSlr9eHNt3Tf
f4476HKfpEGo6s9SUNW121glehpjHqnKcy5rRYzptdpmEOhSNftBf9s0H2u19kdniucx+9oZNOee
6kAMgkMst83sihp5kW2m+vgX+i557IgKB+IQZRkCgWVM4+7BzILRtAdzVqq3pJF7jOprXROeUBX2
e4dzNgRH1lVUD3OCXM9bl1O6a2xpmgbrKGLoWv8I8X83YzslG1OQEKmqVvVqYagwGhSl/lvc12b2
c5S7LrsIUQ0OHJRB4n8dK/ycegev+NB/MZUo7y7+KIvTu6UUzQQnJZKC53mopdIukacqTxCcNOJf
Ik/9DeKsWTzdP8/bW/7/GzESmIFOrv2seiPigimU0gsRhT80mF7ZpRw0h0dHodOebj2wADQFCM2u
d3amNVmZdungkYh3b2Wm9oc4lPeqTNsQheoSOZdCi+yiCbEaxVfUZuqF5YLXU9nFyqj4Wouo7x7y
TsBXR21ySwNUjvs/Hp0d2Dhrh6QWe0NZN86hARHVGB3FnlDFw+jE06DaoVnp+U6WsL3rqSwg14pE
PZU6SrzXq1gViSp2vFrekLQcsr6Q039TGoK/s/vhEdWppJU7H275X15fSQzJjJge0CXs9OshlVDG
arRSEk9I5kI+yk3lp4ecluD+E7oQs/nwbiTNQRKSTfLB1129LlEBSGOKiCNkyFcf0n6Sjn72aM87
4Rx1flgyS0jJH6xVzJGPQzDT7eifE0VtTyXcyPeim/snEc27A37Q8Pke3SAMyAdbFEOWSsAqfpTV
WI1xhfHPtM3JJyvGvwI3qAct45Zp0U4JS4PX6kN66/pbZUBQua5HsWcNquopc6g7hhAYO59ouwkp
BgH+0+gBk4Hk53oUyOoNRohZ4pGfKj+Hqpq/hwquLEppZkdBLPOd1NHc7EDgLiri7AuKuYgGX4+X
j9KMcltfesWQaq8SIX7v+vgh/KBaFb4wU/Ezl0L/uxmlcQdpuzX0UoJgryyc9TWCk6RBNta9Wnk5
3bj9U5mnCOoiSDJjWDQpRnGaEC1pXwaJRrrTTKVspwtgezdTF0WSCUcoqAe0e15PPQ3kGdRAHzxV
zqcXtK59OwOY2fmgt0ZB3H5Jr5ZB1pRWPwHE17V09D7onVUmRL/Hspz3pJK2NwmYA1cJISNHALny
68nkUMboCOpHL67z19AXDCdpgxjrHJpq7p+2D5vi60troXaTkZO6wA5eozlzpFZKrcSTh+fknMPE
D8L3Sp+61jHSWc7dXh5m81I2QS0eiD+06jImeivZA60qw19BJoCfVcOcB3asdYJ50Hxj+KQNgaD9
Y4WYwTx8x6LMR1ePvhgo8HtXl55gpIFE1DN5BEALEpmKT6PUdp5pEM3cX5rt4UX/j/iSs8SuphBx
/RECRey7mbY6j4i2r+2GvuGnPBz6fwrKr18Ffaib4/0Rb3x2jh+Md/qvF9b2Cm5S/KQeEi2evT7p
+hfaFTNnAl90zdmQdtbxxka2yCKX3nxkdmDQXE/OrxMhUNsk88RJlJ7aYA4dGl6TnSXcBhkEGFyx
KN+DhJJ6XY9iRKIyCzTTel3Vd09yrJbf6ZjUDgK4oG2hZummXTftlFNuTQ0K9iKZjlzRJnVdFOGD
0WoZtKQRv4zyzJHBSPcOzo2PxY0DooVwCm/9OpAJ6r6LhTjPvagETrAoZJzgIuXOICrJRZ3m8meH
EEBm0zQ2nPx6eBlFdfipxkH6kuLT+Er1vD4EBTQ3Xc321C02awBYuYgrL5wRmvE+RBb/W/ewokme
jE7y+iwHJNDMxhYFQ36+v1+3oywQOtRQOERglusTQlWOBrMAx/hwgrM7R4l0MOHd72zVtVIlRw8I
nSh16UdamKirXRST8xaJ3HbnVM4m3bZUAtffSDx0zadg1irxc96R0j5Rkp5oyZsNszylgjmbL1WQ
B7Ljd3HcHvCNnkd71Ice+GSesj1ht812WFSVeEbZ5YCOsD+vt7ouUSTs6ro7y4Jc2XGkwLND1McW
5ETe2XrbZV/aDIDY4P6DFa+xVFgEJGD0cZ+ppNROb4TFSYkTy3304y5HlhGWQRYxm+sJpU1Y4rJc
9edRbeCYWHJ4Aj3NHo32lg7jhZcD0xi48ON5+s9GFdWkkeDSi+dZ0KWXok8yV+wmYWcLba7yj1Ho
BgEnxJ1yzWWu6GmDJ18zCjmO3cXar06Zn4oK4xndD/YMW7dbARCLjUB9YinSrWE6bYhJPlNFAuu2
/MhWEtpBtKYKQLpT5cf9r3RzrKVWvvhSYWuyOhuF39DCidzlWchj1MXrUHUKgXfD0gF87w+13XZM
a7HUQbUMGuu69Ry/vLRDhEE6D22gO5IY+G40V3tV4s2TwaeC+0sDMQokXOKrV3dO0qGVZxYPT7nC
Hbp8Ap/phC+tQutOrRTlUdKjvSawm1MDuRWXRHGbDI+6GTZAh9J5nqbmqORggmHS7UF0N0chpKCH
BH4z7/z1iZK6NmjCQpXOoaJnTtfk1avSBXvGFrdHgUKDOPnStLGqPOrtOI0VfE58rVrN8eO4ehaE
Zq/D6uYo9HlzC9FAsWFXJlqIROdksu9qA/3+mHu5aoU9KsjNzUD/1tL6Qka9JiNmU5LrPcnGGRep
2ZGzyNNF/ysu6V/jovzc5/5jVp28NGy+/x1vDeOHYqzhj8MXisv2Zx5gddJZQelqebfHBt9ULZaR
4AlQ8yYx3FjzNMgnd+okSGdlwIyzl82nKMifjBAhEKWav1Vz8dPv/Df8Hh5UkPiYI6tJJyzwAVXN
5cv+58Zt0lpr44j9gRCCf5K7foJjbOVPKSnjo/Esk1zoVZBrSC8AwK+HSlq2xTyzScLOkh2Msk27
sBTQyKHdy2Nu7UcuXIjgPCNEJKt7UARwbijXyth6WrgSWpnwotNFfbp/Bd66bXUy64UGRza/piZF
o9ppU13J59o3zAM2PL996BGuGSR7Rfa1oRqfCUYQwDZ1XSglFC2u145mjqb0u2I+50oSol86wj2a
StlJCyM/DdhZeN0cjp+7XuqPpdT6R/DO8ilvgwEY1NhTUtouLyRx4kjkOIjGaNK6/jVZrkyaOqvz
edSCyclTC7HtOVceDmxIROFgLZwd6rdrEyBqP3WAzKh8zllWN2j7n9pY7ckTbKfCtch+RHSHAsJG
BZOSbwIoo0znQCiFoxT0+KCZrbqzUzYRB9IlcDEody8N5zzO1wvm+2EnhVZonKNK/zSZ2ueeVk47
RL6L8vPeZtlMSaPagiw1HZJwgqBkXA9mjciJ9nGjnZHUUt0hU7G9yZQ9yc1bo9BWuVAMqe7wja5H
gfjbx9bYa2et1ipbl3vrqCbdXn/0zVEAbelbhY4Aw+N6FNOsIePQJ3CmzT2iaVhQcLgP/C/3D/KN
URZtiuWRRBaAgtn1KCW0C3WmSfQcKMXsYgQvHfpWGN37o2yuC0py9MIg07vwtTch9DhZbTMKsYlC
VtN+qVKqRpGStH+ji9LtHJ1bQ6HtRIMmn2ehaF5PyIwQdK75Iees63O7mOX+ZKgUGSMrrh+tQjMr
CE2LAyoxEdnv9VDApilKUhmVRiEJXfxX0R4R0SdvsnmPFnbjM2F4tHSFUl9n262GioqizYSGomYg
Yvja+VL3WTLb6dFXf5kQ3UP0BZDoUKm9nlAdgvdFSsSELPXPCFvoZ6WzkB0wx0fRw0W4AWYSFnLE
mggcXA+Ut+i4REEWeApqQwezlP8uEKV7NKMioOD94/lYRKk2qX9XBRG4hQTmPOTvGCmG3wRE7d7v
7+zNh+GAgE9J5G4GFap1tZnKThf1yZx7vUgRp24QMTZkYdjZ1PQUsiJX6CRJDTUH0lCgyW0zmZgT
Fsp6Z56Hup4Kt5TN4FJhuTc6HWU/Fca2XBgeC1KlbjglQ/A9morRfDOwu5RfAvSzhh9pJCb5Ycor
dOJ0IuHSoV4qn8s66f0f0jCUsx0qLbXcQhJ6zZbjXleeS00waxvPA7pu7FZvRryfkU/OT3i4Jo2b
WdOU2oUpBoIrY/czOolOcH/027TRbUmOB/VQiOOgHDNraKujJTVDdgowehxfut7Uq5Nl+NkxQhnN
mGwqRaP8PmXFPPwBb49asV6N5kuQhGr1hJ6sFT4PVlL8m3Kd/CYWV6TjPMRm8MnKQzU6Llr5XWuP
6ixG7lBCzXkfR1KQNz9Rw/A0DVIN3CREU/1JHkwN5wYAZhxvpTwdbaXxrZ9F1nF2ibUtEfUCzCzs
qMizL3oIl9UZS1VO7ALd4/wTUclYHys1nt/FtDH+TKQhLfi1aRm64yyoP00VHORgTvksf9F7RWuf
Irx9ZYcuNkG2Ebqo0Gk2/FKXDzpkjPKfJuuSN0gvkoSiCVHkMW81XH+zGjMwL5aQbHuZ6nIYTmOD
c9Qxielwf/JJdNGyQOOtfxsiqf9TALCG9sOzrqWOFQq++hskNRAdfR7T6V885wzZiXFVaZ18zMrG
SfXYN95nokXrWPVq2Tt51s/9SZNyLX5qdWNEWSArpkH4zOtOa6Zaq8GlYImiX5Yx+MlBBAAMj5WZ
KH+EWq4qDn2KaXmwhiQz3sRkSmlc7/3wPRgEK3VKvSkFFKTEqnJ7Ix5ENkbXy+4whiG2qLShq69J
0ifSSzb4U0TOO1nxpaXhenpS6zyZbT6GAKOgMSrTydAqmBx4C3H47zwFrelYQZ397QdN/q4HGKjZ
GmFj45TBEL93kzKKX9O5Uz5P4phi4sxOkyyk1XQxdqZcEwoXZ9hifm5bMWtxYADredNmNY3dNlSF
yJPUVIhPMWlycILwooeHWShM+TCFbQfBZPkMP6pSauQjWIesOWIcD+VxLOJSPEF36WRHSoywsqnd
W+OJ8lA82WGUzj/RI9T7xb2E82Srla+mboRkzs9ewnjJbaB3lDb6A6PsmkolaW6Ju712qNtG1H9L
UpWJTqjUcgLVxJIvlSJG+kUSi6ZIbJrLmj8Szq3k6FoSyBDhUqk9Fo0q/n3/Kty8vDqI0qKKT6sy
XNE1YCEN4jCkQlF7ARDWsbXK6EmLBPl73SLpe3+oG7fuwmCCF4pmPE7ZqzgP5xEtlJum9rSy1Z/C
fsgcpZcU9/4om9B1CYmWGhd93ly760pa3lL2wgC79iryoBcY7TUdh2Q5UM+PCJ//c3+07ZwgLYFh
snLE40R8129iJVi+mA5x51nFMKFHphe2GIjV4f4oWwx5QXfQ2KTbcBF8WLMSaSIzuoBP5U1Clg+2
JOSYBlVlQHOtH0tyZyemYoaHJsm67B/JmhbtykTwoRElQ9F8ytOkGI9pRbPs58RItc7Gxdp/uHIB
7YOqNN2kJM0Le/V6LRBc8CnE9K2XWL2pudkwiK/aaI0PGq7Tu0UPOvUB3nDq04DV1+PIjTJOJR12
yHPSRFomYZ/ZUEPjb1Rw1MMID+oY6F0e7GysTYkY1VGo/QpEzcVEad3nkkbh6LcDOVFl9P6zYfyK
pQHvtqCh9TjJoUqErW7LdSc83B0FM5MmeFgFSESjgrSabyAiVjWXun7OS2k8qYtZHYpPX+5vse3s
iIeBBD6SIw1+5vWi1sqsZItW2lkxfeGoC6ryGlMFdbXSVI9pIr+mEZI5VjMoD0eVROIk5eh9Es8Q
YV4PrHQVD6HSWuehYv0CuG6vDVZ0O1H/5lZAhw7og1xpMd/beCyS/VXVoAvWue78+M1KjPgoqaXw
ow0hQKHOMH+7v5zba5UDC4zOc7IwJ9Y9mlLJIQt9a/C4fUWe+jp2Y+JHO+zGPd/YG0OR4FFdIvrn
HlqXXYOAdQtHsfMybepddOmSb6hmKq9lIXQ7tcmbQ4Eww1qkYkir//W3EsJqsoZQ7bw6CkbD4bgB
6WhB0BFgiXWlH+8v4tpMjZcCHJ3i3GIUQ/KhLr/nP2DfVKatKE/G4LXcaJlH66aAPdacaihCmli7
OU3HP3vOtdqQ7ULpxeqbqeLZC7uxjA3kv6UoeMIRnYrJIIXRHhazCe/5eZC2uY24khe72eufZw5C
28LL7z1DkCJHGWKCPcponyLZouSkVbRnjsJeheHGiwMgSRcQLecAa/Lyo/6zJqGCysdE4dXjmupC
G8cb7eKzJjtrv/3Uy7vGjlraGLcZ+ZSiu5lk8+jJHSVhRxGK2cOG1YrcbprVYCc0uDHa/+t6MRa6
8QYunLJolsDOZo8GyekpijpIrH4UfaIX6Nf9PbX9ZkunJDDrki0jSrW656wCY9ts8kePl1t4Q6sx
0J7BzGU3z0wlOyIHU01Omgx16Dw8MMV2UGSe8Q892+vvlhoBlBOYqh7wQ+kCqQt2KAmD24lW4UlV
lT4NSxB8f9DNtYcEOOEQKpU8IPx3+fv/bBZjRpS76IPJy9PJeo/6OXjNBc1Cri/qPzVZgqL8/QFv
fEjASbJargh8XtfqqZLaNaRTOQOy+J8DI0bTBE3wb77fRqf7Q20PAs8GOCUfEqzfWtcp9dyXlNnI
Jq8RzfBVjhNUCLNozynh1gryLtEvjJrpFmorVCWQSGkmT/XD6buhRY0bSFp6ErvYdzsUsneIYDcW
EPtINMRkTgI7dfUctrPeICORi56UWjqerGVH1IqZXVyPe8Y5NxaQoZC5WfTUF0bh9ebAiqcvoqYS
PSUY/AOS5uqTqsQPI6KgH5w2oEpqhtyVqwkpWZqGOYLXnja06nMyWNNnAJA9nYcbc0HjD7yVixhm
0Lq6O+RNQ3m6lrzGgC2RpO1IZ+mYufe33IcT2hWgw2QWdBcBWC5+iofXSzYYUSCYhi96PTVDxfVL
BfJcAVqBiGAxir+E0YTS3kJKfpvqsLKOUP+bIABqKQXraapFOXFk3xq/T8Y4zX/JQ54ah1w0Os3B
HnQwvVrOxdQRdSjTL4lf138bfqS3L0UV9eY3ALNSRFssolKpaGEYH6ewFx60h+fRpXqx2DTDpmM5
18yJFnW2tM8ryVOzyDiT26Drn5TRwkqUpB/3F/TG6VqaHTnC5IVAYavNMdYZl0gsSl5aiPRtSxqk
WZveOuUCUFw3hzqNZX0nFNxuFd5ECstASIsH3bpKarbIl41jjm+MkMgn2YzgMc1qs7NVll9+vVNA
s2mjZhmXdl15NbNElvo8QaTBs/Si/5VqTX9k4yrv+QwYNI21/kPF1/tZmkR1h8q6vUHIjyCSkmij
Q8E9cr1HO1+BMhSyRxHRKD+l9SR97xIIu8ME8nf/891YSoaiDgyQSvvTms7Ig9MKTcFQvpIOnxW2
ykskd8bz/VG2TzYRwcKbJOAkuVzrVhktmtXYwCseaGnt5tqgHbMxNz+Pch18SSI9/cfCO/54f9Dt
1FDkRlUNDiudn7QyXK8iSstpXeSy4lGFsRy9TqLvphVqDwfUCxOKr4QkPGX0tUPaVMbqVGAd5WHq
GH3CmZejbg76Z70y9ri/220B7ALplEuSoJo/X08oGw2rFCiCepYY/qpnq30Wu3I6DmGzV8+7cUui
RkcDCPUp5Aq5MK+HCnVQWbVSNA/2eiLgaUyDX3xIYoSfniUVv0c3UoeS7iNMlaQXPZznxq30qvBE
qzLrgxyN5fQjikYLpdJeXSpcoyrGT4HRR5dqSoLJnWqh+gfP5yB6M+CJBE8yEhvZQc/FKKRFycTw
WeqyyLLhrFQ+7U9pM+2FOsuCXZ9wDjh9eGjEsQcAm65niT577g9moXh1E/1btJXiGGr3XPo0AMlR
89fUh89TUuNpJuyEsDe25kLKJ5UlJFkIYdcD62kzD0DFsqdYhf5pVgXhr1SrpZ0D8MHDW82PSjuP
AJosjLOG63oUWerZrDWPlijTATTXzqmpd24Qt+2bZDSNJ6Lie5q0rnDGaSgv2A5EbqG3ez5x2527
2BbzphNUUo6UlvvhP0EsSVwXIUNgega2EzZopeDUY1UAec/J4dFTv3T+LYeRB3BR27oeqtWLIPOp
pXmqYEYHBXMLSgnUE+6PcmNCUIrJGQGwMOxYc2+nOSlLwUw1QiKA40yLglMvzzhih+yd+0NtnyFj
qeITuC643KYejbhbYnVlo3lSYAjuFHTtN11KeieoTVBAyQzpCBylKXZHJS132jm2+5SxqeRxcbNb
gWWvF3NIxTISZcaOo8hyZxwkSHbkyL0/w5uLiZ8BjbfU7dCqvh7F6FMca5pe86K57E4Bpr2fQhKx
I2b0e7nA9sQzIWMhgi9WDTDHroeqamHEUlXUvAlKJtqhvBHvVpQ1P0K2rZsoSvZPWsfdHz5IW2AH
gW7tKZjemuxi0MuuoTa6eS/USA179o7mlXQ6fBmFsP+M1mLwQ8+0PcTsxvnnyUWsjw0KE3vjVVLU
KlIVvqx7CPr0xpM/94JhJ5Vu0R1pxLHhFFY4fC+aqM4IXse0P4lWE1Wf9VrCcaqCkJXvZHy31p+A
mVeMDH4Bh67XX00mAwXQWvfUoJnA2dOMWuX0tWyqg1romt340q/GCo5SkT4s9AtXnjYoaCMSMBTM
/OuhZyxPhsWhxiN0Np0+En0Y6UF9iuq225nlrW+86K7whrL8dAFcD9VQOAGkDA2vz0fZhtOEaUqr
o1GS+Or7/bOzpWkxLYRr2FBEIKA9q7HaAU/2KhgM9lPbCy6dccPvOK1QacyEbH4bpGaabGPuUm8a
kmh06bL1k2NbtN17E2f6eFISOdxDSpZBrx+eJaUn8AJFAEJc86j6PGibqghNbxBr9Vz0Wf95hE32
9f7cb4xCjoOAI3qoi0XU6ovqUVDSQ9JZnjF0I5yTvCl+9po+7VzAN77m0sdAIxRZNh9rRTvSi9Do
ZiEzeVGyBNrRNL0PmjQcpVBXd2a0BByrdeMaXJaMGBkh5dU7acTqbHS9aHqp2fbfei30X6HXUfM0
UtEWVb/7/vAKImQDHZj2ESgZ6urmzYWiksG0TE83/NQu25RGPbPdM0S/tYAfxTyg9OVdXi1g1zdK
YJmJ5SVZ3h18s+scqTAyBHnFPXurG1vio2MNUtAiLbbWXNW0wAiMKrW8Zqwmd2jL0kHxbk9m4NYo
i9sCPD5WDS2s6/Md1vU4dqA/ntbifdIirufGwDxPD38c6h3IXS8cWeoQq7tylMKcymUSXHgVtVNe
DJ0tKv5ec8uNuUCmYhew37g/1qGZjp4wMhtIQpWDkjpdZCTPCTfkHia2iWI4px8iv5SNCc7WBqlm
PEhGhqXuRc3MbnYnLq35m5Q0ObhYOwomVlJ4n7n0a5eSUzWySG+v3sLsTkdTbd5QMZfHd0wzYSwA
DNSpQ3CO+/YiMyHEtsY192ckIrpiV3jYWi52TxZ/TrpceEp9wKrPpjkUsCBEI6euEmla9q1GyOTS
crdEGO7qrWhb3YAMF+oKU/qrwLGz/lwYSCrYUhCk7/MYaXgFCX1bxjZ1KB/npQqBmdey9iHSKIEQ
obCAn6dlJ7IW/z0k+Iu+R7HWFk+1XMjaQUXZaHgd0bQybFECKf5zqMVoRrNKmvRXQY0kw4ustKie
I4wUfNpQBpSlcnmyKN3NzTzZuGH0pS0gUZrUbgBfUP0ltXjx/H5w4xEa0XBIiZQiIp0Qq7SoV2qY
2ORnnixn7bFtaLbIAljTD45iQGD+gPG5WrcqXj2BBpokk+l1hBmurmSB22aI1d8fZXOjLqPQPkQf
3hIGrQO+RhAkmcYr0zOLLr7omCLZWR+or6kyjgd/SJs/7o+3OU6Lsr9GnRf4hkVcPxaWWlkFfyt5
cRcVx0pGGDesVe3hWS1djYSyoBsA6PrqAtJoDRGRt5C9OjBqtzDi8kjfm/CqlaPwrMnVnlbDdhXJ
VBdNCDjYEk/7crr/m7/FotDpdaN4uDypF1z2rNAOYYR/D3xFCGyxwzb6/jouM7h6CQHdoEYv2gkL
3XcNgU2N1ZaJ0hMo1llmuJpRVr/VYQrLk55zyZ8qTRi1I9YOo74D6HyICq6GpvkH3izs6QXAXz2K
EP0W5zvL8rJm7KZzOVrp34mRJ3/UxpAERyORu5+YGlEvTJMxGNGRtNBw6Sy/+122WSM8WykGVbai
p4LlsidNKH0KfI9voW428om0tJ7dKFINWjWrsS3/VIwsQK6uiyfNKZO6iw4FmFLtdpFWtF8sX9f/
9eXe+EELq9Lb0YQOoi1CEvyrbygQH+8v/MdrvJo+dEXqanSFkPSt9ZYlQZo6HekRD92A0q6o6nmx
NWiqHU+W9kvpp++52bsT6v1/10Xf/KnWern3Wqw//gITEjmCKkEnJ3683m51CNcKeQfLE+IkOg1t
LdVUp+UgcaY2SXbA1s3LZBJvgQ4uIvRLv/Xqc/uD0uZN3VieFcAyHEjNbHpkf+pjptq5UJ3yXH4L
TJ6a++u8uShM4BC4QOChJPf6Zo61kYlaEsWXISq6PwahSG3UjOXv90fZhF7LKPRMSFCPuMjX8K5W
zdh6JXl8aXohORmZJH7Kxzk5AnHt5VebO4LEnYGACoAMgNPWd4Q1NBkyawAvqYWbhD7+OSaB4fi0
5LddH+7cD9uJ0eW6gFu8IDKiC6vRgjAfi6Asg0s99KUDgkClOS2Vs5R1D1sSAn/AzwYgZ1KgSvL1
bszGEZU8PCwu8VhQ5Knq7NiniMbc/1Lb/cAsEFEEnACNJGu8HkUArCvkvOKNqv3UIe4In4s4sE73
R7mxbEvGxONBHRu4egU8VqFRGMkQJixbogRuWVjlT3OmndeOmzwU3fujbS5xiia8gczIQCOYisb1
nDQ/GvRs4N0VtWC2tQxlNasS/q7L/lWI++IEDXNPd/HGBHmjoGojS7O8jashO+4KfU7a5ALNvXz2
tZbS19QKKaer9fs/78/vxjezluoJD/HSifhBHv/PsxgaY6CKQYloVNEEny3Eqb/GalYcHh+F4qvM
+7uouKxXEYwkFFrByC6zNEOTywThgDpHsfOtbs1lKb+iW8mxApO+/lZhEEs5wgXZRe5M/0h/iv5X
EGrxz0fngjaMCk1qESIHCl6NIlhlEsSaz4qVKlxiBPHsoK/2jDC3VzqjaHwUmsWQs1yf2NkQZ7lo
8vxSpMp8yujqOlhTMh8RnGqfVUEe7Qr98Ne2yvQ9Gsx2yyuLHgEXEhnJ0tBxvYz+IJWQjsPsUkhG
P7zLdabHZ3pj5PFSk0rmXye57H7ppa/FDwu9fzgyKKioUDUE4Vp+2n92Y1OmjRQPTXFJQ30wnaK0
MKLDZPfxI0b1nKIQQQtfEAGj63HSaPKN2QyKi9+j1wLFPnO0DPEzK9WNhy/FRXKB94uXC93WdRSo
xFkBbbstLnk5d0fQEf1SxG2xE/FtcdJF2YEWKaRuiCvg2VzPKGpipROEtLj0cTI86YmaHEND8E/k
YtFBHkrdzTJ4qeDjpjNiPHXozUE959x5O9fz9g2la5+jTl17qWCsd8+EPis4pVFcSqx2TkOV63Y2
hPlBEWrflRLqaA8fR7S7+ISg0bRqr/H9LFC1sazj8lLVfeFCPnzL8b74P0yKnJb3elEE2dRhczlV
UzPrygsdMYEzK1bs5JZPS6nsl4dsFpun+5O6cQTpEoRXTP4Ax3GdrJBTzPVUG+WFk6I4vE7KIaK6
fbRSSI7mDLIATzX46/6g2+sT+QjCH3IkyBeAeNdbiGvbR2RxESfyZcvxEcPUHJnQ0tz5Yjd2CMgW
CDZNXDg0rekWErThUZvE6lK0ufhvpOfFe5bo+fcGg7+DXEYPU1PpFKPFiacUQhO6eauwxJTrQVMG
s7xAV1deFkntYzqMpivqe1jkpjTASFwrwJHcXgSsqzi8rit4nwEzA4VRDk2QVr1DGkJ3UiUn6JhE
aSZ+0ycat60+bJ/ZtcUf97/hjY0DmEyTF1Q0LtA1rNd0ctXPc9xcuOIK5cB1XcsHRRq67MUqpLJ6
RtpAeM8LUSt28vmP9uWrpGuhzlAg5e1YIsC1gnoYRjGcoE67pBU+Ggbvk1Yioor4QRm8oP9ZRc9W
CTHqU4jAef1vaYyzcRKHLG6+5MZM25mdFPqs/yvpTVG94tBuTad2lKtm6ekR8+f7C7XehLQGsBX4
Rgu/Ysmdrjd7N9B60M9SeumNvHH7OXkJBP+Sq8EPaseP4kTLYBBwAHGWNG2jsypLRScZc5xfwqKR
cHxNezxYxUezF0ZBuplLaqEykSqtptSkpdxmeVtfcC/UHU0TrNP/UPYly5HrWJa/kvb2zOI8tFXm
AiR9lGtWSIoNTYpQEAAJgCAATl/fx59ld2VGmXV2LSM0uMuJ4d5zz4Cl9pIUgyrBlLD/5sr5fbFf
Xw6MPTTYaCwwo7t+wv90Vw8xmJt5vpp7NnjZ3sa4YvpiCmooqqZyzpd+b9Y5r8cxbctw1fTfnCK/
n1Z4eejZUCOhOsI1/rvpzTTpoNvMYO/p1DSAWyF4GBt/2v2/l8l/fxXs4z+dHnAq4kj+7exIDex/
o61193CpyS8aYjFxWISe/12B/OdY5J93TwipOwIikHlxHammv5cJqek9WTg33wO3QYpOGPEl35ti
80/wm93krs83/h4nng4e6AjDia2CfAn2sWAGWHgl5b4zGtBCCIlvP7TsmU+Rv+2ha+NLmU8zLGbW
CW4zkFgWnBPXpfm2bxuRfnaZL55ZA9CAiJFyJC3nbfG2wgsWMh/fe4lSk/L/YU2EPxaoAdpeELau
uYO/TVOiDlK/RcvlXhXe93CK6Z4qnv6bHf7f5ErXV8lxCsJCAC+Fbf6vCzTSbZgLNqyATKcgqMcl
sTHRIL2t1eZJuD4VywK4yltsAbfedmnlfR9h9+950uZmh5xrDkOWESgfWeBt41UYNEXz/7AzumYv
YCVj22KwCxDlt2Zv0PkMNG4b7qciR60tguzWEw6D+z/X8X/8WP5X+6XQBIBsL83f/xP//qGGFcoH
an/7598vDGiWUb/sf15/7P9+27/+0N/vhi/5ZMevL3v5GH7/zn/5Qfz+f7x+9WE//uUftbTMrg/u
a1wfv4zr7Z8vgnd6/c7/3y/+5evP3/K8Dl9/++OHcji68NtaqGb/+MeXjj//9seVePQf//zr//G1
2w+BHyNf/cfozO8/8PVh7N/+iMK/gnkJ5zV4iKFEAJf2j7/MX9evhNFfYX0H6g2MIAA2wM/mj79I
BbXh3/5IUnwJMBEeGPjeAAWwrIxyf34p+CtoGVekAG3M1Siz+OP/vLF/eUL/9cT+ImHHrJi0Bq+J
cxQr9L8OBZAeMAhEH1ZcV8iVyvbb6QOHDZiioBCrwIDo4pqNfbGDK2e2792WHVoz5GRLs32Su6CC
5Cs/IhflDpsd3sO02fqz7lm2l7H8rv0NimoEnpebShB7vALhhai3DIdwrK4uncQZ/0FCTHyApKV/
gpQkqwEQQdU9jSfdIcco554jxh+zGm4MBj7UzkO13ZpTLsd9Co3GS5N7E6GbT6ImNRW+C2XOzNLK
woikLHq+7VbLBkdyO2xEZIEjNEvEw7K182ESwztulIe24bSanOkq6HChF9i+Jd0cV2ND/Zsg3HSl
vbUj/gyZoZ/ZXa4HoOnRQCOyzuYspl6XQwHyhcITIi1IBWfB1p/oP/Iani/PLXTgpQBLNPSluecT
sNG4bbOdDEZ1kq2MjhF10U6aqDukhVBnrJG2Gn3tl0L33qFrDDuEQM5L6VN3XjoX9QSyXLrLY+n2
aoY4iODC8KCfDtNyGjX/hgAATfxt3p57rdIz84aGdNQpaN7z5ThFm8ABvd3ECXO/rMsPFlEMj7Kd
TnFqdUlFYAhiK284/KjKRYU3cONYT1w0nSH4/bQGccLWU5d/6SEUPZEZwESnhoUUABhfdBf/LDo2
nm1m1K7AbXzahmYAkab4SLztDvk9qFHjLtxN0sNgbuv0HfIX/RqzCUXmZIZoekMlaYPxfomm7uJl
6juoeoclXiBx6qO+OCINyFbUgIyzNGCMMhAso75xpPHcBNNoNldD1yWkVT3CdCw7szH4XlDtIToD
VL14ATdzQ3W8zphHetR7xqVl73lejN8DWD6XrIUshc66Obc6weSyb+hMIHja+zb94EFcoegma+Dd
tH1Qxb2uuk61ZMFzTAZzM9O21EF6Q1VyaqV4haiQYLHhWYxkircDH4OXxUhEWiAgXQOnIqseCdrK
w4Sxzp2QDKE1Y7AdmggTIj/p5Z1cmIuIcmOCbQGHQWzP2HyzkIUjaz1T/qmH59+ZIR/xBZ4CZb/p
ssHW2nc2liU+/fM4QomXbZgSb5oT7sL9NM74BDE3znWcHwy4jndgHEQ/uGclQbITL03rTB2DLbuL
/ZkHBCo4Wyp4ENwE/hKdTKJjDZ9MndWAbdpa+Esl7Fwmfpd1BMzX4BQb7AkTTezCmyh9gBECEOCC
pj/nbr0tBNKFudkrFqlK9l5QDXk4wdue+1WIMPG6TzfxEqtAQdHfjm92aPk9NEQoPcJkPUFkDqOZ
iY7lHLll320uQ5UBHgjZErvcY3HfZCZ0T1vbhiRVABvrwvC3sDGmNNweLHenHgzlKlBrs4+1B9sV
nU89mVyfnGBaospuQyhID946bRdKer+1JZ24PUXZRwam8hkVoX/IGFykwnVcLuPoLNYUnDF2WTzI
ygUj7FLTzXtgoXHEThwnEQ1lSWdkSY4sfUnp+r4ZSgmMq/ZFJ5pjO2XIPskdAd79mCKQpYThAbJP
i0RWsCXNdisw1b3kS3vDjAdycd4UJ900g0D8RpDcqqHxHkOK44ICMbxXA71FoKCHh6LKHAFat5wW
v5ClgAXZMvC5uu/JmEaXbVrIivPj4mdzcjAZbBp4MyU3cJpnUekJrFx/kZjxTM7BnDRVNzyR9kAX
JstJI2z+yqIqCqNvaZ70L0Dx8tIL8o5AOpyRxRvm01hkQ63HaNhHkQluEBWIXgz3zUA2QEf1JKxD
xiIyqDEjjWvkIRa2nNbMMCLhJ0Picep3fWM+jBAkhEFxR4M7UYj3dXVHMKmfO9wT7ZidlsGvuYTT
YTHVsctwha0lL9KS27UUCwWJLTUERtaf0HEhciHD22Y3TTvitcNb8Cbu24Kd4CxDMDjErlQPDfd0
ZUPwuZOAA/0P2pm4KSGRde+CeXd2ep1jioycouz5+hC70f5Qa9iTHq4HpMEfiFnofZspEsB0JfYw
wMThVMI64qfPhyMPPieeX9ZwsyShFm6nVDP6kNHIh7heRTfwqTal36tVlVF4TadYxIxCUvXHNZ2L
Z7C+fyoByY/1k5dmWOZ9ogsYHyezmIicwwVMZT2dr4wowqe5ra1Pf2GF5Yci4V1YJXpgt57nizpc
Zk4aG68LwQ7yXmM+NBXvxgaarCkmcKkoZ7MkRGDQeF6lvYS0SSMCjxSITW3HLqFGmA4BwiSQMYqs
wGzW+eOAsIwPL+2Cb2nOcFdpntk95tPMJ43I2GWJgu5UyEZfNnD13iyPDotdo08KtSdSV3n6OXbw
2jMOU+yomFEzRIuX1caGycFLHU7nzp+L4wDL54OWvX6epSxu18wf7ozhOC1op2Dnm6Zy3w1CY81d
/y8NUTKNsyBw3TmOrhAtsTlN7zuevIWeWY8C/hNoTKYTBWD5rpyJK9Uu7LBSis3Zj+5hHIetNvBu
6eCg+GPblqzHyQRS6EKduKGBYd/BeIl3SLF6Us1Kyya3nw1IfmST1BDRd7CQASBwbPNB7zKFlsBL
U/E5TbS4YGF9VwnYlnhErUYhlfhHzZCHQsYkf6TCZbc9yJTlCiuOw+Sz2yan76IJ7XEZtneZiEO/
WAh8RucTePAkJVQw/vPMF/9ou6I/uFXKnUwW9SoE5nM9Lmc8dKov3jxFcCRlW3PcQKW5Wahf1N6A
K23IRm/HYAJIsILaepB2u2mVGJHgRiV21ICJtxTEdvBvwTExpyQu4DoH00J4jA8jRIqqfwWrinSw
VBORJG22frCpUe8IuxuhQM2XU2PToYf/PCZchhZtxaEiO7gi6WvAHA+dzegOIXbd3iWG1ii7tmPY
S7Z3wSy+iSCcSoyuJIHDRl6zCeiv0YPYg/hUMf+EEm+8mBYp1RqFZTXHycWzKyebpS9Ae+GElDxp
Jb5rOj31nU+Yn+2sne57xDQsNG3u26BhRzzEBOTUmFZBIPya+uvzhgSVV7ckpVjZCkBf8R+5bgF/
J06eMCCc7pUBWXBVHp5mkoNjyuwn35r5djNQwsJ6OujrZMhl2dP23o5T95ohZPslgt/LXToIRjCv
XlA5+5agDVPPPT7FGwzebcUSXxOF9O8KhpAjx8EIoV1STCgvqVfZqVl+dk3un2HAsosQaUwsRcAl
b8QPUJOIDScIqYsB7Iz5dizCqlgakiKaOoScVKEBJckwPAI1O4KC/Kba9pi6iKIaiGuT5iWT8Snk
+Rtbltc5GfZj4t/OGaJfoqXd++kUYWdKSvI1pqR1gIaomg6iod94mtQr+Ldk0u5hhqsaTgJzSlhx
giysypu5qWZMdvfb5h5zZEohfHFnZq/W8ocPS09D/XMnYeSENzN+F17+3anmSPsBTz5XL1MufiHQ
aNfwlBKJ3Srn/DYa+FxuxrvICeTd3J7golxTZGFsUj1xWNaB5JeWwxYQ1YQw/2nF13TN6ILGcTlp
55KboXN+jcAJfgbwo27NvA444eOKs2YgE+9RNLUZiqSMmovXpoxQP73LWv/dM7h/FxGGJWADPC2c
dXhLrD+oNn6VbNTEYPxFtgJ51hNTpy5Qe7Fpn8hkve8XTdjSH7OBQS8pQZOjpq06vvaXzObRYRpY
cD9Ixg8yG7r7ZaM7GKbcenNyA/po8B7Mk/puk/i2XRaEJc1LuG8E7bCO5LzvER7wKMTsf8zr2O82
pGrW3HdfEWKZarlkDTG0dVUwOuSvNbAjWLtirQuOmMhiS6I7IWLYZriHpUd6kRp48JGxftihgKJf
0D5kBMcN/5SbuV3khPMrw9aZpldfcvlSBMNujnmVSroPJIVBJt7UVV2QwJyqzLphuRWZ/pnKYKij
aLS3csNNCq+gjshuEvWYpF+IU0O9Nami9IdkN+sou6yqzwcSDzo5J2ETnZhUX40zWQWL4PBSRO2L
Cccza2JVMmc+OV/tCeSHqA4AcexZ0F1Cy9uPgucDJXY2fCsVopjKBmPTul9T8ZH7vjkn08h2U77B
TJTNNUrPsJy6nt4tJtvNmUg9gmtPQPgaH0yiLmm2zU/rOj6k+dCTTOoHldAn2tK3rLcQDkC127Ts
M6GdhnyC1fCeOnhcnXC9UeL5jp1G3MCXfEK9gOOInZHGKEluLJTSCLAnC+9vGoPKrdBy28dTgOOP
59FrMy5+JaAR+EB2nn0f46CKbFdtEcJaJ0g3ULDWCrp/OiTfhLBhiTboEMPqpE9oKd1YHEbcP/s+
waaei3giyPg+x3P7MmntnZZ8fQh79pnGjax9kXf7dBo+JhWQxiVfedJ92HmGm9USZc+sC/1dkqCM
hqHWLmowZY2dwsXGxHLjpx1gr66/93BONo2fkdBGh8D7wNieCG/aJXOcHlg4nBbh3Scy7T/sMiH4
O+T9MQfBDd+E/de2SUqSbeoODOOXZ3BUGxIkY75LI3sejcXiyrQt9RDAYCwKf0BddYwyLc6Qo/Pb
eOuXusg6V3Lp8vMcjk+wS2mRjGEKojIwPuamOCDILz10hezR6ly5sjzA2Vps95EnXmBCltVTPFzY
mk0V/p5TxPQ3FytWjt40wqo3Vl3J0NSdtzZFa4UaH0kdW6zLANuTFNHIc+CqAsWyiF8wXurhaBIY
lF+hd7SmN68xInZvvCxBFKfBwMNmwj5Yt+qhgtMy3M4mGlDMfNChIijJQCkGAg4bIMQGtw623BQl
h03kdKNwzX8Vq+CH1fqcpD5bb0SSvuhMDoco7MUnsijH586D4ZvemPwaRZSepniVu2yJu2pF8G8p
IoE86MaJCrrjBmdO1O1UCsqfBo/4fYiE+wDvCdw7lnzx0PnHLu8t4KBMI6ltAKaSAzahIvfIRH11
MLFw+2zBraNmOpz8HKarTY8syE1s22dHB2+vvXQpk3VAylvTe8MjHs1Umb4YyrZhtPQRZzuVzmmP
+HLKnmLH4emfxvRhRqDbo40yNlYQM4mDnRa0UtA/4MkgqjiJE3cfTXq4Rzee3yjpz8QvbHaG0giu
GGvXl92VgL/yJQCea1CAKIyVPTq0tcTcdNdnKTvmzPOfpzxgl6YPm0rAwPHCoftaRWDLvOHmxJs2
p3hJMb3pCY/BLsV6jH3lH1c/eWK93jOH1QKS8gRqajpg78w4WuUSz2cnw7twzHBhT/MS1xZSJHyE
q0XbrLf5M870sEcJIwmSfOgBpnz80dHtLfLFpZ2dvoXLXV5HqsPKbLNlPysb/NTNiNzLAPP7W0xn
xQgqdiPR48O072npl8+h87ayELp96g1UbO0Kcn9VtM174EEBQWC0NVcheutrT6/3A/VELaRagREa
QDDI1Mxu11hFVdi17yHLG5TbGbjoaHAuhZdZ0iZeBJKi4uF7gxTEQ5vaCSfUgM8tZu8xsqUJa/zP
JlkVtKW9PqPepGSNN/Zhh/6JNuu7N483RdMg2SaZRKWn0JA2XU+ejBCTZ7IIpegUIKtMt9tpFXl2
gI2f/5p3XlSQeAGHn4xevBz13LcFmfM5h7FYy6rABG21rEAuLJQlh1S5/jWCN/BBMhHgEwu284jF
fW4sZXddGy8grdPoNe/9u1EP8ImBcAcHs94gscnhe1fZVrLaS4bGkKEJb2YfYVx22tbbJOsS9HSS
PiilxcnfoobErRftaBHiTkwKHmND2C+gNE21IYfpFHs0PDTOQ1yhN59hCObtfR0Gd0jHuM1RhmqZ
76KoW2DQsDTPCDH8pVCmVY1DnVDyGaaEIxTd+3ELee0g0yUAFWfUaiDhjgEa3z/RaZKaSJehB47t
YkA5gCYOjeSCQJJZsX0nEzaXzObzDTLjdvB/a0oggyWP8Df7Gertro+RPhExbINheeqDpr0xmPLv
nNcg/S/s592APuQ95abuLVIdYBw5nsUMzSlK33sQPW5Bwumfh8SgXxoY4JNhzo8IcULhuWTRpUl1
dA7jBtfnYvyTtetyYRhB36kVhSSaUFgcgFhc8bAF+BmPB+dtdkX+UbZD1hEesJg+MKn9CQLCe08Z
KlwJcyVfvwd95B0GjJBxFgmfaBoAlzCNSfd8chrs5T4lUUy/L3BMDJtnMJqrZju1s6qmBMFhuIu3
4CFe1HHRZtupDimMErzoPaZ5CpWefiiQablae4fwvIu/DXdzgUp4BcEi1hYlEaAW0P1CnFuDq1Ph
vmFJo3ekyYOYYP/ZFP4bGrMTAtBqkyUVjptpr3KmfgHDqEzhPUmRtahbdfuzSfEgkBK5g99oQUBY
DMmMI/wVGt2TneJHPxkiIuPuFyw1ihqYu/wm6JCRGG76VboFE9HR8hlI3uyauXuUDVIPEB85v6Zw
b7zFEBCWHRx+oqDXtVUa0PcBcMo8xI9eLkkkTsrjZ9/DB1n0xS+MsnbARkqk7IWl79KQbNScYVo2
oq0fptvUIjIJHDFxisax3PLkJqejIgV3Xqnd+rRuga3Xdn2Lx4RW6Cx+BUhyUr3f7NmQ9Tf9GiJO
dM73M+DoA+OIaVgG6dXTQE9rtrrLasR8iBzFmeJaee6K7D1L5+ZnCJRzbqCrAbb93Kbwu8MNGgXn
WZhPtOYB6TlwAtNluEtWFux0skICuiWyjCcW349wOxOopxkdqshL5HpjnN+NAG/58ANtsAef0Myy
O4hWcOTAlSIyF7v6amemcXWkh7gbQBwcuXW9DhMVn2ku4QGqBFeUOOWisFyjNgfXdN2yKyA9tUvJ
JrbtmwhZmrWcG6RnbvBy/ZnaArpB2Nd1pybn/KoaY/l7MEUGKbYANH8sxVjkGCqO7NNyuSCrqp3L
yQsoVDKYANZDJ+23NVlFGW/Ld2SXUYK18upnYBMQNBn0lHvRY6I2UOQcvcGRAawNY+YbH60JOBW6
LeMl8ved1/nYqzC3a1sjnmbZ0fMGWwJLvCKhtQeXjmpqJgd7LbjfoqDnwc6pNbsvArR5sOelZ3+w
fA+3w/QItVeVUPjmEoiFHiAqPEMm/H2gsIxt8u20gaBOhijbr9lPG2MrLYECFrZ+OcbFqwOkfJeZ
uCGeh2I8cjLbDbB6ISmchfcwjMTYZ/OKchtxnhV0yMt1aOneN/P3uUgebDDx4zaAndquc/tYeJhA
YcJFEg/HkCe3DgZPoCQ2g812DaZkISownK4z32+JqaF/OI1d3J+mDp1eABWN03yqwGhZ66Dp+X7B
eLfuBRBubpu8Srh+DHQKzI0+BItf/Jgms3zAwQFkyA33H+FbMpF14wqOD9hy4QxjS4I8Dfcg3Hov
Eo5jI7oWK116u9pxhjx4xi6GhmtGLRfuI7bRo2n5C/qbFyzSsBwD+PhE/jsNmzrL22eXb8dRFg9I
TIt+AfRCRq8H18TK19hBVHZ97TyBZQE+zXO+LtkRnNKf7Qy9Vz/lgLvniB9UzPBXNXC0WbLhli/J
V7zhNtaeg2cERjxxylJgoD4A6GbzURSsWNEODsffgbrLOljkirXduUqhGiEm9CB0csj8CbogObhR
wWvBLCUFrxHKO/U4evaIPB3Migo0zTjuI8Kgna2HhcZgymV8780bE0SrPL23YFYjmla4HRxs23eg
4F2ZL2O3i5csfSs8leKM8Ztfrush0THCe/PHtcF9gut8hf6bycdOu/4NYzdZbSho0SLLi1nYr20Y
SwzsfgSDSuool+zd7/l3QPNuPyj5M8fqxrUOn2qPbDo99iHD9KSTCrbICn203XSxR+v/DGqeA9qN
0kex/Ceuv75mQ1OKYKv7vJEXHiXrGej7Uo++GZ/itAsv1ydos5aWyRjFxOr+0fd9htW2xWT2AEvO
fROSFmTN0sOwm+TNdif4IPeDgQgnm1JWb+10BO2CESW6H1OcvaSLPM10I73XHdoIGsGedkD3+rzf
aTF+yzEdqjt82CiZud5FRYPZrPbus1iJEBsiFnfhIia02jDWFZCtt3G0km3M5+9m9rOnILL+t5mD
79BanVUhGoRHKaADXLouvkLnvI4hsb7BqBHJhisfywAjqgcQc9yNsSqr4Lh90ErBeXppgxJu4aDj
yG3onw0KxUropqgWUXhHKHP5k8252WHdwW8boYngp4RIRxfQVlY496LKn5EY3abaVihsf+C2DPeI
ucX9PmKYSeD4zgkE4Hur2VOUe+k5EsnOgzfOzUAnDfULRT3bm2/tdkXfwqGCF9xXGNgjRLS468EI
eRlpfrG+iapcoX5JbBUOXqWaEX5W4YdDlAjIInkleBvchq2vfkjk7RGXQVzaur6vJNKpX+zgqyMW
o7zNU5acmxUX/uCPJBbtY4M3fmpNAbX8dYZlzDUdGLNjtJcyPhcw3sYlzUFv5q9WS+xWSDrLOLIX
tXjxSad6PgwKmU2LBdkaBLkynsNnEOgZGRIQiQOj6pxhPNAWJikzdFPErZhWUdiAxSNkPlHUANsV
rkaLJCmumAY9krf8SF3ILJHSNg+pahYyeNLfj8B8u9T76blW4E/jCOd23BJkHhXwSBv1Bhw9jDEj
1ssl1pjjpuv8zTr3ZWcLx02JHt30aAmUesvbBabUHpDYsI/MPd2WchnpqWjm2pqmnmAqVyFoV5TQ
bD9rJGxJy88aZg4QqCKR7aHdeHqLS1/VWzhG8BofKtrNN9pAi8YCnKfNaJDgKdpjmLumylKssg6W
8ugagHJ7kTnaqUdv5h6KKe1OzKgbNunbVqfswsAjw1RUdJIMGqjHjIgPsBDilwnDEuTeefyu0RIW
/CMHdOt1I1BRGeUnREE9bwXao4Wt7wIjixY79IhP6A4E6qDMcglkF96ULBQFKa6jvxhDmsMM86E9
PPTczxVs74NZWvvYFduAmnVK1pqrBYhp2Ng6kerqJxPwhbAt+w5hAT0HZgJgbdOdkeAeYckA2I5K
ylB95HDEeMoV5ZheL8MhtioliA+U55w6fqtZYFEhma7cPPiSi1UGxNfAfm2wtYdBBPdaFuPZrbiv
aAIT2AIO4ldfej+vMsSefyZBFx8Knr7P16Oua/qWpBl84WZIFomQoTjGqh+vvNL23GTjKdikt5cU
AGWXv4ONt+FdUdysfKpt17haw6qOdKsXXeatx/mPhEE6/jRhhk9kLe0C62LbP2YpvKOnMwC2ksJK
I9LY4gzj3iAd4G73FuABsY2h+uwvydUIfwje+gF4cq6fvAQoCluxPj2D/gzoL+zOgLzz3RwCXdXh
3kKWlk7BrV3yeaemSZUwRn3Fdj3Nvn3acqcJRBzHzqQA1Kbah32tmGQNpRRaha4GqXK/zP51+2MY
3NNa2m7ddSICkoB7zAw4pTenQB0Ij0MhS6gqPzP4F4bYKTzHcLD1sT4NNmWQ1OAs4ljEO6dW77eZ
oa2EaX4eHdEOAF7wThRGB5g/C2D7GBA2/T5AoXncEHh2FwpnsWaEYi8qWzriPMvqHpZ1JYDSe9D5
832HiKNbiISuhH934AmmQ4CV8Bn6/ss2e2DZLfIeKm9bBi7HcRXnFM6qGpkQhYkIuDdrhYhI/5A2
wKI6wIqXYA6/Q11+VWwH3RF7I+5uIEvS94hgiUvLeHO8ZkjulMJt5hvzuSDWfo+j8W6TLKw8DEVx
b8cvFkw8MjDav+G2AElAqq1EJ1Ps6di9g7QmsClpX8OsBz5bxv/KZbzesQzGvmwxDs0jW6s4cC0g
6yx93YTDBu4x1wOWrld/n6qBjPDa5V70Dh1EqZTcF+FIQvQXMgcAEc1D5XSGufoalh2OxTpRwaHJ
dBWnKT6OnP1E31KPWu2zaC0OLTOnYMh0nXfLVrUMhEu0nTwEVNl0JAIu9laswTFiISbTc8WVQweV
D0XVT2gdxw6kr+u5yL9W2C/SuCvnKaU4atlWbn50yWYJDAoFkTH0CSyUZB/qUG6oqacLHH92iQ9k
X4WPGaSsDwZdHbqb/LHr8zcv7mYYCgCVbRwqjADjGp6gZB1ZcY8n4d0NaBTeo8Cg0bbNmO9dLMG4
iQ0Lb2fgPdcpDIbyrsrA+Bp+wa99xAhRLPlhmnxTeusKe0zuly6hQP6XgqnrAPgFk/CzaTHEDwNc
azxaXU37a3iG1z8VcyPOrkl0CfUXeiXXozdrmIcqhgK+6M8tOnzFG0QapPfpwu4yph83j30bvAmJ
FO0+H9N7FmePIUOG6wbQr/QhrYfDafHUhhrjKjuldcALgQkb3c4y1uA5+XheZEmo/ws52qCtBl42
vgaKitoPaFSUUNPzFwnmNd9PFNKwHQbRrrgVOVDvTUe3PgZ9AKmzB+jeyv9N3JktyY0j2/aL2EaC
A8jHEwMjcpRSypRSeqFp5DwPAPn1d0WdutVKdqnTii/HrM36qZAUAo7BffvaEY6FZTOSkLE49QKT
H1Fl7lLTpYZedpe4JkloCQ7GgfUTJCd/IiIPC13q3mPQzdWhTvrkqpti80mnOssOvPPd4MAfJ5zd
OvLfuQW8q8r0mtAdlvoBFGJ8zU0S6VlgX3JYJvsSKtX4RyIj5HqRv5tpsa6HQlzxKC0OU+uUR3lJ
bFpoDPaYaqBcdaZ7t5fFvjetN7Lu2EQbQrUyzEMdRO/zxrtssfaw7x0RX8kk7u4S1I5HmQYzeaTs
I9q45AA34iPyMZ4E9rhc1V0ZP8wFR7NP1SGT1RFx1w+zbw+LEukOItl8tPuWJP9i2zsvmJqj72XG
XvSNeSot93Guk7cm25Ae1EPGgtsnUXfdFPW9qQXstPrpkv8Me2nVVxd7aoDVZhECC4xgVwzUuOo0
eJq17g5SG9gHCDYFjxTDSCWPAnoH8UdSzlyOmnT7ri7i0IlhQud05XiX0vC02Ifast9ZxnwkLSrR
2hSPeYVcgZaH97URLVSJZXCUBh4ewm5JcfFk7zjDSZiVyMjvm35ITkYSjMaOnunkkNTz19LQ2aGR
cwBQe4z3NuaTPBLb20lyX61aCHAY19g7Jef6HfdJ70aO5sjpUxm3Vkl0F+BFCakpDhunFWFdZfF+
DPT7aub1Nphkmn1YDiBd2/2YTAj7BJl6yEDUwCcnIKQUiidrNPfSTpsDNskinFN9zb2kvWlArJ+6
vB5umRGJOVZRforHRODi2/i3VcqNr23Uc+PZ6pw5ZrM3or4+mLFCJrh0y4lqnX8PgffHRDFhV2F3
cpx0mr41pl7sXPbnI/X3Yx9E30DfcKdL4kOFbOtsTIEKS9onqKRyKyNBE90GpvpM4bU/o+nk+JSG
fTDsKThUlRmf1eKRm19U/HYkH3vI6KI55CP1lqh2zHvEdN3eE41+7Lm1XPO3nvCTcg9LMhtv8tmv
OU6rNnqLQU53dDP2h050ZujJKX/kpo8hIqnjHa6nwdsuSbuHtqZhdm64CvH6cL7Gnalu6CRY7oJG
x8veG4v0GPiRe+XQn0KKcSxOmTWOlP7L7MEuXHGDq7m6o73Tt3cafYtH7VwOB3yHuj2Zr/mh7PPh
uyrdhvdzFvmP7iTeco1c/EM1TDlEu3SgSAogzGie56TTEIERthWHAqz5waAoTLmCGugBd2N9mDo3
2812V/2swY23nyE4zsa+QBT8U0yty6aGlGuXBDMavgYbwWSfJNq66e2+5n7U9HeIl6c0HOaL6gPs
f+zTGWDHb3NRLw+NqEjL0DrLZazWcYBPeZs0/a4KPNS0tki5yKRLafqXLRrtatceG7uRIfEMwiFY
vjXuPJxcbDV2XSnRbDgptzYnyfqzi2nZiLm9qAoaDnmvpOMSPIweLGKEr+aN01EfOzppNdlXuaOs
gNckehCD/N4hyPVNZItHWriLN4niOjRP+a1ygubBmgTNksX4pW4doFW8cDKHKnHpi/a6zEvjrCPK
1GUtuOvFpM2A7QXsRvLTUC/WnTWkV7FR17vIt97SSTGfp7oGpCjfVD6pdzk9J9xpo2A82oEO+2G6
Mfl10qz9UoOxyzpK2EnSH8gE3EZecKXH4mgK8nrcDY8NFj7DzoJFEI6cjv0O1VWMS/Y47aV2Ux45
QEyWPm4PGcY/J25B/tErlH1D0zB/EwXvpWY0fRb9HDa1GS27RUlAXJqbdswVKKAGeD3p2H3XJhRA
d3USWV9omxrRNTTR9GHJDHmnMHf8MuQZ76N5gNDd2VFx7Gxz3A9cbhMkI110axXN8MwF7MH225EU
sI79sxH30ynn5bKjL5VGEB4NP7wyzY8kuN/VtoOXlTu/SYT5o3YFlWjjCkrHrZnVIYv0vsXiqVc0
S3TOLW4976PK/epT6+JO4fBu7CCwhMnFuUPDknryBLXhHRru+zxL+71oIf44Y4kJUomlPFYp0w6R
vScOI81C/peikxQG7MHu9h22mF86A7yQHrjZJTFmY9SXJ4dHXnFlq8o9CnFpH6ks0DvdqA4BGchb
T5F63vG4jz8ly2WVFrX3IVfusst1VeBGXNbcQW3uw5yJUg1vysQUT2UO/TpPUsQ+7ZjcYB/rUFyw
otA2DPGJNOs7k1rQtQSOS15sMr6Xo2ugfE7r4KlsWCZ5PZfXovGzs3YrGidLe3lOUkHag5rxDxQU
9Z1TztljekHuT65hXFV0taEgsr5MrvjWBNx+/bTK3oio+oQ/tHPHc2X+SPtadEZC3T3MiH9OIIwo
7l/gOGPTtm9Ms3HgbnjiRnhZdtszuW/Ylald4F1CBptfMu8qdSWzPP86dAGKYJQZgbYyfgOyfPbc
jbeVWJL70pjLY1x2h9mLM9q1rOBcD4H5MdOYy2CkczMp8s0e3ldXmgm/z9w5OLjaeSiHmFbjvC3s
z3HV64NM6+Q98bqnSlrxsvTMK9TRt3mpfoJLvlqGeLiZzSlCVQI14VyMTTcdXUf/UBUKsLSYK5JM
c1hjAX9wx/m7Iafh2KdN/RCMDZL+fEg5saziQU4zuUXTt8KoLnBbw5XOe5/h+8NL2PX2Be5VByHz
j0g13c+Dk+fzoemzQz/443fJBtfusN7qeUoTXiT5SVL1i9WcUilwtFNcXC07+1rHBoUE5figgfsf
fZFGw5kEVBnWxijf8wITR8uLp7DOmJ00bT5nEyVGZaSEDZyWQ1POT7VhL4gdU3cPvuxKGH59Tz7I
ubF5+SAtIPbnbPkkEwSZFI9BWvqieo/tIEdBX3jzuVfeZ2x/g9vyUubwdVU9lYXn7JaYpoEF5CbP
bqQnUsbs3+n0o/ZwNJtE+YHUKUngBchxSGYPKdY4oxyxsT84VLaxhKo3Ud2XSSExYXBJv2i7r46o
xcqzPU0uBXWL6pRc5CfeHlSM8YWz7PFmaOnppmLqjGfPdKMbK2+dE/Tt/CrlIUv2w4qu5tLJ9qM1
TmEbZDcubTb3oh588hNNuc+VPPUVSLDGJK3j5jkwwizx30bLYCEzkcaJiFgoQS3Ro8Ag91t16Vv0
E2SVXBeKM0bI2V4B6j2ZXLi+oAFECSnI9Uqy6tz7rPm2RS91dLuEUzC2Pk6RF59sEaDmVWQZ2bfN
+DM5Ey5GXme+Lyne72MjDva95/Xvij64hloF1DfVgNOSbxea655iZHZLMTTAgU3Zxwy1RLMjH9Lu
bdl5Zx9Di2ODLGI/6fybW6gPTco7eIxzZHLteNW7gT7DORuPenEt3NPmRziN8wedGG9QYJOQlsHT
mIpql9XmpylYOLa4G+xT8yIeboMrr6ruq8J5D/6uR8/UVwdOwB5gzLiQW3efIPDFIH4i8zi19Ttc
hFBY9Hl/Kg0nOlr4cZ9tw6vNnY8U6pDT/fIkquYBtYG7h87So5q9VGAx/4PINAOzsPN7Sgh0mBfO
Y/vH4qgq9x3GMvUu7eflWCfc1IQgAxVkZBp3g+8b+2Xu1cHszL1h8nxNO+8QjLbc0cE5XKHhTM/c
tdl2vMX/QCeWw1nWks6rDbwZFWDnwMsrtIYpfSSG4Z7dLnNv6XCrjn5MewGK2wGXGdnZ1Tf0M/Kc
5s6nuOx5MtX5nWmk5v04GhZgGydiXsR8Kjl7wsCkxaJ2udEgC+FZDsPn6CLB1XabH+KFtqpx4o3r
9eYuyazmrRKt/ab3Udrb8Uzp3hj0+AHZuDp3U6NvuXrh4qaNb8uUXHJDlr1nUb9p+pa7zpyV5JUu
d6241KdgsdWt12d/uqz+2Ub3oknsr/68dRvff23Qe9HY99uGv8vf+3X8P//+/2Ubn0Wv/O/b+P6n
i3/QDFhBNLj8/zBfOv8u/8n/NvIZrv0v/K0uZlCkooE0Xvr1/reTz5D2v1wXp3aigKsI7Xq0Rf/Z
ymcI61/0fwDApo9Y4pl98Tn5s5fPcN1/0VsMbwoMHqihS0fuP2jme9lHzB8CAQJie+337LSIYeuI
a11cjB8RlX6NXmMO/GbkP3oHf2m/LjDmHJyRkQET7rIUp5HO/0dtun999BrQkC4zpVuN1msOJI3P
xlukqa9x63/32ReAwS+f3SDOrKL8Yv2p7OWOS6Ym+YK095fV8WeY/No7+bvRVy2/kQURvkj9/Iih
OyjNfYytxraRV326dWbyjPAt9G+oZ685WccDLQPB+22jX/49v8yKiLpFVbIujo3qJNa62XLwDOfj
tsFXPB85JxLFps6PI5iNc1wNX5SZ/zMG67/XCtH165cvfk/lFNPWS1II2exym3bxedt3r2gaFFW1
P5iUIYrgFPRfivTDtnFX3ef8bE0TOG4OoKMX96Dax292lpr/DPrw14y4l6beX37LyJ+kn6U8GfGM
vaKl+TF3XyOC/mZ5r/uBZata5RW4PGb+qG8uN887mm5fcfL+3eCryHQHiSBoZloS8Q1Tz71Hsn3T
hF86pl/MiOdFGqtPfsgMqUdDmd4xyOBuG3wVmOnEVcfhJk9dvsWbb4rPbqNfo3H9Zk6c1VLxpGiz
JB2yYz8iJnNpErOjaeOHr2Ieem3d0GvAux0b7G8LederPhPBKxSE33z5mrzsFE6uQVvSyvK8NHvy
UNtmW6x+St8Vc5oxrOp5VXRWmyFOsrbtse4q4Km20sdZsQJjnZ26WAk4t3rrl69+Slyhh6ZNu+I4
yZjXu04jICVju22611DCpKJnK1YcPH5QsFn56Z6Gxm7bpK/t7JayJGnaUz+VcVoegAZU9LUOw8ZP
X8W9J8axXGpGb0gjjI918won5jcrcM0DcgRNx4sxI5gR012JwGrXVa9RVn839irowWPRCLc42RGa
ylWdl+UX2rvtfwT6+2sDX3OwWopYPa7zGTkxL//ceSaF5aDvqnBTCK2pqaRZ0zZ1vOwISwAL+to5
z5ahT9sGX8UnfamjFZtMjKAyfIjcKj9PMMhfYT39btpXAZpZjjlUoAcOdFvuTIfWtOn7pu9eA/no
XsSWEuOZo9/QI6ObzwmCkG3hc3kb/Hr8WJEroZy32dGCWrVLu/78h9Zo24evomeYMAbrOj4cgNV1
aZO5KbL8YdvYq3Nz8hNaRlw+PGNY066e6LZ+u23oVQBVdAEFPqjWYycHeUUvxrXZ0YSxbfDL8vnl
BpQXc+J0PYMjRtu57qFzNn716iare6fvSs6c41yQ8hdssB5Si43LZBU6fVZ3s+klLJPWcGh4pa/S
C+anbVOyipwiMgCTkvs+ehkowVOEO7r7Sdaqbrbd3v4ggv8y5xJPGtxTiuyYLLS3GB+Tzt72a66N
vmZpjBr2YHasjfl6iJFgl/3yuGla1mi+BiXxOMklOWal+moY423kNu22zeoP4tYvM4KV46h1YifH
ydbeu8zUT44bi1fI27/ZCcUqNKOqTVM7AHMeW8ldZdB8Tbqu33ZyrllggRhIoqUlPdXqRxdf+dW2
B5VYxWVvJwAJY8aNlLk3AwO5Zb5t+a3d4THr5Elp5clRVSgnil3gb7z8iFVYithBAtWiuzKpkR8w
Q/vEg/afmdv/ddSvbbuiJuezB0Tw6ZCTazQuzYVl9woK/ndrZHXjRIZBx43F4E36CTH7MUnMbVc2
K3i5wRpmk2UxbS+sPhpausYKSBdY9ba1/R/w0YxOFOUzehQ3twTQgxgoWm4K+LVVCyr42BgNglLH
XziUc1RM+cYfc00ELPz0wrm8rJRCIJCNhw8olvxtsfMH/fKX3YQOeHrGYwa/tE1n6LXqje/APzB2
v4yMdzz3+5llorIBWgDNjqOXZ9s2QWt1YlokJtEFMN+lT8mMmi9dxYGhNq7DVWxmmTZAiYnkKOap
pBctzhAx0gG1ba2szkx3msZJ+4xem+oeM/Qf7WJ4G9fhKjYzWi0nkbAVdoYPBMlxjsAko22TvnZW
dGJfoSbykqOHkJWeMBOBYdkm28Jz7c2N3ewYmzOf7hsNNKm3XvO8ab7Xrhld6VOijWVytFP8iDIV
TA+T8v2No69OTEOJhk6aml1lhipXRIirtl2TzdVdNq5VpXK0eceszQ4znd3Lsm2VmKsD89JrojDD
IXoM2r8Sm6oeGaxts72KTCnNuTAu51quOgsZBx1soy7/kfnlX+eauQpMqJJ2UddQWfCA0rtpmQ7g
JTfu4WvKcUJpGo0m5DkkZyBWymnbtcdcxaQUUBanZUyOQz3jhFHAwTpumWt/7d1sdv6iKSTzxQVO
WLt+0wEPoPHlMVw5auyTvuP2AMjPs4YbO/pnlNv//wPipvFy6KAdKj9JsByxF++6xNV6Tv+RAfm/
R17FYTHbJkVvjps2ybJ3id0/VWOVb9qb/GAVirrs4lxqfsKaenXn3zVttGn7oGj3ckK0Q9tm53CQ
OfMjvU5VsmnRQZh7Oa5VOEbX9YQhaP1vs4UaC1T1phD3104RCLPiYShZdrqh7yzKZxQDKnjNruHv
r5dg/19+eRkXOSqOy6KujY6GmRqHaaTv2yJmFYt2iQq+bisGj6vmi6TxFq39guxp0/D+6gJbYEw3
wadKjjTF0TOZ6NNAk/22b/dXYdnEg+m3NfdXN+/aj0tUj15o08Sit0WQv4rN2DRzI4sb7g5F9pBb
mjaP+bxtXlbBCTsqKSbgaseytM4Jiqh9WiI22Tb4Kjjr1ptkpy7BWZ4k7RWz/mdey3/tKReO7q8J
n5kuyNQRBKdd+ee8WuC62ToLt332KkLzMs96z2aXhW6NVbyMkZrs0ENCP9j2B8TLr+/McuaVxh9A
QLzc5MX4PWuF827b4KsoHZulsYUy2bcsGDiYFutttW4kZS8/ewRrojAj4PKdBPvEjvo9LX/mtjmR
qwCl1SE1tGbwQtVnGipp19h0q/fXJlGFLwZSmWxbuY9LgW9YIdxNedg023IVmhIsASJKOJNTMEy3
I43wty31nm3XiLWppGfSn1zC1g/TrIMKPDnV1QxZfePoq/DMKyvjKKLpL57+wOQNy1U0xPPGaV+F
qJTNoJFFsxNGCiacjOcj9DS98dvXMWr4y6yCzgvzoB/PAOutUPPM37ahy1WA0pRuBF3VeqE/NuV9
gBEXGvps2PjtqwitsPiaoyj2wgSbiZ1r9wXdH9Zry/2yc/8b5f3X1rgWAKEynCoXFHYIQSL7Jhe9
vM16VKF122ah1aTephs/aqeXu4GXJ5qOZOmGMuqsG05vgJ5pHG2Lq7UiqIZGq9Vc868IvOoB0jBi
/iJ4zcDisgb/Zo7WVqAmd8ZWL40XDqMeH/A40OcCY7K3m/aEtU9Fyp1Pug5yQDX6gGenwX8unXHc
OO+rqO1oaQXYc6G6zCI7G3liv53aYdj0tPW9ddSWZTCAwPMQPwskh2Ze3inhGtsuMmsne6MybPBA
zEyZgZLbNV673JmDa2z8+HXY0gGNszHD47aIj6zhW4fSpy9l28+6CltpzT6N9ywa1SYPLRix24Ye
2G0vO291ttK8HgdZzK+ap2V6bfeuPgOQ2njhWCuEXNMqg4qm9BDxe/vo1pX4mdRwTDZNzFoklE5x
2uqYidEDMDj4ffV55Na3bc24qxM2MHtborRnzfjzEGpF+3mHa8+2U2qtFCrtOS8T+vHCeByTk/Zh
T0++mW9KV2IO/XKPBJsaZJ3DCTvAUYT4Y9NegJf3xnlfxWqqSMiPicG3u62GeaNoivXcbaI1f63n
8fK2pfOxZM3QZnbmOubvFzHn2+7Y7ipUNQyU3h9NgintxzeJG8eHxbZeM7n5zf6+1vWU2GsgRlJe
2KnqXWu4zvVYgZDcttxXoTrmedUIuqtDc6i/530TXNlDVm8bfC3riUu/SHDedkMo9N4BZfx4Qp++
TQuLRvnlerTHNl1yT3vhjJvE59Yp7FMGWnZTSQ7t88vRcyfraAW1vdAafONURo68NmYbGf2meV/L
e6rECJrM6Tma4IHBfoInU8Bo2xaqzipUI2+YC6sK3FBkJd4b1eztMUCKtm0za4XPFDVNZgtC1aGV
kC42rQ8WhuDlxqlZ3YZ9OTp6wvg77Cht32Q0k+zNEhbmtolfxSptMbTr50RTmwpvB9AkDQ0/cV5Z
8ZcJ/pu7mLM6Vn0QmXWJ4WA4Jj34PHobbnJXT1d53fqHbf+AVcRqmZQLnBQvxIl5fm4ss3sIyoB+
pf8+/G/+BWspUeo4kso8/4IuqKt7nIirPUksFn8rMUX573/jNzvaWlKUNGDhNKiL0G40TLTEiJ85
xtW3baOvIrea0srif27o+WN6bixMfPoBdM620Vc5plJmqTAmxw0vzVQn3TllCC0n2naS2KvAFTEf
zrHnQkxNJY/ASJ7QBRTb8sv25ff4pVZauPnIA5OlkziGd3R6kYLpAxKybWZWcQtLwmgHZ3HD2UvU
EbdItbfzNtg4+ipusaFKvH7hBW70cXmu6dDFG6VZtl227VXcJpc+FnjfcHRd9koUhf4Zc7RthTB/
rS6yhkilccatzxzK5rtueu8G6ND8uGne1wqjwc2jycJOOBzwST8KQ0G6HlK57ca61hhNZsvGZ3Db
xhZlLg5GJrsfTVwDBtv29atohVTXKWBrwJpgy8AnW6Q8RZNjbNxr1lIj7FryqsLrM0SOMXz0zT69
XQrY/f/96y9f+Tf7/VprhNJ1Sr3LqsTyaor3BRW4fRDUGB/ZqX3AZGqBfGRi/vHf/9wlUP/uz60C
eKJCkdGaK0ObcvChd7rmHihitu2pv1Yh8Whb/CoiQYfzagvcz0n2Fu4Qx23fvgpgTytMOxsuyTOC
hCdOdTpoy8V5v230VQC7LJjZ0dynelNNN1QVh3Dphm3yQF+szlyqR10OU8ALPRQy1r7qauwi2YPs
aFsdbS1Jgq23FDFbDzhCsXzAf935Cd10Yw5nLUnKK1vRlix5n0xav58qcFgO9rqvxMBvFuValFSK
WuTS8Jl6MIFvJ2MG61YW9bYTcS1L8k3XSIwKK4JgUDhjgKSo3w8sVGPbslwrkwy6uxoT+Fzo4pyD
MURfhMbMfWfTslyrkzIcjX0HQEeIfY99X2JgfBtA333eNvrqxHUwYKmSBIsuv6ehjsb64CnuGrUt
N2etArY3aYm0RvtiANZmV81MT3jc6GnbZnPpRv31LlJF9TKCn4S3vYDiNF27/JbEdv1j28ysAnam
LyCYRsG8e8b8AUEY5PkM8ea7TcOvJUqeTPIghWcUGrkAtOkuhZfvgyiYtyXQ1iIlF3tF3L3qKJwp
ydyBbgh2ptnZ25b8Wqnk2qMaBB3vYeFa+tSaWNTUbjZsO9DXvrF16gY1zrJBCOPOALhnQiAfimDj
zLsvl03a22lBt3J0SUcXN2pI7GvEKa+ZM/9mK1srlsqCtrIY/mSYNNyNPdOx74dqhIC/bdms4jVN
oqD0MVwO29rEItI2si9lVQ5ft40uXk5NZ/dzPIoKXyuFnNCbMhGCytmYy1nLlqQGGkvCwoC5WFpP
ng0wolFJ/33bt6/idWly2MtDaYRROevj6FvRSQ2GtWkXlmsBU1kZXdYHRRTGPXQXo5vzt9LO7W9b
vv0/TK5nDRf/UmQLcfMUd4lltI880Yv9ttFX9+PFTCCZjrMRTu2kn4WO4aFLc9mUKJLB6jXryKwR
+dhEYbUsIlQNcO6orE/bPn0Vq1GprLbH1DWUrtEcrRlDLjydkk27GDbSL5d7NHlVY+STETqT2xzR
/GcnfG62iY/kWtiE3RK0zMU1wqEq4uUKIn37HmPeZtseLNfiprgcqJTGthFaMrcRfCiFe6kYU3NT
QGFl8nJ2Mmn7Vuvw/aWJsRIp5Oij7aTpxoBahWuOGZyGFW6E49y1N8k8Z1dOrF97VP39LsxRsfr2
KRZy9l124XksrrAbdT7knipfexFe1vZ/PqJ4xr8cvml4qc21MkKYv4BiolGbJ7rcxjBvkzzFXhWH
q23Bu9Y6IWHzixLmSTj3Uu3q2ManbYGdtCm+/FXwprVnFmm8sCXbWNiaTuzsOt7om65/0l9Fb4qW
KjDKOD7hxaWcazy2vaeaxEi36WIv16qnJKhnmMLAG4cRWphrw4nJmn7j7uDbL3/kwRCw22WNI28e
F4cRMl61W+p0+blt6ldnrQPfNbVoQD/JANbmkLj9ASe6bNvW5q+DF2ajBxDbODkjt8sExwMQ7gCT
tn37KnijJDAiw3ajkztXU3KB+Hs/nKmLNyWM5Fr7hA0uvLV8iM+5MMzq0MD3vPPyTm9c9WsF1NQD
yo98MBmycUxQn9N4i8lSvG1VriVQ8C9l6piiO/fj4BiHpohBKntJua19GUDOy3WZj5Vd5qPfnlUO
Bqrx+VWB/y3bFo5cxWzr+p4Z5bF7bjKoH+gHmofcHtSm9LGUqxO3xlmJdamNc9o2HyHoVj8KqfpP
m1alXAVshx+gggjeYOnuFJ9xJ26+N0P1mnjT+6Nu9ze7/loFheGlmB0xNlcgH+34xiVbFFnQ12zb
rW5nkYxGQINPn5k3DWQ75y5XyvBPAnuT6IcStnkp0FVZh6GO2dfNCPvRWIzhznBkNVUYAc22DC9E
/exrW6m5hM1o6tneQQf0xHVSj/j17u0Fx6MwSyc7/2rgFk1f2OJ4yvokL/+J5gKZtss7TwMhvK6i
IC3vZCKz6trFuif+BJi/xaq9qXvdvTdbnDsaWNzD4GQ7/hFR/NUQyroYRJn4mX03lDGoBQT1qOMn
HHtVO+0c3LZYdPWMDXJtOZm+LQe9eN2+tyYfvwinzKN3zQRI4q6mbrvgrIhmNHsn2zG3sF7Rsanl
YW5mt/tQdF2RnOg5qJqrAAdmDOoHnEpwjjKLAltrmYxLe7V0Ds6CFn4W7bNoChu7h9oK2nSvOscb
butgEm25V0r7/vfSaaz2XiZuaz6XQzEJfHWsMuX1hfeXD/a8Ekkc848d/Byf7Ikx2xZXXN+xvi6F
6Sa4V/htljZ4DOnILHdolgVO1YHgqtiR2omgLccYstb3GY7P7kMXuz0j+DAlhQv1VQRYC8SIB9w3
WY+Pz30glqk4B7xN8CWQ+GzO4dBjs3az+H5aPGS6bJQ4cMDXyylxZ7e/60e7aItdCh9rer8ErhiK
/RBIL253rl7i5pyYlmt8Ku1h7qtdiqoQE7xJlxW4fNPVrlLw4BrVjwf0jHaHn+5YzrZ9M2fFRFrN
tGY8AiJdSTc7QZUq4n7f4gQLjHmp/MjD+hU6HL6Vdq/UhYrnJ08taPGpgwwA7ybdO54A/bw37NhO
oOSDd/uc9qLIfg6mNJYsREi+wNKbPONCJPewiNfnTPOvwjGtjPoC218IBpa5wx+SvwuCF5kcMaHq
0f9p9nFi4z2QtVjeYDg9VsYzTmWjm+27BNucbxb8E+O7g6laeaCLYmhxdm+C8mg3qtXVTTXnlwDD
2BJLBPrJ60AfkgpzFH3jgOO1ujAzpTdURyNIBtvcu5jmRtVB+mmpfgjyDVjslvGc9oehHiJvn4/x
J093tTxm0CvbHYA9lnnXynT4ZsH+Vd/brBdNzOSV1nyNJ20pMfBMevHOb6l3WlDx++Kh9Lz0Wlm5
+TYQQeF8r/GhzfcgvpZvYoGMaTuzBPtjxcujk1sq/h7jgeLgdBEkeFNgTpy00Z0u6gE6L+4HDq49
2omCPH4eExZVfgePOBDpNcQZnRZ7lQdd8rFnd3DqYwdHNE0OIvJUfV1k8TxBxsUWKwO9j4Wr+ugZ
Zr/80AaMvScPyzSJw0dCEhnLBdsZlofEijiODwUng4Ups5J5tmBqgeSr3dUmZUY8bqnjd+IszQnC
1YlWR6+PdiXUofYnzWHNrPC7cb0B37wBeIq/w1UdJ6qdHDE5+ZRih+LboeYyh2k8BKF8whoOWDwW
hMCmWzydzRnE1bPLVhq860SlvE/2bAyx2AVT2WHAWahJOT+LobPrhzTp/fZZ19hFYwWinWa8j8xM
6C8qxpcYVNtsNumpiDCthUCF3fsIy35MSrzMVOxJZAL53Nm5uM0noPD4nTm4xU6Hzo9sdAR4j/bW
sx7VbB6lk3vOz9HgEVZc9XUc1AXe0ST6Q8sUfXffTtlY1bs8BYoeuhRC5PsEMoP5lZ91VNHO174L
+JmjQQVvx2oQErVVjSaF/0ZWWn3N7Lq7IPwxDrY6DJUrLcZT3jaD0UL9abz4jZfYRgse1F3MKzN1
cIrfSW+6mIO1eLnh1DklD7ks1PimjlpXnJib2PmGUXNp0WHou378xEE/4p1Z+HkZT7ukL4HW+q2z
tBo9u69MoK4cpQT+4EyVwIwYQm785ARWPZzNTvTqucfKtcKWzk0xi8G/ULeD2jdKm9MDlg9udtdn
SXGB55iptYdHagJ/LJbAx7yjrq0HmQCGBFM8p7iONI7SxUcjGj0g/dzts2I+dG7gZc3NLJtFHpXV
N/qGSp/hYm8lKswpkGtboEUjcmOFj2shOOCvbqEdrNarAKx1hMVm52AqPQLIHnC4MuLkTSbHji07
irTzBfhYUZWHZcoGS2HVJ7vG21WCMT72vgz6N2WeZzhagPJMcv9Uwc72zSMOZkZ6I7BH7ec3yp9y
gRF0P4t4ubOXhd8Km9mh6BAQYHCHxVst8ArD4cfjx632bXN5XO8G3Iebh2bwIUzv6MycRXtcFEm+
ajd0blz5b4pWxZ8io8aHbqe7QegfFv/2JcLZQWTTd0epAFGa7q1K4U6lKyyLha9sqKpmpCDtzoPy
35mjhXQV2Gg64WxfzDzpf6bRAsc3bKgcBU/sgCb2ApOTBkZoCm8cvVPnNVOeYVeEJ8zXucXS6yYS
+WxeZy0Ozo+ApfvpzjHnejD3Q5unrs3dYmETuFB9FVvSk1b/j7nz2rHbWLf1q6wX4DpkkcUAHGzg
cObQOfcNIckthmLO5NOfb8re29JUWw0b2MCCb2y31MxVfxj/+BpeENgErYN1pynNNi4W0yiy8ZFV
PdFeO2dyBKAVkaFTCBPPBJXtpXl9X7udWYQbcKmRa0ASsyvvKPUKDOyi68C2NkBXyiLeTvkY697S
6428BNCosTrdDhrMw5BYpbLya9Me7G4XeGNr38y6giyBZ0ks52QhWiikzaLmnri+ZoRA80hU825Y
qCgsGCsCsmNC18gLtnIfRLVsX7Vx6MO3MgmsBs4DbOJu8nu68cmLp0qcYnxtSBPzyehxZo38qi5I
YDBBB9OHHX2Ez5Oxaua8xHaXZ2BO0FRSa8Kl1+5r+5bmrOndxbOs0pYnIYyKIqxdxVCGCcv5ffYc
qnLvWoFMHrGDlvkXR8SlmHwrN0ej8lOvNuwvsQzZBiDEAm98CqcwqENmfTViH38sZVDtsiYCD+Jb
JqryxyatYl3hY6tHGjfQblterWCKnXAjY+JYADDYdiasgzhnG8x14AHTEUHVpMV+nKUlrPmoa7iD
ahqNIzGHhcNsytq4hh9/svrKZyzinqfCVGo9VmKAi2c1mRm8ZLNXNDecimSRC7o0aw4D1tHi2s4s
MMgeyjzDdwARwGnzVGuc8Jr4fN0WgTXWO2NMU7GeLZ4PAXePGXjrRGPNyGMTTi/B7NSq86dIMzPc
4iEqWxfazDdxo08J4jNwN94MIyAOgagCeU3SFgPlaipwiWfX6PMsJySxYkutTK8JnbdG4WCG97Iu
Pf58ltBgheTGLvU0T4Hj7McEQsIzhsij9WUuuGE3qm5lfxUVmdlfjghboj1SKIdxO9Lnwd23eVO3
X41yzmEe4VwqO7/vjKjYBr2ZdM+qxHbjzkSUGN32g2ZCOCoYVJ4eVdyoaks/NhoMPKxtp3isdXqm
v82Za+TGyqz7EeiPoEkI5tCrTsTXHtiE3E1Q3GJnm4VJyuBpHGld5htBCZ3c6FQi2V9VmD0OLCLc
HypyMfhkfdQCngLfcwVBdM7S+ZOOeO9mItWSRwfsLuPNIIuuxwJr8LUZw8F5iOM46bMFGVItLzTl
KfUicJdKrhRFCLGuE77DT2FT8U0ulAw8yVSW4ZnMUBrWW48psXcz4RAwkjwNmi63uY5Rz44mtNve
F6loo8+TBzrP8Fnq1XQFzCcFhFylU5tfhNqUdDAJoiF/NkfCSL8sbUffJWVYVsdaj0Zz03exUvdS
llGm/F5NItumpQV/XSOme+xQY5VXXdD3atMkrYZdea/nrnYflVUo3lTaDt2Gna8agUuLyQA5KRze
SvhozVJv+0Q/1li8e495iWs0a7Yry6URd275AEqMeiR3eeYjaGanZaigswnJbrRmaCk9dyrIk1Uv
K00te7dvnVuAAaPY131oOdtkHtKUUYTRSy9NuGFzCAWG1ececDZ2yUVedwW7TQhVeQYl3B10fYjs
W7z2sl4tgtxJ23DlQlS0wLO4slknY69YCQcg98namiG0bcoGLPRKL5s+bJaMKFvQSCAP5keCT6ff
Q8U0bLBJXRiuwRuPDEfPuR1gIz8nJLtObFTHoAeFihkp8G51iDNrgEfEk1TtDkB35y4F+W562SO+
anZAuemx2lFaZKEPjjS1t04exvblKF3XPGY6LZElDtJJycky/gWcK3Rn/QBjWRVfQjtzm+fOMSoD
LDxRNAkcI0r2VVg2ql5Bua97qATCLndWULWs+ThO67vYqo3xyAQpDhT4n7eW96qKuBzXbjz3+b3i
K8bWAXJxtalNkporu28s4MD4ijogOHohvOwiVbj3X/Y2NzpPF9D9dJHs5BRa2rxEzhdDlw60Cdjv
KhW2Zv6jBqDjnBX2ZFYZWpFY4W5kR8S9JSsqVDD0jV//WRHlrLQHqZDvqq+jHYir6kB7Xb+EyvnP
BgDwdv6xdiWytgMXI+adhNfkD/Cf7ye3DG7+0bmfD0k5cq6r3CyGHbhBYy+iNHk6RcwfNLq+KbLe
qf+cT0mFg1FDnYnVLi3SqATIac94KhpWHewkWiRG1zBcDJetLTRe+ylDx6jjpf0We4pcKylCeRnz
IrUUTAm9QDNaJegqAN/1ZLIRuYwfLsFzuPyBBmZ6sBFV4ZV+okrh+GmKxvVC85y82Yd9bES81g09
MX2ewOz8+v6dKojvXeBZZRGx9AS7bBx2HoiZYd3XXjtum8AYvhZ6a6ilwkTlI8XPX3Ro7LM641gp
E77R1Ox6fO+0/QnmocmlGRt6scTFnTIMLMHZkkuqCZrbwZfxqJ8hkTM0SUlsPuFnPXNoVoZstXo9
pkFTb73MFFBI+kBTizJnYq7Dc15pXkdBoE7z5jIWqU1A1rZl5wIPD5umrK8QDA7dJRYBEclDE7nV
/qQvKyBRBoqsGiyN1im5SscCwJ2oo2lgxWTdERtlh2Lc9GFtDPcZED1D81O7z6LRD9IAQy6yWfL3
aVOZEpbbUM0wExZ6MAH8EwOuQ6ss1Mam31vu6PWQ0ewQPzA1NEMeL7890r/lW/+XbvTfm9H/11X/
Vrdd/favi09l8691l//2iaA8/78/WNb/14//iUP+f4CDve0hsT2pzf/axv6KBb/o/3UXxeC4PuX/
+j9//uuuST/lv31vb/8/v+93j3vDsv/tCTBPBnm4hdMmn8fvFvenn0immag6OYaF4yn9wD8c7i3z
3+7J4N41DEOCLzkNP/5hcM+PHF1gmQ/2yTL5287f8bcX7qlh9OdXS39ZWpbF7xMW5UUbYNuPa6st
ghSZfTw/aJXxZE3EDFF+k9TGlxTR2DKR5sFwwzW/5yBU4KyatHizpukucIvHzpQXRqZB32vEsdcu
4GLfkhyuw7Zc4O2zIUJ+VAWA6arEVcAOki0AmZFaRQe3owh3nQeQvlY33pA/Vq69c6rplWj4QEHx
HrfinFKQNvkwGZaWJxvgwcVbf+KmQPJIfbjo92Zi3GVatYptbduHbsN0bm34YEK+GoN71bXmkTrs
zjWc+8LR7nXXu4JZDVgy3lLD3qIC29ZjBhw2+ZwXIEBHswh8GN7xIlPFWy1IvsoOxGk7WMCkc/Cy
MnYqXw/EfujTFojF9FrkMX9nVC+ayYJaJ1A7qQN+Do3xznL4w7Uh+4WExYIQEvCvWTxSG4n4vS5K
SHPZSAMUrmhvtUbbJidOSOY8NsYYLiKvsmC8i7VlBVsPpKXf1MA+ibnuQhWDnJzF3puCr2IoblOD
u6L1mDN5sBIXYw8ZKBNdBSpHX+P2wjnXbeIrhXi0aqE39kl2I06OaBVF8HGqHvm7BPWus51sh19b
mOvUBQ4nW/43I0qXUdFnqyAevYWbVNWCUt1bknLqHlZIiz7CFdyx4MeOIdliWvMk5qZ6TML5aTCD
1aRrV3aqH9IkYBh2rm61Qf8iCyor7mhVkBkNKi5NfcsAwr3udZeavLeG6a0p3es4jF9ykOWLpsnf
wooKt+euE8rlZMfZ24xvzVJ3reKUmwPQTZN+IdIyXYAN8rZjMj2RTx+hhr4CVgPt6VymDt0WaWpf
GZPZpMV8R4GRquHUQOdrtHgFI2lraXlAnpeCkg9A0iTVLcHTFgLNU59Wj+DTd5LkKdXbm2DuLiaR
3xoFxtFDkT0G83RHpRY2nDbfxald+GFhLmeoawsm36mVmzDKqG3j6yTkM6z31BdBsMWYZCUj6+gJ
UOFBk5fLKqnflMETrsVBi9RN7wUrF1quY0bbgCffVfVb76ot5o0rN8kuDFJqGgXuzUi1zXcpuzuA
mzWYKH5St5veqTZ2hRdMi4lA1wVXZuI1C76xFy1pN5weRM7pqzCaTS+0rZ6kW/2EcG2Sl6DUX4mN
V+4gjt2Q3iCmoVA8pDSYOu++GqwvXml8aT25K9vs26kN0r3Pde2riizgW86u1Lg5EOSOlkcCpst7
wzQO+M4xqkh3n+1u65nlbaNGWkvaVibZdnJ5KzQr+hxp5a0uxtdicL/2uXY1VKgNhDjA1n1NCnun
5PQ65NnbWIrDcCqjfLfIX/++CH5Po/gmNP1pbZRSuJZgh3DOBcampVNjGMb5IXeVvgyq8jkBzrZw
82QJ8/7LMObHBHHzHOTHsG2ek6xfnsYlPziLUwPy/Cyk50kP6BLl3vMGYuaBD6jqWucssnJlhoHm
l0puq15bhSI9emlxl5TZa2aEh3IK9kVt3jDO87XNs9+bu/8L0cBfxgw/hAP/Gfs/G95f7/z/r87e
8vjT9/s7f/73nZ3t2zZNk/XF0G2L7ZOk6vednT2aaTUp2Vxtm338NPX73zu78W9TNwzhmq5j/fE0
/9jZTfffrqVbLkAbtmQ6p97f2dlB4Zxt7bqt28QbwvIc16HWfS50qe2mnTSaJSu3zmMkiGUENdkA
hThHDvBPO1zIymwpxzntg0louhGZ/WqZ1jKJ1UWkKXsxOo/ZnOzCqXwyJ3vfROHBAXCvamNL02Rb
lMgJhtgCgDlaa1pLfh3m2aPSmugA5BA2N6ZtmRcszBqwlAG0/NXEGeESCNjaSecbZG0Bab0p9qMy
LnS8RUGGi5WsC0oqYwe/N0/80Rk/hwE4QUsLqehRmPLNKLur3H4bJ663mrvmUZvikLxoIIeTibiO
agNUwDzftq3chH2YXMRW7t7aSdbdDAmVC70CTzLCtd+OddX6ml2vGmrlV11x1wTFg26BXbQo+gkV
AqKuqAwh1ur9EV9Bv4mzHQjHYp0EZu7nte09QGS+CoNSrr1MXZad2W6nPizX82imn5se2KltJLve
gfsVZV2zMCDpLIibdkMyvVRCSJqnoKLnbDz2gk21Iw5IDOWt03gAYu4GtCDmsDvUygPi5j40lrYa
HOqTqkkexgnNCLVC4wa9mr2CKeb5PU0Y+p23TfBS9BPwTyo5fg/wHASTQ61p2rWz81RqzZsp4F/m
midOpDtrWZX5cjgJxnSwoYP5nGfUvY1ofg0cyCIZ2SS14LL2c9ndiZjOAXllSIm6qB8cnbKf1FIA
eU6rP2u2Sf200R8894oJusup7Ze2ap7zklacbe89IwDPZYdHu23KhcVEEVDnoIYVmyzoewDsGuIT
729oiU1c77Jp9HytzyXLXDt8tgrRbHMtfehrSl2tF80LmczXWYKGt3BnReSI17AxJqOfaeIogNYv
TYc+UedIeieBc0wzjc686ItVmGvXRpC85RAgqEWTAmb23iwyqH4JPe+qVjQC04UY8nGZqO5zoj8W
dfJYuwi7BDbYn6McXnsQq5aa3WD7Fi20K6qn6SLT0eYqbWi2zhj1j/00mXvLAxGOm3OyrpW6xa+X
BpibhtdmnkXLpHfkotKVXHT2ELzF30hxwfhAC9Ukn6zNS9NMxwUFkmoxp5q9dPNZbMMBD6zSCqZb
KB+VHzKzzCAVvkQLIHqgdd04OXjVWH1RTHBd9IZYWXNs+l2fLPrgFHR7F2lDB9+s04fZNOwF6xcD
ZdYmcsL2Zh678jkfXXqYlp4+UIfBURMpxTo1kmQxpS4vigQ7bYbZUmrdLT2u6gIjgnw5OVV2Q9/9
swf7/IIoLYOPCgVPN5J4pZVtVS5k2qbtGiOK1PYnwoulnjvVRSxPnOpANAgJGAUbCCr30L7yJ4VS
4rrRo8pYAOZlqqgoJz9pZPeF4X7ihmgs8wUIuvSCjvZ8w4qZLGPck2ABOnPyYGiBcaXyyumX2RSI
lipoJ04vjD3eqigZr9rcHg50qvNbx8I/z0cMWlk+xfA68uMhBGMZ2FHtj0k3b/pZSFh7zvCAHx5r
VYNMgz5PFO+7sgKzoPqcD6kLZ6CbeZ0Jvsza/BSHbvhUOwhS1sZEl71x23n1DUI34bK6pQTEW09e
n+0am+TezwvdWxlIXh+zjouZXYe6sa5rRzudJts3A259TMX9InGr4XoU/fwFo49xEadjt5tl3H5O
sATzFb3yYT11ubczqEL5nVapzxYF0EXr1POlMWr4C9jkFTWdODu4qM0sWs+SBM3XhN0/5iAzj42s
uZPhHKilQ9HXNxmiW9NNQ6CTD/O8NE0cjOquyYAiZ2KnV9F4Y86jfTtWen2wIokTMAaCpu85A65w
p2ap7uXTgxODqx0mMWYLpy34qtykcxaVlv82NVG1xQ++PdamHqwzYxALSOZMv0RJdcgNzVlmLMWX
WOu4z6hB0pWWt8MmHvIw9EtgjGRFeCeTE2TBp6oKJ8g0Vtq/JoPtXmEL3W4rZTQ3IY5s60j2+Puz
xAG8DcNF2BnlGi/g9AGCsLaiSdHtbDnA7i5VsFbsq5saGxiSxsnoY3/KWvmWeYlx7CKVv7asNbOf
GXG8zFJZPWg54baCDk5/JdD55Z5PbXzyQXzax9Ydm4ug0aLUZ5xeskrnwoXHaTPRWcw1GWnXbGTU
IvURdrFgAEgi44jxjDu5JS4REgi8JOfmWCjSB8Co9kEvnO7JjeL5JpS6uomD8FMbRMaalkHpG6mL
pAkmLGPeibVsSvpz8Hqd50pFzedJi5P70HSnvdkRap8Ie6vCGirlT+NQrpkRR8lmdFhGU9MsthWm
4+umLNNrLezcdTH3w6Wshgdpx+3WE6CTSyeQ/mRbGTxjx1m2yTBsRsdql8hk5SIt++qouin1A2U4
y2iYna2ez90SW2Nt60aOWIeqMF+nueDdC+dqrSHDgvEbPNHVnb6iSMiOnTgFxrV3g51Q/yCpPvtN
06xHc1ghN6ALzrZdTl7Ew1gHfT7u+kDf1WZ/F8bmajKraB0keu/b7uc6b1ezly4pdVC3zD8XIy26
DJ1DbKVLq22EbwXGsiydYuFlSbO0mJv3s0qkvlYLdw17axP19nMIu8AvqChecPILV3bPzQTWxRo7
8Jr2uHVLkb71zaxucxEkj+040dBp4uY5sGGsOlp+lU22tmkTw7xQ06CvaYzGT+7Ye7cYqElmsjy5
KuzBW1hxNPgSzN2eGOLW8hSsVuItmuobe8xXhqP1yzFxrjIrWmc15jN8jEs1xAJAtb1Obe3Wzpho
HyvrNtKsF1L19lmGyUum0ZWVNHm3MYFW2W3NQCBYa9ZWG3a71A2WpenOC2bt03WbTYxPRygoq/Cr
VmXLKGJDrnIwvXoXmn4eBe0ya/KFbSVbC7Eew3GD7hcWlQQb+cfKzap7HTLy1tEcgggVrBQWmkNW
urRWqzeX77Ydqtsxu+ucYUth7MWL81Vkmpd6n1J1sMMV9dI1tN1N5/02FtNtXatsVSFxoELBA+tp
VVf1cBm55WVH0NXFbrYa9P66YSdVSZ+uaen77K2btrJXrmmOK7sTzjK2XOcQp9la6RPdwcZ70GbY
pEwJIDkr2lVvU/SpemtcijQciVCTeEnF7sUVcuP2Nna3mtrLPqSPl32lC8gPh7uyTxuSdVFWl5Yp
1qUcv4729NDpcl7SvZ+JjUqfNWgjNdkcbQm3J+7LcpHjMLqlVAg9pRIebXZqLex92jNV9nhjhUj4
uibc0FfbFJNcQq00fStU81bTZ3nrMphfNqgUGiu4KUSKcRhKNn3TDhRTOqu/CdCVX4UMdu5lw+3K
y5juwmQdqrptF1nEgu5GC80ZlgKeYrEyqvQeeULkt0FBGU+0PS98R/AWhcfUaRaDlswbTycPHRXl
eKSQOxhEmj+lhQv2FyMhfzQGtg57fgq9EZQsXq8XpZ50nT+Th5i2e/C0xN22XugcZJ/lua9crXga
aq31wzEbdrJ20z2nPm8Hp4MnVdf1pq6RFPHuBg96YMCZTT3nqouidpG4qtjXYoqWnhg1H/ovaXRl
agtZFkjm0rZgOY2uHL3Qt3baimvD0/oLcDsUvruuuoWZHj1bbG9rjDDnQ5qFtFFd282OiDXY0/Jx
ug/ctCpXsOyyRelhQOGoel7QRu4pLQYWgfQYX1pD7+6bSVkLqyYYbYwpBabsJD04bbfbIP2iDVDN
19VcUXMwBeTuwmvdlUP7fD+4gXEozCBYlFUONH7QxVMnZnWkQZFc4zZQLI28bS/L8ttkUqL7pZyS
G4cWBHqxVHtmCXBf8V6Sh3EiovccqzvQOWoXKI27xTSpT4FJCGxnWr61HOoxYTUoyoC/ZWG+Zfqx
W3Sl8eiW+Qa+3soRm2mOn4rY3rvzV2RDC9MVX4UeIyYtK8PvRLlyuuxYt8FWJOFFAOQepvuwAPq9
cefUV5p732YAsLOm2RUGFUTHGl5qK4jp9rdXkbrG2nlr2MRTFFs3mPGfPtNJJcs6SPpNPaCADtzZ
RaiT1hRI2Vf7QfVXTMsT/s9UA9vqGm+E1lzhMZCubOh0J85g+Fykcbsfsjlc9Unh0qWR13V8koDi
NsbyGhGMR4V238M/C9gY7PA3PVblqmvaeansviiIwlVJBpM5+O7P6U3cRfZVrPX3Mi+ojtWaaTAV
I8zqpUNOOfgInstFgL/B587smpWHCohB/qZ6bjRPH31KzzlN9BGJYdPVq9Y4CUszjfw5LxGBmdPQ
HC20Mj56oeBCK5NxnaiweCyR6R3p+D0oPWnvhMLCjGql0vw8HJsjeyKbRVi4+64ZyP8M20xsHzH4
CThvOdPohxVKvTS09E84iOkGa7XZbipclfD804u1XVF6G12LmaWOLgKXZcdb5WTNpnYGbyVLBfEv
SOtjHquBImKJ0VY25DunjYpHjfzWN5LCuaNL1iJc6Put6tt+03otffmYymeVp85njf7hIcz1+vZk
Je8D/DYOlFqjet/LLN3YrBs7gzH2LQTQagdK89nsxcbVgecij2+cpRzS0m+02l3BLh+e+8Iublu7
mFcdHmYpiU2DmmwwOo2MuZ8/zbQK6mWtHPMySjLic9OZWJlV/9SwUqy1mmpwmzAtGwQTPhpZn/fr
2EZsqLUEk2kZu8eC+IuMfTghzKP0qbO9/vSFGi+aSxzLwJUd+xoGpejEhGWSlAVD8pCxxe0nK+32
kZvpvzlBlxm+3nbeXrBFH+j8QqxDdqVd9npQrGBdWBM6XDvYZ2N6YSNkfBNV+maVdCLmWpprxQ8X
iKbyixiT6D2su2Q1msKeyA7rfhlLdOO5qLV7z0JoHSees9DxYd7kgStfkE6wGWhtepOnnTgIDEpW
ECq6h0RYvY2G3c7J9JKezzxrJBku6oyNV/VDTEums18yY65YAYc8ubEDwgp6D2JF5agnyB5c6k1q
SPcqkMOhGFu5NXtzeC31kOWt0CeFnBI9+Gskyjeld+K6GoChW5ZXXXjepMDMEIMkM2oVNiIr5kWI
hgvbldPSm6ZPaCVfehlch/HIYqkVhzZtllPW/WHF+L9Q8Pwl3Ps/sOh5KnX/ourJMlYD5v2h7nn6
K3+0NKX3b0P3DNswKTVQ9+Qnf7Q0DUGz06DkaLqeTU+Tvv1/Q7v5O0Qv0qPEiCqNQhOF1D8qn9qp
qUnpk/+Po4lhmJj9/A1o92mO8s+CuesABefYuB1Rq6TOeu42FWaFQ0mIhoVzRdDAW4wAe3guymWu
Phh3OglPfnWkMznCHAaWcjB2PNKH8WN9FcZ7O/XnRWFcMp6qWR+ReE9Sil8d7/Tz73y0RmMOUTZx
vNa5Ysxh16fLYPyo7fHeQSSRJ+PqgifinWl5SstKpFZNxlE3KAWnryL7UhvJJio+EiOd7s751Uj4
JVJSCDfsn1xDnToeKZSKY964u4rxGZcIU33k7/TOURyT+jwjb/zjnJtOpD0DpKj6rSNzwsN9OwXl
ItVj0ru0MT+Spfx8QRyKmWfTljqv8lkv3RnrJA/T2jpWgyDIpcTNsEkUfDAX+87zcbDYky6NMt2y
z82FeyywUA2Y1jEfqnhp9vK+CymozKVbXkwozvzvPv3r35/H912wM+HSt8/Jkaf2lzAtgVbg7KoY
C9Aqlx7Z0bZYqRcaFM4HhJVMAozxSFHs5F3B5JGsqYNAUNL3SoX1p67G7XDZFF4jV+Egg4GO3lzT
LHZK51OXDGW4PmlwIn+GZ3LPFjEvYlNPvqK5H+JlnIv+JYwd0V33OJQzoEvMulIjP/zg8r75vZy9
hQ4jKHRrKJ4xf3D2TREYMcA8d9bRjLH7b5kEs1QcLiPNtbb67CzGQCN77l4JYeY9TeKGTBKJ4a9v
snH6qM7Ogg4N66muG7QDvj2E775sGiFoqHtusjA1YylG3be8lqoe9orNlKw1vSLYohfh6buonj/6
5N+7CR46CMcWnmejQzxT2AHi1oPWnOXRUmWxMMNyusmNWxQHM1KoNj3GFIroW1VLRip2SqvNK+kg
4vzgJtAwO7sJLqJw1DIWKw8v29lZtK5IMqq18igMVT3bXU5r3HFfUE6obSzEAD9UVxfdNHcbhNE4
O5Czbpsx1Xa/PpEf1WW88expbGEOahhUO45kf/t+mS2RbpuDW2gHW032ZvKc8W6WzIP8+ig/P3MO
I3VUQTx1Pmb9bPLUtE6jYKLTDqgYnGDej075m6e02Tdtnfm0qGSExk143eKL8O7Xx37vCqWhs0my
jHjf5E/fX+FYGOCrmOA/uMa+NlJ/sD8Qgv60SJ2u7c8DnBPYpzmsdSUG7SDETTbt+3rReTtdfrAU
npaeH74aNEumiYYK9ZRt/GQ2UaSOgbGk5x3a3mRGKJZ3Fqq+uKZUniSB2ob4AH+w5b9zYT8c8uzd
aNy6ztDIeweHEZsXQzy46qExH379eH7as86u6+zNGJgk6clivEOI+iL/JI3dkN78+hDvXAfBmxC6
Lg1u3jngQDftRmlUD49IVRZJSP1FMB0Y3mCAu/71kd5513440umr/25pG5oEvTv2K8eT3UIh3U0X
j0+/PsQ778EpErXZ511M8s69FukFk3VVSXQcSvzHe+Z/XRU2qzy0Dyoop4smiv8eYeXbGoFskMyf
ZZNt8VxR3adTRwer5ZBhvakmqha2c/3rq3rvxn1/iLNXDWcEJJ8MgBzriQaU6TCQU8qPQsqfQliy
W4fTZw3yJPH32UGMOehqMFfRkQ81CPs9ntMT23nLa5B7B7e6a13zg4XvvVfPkQ7pgY6a5SfmRcdY
pkhxtD6G4kIPxemt04abmJrEP7h/fx7n/BU3Si9xejmgeVb1BgUSY4oMu39wkJ+SjdP9I6700A0D
8zlXJOtpUMe4XUVH48rO6ZT49DKu+mTaMKeo0T389SW9+7S+O9rp1n73LTFQ6MwxWI9jFmYb0WV7
o9Z/y6LJLzxcPxm3onaxkIPzwaL3bec9W2h/uMqzGNCY7F5TDPMf6+gW8cSm8bplWO2R8EVCPPcV
mpCQcRzGTeOuQz55iNK3MNpmsDlj7XWoL7L4y9Bb/hy2FyFV36FYJbYCS8KsjCk3Y9Euc8ZP0dmF
9fQPVrrvn9DpCX53z5gvr1wM1qIjtmFrtBdbbuFyZLRCZp9+/XTeW4a+P9JZ/DJIDLPkxLsQdTe1
Xl5Wc/RbWD+FcSSQy33kQ/INofzTQ2Hu1fMQAAiaZz9eWO91zC3OZnTsaRrO7rYpvnrNq0HLcJ66
F7N370MS0rF61tCrScTlN0mZ+1E9LYvZWXb5Pulv7GSCKsRQsbMO5UcTAe9sY47z3Qme3fkg6SK9
dj1W/iL18CA258tu1COGkKePtuX31kosOaXrkHqRU559GLHO0F/JHNyRKYt62UnaC51lfWRr/97K
9f1Rzu741Nu0suTIZxB/okx7MWiv7WTtM/H3LOh/311cIXiZJNpxJOU/PtokbSTz33xvSmd+DG8L
8ZEl9HvP5s8jUDP58QixzlQYI3/RsdWow3u179Y3/ySOcXgWQjct1OzCPHsqXdFOc40s/BgYN+GE
YEyvcIAoP0i7370UeQrVSYoJzs4uhRGs3Czpbx9Pr77WP5bz61B+kJu8ewzb9KiJ0PE2zgmZNN51
O07s6JjkF8FsLlSzSWT1wcb4cxrGZsJI7v8c5ex+mSaiEreKYnTruU7LwBLLxg6j3YyHNAIgcWGb
5XMZU7cN5Yts2mwVmvX4wVm8t4p9fxJnL/koQ5pVgkudx0ZjPNLyltOIYOj/k3aevXErSRf+RQSY
w1dygsLItmxLDl8IOTHnzF//PtTFez3TJoa4XmCxWKwB1XSzurq66tQ5EcOCLkPwe8Yqt4o0qzYt
mRc4lQsHgNGlN1Ipl6uk4xPeZuDV+mKkoUyHTH07vb8eoldP8Jkh9dKQMZpd3UOkcOp66vnai0Fd
iEsKGbSNXdwyJKTw8fJq6WGkgmrmQwvqYmQaydDu7LLcX1/Rqmdauia/vlV5Gl6uiLuNgSYKKadc
egpia19PT1K0lQCsroZpFMtBi0xzFMEnOrXS6LvG0SlWf9FBcBeOGntBRITe9dW8EhOLl9oy28LL
mCoAteTL5YxQt1jM1kenXjPp/rc7OztWw0P+LQkpf+Q3aHLQ/XBAih0ahybLxmdb2U2EvUHmWhpZ
MbWQS/P0LOLIGpeFMhiuPYW8v7ZCydq7/8KG4BpqLbf5aGDD1KUjWbB1Z07RvjygnXIzVc1RSn/Q
RtpwE50fLuyrrSAAogIUtqk6CKGls5igB80enWx/eIwrYweoOXSvf7zVzSMNxgygZ0pZl5vng9SS
mjyLTn5nHHgaS1qyr/3/Rh/3ejdSs/htRYgVHVO97ajl0Sn0UwCdNJ6o0l1fyNpmUYVSFgQ1ZLsi
xWdRIW0rOy2M/fZDl9dIO5obFlYOFA/VBZZNnZheieADTh+mAaP8EaPlz5H6MIzF+1B90OQtxY21
T0JoUDXH1hSG0ITNitAXDVMwNqcYrr2MyZundnPwc+VRQrPltw3hzBQN3Y841aOTHs7dXQCtqNcV
enmkpH+XldYnZk2SR9muwF4nW8+vrfUJ+9jODI100I+cGvud0z/HxpfW+XXdGZTlb4hH53x9i7ec
PSBmO1LGEYTsSbpvFPNo3JiTO/fMgUIJ9jNjeNxSjnoHMrxc+Oc3ztSao5wbXzbgzHiraojADVoE
SC51p3xfGZ8W6J+TfL++ylU7pM/w2YLDo6x6aUdnIi2RQ4Mk6rMJ6VG/1xdM1vu/MEKjB8olMgwm
IC6NFKNuxvpyKWrWjZ4cYQ2z7tMtl1hdyZkRYcdMcKGhNltciJMz7I0mem+C+wEdkmheNOq29zdr
cshduHtVRnQu12QlugQAkMAKEMBtgnJntndple8YGt5whZUkiQ6Bo8He9lp0EsLrCDNNVyMDdKoZ
EiCjVuPBM6NuB62Jm3UbLJprF/GFNSFyKIirVhBtEQPrnfVpgcvXjH/NLg2msLnv4Poox6cB9gvH
2geQukyMp13f2dW4QhdN1nhAqECHLnc2H4HaKhYxcgyoF6g0T7xuGmwX3hJ9VyuO76aVNu9g1R6O
hV82G866GlrOzC9h4ezkQYGitMqy3RIw6A6dR1962izDvuYzYnBhKHhpV1uqrhrCR52z0Jbkrl4C
NIMo0tuqj/DShzj7HHG9OfUn60kpbsmKdvTTNh41y5n+w7Yia4pDHxGSQcF1EQ6kKBZ20el5Kho3
BPAH8ZdXJPfWqB006y/eacus1L/mloN7tqFFHAdZWmNOHpnftR7T+uccP1/3mbWPdm5DSFQD5Fgs
dcRG2d8VxUvUPU7Gxq6tHcNzE0KktKUwrCq4YE4lcM2HXN0Dk7MZV1U23H81T9QVi6/jcOhVXdgv
31dgxJzw/ybsPFJiYEXvg1LexZ30owvLEzhpH1Qo00jJhvbgumkVv1SdJQsSTZcMeDIowLXKnKN2
a84ZoJ+hG5mmKO2jJac9iKaqPlLfUwCZNcPRzLJgY59X713eNXQCGYZX/+DLjqU0qmRFZv3qY2FO
xSHpKtjWtB9ZVD9ofABNmm+XsqFWyvtUOvbDbZTLGy2mVYc6+xFCJUaGXieI9DE6VcqDA9WO3Dxu
NstWzyEDd8zpLS8fsVBtg/tinrwggaqVxIOA1bw1zCDfd+ls3CZlB5Bwmu5B2uvfr5+WVVfWyQqZ
VrTJ2IX72Bz0rOhTDLdlCoK814+xoswMuJr9zgoMe4ck7XR73eb6ZzVouMsWUZ153csw0JUThIpo
aJ5GQ3roqqekv1G1fdG2B0XaOdQjO/vZT/R9pKR7qkr7/sv1H7CW3OuGTtHUWtJ7UVhsaG1oAvvl
lRL7D1arw3i6pUS36jRnJgSnseMImDZ0HCe5eJ5LhrXkB82sNtKBVa/5bUQse9VhKKtWiBEpKz+T
ncbJh9Hq4CKJHvvoe5pu+MpaWoVzQu5oGnD4i1JUs+/DOOOUrCm7mydIidM7qs3hlrLNqkuaJFOM
r9KEF0FBvTLblW/ikqM9ucC4PMv4mho5CPrtc7e6JEsFcEHni7qh4IlKGtcT/CxsHfjzKFK9tvgF
L97eGLZC2apDWDyJVT4YIV04aA4A1bZsCOVFijqn/yOcDmp3sI37OfU9aIxB9zv3UZu7uun5ZFgm
kNNh+nHd8bd+xPLvZ/dv3lpcJgoHL45fwhpmzuhujr5dt7HqlFSJluc5ADxR1Sqzy1AGwhGdHNIz
w4aEQfHC6l0QHqwSxaUNa+sr+m1NuCEDP5kN5hOik7GwJtYMmcA5Fz5eX9JqvDhbkphS5HqaRCnf
rlWZV/G/Qgj3Nyf5zIKQUVga8KaiYdMWTL/5Psj8PRM0h7QfPee5nrdE/F4/wh9535k9ITx1oxXX
o99TY4t9Tx3fJknFGOXbIrpdWkFddFciLeMa8vvYyI6G1qEEwMgFHplsQX429lYMKompAEvPWHmY
xl5sPfp+srG3qy5i06AHPEy3XizlzDOUzRYksScp6n41nTXfzqbBQKtWbORMq8HkzJBwuiBpMEZo
nAhcyYuSJR7EUYx7Z67fb+nPb1kSvF7xax2MHJbyGRoItbijdQPMYZcXL3/h+WdLEjzfzvOuhMWf
gDEHgxuZPxkQ3fL9re8j+P6kZ0NRd9iYracs1PZ58w3O2f31hWwZERwejDDEKTJuZvNREv8XiIPN
JG79qxgO1WPyCluULZHRqIKQHUfLlPQ45DD0ZL8meTy10YajrS/mtyHh82tBHjpMe1FwqMz7TGM8
zt4z+7BxblbvYZvcG+isbiA3cHlZlO0A0wOjPDy+DQsUl2bBZ68UbqwY+zqNlHsYHeONF8/6yn7b
FG7JAs7iXjaw2fUvsjLB6/SzZGrmui+s3lCgHIE4m6QYYkBgBCHkZT/zqih+JUzqmP2NHv3sZY+B
8jGXb69bW1uSoXLhA303Ib5e/v3izo272Bkdav1hLh+rQtJ3pR8PxyYp0g1Tr00YMazTQNQNAPAU
l0XppaZL6k4HEwkkab5pHGheubSSdN+ExbEoj057WB6RQ9Lsk37aWfOjYXUf2k6/a+TWSySG/uZ2
Ol5f/9qpgGEMAWBSHwdQ9OX6VbuHrTfhN0XRuCOVU/JfOep8Y7e/bmftImGyElgRzVPwjMKhYNKo
RNQnjU9p8H4KftEEu/7317zm/O8LoTAOfSpPEHGf4PO2MybvlcRNgk/l1Hk1F2Se7K7bW32Bg+0G
nqlA+w5F3OXGhYmhV3O7LMgZqkNdJfphTkzNjcfCugkQT3Ob1Am8ylxIQRiH/Dw5YHSv/4g1513w
bQstiAPWTQybVtKi08CileBZDWSPVphkPl+3sfbhGNxRnGWShDCz/PvZAUmY9W5ndENOkPE+Nbz2
F9b+LfWVtWBGSDY1lTqCDLb40kgVVdNUTHl8qppc9zo57D0ZNNCOsdrvDWzlXgpr9F/EGVqy0O7Q
nKWMKHgkdeF6gmg4Pk3yQ9A89UbqJcUXxc+8LHuYnGIjXi/fQjz8MAWCT+A1o8vi1EaUOvQowi4+
QTb7DOms2n2J1Zsxv4lG/51SQmi+hVZYtWjqKgNsQEh5ql1uaqHJUSoxd3rqmz05T2HnvFum1iv0
gJKpxWjh+BlhoMN1f3nVDL5cqC5rTD4srFxLMVGoSzdGmZXhGNCo+G4dmMqvsnsovrtv/k8qNKPi
OeOpmo764DGJ0Cd3s9nApQe7zGY5/k/P5YfwpnNAb7PfopzbAJgwLYMqPDnTqZMZvN1woJXSMAYY
jzFtFrtAnC83eArlSmMCAhDQwJOjjXaMctf+O3OqQFI/DePPKYdosWbqVvLfTJ254VF/hjzM05lU
FIf2IRSol+ar0jKncG7CE3eNizipO9CR7yHkb/et/oW+4oa9Pw8pI2DkEcRvqDHVhTTrPBKkVpnX
OYO7p4rx8aj/imCD1w/fU/MQZvHxuhet2TIYObKWbjhXs1B1T0spC1HeoBGFNI+afZg/StYMFBp+
kP9cP9Rpu4IMBZYGAEqEQDmIR4RJQQIg6b8SxrCd9A6Sqw1X+fMo6nTEgSWpqkqoEeMbnEhSNGeU
gtqI9kj2VI2x57xM5ouU/1Q/OcPGi3jFMzBnUDrjVl/6ypdfCnaX0WgmehbFAG+HJO00/5PuH9Tk
1i4cEqof1z/W2kG4sKde2pNApER5wzNfMdND6SteXxq3aWgdbaV/1sANB+Ovuf0q3TLU7W5VNFbq
lcvm/l6t4Jd1aI+DPVE2kULpxrKZX50ZDbbKuya6ixP/wemMfVPaN/7QHlR4iMve8HgDbJyOlYSA
n7E0iJhVgiXuj+EyGcpVY6msmM54q7Yw4chfp/h5SqNjA3uYpn2ZusDtta27888kgEPpOKC1qZeS
Vy5H6eyC9jNZWSRqCHNm4tpwEtHCoc+95cIrRQlg9IAdl4EE6ouiD1OujYwpBe0+Tz9kNFN2ZTh5
CfxPoa7Ar+M+Gbfmce6h/XKLZqPZuRIOCLMU3y0w3Di0mKWy49UURFStrO+wLblp/LGufzrxuzj+
vuHLS2QRrq8LU0JOZVsdIhUDpqrhJZ5+FrB7Z/CXBu+t+aibdz4cOsWnDZvL+bhiU6yyQNaklDRT
OK9J4zZvQuMmKu5j/zh+a+v3oaG7/Ed3qKAdNwyvLZYWElUXip48soV9hdCN7R45OmF60vufcvWS
/GxkRGaSzkOUQYdZOJO2HvtLYiWuFmpkkq5lQpLHgOCwhVJ3cBXxcq33S2HXtx0GcmdPzTfC4EqL
HBzkmSUhd7WTZobojUIMRGIeU4xS8ymv1T1PLs1hZtYrpNSb5PuwDN+panYMnff+NG5MDq4dT96x
FOZNm3P6GjbOjufY+HMsL6vtJUnxamkoEZwDIALTQ7Fxy6weUd4kMuhpwiHjNpc7O/nNHKJXFjFK
W3g6NIcpvIcZrdybSteRZ7GfFZ3pWsvfWXq2X7qEapqcQlQma9V/uu5bK1ceme7v3yLsvan2MeIm
9OUgU3TL3HF95yWx4MYxLXdGoQR+Em+zur2+2b+NLv9+ttkOY1nLc54YrCRPDiQZQ24d7OHnXyzN
oVWuo5lHu0XY5qY0DYZIHI7rrNzU9lHrnF2LmLKt1z9jezfrmhd38s11oyvZLE8j2jtMfpFqih3f
Iu87Uw4Vai8pYxJ9qUtepmndxi22djbPrQiXiVpIAUR1FF8Qdjm2oXrTVY8aDDObOIBVQwqZHZPJ
dM8X1vXzL5WNRt/5nYR7UEjbA+crj4Vh/YIlcTwoTWBvZHmru0eyrC9vAZN6z6W5djbsYWFjO6kT
CJn5cSq63fXvs7qgZfKQ9Bg2YLGQlHQNSEqJGJ5BLLQQr8vFXgruNquLa3mGunTD/t+QsHMovufz
uBhSQpR6snBfhaqH4sstXYKd0kANEs3jQXbi75QdvvxvixTcY9SMoG6Xe9icUa05VOm7skArI5g2
3HD1c/GuoiRFH1g3BDt2yaygbzA5Qz7lMawDleH++kpWUmSmN5hEXB5PJo+aS4fQ0npIGRVh8kHN
dzRJfTJlU/mcttGhpN1sjRtX7VpkYlpE4bvxX5b4GEf8M+H/ZnIgbvcTrGfzTfvfOynM/p+ZEBxj
krQ+ZowzOk3t+7gfd00Ae/m0NYq+6udnVoRPgyiuDPE+kwDIh7AEy3pknGMuX65/nuWviDnC+VqE
xKQk2YVxgLWMau0mabWvxvtkfAOzp4dEy3VbWysSXCFzchrCwMpPXdk82PF0V4Q/x+qTGtfv/8IQ
PCpUWcEMya/PqLPbqUukXmllTk8lTzu9elYm7aGRd2NQbyQCq852Zki4oIBxoTG4PDcbpSQ3V5YX
oGN89fPK2LiVVr8T86nAoJxlUnQ5yGdLqrNScfKE7wQvgAd9bkKX8GMb01bTi/DX9e1bPbJntpZV
n9lSAI6OcwwuxNKb+e2Q+/Ixm+y3aBD+rBsrOubZ9M2U52Lj5K66B6w3NvGIWqtYuVYaFW5GNK9O
ltwWqF0yK1Lk/odcNxj9h5X2b0KfQznCMpn910XMX4MEjl4ZmEstaq0GnKGHnhG+DZ9f8xAq1zZv
VeiB+B+XeznXfgkdVvoP1I8z3GqP21F8y4hwsKLEznr4p+hxKHetUTMD+2DCtHbdK9auimVwgkof
JRwSo8uV+GUFNt+h1tFYWvVB6SsUhqS42HiArvRukNc8MyM4Xxx0qLAiSnlSHKe4yeNKA2uXfk1R
FDmkqRODKlamXVDP3R5lbXOPoiYq1b4UIgxqmvt+TjJ3SE3tRgkj9MTDObiDOmZzdGXJY8S4ef4z
F2c+OyPoe5j/gIBq1YN/FNRAC1cXRBWaAS/nXeffa1CQ8tprN2tc618b0JamWzYjYsIOKZWfOk5E
R6vZM2htw2z2dP1Lr8UaKnX/GhDWphkQ2UQzVSYSnnsghva+1vO9ZaB8AnX+W0izN07+aqq15Kc2
NP2vld7L3RwmWnYBDIonoyydfdlJxS5DytKV8iHZJypif1UX5F5u86gr26L8UhvFVpV5dVuJBGR8
SA8QFS5/QwoXMmLQKreT8pXZSSeGcDj5dn1n1yLroqGhws9tWLYhnKE8gAlE9ROagLDPq3eV1uwk
Xv75VxALQbPRHn+tPv7ho2fWREdxCsS6NGJPpMoHy/fkaSJTnh5pAu17iAel+mumTSRl3d5Wm9vr
S10NFwZcLlRj4TYQNRccJSrDXCcm5dBT2h78dP/b3xcW5/cTZ0Pi749+tlPQgZyjreR4CZt/7N/Z
EgSPkMYZ/cGBGwIm+0OiRgdVuW+m7iaWPxbas4HA7Vbyunryziwu/34WVVpjiCVtZlExItOjZLtO
mOxgfNo1E8K+yuH6Fq56/Jk14W7KZEm1hxlvjAEvz1X9drk0uqD+i8IMd7puwgwBEY4sfinF7uX4
dXoheanib3F89zcTIdwaFIVNZAMgzRNZdrgYkq6eCFlzuKMF9zG3d1XzcdxinVg9UryUAIQvZWAS
h8sPBDGok4Yyha407u5byE/j7ONsAthtTRdqatfWBugUQkoUUXecMgR//vsno5BH91Yj8Ouy8MkU
s9KjYuA1b6i/UpBONFE6TF83shKl+Ot8KrIW+mpiv0vTskjOC4zUPS01rUGk64gq846ixa4ICxda
0+sGVw4aBnmrgUbhBhCTJGAjk+UrdKWBwHmxH7/VZW5UFRrByXk2DJQE5LvW2mrbLsdXON4gXZnK
B1CvQlUnBGMYXOuqM6v4VDvU7kxT+tgg94I2vL/LZSv971+OYAikHUAovCWGUBgp9GRM9TF5xWWk
tChL5WGwH6/v40r4uLChXnqnEecMAfhxfGppUE66f5dYE5psD0P3XEf27rqxVS9Z+hSwpdEMEbuU
/kCqqAV9fNLn1z4+MiyVAbm6ikjIAQHIF6lCpgZytJ/X7a5ELfC0v+0Kn63V7XS24f09Sa2nBw+y
/dJsEYqsmWBZiIksFEp/vEQK3liykw7xyRnsh8Bv76mY9+MGFHrlguRFsMgj0VRhYk5YR2P2newE
GLFUUDo/C2trgnzNvxkuYODVWfDjYtwdlcZgQNKKT0uWCEVDdDBBYOb+++vfY83pzs0It2Sj5T4P
N9APUQp9TXpAskG9iepsp8efr1ta87hzS8LtSNmt0uqJBVnTQerr3E1l+fNoQL7bw9cMd7X230ca
ddjbfm/h8ovO7uNcp4sgy3p80pwXw3owo31fhS6DNv/bwpb4eGbGsaa2IVuMT4Fyqw8wJ0nFaSn2
JM8J6sRpWW/E21X//r0ssVUS95rRWr6Gf890aS2/8ZqF47HLfl1f19p1yf7RSGRwiXKcCMSbE8NJ
cskHGZOD0LKyL6oGff5Qv4mL9nvVH3r5Z/0TRmOoYgt5i9hl1V1ANoBBhQ4N0MHlrtZ+X/uNJoFU
swH5NSg6mUrOGH6cuqXFsNoMh9P36wveMinUgyDa8uchw+SgKG/Tjlwkh5wxhskDWnc9LfdhUPxF
zF/wG/+/SiGMwNeZl72aJKfEjL0yNINDnSGHXAyI6dZhepMNfbJhctV9yOaWhzpcNmJfsZwhjK0X
ELGa7jva7DHlycbcaCSsGmEGexmOglhOlLoepaZkUIU2jN69gNkMu6fNtuXq1+LZucw/QZgk6l2n
ZRhDisuLL0JOJ5kYLpO/+SWvTmCN6o3qb2QA66fhzJ5wzBNEIvK8wl4ZxY9BNbhziVwAkpWHXm32
qKm6mXabpF/Krff16l7+NiyO1aFNKkPkoFGwVm5znRlF00bbQ3l33fnXrQAtXK5MzpsQLO0285to
NMHeUA+30JhAiaDTj9eNrN2aUDXKy6QSV6c4OA99nxW1GUZiQzkldXrf6/7LdRNr61gAdRRboT2B
QfsybphqOFB1wUQCRn7KX3TETraAQ6s2IFBipoBf/EezOjeyojOiiIy3vZOY9MsmFN+ovl9fyVoG
AN74XyvK5UrsoIerxgyI8/Vjrs2IG8Esl90hp7JxobyOCoq59LklIdaa6IfDNt5yUYZBfSulRuaO
AMlu2i4c93VU1rtAa61HWYJRsdIz812spo/NMHyxBit0pWAej4USRG6p28UunND+kmdUAsdQhla5
tj+hO8GYfcFkfYOu320VR8z3RWl4tMa2O7VA96Hu5CHUByj7Xt/E9U+FiCUwefr9ImbELzWoaKg/
n2Zk3qy03ZO5R9bWZfWKHvpjBxmv5f3KiDPYv8tvpfkz77EAmLORHoA73yHX7tl6tsyBmPtJjZ/U
9IOqL6hnUF71Y2jGz0pceb2JYt63Lg4RkS1um+ENvMiZ/Qio/iCrT4Gkeka+b9M3EjxnqF5Eh+ub
s1au1ZYkFpJiWuXkFJc/O4thmJBDsnGzvI+H7DHqQffOxa0Rxjt5mtEcDh/aDIx4XoVokoTQKBfd
sWqQqLaiHWqzdxNCl341yX/z2c5+mHCKE82My8YAsm12ozfGpRvdIfhzc335q75xZmT59/PEbYwd
LdXAbDdp5EnP1fgztzeqJ6sBj8nkRescTII4MFmh+4S/1OSG4/vYQbFT3gh3q0HizICwhrCpGqTO
MIDqINSnuJeqfkiC5+s7tfZKUM+sLL/ibKeKuC/yJuaxPdq3eX+HfhycDumbuN1wyLU7/dyO8Eao
FdvBmQhEqvHGknYj6GsIQWvJoW/wAw+8vqq1wjV4YIgBgB1xAMSv0802sgcVXkYqpKmzN1jMz6Lf
V6A52uxidAB55Peo11y3uwSDP4LFmVnhmxW+pBQzgiNksGja0uMkoUWwcPSU0HIbDWntEdEhpdrC
1q9+xTO7wleMhshOk6WIoflvZZBPLExhIM5w9jUZ9fU1rtpiwnoZ4qFDLRZMkDz0p8ngS/bWXdom
vpsoTOWn/U3jRxR8t+h/ly37Y0vPzAk3WGwZUa/XOKgTvNBXgmjgqcg2EufVDJBBCKgNwXai9SAE
eafOUFlHbPCk+qPpKWV4N9ueMr/4TFxnsLgE7bHMpGdIc/M6fvqb/fzXtniPITef9eOA7SF9h5zP
Tas3Hkggt7R/OtHfVLvOFqoKmUfYS3VRWsx8SLyCeJakBYJ0ZvKYJ3P2F7hcNDrgUlomnui0CleQ
roRFXQwUou5Lo/LUEsZhedzopaw645kN4TaZO9gFs0Eh0Mud27a2N2UvZh3vBmjpafdd/1Krrnhm
bPn3s1jJcZgKiLTjU2aVnxQp2vuG9UN2zN11M+vBi+lnOFVgGZBt4TSbXRW0Yc1IWqnV7mSkb0vf
uC8Rpy2KWymZ35T5Xel42bcNs8u3/+Ok2Qvh20IhCpzhcnljh7ZtNmO28psdgmxeVj7BsdX2H8cy
dbW+cDVagMe52sLcrV6ldAkoMPOuZJzs0rBEAhPPqGygqpBZnoVm0u3go+V0fX1bVoTl+QpzzrW6
WIGvFp3Actr5CeHrupVVHwEJstCkol0gdhJBfXbpWHPxWHDWdntnIZueN3rxy/f/40Od2RD8UK+Y
bshGHilaHKpLbd5ATkvmkptCdFdV5X9ckuCOLXU202xYkubf2cOLskuSrZHX9RVBpEWnmequuRzz
s5OVdKMRahMmZORMtF8GRGXtxzjP/sIFlkI8eDp62pYtONpk6lY0DNwlKSJ5vIemUN//989/bkFw
MjWItURVG14L1veiAfHgv62qzexmzZVBjIKiAiMD97JwXUnRKKXSwHVfN3dMIo/Bzo6THa3dnc5r
bPIQY1MyVDXrQx68z/I3Obrl19e5FncZcaM5BA0pRDnLLzz7YFMy96i88MF0HBwGe/jHOn2P9u4u
j8zdbCRP1+2tHatze6LLpw6SfBn2pMy+ZXbd07ryQSqmjXfD2igNo3uazpQynEP0vC7XVQUpYqoj
D4euL3e19eAMEyKcdxTVYALsIVIMbTfj/ablO2mEnvxjt6U9sL7S379A8NEolss+n/gFdv7c1cZh
zhzPjrc4eVc96Gydgp8WSZSMaFnzCjMOkeXa8sa9vLUK4e7XyrkGZrDsY/2G6X/uyEHKN3xwfQ1g
0qDNMChyCD7Yq71kJC1PXNvXvoWBaXthqcy7v3G830YEx4thZcj9ZTCXglBUqXe28b318w23W9+t
30aECJsYTa4N85LjRuWNH9i7clRuNhHnq1ZeUWLQM8KHsDzRzs6s3VcIicrkfoVZwfrRQaHX9JBb
zkjTH67v2mp4YKh+Ee4Avm4Lx6hU0L0PYkyFirm3PktT4o7FjTEEe/2v9g7AFc68yPOJlL5pWBiU
tealRy17efB1gZ032UbRe+1+WlBd/29EOJSa3hpcXmR+jhqZ6LYOqM0Nk3XQ9CyHG0zbQuSu7p+x
yBRSvlkmBC4/VWTZNXJgMq5tSgoFyDb2mKAJD5KS1Lvc0WmZREO2UZlZG1zWmJT+16pwrehhVs5t
Tftpbuo7tZk9U5GPkwK1VZHv5965taZ+p77ovXMYI+cH0yFvLCM4Iew7J/GdJj0uaKWFUea6M636
LTOw9BvAnypi/RooQKXOjk3aTfUtQdZeDzybjun/ZkVYvJE2zWSgznrSZd56dEqdJ3PaqpKv+hE4
g1dtSsZgBSMDGrIZmW5yKlR7B/ujL0O95qCG2m847Pqe/b8hRMsuHcgvmEyaJCl+rZUnvX4nW62L
yODfRMd/1wMs5dIMj0g5bnrWUzoojAfOjaknu3STYnhxdzHhXeAZ/2wbw+aXZvQmlhbgC+wIvnqg
IfuOsXknjryufVgGBpn5+IvrC1pJ+B5gK2CUVbi+Mj+JZSnhvIfym/G9krGmv3C3cwvC5VUOQ1jN
MmErHD6E88+pf+iirdr1mhMwPbII5jGOQ7v3ctvUokxsyK5JRvP4Jiz0G+asYyPc8IG1jwM2k/lj
EveF3OHSiiRZTdAlcXKKGsSUx3GfgACgm6FIuSdVsxvHGx9nLTgai4rlMotrGfqy7LN7TGPaV5v9
NmH+p4vcvJv8H8EcWZ5d9Tay5kgLqL7yNxEZXBeKJ8s4Dlzll0b9MXXsfsiSk65/LvMDl+lRejZC
L6rL4/VAtLqfZ5YEzzCGvB7zoE5Ofj8clhnU0D/Udg99BTHPqYbgRta2vHHdJs8vJtEY0BdJcPpq
UAttHpJTV4GZpjFbHMtWS29nJ0GTKhnlPY/3fZTE5kYVfbXWAW3Nv5aFiDgV/ljm0IuepnpixFcJ
QBRPD12nIC3ogQ4LXRUlpzr+BrJ7475bOx4kJ0sNE2IoBtcvP2meMhqrFkaCykHyacyn6Vafks/R
ZAYbwXh1kczdORCtIEkMFvLS0lSFNnLuZKraUO4Ln5Q79PqkOBjfGs2878vnbHB2jf3juiOtnZMz
qyKFhDr5dp/ppK6F8hC293kpgTT+MAZ3ADU3tnLtXjs3JdwD2aBChrl0ETIgIw2Qtqp+aKKApuDT
9TW9ip2KV8G5JeEqkFiTnCzorLpw8yjdVxEAozH7CcAt8alQWf0hkVNXn+hD+sPnLjvG410xvMxF
/2bYOqrLUfzjx4CjgfYAfhVgD5fftbOCzAoLSrdmXe7Qtxqz8nB9vWs+itLIvxaEjY1ojUEmgwU4
R3ddYu3Z2M2Hwbp/MgdIm5Bc848hJtm3yCmjkRw6NI4pE+mFzDAROafv74a5dwttVN226+6ldGtk
e9VJz0wLh9CulajwZ14KdXpQiN/B6DpZDXl86w3mJjXP8kH+/GC/FyrcVbaVGaTy5NWh8wR+1TOD
6NA2CdqFqnxs9OMwQmjpyG/bWNq471ddhWFLOqca6q1/AIT92FIDY4F2BS+2/ysINg7G6gk8+/tC
iCkjVGmSGkQc+jdlXb+18qMRFnvYoTcWsm5okbIE7UnnXbgI4ylxxnSi4q6rxX5MZwTrlOOcHyTw
+Nd9f9U1yMBgjFrY4kS8h6HHZJYL+q7NZG9p5KK+vY8ae19pxq7eGgFZPWln1gRHDLUmoUHJBkrO
g2+D/IBL3/x6fUWvAeHM/2yHMZYFHk5hHy6RPwiT0goqjbH15yfj7dy5vr+372Y47T+kp/5m/ixV
x+bZvjV3yn1me+ZD8xDrx3FhpUPK42g3d+C57HL/HB4Qy4sfu5vrv05IAv75cUCgQeVRvSboXEaz
oBhBV0e9/ITSc+0NfVXCSpGAiC5DyVVHv3STuZPRqpe28DDiy/PVNCxdS3ECcWcYuy5NO3OV5IMy
yE9h7KqPs/1+bFT3Zfpm3dXJ0VEOke6Nv8bjUHpa6LVvoo/hf+Ss/OcXoAW4zBhB7CyyIOlqVSdJ
ZMlPqZEOcLhnk6tWiuWVfh/eXt9nkZXj1RYRgPotzbGFhPhytbJRgb5pCvlpV7hfK/fr527/tflc
undb95MI//nDkuDUTcfFosmZ/JS5/c5wE7dwl//FiN4uuDGPjqt7sle52u4Q9e5d7r4z0L51u4/T
7tfGmtec63zNQuSNUis3W4Nf8hkMJD/iQXFvj+/c2Wt2p7vYy72NHslry1Y8aucGl+hy9koo26Bq
c+0fg+3Ocnd97+4qb1lfvw88zxt2W5OYIv3IH9stnKC4CVQt6Piw9w+Hb9+cN8e7YOfJ7oebrcUt
Qfba4oRoHw1W143VYqg/7Ob78qDfetmuf9g9bnw24dp6XRFMKktDUIUcU2T6MOKstHvS96fCDSLv
a1jv60/z+wQ+IN/1mGHodj/in9dtrnmKuVBKMjW04K2ED5fGfqHWzSg/HQzJU94j/nz3uCkuuWVE
+FK06TiFKUbSW8cdTw6nwpNz19ldX4sIw3rdv/PFCB8qtaRmVBViaqUfik/pF/3Wfo6dx/Bt5VbW
Pr0vCtcCSRfvW3sPRET/G0fhpQzBI5SjBkCly1MwMBisZdOgPO0ytwWqoYPyc6f0YH9+8+Ql2kZk
W/MW2p6MJoEAlqGuuLRGoc62B19H369QbuHAUjL5cH1DXx9louefmxAWVFlmZsySNj3NH6DVeU5e
vh4U93Bb3/fu/L51AS896J2bu2/2NzePcuD+2LC/3ETX7AtxrEgkAPUxS7SfjHqfubuvH6N9cUSI
4pgMdyaWCS43ErHF3xs//mOn/NWdzlcvnA1ZGYcstY3pqUzHN7zSbzqp2eJxW1ZwbYXC0WhKjuVQ
W9OTGhxCpqdl+RY6kkPjVx+v7+WqIYC2JhQkjF+Jr2KjDg191uL5SQmfEGty2l/FfND1DZ/U1r6Y
Qy9iGZmDuE2sT0UpuK/C9qenZ83lHlA+T97n+vPu81vF/Ti6mUfJ4f3wJfL2+9L1Qne6//DUvPO2
Qvbil+Kunv8K4ctViZXFdSxNT1b5GBoPknk/bJFTr+3nuQnhw0F5nVVZzofTmdBmwszTaF7W/8fZ
d/U2jjRd/yICzOG2GZUsyTKdbgjbM8OcM3/9e2h8z47U5idid+dmMQOo2N3VXenUqXY/8cJKuE/j
pb71UJtBtxzaR2fa6NuL3oQCnw9ZOLnRRnpNHW5XNST6TDfAECXiKsHhott8JY7GyUtlrwZxjM3r
WtLqu8OABg7DyoxNrtuKvjd7w3TfvOPLFxw20/y4nFuirSgrHSPTS6YJlPo09FNxCiaXHw+lgqxY
cWZVw88n0iNZJdWY5GQyq5wCdL5jFou0N8wvntOZOpdKMWCAih/HnDq56YP87Jc6Z7VbpdrlVjRt
PBI8RITpdQ2IezKugRn5+bmmdPa77RMUugKyVnR6Q0kSkOeWLet2/sfAX/LkJWxE3FMiTh9p2NhT
fwrqeBvE4qUJu03EeHapZkR5bSVSp42uhg6yFmnzUQa5Ifl/pGki7EpI9R0a0B/JA4gIWIcKMCJL
qeI0yQkfi8PkiofDK+jf33ewC8PXYCFeSeCr5CiYPfg6T/SLb5yf7z9hS1oBJ+Uf6d//fuVljj7H
CXU2Tu4AJMZjr5BUeWEZaxDOYW3g9q2lEWim0W99gHEFohuEDBok3968DFngruPkyfUGgpY7ffA1
0ws9c4wfWIZ0YnBQZXnLPqW8ya+miZcc3G+63dkjxJwYeoh5JLNhGzTM5Lbb2nwdLCMf7YQx9Qi7
a3Q9yc37+7t4ujO/7/8EUs/mNILqS5V81h1KiRSCT5pez4FEU2Nj+GzjiaiJXmURKbov37eL4oHh
joxgyIhvZLsX7SoEBIuIg6b7a22cs2ha8dASMDdCcRiJRbecy3nGNEza4NM48o72CfkDWez7y18U
MVe1QbGngH6ccnaqxou0Cu2oCN8YjUyO5g7PiXtfxlKMKMP4/iOE0qg4CdCpzkOIRCoDpCl6uE1t
PKyybliTVeyzjbS3eln3eQMK1dh4AspLsGV32SG01nIQy/o9z5NDjy8MNv3MChya5nylYF1fEb+i
NjRRUq5ANsIkoMZ7knsrYn63oaVwPckk4/5W0Oif78uFQgaqZTwmSgC7enu5lDwbImEqWVBXzxMA
XkH13rI6K4OAa9sOE0FqgAQZZ+UBhmcUz0l0WvmApQMXuW/YOmggJZpTH+PUUjULcBZedGnl16I4
y3b7rPp6EFjik3gRBhRJalYfaxvs1lNmNO1R+Lco9u9tmJmEgN7AsyrR5VaYpEIOE5l1eYwRYE/l
c6UZ4aYODLEyqvHfgWr/n7BvaAV6VX5AHRS1nsQ+8TmXU2MCGDsR0Ge7Rp+74BrJuKczfuNbCGUk
RiAIhqiDEK22B/kZFDKgP06715Xjo9LL9Fpogxl3Zc2LDAP9GYFj1d6a7jmNdkFwVqVDMphdnxNu
xb2dVZJ+hSQgNjSkY7E4nlpZPigck0wB5wq8qT10/srPfxdT7/w+vaQmLjsAg3PeFXwfU4VrVgzP
aAwoeMtn5SQjoT9lI8mibPrg+iq9MKhmiBjF5GelESFUHFDU62CZRJAmapgYViRmJKGaSnoN8beZ
tbG2x6ijGhYsQh2feE2LiGYCdY1EMJE5A57RAw+emfZM/GtIk/Y9AFdFT4ZqgkVASmnyiTqk6kcz
jpNCMn+MIxLWPZfZnNT1jV4gyAAJDYNAWM+KVDqyHXwTMxUS8TnnMlU0RvQc1iSVwgZVz3EKrEie
JNCGSyXzWvXVMFj/RU3+nplAFXXqLk+1tMWZGU2N9IPipDbGV3aTPgYks+8LWwqYkWT8R0G+w6Mr
D4Xt0SbHdBHnVnvOsGq9M1DWtUJH/W2hueE4PaKy8zDuVYs1gl37FJFkpfr53cBwT4WoikHLiqMs
lbOKsieVMRmWdPVREvZlYhbTyWfNoXBUEMMklcWWr+g4Njo5M0TvPKKm13RmhsHZyRpX5BwM3fuo
2fe92hagxvgyl/EiJLWJhwfo6cR74Unp3N/+pQf9evcpizLWzVSMBcT4I4kETGA2O80WkGlK13id
Fr11APtEuGaKguE61DZrk9xlCYeDlojU6ejUFHbhc7dp7RQPKpj69uxedFBOd5JtdO4/QYNczhnn
1STorL0/d/bvd1A7G8+4T9ZLOTftjObUFMawUzEIjJi6Wr3c391FfxT8fUilI7RngZa7PUU2SIZ2
zDPOZUdTtv3E4TrULAzt7L9uva/6WEx6elk50kUX5VoodaYeGnbGUc45N9jAKwNzhzxvceWT2lCP
nVsVVhKb9xe6aL9AnApUMnDrcIdv18n7IINVm4JD1ovf5pnR1ia/Nt1i8UZcyZhV+epG+H5Rg8wS
MhhBZ8/gJmEzNzdyFXOzV9zaRZulfKOrEK+BZeVWEs4MiA+QMLtqYnvJpyTv2HzFq5jN3g8lBL0F
6KC+A2hqwxp04QkDwkU3z80yISgrRf6+kAl7koZNuNZmvSaN2rox8Ft0m0JaBcp6hfBHtIyJJG70
y1qjxOJ7crWu+RCvDomdmtjnO0hSE6OBCxycysjsus9oberdkjbI8L/hDmPqANqBbgXx1egHDdwm
N/yD0emW3ISEi95ydkCz8n+xh9eyqEXlyIz1WVvx7nRk4UxoIWG4L6FXdC3X82O1Lf4lW9e3n3Yt
kHKa5DaUlFGDwFjsSJQ5gvSa/L5/Y5dU4koEnbJSJ67LBQ8iWh1M89P+vdtlzypnBCv5j8XX6FoQ
5UwU/dCNIKXmXamcNiAv14Pp2eN7Un2AKZKU/sMgXtpLGbRkCOXN/UUupj+uhVN1WxVN75jOnPFu
oG0n0HPBQQT2D1nwc6aHq9yeC5lcREX/6CTNb+JpQ113PJZaV1aCMU7Jxi9OTL0t9mH+OLGDnjRW
2Dr1WrPEoplBFQXoDYzLAscV9eKLtVimfFLzmP+oT3N2x1AVwxedqjgOT4klZRswOJhqYSQoAVhT
vxaXzmaMfs0w+AOcLhh2Bi4C6oLwdc54uKNIxDV61VwwVGk0Bl0yhXzLRTYr72txM4iGdtLClQLS
UvYcfKN/RVNXheHHqmkQsLrSlxU7aEfZ4HpWe4ZMRmJZjO5leqmjH8zbKGfRyQOSbPkdxjHx+MPY
jC3uJ70NkDa4r3lLBvHvZ6ER6fZ5iqQamLP5s1A3IEi/npWVPV+6vwoGys1jWRGH0yR0PlMWg9dX
nNsjs2oXgdEXYL3Q/SckXVcc5MW0gyqwIGdBFgaAVup4x1xqEl8c4Isa3KdnPDT6FhWks6evMd0s
LQrGA9U5TMuZKcxvd20YqwTYOY5zgTzpMdXc03JjAMUNqIiMCoNTw+aUFNJasWBJe1XsIsadzJMV
6KRh4SlsNxYqgm8nJVPwoI1mfZKePZKezPiyy3drvv1SeQKTdEFaDo8JYwHpkk8nCN0EnBLnxmRX
7Q+9nSiktHTfEB/vq+Hiy4CCHHoxEMuCrIh6GcqhioOg9Dg3HN975jejbHr/l1xvMrOwq0jnA4Nl
zarSw7eo35VrnZmL53klnfJyGLEeNS+fpcu7NrfFj9J/idVN5R/R+e+x5P5ilyIMBXTZSDrPICZg
Hin1CWv8E2hB3NGOMa1mLHSM5JlehczkvJbUMfJEZnXIYif9qkvzIiZmjoRZXjjShgPlg/8HZGOZ
Pr3d/6wF9QJkR0JDJ4oh6O2kDGA9YcZOrnKjqyGKn8rQ0pK1suvSDb2RQdm5dkw7mc8gg6lFq0e7
lMiIe7l2+9YZqkPkHwbGCMCmW+S9lZdHzPdZ2fvVL6CublaNfDvFqHvnmDpbg7p3QqRei5hrCKoH
Ztd4/q4rBZJ7Dan7wRK1dFPWK8D7xZ0GghEdp+jrQkb69vxBEl0P7cCO7ih074On6EwUrRwmP6+D
MnVoI/krg/I7VQX0BOWEnR7t0QZOcxNsavP9CG4d4tsNGR6RXNqIR5m8bS8tWcsAL9UbIB5kQgAv
fN/r2yVGrcQNyYAC++vh/dMn6BPXU7txYt1GYd+F3SU9qZ3APv9LBPXskl4Lput8I/quUgBzR7ed
7Fp+UNqPPntN1uD2C2bzRgp1V9R8AiFDBS1qUjC6amV7qlMVnYZIubEtY92/mP+fzdRkjIUDIgSd
BbebWQT/20wMjTcOh2Nm1XZoTuSRYDffVNJuSuty/lWsmO4lNUXg991UgJ49ujgdDaw0dhJqcpy8
jf1HXl5tPF3I8yIm+kcC7dxzwhBVyGqhKEt6sEEdZLsDlO/4BOVMSPSsHbTDoDfkK9UH6C16VAze
HDaB/oSyyu8XwmwbW9I5Hdl1nRFIv1q4XbALN99HHTOTNJKfhfg+gO2QX0TWL7EiCzOWD97J26S6
bT64kRlblQ3ufhPpW70njIV2nVX82CyJvs7XO0WpQKr24GsHuYMLvKGoCyF5z4z8MD2M0X9RtmtJ
1AMpKxVXlxrqwCmWXM+bjiWrG4zQJQDlvPmoUV7gJfa7zF4jVfl2Bu+tctbIq6g8xmuSYj7vLPv9
aYLsEgjHYJMSuB0Ehz6Q01drFWZHGuf3/qUgFbkg1asnB9+od6sooUVjgQIOOthRuBc0GmAqirUg
eME04nuqpzx28jMGgVUPonBJOQ58s1mrknjUlc39C78UDoIK669cyhvKZKlVmwRyeTsF0Kb+7WlE
Ty1n5YKvyqEMURf2Qu/HkBOTxmK3hjQR3e3Jr5XlLL2WCgikOJQCUceniXo7Twh59EOxECN9HY9P
pb3xCRsZ03OewQ443sNKtLXkuKrXEqmFTT7qPFwPiWVxyiQQN4t6nyCduJGMbh8cNOnBW0MNLW4m
PDrA0cEXpyHAvlVehhXlUhwAhTx0BlJ/72Fs+xtNJm2sq+bKji49nNeyqEgnRF5Y5eMRYVtLDq89
emB1ZToYptStSPquodBXEl0DMxXqzONA5wrUYPTQK8cBY82qOojtlL2GW8ht041NHn0yEau29D/Z
AZzBiX3eCU/P4sOzZuQ1nsK1U10ySOhKVUF2q6J9kLbtUT1NGSdi1Yfo1T8rOrfVGzuABv3B5V9R
WmE+rp8L/yuMevt7JfF6v5qPczdZn+/We2v3trq1oLqPj5qO6ai709Nv88X8KPWXyh7cRHcSUzP8
y3q8uQTCVrFwsO8j+kN3EfUg9IMaJxqDWkDTidlujFOj0hIVZz7JZg1k/VbC9GhDm4b8yDI+jJU3
Krs4k/PnUM7YjYTSnB2xk/LQ5aDCUqait4VJVI41/iNhC8bJ+wq66LKAdR6Qjpm7B59NXYYpDIqJ
8ea8guHZCkswpttjjcgxYBu1zTn//MMYzk7atARdUitKu3R0KiYIoLN1RnvQYOsyK9Sgz5GBrydz
4j4F7mlkrIAU0rgSkq8JmhX2yl6pUSoE6Cvj3E5x38W2wDDrc4ENLbgVQYvu/PWSqP2MZCHHkpBG
UTJivO7gj7Qo/ZrVG3hUJBM5FQldCSd1V+gYbf3Leb5/nEudFpg2MhOeoW7y8zjTqtP8JIX4ovIx
9vMgCb/FKCZtGIIj74/HVDrL6GJXouJI6mLL+WYsTk/3P2JRp5Af4HgBVWuAZ6lHvckKL1HjhnMz
3453E9E+XmrLBuXryTZN/+1huz0rb3h1uDUCNm7BgIERV0NpDJ0QMCyzn3h9zikjKFMF8GC7jckB
aZfenEbsd4UE01k4teS8stSF6A1sHwrSLvOmo1H6VuAQq4kYzvu9EwKSD+Sl+pOhx6MgDwSlkEzX
jHKX6cLm2XHuS17weMGVNgcagLdpaKq5FVwOeH+EimfdrLe07L30v5p+n7CkBb5eiIyOX6uPzCuh
ntkbgdQVkvhMUgck2tzoi8sPClcZsroG9lu4pgi0OXS+IbSW8SDdLirlWUbOS8hIu8PYmZMeTkbW
HO/v3FKLwo0USj1FOcfwqBBSplr3t8fwHDusKRDui9d8IhqyA5sItvJntjBX1GXpes6ZBKToFLR9
wUzcLjCUAzHUOry2ahYSX71o3D5PzTQ2ASwpB7R9MyUZfiuYmcHoSe3mn/966XgcMNNs7m+B10qT
tYWFyKXd1PDAjvJn5WuGYsSmzSkP7KsXEgcohNr0zOl0X+wCIOJWLHWukxgwmZpDbFad5dE3+Ayg
uoOGOb1O1RE1nHnwLc3AJ6TBh/TIIs8hGeIes69iNFaveCc/3wh8DA9ebax/HtFM3ZzO7+sYsSwP
928TkmC3UohdiEVuf5+6KEihC33STlgs0xBZ2YjofUdqUZemXVZdRBlN6fUB4+PKcZNPh6Zb07Gf
F/VWPrXZSEIM6ILH+viR5C/DqZaevNjw0sfY+5g+Yvmo9LryKycjAX71/kEvuNa3sqmrVYAvRygl
rD1JdNSsurogTH4aXsraAUeGYor1WilhdqBvnyVIxFARkGKhwRSkRLc3quWbMZZK5NqFuAFnScN2
qUKUNkEDpdLL4iX2ePbS1mFnlN00SXqfBZJAkiqWZSKWLKCFXSoJozWUarib0rgoyBj0w2c89eNH
DvKaX7nil2sD0X8+dLdfTYUF0xgmmNEOhFAlBoStZUcAbjsOdtJQ65GamPePZUEj0LQw43ZnrCdY
5W73iOOaQs3RLOWG0otYbtToKW2t+yJ+miNNRF4eTSfzCIgfDfVtovZCNnYzBiYFmhFD1st6w2Bm
mFI8C4nRJ2AiztdSIPNNos5eVABeBYvm91QvahcVrQXbJAaVulNcgZ8qTT6GLmBWPLoFnwI1MbC8
yKAJmUldKQ3LejH1vTDgXbkGvD/Z1hUJxUMb8ADJelYHkjFSV5OhtlaYvlaJ3abnNMNIyuhrDVu1
UHzBp4B4BsxcyEiji+j2IP06buW4Ax2fdyieSr00JHMTbotdbZgqmcxMJMKKL7dQbYfIGfGNriUY
DTolwATq2LISSnXjOSc1csOpLhrcw6A/xIb0H/w3ZKHRkI0KJAjGcbC3C0TQhKkKfQIQQQJLBBhj
8Yv94PVURy88R7yAtK8y/vKxf4ns+wq8ELmhGomdBeKIR98gvbdgQWE8Bs6HG+QEdayRhI63aXbK
Q4Pk7a4xt7/LDWD3LkLHzX3RC0/YtWSaDxltmWni84Xgcl2sM4XN9iTtAd00p8TwgpW3YG2dNCEy
w4Oen2GwTvZPYZQPgrHxt6mOblDvWJki2sM8JBAbGxQR5Vo9bfEqXe3xd+Bw5Z436iSCaQqyi9PQ
kNbODH8noOdOZwNTZzDyb4f91dOX/5DyuTlc2ltu4MGDSwSClcKIP0Q9OUrDXtLZJzgYSbTiYCxZ
QeSVMLYDqUE0i9GTxjPMJ8aTNQChMuyGTu808suXrEIzgI3ug4+pXoPELD3wVwJp9kF+4rQp6DqY
XQD4RwLuEh5+7B4t7tK23394L9sEMcha9L4mlXJmkegemnKA1CHds5let3a7xh+x+OIhkMVUMhh4
8GpTDwLT820TRwLwNvxzw4gbAXyXDRcRiXdLgajMJmXVdy77U3tWwlt85DCe069NYVswbph3MENN
YUU5jAe8fZWSIM4LNswEt9eHTfLZbnwL+7nmO82VAcqaXUuhD7HIMZYPNVcBvjlmab8PRmtz7+Vr
vkEZfy2Bv5CmgL1H4Dq3uYMvjQ7RxwZmJpG/l2SkjtjAJdeHR/Xpq/9Sv1yeaByRd/xhOqLhN7CE
goiP2Vq0t/Du3XwDZViHGqy5uYRviNF+o+lheBK2YDTqP4M1zp2FuOt2uZQahQnmfrbzco8TkX/Z
vk1eiLD9k5uaU68VoxauBTpI5sGA2No5HXurLUw1etEwyzpI5q9VLVn+dcRwsjwDFb8hC1dPaMvL
fq4JueCC6viJ163UeQzt2mAtM3+Dmhj3TdNSMIPF/BU3f86VuCpWVABx5zMilVX/6W0Aq2EO2WO7
v7ROF/2nS4BJwQpS8xgUSFdQwQtVFnHWCq6XRqTfdoLJq4foMzyDwoWIp656ZKd9na3ROi7wsUBB
NGSr8dAAWiFSuthGSKb1cc+7xiu/nRCqRPpDQAa3vyBxdF7D6yyAzOYcFawApkyDU1qkYsRGjdsx
aAoAS1KzYI1Y0702NBI2QQ9jbPqJamRegj3YF0VIekwCC4Qzp8ABC3qzG10u2QXTNsl5vc6dBiCQ
Yh/zhhJcQCEnVrr8LgQILw22+5WgjpKsuUpLFxek9fDPUOZGlpvarKAAarqXWt59NiaedM4m1juH
xeOICK9E9+kjvzNqcCzrINS5r48LvXvYuCvR1EWO+lKKUx82ZzzzZxT7jMbwzp2hESkkwgtbmeYb
cm+6GJK3N/uhOzjZamP7kks8BwI8KmTom0NocHsnwMuHKa48zLtAImRxct3jSKOjH/S8Npxryfzd
iKJ2WvZC4IQniHo2jFdxiwGTMUO4AwsHzXHEFbTLNx8ybYHATCBoAH2iE46OpZF9U0DDCNMqvdYf
7LOyG4zuSXiIzSdFt/ccKGQCEpwr93IRXLcixHzJnD1BPvdy9q2Vl2chSyNdfwt10MowCpnAqIBj
o9EUlEyWJOK4xbWMxZIq88ifigAHqqxMd3t1UqnEozoJbiNhqBFJM9s3B7iGGbgf3fu6u+R5S9ey
KMMwMgPvjTmLp9tAc4x2EfXpM3QZc7T22YdKtlun0P/oK1KXcm83Ume34+oF71DtqKOeF9y5BAC+
0r23lbfdE5GNk7nfV4S3PqZJDxxJr3/dX/CSqZrZQ7G5oGIBpPZWcug12dTGMiINVe86n/SXqH+7
L2JJSzD1CwlNsKZhkgZtnqaQC/kai0tGgHK1igjtPkq3wYpHv9BTNoctINNAXnrOMlHayDc+mPQY
LKVHO9n47L+gdfhUg5ChcwhJ919QUITEXx35zZifQk2C0eZWdlNe2s7rb6C80BojjX0uVAU3l3IG
bU1xnUg2hulpL1oZlG4T5+OTz0nKb9nT5NbIWw/d4iITKIfBn9ALqJVdk5pNP2YcOkTKEePBY7gY
RC5i9hODcwHMyTv44qQsmVrSBZ8JcN0jL0PfLRclyFP5UvaVyGKaWLKXKmbFtJ8TWk4exqAtOtJX
U/sGPH67mbihLY1UYyRX4Wv5KS+y5MTnFYZ4lw1flHo2gstJFzJZ8M0aiCYf/x+Mb1GuVMiVckXh
MGIKx6xRNADOg0g9xJKQOEWCQX5BIfu/eAk1X73FDCM9yZqMI1PaNVs145lNUmRKSBKuUDq94JM2
Q7t8wvYm5hhJHgGVAKDTWVB9sElfsUTu+9bT0UMbf6bYqpogL8F2/8Wr+Xt0Mg3e7sMOjZ2YbOFG
T6UKkLN00UbQrWHA5ybYeabmW36wkpBbdHmvZdKvjSrXY4aSqxvsZT24HCPDP3M2KGZJYia2tHIR
F2p+uCGoIKOBGrf9R8eA2ieZFmUetNMM9kZnHQ6xUwKYlJNX6QgGNIxO1cXSkBNdZ3LbWLEWy6uV
kdtETQUULXRXsCSG3igPqeiKndEx5yk/x88iGoUqwm6gU4oAwqL60A4P4xo2br52tNEU/kqmLYif
8yCRl0LR1V75Qo+JUNl8vs87u+5O5/uv3eILAN9CALQAoSgN8UBPaFr5QyYi4H7VwBncATSwUr1Y
fumuZIi3j3ZajHwosZBRWYcdyEXAGRQYj789y993OjG3zuWPo2ye1dX4d3FxgEzOY0gBR/1+/q7s
FCNMzMj5k+juQoi5v3Gzm/TjjK5+m/LYWhk9hsL826Nrbt0AAMD7v7/oEs54z/99POWnKdIQyVoB
AWrkeHYAYOFr3qGkJ6KcpxRkEs55KxMt3/fNitP27W3eWxtlmjDLGgpYQnRuHg7vRwtoLdKXwPuA
bXC/LzcPD1ueGBclIr6xZhaXvKfrZVMmafCjIvIDVpzbDg7jn3fEI0Q00SC0eUx2dvHn5S19eti6
QJCcHeQQ/tOl/7vrNCqV4QpW6CMsvXvl9sc5APCMR0Ufj5cG6Ec7WtGixUcGARv8foSnANlTWz1M
ec1xIZ7UGGjHAxhTJaMxx6cteHZ+eWt8jkt7ey2M2ltt6CN/GiWkEUQz3ip68uhwK4/2AvoOni8w
GpoggRUTbIe3lz3rYr/x2kREqsIqdqylO+dfTrsWs80FVVpDEdIjXyFhEBXP0h4o7oUqKXghw0r3
/lifJck82IVPbXfcvHVm8KhWxoMuxMTt3Ni43L+aSx4igH7oaGI1cJ/TwxsTpU2FsuNFN5I/y/Fj
zJ9S5mNcGxG5AIjFTl6JodbICEKWyLWA1+t1fjXBdn6KgJgqyeeTTwLcB5GQPeaFkH6vN7ocg7wy
tEbCGJoB7q4WFYf7y17UHmBD5kGtQFTQ9rAI+JLlR0V02XfmmGDQdrvJeQMdFPJKbX9ZEGZtg8EG
g1QkauEKX3JargaS2xiqbAmfrOdkmdnFTqH9ub8kYVGPUPeSZEzsw5RBKp5gfJ8p0hSiMO/GVAhz
maxJ0JPN+8HCvOYLmnZ/+3NyKiHcOfljZiR+ApVmekJXcmiA2s+9/z1L1QzUm8GDpIA/Hkic+Xuv
LJaXMmDvD6BaxqHXD9U+Jyjr69VLskv30jaQ9VZfu7H8kiW7lkmZZ1XyAqZJIBOOBrIfoN+aCXWH
iwU1I/YX2ZtNqZvOTMF6Np5XFrx0AGg6AnwFaCfAZ6nnom7EmekA7y1zKRLNEpJXNXgUQBM0ZCZ4
z6KhwEgKG+4XA+1eS8Iv2thr6ZSNFcNuykV1nJd+MKqT9qKwaP0laqT/Afuds7LWWZnoRwteAaa7
z1QiyEbeHu6kegMGXsqim6IdptmUtl/pWaAYcdShL1w1hshogq/7Qhdt+bXQ2Ue60qg2HLO6gHsL
n/351TsAykUOx5psfven0+kl3+8F/UF3HP157blYUCuQ7gEfAP8dPGsydYvjMvIiTDyUXP4PSEp6
pHkNcNUMjH1/gQs+3o0Y6sbkop/EzVDgsZCmwp4iFXvKhJE+eqhA3Be1lG0BtBueLGgEQa5Lh+y+
HBfS1JWSi1wkmRlTH+2TrVckIBfgWVeuxqwNN9oC4wZpuBfsjK/6NrRXBxdPbNknkt+7mZr4RtBi
YW0ftObKmn48trMYhQWgHNV/POzUBeyRiZcqX+3c4Rg/cIbgpAekxX+DrssOdenw0piiURtad15Z
nvbjNlCCqbsnhVKUgdGmd335wat2zKXZCOkG87mAau2aD4X/lY56oMt7NN3kVhxYn9pHIpopwnPt
ja9r0hjpY2mEh9Id200cvoCfIuH1ZB/YlUfqDt0ZtVHDbTb9p/yYJ3q311wuelFTPTBSn1TJcShs
DNWtQ9CBOcVFLk8V15AKDWoMiZzsowQHSq1ZPo84V3QKtPluQ4BAMaCDM3reSPUYNUqSAeEnqWYv
AI7CNyR+GObu/UMppQSNQSi2N8wL2EyQFxDN4CB+RvVqa/t8lX6oytUZzmd8pSqaF6IYrSqdK6Gh
/7kudaEBHfKeA5kfPkY5S4xZY5b2433VWdYc1KQwuQMtFSr1nKlxMHbKfICcFRwV5Ko8n6xR2a3J
oF6vLkdxH0MQe3cn2uh+K3b82p1eVsO/q6D0fxiKUS19XDOQ1RvZsQFU4TmGipBy533c37Cfqfdv
lf8ri1L5fiwzqcNMcbQUoVlQyh0hMaXzg0cKwuml1e84/aKlK0Qxi1sICAxiYDhvmJpxqxzpKJd1
w8YQ2tSt1XpJQkYuHsy831QpEEdDMzxnAbvGWPUTEjsvFsUM9DrjGQPFLSU3j1Il63B0UfTOTuhX
49EN85CFmN2OohNLBDBODrb8K+T3xW/2WKkGxgoQsT3d3/QfuRTqM6g9B25yzNgs6udqPwZsoAxe
YcmeGaKeUx5TRbDuy/uulv64jFfrpi5jJOWTODTYb7G0mgDj4zExIIw2lWg0X7lElAkDBHJQvuny
SQ3NdBMrTv7F/e56I0CIbbK/OKAI85f7X7V6GlToVwdhmythMqtenjhx+yhxevDpF0+YgZ0TcdO+
9uE+xpZkpJaNmNmF48pz8bPOhpNQwM4AVw+DO1BcvVWIjE/rNi2k3q3lXSgjR3zKTpqgNzme3DfJ
y8jgSBlJNqWE2QpoGYmI9siFL5iwOap42c0BzS8YFqb1RIhsoT/I4kZaxdksPaWzHZwJLOGE09n/
EdUxkc9kfGRF5G004ADlcyZu5Mb2BzsJt7H0XmsnSbisHNCSuQcFwsyUISgsIp/b3REQVdaM3AyY
3rHnwsd6GvRpAP10GZ4i4X2QWVD6bCve4rzIZEJ8nPZetSvIVzoUQJMj5hNgPiTPIfhCeEvpbsx4
Si21aLJ6Fe1XaIiKAfBvCCzt3E7tsNWBVBud2EIbyMF7BLLKkA8ZoCTS95/7GzI/D1fX6MenUPvB
AFIGNP/Euixg7ULck5h9AJjbW5tKSscAtCCOeh8FUDB0MQNBFRgOQ+7X4J3UsiDgtjMljA5uUj3d
CW0Dspz3sc1WXgvqdfohnMqo++HUiXnNsm6TP2GSZXqZ2G3YOSFncI0lMyvJNcoU/JA2K/+Vn8Cx
jNowI443RjFHfsIYb4zNaY20OqbxWm/H6r5S191LNHbIJbRhZhvW9GurZJ2s1QcQ7kRo6xYyRzKH
VXqN79Oi1QZ4CxArcDK4Ur4D/uslhtWoTDxOE+XQTrUxnsWKQKeNaRFAX3Kfaww3i6ucKY3wVGDw
DmCet1vaRixIUQHFdyPRlBJdapxoowlOOZ7gRAbJn1qzK1hczvu6fz1odMn3WcK8skgbgo0G+N1b
wVNcKpE3ov1MaAPvWW7H3h54VNTyzOeJkAbj+xh26TOjCtEGEyBHJ2VGtOEl+Vs6VX9iLu3tWhH/
j7Qv7Y0cV7L9RQS0L1+15aL0knbZ5fIXoVbtOyVK+vVz5J43nUkLSVS/nrmDARrXkaSCwWDEiXPq
cwEs3MNSQ4cKoeF7M2f1/vYv3TrIaIRjkkmFDKjNY52nUkrqIsIPTftgwG2YyLvaU63KvW2GL5d9
bMiaaQBBYqxYKS4dHceoZ2hngBC089AncrNHsHQ+lmfDz36xHQXNPfF1/2QG6UHfMa88SEGLVhnI
Tc+QfT9AtAD5ehoQUYK5HmHeIy9/F+8htaxEqorfZSq/jbLYjxBLS/0JZZ04fjcZnjFq5eoCq9ym
g0XnQ1bMwLsRdFtoZHPeodhVP04mBMayZyp5qvqepcfs5faWc8GLM4J36rUR+KaRNASawpBjI92d
uvYfsdvTb6S4e6LiOTYJ0dzcNfmPTXQDMRWG+i9az9c219Zxx9QImujTF6Y/ErXz7K5z8PwJVLC5
AIY9OUlnNr5eq6abUBe4eb+xKhCcob18e/2bm4xn1/r8wegTj2OPSCbntMdvScE8S5f0DiR8kPuj
bm6JqGs2l31hav0pF2GtmdmQg+UXynRSsuulzkHXYHd7NevOXfjpPzuLQW8Jww8yyMO5y2G28cwy
JsgQq/2dklieAQ3q1gClawp5BOP1PxizMVQuIURrEA69Xo9tDSOhDYx1ffI6GUeqdQGJhx3JoZMy
iBA56xH7tDQ8gTBOgngJKaZra8hHR5rbsEbKc2Tm6N4fC5R5by9p8xMh7wd8y8KybO4q71jT52hJ
5KeSknc9M+dHySwTwaDhlsvhS2HKzlSg1MCXS5MkBVhNbVB4AKAwK+8wZkGdMcZ8QTUITG1tGuYW
MIO6vt4ww3C9ab29RE2WQUJXO8qRW72LniRb/nb597lck+llQ4C9y0+m7EmLuquKxLOK+dhAe54V
orme7dUA8G0Z6LOhZnG9GvBkjzoYO7LTJBlOCcERNcMcf1U6t52Azz8+ThFuu/+zw7laJc0xyWUo
IBbFKa+B2pGoa/Zf2xjUn1EZyBZen83vPhcFxk3HWEcw16GstZVxvb6xKMqGJohF1XjsgVZP2q9J
+atYMu/2Are8HM29/2eHz5a7kdTgxUEgqsqHLn1AWen239/8ToB2Ab8K+Jz+0SC5CHRWHptRn0II
u5Xvmrzz7eKY2KI7edP1Loxwrj0mdQ5SEhzVvPKi/FdiF8/QaOydgRwZlUSPKtGSOEePygqAoHmN
dXNQkcpJ9N7JY/Rxmn5n1MppXqyHQno2isWN2Tmhmtv37aGx/SVRvDR+L7tzORxMCygmKHg+QZdo
WIXoIebxdHvvt+5zE/hoHeKV67wSty1pJUdGj9H+U1W4NnlXDCRM9BeBIAshh159ifPzbYObO3Nh
kNsZi/Vaagw5olkXedRuvAzinJVIHGHza19Y4Y6GmYBAP5VghQ6/q7iCwNBesr/omVc0okrs5ulY
pZw0aP1Ae4NLytVkTsk0IzyPZvTTzvdjP/38L1v2r4X1F1ycjwwtJGq1EEkBgttvujLz1KhxM6qn
goO4GVDwwl5nFCGkzrOOJGVvpb0CgXg7e4+y1IUwG4sGNxOcDr4w9U/AvLCz/o6LBUl1ymKd4Jop
i+M0YkZtDKc0tFi7a7rRnws8WX4kGN4D6G6eQps1d2YWn2nT74H4c6a6F2zwprdc/B7uEHStrsjU
wAZDMjbJ9kw3n2vSA8A47GKa/uVgx/+uHvUeBXACC2nt9erzsYsMMtY4cjYG1ttjNwJpI+L8XY8R
n/7gWYQ3AbpxeIdxB6BSG5st05KfdJO9tYl2VvEUqyG4XXuQqg8yM6WCXIh/Fn+sy5IwUor/kSSN
l8FdcvBaGCNMxpbqMrIfy2PUvhFzcPU2NOra07TBtUD7PriG+e32EdnyXKRhFkqN4K379PapmT2X
pKhgmzySZTzYNYXG8uBW0iCop9y29OkBZGikJ52Erycv7TGpSGB1Z2brj3i5CPIKkSUufYEuPMUb
E5bsgoaqPT8UMb0j5eBKaT4JPt5WVP53/9CWv/ZJO8/LNCFFfkoX0MyQ9856nKrv/+EbqeukB4qt
K9EJZ0OG5HtZ4pRRttO0JIz7u7xu3WLpBfkKX9L8xxMvLKnXlvSOkFhSRpzn2cIMxwT4qOnbkUe6
0pN741fMZsjKdDu7LB/nDHPBZnU2i/oxyRZfXqR9/70fihe06IM4loF1NyFR+S1hy36WehsM9aAk
JHRxQNmLJ6AkSuu2DxKmJ1awEQAhPJyKVaDeGVL8/IpBKBA0A0O66+afspW4FuD1JA8HXbvXSytM
YupIsiqIz5uOBzwKKvdIyD5zIdRDwxTNxGHClO0OKAXjAOUV9VVd5Pa+I42IJnzT+VbiJrwKwfjH
c0ehIz5lUE2D8xV972nSYAS0KimCYqvsb/vgZq6OqtTaojLwajM5JxyNWVUzAlt19DhiSHoxLXDl
F82zaZhHyYI8adz5RjQGatkLulJbicKlac4raQLIwtzK+akA1Mk19dF0MfUqkq7e3EwMZBqQbEJJ
n0/olCXJkOvpCPxNu57kgd5JQj27LQ9BxQD1T6ido3+x/vuLC3yJJOQjdYT0tqKHxawOSd6hwTT0
DlqSgl7m1rZhgl8Ga4IE9oSPGuCFrTpX+9asCB7ySv5sTpar1L1oXnBr0y5trP/+woZCSWUkbF1P
3LvpdEehECbMSTc3bU2tLPBnYOSLM2KBCr/UCxtRiU5BEb83DXHRoguyTHRzbG7ZhSXu88w2PoUe
WbCk/rGqypHGP7eP0eZ+XRjgEqam1aI8ibFfqbRDOc7JU8kVpjCi/eJeCkOCYjc4HnBfkDsVVI5W
BzKnQJFE/ZjNxaCWj4kDUAljTOT64+usplRqsBi7O9dl4XTQSM5eb2/Y5he5sMGlY1Fs5XORwIkr
8jL2qYtg8B+yBaB5dBBRgnkTw3fXqxh7WnRWmRenNq/9rofcoHpuc+rHhuiVwEMa1usVbx0AtlEF
BdqLf69jujxuK3tAiOlT5igJEjpCcuZBN8xGp1+J83CMI6Dqio5Ajoq+qXN0NxRZF+pjnnq1RErf
1KG0YRHj7x3z6qdxjmmSacrmHq98aexcNh1pYTjMEjxhtzdgnR9dq34S4t/1XpN4LIdpINlJkmMo
2Wr7LH5hxGlVEF9Hr93sGNORmCO028AQaKC+EGZMchJlEXzzDc/V0IiChJMFzQakCte/IzXlUTJr
VBnMjgSU+HauuGr9ctt1RUa4G3OuYkvLRhiZUdpKVbCoQ/aLmpLgZt447cAMAu4B3cR1bJv7ckUy
AdBklAjzmekNIAlIJo/AldVStGtbloCKUSHRCzYakyf5jUq97wwCS/gdfksS4OyaQDZDHayKt7du
/c3cIwzNLxA9QHEDCGo+ssQAG1BC8Z5GRTz1FKodgY5ZNfX6byiG1e6YNrF/2+TW17o0yYUBuzFK
qsuoRsw1WGai+anQgGTLZO+2mc09hIAvhpeBLsIcw7Xn5Z0cVyCbx9diCsM0XDLs23GfDA+6Xmh/
/zZZESQINCvfGqoT17aimQGslSE+g+Sd7gv9i6intRGcV3g74OBgQlwnDK4NyNVYDDqNi1ORgPK8
gmSaO9md6H288WWurHAOLhVNK8lVWiBnCqAG4ICewKVTLXieblpZR8oVvB1AJcmtRW+7VpaXrDhF
MsqKy1Pb3Vm0FWSy643I+TXYHP41wi0FLee0tOISd01tghmT5c8S63QvyagFTqu6APxxsLxsyQQv
yO3FodaNzjKI9zQug86SYVhGG1V2SZ5ST2p7v6aMeaYIE7Ph3Vjfv3a4+F4QO06NEZtYNdnerl4T
tGztenLNURD0NgIEDEEhA6FPB3sKd1pZ12pL2nXFCeLR+6ikCBLavVIo+5HIsjPnyeH2sd3cQEh9
QPNIQaVE4+yp9tAlJuZYT7RUAjyMPTL86QtT4B5b9T0doqor7F1CTZTX5SmaZIHqE5bFphhBXMYE
blH4Zi7dJXLuzEN0z6wfLDPfMDbk0gUzDmOQZwUGLWzZJ30DWkvRyjc/6cVP4lau24keoX5SnKbO
H/Ekyqv9eo+NQyp4rmx+0n8N6VyDXK5Ha57HvjiN0csUaXu5Zyh31W41BeUgwllslQpAb7IqiuOp
jqcFd9wTpafY2qY41TOhr0NZZAeQd2NsCPPnLinL6mw11vBUqTFoULM884AD+64xLTu3Y2W//Qfv
wggrFO8xuYufdB1HjVIu6myBdym68oVIILRrTMmr8lhw+fATM2sCisegCaVr/H/rzP61IWtR6GIT
7HG0QCcHxbABgUevOkdrzp0SBVLW7yJt2I2aChLqnZb/KdEEzp/z4jwlAmffOlIXv4WH2qrLmBeT
AsfKerzqAEtIptqvS0HKueVVl1a4TA+cUko9V/jOUv6VALupQbF+p+pgP779CfnZRH5reeKceioT
1OZbNDKdoXNpt/vd9O4MdBEQxM8YQR0i748II711Ni8Xx4V1Te3LXrUQLqRGhV5xuyuz3m3LFzQ4
Rctb8xL+5gLcYQUFIOyC0/HacyjGa2Mi4WuN7dnEqIC7BqRFhxrcQem9hDwT089lNxufBfu6Hvtb
hrmEqVGhuiaDkvCUT1FAxiMb/AVECRMEIj8aguAwcsa2EJyUTee8WC63s83QFXFiDQgPmeGQsXei
KBe/hzat6CjrolIHUBwvyxz35dyPC3ymWGov7i3HZi9ExGGzeQLQ6F453PDs5MnTxr4jnQGuitMg
vycYjs/x0lkZi6A3X4gYxT7mbPivtU55IsWAZBe6etduAkxbSUC8X54sbfCpIh+AktnHS0CNZ1s6
RGz049bX2/dMNG60tZWAMuItpwDgBxTGteEU+Xtspn15ipp7FqP1xgCDFhnZ2srVAiYg9RVQwhnR
O7k0ehNDB51p/BqY9KVvxmAqlS8N8FtTKkpJP2WLCNQfXA7Ax4BPndfgnSdUmkkWT6EJrGQKGWvM
jiD/7eUwVrVd3E8Cp9+yh6XhkgEkEKU27hqySlpkE5tYqAx2/RMsHp2L2wTjVOjtBWOlf0f7ytrX
UJdwBYd8jR5XboOVmqB2lcCZjro5XxaVWiOaOomxkA5G9ljqSf405cbXVFvsfZXnD5La/hqopJww
BwFZEnA+AjdaKYIg9+nz4lcgtoFFYz0ueFNf+xCr+nmgJJnCcgC1ofxeVbpT2O3Oxmg2Gv231/wp
duP9DOATxr8xtozGG7fZ3ajnTZyb+LjTvTpCG0nT7wCI2aeVIXjZfL71cTnJwCoApoZH56c6XVHF
ST6bMEVBYcXuiGu66Uv8kt9pj9k9OXagOe9/iCYYNtYHo6jYosaCCvGn650sU9mZ1hTOwPvNrHZt
K/cVgsn9RIRQ2TIFp9FWPb4V3bv++4si9Lz01lCXdA6nfHTs9lhgkqSRIQv4evuTrZ+E81Id0w7q
qkaHGtbHkN6FHbOsDXnOhjlUsq9x+5aJsBefoyc+FHCLKHmgpgoaFy562mitlWpuzWHdAVtrvmYy
pAua3M3q6mQVlZeAOYg0prsob8ywdn+/Ohv/IAFFhQeP+utdVKVhKerUnkI89hWXxiXgoEU7Cc7Y
xreCni0KgCh2oibBp7p0ktMupwAn9JLuG1Q6d6l0V/dd5nR/y2+JnYRC7dqzgWuAKo4X5VSUpVra
PsZ2Gg2U4UcDqhsNAz8eKGN+pGYqnWp8jj2SKMm/vZefbqPVMh7bH/A5Gxih671MFjOd5xLss00x
AsNNV3dsDUG3cdOIiS6SBFSohnN9bURSSS0XSjKHUo4RzlZ3YURRvt9eyeb3gg4xXtu4jCBufm1k
lqmk5piLDofid55TR8bjxGZCnaaN0IuiGLpuGGpHMOQrSbUSa93QSnNYGD9NEujoihXFUbNBOz2K
YCSrI3PHGEdrfWZp0NsFsu16SbpKaJTSdAnRWNiVTfxlXMrjrP7BdIKrKK7cvQzGdL69jVvfCjwF
Kx8peGzBO3ltc2IVafFTEIKNzIm0M8aUPdRKBIdraxcRbk0MjoEVEgSC11ZsYI6SOjXnsAFAJid+
06u/i7m5HxozBD+Uf3tNG+FwbStKkFuCtC8O27W1WtK6Lu8WqCqkQ/fbKothdIDLE03ObnkgGInA
u47ojq/GvTz6qTDqTNPnME16zWsMGzEDEx4PY45oX8tUEZA5b2RBaGcpNv6DDgFaBNfLUqnG7MhU
l1Cuyr3UQFeG/ASNVWfmQd8uQa+LtOE3/BG5wFqVk9ZZHGndgItrpc8G28y1RAoXnfqJDBr5HBAq
9dXodyUG+TQP3SlBwrWxpzAJmBN4zyGWyTNo0iHrSZnBZNImAbVLn0xO1f5WW8FebjikCVFkA80e
MM9AmeB6afNioohlDFIY9XLjRHOmvde1mQSNkVg7UmjFg7RE7e62X258wLUNAtiyplooTXN+ORt6
2lemsoTpdLYwxRsVYS7rUPrS8WxMQDG5v21vazMv7XEO0+ANroFFeQlBgVr6S+TTXSZ6WG1t5KUN
LjOY58LqolpbwlE/mMWZUebbys4o7hoqYpfdCFVAQaz9HSCzwQTGhaoKdLNVPZdzCBzVjvRAFZej
37FIwJu1sWt4QiEarrA3WON2jU4trWatmcN5Ap14GnXnSfKzYQxpI+ptbpkCbyT4lYDTRcLNeWGZ
511alRXuMPDD0fwF3IaSo/eKZ+mxIKvf2rxLU+tPuTjLtTkr6iDDVKE/yflKi3iMlqfb/rbhC8Dr
oQ0HZpQVoMjZ0PF8k2g2zaGB2XBZe9B+DiPwEKbTiOqFGxEeoR0NAwQK8M1onNeVWEGi5wi9UaM6
BAhTZfl9ey2fYUV4MiI5g+DUx7Qzf1gJTRR50mQsJm7OdfoYxXuLfmlAGshSf2wTJzWPufTlttWt
r4ShKMQ++B0CLndPwicX8BgpuFJ0Ag6odNlj5gxMwvFw/g+GNLQp8L0siDxzZylTMzVmJlYHd4ij
1ss6vOTtzL9tZXsTQX/18XiFHc6MZbAO6hn4Tk2deTP5A6EhFqQPlTscRnI/i1Ay65/jEii0XJDf
wjPWW5kzR2MU5ExSLCEQDl4sAaxaOiQ3d5ly7Ob5mKhEsMCNAwyDeDVY0AWRgQO6PlWRVC9J0TdL
qE06wLh1/ZImAExEwFgEzaL8FGzn+s7/tD4AZKDvgrwDNq/N2UqcmAPY8cO21dhRNVkORQeQHZk5
Y/sGI1POrGWtk3aJFebppO5ViBM8GGZhQJlmtmmYl4toYnPjKKL1jiQIsGcN5ULuKCoy2BkVSpFs
DYmEHBUTkWPbdM7tpW8cDFiBB9l4VqBxzF2dKB9XcdwOS8iO0nn+FQn+/EamA7ZAFCEBfgOSiy/S
UcmKNalmSK0iE7wzmCt6soqfhZkfWATOF5Dh5Qd1qgWnfSNegl8PGQiIFPAu43t3ZEAoMcwZW2dM
TtSDM3h+KitcBf3iDcuP2zu49Ya/tMa3sVg3KFpZjfDVo/nWvk6rLLTlzW/W4NYHRWRtc0dR08H/
Isggkl67ajSB/c3ssaOdScNGkfaYINy3kfFlHn4WEFmJXjDVdKf2nrl4bRO2kq+w7NSWSPpi0Cc+
Yd5Y2qeg/ru9C1sHFqVLKCThoYUy1+rNF9dgshgLJmrhR6r6pCl3GcscbbnPStHy1+Vdn1RwT2Dg
AvcT2AVVnvwutjoVAFhEInBQaPaziZ59W9zV3R9dpq8ZJMgs+yEyjgRkO7cX+HnfYRjtOg3rw+i8
tPrcxQLjEsTapt7iK/c/Wnt0YqS31uga+u/uPdGdpBfNym0ZRNNOxy0Jlr9PEyazZExF3nZIMqXq
HjESDdgBX7A5DQrGLdgha2TmFULd1s8BAdiRFaoG54KOKE/5x+yFVSZFKDSKr0TdUft5SQXh9vNt
ssJTEGslc6Uv5kcnu6HAfFkCE3Xlz3PqzQxCE/arPS+AX9ZB9Nc4XxP2kHBguBFFLuiXXX+6wSx6
omsIB1KhKPtaQ+cXL5jkXW5SQYHmczv/wxTonlBMhqzFp2fWDHIbXCVL2Pys2mpXksEbtP7U0cmh
beKxEU/KuMKAVRJO/T2j7blcToZWuPUQj2j3M1crRAK5W44Eh7VwXgDCwz/Xy89RTJITMCaHcvkN
MyfOHAzoiSqQYTlRFBr/Oh/GuxZHFCj0FfbCl0yXuLWMzJCWMKrvGfmDAcVBBCr8fDNem+AWhPZL
F+WajE1mX8flh/r37yEMA2EqB71PTPopH6INF0edloZRtetbGQj0QFdVHL1keCVmKmC33ToHgEYi
aKJkiRF55frD0AEj2Xmc4k0OdLOxG4AzOTTd/bSLjfPt4PX5QsSKLiyt+c/FihZIhuugypFCBYxW
mTwEtg1+TksN5zjxItu9bU20Lu4u0FA9lOcR1jJy/K1QN1Zdffabv6Q2RP0Ji0K1BmQWoO5CC/B6
Ud2slzq1VjeoMi8qGq9B+2+aI8FqPgNHPuygvGbg0l0bqtd2QJ7YIYdBdYEgZBgQh1FBHpuA1XxK
Wo8lvyq7e5an5oHl8U4lTp/agquHlwT635X++ws4h8fZrSKkM7gKaBaQpD+tUdOO7eOcB3jFFBJ9
LdImSCNPKfycupMkgpxu3Qq6Kq+0nIBegULkeg+iodfYSLEHUnNvAWtQ6yciUgnetAEZQqQRqMKh
DXptQydj0UCOcL3av1fLE2aehAX0rciB7wg0A/wFXRfuHDCpohT3BLIUyEh0L7fd/nMKBH+8+OOc
25ea0seLhT9OyTGvn5rkbjEwr+nftrJ5lAFJQ4kNORAKAte7pEAjYmrSaFW23Ue1q5OQQT1xJb8M
bhvaujbwfsU3X+d1Acm9NiTNZiTTBobQ17kjyfJQRPlvzPa/qso+isYvIHGF7GstqB9uOQHKHDjW
iFdrv+jaakaKMWdSLoVNDl3W7o4oDxXw8f9haRdGuD3UpQw4Gj2TIBVovzbx4NfTGICawG0sxbVy
xe9MMyjrfHfb7FZcxDsO8EUkkeB24OJ9Ovco1rMW8b77YpiPRjs4qvaAnc3Abjt3X29b29pJjG2h
vYLWHtrOXNBQimaGs8KaTae3nsQhmfpTSbLDbTNbXn9phltUZSe0bZNGCtPK10cXeotZhXr2620r
W84IoMDHFAXuSj4Gx3YObni1k8J4X8j3SusYczD6EfGgHpQIwu3mxq3PVXRGgXvne7JzqxktU3B9
6Qpqx0nsgxXVxvVye0Wb+2ZDdgHQA3RfeWSJPVRtj9EIKbTS/YwprVF9MNFpG3NB1XVrNaCrWcU4
NTzx+XJbF6lx1vUjkhkECbBJOyDQBp3yj79fzaUVztm6Si3bIWFSyM5D/1s238i8A9vrfzCyPntR
PdQtPDOvY0MK+OZY1JIUzspxnndUgoQbaPcEG7YVYOFg6MtgZg9N0HVDL3Ilgq/fzLMqYXL0vsIa
tKF3p9i1x9kXdybXn8w9Z8G4A3gR/q+MBs0aMi6MVZOCAtdExnBZkDLTKc+crOqm59sbx0uMrAkE
DMDbcHWvsAlu5/DbpS6bozFsy7A131gVRHVYNSdL+Ubk1671ouw4/9YeWbYrqzAF1Ucxn6znlByT
fY3BpNyBYs8PdfD6QnDLbFQyr38at93S3Pf2hCnSsP4+HgrvadnNwTfppH+7vQVbOdTVFqzn8WKn
s9yuIiuBHQqmguWOxZmj1p5p+5V6SHrH/sbys6bukxdhPPlIXD5/5H93n7tJc3x6lY0w3dWHVDqo
0Q5EnnHsKPJR7/dl9lVLXfkNWkjOHAURlJe/1OSxCUBV05ECLJ+LgWprfMr3i+Yr9m+q7Drj1C13
Mf7LNdTEkpfsqYmdirb7nhwrC8PbixNVgoD1QWlxaxmcr1omGzt1tMcQ5LwMZJvZiwUZPoW9UBl0
2Oi0mKaTod40JMHC3GT+Xd/1ZR3E5CnNdjkQ5Fl9sKY3vUkOWqjHb3L7WFWerlUObSBwrXvFkrv6
4FTWS0b+9Cx2UrBKiHjXeVGvT2dhvWouHMFIJtNup5iFWvWI5uDUeIsKutV4v5LPLFBlrl+SnxC+
O5iRtyBeDlA1eIDqlYGv0IYFMDLJPjXviZvHX2fLG+0DHROQ1L/WktsaIX1IzxMEnhVfA8ObPfjY
NAefpTvK5XMd1I9kcpX5QTtb9rnMXnJyP0m7xmHP02srO2n+MN4boMAF8TDG/pSTFD3YpQe2GzsR
JEEbdUucPCCbVvltFHv4Zy6InUk/oeQQgjELkL+57H2ja5dD2daxa02VEmZ1UTqxajwUc8m+gJ8W
/G3TLBo0/6B9uXYsRcb7EzVoSFmhcMKdD7kY22FkKQsXuAswmK6sj1/GVdhhUNylo6H1uzU1pwOQ
om5lv7ANX5UO9vyegy8xY6o/6c6MGgt1SJG6Bct9cIzt12IvdISdVnLagbh0Nxjd3lor+5iTtcqQ
9sZeMgTpq3At3CFRhlppGzsBrpEcZ6hgvel7gmNRP6hhnPtTbAGDC7nDvT14aQmqrQTVYrQm60Mu
P2QPqgn5uH3qp+Ouzt1I8cb6Vx0kRxQYzVXQyMF14eh/ncFh+4E+Q7KDZgsuo+sDkTT1yFSjZOG7
dnhUH/867l7/dW5DUjXBo7LAX4/ogm/RBaWyoxZw6zW0SjuHyPf2uPh0Lr8N6qlvYjyaElHtlie/
xJlffwQAU5guhKvx95+VdZlUDhkDomR+IBJ5BB+YU7Pksc71Y5UuTqN0AC8jjNVoGMyKJ7VuFBW7
WrGfBmt5Tsb5J+p3d0kHstRi7O/GNtqja/MUxSU+qpvKqhdjdpEE9iTvq4X5VA1UKzSHJ1YBDm0a
bkwE5/dzAok1AQmGsUkFa+NBJBBiGsvCqljYZSUwkJlXlyOaHX6Ensftb8grzf2zfRemOA9pOllr
u7hjyB2Mpy6uMLQLzEptnMEK8qLqkNGtCHDfpiep893Iircxb6BJS5PfRU8dsM3sR0tyBvU7645q
qbmKPu2Uci/4lZ9zKWzIijBAkoPGqM4lOVE8WnWfLCyMi9QMZjIGVSX30DIwDK8iNDvVJLoHZhwx
P9f8geitR7Ux80g/205bVLK79ETDwRuGoAWgJNBAQ3FK4grkExMUdtLWgspkCRbUaDHwZKRG0Csa
fbq9DJ659p/NRi4NND3CMzgjro8jBh/AyGH3LKxB+mgqIH0cwBNKav2gLZC40w+WtZvm7xpx7eSu
tbPAsp1KZoElz4cGmQzLvyvtIrj8V6NciAa6Bk08NEEwU2hyHgD8nrxuLQuZFT1V9o7WZznWgqEv
94CltiPEkakgM9z4nDCJOdC1NYmUVbnehwmamImdSzCZd+6SHUEf+V8Wpa6RAYA2FPnUawsNNRmU
fYB+r5AAJMmOKvemUrj9uCvQcx6O9SzAZa+79GkXLwxyHooRyUqvaxhkk6+m0NHBJb+bdX8UndiN
u10BetP+oGlAV47HYnc2mVgxYfNkc5/VUOtw6J1+H0v3/c/udSygLSgLgsQaxz+v7V+L3AswKqyo
XGJYTLN979Y/gTc/DCK446YRpCwA2EJcDJNc119siLXcMmqZhVYTOeX8bkckSMsnNRkPQ/kulN3e
9PoLc5yDVFq5NHWCNRUHdicZrvXQH0jmVMde4BgbsRyUkf+ui3OMWdHmNp9haMxelLpENvrLJCeQ
dAnO1MZrC35xYYh7bQ19YZSmhRipvpW74Xf0rXTVPxrmO51e0NzYdsELU+uaL/LsQlkoZshhKnvs
HlXJIf4QlJ4RdEdcIKbgKIs2kItPC+qujTnBGCQCnzDGzx7AIiEIzOvX/uThFwviMplMRW/B7Na9
e0geR+rQH+PXwUuOUjAcAGgbvgrsrSfmlj3uIsgTvetr5BIhDTAc0L6UO3UnnRIo2OpAFIuoHj7X
ia48g+/bVe1k15o5M/QY9uNw30/wRRFIYOtuu3Q/HryQjgO1UwnndyicNnXLPZSOq8VbQgWawUe8
vJOQ7KxAcjwTKoXvglO2uUT4HGjVAATHEPC1R5IprSoSIfxiGuFY9Ij0k+xUokHCjUoDdvLCDOeL
dlaWKSE4zHG4qF79m0IZCZWGMRhZYCexO7eI/FBEbWVXkAKJFsh5qEkUOcvWK1PLfSvbJfrOWoTC
q5tHDRVldMNANIUh6OtdbMohzuio4LlQHbRddlLDGnrxbvbQUccYnPpQ+NLokLPWCRLe7YiyzoxB
hwPJNT8zBkVwLQd/CFwU1ZBRWfbDm63XvlmFVs7A+oqpo+YbONNcpkWC+PKBOecP40pggwnHdbqE
f6MWC+0bGum43trkrBW73vhqFuNOq06L9KCrIJ2Nf3Sao2Vgw1Lu5DT1tDgc+h3rvszrj7O/SZDK
0vZ/TxJrrngboBqBOVyxoVyUiNJ6BEVsgcGT9Klhf8jyPrNXQSTa8qt/bXwCiWVKmlDgbqYwO+nG
Htx6QREm9wYUaUA3dTaeHXZQd7dtbppck02wfwEmwvMGSaQy40bGsubpe6/cT/VOM8+3TWwlEwDh
/5+J9SdcXFCmOirtgAmsMHrR3GVPHft+OiaiVGwrh7i0wgUdHaRSeHzkE0Les2nnjpGR3VIA8GLs
OunQ072QDIzX4VtfEDgeKp4OqPlD7IFLxZSGlRVYJaYQZBl+vYfge+aY9+2dfrTdbj8ep6P5mP5Y
AmMXP6iH25u6FR0ubXPRwSwrS1+WCjNluxHdE0znHY2X2yY+D96v60PXf0UQKSDW4WyUKADJWg8b
nQe89d46pDu6z3em2+y0JxKUgSVoCazpF3/4Lw1yeWAp5ZCsamCQuRPEyG4vZ3PHLlbD5X69WjIz
oyV2rGQYcW8f5OlHQsZ7fEHBmeLFLv9xjAtTnMdPXTRH04h1kOegfWq+9H78HRxLh9GxDss+PbZe
fjQO7QFKTnvlLbs3v0X3c9g/ClLDzbMNWA1oVUBvimm964OnZNCeVHKsWAe7931BdEduRBrxm7cw
5msA+LJgSuLb1xbwiI26fjM7SF/os3a0fBBO79NTd98fhjG4/RE3gF/wyQtz3NWrZkZe11WDKcc/
/d5+pjh5apD6ctjs2SN7S+6L78+o/wou/E3fubDKBf+8WorUsFfHBF0/8wGXdMv2Sy4SiROY+XhV
XETKUpqqoTZgZrT2pHsel4dFu59FlfmtMtPlHn7c/xdmQPSO+R6zhpl2X5aetWsORus4lQe1DU8+
9s+as4BA8VH3IeF4Ho/y0fr/208+t5njGtRqQ4v9NN6kaZckspN3E2hsBenE5gn4oHDFLAwAJ//D
2XXtSopsyy9CIrHJK1Bu22abNvOC2uISyEw8X3+Dfe45U5WFCs1oHlqjLdUi/XIRsUz42UiBFtW9
umnHezEf0ESKOva0BUhdvbPOTCheaOmCgDdGgv8eUjroTn0imMqNPb/cs1fX4pkJZc/XGe/ziWIU
ZTRAYfybbfiseqz6F3TN/V4U2QZ0zG8YNZZuq1tGlS3vuIlDWItxIXue+OaP+WH6Tg/yCBa8vfuo
/4TD6/zMj3fmN4QTGoTKNoKIlXaw5aQv9LvL2qHL/HLtrLYbC6+R+IAJQsHOXRM4vyzuNwOSOT6Q
79+7LYLy27sFGbFLi1Mjez3jmGdQQlDtkGW7pt144ZbdcD2r2IqQwcQhU6V7y0RzLGnj+qJAdDif
y+RVfALXsL9Zw1914nGK/2dJWT89FkMTNzhixefhDmy4e+PEj/GRB+Ap+VeXMpwvF/jYhcRYeWji
Zk51p+twoRjhs9n7c+2bX4en+Qs0aZ0H92745XRB/LMOEelWyVa4spYvAG3O/6wrhzyJ08rSXOzU
vAwg4lL/8ZDyOyW/C8NHlpG+il9NtVnMWQ1Uzq0q5z6T3BA9Wn7Qp47Kppc86GZoNqf8eTT1gDLp
0ymqvFPCvqTODy9Nfa/Yx8Mpa38WSfUlqd7zsX9qJ/M4bYGIlpW92mNn86FcFwLkW7XFl9WQXyxD
A0/SbnZ942eVRQkLin8XqZ5PhbLV6gyc3DPpsdXinSlCgldZBCeU4fFcotLjV8cHDtn0N+/0by7G
v0eq5lJIbOXzHGOkuTixT3JKAKX74sh90r9J8kuwv3oCl4tG7WavwbpvfGZauSs6zQNQKsfy61H8
6ERNADb3gO+GkPoCAs3SNzZujtV35szg8kicPWWtZ+tZPOjjfUJrEgptBCox1syNW3fVAzmzonjg
mUHYZOQDhpUfpeETxBZecWdtRrrL9NzYo2qh0J7qoki65aoFc8TJ6L+V+nNHLD+PfZM7S1m+1p7N
qd941Zatf8usclHB57H0iWF44E0qAu8p3tPj1Priy+2NufaQAJMNeRQUVRwASy7XClrRac7aebyv
pyxwxkPP4TVu0cCsGgFcBeA9MFzB0qWRUSN1lTcmInfjzuMQbm4jw94Cx2wZUW65tAadih0bCHHN
z0lHfd05tdXL7dla29n22UCU+yrnVp80BmzQ+DXOf2gQerttYO1CPDegLMcgB+AkCAygv4pOQQft
Hb5zxAlAkbEGWG3jQVodD3JXADiiCA7Q4uXC5LwhHalhjp+0YIsaYnVBzn5cWZAxtfOi7vDjxREl
wa/aVhvB1u8ri7FkI8dR4PeNx9KPxucR8kS+iPLvJEre2uAP/md/e3VWr9IFn/Tf+VKXh1I6tC5B
BJm9gwcIjXnxXeuKoCvtkDZgiGp+g+6sml65kGgR1MGuKjt/Sr5tfMcydcrlABjK8hVI8nnAel+u
m4wTq81dCweKZaUb9LbJv1OapXe5MbFkZzHbgXjroKOpjDC9fI1TDhFvmRMyngrpesceOGUWapbQ
C9CylfTOtqvxobW9LkGbGN/q41/73gVTiqnDXXOFgaI5ZVo7LNu6AUy46krtZy0EOxiJNwVVbKf3
7mxugUFWjS63DVSlAHJSC56jMeoZGN8RUfXvxvDda06CW4h7fnHr9fZ6rOzEBUeOCGDJ8kNQ7nI5
emizsIHBUjGaVmiJ1DnmhqwDBAbexq5fGRS4u8CaDsJbxL7qyicm1zpLR1cttF90UQDPOT9AlCvW
HienfLs9rJUnCM2uaCZBqmSBMSi7ffKkFTdWjMb7Xv+CzCtarbynBZJn1k96Pocg0ohuW1x50wGx
ghTgwjpheioxdo9KEeDtRAeSwUv25Vx4IYW43akDBVwDfZPDvzC3TCQSyoDNqrF9WtGqHip0D3ug
zDRRJNFa61Do9Hfiyq3naWXhgEtasCwmIOxXrKsZLaGpNjByb9UxyINlkI5zUADJ7ljzm2y3Sk5r
a0dApIeGEXT6Aqd/uSUFT12nRUM7uJTmfTYd20Z6YZZrO5q4d41bfRUO+f3PZ3MheMFMoq8cBKGX
Jns30fW4pPp98ccszT9lKyA38RMC0H/+hR0sGZpOCLDwaq63zaQLRduO3FfFe2UVAYDqLfGbRmw8
jiunGlcHIl8QA5OlG/JyPMQQdlW0PYgW6/Sr6/H9MNsh6E83NuFaAR7oYcBrwdlgIipVlqpuisZB
QxK5NzQ+R7ZdtmGJKGxPRjLuqNe7u2lsm9/UyzXQ5PbJqbfpFuvjyu5cJIIXMizoS12RK3RGMSYZ
aoX3FO2pbdHvGeV7miSPrWfs0uLX7RVci/gvzCk3C7HS2oJ8Bbl3cz3gKEpyV4TW+ANXKASpDw4e
IMdKgrFy9imESP+5kwXr4PlHiyN6Gy0lIBonEosKfKz3Nal9N8aTN8eHwaNol37k/MB06xfT+AYI
duVA4r0G182Cu4Egj2KUWmbTYPbJfVmlb1DUrb5UvXnS9LfaZnvT4Rtdp2sLaqOvEQQWMGir55+S
Ko29Hg27IHYKqxzN5TF/yESxL5sEgqp2vJHAXxseHFegfBeRIV1lsTWK2dBrpzTukzSYdVRC0Q6Y
iMc+AXO0fMjRwHJ7C62ODzIqgIWBiB1V2MvD2U5T59SoOd/Xc+cvxMfeg82yY4mu7NLYIudaeZaA
yPmfMTXZ7czDSIXbGPddD+xPTwQATQhqyyxLP7X9lp6i4pQvtQloiVrwx4EIw1Oo3KMEenhZ07Mk
muq2Oc4NtOfnxPpnMfpiBM86rjZgjCEapgLgqci1QfNoGj3vjrdXZuXzL37ZuFwZXfMIqkr4Zc0n
wUbMr7KYXn22cie7LTg+4Rql0ZR9AZrvZFvP2ldQmFfgiffYvDetk1288fSpSqbAkI+JAUSfE0jq
7W+PUtkSHx8Cjwici0BdAn227M+zHIdOyqbJ0yaPWis/phkrdlK2POCmC2xAtqWUvWLNcqFgbQMW
AqXijxbzM2taTCDPaBkL7/zsAwflk7QP9XQ3s90/HhbcS9sBEBYgT3B9Xw5rEpBi7WScR5RqACAN
R6+cf+S0CNzE2Hhe1frYMoW2B2pOcJwC5mSqxAh2ySwKLcY8yvL008i/lfNB7187dujHHzaadCE7
nZNnA+3wM2QV57k96Frmy/pY5b8djW041mp18D+fQ7GWC6QQ0bAy9KrsyNTofRFN8KkOWZNXpu9B
PdXnQ3rn5V71Mo4ugIZeYgc5qSkgBlCYGHo0gGAq0yCxm/JwezXWvgl1a4CfkavGJecqgQWcjnQC
M1YRxQPDQ+E9F7TbTeilMd5qaYLD+1A5vhwQAVI99eN09pmztUzLuM9izWVeAElE+KQDE4JAarn5
z/beNNoshToWi2rnHn7fU15AGeuQWqfaPTUGtiF6uR19qy9Mcb4Wq2DlgkPioblnQfRfWi2YTCjv
sRrOYPkZNMBd/qdLt7QTV+4qOJDgeQTWZCHcVcaG21yXtshYlBE6BgJ6pz4UKLaoidd2OgQhcZ+b
ILfGwJTLgiNUj206sCg2ysBI99JG7jBtT5UNdoDK5/UUsD4NOJAGBComkt737Bcq2KHsNKA/HpG0
3jjnasnqY34hPISU39IgD8WNy/l1UpvbcWuwiKXs1YspNCrlT3vY25X3U/A+mOLY16bjZP6WVdgW
08b1uTbxC5IWXfngs7qiZ9S0oXL6Oi2jCiKjOzJO095OyJYHv3JtuqjLLWGCsQTNypHOc6saSNmW
UdmzAGQXp2l+m8v8VSv/1Xjgb3kWIJUITZR3qdeysk8tB9NZ1ftGO7XJloe+diAs5J7MhR0aY1EO
REbmwTSyrIxknehBMzg/47HLgXcGuG/j1lk58XAbUSDD5OElUKPwgs2i7gSvoumgZ2kwOPtiOo5O
FGcvnfFJm97EViPtyuAouq7Q0o/sCcTYlOkDRAdcfAILVfSG7Wddr/meZp504/320BavULnL8NwA
PwDXH9Jv6obgXp1MNRryAOt8a09mE6CpLPDe2+4hly8SGPLb5hQndTlkF+YUnz+WuTuzqaoi3a6L
vTuZfdjx9nc2jQUgQx6QL/SfYoD+3+ZCBw1GRayhYtPpGxKTGTZz8nvu2N62eGDPEaTqNx6G5YZQ
59LAyUIvHpI1cBkubxAex6VmsaaKEggy5t6eTLvxHbR0VVv6OgRPbk+ltbZFEDxhcyA+RVijOPxx
RXMrHco6ytmcPJiZle1iBKqfDHR9hfpM0VeZ6GPYJgbZoeBp7YUEj7OrOVNYJcW4t3odOE7b4KHU
zGZvz7rpO8LygjHnaHAaQTwKKsE0NAbHBpdLXt/rZUOOXjygDznhyFo6bbeXuK/24EcHdw2fipPM
ef7QiMwGHVBmvDMyu0GMSfGhY4BLPEmrl0IQdpDlmICsy/k8aKINE81I7wrJ+B20wPTnZkaOWLhd
t+E9rC0QCM+xOCBHQ35ruYPPHm5I+Rgl/lhHk1WiUTwm1R4+/xjYbg7QZsnIvpeufPdYt7Xv1fj+
YxMiCIQnDizacpFcmk5nD2waYMiJOo/7Fgl6YqDv+DQAB2sfCpmHQl+eO76HFOTp9kZZufPxoizs
e7CL+FcxzTU6U9HmdTRQ+lp7n6ESGLnLnbyx/deuknM7ygNq2J1R23FaR7HYm0hEPeuWhmTCV1qC
Baj/0W4J+S7frR63c3vK/gejhpUQBnsy+4v2LwN4w727gtU+x+65PYVrRw0cIaBaAUYSpKXKxqld
MFC11KsiYWTWqaeZAWIo+jQNrP1929LqJCK/DJQvBKzRvXm5T+K+rFlVYlBW/1CPNvTtAXTJ08e2
+wnOhy81e268jRBSJT742JtQLEHeBz4fJByUhdOQUCNmr+GCTEPCT0mW+lR+z6y3weh8m+W7pDxS
u9gvytYx+NngcOe+fUQwDTb1O6jKwMs2srD1Hiad3TkAanVIOuj07fbUkLVVAN4P7j/WAnKxyty0
KfXS3MOFx6EK5OsBoKi1DOBoJzs0CX9t0MfU+an0gaJ8vW16bVXOLSuuBrjqaBbbRR1VLQ34DEwj
L8K5KQ4aHfY8FjtdpJ+Rnd04UWs7HORFYJyGzwYVH2WHU1GS1Mx5HdGqCJu+DNLqT+b9dNhb7r3c
HuHa1XhmSmVA6XhdSWlgbm1pSjwNWWARNjxSZ+SBOQP469qsv/OAUd44WhtjVNMuo9eYldbUuJPH
6nUGNmIiD1zwcMy+sq0s6+oygpkfERR0w1FVuTxchVl1s9PLOkrjzOfiuZ6jGSo6NAdjRPY0sEdd
bpwttc3842w5C9UnfDmQ5alq44i0DO50BY9m4oK+HuwTlV2WPjGFFUCjdrr3ejvxaTFrB5Q/xmOb
pvVeeNUEBrUZwp5O9msegINvhNUeKenZsYp5fzTwxMcgLNxwdNeeCqBp0Q2P9nS8k+blBPWeHht0
xCsVjx5oilhZniibwWZcawmY3ORW+XjtRC/hFjKyIKFFN4Rij86czVrJo3F/GoONBOxaRIfr7O9f
V07tzNhoZjF+3aTNngyvRfmN2ac4frbz59w4dCBToUnI6YFuoSY+WHbUtwmpa4BhltIBAvbLgXW8
8iYcIh61M9/FxT3yFq+t6QVWRnfC6F674hc3Q8g6j/JFsM73Ps3sfrLR8QZ+kAx0EymE0Itjy4Y7
qNYFMb8DFUupuRsXzNWpB1GdCeZoG3cLlHtcZb31OXfqNNd4BCLge4J60Rg/0v6hATWeqPM3NKZv
tpwvk341M+5SDFvUOJDsupyZ1BobMCyPmJk+6Q+pHBH0MwKJPKOawWVmsLsU7x6YpUdxbG17ejLy
qTxkZudBxTk2tvbIssOuPgeXAVhrXQQnaiOO1QnSFRrnkQXpZEGOjfDj5FS5d5UWzC+mO4XAwxc/
b1+2an/ux60AOkaUkvGMLWn0y0lAhmxqZ1rxSM8I1Pv8uiF3yS+Wgi03AVcuH8tAjPSvotoX1ehr
NHkchiEY+IzXX/uazOnOEsmRgwAGHMUUOny3v2/tngTZJWAxiHYBZVc+j9saSNHGjkcDH9CGZ3iB
1sSTb0EK7QTgjOdDjYkd416zdlpXNxuZEBUA+TE7WAnAEsCkDrXr5dY4c9NbCrluWgkeEfQ7gk9m
LJFzzGnSfQNnSPkwQBYtCUw5V2jXyOix7wUIP7weDZxtnhvcn4CKutetJvnCqw466thQ/QNIpPgQ
2ODt32lQk/p2e8ZW/XsUj3GW4EdBXHG5Wc++2cn1BL0UOvaRMd3V9oim/BjNMHB7h2RXvprOfRqD
psUKhnnaOMRqufQ/8wX2QbwzC9u1ynNPWNLUxWhgvr4W98yn+M8McrhB/2qMf9tRnk/gswo392DH
Kf+48WNKHTTlvzD+bZY0mJp05zk+oc2Tt+XpXz8TOCXQY7ERPy1C1MptKlgjKoCmeJRRMNfEvpv+
KjcZTLeMKG8RHdGuYhd4LYwoQQ90/9bEjwnkEnvJwzw/luzd/ObaDwX8TQYAYw0nVNvwFpYw4vIy
QnSIgjeK60tfh7qQwhYA/UwDnkMLFdAS/D46O20s4nUqC5EgaJeRA0TnBQ735UZdZEx76KmJiIB5
p7CEz2rLRyH+lJWg8eCB5k6B0D/X8cbYrv28S7vL388OiJ4WAycgwIsc536WdyM5WN4hdwNIRN4e
4do6IisIVQBigoxDVy6vsjapViWViBrbQ+yUdnGggdc3KNtkS0l+5eRhUHjmcR0i5YNWzstByVHr
YgN8UFGVyIestaA70/gu+oK0BM+V4Eeea/dGXJ9QLPl0e5grlRDYxssFDwcx6RW1jYjnSYzZJCIv
cUDpy+FouHrq+EMJKbLRCkYx1WHj5CBWahq2q0Z02NBpaE6QleMn3tZbOY4rZwJv2aJ5BXkhhK7I
g11ORozbzp4GXUSQoHzVnPzF6UGCk7o/a3s6VVZ1dMetm29ZS/XALBm9pbMR8bLqXdtGH7N2qEXU
N/nOTcvAc/hpGiKk0Q0xhQNcaxRigsJow2pC9+M/JQTA1QtmMLqQBeIfgAaVxIDZtWWG6hM2m9PB
s2SgSGEOPIcJwdrGel/75pemlFcR6Md6LsiAsdbzX+OYw1X4kwzsDxDAd7MrA2kOD8C5Bbo1gbun
vG96K4BiB/wXHfQpx5Fvcd2tHTQUitBNuOiDYiou17srhCcKl4lIzomvQ6gCldh+E6O4NmyI+izZ
WygCIya5tFJYrBg75Hoi0B8eGm74je795hY/EtHsNqZ45W5cGjVQgMGCgv5YeeAsoZvZ2HkyorG2
EzoP9J5GrEV3CAQhgrnX3upaa4JKFI9Our9tfOXuh7QsqGFQYQANvxqAo+pQu7NXyciL32rn5+Ru
eCgr84gcD1jA0awNglO1/YUbejXqcycjHV2uBhgT50eDPSZb0OaVTXFhRrkEUqvruE1gRn41Q+tT
93Z7llZ/nqAl6yMVh3L55W6QzWR2czfLiJlDoLPdVHwAA/+FEbiekLpDhRktxZdGGt3NGBejjGbQ
M4g0C3KU4IctRr+VBUcR928rymYTXQIyqg5WZGj5G2/g6mL//dtqVUfP+tbBSsgoL/u9y7RAN/8I
4ztN/82mOrOj+kyJngk2wM7cnijURDR0Unn5gRdbxCtrr91Hsygw+0tDoJq61yoQ0+W1gaPJ0P2Q
IsMMAcy+9DNtbyF8BspwwVUe4H2m732/JQK7Pp8Lkfh/rCvbjmVVMQgG69M8BqaJFCO6yWmvhQmk
Im5vvmXZlSfN/njXwUyFlJEa/FSjlcV1wxpsPkffm0JjB83ox6OFdhM2EO7LzNDDArnBR4ck4+62
9bXzBaJldMdCzhdtBstEnHlp3HXRAWhUTTTJl3iSe9bn/jzVG1ZWMjNoLwAsFIotFgiE1YZVjVRN
Zzi8iUQGUiAu+n1tQthBd4F2h+5CogFzdpxScfKcLsxnc2/b2vH2SFcap5ZvQGUELcHwV1zllBsu
GCcIlU1U2ck3Th/t2EXxU99NEAl16D0IXHxeaaE9GL7hAoQoiHjQZpDfymTf228k3UrGrM49Ahy4
rA5ESqlymNLYofWYdE2UobcHook9A9XPvJHwWEZ1tb3OjCjecQIJQ1MjfRNpGkiEAXem05Mpv9Pk
hegnstU8tTUkxUWgaW5oDD17kdZy3xw66Ko4UWnUW4dm7XwuseF/p051w5iu5fDFm6iNfat68+js
t8bXavMaWl6v69mj6AVArgiSQ8rr1uvcSjtgxiNESX7bGbskPYmY+Q2xdqCou71D1wf1tzFlg2Zl
De2OBMYq54/nfUvoO6rWJpLHt82sXThLsdoy4WUtHeSXR34UUKx1x6mNBOIjvfrZ2197tAoO40Ev
3ozkvqi/3jZ4ffqXBsslUQK2Z8i8q+F8ZvazYSdaDa9dBNlQhY0tfOGlC3GBpx+Lh7wTBxuaHTY6
bbqNOPRqSy7GIaaMHkV0jxkqTpxOSZIBhMUj5r3DoctByNT0xj+dU+RVDUylR+BOmldC10k72frs
OEhYdC/gOT51zt6ND0S7N1kfpludqytDurCmeBKs0Drw4tkcfXoRibtgsDJfGPNWALJqBsGOt+Cr
0G+jbBS38uI89iiPhIY8jDs4ImCuuBsTXfMRg4EY3cytXYpA81gCRnIwNAPgCtaZezmBnrjXhI8U
zxCmS7X99pZa/TR0ky1R/4KUUY6KJ2hTpH3MozSwil9yfnO2aPWvTv6yomcWlDmeGJBiZg4LTYZ4
kld7E/cls/2h0R/NTVT8MpUX98ylNdV/64SdyK6BNcZTlA/0k5VDhYp6QVHTR73ufYnsYpunPm4H
4ZLj7dm88kwV68pCA5c2AwDr8sjW4tpPnTkOMpdvtQssa6KOEa1bi94YcpfEXtb0zNUADS2jfYwx
0vIw82NuH3ttAElWidLfFqr+Oj2LIeGZh8iiA7cDycRLYyafICc9FiKyJ+dOpuKXK1/FQHa8CPIk
lC7ZNdPQLjW3nciN6PZ8XqeJFusO2Gqh1I0QT+3AqCagH0qJCU2t1DfqP1ZnhbXVvqV2HY259ti7
1l06JC9oq984GFdvyIdlVBkW5e5rNr+5rktiF4mIWqEf2qrZa99l4x16IzvdHuPaCURTDYEoBHRx
AY27nOA8lRObJRIhOpNdmAhqBimVaJNANXFjTNfbE2fLw+OL8gmgDmp1ou+m3gKMXkRsZnMwugLC
o05rbQxoy4p5OaC60uy+zRwRjQawhL4Q4e0JW9mSSE+i5kbB7oSmo49uh7P9rzHm4H1zRZS+gTMe
GtzUH9gh856n1AyceD+KPS1B/PT5tt0PGdrLcwe72IgLkyWY7V3lJhtby81JkyGWkQZ6ZVK4vfYI
hynTIT5WMGKgGu3kASuKIRzAcgwwP52OAEbAO+jZOxp3NfCASP5iWum4k5X+Nle5PE68q4NBH8p9
qYm9iHV4RZb+UltJ+lhMrrlzESnuhtjq95mkxNdcbYv7cPny65HhgKPg6lz3zsyz6KnJUqRQTLnL
ZboziLmv2xAtcW3YtWC1N7otpanrW2yZzf/avKLlN+PBw8ZPZKR9Kd+Lv7zPnV8iZtjwJ9Y2Iwry
oLv2MDiELJeb0QbIoaAlR9pj9tDarkMDop11sREbfGTs1AlctHaASgYNPFVvSa2SNUMvhgQXAVBL
7Ms4NQG6sQm6bZA8OrQ8Dx0NagLuEOpJHSTJ/JTOud8OWkCzn6DHx14hflkHHNnegj3z4QRUwUHj
4uvtTXx9raFqDQ8E7iPaYq66Vguz5CjtlzIqi1cwNSTvsfmJkefbRq6ffBiBR4IyCYWkuCryiXaF
cfYoMnJG/Em080Oe9UGXWnfIOIdeuiGKeX1/whgYwtGBvpBPqJ0QVexV81hIpOegqGwU4qjnMVyr
LanhVTMoEwKUuhR/1OJI2uKAGo0uozajTTjXNEPBx9SPAMlvCXmtTh/iWNTW0WuJhN3lnpVmLFGG
IDJqjLvM08OxOqYD81nyJWk3Jm/t4KPiAxg0BX0fYAuXprJMiCSfXBl1mfarRGvYQpI7+LpEawdB
plznX3SopNzeHqtGUfwBCAmd00CMXRqt5zoBxAE5Ibc7xDFobPrMz95IHZjwYUr3UHS/bhu87iVC
rgQv6/9bhBjFpUV9hsCiVjnYkAdyYlr4xQys/bQvQkgahHUwBtJvd/JgvtIg3t22vbaY56YVlzAe
nJaXs4bF1GLt1fbE95S0IZfgLnDLodqViUk3ClyrJj0kwZb7DjlxZbTSFUmVL/kZUZysHcMV3hJg
Mg5JuSUivuKfwTdcuGFxAhESqvvHyjyCsiGSItP4F7SHrCC39kYBOj37lFJ7L/QXT9obXozKnIEr
BUZRKoPvh/sFLs3lavKkQREtS5vIBu3VX+K9fp/e8+cYtCPubgymr4YWuv3p9jKuvSNonkT0C8fb
RaL+0iZNjdYktWgidF2g2aYNSffttoW1U+HgygR/AFLn6Ie4tFDKpK4sMjZwdV/y6q+xOTJgI7x0
RypzB5kIqKttJZnWnmDgxNHFBKvwbJaNdOZIUa3IrUmayJslNsTF87o7kBfmydBNzM8IGTcWbsuc
8hY3CevcOLaaSG8mP4Yqcy+MvV5U36X5SIx76NpsPP6rBlFaXTSIFny2YpAltat1nDSoStnzPqEF
hddGi0NRVeXRG8Z2V7eoi8UFFLtuL+baawEPcUnUoLaK4FqZWdAZNyBKwsw23eKQps0+cfMyrJNN
doa1nbmArqCIDAfEUTvR+lSMk4yzNmJTLXZgRgH9fYJX4/aA1vyGcyvLV5xtFZPMpNDB/BU5LPaz
3N5Z6UuSvEO4ZWPNVg3hkV16uxbW6eXvZ4actre9Nu7aSOoiMLQ0NPv3jHxpvS1DK/MGkiJwLAIw
iu2vevMZ92TRumkfGWU+7/Siq57cOCn+cdIM8jnoYoQMIzqy6AcU5Ww40MIY0qRnbYR7/h09QNGc
ZnvdTjee1JX9hqTcAoIzQOWCfO7lrJUMKsEmd9uozyofZXUfs2aCBe72Jlh5WNADDKQt9GOwGVQI
aa9b8eRlZRelTmoEWlflAR+aPz3aK/clQIhgj3G2aKVWR4bEGby3JT3lKXdUkZcGgVQLbGY/2vTZ
LJ+07PPtYa1sOTwiqO1SILmWRv7LyZu404wUDW9Ro6MQxgbbCDWO/tGucO2wQUvaxjSu7DwTTR4I
91GNtaG7fGkP7UPeZKR2F1WNJ/ZT68wnndfG7vao1hYLZ8hG39eCQ1blZ+x4dmOnGDpkieaAxPKh
nu3AfCECZBxsi8xsLSZf6JEchLXozgRa7HJMDWh90iSzB2g2kfEpbUFi5WnSiIDGhEQZ4tkgFd4A
+jHN2DM9M+56w+n3sqiNjYtqbdioSQHhDOcHR0I5CcLKUed28yEirVMdLA198ZKModNWb4ZTPE/Y
3hvP2kpWHi12yMUB6g1MmaGi17yGN41naX3kzBneTnSohhIU/XuPFy1qnbx+6tpKD+FbaE94b/h9
mYAgZNABGtFdrdj4nBU/4uJrlKdHQzJp7Aenj8ZW56FZx+2udzxIwJdeFY6Fmd11YK6GEmLT3ZE+
2eosWnlz0VUEZwL91gBrqW+uJ9qsLstyiCo8tK6kf7nNIyTvg7n9M4v5mMYgDL290VcHfGZx+fvZ
FQsgppdQdLoCftwc6v6beC9ieVyQVKY/ug9T+uW2vZXrAmlXoK+RFUSlV31wayAOqtipx2j2vpMq
GrwPTTeUAzfGtXLzgR0O2UdAdlYwd6bb27bMvTHKZ7HvwFyDqtxdRb7eHs2KFZRywaaIlnLkBtW4
lqLvTjJjmCJpuw+mBqxxYrGd1jbexn20cuvhtbWQIgGDjIvI73KZ9KFN5qrv5ijvHYgX1m4DwjFD
bDhe11aWVgMPuw+vLv5V7iHhDJPwOruPtKxGg6b0ra12susJgwX00yJ4BTQFuYzLcYg00ZIkxnZr
JrHzBJARrpsHmthSEV+5UhdD8IHQVgDfTlcMFXBLezK2Q6RPj5qZPoi6fnLm/GUp9Bk+n79V6e94
+NkNWzJY1xscVaolDoEUNhJnavxoZcywYtaM0fgz83Y9up66kJgbj+DaNC5ookVAAgtmK6fWTPqU
AFY7RnISYUlbgJjroKV/bu/ule2ARnwUSSADAJZDVeej6TXDTZJmjvTkmXOoKM0/bhu4vu6wFYBU
wa+DjQ1hxuVuIH2fS6dK9Ei69bDjuW4hh+KMn9DdF1al3occ3LK7cbDLl39umCKriegNXXd4eC4N
u41NWDFnOlr9qS+nPdi0nVkDT2SQ9ehNYO3G8V1ZL9R/sVLAwyLTqSLAMhoXg9WncyTGzteHo1P0
/jgdbg/q+vFGMgrtoAD6ItbGDXs5qAIpKtwJ5RzV07FsfqSmFRT685LSt+sNUyubfKHQgttnutjk
qn79BO2GwfTkDKQG3Y+sf5kHJxxa++Bq8+n2qFY2oQXxNaSfMYGOZSkuCfLBkmZ6r0dQ1PQCt9PT
UErBN979lQVCfQ4waZxZBPVX+FeXETRFjXqUlENQsWhORODmG7O2bOfLPPfSAW/Ax0EFxEUtW1mg
TGot6Jf1SJS7aX7WChpkYNdOrYNp9kFbxjtD/3579lYWCiRnDg7v0veEzM6lSfSCx0Vha3rUjXa6
z5uyCLR8mP0CVLZt4ekbi7WyBVFS1REQogMB169yrmIiLEs4gkTlk7SrQLjuPgaVHfqZxmqL6WPN
Fsh4oNC+hAOG2hQDQluPN7FDImTis2wMmzELsiJ95sb98Hp7Fq95Y0D4AbIDgvZyD8XcDxXxMy/J
nEiXS9YYEYcIaTw+plqyY4P0HckOXP8xNZAMT0AQQ/ZWVT+yPt7pabWbB37qUvLEk36vx96X2x+1
cnmef5Ol7KbOBni2HrkRFTzbzVk4xnvNuQNvZknfO6vdOCArycolvYbsGpKGWF0VozmmdEZZt9Aj
zTmypPRj8y2TLJzE3i2fCu0dRV4gNfe3x7hy+PE8gF0Vl9rShb0c27N5z2ppgea3IlFbTqk/uP0I
yGy8pWe1spMurCyH6MyKW1q9Ozc5iZZx1TaQW6T1KzkHiTH5Zr5B+LZmDQl1zKOByAfEJJfWSqS8
0kL0JGr+j7Qz241bSbr1ExHgPNyyJkks2SrZkr19Q3jkPM98+v+j+5y/RRZPEdqnLxoNuKGozAxG
RkasWEtCyTzfye4jY8E9XJPVhoesfPzTuwpRUwqvZEGL3ZO1KBchKJYuEHUetLCNbL8IW7tRgbCm
8VY5e8UfKZ3IRBvoYieK8fm6Cq1LO21wpYvVVXtX9z7A1xFqn6X2myR4j0J3ue0aKw9H8kdmitAU
ZnKJjGturyuNKE5jUBMyBbWi/Txmf5S03qVI7Wraoc+Eo+n+aLLobEXWuXX704b9lWhO/kohl8uW
jHl5ZYRGHeumV/D9Jb+G0PsyyOaxSMR7odYfckOxB2BIUamcyJyOoSR+R8995+ntfZFdDEN4CY7+
OX9m4vz2z7qe8STssicTmxbqaZz/fFuauE2KwqB4kNXlXomxqT6V5gUR4tj8J0TbkNK/SaMq+t1Y
tsfoRAlMO35p89GuxN9Bp8IRme9da+uHrQUQfhggX6CFqEAvzwsZas0DMsZ+8XgZSs8OvWEfBrlt
GM1h4okfVAhe4uFUNerGWa2EEWTqgN+Q85GWL7GGUtHFam128qVpUKVvhRbKZkXY6nKsfW4MZEEK
BdnLNEQ63/mu06QU+JJ8UYvXvgv3GiL3JVAAaLwPtw95JYRMfx9gONiw61hchSi3m0oiX1JELKPE
24N2gerHswPId3LzX1kjSzaRvLZ47M7XlXi9At8JB5eEpnEsNJ41HqOwx74XTLunZPFH6Pz0/ZmE
ofP0gPsQABGl5rnRQNcj3zAGGVDFq5Yae+DRyII/dnVz0tOtqs81xQcfDUc2pc/Te2dJRaKWflN7
ri5fJGE8ZBBrN3DI6J5yGMVhD5HCztXzOz344AXfrTx8aLpfuXTXKVCQDN3GB7zmRRRGoCbg/c3w
6WK3e72TilEe5Ys53FvVl679HBqfhvTutgetWlEpWRgM4XPjLLZXagfL6GtBvohh/CS1/aNSJtlJ
M+sfrqVvgVWuMe9s7zTZBOUefYmrka1BD5MsImJdkorKd3lC1gZE+FGrooderD55wXPa/sytQ92g
ImaJBzmu93Fi8L+NvVFsTWqurJ0vVJ1eEyKlAWVxcYxp18PDG6uXLDlZPdJQzHNo/Wd4rG7v8fXw
CDixt4YWm+y5mpLG6NlfMtUROhAqXrQfGgExy/6spNGnwXyG16REp0C2DoAfX5NK2CA7nq74xZMD
EhcSDe5lXjfLh2dotGMOnYJ6GVPXOwR11t65YSnu0K/3jreXuxJk35pagkelMgrEIuzVS5KJZ6GP
P0ewKN42sXZy02wKeD/gm7w7F0FBhRU1CVT1Iqa19lzJtHiTLhPu+37ojup2F2DNHkdIJYlXIfOl
C3tpgv5hx9dzaYf0UGr1Xjdeck3de/VGo2tt794amn7ImwxUasQoJB6wdwUMMWlgd+ZGurTmCHzq
YCWJcAwRTL/gjQWzKeO2lyvtQjOo8J8sA9j0BnBp7TOnAfBfG4vtGoYqN8Sk1DDQH4Z851f3lhA5
klsdB/E+l8ESj/kHK943/ZOltQ9N+TFvXjrxWDL08n5PeftTFhsqDmYbJKAnuCHjQyZXu2lTAys/
WFu3/urGckmRyKtUsJYl+0GrBt6MbGwcwwWWQgT1Iocbddm1XJdC9kSRTo8EbopFyLL0ooAAwNAu
blLHsR1JFXlmrlHaNMp2n7mKd5al9rlVEyMG7R7cKy4jKVlj5GdT9bfGDNY+C7p9fIT03yah17kv
aVaqZGnrape+OaWN01Zn7WXTYbeMLO5BmOvcoYDu8JLJqm2Mjus/xW64+3fn92Yxi5JF0ICxE1tL
u5RRbifhNxXGxFbYyGZWneSNkUURi0paEkQlO6YnJ7m/C/znNtp4Vq6FkLeHsvjAs8ZLPb9kHexV
pf7szC0KnbUD4cShX4crmmnlxW3mWkBsRKvUL771s5RG4KD/jErDq/XPuz9dGil/wzvEmZSG597l
QpbVBmqKHR/qqipNURG33PKQRUGBtkqxta614s5ULaUXxagnSL6FBxh5VZchCjWXTvxHriJbNT4Y
nZNW6YcYRXgdMtxo0J8C/RTqdqIZd2Z9374gCxU0h3SL5Hllky0ouP9mJyi9LEuEjZqNYQrn28Xl
9ZZkz0LpolyE1svWrMeKu8wMLT6vpmzMnKwbd9FRXQjQJMren3rgKBRtwBBRaV+20CMa+OLoTuco
I8wcUlYHc+Y+/wtneWNk4fXahCf1vUK/lMgVG2cjcaBO6d49XQ6ZMJgaKrZ0xUGkLKzAkFybbt7o
0+dLm97m+4W7fOPKWmtZAQLgFSLScQHSPb363lzRbV772kCt41LE4XDuNPdFgL9s3xaAvYw4FeHQ
t6AZ5LWU30utaZ6iMYJsHEzWljjnSrjiXYmIBGgYQNnG4hNUQOsOWRsbF8l6MTRkhvRjsdkoWzVC
MRwIpDgRGE3//ma5Q9D1XWHUBiX3e/ieFNlxq6f3ewcDB/9rYrmOxssjKcOEpVBh86XvTf61iZl9
kTYg7Guf7VtDi6PzJb9nmKYwLkr5T+Sb+7F98ZpL22y1gbfsLPMAwWWqo2mwU92PnfYp8YYPeRD8
bsWNhHTrcBbBXkvNuC3dzMDjGW3t7co3bd//c/t4Nows84ig62JXynLjEoq0mhk/boOHxN3fNjJt
yfwFRO2TBjAPIFo4uPPczYymdvV4sChLGpp4IO7JOz0alEOZjdYuYGrDDzz/zjfrrXroIsJOgu5M
g0wIYlr2cGwsrhVfj+UIn5CdNDciUGtudvT8etxY3roVQ+R9QmiiUDJfnhhVbmNEpexUXd2f5ED/
o6fBpvzB4qT+sxZY8yYLjMPLC//uo3BsarVB5KUEkmOXdTg+pWI5PKnAdw4oPqJTm2gHL0cfIHer
6CxkcWeHPdhAv0fSixCtPOTMptoIU22BZpbvjv/z66DEMSngWADd5ntgBv1YFnInOz6MsKUh27Jv
nSLduu+kdJ/Ejqsl35ugcSrGHMxTWhjUPV/L5GSiGJoZG7n6ojb398cAOcDREKKjE7v4cgRBDBN4
7NA08nZN9d2CFqnMTu6A9HW0YWrt7KGkAMjNDUtXZrFu3xu1Cmi+5FSC1txBqgVVQ9TnG8+6v+M3
b76gvyuiLjbNvFEEhHVqvr1xWuZJ23i4WBLLd9koq3ed67d3Ws/2BmYqPo+IIO4z0/uSuZyz5nfi
ieLYvepGn6EcaO4bs+uZxmXcUaqL4tjLo7cru5Y5Av6yHZZuZUNBI+zNOpaPQ+dCIOXS+DfNTNhb
yqjftVqu2WlaSHuGfl41JUru/VZy2Vbxa9X06jFqEv/wrsDxd9mAh2B9ITOkvbj4fgsji9puVGWn
cEP/rjFF11HzPPqp+tU/XdKad7pUmvs+LpWNsLiIWP8xbDDBQi96emEtPMiPLCWrPUt2RkE/lm7+
IfXTY16VHw1xuFM8eP5iaaPBueZJ5BLUAxE+IwNZvE+EoCl7X40Vx6fibHvBQ19B03Z7P5f5zd91
gUSlSEQFQmLsaO5HBQT4hGru+SY9DdWxOPmv1T8WE4Cujdj3j01N1WX97crgYlV1LUqN7GIwVHrb
Sw7SDwESve/6J2b8le/ek6fsG17Jx411Tn92+b1Y9KShZ5sSxmUFV80jQypbgza0+9T6+/gjtE3n
Vj2iaSJ90E7M6j0xArFhdO0EITcgUSUbloiF882tUhXifBoGTtU0OxD5YbAHUqOJX2AZ7h+Y84Q9
M3sNmZmPwz9MzG2Yn66ZqzVz+/ByAd5FQjc332cuwmOdKzsCtO+nJFTLL25cGONONUnvkizvjq2o
j4fRlKqfpTeNanpG9pB5qrlnrOdTKkhwpkl1dOiCtDxXZf/p9i9cu8GYD0YfSgHgQRyb/8DAEhhL
FULFkXJzfM6SqjnICoCVTGH69bapte/3v6auBviiYUgtJfYUZ1QOOrIdunpvya7dxNk9ScFZzrbO
fvpwrjb/f9fGVNh8bR3P01KOWFuj5g9D0T4OiXhE4OADU4bHEPlTIBGSEgMPGHZ+V+zK9Pu/WPHU
Qoccnfrs8qlHIxK0pRIoqMqamV0X1ddcFPeyMX7LdVC84eid0mCLfGXt2jd4IyNdRdILc/3iXtJF
txe8EJnLQHmIevPkat5OHeQP1vir/uJdilrZK/2jZ+QOPYn9yA8pjO40QOC0/fmtuBffO5fwxM8C
j9IiQXI9y039EVFRI0mOgfbZrQSnCPRdcIjbD0Mj2nIuPoj5R0+/K5NnPXWfPPMbzfmNq2Ml+SDr
hCyKM2D0fjlj4BteFStqJzlu9oGTJvy4II0QEPJ+R1aw5XcrHz3WGIQF8EPcsaZ/f/OCAwNWdLk7
aVXCv6VJ/TFJh5OZR186lDvkjiJkvg/qmCG6BqFDxzA8UH3epS+rpyCtD8KmVPvaFYOU0n/AVfLU
a5r/onbQ/SQTEJRk/uV1lF981bXdOPlktclBG2K77E3Ptrz+vla+yKm0EQXXdh+Wu0mAeELGLeUa
mkjXYXsgH2sF4ZgMD1IVHVJmT4fuVdoizp+SgMU3T73q/9oCGzdfqVJmPFlKbEnVw/Bap3an2tYX
/azXDzSBb3/ey5nB6SJFBJjM2pj4DxisnRsLOXozziPZUZXWpne4s2TP9n9dwvJzJiR2p3uPej3s
htrfle2hcC+DGu9u/4aV+43BQfIDCZLaiXh0/hMg5AojtbH4wDyz3jOO6u4sI97qYS1H0f+uVJs4
OyhBTmnK4h6T1T4QTS/g0dZCnOP9oKn2WUFBXC+pQir+Q9aXTuvu2zq6F6lEMn9bNOMxz/M/6MOd
LCJQ3AFD835RIN/1Y3Iv5f6pLcT70FM3Pr/ra2ZKohAGYTgPLP0SbxOrOS2JqEJYtGw6Xl2HwnsJ
6kOFWpO7Dzzj9+0DWDFHLkr9FxjYJBG18AFFDwWp7HlkgWazdt1gFXap3ZUobgQtUyF1OXCBd1t6
iys5HNGUHoNFdOXUl5mpZPkpoY4Bx9izKLf+SNx8l1h7Swsfm+ZBN17D8Wdc/FK9g5QoiR3VW3Jf
/49fMEFrmTe65kczkW9FrWeQHVSjw101wqqbu+dGdP8M5o9E+uML4Sev0+4NofrtBjL3fLpr+3bj
G7z+3qd9mKYZQMNCdzt9H29ibe/HqccgguzoL9SgD7BiyENybEJ511jaXRFdhq33z0ownZtchBhY
GbykTXgAaULT7INIAeo3jsqzXIfdwRyMZK+i6/arUpvkWMZKDII1MG1mRsW72653fbnOf8jinslC
Uw8I6rJjCaEA3NgvngZrjI9q2YqX26ZWAgC2DF45U6ZI53exaF1A2DkDKOKUvnoMVRUqZzV4Da09
LMPQ0X8MrIumwJrSH3I32+kZTCn2+FrrUKd8TPqj2f80Ji2RHePAPPjtzNwUDLy+dee/cLEbnudH
dVnLCPxm7i8VUU6vPipWiza1DR/AQx5/Ajl0DMQvaAkmyZn0z5M+BLyzGulwe7OWkC6i5fynLK7b
sQQvNLKZTmPsjE/tcJTEHVrKXcv09S5B4CvcKEsuuQj+Y9GagEF/B0OVxfH4eWzVQAFlR1QqWJu6
j3pnj925zE071KR72fxVhHD0Zicw76hIH0vp8xAUp9o3SEuPg+c00c70Nn7Vktvm768i4wLQOVVh
6JrMP85CzouMoUeFx1cbf5aHoDqkXosa2jA+lq4ifBy1MLBryDGew7ayCGCpePBqCdo0+rWQgPxD
mRJ2D6gYd0Xmx/vAMts736q+839yLJ7NT0Bkv0q1ET3UtAIuWSQnzMXFzb4HirZTx2S4b5tK+hdB
BxQSOrZM+kK5vLgNpytfb5kCmUogXWtTHxwumWRB6K1mwi4z9SfF8tDZzUTJspm42hJAXLtzYCPF
Ng9bSqgL/5qEH2RlxL7eqvui3PmKbpt5YPspkpjorVqJt5HCLUUgpqNkqGaaCOc4KUYs8gzdEAy3
8FPFSfSmsdNWLD/1rZntmyD2fwJEG86K2qJDFVRReqdlsHzno3L2Iqm8k+NgYDbBs753eS3tPDhq
f1sQOtlpXPhnoXCVje9vJRJw9VO1QbUC31lyCqIUH4eF1CqO6I2nQpVb8L2NDLoianZy4HbvLjcy
Q4B3Q08MuyBZ9tzL076VwqZuwTLVX2W4/rLi/e5GwEBwGxKHCXOzOO428ErVizvVcdPKDrNiX5hI
StB1C9wd9Ad3cWRvQaSnPzlPoyepkWmkbtLlA+UzX1OWZK2R16HqjFB03CWKGD7GTakgCmtKO7EJ
wwNtv/z4/rjJVS4z4GlQvKVHMLeqE8RqNQ40pxyzr7qn3heK/9kNrLuxaT4WreN5/akagwfV3QIa
rXxRvFNFasawZPBJL9y7t1Kr0FpTdaxStu5rFUmXkBltYDG9fgwiAWZWJFR/lzBtbRzuFAMXOz1d
qwyHTJh3nsrzNbuG3pguL1YHvU07QobeL17LYeP6vn4lQGTEKwWOsama+Vcf6U2WZOYShSj6GE5U
CujHDTD6WUKxNX23tokK2qWw/+M0UMXMl9InQhaGg6Y5Yt06narsDP977977nn/IB5dS7fhpw2Gm
zVluHm9K6mq8LUEBLbK/VpD0ps5Nzem9vfc8NVmIO6INAX492EWyK7/9Sba4A1Y+DTIgRuyn6b/p
jTFfJbdCxYRJojtW8JImUI2cgrE9DV6yS6N+o8ewZovSJfipSYqcRvvcFqJLXkMTSXeMBsVvXThI
hbSzTOGkpAksLl83tnO6txbb+Te/Y5yMYjSTqHNzjVQVQg3ntlMLj+r4oNWHNDhlmQJLYkTX1jzT
dgexurtt9tptaEOyo6isA9ShQjy3WhZmQIPfNZzE7Q5eKrW7VuO9YOnwevfdXlcS4E1lvwVDvf4m
MDsRM5A2Qby35C2sLH/MeK+ajlyiHp1L4V0Zhd797bUtEdTcm3Mri8AyCKosZmoKgXXhf1W8yB6l
4JmPcO+a2VGp3H0hFE/dF4W5Kct3Ksj8Wv9XGwaHfGsw49qX+CXEdCpSkF5QE59vsyEUoSDCcu/k
hXhIgkdK3vnQ2GAnaENuHOkUqOeONLe1aNW4VlW0OneFk/rh02iCc3H1gwIDXTxuBZ2VZHuyNcFf
p3uDutt8XXHfqYVWIkkuTVsqtMH3IKp6dCjRhGy8MtqlWSk/eImORB+UFo96EXVfbp/ymisppGFU
t5AkBdMz/wl9lA1u21WmI/itaYt13dlKrm5Na6yudMKewMTAjUzpaW6m6jxVHNPGdLzwU5/ntp9o
dqx8TIqUCd3kFLoFkc9kduTn7eWtnSZFH4pp1BuulWRkxsua3GOHsyIpwFf0/QUi7EfD7yHb1but
Yck1c8wVMlfBnDolw0UUioTKSttoNP/eiILwsSu/BT6PF2mriLJ2bG8NLa5eq1eyoSgGdJCTHNje
JTS3NHi2LCxOTAuCoQEzZCJ/5sjW67DF0LMWOmkrQTVETxQQwmT/zb3eN12pCrVoOr0w2u6v9tJ8
VEaIIY+AsW/7wHWdZSKCmnD7OALX3uJQ0iTSkr4RTMfK/nFTm0y68fbxcNghiNdpG7ChtW3DxcnE
iJ40mhfhIzBLNo0pMieJ3HqnZm65y6Vii2LlOvOaGApV8lwI7SbGpvnmocmB3EdZGU4qvGSMuA8I
6sbDxlK2jCz2LY8sF2aa2nBC2YfZXLRz6fH/28jSkZUmnXB4rCT2dnL+ARDdPtgCcKyshFSLFyDe
xot+CXewJJ7u8uCLzhB4dyCUnKCIdoVabjjaikv/5Whnwocnz1WqWsrMiwVCIjp6EOzB1n7MvXOk
7stY/TLGKKJX/QYecyXcwPzH9B00VxNMf5G1DumYjERs0cmNk659NnaZMqmmbNRC1nZvmonUKZ7B
Or182qSi1zdDMooOuXN7ZwbxPhJS4wg+zr79oa4ZAvYC8Qrzl1TsFteh4QmiWMvsX6hl30pI4VPf
emrL7vQvzExEm+i6TQ+XReSh4anLmYsZJYKT3Hj0w0+N9nLbxporcO9AdAbbHg/6hQ0/jxB4sCrR
SYraRv0kbdtDm/9u0y8Ts8fGglbSIwIb4iMTByQp0sINUh5FJn1Q0fE+1O5jXWT7Qtcp1j1sKR6s
BDfI++gOTmGHesrkj29idih7o8iQrOgI+g/V/dNl7y5HwBb85u9PC33z9ytJjlS/4++Pwwcz+/7v
/j551lQQIm1fFr+UXgpjvQBZ2ZhFRdAMIzuyyrvbR7/mxdS3Ju5yhv2Q05svotASv8yZDkbu4neM
WmAPekNKN/Ka1SN/Y2QRm11NEoDzyKykDQ6W237Ejz3N/66I37Juq4K2FmbermgRo+XK86K2FkWn
bquTIn9PYTyJ9GivCRuOvPbVEKIZa9cmMQ9z4V/KoKuQIWEIKH5mu9VrPz6rmNSPyVbtYtWViTLc
ChR3xSX9g1t7PFwri1hd0REcbR3529t+sLZrGix9EDfyUqO+NvcDVeskRMhx5jRJvsu1+iwOxQMa
lbG3he1etUSEprYJOIkYMLfkC9po+DQ+HV05JqqtFTxH7WxTy3ftdKboTDseGi4aU3MzJtg5PyHz
cTTGzJsPtXQQqBFLLWJHYNa7Ldr8te+IbjjYT97WUF8uoloO8UemUEJwDFf4GNKp5v/DxMg/t09p
OYc1vXInQC+3Dakh+IJFpE5CYESaEUwd/uIx9SAeibQBvV3zWGsPutXYdeDZUtk815l37pG821R+
XNtXZPoseGRAFlH0ne+rK3tWUEqR5Ax1bavNa2Y+WRGmhlOp77P4cnvBW9YWzjLquQ6BTALCNPHt
Us0PlScy/mAgAnkcheFQ1MqWzMJasKIkA034VJkByjZfoJhGcSnVGmmKe1ID5Ca79iRbv6Ff2bVq
/+P964O5kgf1X7rUJZk286pRq0ZAiLqcY+wtp6EGY068BIUNBtPWAKXftri6vIkCdIKjA5hapPx6
6ClSn+GoEKfachLBxFHYSnJH1Zkkcws1sfZZANklQnJRks0uzs/Uw5FWYSU5efCc6w9QjWhbdCYr
bWLSiTc2Fl96MgaZpUX0qXoyf/BefH4qXGSfO0naD6qMMNYd/bA2+Fk3/2Ivp9yPfEZD5mR5Q3Oj
NnLVldJUxkObD37gnx0qqBBrkW4eb5/b2k5C/M8AAdWB6WE4d0vJb5Vm8LCFwDbSONorQuG7unon
P97fAAPUgeKgDLHRVdI0zd8NkdTQ9MsuSmPD14Q6xxbZ1doVgDPQqQTVTEFw8tE3mRN1yEIgEZWc
DparLjp5wmCX5tPYb7wJV65NxAIn7i6K8VAaLHw9RWlPUKe3QA/Zmt3TrruTs2qLqnVlNVOYmIpF
VIwY8ZivZlSloc/QiXDMJukPnqJWB2WUbMg5956ZCxsRccUPeNtQXEQZdWJZXnh71mWa4nfkUmr4
KTQex+o5H0/vdjVMTGSPBEHaDIuP1uXB1LgNN3QMnGwixHtMh6qFArbaOJ/1tfzX0GItPepVecFi
HT3/0wRO7l8GbSNJXzVBJ2YqGqqkt4sLs6bnLQfTWoYxheTzgfvLTrc2bNXPYLyDeIX2ARiduQck
QiAEfudLjiK59WPCDN09XdMvt09l1c14ptMxIAwwTzQ30jHfokVSLjkxlFT73NVgUlM1964e/epX
YAGtvW1vLa5O2abJWM/fR9TC4FhZnZY1qeSIY9Hcdwgn7lWtCHeUekRqRYJ/MIJEO0lRgaO3IWMV
kpzvEbPaQkCtrXyqN4tUxqC3Wbp8bQXkPEJIypGFtic/Vpb72qZIsjTPG0uekpdFOZ2nAzI6oCfB
lWqL5Ebu0DdNh0JyxmN5HquHGtnL2D5Fn0kZt8Q7prBwZWt6mU5NbfAkC8/saR20RoctkF+2lt+5
AwlGJNlGnh9V9eX2ylbyqAlRAHqRwWmZBuzceXKvGyA64SyzxElSRzCB5Orfxibfm8prs8X1sG6N
5hbRXQYbOP37m/gu0bIu/JKlldzAyaGnI7lTfxXlXtLt2+tacw0uqf+1tPjy6jok+CdYaidlpR95
8q3Tup2e/oso8sbMMumNOysIhY6kqTK/tHq5E/3vibUR2KefuvSHtzYWUdfruy6q2skfbPOU5afG
OHyox13zq4s3VrPmeaScaN0y3s5HtTgexH2KFm4UUgkll/dmNaYH1QjKe1LUZpcmufdxrP2tW/Jq
eWAkyTbBzoKloR+4cPcqCEUjBAPhyONoy65333nt17o59pZ136q5HYy/ush/ve0eV9GfMtMUlskx
gMwB0p87olgGalu2suAISfZRKO5DMXm2tGqD+eC6XzSZAQs7IUemB+fyyRDniWChD+bESbGXrM/6
LxVhT+akGL3zjk1Q3PfpRjF1ZWVcBTRyGVhirGb5XodMmqEGVfTPsG/ZYXWq29G2ug2X3DKyuAEG
gn9bRLJ/RhzGDw6wBynm13ef0Gwdi61z3VZWEg0Tvl7ZOlU6vuB8I824up6nh/KbvVq4nlBYPOq6
wT/rD+mxfPedwV8HVDIpR5OP0USZ+1gbxPx5g5Po0g/U9G3ti2X8E/dHr3+osz9eMuzM9v1uzSMA
gBK9KEoNy8GTQodqqE5G/zx0oJ+t0mbCd9e3G2HiKrZOC6OuNM2V8MPFRWztPJ9WUK37Z3LsnSBG
YD4qW0oehvbPbR+4ikdzQ8tnlJiaulDJcGS3ocvj90sSnF39xODhTtxCeF17NJWgib6cwhNrurp0
Yb/N9FJLzgGfTUEHL4az7t23BX/4rZHpR7y5/tpKpUAyYkTw3QfRwoJQHZPk3R8nVpiGndJayKiW
jQF3gFCzDdXkPJrf1b6CNPgh3RqQv0ZVTEt5Y2SxlLr1I8qFSnI2YCb1k+7QJsa+zKOv8Bs9WmEi
2Z1b2nKD/u0AClEpGTHMizM4xV1f5gwjbZUv1g5Qn96/qjKVXJeVUN+vs75Ng+BswV6pGbSpTsXW
SPuGjSWxrToOagijQnDurW+laO2mb7hoturUW1YW970a+VZWlayk1F+0Cuof6VMjb8nkbBlZRPAu
rYY8mIxY3nMg5jsJdQst8DYC7JLzE+wiRXCgEmB8+LioDc49vpIDmHITMTlXLeRQpn83uJ4dqTaA
CbOJHsUmP2RNZsMMcJayL4H+W4nLY1sl4LVRFY5/4zx3YqXey7BxjuU7GQ2nXwcDB6ARAEg8bJfn
aYl+l4Pjys65WgEdRrTj2Eh6sgvqpDoMShOcbsez6/tmbm9xskaUe1Jk+Nm5AH6kjpDRbmnwbVlY
HGsUN/6Irmd27iMIgvTfwdZ74Tpbmy9hcS23ojv4msYS6Ge2DeQ8IXaE3xI8N5m+pyx60PuNi3Rr
TYtbuooinpR5nJ2VTEOBDnFgceNcVj6GmR9M//4mLltdVmaNG2bnRjohcemM2gNq6xtIwlUjBs/H
iWsWoaXF0Qxa4Htxn2fngZ7Kjsbt1zYnhrhp+fv9Xjbd/zzR+eDoqs9XA9lhxoBrkZ0Tf9RSZuYD
9QPTYVtgqOssgJcCqQ0tQuh8MTQ3g2Ku2wmMDp+TZwXJXPNrVzFr2W1EkDUrJBnQHEz0zTBTz61U
dWw1AVnNORIOSS5eikz8o1b3YNa3wCgrbsbJMDZnkLOZYHXnltKOQeRWT7OzNaaZ4yKFdbSC6vX2
2aw4wdTuhGqYDgLgmsXZiEyI5GqiZudQ9Kr7Xiq9HwKMvHZN+W4rxK9t3Vtbi63rzEimNIytYHwR
i/Je0/7puZPVVNoqCF1VR3g0UrGdyjBkhbTv5ltXtwOVk1bnCzWEY0xGsBuj5pSX5U5R4n0rJrus
8D7Gvn5f1U+3N3QlHs1MLzaUolIyMUPwVdEVt/F9eR+TivrZoY5/WSGkVEJ8bgKIc2/bXd1cFLgY
VCdZhOR7vmQpcispKrPsXNm9eYlFOIjuNtUpV73lv0aWr1QIIuASafmSxc7cu/lLE0J2lBooqtxe
zJrrUyqhrM9oMPX9xSaCE4X5rRnwyho5XwXy/v0QF1scqdfZ/FRCgzxkGg2Z1NfnWyabpRaprpeT
PdEXFBKnN5oPqmH8DBhrtS1V3nh9r+4ewyD4I8pVMATN7SlZo6aIhGRnM8jSQzSM2UFAsuOYiZu8
k2sbiCbZ1ITRoaFZxsIqajS9VKL8bBXuqZIrxl5drQEjc/uc1lYErIjgAQSVGYml0zVSwi/I8nNl
PsE3uPd5CVXJFinyymIoHkzQL3BSxPfFOdVBbI5KUednVTzB+YmFf5F3URghJUQjA0qX5VXo16GA
KnlbnKMgfzKz2Mn88bcq+7+1dEtB4XrLYNZgiIaXAaQndG/nTtDESZRKiBuew/C7kH3hVaAal/ee
ytzE4iKsk6Zr2ixMzjT7ejSPGbKQ0pfbNq7DHDaYd6BQC9AUF5gvA3VJty0hqz7HbXHv6k7hvxTd
o+k9K/FJhJ9G3PC06291bm+xbbqLnpsoY8+iXiE+DrsohUj1XrT2t9e1djxkQ0j2UFOnFDP9+5vM
S474DxX85JxXlp16uhMHjyrkDO+1QjqEJAn1MJhgMDS3YoaZpwtpn5z7Xj30A2y06X6zmHR9RBhB
oMeCaoMx0GUpuCgInoXO474rxl3WG7baMWvQ/gn8fsewZXaqsnhjXdeX0NzkIm7Xg1wbDdS651AT
dlL3aoDSwyE2GW+vTwk7UGZSKqXcwxDcfP8AFgV6L8rY6dRDwoSUBdPAJoZ2ZTUgDyY7f2kqrviK
cy6hSDeSs5zHO8OVeJUlFA3ET5tHNZ33rKI+Rek3lhZxdBgTMa81LFnNl6B/tLot1qFrAyCy0A0j
OaAfBxRzvmGyKUgUlAbXKZK7NIJkOtiC511v1jSONIE/yb0Afy4utyj1FSmvMssRmvIQCa9eMjLc
nT6kcr4RCq7ZbCYsFuAluFsYSOL5N1/MMEp5qSiFC4ziV1rvLfGVhscRGVIbERphlO9a4YFhZ8Ec
fuRUEvL67JX3Sh0ctK0Bmms/nMjVKW6C4gWavpzUy0OrGZV2hO5sMLtzbrQxSka0CUpLTO5uh4xr
QBUvJxwR/B7NKh2RgPmq/TIE+xrVLr2Q+pSbv2s/PCh1dtcL8kOfxE96KlLJr+w2/hHk40smh+9+
L06IsalHAb06MOJFCO6gWqt45QhOrrR7WTkH3kuKlNPtZV7HeZbJgDjpEXc+XcD5KvvMUpSunlQI
VfdoITZHdPQG6zj43xrl+21bK6eHo9IImfAD1/qDplYWSt56wRnOxh+x8Q3xpCjVXm8bWfnyCCBc
ldyRjHIuSQ6LKqmjQou8c9AXzX6E7AzOE3ULp7KybahtcR/TxcQ1lrFejptiHChOg7Z7hJXlg1J9
CNWLlLQP6vDj9oKm7GEeq3j10uGGYF1i6nGpCSEnPuQ1rkChzmz3CcT1FKddpTrCLLqL8z+FvlHc
vz4l7DFUP53SxOu+yGYan5R59K3gjCj0neqPZy0XHAsijdvLWu7gVJ2mPMHU9kTOxf+cO16g9qMR
RA1FziBpnaISClpISXoUM4HcGd7QXchuvPOTYvSOwgsTBuB++G9lUbxKQi9WeYWG5yp9EKSXqaVU
/7m9rqX/YYJZWGa0IEoGI7O8Kis3MFI5CqLz/5D2ZT1u60q3v0iA5uFVsjy1O91ypzP0C5FkJ6Jm
iaLGX38X+5x7YtOChd7fSxAgQMqkisVi1aq1qIPxnGqMX2KrWBvTvt08CKkLriE4OkiE5TZPMrip
l008OxFA2FxgK4ijh1M//KrAWJgOa94uu4RYEwBFoA8DWAraN1KQSHqjVC3wuJ2cFiXa1EfxMnG+
3983OXt6t+GifoCaElxd7ik5nZukzBuzU1nWAVQcfQDnobcJLgN/7D4XzO/Z28ctYrIXdwnSTjze
JGeYCz0pajfLTzXTfrEumZ/TyhyeXAT2TdOy9ECJPe3GZmh3WdOuMXLJx1qsF7cKGJ1QvgBjiOT/
6giSWgaJm5Ppgb8i5e6+7qxvkILadMO4M+bjatKztMPACNpijwHikjVTR8bNRAfV2Mmd9XaDiV8j
IAPfmmrj+LmSpYGVG1VYMJVAbKBvV877TRaBBeMdDmwywhhqeTJ6VumUzh2tvDzNnYtkNWnYDlKn
fWBSVHWddqh3Kq+bMNPrbq/VXgpezDH1DuU4doZf2uUUQhO9P1ec5A9JwapzXqjJSjFp4fBiPh8E
6UhxBSZMin19bJG0gKTUacydLMwVk73llsJW6hI3vE3vWwFwG74CaHx0eRIJNGKlqzVufiKvVf0n
fQLesdrZn0HESB4zPajHoP5tKPv77r4QMwSsXggr4VGPkY7rgOsZxNVnDZ+/1v6w/jf9pCvH4iV9
vW9lwa2vrEhpqdk5VYF+T37KyocYyVFW+5rzGXxYjZX76hrNjy3djf/ZyL9rko6wZXAnrlMjP0GX
fgwGncXgrgGXNsmNOYxbHm/ur24hEAIrAvoPIQuP56p0aPs4ywT/T36aKrA14r4/FubK9bv0mbAs
MD0J3hT8b9efycqzrsUJyk9VV9PAUlPvEY8iCoHw3Hmu9Hz2a7aWaS59NIBUEAyRVqP6LdlEBSnh
WQF/7MjzFHr+7GvzL9r8SX/f376FCKQjBoiECWVGjF9dr21yaaM6DM9w6DdjqDSOzbNt2+1jTcom
nAbFOqDcSj9NlfITqNm11tiidXBxYjgBx8CW+XOUDNPpoMUpTs2YbWk+TH7dfHca4LNZ2CvsZW7p
W5mteMyShyK5Rv3RQ6kMCf31kgdzaIBjtVF5IJkvep8jjQh7WRPCW3JM3NDoxSCZB82m+PeLMkqZ
WNwZGMzk/NiCjMaIH+u1lv+SZ2J08r2Ri4lDGVYwGFY3TKqwkfjOHuCFUQsc5g/VSqB6H1W5zHjF
qYYyGKBg4l0C9PT1YpI+NgevqMvTVD8nSYKykBqAgjttI0P11RJ8e9W26IApeGOE+0r9VHkbongh
s2N/SFOfEgMga+5gMDp5aodvGt2Tnh7ree1lvLTrlz9U7NjFrnc1fn6ftuXJAIkuGtb+bGznrAjv
n5pbF8JjBrxPjpiMArZBOjVq10zDlAEnpvev2dnAm3vW8j2oydeupdvloDgvSCyBcQXbiRwGeNMB
zVir5WksKkg19b6i/Wy61FfnCtqlfWBBVrjk9FXLXlxVwTs/AzoVMp2dtaXKP/cXvZAuuB7QRRgl
MlAhvhGrh2Dr7Ew2AR6HbbsyJJ9yb8fnf5LiiARhS/mwL2YdnNnGgzv+U1tJ1BgsmOw/Q7K9/0tu
IAw4tle/RNr/2W5qRVfwS2xnY04hEE9PXdhv+21+oM/usT8Y56r3s95v821dfZozf1UD/AZHKP8G
6VqtDeBBwE2NEvPm2xDSIAv97hv/tHb03kEy10fveq3ShZowrigF9xAjwy7Utv2JH8xQ++xtqyPu
umMWJcf5oX/geyd8BnvsVtmBNXiHs7WLn/7sixfmYyxq3++qTRmCbXjrrITT25sKvw/vHZwF8X6z
pTjXjCxtQIRanposY9vMmHH+XYcFWt51O9VKjbClNgnLkq+9gRZOISyLGomONwOUbK7PujHnqa2n
aXnKZsXn9a7poAjrt/xw39uWzIC9CZPJYu4LBc9rM4WCtEAdm/KkWlBTGzuoRpjVI8tpkKyVY5b2
0hZiVoD6YgzmndDwInp5iOUudMpx3BnI+iyARbv+ZJAHMKkBj9N8t9Z0wBbyXsxEIXsSXLmYVZCn
IWY3nwChouUpbw6W2myV4beDhaVvBEPsRMNAeQ6W2PhkQcF0Zfj/ZmZBnKAL23LFBsOQhAMVW57Y
/Muju1ZDATv+njd8A4lrCB9346+q38bdyoti1a4UPchcp1lawS50I7fO4EGV7LmiB+3owY8qI5g7
8D9ObxW0Qe570lI0dzETIcrcJpYuZR6pXs1lPzEcFYWlAc3KFI141Iy0tlrrsS15EtqzggYFqdWN
lCc1pwEDk2Z5SizQ/HqUKrsOLDm+Q4Z5W3k8DVPb6UBHWDYrx+U9ZZQD1oVpWahnKJo5B469PMW2
FRiZ+erZb3zYal667U1+0LjtA4I4g2fzxYNebhMO4zHRv44sfyQ22038GYX6vf5sN3hl3v8ANxVk
4XKXv0369I6ZGA54R/DpvaPubFptH1OMqQgur208PXvhiDcLri8vuG/4vWl2uylisg00FBB0kQwP
Nm+8psSmFGcUUg5P4EAnX+wq+M18LUBlxedBHup+7X/9DrWTINtgzCSog2Qbb8Xfsw3yqZCE93/V
bfqN3UDtCNV0AYq2pMjGGbchuTkggJa7LqmCanqai22VlzvqN6nns3mNJu72BGBSUHwEIFVR8pO7
5dByGfUO7G2nNJ8t32HxA/HU2Fdos7+/tNugfWkIJfvroJ0yo9XNjAPW17sPJHO+xqDzYqYbMHVl
E038T9dfVlgSMGVBcIsBuGtLkCgaUEUBUMPr6E9Ul7qgzwu6cskuOO61Fcl/2s7uKLd7ILsgJado
PNDr317TBHjRBVM1+9RiodZB3EAJIavQ+rVlrtTmFj+dELUDtzsmu95/4cXdZJnDrIxiRx3vFYVa
pj2q+uv9j3YbtLBIzB4jXhmoIMg3bdK4bUnUoToNkcOPTVBb/kwD8i2jK3Hg9t10bUh804u1uHpT
pg7w+CfuYSx+o9S73t5an1W2cuwX7byfd1Hhxoqu7UyZYTZpp2LPuIXT9FVLX7y2CxJ2dEGEe3/z
Fj3+wpb4fhdrooQ3bh3DFgc7kBFOGg3iJlwthtzGDGzdhRnxMy7MpB1TTOKOAHc5QWxDDnsL/FMc
DpA5Dkd9e39Na/snvebc2GVFMWnVyU7+uDRFYfKco/6n2KtEN2vLkq7mqcuKss51wLq6CtNc5WPq
jMzXIUapA+3cl1syaU8TlHP/bwsUP+tiN9sBelm5jQWy2XzMibl30n5jDXvUKHzHWMFtLq8RQdeB
uDeGrKRP12pjDPy0BWPjH5L8Y+nctwofzqgVSeA8j9qw4pLLn++vQenzlTNgH1ODTdWsnynxW7cJ
2gMxn+zz/V1cjo6gV/3/K5O+nt0jtaIgrjulyan7Yinu54mHQ/o2sX43D3sPebuXdQe80zEiteKj
72MoNxfAhXHpG4KfN9fwBq9PgK6XflJDFFaxMlTyGWCXfmxP3xxtQrMCGEwnTDMPZJZGk3wltp1u
7CItjy5XQPGpgMl7ZVvE1XPzy2wwL+KVhCqCKX3wIvZ6hQxA2xWfkocmUBxfec2euxe98Oe1pHrR
lpjZFpJSACRIoc4yitZLJlwP1N0l5jej8g0yBvZLOwQcSrkQGHbr3b9ZH746ZmRBGoM30/Xp8XLc
Iq2FWMQhGW6FxPvWNy+6u7ONszK8xvPvsVm5ocQq5B0FyxvA1SgdYnxMuoZrTWtJXyDIznX5TD3v
kWtTeH9VS6cU/S9gO0TN+YY7YlBzEBiWLnzZ2XOEgaF4oN0QDOpzQXKf8rfG/FgLFtTSNtJS1Pfw
jEc/UV7UbIAaHtTjRsRMHtD0ycl0fxi/3F+WdLe/G0EPEQPNopKIPPj6WxnpaDjEZEbkDj8cL5qH
Fij4U0YOHHNKlbri+lLk+a81TJGIYWPU56TIo7asAcxgNKJsThRUIJNQ7/I2NBNnU1vDw8z7lUqd
OEoXjvEfg+JVhxYEqiAyiNwbR9DXAq4eDWOYdhHqviByP4J+ZyWjkBzwv3YEnzqqA6h5SJHOiGMt
r0A2FLHU6AI868F5Hmtrdfnl1fy1IoW0OhkgQYBhz4hCcdFqd1Tj/hg3/iq+TCQlt9uGAQwgqlFR
lLctb4smTYF3iUxFDQqoYCSV5RN75eJbXs5fK/q178VjA+o0juVgMGo7ZJ+Y0UM+jvkfBWr89+v8
NSQ5uUJRmq5MGIL3+V15Bmu566zk4UseIBrkOKmAssHW9WLmaUZnwcBBasfMfEiLpH/KzPyD9NPv
KxF1KLgSql7ovl5bqbxuyPWZm1Hnvbjxk6VW/dkj6q7W+5dYMRo/0cfxcD9ELB1awI+BOxXIYIjU
Xts0mrpLe9UzopKx0GW/iXKeiwTAxmmDosr2vrEln7g0JkUIl4xtntYKfEJ/rJPvZn2gLCBrjCZL
SxKk/aDRBNAZOJfrJSk957NdJWakD+kXMOfPXhroJ82me64rKxfHki0hA4rpIgdSwvInM/Im6RCD
zIh+Tvo3G5DQ2Pin4H2YrmFdFlwQrgfsAJ6DkL+4QQib8WS6Y2pHMZnZYcgBrE3zjH18PSLKgY4W
/X+EOunUgrwa3GhxBsnvstN9t7eiXmNBBdiBr5D0JyYjv33YJVDgdXBdgGEV9DDSx7JmE9SDaeFE
NU7fRtELK3AaSBCQLAusaU2naMEBQVYNjjjBti6qy9euwbOhraoW1iZu0SLo4zbVUPPF7R+gTOL+
tDsVcJD7KxQrkMIthKlQfsSlKMr1UlzvusRAuRe3FAjpjBiVzsJXygMY6T5VJH1iMVs5ZAvhXUcU
QSIjyj0381sN+JG9orWMiGigrK9+FAJ3jfHn+6ta3MkLK9J3Kw0+Nw1Qk5E+7w1wi5QY/x3Q/5k/
SFssguLVcqTtS9UxQz/DNiLNnLttoQEOBb4t1FSbVfnbhcOMsItOKzJqQewkeUdjDLTqIAMXlRDq
NudImZLnJu4fSiP3c/7JM6DoVfkNZGWgsf0wWU/GsFHiABNPc5EHVtOslU7F2m5cRxBmqAIvZLzr
Pl+8VEtdoJBqYkQzkl4PcmY5UJyfqL2bSVRjHMXPhnj/8e+K1wRoDVBbA++O9F3HptIzu6itKDd0
31HLbZ+9FNNv2q6VThbcFEw7mH9CEmKgWS/i3cXa2nJyVK4wO5qUT64SmUnY2ysP/QUfvTIhfsKF
iXSe6rQ1uB3ReU52bmkfMjXrNyTNLR/Rplp5eS9EaHTrwVeE7RMiRdLWxeDTTHWX4N6pkvjBm+rC
N0pSrUTopX0Tby88hNDN0F3pPLiTNia8z6wo5iiig36xZ2jcwEPv+8HCWQCOQmBDxVwfnkTXe9fa
SOKnvrQiaoYpmDrzkvqzUqGL8KqOa+ytC34OY8ivgRcVUFtp54qy7wBIZVZEPPRMYx4M/Yazn+X0
2uZ0q+q+kX25v7xFi+LZLOhCHYxFXS+v9kCuY1awOMX6q0FpduwK47VlQEu0I8QSnTyhh35SlM1c
OdPmvnGxHOlYgzgEI0ygxFMB4Jf8spyymCQQ9Ylsc2uRH8ZGCdRuP3THlK/cBUsnAH1aACfwKTEn
Jy2zQZpEVIXjNCuGX+hvY0f9nLRBtsbNtOgu6Gi6iJoCryJ+yMVRs71htM2ZWJECNVmu/ubGD4ed
eTdsh2Hl0y2ZErgMERChcGFLgcNrQUuKEGVHmp89Ql8HBY+1aSwZZyAuHQSlvzakL8RdJ821rLQj
F5J56dC8xiDf8djvqiyA96BBq0D+KSbPabIW8pe+GFBF6DkDPwjCJKm80kGyN6682Y4Ku0Ql3nA2
+kACi3tPrpb8ue+HchXtfZmXxiT34HHC5jKdoN+lkyrZqQnImsPCyuuT02veL20e7H1iJDYIbPtj
X8z1o9J22dvUK+6Wau7c+QQ+Hgdtpntf7/+2xX3AmBpETPDnzfB+SgdtGN3cjkhT/Zr4mx5D6y0u
3gqypr4jt6b/swsozaJni3IdWL+ufRdiJc1/rolqUnxn3ijahpSoA3ElAEslBftrV7W/+Vhsde3H
/VUuXRkgtkMzENPGArZ2bdpMysmuE2JHQxbu8mHlqljaw8v/XUrmLQzNaHaO/x3jMtO0y4J83uWv
91cgToIcy3AZAdGMiT/B8XS9Au7O7eTG1Inc6hPaff6oo83y8dc3tgaHHc9TREtLRISL4JJbOc9L
tXIiUjxUWEu3xjS4tFGCaVWgrFBIlZUKkmmMHa1pnIjR0OqDKd5DGyPpVspVS1uFm0YIJVoYXpWl
v4HiqrJ2GsEQYu9osm1eVucTF+PWpQnJlTH4VrhjDxOqEu8ctznkXhIS4MyzNNQbNGNH9ZCwIUhr
7ePlHmDpxTMY2AccIilfgAoHChciblUkZBBj1VrgOcyj3vX/4vK8MPS+BRfO4OW9kvWdjphFW6g/
Bpp1UjQU5BRodIFtyTP+zVcTjJAYORJvVGlhncEmFzh8O6rRGVW9ahuDGjJj5cp7atE5/pqRO9oa
n40hnWGGMsd9Klpt2I/D+KtNst39A7sUctARR6kbzyoMbkkhR6GgFEbx2YmAGfcLngYDy7f3TSwd
J4EsxgsUTWWoAV2f12k2xonNMWKCUgf60AazHhU6yD2gtPlhS3A3HFnMreDjeFLiONUjVfCKsCMH
w5jIt2f2APzUXP6LbPjKjuQEhI8zeMexopwdHPfsptTvoK7s6NEEQM/9NS14wl9bgKRJGYA3dGQo
hcOp3PD1ca+4IDw39/eNLHwiwIEACsEzF3QX8isC6LPeU1NcDQgU5qYyytpP6QwAIcMoJ9OdD8pP
iTsW/HjQJAVuEKmNXEL3uOZi7gKFl4b/qjQbONqX+wta3LULA9IXSuN5VokJA4n2Pcs/tUAXlWsS
eoubBvoBHeUq5O2yPk9W8Litp9KJLCCqrD/1fErqqM3Wsk/xU6UrFXv114z4GRcRzuwNTWEdlpJD
VjW0WJXtvAI9gbLSkqBtpx9d1VmHxq68F5rXK+FuKRsCJlHo1QJjDWpayf0MIGrIXILLxUrbQO+n
fdn75vyKF6fvGmxPKTqZPzoL3AFrZPFyR/ndSS5NS6FJhwDhnDgwbcCmZvAjY/NOo9nGQZT6VYJ7
Pybv/OH70sufWrJG+7q8dl0DLhNVQtDxSz9gyFJVB/OrG/Gi2nZjfJxyekQRJOTTaTDJg27Th7Su
Uz91q3OVfbvvwguR2cQlgywUpfjbqe4mN7O+wm0T6X2b+HmuZ0Giqmvp7sLjE61AMDshmxKVCimZ
mucqr4qGuREyQzC+f0+rfDuY5zStAmDGh+7P/UUtvTHQWAD2ATmiji6kdDCt1M6UkahupMWbcXzJ
3E1VhcAa1irB8ISy4TbbzO5npR9f6waC0XTTe2uNFbEm+UThOQfqC+BAxd5en6i67eCtHITEj1Bi
J+q+B8mdssnXev9LZgD+hGbT++ycDO3LAFRz4gklemWww8Hr9zGeU10c1rZ9iPWVPGgpGGEIBY96
WARrm7SvTtfYWTuYdgQutWHrluhH5q1hHQq9tre6+1FeyffDiRoC4HaoYaMgJPnNNCmxkiUGHqaQ
N4HQeG34qOn3QZXqK+n+4soE1QLq1wJHIUUgt88ry+uxsqnne946ZcBAtOA38Ykm9so9KE81/HdZ
f41JR97iUMhpkdFGo5ZYqT9A7G9fW5ULPAkj1WZW5x74FbPdGHFShdpYhJaeAmfB9c8VqVRQ5VfT
djCoHgzE0Z7dFtjaMW+MI15F5V6Z0vRkJGuyAEuRQmyNGLp5F+C89meKhq3KCtsGC9z0CtV78EPb
K/fAsgkkVmIGFImvlMNltCknyCDZUZLbv2uteZvUaY2Ybem8CBQEhsTBp4J6zvUy9DhrR+gPYO9B
BJgTbed23cPoQkpcYzuu0xXs+5JfCa45PFLQQMNz79rclGdFUkFtI5qLQXu0jBzNuskbdiBcmn7m
49hH90Pfoj0NwxlA+eIqlUmvvW5q7d5DckoN27emeZu0ld9WYOcvt/ctLX0suDDG7bEwpHSSExcK
FLCHSqTBvZNsoa7Qg/Oy+SDV2/tREUm9IWZnbbQlrvevbq2psmuRYpXDLtOrA+/1YK7xCsu9w79Y
0IUpcYldpEAu5Eq10UYbUuEoBSck4b5b2B8UKPzPglwdHOFi/NySn5K6gFvENHEij9Q66P55C/3A
ud+6UMpc+UJL6Sny3v+Zkr7QMOQYmoX+c6RW9m4obNfHoH3l5+OqELmIjvJdBzAvwOUoKgGvIn7J
xdaRmo8ZdNfw+Cqf0/6P4vCNjYGScZs4mFOrstBLnmPyLy4jED4JYjGhoiC/XifNA3Q9hVGrxoRU
Zz4zt3o2qflg2e35X7gGsgnkEhiiRVvsen20IcPU56jVqGb+yaBoCapr419LBxevYyS/IK+wcQld
mwDltQ0lnNGJ+oYfBo9tUxJ/qal6Mi315/3VLIXAC1Nytp2DnLKBKrUTZWZ7tMBTa3zVu2brgacx
LVZsLS0LeGhMHYixasyoXC8LeUKPIo3rREMVxpAaLAKvx3D/7v6K1qxInj5r6pCipOtEGiYr5nM9
blC/rquV87RkBfyJ8Dm8lVHjFP9+4eVYo1ZrBSKe3mE0MjnqseFPI+CWwGZ9eD1oSiHi4ZEsXn2S
pdidQWIl3kM15nYCPLq+aXUSurwofNfD9Nt9awv+IMaHQE2B7McBZdb1uogXG5PBqBeNbbIrZw8Z
CL5mMClVMGbd78Ig+UoGtHB3WCC0greD5FCwPVxbLIHmazrwH0WWnf9uEqCSi1FZG8URP1sKShbu
QPgc8lVMGkhO0RZglB8G7kWsC/TcZwd4Bmkxj+TXb1Ud3t/DhVgLrDySCnSvBTe7WPGFbxQasgo3
6bxISzHqrELm1G/t5HNtWiuuvvSxUEiDNh10WqFAKx0o4tFmpgbzolT7DSYdjylbG8bySg8c4+u/
WJSg5xaPGPwpuSFS8nry2ORFcXcGyK3UHrO1+vTCmRLvtP+ZEMu92LcspQkml3rsm2cGaJRsY1pC
3KrcJMMHZ0HEzSseQ+L9grrqjdKxPiZFMzRYTe/87FPjWL2ynPlz/QNJ4sr5XXI94FTQX8aUC+Zo
pPsiBx2316ObFYGRMnGg0RV+SoH+9ocXdJTuf6Ol+gFoFf/akk7vlLksnkCIH2l5UBznn0Bweufk
kPR+qGShO67YW/pgf82BYe/6gw3xVFUKhGsjB/RR7YPenMavtvrP/UUt7x94GxBTgQyTi7lgcFZa
dzK9aBje2uSLZr4W3mZoO9+LnzDttRnXxmOXThWAJ/8zKAWk3hosN9ZnD4iw2HftPFS1b9n8XKmn
vmlXgt9SqLBBhCnCHy4SmYyn6lVtQpvMQyc+aofPffU8NHwlpC99JaTm4tBClxYdhOuvNNvjBGaR
nES9PkA5OLLAKkzMP7r+4/6HWlqLI/gRADFDWUBuL5VJ3nKthaMTyrMNwKT12WNq8Vjq5e6+pcUV
WeD4FB14MaV9vaKYo/0xmwR+Z3xRTc2vkjNqK/RfdF5EgEAPAe9vNBilS6M2QQbuqYxEjGwyK4DS
XuF8vr+S9+Fu+WJy0LdERRft19u7ouCmlqsqiUCqlG6xu+3B1XiLqcUyDXiDeWUtT79CsYmFqKXN
weAMyrGsHMxuFhp0bCeth4ABnXcFNdTQ6DNgswx1etQpG30O6quVu01EK/n3CiAHilkuUP0yXLIx
nWnkjkciPquPhMXPpXIqyUve9zsLranJ+35/g5YO46U9KaKRlMZVXykkAsTeayGrGQL38CNeI6Zd
aly+A1T+uy45N1UV7JdmERJRS//HI5rjO2mxYaicANriJ1B9syqyTTHmw8y1usDSwQEATTT3UH29
OTjunGcYGnS9KBl+YOTFV/hPt16rdSydGbCbwQzeFKiqSEmJM+SukfCURMXk5GAKhainlhnfeWNy
Hw2sNUqWhe8GgjPQJAKQ5oAhW/yci7tcG3SPcIqgY1lnPfnTdL04pTYkWMt0xSUXLgi8xgRGA+4I
eh/pFvLqGajgOleiTOk2ZpXuKNRgtP409UIVIzAzEszV2q2+8M1Q84RuAFRSge2XczxSgkMhrx1x
Diagw3yqxP6aUy7ZAC835lkEshvLu97DhiljqkymEqWDjlnVwiclpBCyle27tSKggigaC803Azn/
tZVYa6xxrOEYOs5XTE3f8HpfXxskFu51HTeurdzEUgLybyMhkV1Cc8OsNnSNLf3WwYUFtH0tkPlh
3l/yOKIKWOJQkijn+8H4Rga6USD12T/fD0jL2/XXjHD8C8fuBrUgRlLhHJUKe0g8cz5qpNxXpbfG
sXJ7hK4XJCWOydiaCegbSISpYavd0I2183bjmnTnkhUUWIEHBN8jwNrSthVJiwSk1z0xolUQN1DV
rQNEVdpCxMFYyXYW8lMkwNClAKUarrobqhNmjLzQ6hpewMEc9aROIDMyoZFWBEq+tbPnXP8cD1Cu
8KoVdMjCPSssC/0jkAkD4Sl9Nrxc6ra2sJlV+1NLXxmoDB1QuBXb2t7pxnmm27YBwi5xn8hzybaq
EmJw0hufVJp9w+jzZ3Dpbe470m3Ywi/CZoBbDiAFtIWuHYmS3jIS1Pgx1PVW9qOf2EFfHXH5jK96
hzHuFXMLB1CI7GL0QCg/4KRfm0NxkYGRDxd3nCMosl6hm7SqzZVcc+F0iDQdKg/AMqlQ2r22Mihq
PA9Di22eEK5A3dhyv1mbKlzYOYyh4G5BbmchL5N2rgJfLbRuEfDnZtx6bZD3XyhQurg562kzTb8K
55/7n2ohOwANEOrbAOtqKpqX0rI0YzB5yZkSOVU7srBRNC33FYzKZL478/Gn3bMUMua6VnxW0Jjq
ggbwXe63Lfc+DmQQDgwOcNF6E3wy1ztstX2juKWlgPTQQnO+aX6MZr82cCgzBOF9DCviQsDTGH3T
m5fd1I/eVBlYsJtjIL44mE65weCqb0xu4PFtXoYtf3SN7AkjC9tOwbzWx8GD+AkCyQtYF5jQ5KcR
BOrsGI1dJRr0Y8q+QqHLbYOPMpn/Z6EXVqTtrNmUWcRzlEipv0HMw5hKFA13993nNmfGSkQlCAkK
OlbyoegUzqAvlMVnlE6SfLdzhte02kwv1cdHHlGcwVgl2F2A8kOH5No35qHThlkr4nMa7wAe3mT1
ozenQZd9v7+gpVN+aUe6M5zW7lpu5/GZpgC+Tc2xEbN79cptsXAzXa1GCtnJ3LSxZWPb0nRGc+RY
9Xti2X5JnaBf+0SLDg9dWBxukNSotqxM0YxN3WluG5/n6ntuhLm5STV3byjas2UeIHq2SdmzlTf+
GLV6c+jADLYSOWWivXdPvPwF0sezCxrXgir1/CWxwYjpG749bIoI9C6OT7OgTlA6ChgJTkHRrNyO
SzuNW1nUB8BYglzw2m8aPXdxHfXx2cx8MoVCrFYNcODGaeUkLDkO+Hbx1EFZFDU46eE+K6DSVmwj
BqHHU12Hbrejw4pvLqSBYKX7a0K650BeqldkNuOzKCIqBvNt45OT093q2O/SLeRqQmfEEZihG9q2
onQdmjB65s9TcmyT3yN74HUDlvsfHXsiarJCSLt4CV0YlN85INZgJlM5PZe27ffzb2gXhqVYIKHB
rJ4qDXxWybnO03alzLcUv8R8LqjoUaTCA/LaPUTf1ekgOH3OWL3NXAtp0tcBbeTJRE/v0QUz5f3w
svQJL+1JXgLhXNybTkvPXqf57RTNGfGJspnWBjnepy2lRwl640h+xa2Ov0gLa8D2ObblQM96trem
r3X7QO1fg1v5zDkBcoZUuIof9VYMdWvz21i+tMq2Kfpd8kHR2/ezf/lDpBU7CVUxwKLTM+vBqvrW
6l/ouOI+S0cPPAUYcQJeFUhzKbzkIPKeKSR8zzX8hBM9ULPK5/1at2rJV9ATg76EUGTAuPC1r4yd
bqSeHSdnTjda9TbWzRet2Kdn7vAfmfv5445yaUw66y41WTZwlyJ9d5Fmmg+Z9kyZr7c8/L8ZkrKE
ptCAPGodek6SbFNPv7W8DEywu3BlTYRd3j9MoAmSHkwZoOAD0jr5auU4zQZJh6gpQy9Vt622qZst
mFk3dA49snLFvh/dyxMgm5Pu2E4zU4zZZUNk4sZDn08vNxr9OTu/Yvus29rGnf6Zkq2VrCBh5AsH
mCGQuuOZ8D6r6MlS8zp4Yi2LGGo0s2YLevfUN93hzKBFF1RtduCJ+uf+B1wyiNcWakSiW4vRqmu3
LDTGejsrNCBnPWje2vtc/eKAN5dYSdAnHxRzAXBTaNhCVU3ofwvi3Gtr+lA5zWDUWjRmSRlYrfOT
lOqWMPdb108RZFDWHgXyXQQmebwGMMCI9wCgNjJgwC3qqq0xAhHNUOt1eutUGvMXVamOqGsHcd49
QzUoBFXYSi1EuP2l90hmZfDAlDggOspgFonFHw9Jiqe2X+5/uDUTUohOwXmBZyZF/TfTj0XOt2h4
rhxuOTIK+AOA6Ciw4xiBC0D6WqyOad05SXz24gJqSt4O18U+YV/vL+T2E11bkU6aaXtJT3Lk5uqY
+xgmCkrDC6AonefZgaImwb1HNCJf7htdW5qINhfFqjwpiN5zGDU6zLTGQIJWoddoK6dZbNC1G2Bp
QhUWMFBA2+QK4pSZcz1asGKWrW+wJnDA/4Rp0hyyEffXs2ZJ8gbiTaWSTWV85soR1YVRDcdql621
1Rd3DZouEI9DpRyIs+tdG6yyG9saVqzZ2JQeeF2g8Lh2H9+kc3A7oToCdA+OLSr/kpVGqaFwMCIX
HkYHsPpY8VsHw8f5c7stM/o+85xhem4Dzojo/i7enilYhhMjbUU1DEJy1+sr89Jsyw564yYFKVhX
pnQzpqazvW9lYRdRpUDWiFwD7BNy9douzbgluM3Onl4ewKHgcy0+ZPYKjdWCR1xZEf9+4eEgUNMz
CiDEWXPdkJavtX2kvN4qzcoo/80DUXwuvN/xQETpCWUnsdwLQ6MBfQuzQGJjkB8ZVJhc6m6sMqrH
Pw37VLRvnar5k3UYRoxl9DsATsL72ynfYO/2URAGigWbijG3a/sA0wMIG5cJbkltQ61kU46v0wsQ
+mvZ99J3ExMAApsPTitLOmN6XLitR/GSSMm8K3vnUe2VvWOuXB1L3w2DiBAaEtgfvD2vlzMCO+jm
dEzOmpWA2cUJdPLUqsA/1ytv20VDLoSekcwDkiNLyXC7ZE7nTsnZcndtbh8QMyjE8ZyRrDzgl04V
NNxQRQfdGXrg8oriJs7KXk3OxKBvJC4yKBHEazIWNwkbSvTQ6hKuiN2DF0pfByQFpQJlpuxcdK/F
FHVOvZk1fsjNrZtVW8A/grkB9Xvlrw0F3cxRCMt4fqJ7qAI0gxN9/cX0boLAmmGkZ8WZfCsu/dnd
qTaG0p9GZd7/P9K+bEduXNn2h64ADdT0qiFH1ZR2lct+Ecp2lQZqpuavP0vVZ29nMnWScF90t7uB
BjJEMhgkI1asVZvJ1qzcLjkSk23ktvaa7LVJiXd7F1xPMgCE6E4BZQfiJsCRlx/RJGFYSUlIT+VT
cRIR11ylYDBENL4jO4Fa/KdbXv56QYZKSs0oO0U5ehn2drmn4WnsuiDp6c6WfQr8XXJv0mprxVu7
GB/seFdW6hMijsCZrjchWjFRDcarG4tMFO7gbkgCcp1+yk9T9kurfgMnWQ+CiLZmAp4EmB9QppA/
4vw1gQhRbwODfmpe6+5BuftrdBpmE/w/fwwsH3AWMeM400u1KfNTqOuOVB+hQDThwn2XIlF/2ytW
hwLJjEXJDuBfk3sHTmm4aP/W+Wnoxv0Q7oyyuM+I9NeXD4h2LWpyBnAnADdzx2Yztw3riJKf4smA
vGDuqNlPOawf8+n37eGsXA1gCXtsyUzgEc0nXEyIf0RTqGJpMuYmdbZoTBQgWqGHsmOuMqWuQXCJ
DEWouLUNcGGYe73PkWFNUgrDRnWKh9rpy+eEHKqRbLO8cmkveRX+RV02exoOnm76wNUVUs6tfbo9
BfwzePEdUKeh+A1qAsigcCsKUiqAuGcjP9V950QpGFWHr+WwNxB6iHk3oRb+L+x93v8BTgaklxu4
GWeWiaQI9psyPZOqJY2TVUWDVOto7AdNSd1ZKbINhOl6wRP8+lxf2jkR0FFewhWDh5NnZS+NYNIB
bSDpDkaGl4DpWbKXWOTbKI0CY2tBHFxgNg7CJeUFYqvLPVlnelM30Vxgp+S4rAB28kDSKvG6KvRS
CYKFeZu0Gz0nrYdOOGlbWlDACuuh2StlHu+idqKeNRaZoNlnbblRnMW+QsQAFRMXKgY0PhZTXSGk
2wX0LvXn3Mj2Whbupyq8r4uHJgV88faKr/o6VOIBZVoKXKhIX06FrrB47BKjOJnK/fgaD1uoK7rG
WG9R+K2jbV/HTtk/GuZBVZizgGToS3aoRIyEKwcaynhoPloY/ICp4hy9rIHLicKiPDURGtpmrbZ8
pU8nwXFyfQkChgqIV+SqkVm6EiJoFZKreDuVJ2uLctBLZnqyYAXXQvC5BW4DafrUqLMMCzGuIIn6
O56fiMDEp3NevjOXzAr6ftDoAbQ4r0vNhlYdkN4pTrNsO6jOEOk19NXhF9laU+sUlUfCnRrLzlBA
guqQZW/gSBuOIeht84+pfC3uQc8wj/7Qbge8uHR108mostx2q5V5wBRDaAyAbHTwEm4eWqlLi1FB
d66RTlC1YL8rAs7RuBHlWa96lREhUY1GPyvY2ayFB/nSfedc75SC9AWe9lDnNivLS1LZBSLc7/SD
/LNKXipUxyvdpaEnCcELKw51YZ27h9nFPA9FjLy4DL4q634e7iXlQJO3fzGZy2tnIS5HknzJqZzd
IBID4qoAOCIshBIeOtRpa+ql0O64beYzqco5FlLVyyMchBFoTOYu1XJhh5IUIxRE845VsSNFDz1y
/wwKfIBbDeldU23TecALtnRt61QkG2AQQYPmqhRU6tYhfU6Sh2jctKOrVJ2T2eO2sAIlbA7SIHjO
rMSLRZUVfGiI3ujQWCLp+ZS0A7inVLM4ZSVooHQLPZFdRUWgoLXlBRZsEZHBjoNI4KWVyh7nsTdI
caqHt2iUtwkYmxe9Cevj9sxfJ8VQE19oPtHlBC40vi9aVjJq0TYrT7X5xQbgNWEfVkjdCUA0++eQ
PQ2hIVjrleP2wiIX9dOxzdIYpY+TBT65uvDqtPAq+qHWuddLicDY6iYFrRPQ3QBeAwjJObASa7k2
k6E8TZOblgOW6qU0H23GvKZp3SgxXkBQ3/QEOQvyVCeC3MjaYxE3ioUUCecLwPN8jMiAuEMaBne5
snKKYXTkJL4LrX5Tm9LjUE0/ijKCFEb/NR+ZE85sFhw7a86KXYUsOOjMcMXhnDWeEuj9ASZ5KuRQ
2rC2Lr5NTJIFqYQVKwsj7SJSgncMRGYundU24izNalqdxpqZ/mDN4z5PG0VwdVpxVWRFcHnCy35p
YuPmkklGbZs9qU4dec2i+6SQtqGs7JRE2diV6ZoDkBD9j9vbY21keOwufZt4paH363JkTV0aTaeU
9SmnreVCMUJz+56IaEdXtgQMwDvAlINkHa9Zmc1xEUkSq08gSPkqZ34S9TszGtzEeBciDVaOxwtb
3LlRkdSqS2QHTvqE8uNMjjGbDro9CDz/erHg9DJSZkAQIVHAgxr1ApLErC6ak0w2XTdqO6LWZNOM
6SFNq3s1aX60raxuTCsWtW5e32RhGaS3y1ULuH4egpNhI0wQDmpOU34ooYHZ2ffIBEkp9TT7JIei
jp/r+VzMAYGwNNwi9857SK8CeWYazSk3PNYfpfIeoBlBFFuZTHwxwGtISKCaxbddN4tCpZ0V7UkZ
6iMAcA8W+0GTIwgkNyjx/SgTXxNeb649HwqzePzhYo6HILoCLz1/aAa1NlnaYsoqfTMNqepKHQCa
t/fXyuyhCx9qCwtl5JKquLTSG02RKZnRnRrzl6Q/FXoJxe3X2zbWZg+tN6oJInAAi3itXXugdWJW
endKNcWTEwkXVRofepa5B0O1PmgVAWzEtreNrmSrgUuHlhL6CZBAwD+XIyuHwmCUtu1Jz7WHsrWB
VtT2dh85KP7UsR7MkHOlNH3taOwZYeL16X2aMUFgXsljLF8BuAGwaCi68vE/n7MkDbuyPUEZwTNG
Hwel02U+m74T7V6RZKcse7dGT4Bg9CvremF3WZOzS5JErXoYxro9dR+D5VnEodKpIrti9vT7+MX0
p9gfUZ3SHLtwTdEzZeXUvRi1xeWJ8mjWcejCupzIb03/exi2UFh2RoX5iOIT24FMCxw4HsGhe3vg
15F8qSMpYEMEyBDqZNxJOCK9CSmhBpaL37q+V4c9rVDR7JyZMf+2qc8M5OWd+dKWejnHIAOlFC8A
eNjCybStwoeWvBQDaAwgggFm6KmWnOrnd214KFiEjEaQ279QhGwGfxS4mWjU3BOaTKjrs6hvT2rc
73UbbBDjNtPfctUKJpIIjK28FZZxIxWOsIT55B+hEGEwQXKYt6fKyNTfljbIB+SLbIgBl3Lz0c3d
0LgJNC5nn4LcoXOsMJWVPW2aotyQfuj8GdL21WPdokQV5Tr5yYq0ypwESvdfyrxQKxAz0EH3Z0NN
nkjaqMwDRT2VtoqcVfk2LvVO3o/MSCG4KxXxQ6INhYgxnldztIBDVJGKQS4QSipIynAuzDqbjqo+
YXEd2S+34y590HbmLjzIfrWXIAPhDN3WOH4pfxqRo+89U5CbXo1f5x/AeXLSaGOjF3N7al+rdEOc
6En1c3ocx1+zvEtrSFrum9qjiuDCev3uwbih8rOgQIHcsHinroaUdjHG3SVd5lZGGDqdWuS70Qz7
b2YeRifBLlom8moXnRnkfZcWZWODZuiUjrWTJ/VOBQ7HVPfULL0WWcd8fMnJ7Eqi9qyV8xUlDjQd
4E9kWHnyJuzTzKoUtT0luaq5NKKDo/dztLk9vLU4DMQ8DgBwuS9c15cxQtLbppXNrDvV+bFNvofq
u6oJbnoraTw8MM5scDcFM4xMOYKW0cnQX+X+VGeHvvEHv6yDAZQF7AggDHuG+OhRZXdN/RYBgH17
kKvx/vwLuNOmUIc56gba4ZZ+iKPurmGaR5v3mKIn2m+PltYem6H72lIRV8PaIiL/A3ddeubBk3Q5
vVXMVFtq6u4kzZb8pUxxfUFnQPh8e3yrVpBSQCYeRSLkSy+tgKMmqiu16U66Xsr7TG2gGYxOYgE8
ceWpjKweLrAggAAiE+WVSzNh06dhRbXuhN69DXmDnpdbuuq+etHc9r4ggpNSXTYWv/HOzXFzF2t9
21WJ2p2GBC23ejJSsMaO3Q8yGLEHreAuqBppfkArIVr2NaU4akaIPJBidS4IexJ/nqPWQ05Dvkf7
dooKdm7ts7HoN3I8DxsmoQ+XqGH9UlM7uy/lGfTqUSJqIbq+YAHov+DVUT0AMuCKi3/C04ewxOpP
uVTFv7Ua8tTF0CiP5RApwcyqEH3YWgZmA2g1gICnmtuDAjbZX7c95Gqb4yvwzPpslQbTHv/a6jSz
Z1OaDYCPa/sEvCRNHO3bVsSWdOWIixm4IXJ0Gpqx+dK3FE8AaqndgJ2uZ6+R1RojeF0G9DrcHs7V
IfBpB+ll8D0vySkuJmtSQaNhaoZTjSq0l2n5R9GDEZBkE1SqktK7bW118kBq9x9ry6jP7qpqaulF
hAvTybCL0LWNTPLnDCzvDRIlfxuOPweGMtPSZYyWWe5QLWjdjGHNhhNKDk6thocs7z0zmQWH9/o6
/THDHaI1QD+pBt6sU2zpX9HaHh7U3o4FcX912kAAACJhdbmtcFEpkbuhSuIe05Y220IZfaNuDoOl
+LdXZ9UX/pjhQVqdTajVo6301KrvbX8Y7Mnt0y+1OgrsCIajcUtj0rnSJR1LY6FT2UQ1I2WdY7Qi
LfIlql1EPeSRsIeQjgS6B82HXJCtbKomNByHk5zW8ffSDMFoGjdh7wyy0fsEGHGosKuTB2kxURZh
ZYSgy0J1D1QUgC/xL/qsgoqBmWfjqZOYa2V4CBoQL0bX9O0FWxshCFQRKaBuAbqz5TPOtlOsJJg1
pRyRzPIrclLZ5CTZqLhNjKF1FmDiuahzZ8VHFup8dHICroFLMzepasXAIQiNa6BGtNypm650TDl9
T+ISvRljO+1uj1Bkjju5rEbT+tQYxtMwDBvbnJnTgj/AqcJ89PTQEpzLK5sZDe5wGGRH0LN7BZ9q
1abQYnk8FVm+I3K/RXHrb+GjcMpzE9xWJp06gC9OHU9G9o2wwWPSHSVvYSiSx1n1wD9D+TxMz1yj
aDqgslVtPNHsG0RJfIXW0CGZBIGJv8ggCbeICSHhjv9apDw5d9DmmqhpHkKftHuVl4pQg6yfqVRH
1Y4PZS67asK8RfwHWD6LAUwSNoIjhdsDV1/AeYgd1UmbEKkMOrKBpDaleuxQgznUzI892LZnEeUa
N7P/axBgFaBVoOjIXxGJjM5ivJXKgGS7rg9Rb90hl+z+ld9/GgFzLjgFcdvFcckdy+NcFJAWSMtg
1H9r4zEsAXUznEgE/uWv8//YWQaCjDhQkLweudxH8UwXTVs7yjxLfbXdDGU/RXcU11a36s++/NLG
wkoRt6s/rcIePGa5SeF+cxm35Iks901SBtGLJB3SgOVO+lU2NnlReNoWmktO/TuEZkO9rSd3JB7r
Nrenl2+G+t8vgOwUQieAN/zbV54JhL4kEzrsh4faQZcE/tE2tvNaOpuFO/9QvSWv9bfbVtdcFdz5
4NFAdhBY02Vazvakhtz8oJiQUc7Al95mD0lHALwp3TxBV/5dFU1/dzx8DnKhQALaBjjeq7tdPjC9
lyKtCqyxfS6bZ1Imd0X2WqDoa0r2bmTt0+0Brm2NpdlFAZocSC4eD6BUIKS0y7gOVEi23Q/q1O2z
wTxkzSQqUPGZqX/Ghn7EhWcMGGGNu3cpFBmNxkzqYFm3aNfuo120g1Kjr2wilPe2xb7aW4fo2O7p
jrjhronvoiyQPSAiAtB+3B43/zS5+hpuuyrNTMGRktaBVn4vpdQNrdc0vEtDc8sMaVPV+iEtWqcX
aTXz+YAru9x9mhFrDicddsdx3BBUdXPLlWwnBLt37CjUtWrJs6PXKNsop34CnyIUEFu3E22nJcqf
3bSWz0DXPACzyCXhrs0zBvRGGhbIJtUBtQcvNe9S0DEpY+doeuQSEbvFJ+vSlTVA5oBlgsjyFRjE
jsyWgMOnDo4grXDqlzaAoLzTbModmjWdHz+Be3FiL/LjzT9/Ufe9d2d38hQ/dCJXd2VPcUd/8lQH
kBhBynTtRFxw82g8XLDDYNO63OR06vOJjZgL0s2OjeSiMyffZ318ZOa8l1Pkiec7yer2A538Sc92
bW0KUBMrq6EhkYnXMB50QGhz0RVSudClGXIW4PW4bPXIaaZ9rDykxV8CCZd1xz5HfLEWSRCL73BO
SCzPQ96zYLDuW2n0tOyOya1bzIdm3LXx/vYuWzk1YA0YYZxTYNz4zHKchc/UHNSq72cWMLA0bGcP
0p65KFV4vZPhw8h3A3QCJAjKOVyM1lkZU5ZXcYDOVDXrPbqzwAGRdV6mmk5Se31V3YfK8+2RLSty
4dGL0eVeuAD3Fx72S59JJFrYejvEgQzJRH/u1SKQprj0zb6hd0Wuli5TNep2GntgUAoUXEmv/AVp
laX7EgxPyDZAh+3SOnirjLlEv2wwZXkaDKYCGBXJQ/ROmc0hGiLDoVOXC65t3FXbRAsVHi3IfwEw
sXR5LEfJ+WKOFVoicNkOSlV261D5PrJexAJ2dd4uNhYmEzgMnJQ/b0PCuhEU+3EQx36h+zJ1THsT
bkj2I/pL+oZ/hnNmapnjs+Fo1AJzbWXEAVzlS6LVjjE96v1JqsmjUpxue8vKel0Mi1uvEiS8HXQk
4wC6HVH1RX2Nfof9QrJ528zaVlhA2SiuLXhdtANdjqnv5AnpGgV+kX5rOsMl8b1Zb7Mj+jyyY97O
u7F6F5hcfpLbCBcmufMsUntJy/XFK6rxBOFY9Ie3bjLqnjG1rhV1bgLAbheOT/IYOYbpzuQ9pyLN
ptX5PRs355o9axsTWm74CNMr2Ybu8jsgiCRBlF5+5WqoS486VHpsvKC4ofYMdLkTJE4CFk9Ols8u
mNFnKmKRvz6Olj1wZoYbzETbooD2NByTbdWy2S486LaGAlvylHh3SuctaNzZyUXo+qtgzdnl4mip
5oNkh7Abq++xNfvzSKB44uRNK4he/8cIkRbTLUAbrliY7BkVkQIl/oBaJPKTiiQOXhCJa8/lFyWF
iE9Oi+9KNf0q2yR3tdKu3CkuvmpdaQjO/rUxK0gJA4SA0wlN0ZcbhiLtAmA3xkzV6qCDttrqfXsA
nYvAzlrsRKchklpg2MG1i5vbzq4Tg5VWHOi0YtuuVL+ZAxHhCtaC57kRLqKleamk2qRjMA19Nwa3
/FURCq2I1JWTyjMgZO/e3vyrs4fSGbLrZOE65W70HaNagqI+PFV+pNN3Gw1WpuG26pfbZq6fvPBM
FVhSAE6WWxKvnWfp6PtI7SEJyt6Lza3SGm6aHnq5c6YvoMieAL55VEFffNvs2nQuwDb0PIDMGd1s
l74RQXyy0JsRXirvYlQnStf8CX4buYSOt6hBfs0/zm1x/jFAU4omOWwpZeUO6GUR9hmKLHDOAWEo
dRonWLAVlINS9I90f5eK+zxQUa4FmAjSrCjIcTliC5c9NWNzEiQOIN2Cm+Ra7D3/cc7Vsn5KLWiR
JIFcN+5o/ND1yi2YAM+4en6eW+HOT8Ap4sLolyGAbPsbFLd3v6xN5hvO7rZriUbDnSSy2uiSLGEx
4uiZdMiZyDXEw0TFgfUl/7MgnANnIVBxE5mSYEZ3c9I95eT/c8U5rw2JUVppiekK1cgt4icG1rnb
EyUaAue1WtNC2XTCEJAbdSYbaZ5E0LWxFsNQcMKVE3QYSIBwF3kw5cVUtbAUtWK6tTr5RWqByfdH
LWLdXw0nS/YMIq1Qa+ULyL3eM4LkPra4RfZ6mrzY2gPTTjib8LpX7noqSsSvHrPo0vuvxeWLzm64
s0pqvUJLdhA/SsiqoCWv+pIdJ083HcU1CnTPCc6DVbc+M8jN5SBPZmogZRUo5nNEc79u7gZDZIQH
/3zGGeQQQHygomke76/LYYFbmzU1k5NAfQLRlHKUM4c8R76x7Xx6zH/oT2STOcPX9M08oDFvX6cb
kfbTJ+SYvwniGYRa0ZLPAE7l8hNYLeWjCs2EIIO21dP8C+jB+miHh7l60jMQhmovDFmsB+kXKsKO
qXm3N8XabffcOjcBLM5Q/9VMxEL2pvWWm4ANTa7vrOE9n/7NwYS0Od6aS3sACs6XI7XjMgYrKVm2
uGE7JR1yD9wNhmBEa9scty/kWGV0sF5pKoJqBzeASksCgyQ7204P0yTKrK7t8wXiuSwYEgU8nWnR
sm4hFEBol2WHgAr81ZhexlGQTl08nHeMhQwZMnqg6L9S7BrAYa22EK8PEsubCwAN0HRDOrfVnWwg
zgw+WS3OBLtu9dQ6N8p5I9WwzQlQskE+/UDdZghlp9nq3wzl3YimjdHF+7B/ue2Ca+MEdQb6DUCq
Avpn7jhuQ1B/hKmdBLh1SUjmRv4cWI91vvlXg1vyk+hWA/shrpqXDgj2S6ssWZwG5jjiKbQFs5U5
JWDNQxtU/BSPmpOCH2kQ5Ud5/OhnlEHTD7oekSNFpoc7eUrGICDaYpNpOHWAwaFOl0O2BBgmZEjr
6H76JikPdVgf1PBpIq76M9/39aZ5T42vQFMIjsFPQCPvV8Zn/QrMDVCZ4L5GsuyMQXUmCSZ//AIc
65P1c950p+gJAIM9qmg7TIxHg/6pSdzoJwoUt5dbXdbzln3uKEksc7YhooaAVzrhne7pv8bH0Uuc
4aktnOSHsp2Pti/5wNX24X3kTsdin+2M59tfsep0Z5PAHS8qYyyRa/i5OjzXBgqkmuU0s9vkO9Xc
xKghZBEVTPzaoY3TGr2E6EoG5wfnfVWU0kRNoVGYzRrw8G5ndnc9urJiexM9ivSn1uL6uTHuOmUn
gx1HFMamQ7JLv3TAKm9EYXD1LQX6NvQsomt9oQm43E+J0nVS2WVp0GuAxuaGqxvtRwSIxUS0Q0Xr
x+Vaqtn0Lgq/J8JejfVthQIidHRQhcYfl+bLKmpC1lCM0UV8pE9l6hVf0tcZejPb4bGJNskDukS/
l1+k79L3QUgSsrxBrvwYnTfojzJRpuXX01Q7ZY505EyhqbgHV174QqlTv4aPIZrtXn/f9tfVCxhK
h5+UzGhS5BFhMasg7RqxNGjacScPT8Od9SvpHLW0HGl4bhtX9547QXJldZPAUdHQh7rlldqAibRz
Vdh9GnRv5q57pm75kIG+6Shif1/dGWd2uNceNAGKqk+HNND1F3tGtc4CFVVAyJu075tREH9Wj7jl
Df6fUXHnjaHCaaGqmAat94G01NfQ64L5HgVLYQp12dFXHoLWKBM1CxS7+WpCPrd2SCXMX5ln7hhv
auLo6AHZJZZv7PuXUdtm1ClfmHmnokwaihLga9eURRz3P+a57VlI8wCYKQa6GX9qW/Rg/rztk+vu
8ef3uUBOIY0COQr8vnpHJscGUYVd3JnmV7x4KkN3aoG5/2Ph/tjjYnY6WoNCAYsICqa9QwBxW1T5
vrUew9JwQ30fjvcRRNwz0WNLsIp8Sa9XRsis5zCrbWhwEInMrB+Hf1aJl2srC/QNsRqz2G8mP3xr
N+DjUPbsRXq1PWsbHeLMyWRn+hV+N38QxZHvpk2mO+pf0rL+c0c5+wxuV6h9Dy4vhs+IaOLI0o++
f2hqUU5k7W6O9iiwvKDnYLmhX0ZsKY0RMpetN3vR4bu5m1z92H5L3PDYPCVfaj/d3vbQ1cByZo8L
LDIpweOUTGlAy21OFsZI1GRP2nCnTw+lKrxfrp4IZ+a4OdSlBixDFsx5s+qkvZM/ke1ceXVgUlev
HhshkFxbCzBnBpf/f/YqrzrQppII8zm4uT894SJxYMHv2Y2c0Wd7EevX6n4/s8a9DUoNenWq/Gmt
ClSXuKPTf+jux+01W41aZ1a4a5LWQdbbQvtqkO+sR8Azj6K21WvYBB6A517I3Y3QHlkUsQYL3dt4
xF38bjzmfuWnAB/RTbvtvHE7nWjh3B7XJ6716jQ4GxgXjue8wLM4hneQrdK79AdxCo95gKoBl0AP
ts8qp/46Qfvkm7SVd9r32K235Q7aoT4Ym73YCd1p0/6LrNv5VHAhfB5qo8gsLGlIctjRTVAs5J0I
KLC27XFnASri857EF7hBMwHkUyylQQLQfhxWyDAINvrq5AJVhb4KSHEgi8INBCke1CcSG0+7TS/h
/kcOw6He9r+hxhuMX6JjEdjI5EBrbMeCatt+lK9sm3/V/Nbv9p1X3Ue/qq0wtbPsd37Fzz+KO7C0
UE2ibMRHSQ/NRvUrj7mtk/jxm+5WLtnc9i++j+wzgp9Z4/Hbk5pUIP0Ll4OEuImbANX2q3Byt3Cy
7eRI3m1zn7RUNwbHw7hnFeVLI8fgOr/wht34+lvZxHDo+GF40x5kv/05f2v8/KBvlV34UOHYSu9w
3UE73S7ats+WM+6kbQ7YjuC71p3tv57AF5KSLOm0UMZ3efKd9CDtiavtoVKSQwkVXfhfkx09TC/a
rnjDo+9gHIGPMZ9i33SrdwiDMTxDv0a/NFd+lIPUCe9jgaPyrFRXq8SFbAYyG6mkWCV05Dov9fK3
6X6fkUU9vAsZFAUOqHER24JUWE1SGJMPtpM42nbzqjjESf030Vtw7ZJ07nxc1Nb1CDCMZf9l5L3L
HrXqIxelKlfj9rkNLm53kpyiRWFxcETN+EFyeid14s20ibzRBemAk25fPm570+ob89wmF7RLrZF0
m8FmZE2bqqvcBIpJZZht22jaVeF8kDq2S4YW9Nfdg2XH9/0Qbqps9KR52mpK7UeK9Tx3D5KomiGc
DS7ijVOX2mzCl9lfKABwk6/tOh9cjk7pSm7vQ0PgtTiIZNpW7+Dn88GFtG4Y6niYsc4gyjnNO0Ay
noiXb2qvFdwV1y4bZ4b4ajrYi0JD7jC8wUcL/5E49jb1Byd+ur3Aq35ro6MMZGwLGSY3HkaZPEl5
RAOaNF6jbHOzdNNRsOk/T5+rWPnHyuesnt3TSB8yvZTQJak0+yT9UMZ4Z1o7G6+mceofx6RyYsN2
1b5y06Jze23YxYqbh5PbAuKWzfnXAURtRddutbDczFWLIh/Z0Vryo7TxW1N7sOXmLqyzLzbkI3pW
+7cnadlY3OcDebcQG4BAGfRF3LW9UgagevM2Dkg1u1XbOESLXTV6LgbBaqy5lwWIH9JJIDe7LhHk
7UjGkZqAwrX1rrSyB9ZsEurb8lalz50G3o8Imtai/MOKE+DqAEI6MK7ZANzzTjBlDV54LAkigN+a
Pt5oBm7P5SwAbgjM8PmqKSKUdSAdDLL2EPepNymx28qZ4GBeswII49LpjBYWQCYv3wRYyE5JCRJv
DP7jd/K7sFS74g5ASP6xsHzBmTfXkl22hKGQms3FcSj1Q26Nm6aZXuZO1Ma3BDHO8yC9qoB1BaVO
oBO5kB82cz1PKqrCagaOgQQaDQoEi8bZ61J/NFi27WNRi84S0a9NghFs4R67pj5Nhh6krTbmDyqs
hTo6kN3w084A01mxA95BkI1aXS1oy/7HGvdCVUw2mkoJLAIZvNZ4o+HPUHQjEg2Ie5UCy2mxTlKT
oDXncYsechskeTbUCPPxvdNj00kJESX5V21CZmbpdYC6B0+4q8Ro6ZQylPqU1pXju01nbut5U4gq
iiuHBOpif8xwnsgqUqlRidpp3agniNtslCh0pVbajbPi12BPXrA90igLnnKrG4AggYFeTMhw8uiU
TM2bUGc6wBDp8GvU562txt5As9KlaGO5HXtXdwAy3EArIfpCE/xysxklUyGTjSEmyr52NaBlNbea
nXoTVoJTSmSJc0WJGJPGCtRl0EKlRM9N5KhakPpTexRpWq96x9mYOI9EW0JbQoHs0xKFul5ysAo3
pM9D+G9i4Zkh7rItA3NFLLoYSuVtWh7amfpCnq+11LwFNub/LhEXcYe6tyU6Y4lAa7tNVH1TvsX9
1gArovYjy7eFiXKaETsRm1zWCBZt+e2raLUQu0LpBR0R/KMPzYSSodcoQmjz+xw9jaIeE9Hvc05h
aiFDSzB+P0o+dPmH8CxZ+32wOcgojoLwXzUWVzk7S3qLmfbU5jitqvoNut7zYVTtXrCH1vbruRHu
qtzqeVbqVfq5h4D3ougASsmj1X3c3qprsRwtgQu4EAmIq3IYmdohMaCeFDT2HaXvjSoJ4s7avkEC
ER3FqJdDoYwbx6RbrMg6TBZyV0YzbWUIaSA6OEp+kFLhA2N1ac6scbeimJpdCKL9JEhjkBY7Sli2
3hRHaKPJICxEO7X3c5m2X8uUPc1m0y/tRsN91xW6Nyg584ZieLbonAkWU/BZOhcQrbkpzXhYsE9J
JLkDAe0dbWQRP/7qWiJhBUEPALqQVLr0y4bVU9sbNQCb2ugiFIoXc+3sQnvefy1wO6vvirFtO1gA
ZvlLmdGNNIZgGxoco9v3hDiVSg5tIggXKx6EXi0QIOLFA1onPmmjtLGyQANwchmS2/b0yFj12HWy
q7RLr1Ac7f56S1zY4yK9aeVjXdewBz9yYrR4mNHdVP+L8/jCChfm4zjDA0WBlcq+I+Nd1n1kyV1n
CF6kKy5ho1NnaalcZo5nLyc20ahc405TWOEu09M9Gsisv3dukAGCfAb8eRp05S6d4vbcryUEL36M
m/wOwDeDEpxLLO3STREleybF0SNrS39KE8VJwMi0Kc3yg/aUBqlRA3emRd+mRpv3bOxErdrXXbcg
igb4xQClycKSxHNyGJGekDzDaRzZ2bEw6oMcvVU0/AahuY0dG45RIQGvoXVzdtIS56U1OVa2Kam6
NSk9ZmT4LqfGz9uTtLohgAhT8cJAa9ln/ufs/NEiu80zDXMkSV4y+/qxBkMsBOhEqTiRHS6YpmFd
tfKEy1VclYc+U3fy3DtgJwTXvHJs0lKwz1dOPFwG/jss/sUuZ0auDxD6Qu+vA5hdH3qgJqmZ4PEi
snLprf+PmWaVTzEWNHfk8PGVmi+hSEZ93QTR0ZuGSIxH4GUcVlK9DccG86amSM2OhwEkNa9a/3Tb
C0RWltU784I6NmPaZ7AC/dkRMhQBqLCFUWrl4MKa4E2Jvkk0/fBkCTUjJO1moM9qy+qcdNRNd6Kj
CN61cou/sMLdEYCTsQqiSssl5GBag0uYtg3nx0VvCOxNbpscbk/dumP/GRXn2BqYS5EPSFCU19tj
alTPNPtRZY+ywYDibgQOd3NwKppfLtcJ0oYEuVigmlJNdRSTgu8kc+TXrnyg6kIHJXCL1YgPcklU
rmz0nPLBYSGjRWoIY4NYBM5J9n1In2/PHlm2CHd/R+TRlxuwgX52nqWmJ9ZYNjVGZLdR4qe5WXsR
mHrdqaaSM/VF+rUrZB3E1TTz67Smm/8h7cua48aZbP/QZQRJcH0FydpU2qoky/ILw4vMnQT35dfP
gWemXQXxFuLrcfebIiqZQCKRyOWcyKm/TqQdqaskBtVYG3qIXkAq2dW/5wlNVlEcE29JhsLD2XG9
ZRq/m3nbA9C9BHU8OC3sIg3v0Nzq0DYmUYTxzhDdG6DG/OKCGsMbtCh+XACq5VcVpk5ZnTu0rAE0
h6RI5RmTNR21GJARhlragRaNCi2NxgJUAyGb24uzvvx/10Yw5dipARWURumRxaPP4sFXIonxrp57
DI6huQmTeOCgu7YneB2nR1oW2WzzWYuOZAZX5kBNWdS1ltbELv+VwzW98C9Wn9tppUKOdSjcIA+p
YnqhgVj5kPxU9qSSLNyqp7kQx9W+EFctKSoRNowqfqK9BPFKtmSCqwSBU6eHGn67Qseo8dgclvfb
uy4TIOy6NXSNVc1YqygNg4a8NqPtRfrTlH75v8kRHFeZE8LAsYDSd37omq2DjuD2XtUlB1yijSt4
rL4CV15BsFzha//gPCUvMm7FVZf4d6+FiPH/2cpQ5WBj42VYLaGtijnZXfxj7MCoK1mwVU9/IUkI
J9G7QPSlgCQt32CMtHcCvIswbqnKpqnXz/0/p8UVwnk9IjNK5xBkoy47JXSI73F46O3tX9UGpQyg
6GuASRCDUYAv9dh9vv3NyUWDlWL1OJUOtT8sGWTFqj78uY5/yHOIMUyrRGVVTiUaP9Qtwl9KJkBn
yfrIVvUBwDdvf0DDn4ifnwPNQEnMOj06o08w+Fe2Ni3smJMM1pbkXly1OSQ/kbUGCwFeK9f+xa3D
sKgqJIXaIkiTYBo26MCrCgzWBkzW47Tqyy5k8QN24cuQjh9TpYcsp6HoTIslN4Ds5wV3pi9DERoj
Wpj7HlmhNjNsv49ksKKrBnChg+DSlJoUja1Ch3J66MwPszoAz08SGq3uPwBHDD7ZCogx4SqLUGLA
qxWJIWTc4wUjh7lGmxy8TuoR5CK3z87qfQaEO1gZGoNBYSVsSsR6pQedNTo/USwJ5mF5sMda3UZt
qfnR3CcehtPuDWc2/LmfGJ0cjUmc0dqS8pItBobR7oMk/LVZpCCaxiOzwpIuv9LoZfoXM6JgGfj7
+8LtYDkxK7MG7dY1sE/LzKJ2+aMmr5J1XNMCo2d8rBLEXDhK11oAxLREzhMVQTbe5Wpde8hWH7vu
aepzWug1LcHdZFfoYMGGZsVz2jub0ezoZD7ZoKS7/TGr34JGelAbc4g/Ef2ur1IrnGJ8iwYOJh85
odqr8vxxaGVP4VVBHGQFLfsmQdr3Wum2ckPdyWfM+yz6xxKWbkASpfcTnLvgtkp8k8Tg2gJLOEBj
wRf+GVil6qaY2T0GzqrsdWDAuZ0fS3UfL7rXtl8rjDIuheQYrrlGrKCGHBEIvDAMeq2cOfXZ1LQT
XpJZtCl24HijcerNke6Fc0RDGfwBP2ifNLwQJ5hpXHSgndQ05NcSe6+5xQtw09FkoNW0UZP9v1jN
v7LEjoxBr4AIMEA1p/qCcX0ajw0t3YVOJ6I/k3jxVdn8wdqACcBH8DjiKO0uAvTr1Sy7OkmXBOOZ
5bQxteyuAlpSfnIAgeq4Bc1TP76zksc6GSVnYe1WsDHu+oezmqMECHLB1wFKKCQ24jqJfiMf33nK
WGn/woddSuFvw4urTU3dBbcbtDOHdMcInjjpZgGh8+1tWzORSylC2Fbk7qz2OaTY+vxNB2m5vhwA
S+YlhqzNZe1gc3RfC48AgIqICY4WxhEbKp7LIdIFu7YofmBQWfWSePoXNQDgW+HZhvlOBDYipPtU
O8UQ8jeCtThdUCxg9sjbWsZvt2oFf6WIJKj6HNkKMZCwUciHgTc5YGEkdraaEkXnCYBL0O/iANfn
2gS6EsOPpENlyqwDF93+3aZ6VZWHOqIVuXO7D3C8zr8wDW/OX9Oo9PLFK6q9LiMvWYsdOPAvZk0x
Mosu3euvIIvSd3bNMASc7ZMx2sTVvk4eBmvekFg2nrtmjhg7/MMZiP4UcesUG2xgrEFHxxAW26H1
3oscJIqDjPtszQ9fiBH3Ltacgtkq76t47TNqjdT5pb6H6WMmG/JZu2MuBQmHeBqICd5W3GbZ7+Yd
orKJnhYlsEJfNl6wdrxQZoZXAkkQv6Svd8lJWh4Kwdc/NmcAyElmvVZt4OLXhVu5QY9BHpr49YIT
wKpH2/wKIg9qm+9NuLvtkdYUAXififw0glU8v64VKZQCKGt8QrucmpNVm6Bs63am8vEvpKDSwHmV
TBDrChszx/jVDgBAx6JLAZ1KjfFszzKc9tUaC2q+6LZSdQ7VLtxQ4EJQ2ylHc83UBDWKFqTufdN9
ySzHK0qX5vPOLbZWvAXKCS3JQVHtzW01184TJwfH/yBPA/PS9WJmapOCPBuLaTdpjyFxd8PQm+Vn
RdnQSIni/zj9g7QrptH/zPBjqk1Y1aUH+j9z8ZTpptobOgA91uOOJ05MJgk3PisGSbi4YPKAPQcA
2bViS+/aUQ2mhCMegAkQZgAzoyZNMGEgMDS2txfxs0VeyxIscmm1vmUpZBVfrJwu2EZdImFdG4TX
fPwcGKnC4S0chZWtiedZNqLbM9VIuiuroqWDlbjUsTPn/yhPOM4LwaFohx59IQomXNzfpPyNEyZF
PFlfOCTHAUaF56DIetU1dVQNxozXucK+o3f1qWzzByXKZfhJKz02OvAx0N+CYVAXdTruvi5ipbB0
CqeMoI+Wl1SPYs8uVAreL7+OUoTxHbXcdJe3GC1pv/ds3zE7uG0iaxt4+QHCQVcKIHcvCx6Eqfuq
mfeZck+CUdaqtxLwQk28ilD/xUwx+Cyv1VTL1lBaPKqPeRJ0DaMogcZj6kd1Ac+CESAQIg5mSY06
MP/zYseVaDHmrSLihC2fJSsxi5dv0byhyZItK1gnKGuD3vYPaK8NEM9r9YDWX6hs6rCIvRKATMt5
Z5iDR6UDwCB+PP+cZr82Bw+43QQ72mcAGwsPaaG/3d7Lla7+6+8QToeVs7FuWnxH9uWj9axD45vH
H+F7vGFf3EO9UQ7WU3G2XyJfIpd7x+vn2rVc4b1f16BcN0sYUfQlKoPS8HifB6PqnukHtQswc1bK
8pwruRrIRD4IoBccFFakTVTdohrDEicnKjtM4RteO1H0WAe8F84KD/1QU9IfYxkf6sp8wrVcwX9b
TTcshYY1rqhS0cfB2sa+8VS/ohsT0V53qh0KQq04o+Pb/EOyztyOPq0zoCSRD7OA0CLOvbAkAwyH
Am9rKGD1an66fRzE8bTV3WnTx9V92pVPebLRtQGK59/MEiwUtz+B+6NPX2Ahqgc0Anp7RaiRhg1h
DfJd5I/m8UFtMP7ltj8QY73VgPxvB+P9trhVx8EpYdGGqGK0VuQI6ZeiBn/zAngAtfLR6X5IlDGi
M3NO5quTeq361kwgjKttmqmS1V7zjLAti+Mg4B4Q0XAau0ZRu9dRwnyELZePpAxyyZji6mpeiBBs
yUYcE4a2Bu8f+w44RssG+FMWVZLeq2XNgp9ffbDbC1lCLFBYC4lm20Byu3d+dq5BE0053d4t7sU/
GYcLLit0nGC/xFz9XDYDkl0wjgVRIemUAMWnagCumvaRKPeO0oMs8j+OuaEVdsiyTYDS4Uzgky7u
T2ItM9iaLERTJo6/9Q0YT5reS/zb6jZdCOF/vxCSNhUDsr6NB3PhVkHqWlEwuCpd2iylzO5i2tRF
LJG5an2YFIGPA1ISKizXMpvUwf1RmOlx0r+Uakyd7Is9favQhHh7z9Z0A0AznlgghuVoDtdyEgDH
gRkMB2yCJj66NIfjHJqDbywDuNHH7BfQHjSJzFXfzQvTwEHjscenGDiMh7lwcSeP1l39Ns1PVoyB
hCTySOl6U35w6ufClpy1tQUFmSqw9UERj9YBwVKyMh0G4uA4x4BjUrwwRQpaeTIqGf/g6oJeyBGM
ZcmsycwtyBmm5odandss3rpvAK/czEroStyxgd0RTxxAdtFtydPBCECud69eWJUpXZId7TcN8Aoy
3HBuZLd+XjAOwnR9KsciO9bLtzEKKQMCPlPOvXLQwVw/Tx+3bZH/3C1xwhaBsU1B82uJcbLRpNX4
7ACqTQryueakLpdM2J/W7eI6b3hj4OACp+opHHNfm57NyXedIIvQ8lVLanHr5n6xS8JZLpVumpoS
IqNqWza7NPoCUF06IMesNG9du9XMr+liPN9ezFV7vxAqhNwM0JZTAVohJD6Ax6WdMJFDNe1xQS7n
tqDViAiJG1AEg20NT3Uhq9y3egau1CoDbNy2sYA71uU0Gl2Qj/Tx46wk28S0gglUjk22H9RwoxVL
UJ1NQIUtanUHQm1JrWLNjAAJ6eBRigEr1HKvD8Wk5R2IuJrsOKv3tvGKJ6J0fGBtcf+kFFFKA7mq
qLKhuAbYXs3siJwE1YbfHOk6ai2qa7LVXTNXlNKQAAObjQXMvGtlVL10lXqxsmMFCMd4Hw3aXVdG
dzmf+y4PZMlehubb7Q1dcyoch5n/A6m22Kcw2GRWW2KA+5JMNMWbVNqAtjItzuFveaiAJjS4Y8Gx
NI0bjkmNoqATPWLa3kuVez4lOvpj8W250ximqwhKE3iRqkE7bnpLciRXVUTc8IcdgA/9Xa9qHSsT
K/ijMOudchMz5bV0QaR2ex3X7BCP3X+ECCfQiJM5Aj4eXoVhuSFNRht78uT4rxIxf7zPRXQStbXb
OQQPobzV99H0jNzkTm6Hq1LQZMkByTHRIsZ2jLlg5kPHzzFdMKhRamjArUvtu+L2MnintUsHqSQM
ywIkmQ/aXe8Nc3sUPh1EPkzJvTF3t7GLWrsB2GEKL7Tt20gFQYCMjHD1RANpHTCeMEdTZFuPEhMl
KpWHB81+Vuy7GsMfPbar/lfqcfIGwFGqQAzSr9Uj2K6m5Oqh6X6XEnsHDC0zxeMmIZuimsFHIAu3
VrfuQqKQFVAxNhtXJmLkOpv3pN72MyhbTEl4tbprNh4YGDYH6YY4sGU2NQm7AfaRWV8xO9NuzHCv
jV9qhsunebp9sFZPL68sEWSoHbjF6yXs4rwpUPZBSsceu6eo0JXHqqj74LaUVY0ctM7j2QljFFPC
plXZ6NJCbNUjy8jrH/NIH/oWGDq35axuz4UcwSDU1s6S2cEQvR68q1Tig1bNGkMkHIYU15TYRjeY
UV/VsYO8to4pS33xuskATdZTVUjCDbJ2UQHrl6BLgI//WKKV4dQuOh4tR6cdnfdOyUx/DifXQ+9M
fAj5sGq6REgbRMsxrVPdA7BGTA2jt+7YoATIvVu+mhfGrp6011jRQIJU6vmGuWm+12aCWfmQLX7b
pO1b0k3mBjgVKnUSZEirJT8NRTNSG7zfvhHr7HFI8R3R1GsgLGHJbsrHxKsstNyplTUH6P7JtkNV
xHcRfpmSFM1RYDyyJEu/9hDg3FF4oAIiD3HRtZUC5Ll2KnPJjpOSnefOOCOVYT3nGcn9mkXxe6w0
pkTk6r2KDme0aeBxBeoi4cppIotZCZkQl8y08TWAonjum/Ziv2Uf6s/il2b7aeOhg+62Ba9r+o9U
sSiZFFqmkhRSmV+57WGy36PmQyHRfjRfb0taO/kAeXcxUokiCgAVrtc0MzHv3VZYU6NGw2GjZi9N
WMsWkcer4jMEZeM/UAAAhhDjR+S4Gq1X5gwDUfpu6t4yt3lS0Z7kTtva3RXlSNW8pn3yclu3lZob
7rULucLmJfhVZQBb7TGuQBY/qtnroiX1IzND9a6YovI5KqMUYy/j7I+OqexDXftaRhrxp7lge7QM
yNhOVh8uF18k4to56IKrFYyHgUOJsqP9I9I2+s/hu0r7yndaiRWtuSrU38C7iRow3uiC+krbal0f
Q1iUYmSv2ecFhn+LoMda317odUHo+EESAKUIsWaVxMacufC6R1DtqKg+aF1H7e/xx20pq4cCPYuA
+wD9Feggr021nVugfzbwQzb9AUA57yAlrV89DBcShItj7pt+KNGYheoeAQfNc7cDismOBL9iOvuK
7wA/6LZK6+7lQqLg43PTztJhHACibP9sAiT5cqN/V8pup8U7tE4jdTk79+ZQUQJ+ADunQylj/lm7
lHkn6P+uKl+Ti2A3j3pznviqArzCB5zqPtsmL7HMQv6klT+5gAsx/M6+EDMrdRGCvhm+G16UgjN8
C+6rbUKjb0jx0017xMBW4r8hDxigDODX++hxCF4/lkDW6remL5JuKEgjoMHYhqDvQAYAlughbtV6
8VKg5jRAE2f1l9kIitbCy+w/ZNhFWwG6CtHDAKYfwts3hdgKacLE0Io0xxgyGDFcNfmFAcuHIpOl
ydaiHtdEnIDebozHi7fj3KCNAA0mkNM+T+xgOHvAq9421xURHFYYq2bxdICYZbTbJc/ragQ/ZmC+
5XexDHF35YRriOBNMNpiKB630bWRoOTVs6Sacp73MNA1sKsHcER6eijxV6t6XMgRtqQ1Bru03CE/
Fuw3eqwBhyDtRl9xiWgnwQQ+FMEksEiYGyVZ5ijWnB9Zbm/m4Z6Prbbqh7TDelUVy+XNzah2W+KQ
exy5ipr3Vn4cta3Z3o9pgEacf7HrFyIEvxs5uTM1KUSgc6UtDxABDPzbItaq9rzHC20xOoePEocs
kOPtlLxHD064Ne/CTbrBdU07b979epXlf9aigitZgpdHGn0gcQtZafpqjwcyAhUcTaIuqaga+6Xl
A7q6qYIxP5H8pyyFQVYN40JTweMnUV8qNddUian708npfBc9DEf1ddkgRevldz+0XedPd12QbHq/
P6devqv96rXfgvP4bt4YuyZAISHhwK1nIM1JPfVKsHa1PIKDLK2GkYIvzxfNV4OJLnsd0mzPoo0X
+m/VkwqYly8ujYPbNrBqyRcLw/9+cUOAdGdJGeKzYz6G28YMRlXfOsvmtpBVD3MhRDj5Uw/+aotB
iMleEF4Xykmd3jRvdiUG/aebSrjvrlZRiKunxKkMk2uj+T2tH/qDtnH2lkfwfqi82Ev32i57YJvF
t+8sv/a0h2/todnHQOTbEh/Q6b7qGxtAuHn9Gdxf+iZ/1sBNG+9mamHlCc38ZCPHxOR7K341LzXy
1DPuRzGLyNxwrnXeyAoe8WY3L/7t1V8rPqOVD5cu0owmIICFoxeHam/nCsgUGAb6CV2KTZhh8rj7
0uZBVFOWU9sqHgtbcm+tnblLscKZ0y2lzc0EatmpvekmDLtkk37UrP67NcQyxtKVAAM6gk2bZ+85
ovq1HVsw44iY0DHTrX3abpFl08pok+9cc9Pa29srumbPeJsiqYcIA2QRgm82kjA0GZ9LbZvGS9Xy
DrntoK2eE3UCjvV/npHi8wr/CBN2r8jB3BAOaNsm8fxg2u191L9b9uAnTU1VLduMhoxMbHXjwBQN
yAzeG+EIPsGJkPNjJYau0hatfTOrAbpsYV6pbAyNppgN2d1eznV5SMiaIKvQ8ci43js3BRSZO2Bc
KdL23/ZpinhtYrLXMLc28ZAhhYFiCuq0SCQJPkhNpkhv+UQS076ojG0GpG305KzXX2NjP/b7SI9p
jtFfO/uojV3RvN3Wcc3PXooXdJzLZF7ykIFDIbTQtlshexUu56huTrfl8NflZzVRAedpZ2R7hEPH
gH0UobMWo1/k3VDNO5J2u6Y46873WnvK0yIYOhnMxLpqf0UKRy9CtzAaQNA1hXmJ1gfE2ofRocev
sGqJbmvHDvWWf3QT7DIihbJoBbZwTpttZ7k+m4fnzmGxR6yaKuAYuL2Wa375Up5gMkuihBgK43YJ
JKPEOPXOr9sCZCsnGIU69q4WcgHsxexjj1Vnw5Q4YZk9cL95cb/XKUY0hhp2V/agJ8sBB9vjllOf
ALxHshy8Sr8Jerxuq7W6TxpGTHCUVbCFCvs0I7up6ARNyOxpQhQTedm4ywjt2PfbclaXDwlCpIPx
MvqEYhjWahYuvIUtbe0fczhkXqiF99Mkg+xctQOC9wQHceMzyddraNa56ZQdb1ebXq1+p5jnf6EH
4CVUwwHnAmi3r38/ifsKKTH0G42AmipMdK6gr1QdZLADawVuTEb9lcNt5cIWQnXOFGtEbUPRICrc
FBmQJjG8/xtpuO1o62ibqQ0vb5x3TFd1tGyfzAxd3fp0LLCZEaZjb+u95vd1OGNklXXedS3oTZSp
nrORV8iQKzT3SOcvGXVkREDrUhB9gsAMMHwiD5ACTmHFXKA1OoNb9qPDk9AYn4xMEnuuGiOg5f5X
jOAsisgaO8AqoXAExEQQHGcT5oFyWd+iIAUlS40zWOK5jl4+ZDWEJXP71LHbzp5OIai3SfdLa1/D
ReJmZTIEM2F9PI1lpUynCYiIcQ1m+4Z4Q/jl9uYLTuK/NQEUDjrsbCQvRWSVUmEZKHXi+YSeC/Uc
dwB4Mis13dVMKwKlSfQHK5xHiTfky3NxO/6PUPQ6gDsZLkPsEkOFGYOzqjmd4sawRt8NlcIBzFM9
z5slMZqfpp0Yb1U1sc0YK2EruU/EPPQf8QhxINkCdC1s/voA1sqyKIWClR1T9uAsO4UcTWAbVMN+
GBY66umpN3fuKAl91lbaQKUZJW80dgNH+VqqZTYlgFDT+WT0J0PJA1SXlP7baB3G+OX2ngpH7b/1
Q4UJ7Tro7MVwyLWkJHMtI3bj6WS7YJJwwmaDyV7MZleF6pHQkA0Aru0mZ18ERzvmsxH4X4uzi2we
S4XMpzki7cltR1TGzLSxBsCVIdqiQ+Og82OOZgDbhlYVyXqo1xYW5VtN1XExYFfFZ0C+ZFo56Mtp
Yc1xrAF/XLgotBQfuTK9E4L88e3l/SQPJQVU9dGnwyuhn3AdBhWksgOSjacYuMezOdIxH4CH/UOJ
f5al5G79tJVcFh5T6CAAx6epCU5Aw0h73ipOf7KScVMyfRNPk7cM0V7XJeb5+VRAFMrtuAb+FMGJ
YDUgGh3sljTDybL6wBrvYa5bI0QnePgrtxmNELj0cfLSW7LxTq7DlTcwUOHnLUkgNEd36p9388V9
aBdOQ7LRGU85i7wp+eHEhyRWvbwovfchNLf9f/iwQu0U/1Bc5kjmAJUSa8t5jZFiEEqpp0Y7snLw
wpg961O6qfJB0lqwsn2QBO5hjGUDMl1UzYmTpsmqVD3pyRvTaT1v00hHz2MkMcmVJQSFK+fnBYAr
ilDCEYi0ZJrixVVPWWM/ML0LLB4pAD/FbmgHWB02pT+qQvIiXlPuUqh+fe4BgGUmPabST1GLnE28
V6NfOP8z+XH7uK2K4agcDvRTAYhwLSYtu7ivZ+gW/1LBP6+nXyw0H8xEcit88mJwYHiJOaiuI/jD
zXQthnVRC960VjuxOH7XZ4N2lV8Y2oMRD0hmeH0sg6IR80EwQ/Q9AVEfsbnG4whBMfTeRSqZDOOE
lhRMtM8eqcytk7seOhUoQve7yZk8tWdnBNh3U/Lz9rKKYSjEA5RER7EEzXlgGRZnIYYmVNDGszgn
8PRuu/ihrDK0k7rISwWVenaT32x6T5fncluTXQp2Acv6pjw5VXD7Mz5FOQba0S3MdNs2iHAwzXW9
7O5ckjIEH88pV9DEWlqlcjeiRoK10MjjbVGf/baNIRest86vKpSJrkUlzpxraKWOz4VqUHJ0lce6
xbXEOKb2bUlilp2vrYWaMzdYXMCwpmtRY6TEhQ2ElzNB7u0QRfXXcUy0h2wu9Y1ZKsWbm+uaP6sk
99pcXfa1Zj222dgesrK7I5aiSwKuT6vMW9BcqG0gVYYAnP/9wsVyomebafiewXlshxdgDgeZLQOi
E+fFUBLDMJEGteHPQR0pap1pOC/xH60jv/htPw7+j2mX/k688b0CEQHzHJoHaI5J6fQUykq5n++v
P9Lh1vlkD14xPLV/oSPT8YYn05CcJweznMuLXZzjHnmJJMj03xVrAl0H5SoJbm+18Cj9b52B8cMB
EHTcnYL9qnpkgyIPK5vVUWCClrjDjN5tEZ8dBdfsQgb/hgvNoFU5zDHfva8IrXQv9d0gqcAqxyh7
tSWjy+vreCFNsBUlyUt9ULvk3AcjyuKKZ/m9H3la79uokf8fl084k4apZBVgFZIzxtBoSH4lsWym
QZym/J8dQiMMUo4Y/hZBXknoFn00wi5ayvbZXfTsBsOhT+kQqH5zP+6Ul843ZaMOn3wN3zLOzoKI
H+2t4mhdAh5rK9OhV4qb2NNY78d2jvu4c05tkn0r9EiybZ9uSUGgsGt5HiNlEsFGkMKghRsdUv1H
Y3212CARxH/oKlr7IwjcHnigYY7eFgy+TZo8080pOSeakfqDFSo0R8TojY46e7cNXyZKsHs7znWA
IEDUnJ9nxaGqi7ww5tpuS1k/Xng6gB+AX0FikGaB12ha9BDHS/2IKg04BN1zW5D7ZDrkOduT76Ne
75VcechsWZPS54uCr+aFbCGGykPS6J3tJmfD9pbcA4c922i914Q/auW+1pEGR48+kKwonjW31V4x
GCDsAp8bb1ETQwfCPkaNCRT+AcdCtat9Vs8n15iAxFBqz6QHFMRtYSs7yVGW8WbCQ834JCyv0MA5
JtjJhgDHBK/Fk2Lm5XZwZOxnK+cOrKlgNsSsAcgFHOHiLUcnx4dgL7VHsz/XRpAQCjiEQlbMW1UI
tXo4FGB0Y/2uXTJal2JSJgoKF7q7U9zXLH9IHU0SsHyK6vE44V1lcCM2mgNEepg+6pu4b/L0bGQU
I3VJ1/iKdkq1bYUbbmKdT2R4bmJLFneWVyK53hdXTUZiHe/0OD1Xv4HmG1f0a+k77x86ej1RA9dd
agGxSGIcYv/D/whFzIS8IGavTeEQaCU6fa24SM8L8Yrf1UPxzQjG7YKKMcv2BRgTJCAu6+v6V55g
+m1q1mgkgryhP7hvLH+OVZqUHuACdHOr/Lpt+jJhghMrm1npUsLScxq7AQvx+oscz558WzkX7n6c
HDwtIonjXHNp2Ma/GgrbOJhAOUGVKT1H4Uh746VW6ZT5jIxeTqYgCz+icdMgV2OOkttBupfChZ5b
OVGnGTar/az6dD9ozk55raP5nHYYYYxwYdieM8Sem6L5fZC84fhaCnfTldrcO1xYr5EPtVo0WOvZ
UDBezYYFcVJdBrd3dC1CwoMNzhPNAsQ0xUizKdhcDWmZnssjOEiobm/zap/oAIoOGrCqLncyoLVV
G7oQKHi1AqWX1gUy5tnylh3aWSucRaAgzG8SW/0ToX9awAtBwkmsQ07rgH69c/Jl/s3O9p3zUXzv
IzoG+aNW0J85JYf3ow6G0MkrT5qnvUqWlgu49QHi0VSNKZ07mE810+g0T5Tcjxt1M/r1S7e1975E
HD8Ht8SJh3M0l2WYIG7yY8P7pn88GY8sAG3ftD26T376IZuPlu2kcDBZDJadTIHpNOE9St+eeR6R
atCQ1BvjU/WSpsnmtopr1zyg2Tn2ksX5AgWBigbgY8XAjo7sYRo3Wvk7/9bISlrry/hXiHDoaxKl
c1S16Tms9WLTL9aPWG80L5knWYPWWsCEs2eD8xLpSh0ir494maVlW8O9nTszBbb9Yd6Ee3Ls21fT
OkTpzxqNOy8NBunTSZU41f/P4fgrWtDSbnWzBBh2enamxzD/aK070mGiyyuAQzerd63uN/VP66X/
nvae0X6J0NkQ/szZTNv62XTfDGeTMhld9vr2/v0mweMVBVjP3ATLEaVK6Jt11m8KtJT4mCg9K8sY
3DYm6RIIYQ9yxEUCKhRcZm28aQzwHS35AM6/H5E5PHUdZuCng5V7jB2m33Gq7UdnN2mbNNst/YZV
QABYcNE+E7LvcxnCwfrJ+rsS/O8Xvr81Gqcx+e6oxZ1+sLyp2A/UfY2eVBmPzuot89cExWldE3U/
THPxRTAbjc5zk/itUcogUtdv0gsxgtOvDDd22AiFXPdVtwN0yQPdltDCd97Sg2y8YC13g8YtJASR
pTbRtissnxL3Shd1A66YIlDdh3DOgbXxAmJfOuub2n3N92nzOrbeHfvltHdzv8mVfatR7f3fWNjf
7xDvVsvNpl414EpKa1ctnrnpy62x3OcWBqPtx8J6sFK/Yy3VTR/EUHSqWl4OCQz7mLXPSrjrle9W
QY2T5LM+ZYd5XHzxWcJmpMPCSG5heYYhflecTdnu5niX1494rLV5hXaO2lssdmjYLnN/6ul7MQCn
5ISE/0zSoOwNGoc7NoPb0Ucz3j7X76Oi8pfGviMjzZ05KBJZWWXdVV58s3CZj7mRZ6DmxPPhtfqW
n7Pn+r7YTsH4YrzFz9lZkdUBV2+BC3nC3Z2TGT1DgMQ412G0bOYWM71GHTZeZ4/R/vZ+/Kl7iRc3
vL+KWAX3AFrmr097XjQdsnE4HCWJQINUeEkR7dXhRNCNpO464DSp/QtZNlbnLc5Aw+IFuMLaTI0C
ID80sTtaRBLTXQ0LL79J8MUMnIYKuBKw3o6ybZd3A10dSZr4lbJsSPczA0MIG76hhrGRLAZf2FuL
IXjlEaOSRt3hzMTRXVWeSZVSkjzaAMZeHqtkg+pkeBiZz+xjEkouxbX39qXOgtsAQBixU+C9nZmq
vGErlDTCXIFG46+OLkPEXvO7F7L+rP+Fh7dY46Yd/js3FSYRVTSBy47M2m16KUE45WAe0loUm9Jz
oYPjZNb3Rd1iEkn3VFsK8sZ/69OmYeTYBogSum7ErFOUYJZUV6FNWwa4FQPlu+2xLfOm++FeRju/
bpoXwgRXsCw2MAiBEHlu1QA1h7H3B5vdsSDUcaeglWr5OluJJFhYzSWAjeofDQV/oFgoXrcEPlMf
CrSveiZaIHWveXEfnflQRQnwHbcOoKmqZ1v50haSU7HmjS6li6H91Oa23sL7hZib3UbICfnuZODe
GhHeSw7g2qvlUhb/lgvLBAh+U1Yxj8KqOwvgw+q9pjY0Lu7BYKVMgOZMvKh5rDaOLBThx+uWEQlu
UJvsaclmCI7t3UR+10hhAPGIZl24Texf9sttPdcuwUs1BQeXKa7ZMLx8z0n50Kgl+J5HLyLfQkBt
xNGCaNi/LW9dO/CpI2MIN28JVjtMiq5E3Qwnvzfr/TKiWdhj47bofOdMGmkudv1E/hUn2GtEsrYY
MaR6djG4xILoHig3nomZA4zHGD6y0LK32apD43i0aL0COrorrGfTlD0okh0IjBWXkjFZ6GIiiXB7
FdcKIOg3/CtGuB70pNQ1M8G9nOaPMaHasrHrR5Aq4YBSA8R35ocRbgjAmEtazRzU1bMtWVpo1bNe
fINwT0zMzRczxTeMalBsyZ2mUfWjKj3WvjW/yBPzrewh114cdmiVEqV3WY7xD7DNp5PyzweYqlAd
jOIh4TNWuJxVFFkP0etQUtMB6jW6hbY12xjZrstO2Xh0nqu3jG1d5ZDkKZBFU2/4L9K+szlunOn2
D11WgQEMXxkmaRTHksMXlmTLjGCO+PX30Hvf9QzEO6jV+9TWs65y7TQbaDQaHc7R0i2zwBqkPST1
99F+Stm8/V/tESXCzQO+2h7JF3weA/lNuhn6uxjd/t0bzzZF6jb2hoePCkgvyLAnCvdTPrh2LRui
XD3fZ2sknDceTsYwaibSZ1sn9gEkMjyeZBiFq6lJ0IKC2BIWCcBpwehzTetrEqHl37nJUlQ8tDkw
kl/MOhbdj7Tp3b5S/cYO6PBdssRrTvpcsHAM+JhhQnWck1OYvfTxb/blTjFd4Im60fxLSd3+7fG6
wDWT10H/4qCr6c/46+WlUHVzzOqihd+g6Xbu7gl7biPqVaks7l5zI+eCBMWSnHeAaqxRa5xGt0pG
j9ov11VZM4xzCcLpDYeaWl0LVTJaeVrWe3w8Zvn9mL7VxYYOMrjwVXEGBlFMFRkrdPJerhxTEwCS
LjvVqbVXV4UfokWeAa47tGjqlb2h+noqozL+2A+DJ95CggLBBI89sR8mVRWrUlSU4jq/+6mcysmn
of/AQKyFEcTslx542uDtuKRDbDU0OxMrIt1kU8UJryG2R27ebe6jH/oT2fAf5KvymfD2XJTgZNQE
YBPmiOJYmoMOcbjRLb+LHk1HEib8f1TCFBjaJAHQLLZ6o/PFANb6kq7OeoIXiDL5iZaUz03SHDUT
wMnNnM0uq2vnqANdDU3goAm+brGLiYjuHiMP/36CEBg5ra0rrE/Tk6X6RtO5Mdiii9kt7BvFcK+L
Wjt+6GD80/YCIEgxI9mTbipIjXQQOCftA6saCi4bVfGvS1lN0FiIpWGamOjAGOHlobDaocRFjreJ
NZ+G6DDWLzh3Ov9dvxdo2TQeVSDxJb843aRvIfFHZxdWwXhvv13/jDVlz79C8ATlDCiTtsV7L4qI
uTXLCl2pJJe1M67mvtCHilYtNE6CJV4IqHlvDmGbInjPMe5pKd40aAFVbpTyIURWgdpebd+S49D9
mqTZPRGs4U818ly2YDodqECtxkEYaE73RZIcwk459CXbs+lZI4cBwD5VlnpT+12rfiZD7s3qJsOs
iII6835o32bqg6eGqvu23MD+/Sh8Vap0n6npzkgw5sGUPbBtgmSQhRBr9xssQ1+QHf4QAlwaiGnm
RdPNiJZHFkTdW0luOac7xTWs0OUvMThLkA9tqo0luRzWHloLIBGaQdDgis66S7kdd5yWIEY6tbGB
Fpvc0W9sPa63s6Kbm09Y35moZQnO3llmPiLdPHKUazBBEMRdxXeVqkrc12LCous410d4Bgx2iJ7N
juDZWmFM+RA3s2dG4HGKwlMYvYajHViRrA1qNSo6F7qcuzPNhjpE4xLD5tlqtI/AQEyL1LN0PFf7
xI/00o/RHWny49S6JJ0lvmVtB22gNKBPacGqE99ZuYn2+XHEO8SYpj7QSlpslCxW/Cw1i0/4ZUR9
ANPEIBcud0FPBYhfpdM5S6qKuR3q78ngg3A2IIMZAJLourms6rWQLMGDAHpSdJnIsNbmnMbZSQ/j
1kVbz+wlY5v4fcFlj0eZKMEvGsWMhhbGslPd5eY2w3M4yLIo2RCGGbLrWq06KDSD/I9apvCUIUBy
DjVAUpxI1eR60NnNgpAKCKJ+0yQDr28xjTey+aBQ5LI8MuoG8CSSMbxvR67SIEMYlASVqSX6Tk/B
rLRn3Ir6m87RJs3XkhR/jvRCr71+tBT2aEVl0vxWSVwjj2hq0xaAzilg+IrGnG/sUWsdNzKntt41
pGobbxhI27l8jkvbwzEC2L5E/7W8EjjOgEsGpP6Fc1pYa2dmeVJreoaIqQ7euFv7YCdI3J+Y2ndT
T5Z1XLt4ERXiSYbmc7RrW4J/q3mW48B3+amxf6lmc7BwJ4VGGKOjgpyU8h2UKG6sIPWc82M/F7dj
EhjZl2IMN6P+PimnkP5ykvbXdSNYCZF1pGJUFR3NQC8SR98LZ8y7qYrYyYgbV1OIW5BiY+Zz4FQb
outuNX6/LnDNQ0Hin3mJpe7qCNciAseqBfouO3WbDjPo/qB47rv+yp/7E5MihS1rKvhgNFYgFsfQ
i4YJGMEHpz2zytGBMFypJ7bta3d4yQ8eu08PtaQZaOXkXogSPFIZQ5Y2LHrluJ5j23qPq/iVqkzm
+lYN6Vyp5UvOfDwdwxCkkZA0H8Zs15dbVCLC+VkvSz9UdqVyWwQKHsM0CJmbvNjkKx136eCn1bNk
K9eMB94QQBe6CoRS8cYGRUxlVaxmp6m5nbQgm7ycTIEzJptn7VvzVNfBAg7np7XLyOzmyVOhuaCF
oOXT9Q9ZCdKX9pl/v0O4zhdKhLRWSnZiDHB4s6/WNygQo7UkkuH6L5v40Z7+ShLsyawKcxwdSCo2
yWMpK8KvVaMuFBFsyIqAe1+EWNBkBhEpQBG3afYlXdBtivf6DXxXwztHS4JHvs674tm+G7Hxsph5
rTa/TBxgshDYzhiFE9xilxuxPpgdzCt8aPamfVf13uSTFrjZbvO9GTx1/Nm9RNMBlFetHpT9Qz24
6tZq8NgspD3rq8cKDX062BuAyu8Ie8sKPuRaja/pD1NeeTz8Pig3zEYhaq52nXKDnoCYfjfM+6nv
Nmxo3VxJDjSWjDav1UBBtQi+XwwmApBK7AcFe8ukqPrATi+q8cqL0rVBkGwNQU5dlvrasAvVk6F8
z4zXUZddVKs7Yi4MRcjv/hnGvDzwUx3WjW1PsO8njHwGe2PP3+ptsmV76xH4bs4WuNRvjk/uyl17
00v82prJ/xX+IeFJ4qEpKoOzU2Vn6FRobxiRttYvmygeq+UtCipL9DBjzu1SQZrPrZVkBCbHD2bl
5Qag7IbxGJsefWmendjtrECKSvonI3JNqpAeohhSbBqyaOYP/hgUfpK5+aa7N0Ae605u72cPykEP
vu+7e3qcvmyLp+Fuuot39HfpowL8lLxdd2N/8hnXPkh4mscA9WrtEh9EXe3Qvlabt9hrvfTXLUB9
9oPfB/Tk7EYvfK93j+WNg29sbpSnn61vBdHWebZ99Arsu110m7vfEc9twUtbcdfa9l9SVwbB9Wfc
4drHim6irLtIA+fQCexjmDNjj4np5Scwt/ra10B9okG/C+/I137febvr6/Tx2kEnM4L/pTMbRU8x
x621tZUaxtyccqVzdVDVO/EGJeMe7glZthBJ3+vyFk0uNcXIE6wTHcVLs5hYXqn0rBjqpupO9jMU
HfY/0aLZvDBfln9dyXct5KQ22tpNpLVRQBKOwWjYDBNyEJTsYzQY9E+OdhxHYMtMla9k+7rHmLCk
N3w5WqJyAFJA/IvIFLPPwo3WOkNUl2XZnYyU3qgpJnad+Fcz6JtBq35fX8ePnsRa8Ip1pPMWKKI/
cc1Z3BJOzEhstFadopYcwc6Nl1QiSV58jAQuRQhGaadjUZlz3Z2scdqAnw41vl1d+4mtokdGcidI
1BHngYo5M3uaQNbUGU9Rnm30UNYFLRMhGASpzLRU+0WduQEpCAXtwdfre/LxLC0oGsum6Ph/UGpe
mlzchmU90Bx7Us0heCJ6v41tnyelT3NwCtXjb4c0knlfmUzhSke/jUHCkHUngJkuUD/72Y7cgj3A
n7j9gF4bQ+Iw1pYRYAkAMtAB4wvOrkslUz21CqPAMlI+m8FsAZGqMcm36yu5kmtclvKvFOE6GaPG
yGtwRJxqt33mbuxnx69h7/KDRxN/kqT719fwr7Dl78/OUtIVJadO0Z1mb57d5NX50c0u9V6u6/Qx
+LpUSThOzGmoY4WQMm3iL/GLDBd87bT+XTFgaFwqoY7YhaiD76GtESj8RJ0BAd4Jkxq94V3XZM3N
nYsS7HzMKjSc8cWHtz8rjbltvnlWOhkq2boUC32PGjA4Pzw3VaOO2ySBFD4pPqu2iapvGj1963rb
/Yw+fyUtJn+2/44Tp1Opdd2pLMB5H2rRU6IWN+g7elHqUhIBrloBhswR/KL1G9O/l7Jo101ZSmfY
Wh35BSixDPWNIyi7rtH6+UFkDV7MBWpbDAJH9NBXKoeYuLmNWjRla02gOMW+AqS6FQeaFd3Foe6B
OfMbrXgwRdP361+wqueCdYJha0DY2MIBTiIGkI6CdKc8+146UDM/RrGsvVgmRDi4Zl+aDYtVaOko
m3iMb3JlfGBKIvGxK09JsL4jngYOAewQtZ7LTQsBadtbRggDYe/AqXMxPeihY4tgqLNJ3S5jbs7f
tbFE7YdhbiBIB2Cal6hHlOk9zUpPwxO0Tr5UPN5dX+WVwPHyy4QVQLdKnfSNhSsHj0hfafzwqUGj
+++QB+zO2o0quoJ969m6o8PG/GWfwJPqUuMke9d8dD74DNTU8cbVAAUmDjT0nVHY4TRguC9zvFgD
tJkK+qLDzFxqSotuy5V2GWUtmWq8ptEUvVQTBZ0VRaFza1T90o3MgcHI9k32WjoB/RHVr3jjuuj0
VNg70IQkZ/fj1YeuJ2DqAPIFcZcjMi/Y1QSQEAsjjLH1g5o3TfZ2fTdXYlYIWPAJAE8C1mhj0fzM
ETW9wcvcSIdT146D6TpVRtTbIUOl/8h620m2+LPzpip2r/sGs7nlmllt7TQFfVr+9W/5eLQw3I5a
3/ImwHSoWAEnGY8yO4ynE5LUauIDhYPs0tkklQ+aOhnexEdXD2Ea0C2XR8GCOnOpd68wNdLqYjop
eb432Nx6lQqfMaUT3o6FLHReVU13FrYcFN4d8QkSTrzs7baaTmhzIYfZDM27ySD6HoB9qSSyWBUF
VCIw9yE/64gN/GFikqwwBig2A7oKs6n5TqOlfqOHGDa8vmGrawgkDYrHzvL4WD7l3HbsZKjjUJtO
aZm0bqTtwFNPMQgxBYDT58F1YSvp/gVXCllKtIIs4x2CR0TlfUQ0Xc0nMinOgxOZ7eCWNAKy1QJy
D6I0a66yB5zj3MuiqNlYrLOaQ1Jb+VvVD3jzWWWYT25hqcOXbmQ5e7n+gR+PKr4P+Z2Fl4Es+XFh
Nfq+5AVGAk8hmodvmGUUy2SXJlmGj2uO+X3DIDBeQEViXvtSisUjS6l1ZT7VGOi6wRT+fDAVJd53
ZZt8IcZYSzr2VrTC7gITBz04CyfAZYx3fYU+mia+/ey3hBVCgkgLzciYT+aj/pbtza/Xf36lNHH5
+4IvA6RLFCoJfl+LvexHdhOfgP7vLmyqz+C1w78l8j5eQZfyhL2gLNX7TIc8Jz7m3U0OysWvqflj
arYTekVt42lSArVb+KrT2EORzh2nxyb+VRuyGf6V9ObllwjejFcmjapJx3RtFOj9jflqVrca0nH1
a7qpC48U1M23Tn//KlmBZfcv78VLuYIHcDRD4ajdzKfe+VbVfpPtWr5h4Qa16q/RTxk1yZrtY3Jx
aZMFGRSuw0vb1wfgMrO24Kck01B9LxPQvbPw3knq0B20spG8OVbtCaxA6MnHeAlQLoT9Tdoun3E9
8hNIqHwzec8St/4S7r9zddcPtpcHib25vqBrp80ExsvCQIYL3xHijNlR20QfCcezwGw3KUmrzWx1
skTV8ivirp1LEdaxzp04nMaBn+wG7JlquC2rbX+LmX83vAH/mSSUXTslpgqMZ4qnO+534VTmXV6k
auXwk2NH7I7gneDmnVXvVaXVt61RnoY0LfefWMczmcLODWozjnDSkEmGFE1CFYDA69LefUYKSvBI
iKGT9cOMGmLtzuoSVH81o7vNbf5tRK+SRMia0S/ggg5yH4j/RIc/ZY5t9QQlZq2bottItTZaqD/l
ll34c0INycKtuWh4aPRbLVxJmDq8PGJIXyplWDFyAtc2dUe7735imYs7WvS15CZbCT0BaIZM4gJn
CARFWzCMaDC40YY2P6HtUd9PU5GjlN6WHugiZ6/ISPQydKg7WmNV3tVNPh+s0TEl0dLq6qJ2riN6
wb/EaGkZTFGtEbkLjrzpIc3szk30fvYzZE68mNu/PmExQAHH+xQdWpbIgcozjU1WCFg1a5jaDWcq
yOaaSpE4rjUvgjkCC10KC66pCORLmaLVdIzJqbTGRxAEg1XM6Z/+uybnMkQf4vSKleSw/YwpqpsM
XeQNjqyWuVIqRw/bQpgEj4gMt4iva2VWYetsghRk8A+Ytm1vLHt29uE0d089QWIus1snaCILkDVG
g/7SaDZdNYzmoEajd0ATxdmM7QgS6xpEDr1iJl+iysi9OJ+Tw/UVWTs6wIBBTQPjiDbaBy+PDkrp
deEwjaD/Mwz9DNfTaegA+NSneXb6jCgQuKOhCUCnIm6ukmpF1GYOObVKP3taHg/PZWsbLp3RCXJd
1Kot2SC+wcsXOQZTiNkmSpMkb3XYEumjO56mPDC0jnzGms6kCK6gA/GmlcBjn0D1aGzivir3Zt4b
2+u6rO6QA+4m9PAs6TDBZm0tn4bMjNQTkC2AwDmgd7DiWnqHlJSMpXFl2AaW+1cWvYyb/09loAkn
VWxyYsgooAJkN8VwVKe5HHeRzkl/HOZEn12l5UPj607N5p2eOKR1VYu3KNnntEeKLDdMlyS0jdyu
oRh9Lo0UgwqfWRUL0KsEpFmm+DbtSdkrnRoSDMhl1UHtLPptJmP7GPalIym5LAssBh42ARTa8n5B
h7RwRNASZ1Wdk6nobtSeJ07fmlp7iukpUjEAguh56S3pJCHV2qYvpK64Y8B4ZomgQk1s8HpqIXNs
qthVaN17lRLHGzRPRBJRa5EOwMAdihIFYCzFq3pGODCoZaWe4rRwk5vO9KcwGNpNM0pigrVDeS5o
+fuzh3cYhpmW2uViyMUDixMvj5gk8bRyMeJ6QuPGwvcJeFBhq0ZjeWovVhG10aEAm3wKdA+XjgyN
Lc/XDXAtzkaFFi4TSDo6KNUEdeahARfzAHUIsM49LRp8s4uNTTI1051tNIrXJeV47BoDlX1q35q9
PX9lil5JVnVl8gPpEkwiIVaFrahiArnKMTsdTamKNgnTjcr8djIwm6+9NCCowoSBVx+MDgA/keaP
FV74s3nX5j2YJId7VpZ7pYgmydFcOS8XH2Rf7nPVACt/1JbzEnumkWy0vLwJsQo9OIOzcQaOMBhZ
/eu7sWJbkAlAOAvuAG8swRXbU2WQOGkhM2K+kT6QQjYrvq7VXwlCcD7hyeV0DSQYTRxuclT0nOnU
j8lzMzRIZiSP1RQea2eUvEPWEkgXmglmxpHWrfKmU09z8cvMvip3kYMMEp+/pMTYlqDWKTtQmCQe
aBcCTNTeZaWbOBIA1pUqCRYX/G5g0kWY7Ygg6QUvEFMr8BHoytLRp1Ipo5dZFJSLKpo1C4bkY3hI
zW4TqpPpFql+1CcZ7vViNoIbvvgGwaysFjeKM+MebMasfyUKwcuvGIb+6zQgUuIA+z6O2aD5nBWt
xEWuupUz9YUr2BztQk0W9S1MIyj2T0SvnmG98VyWTF53Kn8liRdw3dRphJZl+MgTaITS1FXukLxO
X+ov473xJsNNWbllsKRAxUL5SUewJJyaJkySeEgb9WR2R0M/Ke3GmCWZuJXb5UKEcGyGQcvzeazh
ncyf0Agogxp7jUYb19n+ugtY36S/yggHpWMjHU0TB4VxDx1CO2oztzTL+3ySBGRr8f2FTsItg5hz
riICV9AjP1tn+4ZtzNbwdONdQ51SiUeQTXtKqoOJhG0me1sN2LzEb4wZdJLmV4Pp7zQhv66rv+qf
zvZyWZ6z21XF20xlFAttq9/jxCdh5Rr8MCY/WuW+UO/1WBJirz2EUadHitUELjNmDgWBRZ8mKXIU
iBsGt4Gt6kBJeDV/Mc210alUPbWyNth1L3QmcbG1MxVZyck8LevexmFQ1bVrcWdbZY/JHG0N5bUE
EW6vbasSrHvt8EI7iStevWPOxAsOqGf1HJthv7RcOs02ttXUbaM6Da7v41oMjnVFzxLQ8Jd+WMGO
rXICYF4BMabtac97A6efA6LrqLnI1gBcw5M9Y1aP6JlAwZw7BeDeio2DY4A/ZM4bt7e1QFG/syr2
O/7tunqrLudMmGA1Ud9VCXewh1VZ/Wj7vPDsVFVdlueZd13S6oE4kyRYy2jN1jhPkMRpFzD6mNlB
o+9a8+jMXlVxD8koicRVD3QmUTAQh40sHS1ItIZia4e7efjWMgzNDZvrmglrCIxfPHvOWIIEzazJ
AMhpCTIiPR9mP1HMxz4pMFLf/74uR1jBf+Qs0N0oW+kYnxDkYFou5BzMXseShc5NOju2h7QG9euM
JRhkHpttg1HVfanVQHbFmOp16cJx+3/SwTaDlJClog3k8rRnM8vCCE2Xx+HovOky3ORlL86iiT+/
Dh4/pPIAfa4jZrz89TTWslBnwKXF9RSgL2Cf0M4b22HDqi9auy1NSQi1tmfn8oR70JkwX2spkGfh
QWIomVdWpWtWX6+v2bIj17QSfEdZtWqhqCqI+8wJO+Tc8ta5N7vuMDjVLs0kaci1HULYi+E7w0Y6
R3xtwX85c4p/jo3BiVeyaPIQ9snAisWL5p+tAjE23uCYFUI653KrqrJkXU7AbFbTcmOQnVL6CxKP
DZBdE+nkPPfxSvPbVJEcM+E4f5C7/P3ZdVNVsY4hUGyZye6cYduxduNUD30lU3B1Gc/0E44ZzTNV
K+uFuQ2EPCfZq3vV8M5+XXBKijMW3bCsntYuvByvJCKBnamSw7oqZRlZN2HkGFcQjtNY0bSeqILD
6lRbTNUBdsZwx0qSrFw17zMp4iFyaGwR9FscqfpihpXXaRnoi0hQzu+t/vyJo+TgeY9JPfSYiD0s
CmnhZhsCsnkwN7k6zUJXzxLia02UbkEgiZaBKmu314WuLSO6BRaHu3RiO0L+LSpCFWaWZEDmfe9A
5pgPKCxkj58QgmwiUllLZUacYg2hLqvsIjtOIIgZKLmLOno3zc7TdTFrm4V2GqQmQM4HAg9hswbG
hlnL6uxozZusebWMYxH5mAr0s89wh55LErzeOODFqmjg/4Pd7ePYrVOJJ1jdFrrkxjA6uNj3pSeI
Rn3qqw4CANAc2NOWzOABiSTGveZu0NbzrxDhCJm5QnrSI4it2iDMgjI6WMWWD5IgdlWVZYwBzY6Y
tRI77/XB0HlGRmx+E5D6LgVNVYzb/PrWr6mCxn4AoqPXDTVowedkvAxBVkCzYxMHxnTrhJ5jPGay
phKxp++Pgz4Xs8QvZw6aoLmttfQkP5IG0LT5wEev4ep3dS6RkeahGYKZkuV+bQKVagp7YJV3VuWV
htK7pAsPrASsm27NxTY1RiXoGhOzwGD49QedDx6dBiOYZ51/ub42axtw9tHi/HOjVhVIk7E2IzLr
9VbngSorD67FNhT7i8I1gjdQ51yuC3BQ02hoQGkamTd9/4zOjXsNbUfOYLlF/z7qTfAJlTDLu6QR
0PZHhO0GIFJZ9uqYHpnTgVSjo+RGbwpMyDQplTjItbuSnokSVGsaA7XqtAdpdmAFstn01a1Rl1Yt
5HWREBcufJ6Pvdos65ajYbVllhfjmeCMEve7ejjOpCx+88xqG32OeG5ASquBnQDFCzrnntO/crM/
fWJfYAbLCx0CRe6xVlORDVeG9Nglr9R65NHjmH9GGbQIojClquAT/OC0QG6WA+TuSNPneZkZ4oVr
Oo/S8HntKULP5AiXieG0maJxxGKs1wNaJZ6hAFxJmb0WFATxTDxHBez5f81x/ONh0MeKvDLmL1G5
vNyrOYloO48InmZAR8XAjGrULSi3kHHcmUXixeFPMCh5dtvLTHHVzpfKPsoYSP+aguCq1NIJkHrZ
MU/RCRL+djCG+wnjOJOwHIYzM0TbCxLZLR53U/g8Tgckbt2xf7kuY9URWWCjQBsS+hTExoE4Mc3R
TPGEs4stSTyQ7ehq4KBFaPamVOIZ1sINeiZLWLF2HLI5USALQxcbXo7uZNyH0dYymo1Gc8nirW6P
g3l3c2mh+TAMGJscOacZIZQdAcKHoJ5Vlrkkcyo20/8xPvw03jxL7fdDEduazGbsmjQ7RvTRsVvM
GLptckBC8VXRgq58MU6p4ZH8a9gEKcZwWt3VYZqTXwHYPNOKzfW9XFtftF/hMACOBCNNwklHtZXP
U84A5A3szII9agPmUR1QLbPHcXIkAcSaJ0b3FdCA0M+D2FEIuMpQR+GIIHbM9yUB8ZRzy5Btu67Q
mktZDjbwVcgC0yQcgFl1qnAq5+yIysYhTRlGEvKgaoiboRELauW+jsH+kiqy+tia8SzFSVC9YR0/
1Ko6MwMyHEH6howFEKArb5yy/XXdVjfrTITgLrPeMHslBI80sT0gsZxUepvqDfC7MVRv6ZLNkgkT
Th4D86WqUDBw6/kmG6tjE7l6k2wiA9ixhizHtuZSzhdP2DWln9Q2BYQLjvl8T3OODkfDzQEaZYWo
a4I2RZOGmavGqNNlkAsAZuhnu/SUrHSaWKva7Mha5DncYmYlYNMVhliSxJryFbSPGG7JbVYULulV
pwY0cNv55VxqbwbauWs3iWtWuQhD+5+ssdoHNmdJGiwggZuK59wrw2Z8j5xlkNhqQ/IlnqwkdM0+
Cx/6XLVDHO6hSW6VLJdN9K3rthR/wKEJ/CQh5FHtKcv6avExOfJDqht1GIWRZfJWhaDtG/Ma+B94
ci8XEHjqEZmRzjsqYeZqHND8tUuM1+smv3qqANYAZKbldfOnjnp2nzElL/DiyPAIBEbgTWLxOUAm
XYbhtRa8wd9jtWygQ3xA70lt3je2ikdajTT56Ics4PTQqZLju6qLuUCFYR6C4AK4XLB4aovWsuD+
MLXjeP2X6yu1uh0WwVKhDQtqCEmG1HaypLXx6xTMX+mdBQyeLpbc/KsanMkQHDgxlNIoEryY25HR
fVgWCjjg7Na/rolYHP/nisRuY0weQI2Ylr9cKN4pIad8eTMDsj93v9mojwwRiDp2TeLm2RPdgXfI
I/2WPl+XvObz0HxkowsKcw3IUF8KnuY5ns3cxAWVsDloo75FPaHge2Xg5Y0ykiPYVpzgusy1fTuX
KSir9qRI286A7RXjhpPqliF13aJ98LqYddVsgPAhLY5Kg+gSkrZFH7KVHWND94Hv7Nep4WukeHB6
gjE+SceOWPH+s4V/SOjQS4spI7F3tyDjYFTRAFt3XHW4i3W/PjRFYAK20Nx233YyfM+1VUQmGVTr
C74C6Owvd86aiijKOyQN6vIBfLpIidJASWWDWmuLCIwvzEKaS8uIaJhVoheUDcA8rinaclG+A+9c
4dwMhB0rKYLPqkqYLFA1NDsuxZJLlUqe4CnJ9ewYAnAJOYVutNxeRvi8qtGZECH+U0wzRLZFQ7hU
Tl46NEBW2nB98sLQ9vX+8boNrmu0IN+Aqh4HW7DBci5SDGnBBgcg0Zfj45Q07jBJEm4yIYvGZzdG
WjrZSAoIyXpkxjlA5wfqUyIbc5GJEbIjjg7+yFrBse16d4q3GZCyJAGYTIIQoAyMzy0YMZFSAsBw
NVAEry0Q9CWZwzWXbhv/7omYuJojOkV6jeWyaesNfes2/BM1siXAQtIKVQR4n8sNAcQYLUNrOTSp
6VrOW5pmPiizJHH/6mqZDi5xjDRizEfYDxWQDI6uQA9KfhcY+k56Dw+4/6UQYUuqJO9DO7ezY9KC
+ofesrmWl0PWghG0H/+PJiKVUwa07DpePLWtHurXPLxR8yCS3AarMiydAMnOwmiPiJaQhkBPaVmI
4Df+qve/C307xsfakOy8TIrgwdTZTmKMpcMpq7eF36QqwumHYZB4lXUpDmZ1F2BzDHBc2lcz4AWr
pWl+bGmx0+JD1jkbHRNm5et177VsrliFRVvov3IEO46AkmfVVZYfeYkOTAdDdAAIQ+OjbaWY03jL
B+JJAy6ZbkKMXfaodGO+HrnwH6nz3N9ZkZsZ0smG5cs/aIassooU9TLPKYSOHTNwXeK/OBb8gdsa
WDs0NIPv887TO7xXiNsa7xX/UvPGrXUjuL6sawcX0wO4twEuQFEPvtw+gxd4pTsT2hGqLYowdXNr
JS/XRazWmpFzQwOfgdIF8laXMkzMkbdOiqpfBYxMTyP51kjmO2toA5Y/6fN9TwEaA2YF2sow51Ye
tpiOXeYDkblHkVu4jcaS6Hkfwfnx8rtSumPt0vzQEQ/l7d/XlVwxFSCCYjoQockfpuFLHXkMmvtp
qvNjOtIdUn9g/9rk2a6QZeTW5UCTZTQe0/rCWtYcyNG12uRH21CeJ6N9HUZrX8zRocRz9L/7W+j0
V9byLWd3eUTKmmVFlx+t7kCTAFrFg8RHrQRAFyKEDdLqjM6lBXWAMtB6LOkGV9PTBxCKP2ZTvsMw
hORaX7lwMe23AJMsdUf0qlzqxHS9bksDtkjir9zqXVtW1lzxUxcCBI1yGyMyU4e4kSsIGINam7cR
29sPURlvzKbdGtX2uuWta4TUMlnIrRGBX2pUNR1Vc20JVCLzXdHoA6ZevlwXsWp06Pf4Z9wWd+Ol
iMnhljLN0KnrveJX1d1Ezi6qJJfiqh5o9FqmQ3GNiNg0U0vCWiFw8MXEdoNNN/H034MtXFF/JSxf
cGbPnEROWCc5zk5suqjddGjnvL5QK970QoJwOpGb19nMIcHUHmu07+TNLxRTPyEEVSHTRtYMmXIR
r4KmllpGOe4LZt1Ubz1G4ILrWqztxLkAQQtzrGYjKyBAL91Qd8f/2ES4vE7xriJgT0SFC/Dewhkk
DRkMlImhABnQUEsjj8/OLtcs15oT1xgf1ZmcqCaDq1mz4nOxwkHBnGAOTLkiP8bhLWnfFQP5b/S4
R7Iy09p9d6GfcKdOSEGlpgb90txOjmGhYWylG3N/oMlDTu/zWb2fMU5QjMBNUVgom9dZu/TO9RTC
5EgdekOrIL4J73n+ZRhHl7v9XAUzLb02lOQa1lcVBQVkbFC20YQYKRnaOK90SAMjfQwQdc3wlfxQ
UBnN76ocbZlA0jGjiwfN5eHFS1mNDQe7hx4L3h9oeSjyg5NJTH8xbSEWW9pAMW6POWD8Sdg6xTLS
JuK4xiEiHB+hibRULRMhbE8eW60VLZGCYQDn0s6srxay7gBgltwL6wv2ryoihk5mOUpEbFytWbG0
vrDR4/XG+ZQzAkHsguAJyBPxPiUVmgjrZsiPnf1sR7YPdzRW9ScubQzWgyQAVyu2f4mgzxy3OitN
qHRYMl1RCp/VKIYoKa0ke/9/SbuuHbtxZftFApTDKxV27uB2t939Iji1ApWz9PV3qeeeY22adxPj
OwPMDMbALpEsVpHFWmut+/+Ptf+4va6UMijVXVuZu0IF0g1WWsX0sPih/FArxyYfPFUEu+FFWCQK
vOGATkKFqsm1qVwaC3DSKNnZqcrGc6xMdlH/ngXTxvM0VUEzKWQkwBvGtiVJi2oMCWR7z2kCthst
fF3UxMscWfTqzfM03F6wLfHWgYcCJgRUQ2eXRqbBo9Hvs6MjsTU3sQT3TO5gUBr+eI1Yj9nXU5Yp
ZQNWSRU7E8eQ4aWVPYgO3857PAcAwPw/JizmmDNDzjfuVKxKrhyrJkWr+cWMdqCRdh0qqmXyPEBb
Ozxs3Lpw6WOHoyW0XowhP7d1FODitZadb4+GawF10pUqE31hLCVFBqFEFABwFtEkSiRojhd/0VwH
JrTfFpirf14Nk6F9XI/bby3Nj0X/LmfPkZXtb4+Em1C3hpj9H0dWouoFhoJmxzA6zqmnPRrPqDPP
A8BVXjP+xQlra49x6LTXnLFZj3Hr1K19HM1jbgluPrxNo8toQMBZaG1GYZzNpv3cUxOXK3B47KTG
JBT66Uv3FpaNYDRcS4C5o9sf+xM8Adc7p87LxuoVhGhNfinrBwdVhUTDG1guYjfnbVHgtEC6CBSD
jkrNtaHY6ULwo0wf90WQ1xzgDFSY1nhuvTXCbBxEAVqlHYJaBFYSHAHazhTMF3cYIKlf31Vx42HZ
G1K9D4d+gIUxb0mHN8nW+CUbgruIyMi6aJuUpkWKZIIBBDEzyT2nf183qDOO3u2dI7LCHHlHfYho
m8BKVUSllw225U523bphmoq6S9Z5Z7Mn9IIQPYFpNVB0uR5QPetFDIwTbvJfzffsqVgo2UNDsW2+
iB6beGFaBz78H6UTSCVfW8rk0JGKJc3PTrOY3lI04882qmwSx7L0OBfFt8HsVYFPcPfQCoO08IBn
QV/l2qYCcKUuZzRHKg3x9Dm5DW2JVgCePv66vWQ8S2DPV+F/4ARGYe7aUiLFoH0tsvysGOcWQodV
/AhkPpEaAVs4zzXQ2rVyWJoQe2Ub1idwIIClpcjPvR/W7vfG/gvX2/4+M2NVMUh2A2q9s2yd+vKM
tutoeLg9VTyX25pg9hBwWqBnNHKYiL9M4wk0nOMJPbpur/3C04ArRErwQg+ov9CY6cDLoZRyvTQK
noQKqGrm2LMzWUwdPPUvt0e0Rkh2E6F96oPkCYU39syutk07RQ1GRMFj1lOorphfk9emCWyrdHMq
UnflJlY0/qwtOMAUIOJdjwgqT5lc5SXshe1Dm8ePJZ4IIrk7pakpkSn7HhXv0IBRwkWwdDwv3xpm
prIZQlXJWxhu42YnLTOZkyEI88dM1BjMc3NTBVoCrZe4pLKEEl1iGMXswM2lfmeVx7Df/c2TJ7pw
fptgPD2Xq2Vqgac6f0xW4s79cYjebzuGaBiMq5u1BjoKGY6htI9j6mfJxRIhsEUmmMBjZnHoNDZM
YKaAk8BM6eXxb0axdsegUq5hQa7dTTNSAHybLj+rWrQEULZU3Eaz3o1ZifzblnihAfdElAuQKfD0
yZwS0qiooGAHS/bUjcBkKAMucgY6ip1mkl0LGuKXPjTr/VJ3ytsyqKKHfe5k/rbPtgNVWWKmhoVQ
YcpvWK+QPv/detlQWFnJesw/9m4XSdn6joktZFeuDfa+cnF1ETSAu083Rph9KtkjxMYsOz8n0biL
QPI8Do+JrT5UIkoO7oRtDKnXrpGFjmzOuYFIVPgrAg2VF6sVHLl5BwfQV6H/G4QbOAyzNijo+2oj
zM9aLJOmubQQ/ilkifiC1MeL4sgRuOCj03hVtb4eS1IsjtVK2sdYJJXoNYmf7M9DfBFmJN6ItpaY
Q5fRmW1hDzoyoBp5cfEc1u96NgRdG5Jq2N/eUrymIhWkSWvrCOBn6Dm8HtaIjm8dARbDei8zsgBq
cdK8B7t3ITeRvYHmVGCP5xJbe8zghjwZEiWFS2hLf7YGcyI1SCrtwiTgBPJnwAfQUTztRucXbSkI
2NVj1xtfHXVya2oKIhd3olHhABcEWIlQIbgeuxwOYEFI4+Lcy8cx1oK+DV2rOHXGUziKiBc5tnD7
WPFKKKmhWM6MOzGm2QZyNTlLlWPe17NsEi3KcyKNAGRZbV56K1G3IGB+sMgzRw8Q6wFfhmOAggVm
NoeRg75Si5oEsrUQdXwpjSA3yeSQWr2fq9p3tORBSS+ZNBA5e5tGVJSVL0rZ+138rhV9cHvtOWEH
H7MWekHXpats85U5gvLeGKrkrDpdAD3xFkqn0i6pS4GP8e2s1SSkCKRw5vxTGEYsF2qfAK+R1gFQ
Ny3R9WTygcca94C51YLIsC7dH5OM7Ie/ccAHJurajSQJepsOJvo8g9eOLDQsvH4yVIEVzsZBhfy3
FSZoq5aeWFoKK2DjHYsmiJOgMLPD7SXiGgEj49q9BNQj+4gzVhbEfZsxARlXsbPUhxzcM2HyN+uz
MbJulc0tucoLXO/tAY8owIamn0PtV0xKTZAWuE6wPkrhto9yDFtdplIOtQoLIxlU7Uhl/9cyu3ZD
BcXFj9vBH2u/McOEkGQ2ZnUJp+QcUXBSK0dq3kPUflcZszt2+pON5y81elSK51kGV7XpOu3khXXr
6eodNOtI4zvT2Uq/QSPGsvcg3cBePku0PZQjdASVe+OA7lm/ryQ/bC+26OTGi0krXT2KiWgUQR/O
9UIM6liXsaIl56wkjXSqD/R1+AUtin/vUxsrbMkyL0H41umwgiMoznYupbhjdSIBGe5YUKew0ZCC
BwW2zDuBapVmq5VCc0M88CwgjH8Iuy+69fn2cLiGwJ2GswaQ2jjAXE8aiMOkHnoxydlAO/VDZkc/
my4Bl1aYSzsjmlHBrpBGbtvkbUukqP/aZHbMEktj1vYYHFKGa+bfJuWY9IJcwdswQNMDQoW6JTQT
2FTRTSMK8Ul6xuMP6fJLa30vrZ2IQlHnBUvglZABUIdDoZQZipJmlRrlMFP7+m44S3twLRReeKge
SnfcFSmJiEUUUrqQrAvigPqvz18aVzs+D76xjx4at1XJeLB2hYvd49ID9V4KUrjpLjsMv27PuuhT
mcrnMPdxmFhxek4KnIXa77G2u22ApWla4wZ4939PBrMBpWloMzXEZGgm3eE9LjCnjgzyZyhq+lOu
oY/l2BiP+uBZVgkGN0G1kuVDZM1/oMY3gTgcaVToPQaoPlpfrYT0C2nf0H5Jn+374Vv4tfs23dUx
iR9R8rs9cv7U2h+od0wBW72O9GaQ06wEx0sdAY+eFZUXg8FZsG1Y+rF/BojufBupDEAUh8mZZljU
SNhNegbjiZG+hZBstsx0X/WEEr1NwMVqETwIFrPXTdknfdzjDdKkQwCE56osNAsfPXjBA1WF/34Q
s8mcfArbKAKi2YoL0gD3MCnupFquDqbAZRIkc/7wV+oK7DQF/TdMqDLiOJfjvoB7tSByCim4LmNC
w6+xTWh/0S7F90ktiTYE6pAG00X5JM9BpDyUqNgMohYt7sg338Ls+zqdpQgcc6CIMT1r+TFKUNkp
96VJKip6veZhXYB6NNAUhKruegy8DtEZOEgdYwTKPpQfi9QGZqcjVLlI9TGcrSCMIELZeZbzuUr8
qdrPekzUcRBUYrlH7+1HsL5XJXgNUAApxw1+PA2IWu7SXiKSlCT63L07k6e8pWQG4OFz+1mE/eMl
jK1xxs9i9L+AOw/gfxBGe5P5hicrt20E4WuNTuzZZ+V31wDqwSSzh0UH2iT1tGCEzSHDwVeFJmpx
HPPvsnYehm9o7fiLDAUcygdxKaojbNUP8mPQUjOwrOhcrBO8TKLrMylR9xF1JvAqqCDrAzP8WrTF
tYA51UVpFUpowUvPBR3cIv5UK5a7vuaFSeU6A0AciNK4JH66HRR5d3ENvVM4xOAZBIVNxm9zjaZW
HgPuOlVOUC+Zu2RB2PwEZ6dypqlzcZZnpViOqeCozKqL/BMmcZJB4zNOg3gNud4vihxXWjaq6dlR
f6TqhIfE0gcvOBnLUxFHHiiW0cs1ky4yIUq2EDNp97hjCSoRvPMHvOi/H8EEqykskrQ1QCAgW1/Q
ceeOoCkA5POQWgI34rktzlJoU0OnqII1vh6tNuWG3asRxWg9uwuWb11GosFNftjYi4L7AS/P4UkB
UBD0xUENgYl6oHjNpWUxcdVJjF9l1YxuLKWWIM2tH8zuQws5FCC7VU3uQ556k8ZbOi45cgrcxvDV
6TGufe1bGZ+hadiLHoN5UXxriokraIDDO20FU6Nbvijn7KlC1yj5i22wNcLsPr2MF0pHGLFU760f
SZWTwU0XoqYuULHx421z3NmD1BxEpwzIcX1sjs3sWWlpp3YEa6ElH2Z9fX4m02M0KWDoGEjYCtyc
F5lX4u0VrbUKRTB73LKTdO0RQtActcQt6vDiZNl72ISi5M9bKshQOADurbmfPfvMZhQ5VAbfSKc1
e0MZvDw/Ld2ur10lPmXzOarBYW7eqc7LKrc6Bpls7tsBmhifI0XUs8TbBrYDjgL8hZMY+7g7laPc
gP0KnGdaRQ+21aV+ErWKYLPxNjY2GTpobcRune1ag+KqNleTnp6XIdzFmeQXCdr149ZzpoR0xbGt
h8fUqgSJnregAPtAIQ1sYLjTMN4KKhyAP/AIco4hGQS2B6uinjDV8iZwa2T9842TKkqpKyN66M9L
81gtL3q8CDadynOXrQUmB4QLCjYG5AfOsXNfmr0XAqhv5OVRBqlEYS0kj9Zrdd5Lxzi/T+lFwomV
QvC4prsq70ZA3HSCW74/ZgnaOK27dPSjbAl0SAAppFCafacGViLCy4u+mkkadG4kgKfXJafnufSj
ySZh9pZkbkdFoY+/zhZUm9bUgV11vQQgiYDspoMkCSYA9CslREJJMVOC29GIu9BolgeiHacAABqu
rSzgTxhoCCtxAwGqJnEl+nDbAnccGwvMQkutskxQxMa5VEGj6mi6dnwuC1F7Et8K5NhRicHbt8GM
o4/0LO9b7AprsrwBTz9rDWuad7fHwovdDuSo/2OFGUuehHUM8gFwHS0XNTQ8Z/yFR7+hyXAY9Qo5
Eshb8I4okDyD7iI6YlDFZ7ytBEmunjvgCkmKO9Tz8oleerBsolMvEmxH7vShrQrlaxDJ/yGkkTQh
Ldpw+oeKcsaJwRmfVUXE7Modz8YKMx4MdSmtldkVgix+1s+P9rC+oh4XqPveXiheaF5LjJArAk4Z
Pb/Xbm2ZtOmsEAuVmQnCSenWhmtkXwHVqHTqK4OPCulti9zIsLG4us4mYiaFFUlxgo3UloMXqmow
O3VE7CHal138pQlFTy1cVzTQWbbKyAL9xLhiUtK8pgtGSIvGAXq5MfaT2R6KglakziLIncKfdtmU
ii4rXFfZGGYWMQYT5pQUyPPmCjHvL6r+C0ArwfpxjUCICOqm2spTqDKziaa5cAnBlhs62g4doRRV
lNYUnMS4SwbmMLzhIvqZLAQmCuMWWDHEDDyAkl5LD9MXBzzbnV7uHNoLDs0sefh66dEheqRABQ2X
PHSIXw9JL8Kh7STEQbtKSKwse/BVOrhpDXgRz0hcuvFFPuYE8h/ZzjJ9q/5020E5mw+domjhXtXJ
dIstvsWRJilGllHUplB+16Lqax3XblWOlhtGpeCQwjWGYisQWChayzaTvKy+mTIqgfJllOfCm5ps
cMsu1zwbxGk+DqQi4iauPRvtySvpB17L2d1AbQMaAx0oECYNANdBOa4KvPJS+GoS/7g9kRzfRKc1
RBwVDYdqm60o57WtVjI2H57LgR6IsgllJYDjPb0KU4HTiEwxQaWFAlAsgTrnrISoACQ9UaaUNIoI
r8IrzMIzEUtWSl0wzzJ7eoySasbzArC15qeEgEHco5/pQSbhfXmu3CEwjpILQZrD7Ynk7L8rq0yQ
xrEglXJ5PUm5sWuRX9aOerctrHuKuanqK+0QDgXAujofh9BNUJayech7CzjNZhxAPyPbAVD5r7dt
cFINUhrQwas2MmIxU3eLx6iwKgPISb2GxARYQE5yRP2l9LVW8cskfwV1VCe93zbKcwx0hkC5UAdi
Hu/O18FkHrO0LDUb51DgsmjzlqGOL4nWh5Ni8LgFhB2qNABMsM24udlYaYcL1LmLWpc6aiBHn4xj
bLmy9Cxkv+U5Azp+ESzAfKShdeF6RPncm5K8wFhZvOSOESRvWhqSMc1dNPT9xeQBBYSO+ZWHlVUk
6qqqkUEvgnGlpUYg8Svv0ISVu1Uzi8SPuKPamGIua9KS4Y5TYQND8w7Mtm/j+Gm27xvUSepKlJh5
zg7gCYItqlp4vGBu+v1Q9Vk+YlhO9Gkw0elZ6oKszKtTInWtbJ82yj8AxF8vUkrH2Bo15BCgiEnk
1DjzQjSqmV2aSSRpl12S/zRQ/Hbkv8DErlyLuMrrNsC9rMNrkknHKAV4uNJI+zrULq70t72Cl0I0
kALZCBgI7X8UJa0xTlFRAy/WnH3O+omUZXlMUsdPRM/gvM27tcRE2yFO5j41QTsTdU3lKolZkTSc
VNc2MlkQAEWmmBCrLXY6lSV4SOr4vcrfh+bN1gVNTfx5QyDH1kVx3mQ2bmPmTlZaGI2sp24prXpu
x6KMgqQXpAv+WNA0tt6Igfhl/buusqWpMJZx8odyn+HwIihM84fy2wIzFFurolaHp52hF/sdPUMh
VNcFW0g0COZgGy593UcrfVKovsYVaYZviyjpiUwwMQdUKkUMLkNwB1QHPTAc39nf3im8oAaCupWk
3EJ6ZQONWc2xMydg+4CqRNNXJKwvNDyM9uPP23Z4AW1rh1mORqN9SgvYGSAkAH5VKc13/94CSLFR
YHFQHUVYu45ndmg4pTWBOatRPPTDzNrL7d//aNJkDyBbA8wBzqlGSQ3pSquQkVZrfdUvSxcPdNHe
Wp7G5H0pDime3/PFH4fKrb504Ghe3Dp7m3OHpMc0OlQe+IUlEQEIz0dAPA3YKM57aPNiBj7PEgTz
bHyXZYORVvo1RY/CZlze8uE1Cw9oIBlBrmXC3FhrkzVYDnJfAVk6wA50Q7BfeQ/OOHn9NsEMI4zU
3CmlCLjhPN1H6mVOR9ecPHTq34cpus+1UCYKmh6n+nPX2KR+oqVnzNauVKinxZ+M5NRUor4W3qlp
7WmBW6ELAJeta5+atWqgQ49viqzyoppP8fxTSeuTWmh3jaYfINgialNfR/mHk6G9Zb33rFgzZqIz
eVEHEDqCL6J8UJQ6qKyf/VqRzk9m/nzboXn9Z/raDI/dAmlXlb3YVeFSlpUK9izIZh6Ls7y3L5rX
BcZp2KselJzc3Defkkt3v3wHTaGnk8qdPQltPZ2re3lg7WRiijDqvPf37Uex7++TlCtmRPFRoYpN
pKd7HLuhHq3vE9ne0bn1OpBQ6v1lmnXXTpLHop0e7M7+gk7f4Pb8CD+FiVl4GenCVkcKke7zvbSn
d/kxDJQv4R68k+d01x+Sp9sW18VlFx+rDkAmUO1gS2YM6iGt1GnNWT3QrPFI1OnLUIE2XFA94Hn1
1gyTt3J4uirFmOJpeFJrNyl9JGG6R3zqBJZ4r9JQsoTELm5VACawRE9Kow9aauENs6/1J8dofjpR
d9IzoyNL8tnWPUr9Am0NYWN5SmMKchsvMOJqj4sIbnQKssL17m17KVdrcPyeqbYLF8utuziYSlFX
Om/HojUbrQxohESJkpnNSJs1o07R04dQQcy0ltCNWQBMC4hENeg/4lYSPFVxDeK9FsTd8BQgz66H
hcpU100m5jQ+2AcjCXK3gZC7f9sVuXO3McLMnaKOEYiadXQN4q1mAA1h7byptmCH8bIKoIb/Hcn6
EZsr/RIPaMA2jeQcEMHSf1AzsFtp+9NMHO2r1qLV+tOzn3k5oSdtl1boUNO97iz/ah+Lh+WkfNWC
9KC7uC0+gA0BEtPPXXK0Ra0n2rogt76FyWyO3OCy4+BbnNiLTvHP2DW+GgG6pvASnvnhUTsrARJb
EYznuDtNO/QU0Qf9lL9Ofnkf/sjvuzsaUDI9O2g28G6vM/dUs52oNVhs1mCIFzmMI3gTwpsPVljE
Az8Cq50PsdscRe9j9ep0xIZDu/MhOUzS3fiz85POlfeW4FIgcmzmRmqps5osq2PnKFFlL4mXHmJB
2yIvwv4eLfLs9WgluepiqFDBrb3+YgbNRTCdtz0ab3DXv58YWSkbEpZa9v3Ivb1Ut6cHeIHr3y70
cCyNdaVwqvwB7WlX9kTKX7d3vcH2LjkSDXHAw+eb5knOj6O5V2zBE6JohtY/3/ibZC79mK3tyNJw
xB4lrSJSjRDN0x9RJYzxgrPOU0YGDbygUE/4ScHeg/rG7RXhPXyDcP0/AQyx6nowCtJeNNgw5YXl
neq+o9H2NfXonep/jk7jc1KTX+BoVAP6oJ5m3KZ39OvwnO1FqF3RnDIBJpWh+03REnJe7Es54ZQW
iw7nq9/+3yEMh4frgS6KHDV1j3Sgo99aI9RTXrodXjDvpZFY98Xu9ryK3JAJBCPU1LQmQ+IuzsH0
pRe8Z3BfbzarxhYfNDNum2gdTPdzvpPc6YnuMlSiZqK61RMud8m+qe7G8jKLjgrc2vzWMhMe1Lgp
Z6XGwEpSeQ7+cU4HEu3V1/ZQH8adcwco2wjBOIGfrvN1Y/U+Wsk3e04fYkBDQ7jpAm5km5RJ0Bpk
8Ir5XbOf4l7gLCJrzPmktiZJAuFzcm48oDa/Dnt6iFzFjf3/l5Ow3Q5TLOlToq6BRPLquAqolvm1
KcgX3LFAPQQYIDz0AUZx7feZ1TsVCm8YC1J3fEQ3mebHk5t/mU8i2jS+W25sMc7RxEVsRinmTZbQ
iTKpxFlUMk3WbnDQLtPMEEn5qpQkzvLHpLfQCJ3tTNvY2WY+kI6KGsC5MWXzNUy2sSc17mYbqcBK
htRdJuuTXmnCbuv1V/7wzI0VxlcsfR5DefXM8JJ5S2Dt5UA722ccN5JgCESAdm5m2Fhjco89a5OJ
ajGyf0JyYD4O1uhV1t8cajdGmPRTjlRxJnnd44Xiz/XznEsCzxctDZN1et3o6tyBBad4y8dTKYs6
LvjXts0YmIQCFFJsjD0sSNpL2ut+mB7mtA9y6qOXJBmPSjx4JSQfbFQMb+9q0YZjEk2Zmancrg6R
vyfHfFf5ykl61lH5Ody283/sto8ex7W9lo2JTTI1kxP16EZVKfh/i94wVTfpaZ+41ZQXimfL5Wzg
QkfnkUD8eXxMFRuCwvViLZCaKbVq36tKkezCIjeBhu0SpEOn0ERUauuA/9whv7+T2SHxgFdeFEwQ
gcJAn3AebyriR+rDNApmhHs0xm1yVSwBXOiPSrCyqKa24okaGrpA2JBwDsKx9gbpl2DquZt+Y4kJ
dPKQaHY0R+jWbjM3NQGbcS6p9Hn61AHJ+KxDoMJERIPYlqY83TbNHSNEtg0dV3WQpTJ+bbROJhVa
DslGNSdJqilksB3fDLUj1ll0Xueu3MYY48raIpdDPwG1EifL2zxG2sEqpvV5LZbdegBUaoa+WWDP
jaggzN1D0MuFti2esYHAv05aUD9tjDhHm3AXfndQHU3G+1k9R2PQRPcpuonQlHJ7Wrkj3RhcP2hz
vsgMRQrjAQbndtyB7Rj9SncT2HBiBa9IhuHFy/G2wTWG/rEpbMAs0OwDnBW7jksN5Q+09mDzvqda
cZyV9sVUgAe6bYWbLqCrqunQCF5J+a6HVSYQ1rOnNj0HFjT1ph00r1KdRCIeQ+5LLJo11gUD0h4i
39d2RvQLzlaJ0RRgNFiAXFR/lMluljKiNA8AppKyRiut6PXqAyfHTiIYTeEfAL7iCY4ZXtLH5QDB
lBXBN53nvXmMd+Mlehs/WSPpH/NH84As/F2VyHKq9sXjHJQo//ZPdU+aZ5Ted6LbFDckbz+ImYdu
TG0arR80u1bg+NS33HLXnNKAPusBvdde08dFmOrW+HlrFphkGmezNoYhjMoYf/rwPfQaX9otrnL+
kT+ILjY8j9qOkIk/FphurEb6mPIi+AVwGSn82z77IRB4azzM5l9a3UiSESbw2HTnQKX5zmndMyqt
J/Wh+VTvK7ffIwgFyjF8jQ7NsT/IX25/At+fN47FhoMcyrFmj0/IDoan7+ixIw0JcesVXQF44Xwz
nexFLmzUMKcODIHGp+keq+oIHmwIhr3cHhAv2mzNMPkKjYUL1M4Q3lAol4nmitpNNYFbsGeRIVoa
2ywwDu2+3vf+hEeY0K1e9SOx7so7/RD5y3HaaU+GOwazl+yyguh+8T0NlrvZm+7i8/gF/z6qhH6P
94VrCE4GPIwXmgz/GylYmEu6pDFqmPi+uXhp0Ph30d0qJkkGySU3uSs82foeOicT15TbE889h24N
MyFqaiMzB48WQpQ7ujJJXeukE9vLDyqxBRuHl8O2ppjgsxRDnefV6ku+cWgeUBbw14qnYEAiV2Ki
TaR3GrSWYOUy/Xygh4m0ZPAH+NQvyGwcnPtcUOsQjYoJOIPSzXUSw17nmb4T9N46LpEqhGgbMiFH
lys7cQYYWRQi3S1HChu35+2jofVGVGOblQzw/mAYQCMDvomqdAW6dLc8qr7pGS/VvXzoB3e4FHfT
S4nw3f/8BgmY21/AHSNAneuzLNqWNMY9nCWRU2tBjnaaR2Binemt1Z6tXlBu4AYC0KcAXghYLJhU
rk8CM4BOUZh3aDw3SF30LuTZUsdbIleoKM1PtgAIQPoVJw60VF6bKsEkWeQaUALakwX2ezsYgXyx
k5dJUYLBVl08wZIe2Aur18EzBPDcxci/5WAguT2v3EdWAPaA3gSADlKt62Vhc3ZM5dyc0hBDVjp3
rH5GZlBX/gBVia+J/NaASslcJuKkuZ8b50U7ivoieTQKELJEDzfOeMrKZXVtH8E9s41p7U6vdLen
P/R5Ijq4IotxP77naTBCinQ8KNNxcn4Khs5dbXCPrcBB9JqyjM+yHRt6FaOLXLUHgrg6la8JKBOA
RZL0fdnLQZfv8Ai9gvtxbHQ7/VHuarLMFVnVUURaWmtW/mOLoeMAumBgiAbFxvVEFFBQM6psxaLR
wiZZIz31pfOUdNDTcwCp9NMsjcmI7m9QbNFXwVSsKfSWcSbF0q5qGqkC4gJCZF7cKJ917XWIzsC4
HJZUv2t7MKblkV++x3+hIqCj1xcvuOg3NyA/ez1sVDmisuuBy4H0S2dfEvs8VveTiK2RN7krgMVe
uXCx4xgvL8qkMTvTQXZphlOUFEe16jGy+nMdq7gtdd+WRvkKgrgft+eV52Fbs0zxIGwX4IsWmFV3
HYAJUZX7UliQ0Kov3dwLtjIvt6FpH57sgK4W3fTXMzmbmlR1C2aSVu8QEyyBtxUqR/HyGXiPQLW6
7lmVvdq2ehbHEgpe8IzILbVXnPr0svBo6s892IFKRRD2uRV7ELLjrR31XyAFmDApq3X5DzSnMvAy
2n6LapD/1y0pmkdn32dSUMV4ZQJqWnbwgpDsaxWF227x7cr+VsWy4PGMO8VA0oD3BaoH6BS5nuJe
kjNdirGemt4QSXmmGhC5lgh/xz12gc3HQCEIxIi4X1+bGee0UqktYU+A10U79B0lMrWAixy8IfVB
uqJXblK4ePu57a7c4YFvZWXTRZ/6x1v1JheEy2LkcZdCBW+wV70FYzK9MRS4KXd0YJwwICkEP0LH
/fXoVKVTM63q0Z2eJOXJLmTNpVob+04op4duUbsA9U/tNFf4X6X9qo21eepRbRfUongkH+i+Qqft
2rqHPnnmLNg1Q+pIqDieh/khol6TjASqiUQz9pbll4tvSNoFQlH10npREb+q+j7ULxKKEOWqZd1F
+38/+dvPYTwd2thGA8ANWk2tdN+D9GWZngtJ5Fu8QAgeTEDYwdYAzDwT6CElXIxjjSyTt5ZvOW/z
1JxKC+BgEySObXRnqTWpy3/JooxshkIYUjwAAgAx4b+vl1xvoOFg2J3ypDc5qDfHdCd3qORAuY8m
tafk/b9zZNYeC9QPASSnndEqT5N5aLE/dQTdRRb0ATG75Q8jzFTmSgkpjwSDUkfH73WgOhYQEj3f
9gr2fPSHFSZzoVEMjZgNrMiP7bfCq3efwp/N/kd6V1NXRGLCHLJXW8hWK0ku8D14WF9HvNn/+eho
0POUlaeyaYyzE4bKp7A05O/x1KReNDqGIJzy7YFZY9WpAcUAM4N6qtldXMPeYO1m4zQhfUhqEcyS
JdhbbEnkf0f22xIzi6Mjl80oLcpTVPogXqwd4NqLS+rp9Wub3YNEYRxFBPXMTvvHJKAPQICBkBck
9deTubI6TKU2K09VsYwHuamyT0NTFAFwNKbf9fLyyUibbCa5rk/7aNK1g8Bz1tnbnOn++QCcdlCl
Re/dHyKPahSn3QqifMpf0p9ImdNn4278mj/I5+6uEIEGOZsBYne/jTHBVBqyzixh7alNqlMuN37W
UXeeO18wKJEdZlbx7FZWGggVnsYBd884uu9r24vs5Vhrx6pTXIrrkpEbEjGz4r4anYNN6VGO6Y5G
qqfMw+7293AXeTNs5swFwh8likcDw47AvaGj/rVcoCPjzop2SjLdbQsZstutYBa4+2ZjlQmnKU0K
sy1hFZ08QWdGQRgmHi3UoBtEmjWC+WZLfJNUpo41wok6BZxC+vLVau8W3RLdAtgSF+usH4eGTegZ
hnTEuRNDkvP33PoKGoBjr9hkUUpghlSgsKV9jJQhm0tQSjoBq5VrUpHelGA12TqgAbh5GQ1wLimv
SDIaR3tq7vTUPBnd4Bl1f8iyxu800RzzYjw2j6OgGLCKtHzUCjaDj2qqS1YiIVS8AnuoAJ5KFvc4
7IrHCmo3ZHi97bTsCex/J/u3PWaz1ulg1iYOuU9dbO8rsEPhOccv88GdqsrFJnYXSPrmBqRJNNlt
nSQQ2Oc6FW4PH3dddNAy0dhxKF7QB1t5KsAQZM3pBSdeV9aGuwUsq4Mz7ox5cfvZPLXLWW/p04xn
nyXZmxI4jjVBhY675ptvYa5ozaR0qD7A8bQMtYbUbXUC/Mrsp2RcEjKJGDy4WxeA9Y8rhKWwQ5cj
qc5aE0s9T681iLKWQNFJIapjsa8Q/6zwxgwzqlax22K0SvWpyNomWHJI2gwgRYuJLqeDBEIPFL/c
dGxxaWrT0M2NCc25XTX6ml06Xmsv9Ki2E3APvYTedHV+TaypPllOG4JGJtf9RV06YtFy8ZJWH+6i
vEoPt51kvUqx2QslGZBNf+ixGeu6bfbEGDmDqeuR+kTD+r5ryqeot6V/f0wEtxfy4yrcq1kszVJi
p/1gKSlmyZznPci2rYPdKmClC/+HtOvabVzLll9EgDm8bkYFW6JEh/YL0e62mXPm19+iD+4daUtX
xMzAgHG6GziLO69Qq6pQV0zdveDAPQIvByRtaC2lXgrwj4gNF5X8WUmEjySWLTm1B/4ZvEBE0s4J
WGhT9ndYRXqaNKY0FoGeF9rKu7E8jldzilY/yCeB6gjuAMrQVPiqjOUMUtSm8VipJGyf6mLkA074
XcqBEfCnxwu4DIgyhjgD+vaobiLSoDuemYiZRI7pG69PyjNT8W40FlZQth0p2XnDzCX2PVqHVx5k
Oq+K/jM0b6hoO4AoDPqkBCqNFlQMGNWEsfGaebLUtrcX2c3ExUFjmtlqp/ca2kusF7RmD7qIodnM
gw1Az0qQS2POfz4D+n7Ia4LAmrvhMU+aOBwmVWu8OXqZD+A1Bo1V2ttIcvkSikeQIGZMBeT13yiY
TeUukq2MMzuU0MxQ2raTww6k2oecHQlQndn7BVqvQEy+A1i3Yw7NeY0j5CfoplcLKLuFbkzCYtFK
DKFSCQ0kbhqv3Cif2Vdk9nqF/qPZ8Y12xx5rU8B71Di11VqD0+1rMzsPu9aYD+zz5Ky1D/+UEx59
DXV9MYWYMKhpNB5vQ7DZbPTOhMCkDn8dD6NP/nxNRky+A2MlTLhzPnikmmQO7jIyTjSsIevmKtBy
tvW4CMSbhd7xb4qEqS9wY+LufHw+bm8EMP6hlw+pB2RCsGmpnVo1wN61LXZq3JeOktdenvzS6tJO
whbZwmBfJJwxcxKI9ofvlvnq1Lch5Vb26a3rsXzEgq8A1YeKH+pKQOaf75lSbrxEA62IXG+EKnYD
VyqMWOT1qTXQEojekx6SVINCoBv/vjILd64JYZE0R9yJlnQ0+l3f88C7o7Esj1pPjN/8oQVv5Vcc
8BshywnYJggo38ok3IyvTQ0Z06cyDZw6bHVgXKTgPeISveTFFY+ALoksZxcMDfgeUIjKikTnSBjo
anRVJrQeWCdQF9gXtc4ENoC7MxhDCk0yxu47Gm05PlYsEGFZaSYCv5JcWOadOgGQW1hILtGjj19U
aCxDJSD38T55QVFxJNYmEEoPENJYmf2bGBFDBbIG5S7YEhQ6vdrX4YSiUN95Yqg3AQStzER9jYRn
BeR7g+cXBlsYXfd3xSp/MzjQKoCFDcuOrQfxkus177W4S9g4lM7q7ABvMz1Poy6OPZGkHWrY8AgI
hC5GZ16NZm7PnMZyyFpDyAuxBGQs6IslhraDUvHq2WAca/MZAeQCh1vX5d3KVXL7AFCWqIMF/Xeo
wNewNNklSHZB3EO+ctTOZyLqqCUZk25xJLRaB7SNTm9GtmrIxqhzZmSE28xid4E1HyXj8cz/QKau
thX1VYtnfuFVFZLQQZKLU8/QiNFHI/6rbvNNvu+tCrztwo5zUis1Cv0LyJjabIwBP6whW4wNAkAb
6p4ktROrtNMVPNmNE059FhWQzKnANihQqudB52BeMXNSEsZQVoZP9zgjp369/NTG45pCA87rx07x
yupAOoK/3gvIn7ffQMiQZu8Tlqzsdrp2/o9RsPLzIPNGkEfjvDSWGTIpl9TzbA2Yc8GRnNmJdG4b
Az2SGbUe6wcG7QBbzKv9eL2X8VDLjSoF0j/AteGF+SH0v1junK9afox67RwWnso/VYC0xfWvqHxK
42jlObuzhEjxopEZKP2F8YP214VeDuu4ZM4RgPKVDqAOGIf5En4L8jEGW64spXg7sktztFjrzIUz
tnLFnBXQolfxZ9b821OHNxEa2jwa7gUEassHXEydVI0CV9d95AltiZpAQ9TSAkpYhwOhc8Eao9nt
QnGogaIUzS1gYjiN19ZEJmiWBAisqSHxhYAUv/g3sUHT0soy3TW0XPaQcsPDQrs4qTj1Rd4Kkcer
KGWjqu+VyJ9VThWtvKK3+wFzBlTkUosEyw39iAJ4C6YEJoo95ZyithCKqVmAeKtCZ2FBIpY3xzXO
ntugV0OT8VLhRbMzxEjpJUOmrygBI4691oLuytOnuJ30b4bEhwyCFIGd6L35izVau8QPaksrO/I2
x7yYRxu/hKrdAqVYXr2LHaOKLduOQhp78kulz4ZvlU5j6d3b4yNNd9biOrk2Qz1hA1fFdQxIkZcR
35aIRCYTxXn9ExzLm9oMbMB+nzujNoAz1gXy66XUA2PtHfmh472+WK4/gjodKRwWpYnwEeV74DCE
QetWTzpc3TOJiGiM5hGsszq6O0hpqwSXa6pLByA5VvyXe7v5csqp50yOMy6QWUy5QibuIECLISZh
uUvq8+NJv3FSMedg+QMsH5TjqK9Tw23ESZbzpI09CYlBNQ9Jo4ssTxTOHTbrfI2L409P7qU1alRV
10XF4Dex1/xOzBSUcRrBdtJVk9d5IHMzANY6C50ZZDRm4/PUOrMtg2U7sou9pENkxWhB6yQTIEtJ
bbM2Yij9uyaxwxgxhFc0A/hGg9msyRb81EtvPhv8kuB9kiS8ddRnh3Hc1wkvxl5vCUa/28zorFOA
ZJ4tfuFqIZPObluj3FR2bAXuqbMGSybFBh1HKd7e35mRb8eRnCODOYb2f7B+eJ1wO6DyCTKR66M5
Di1eC1ANe30HKhjVabvZaCvOkeFnxALJ2NNjezdZPuwXYLrlH2ppkGFS9sDpoWVMXyVe0cibHGIA
hb+RGQUqSiuAtdtULmWJug3qrkJQN8ISmmsFK4BkWmf5yi6tbNFgkFt4Z4vNfzc26iyENTrymLzE
2CA5E4fHbnzuo5G0ayO7nUMe/C14fGUQjyMypByKKEtyrkiY2OMVo+52WeoFcEbnTSgkkD0BMEKE
PzrvesYZ7OTMxaT8atbu9LvfoIGhDe8Y/CiaCpOdhxC9FVHiyZNTKwc/2oGfiec+H88oDXLBlc7/
bz0e0RinUUMd+RGRN5sk3mhpgNlXZvZdHmOD3wCCb7cOimmELUi1Un1dMXuTgFj6HoJigtl2D2lZ
t3AbowPuf952FmuVW3A/43P4lcHeXtlwEHEKlzwd8ru04myaBkOa8GPihYzlPwFaljiTjxQDt8L3
TLdXLJMKz4MFTkeGkjLkMa7PPBsh7i0DNvWgi+m+gySQwNGPTIC2yUhO9nG/f7O/jl9f/vtwSA5M
Sfo1zOqdoSK3vLTxyQvSRaCWNcu0GCjTKvf8j9xifnNmsvoQ32bKMMqFdAqsxQLod2m3eyq5yu/r
MfemrfjafYSH4AP4CltymNMEnojh7L/hYn1KWFKURrx2Rpfb5frKh3VIUyLNC2oqjU6gQwahzapQ
yL3SGPeoCuwC+43TVbKoeqVP01pMffswXpujrlVuSvo0kWSY22RO5kJ/KdMhzfdc7+QNwPAO6DNe
pOfGak3Nbu3onL9onm+yTvcGPLL6zPxKX9Y8oTsZhetvoi5gVoviRRV0mQLWLC1Zr+zQkszB4I3C
8p/XOliWPfNoxqldXZZ9VEeFknsMAw4f1RXSJ2k6iJ2u1S8C6Exi4/HdtDzaj+xRj3rJ9MooibDH
+s98nxpCtYvEtTbk5aMpIxCf/pFSQxYSxQL8+4XnHMnBJCg1G3pN/clyb+VamuvOIEB+BLdNRt4J
NNjUIPpcK3pQFIWepPwd2yOT25G/Bjm6c9jh9aMXFJLJ8BO1xYW8GMMoZdooQiPLOwiGaJ540qwE
VLdpScQWlxao6wRpyZzxS1jgglMxphCYO3LpEzvZhfRX5a3CE4OduJd+oxVARw338T64kzq5tH7z
WKAilfE8OJQ98SOo9OE1+ZKseZd+DkbwRARnik1xE5Wb8kVAz+6K8TvPMGYV1LygZl8gZFSmXMxz
oRPqCiFPRgYEO07tymtqFPQehIuBXDyM8NDKEMHRe71+zTxEjVwEhRdMDMQxnlVkRFemkD67tAnq
7Oadr7RBBhM5+iaZPxjOa/XK/8624TlCrCRtE5/M3+lzdhw8duXuvEn0/2MctNSYSYyRzjD09VAX
6hTDuCfsyrdQD8/yPjUZ9NhFIVl7GegTR1tbTsvFaUiKsSrHxVoxp8bY7gEbJn7/+nhC6ahsMQIv
GwxjS70b7VHXRuJem8GJwha4elW0LbwkmT7OkIEaVnLxN5E9bWjZnxejqYYWrUnVXHgCmrL1YFe8
pDtuWz6D5XJtmegnjjZFTZw8o5mHR+eyx+z8p3KTHgI72IenmKQrb/e9FbqcPOq+qrQE164MQwrE
wkT/byVv4sR+vEB3Nx1KOyKqwAtknE6JcDIjJD4EcLxhK5rYAv1n+aa9xE76ohylmGRrC0WXMzB7
SHYKMhoKBCTuRGqhajiF5eKSeMKBT8lwalz1AE9zJ3xHh7VL6c7uu7JFrVQ7MyCfZdLKS3YROix9
p7K6t2JlPyz/k8uXkR4QtUoh+p81RYGRcJMeBYc98OgUfrxId8cBdCDExxBLouh1vbkjv08gDFZV
HoQdfwvP4adQE/7N//3Yyg91OzUSPPEoMQM1Ly/1vmszvJSk6MIpKi99D/Vxd7Ita9wReIrPPnnT
XScm3crA7swdLILgGrfdUs+lrodMG5IuYJvKy05BRfhDa2Pb7R8P684pQl5fQiSDzaaAwfd6VEHO
JFXBMLXHck9xqhE204NgjcjgnhFkbIGeBnoDpNrUww9inYzry7DxIm4TAx2WhLYKIMHjkdy+fwiX
luw9ioGLjh+106RUq6uyyoENUUoUHFMZKgWQzzD/OyvUUNgO8POChRUxPDPQLy3G1Z7V29laBoJO
EW1p0JBoekapgEpb48NEx21n8TfLaBaYRWQZ6ahjOZEJ7Kl9oWvBlhHQ4weRl5UtcXcioTOEDYfe
PqiuXG8JLpETCVLPjTf2rUYypcr0rp5WG2Pum1lkUiXUz3Gsrs1IYedPUwB4DeiWWYmAZRtUyHmv
8w0BRJJ/Z5OPfv7oGgNUMavivLRDhq0oA2WzXOzo2AOQ8Nr4zGSA9vnAZ5QT9OnYN19GAxD/2sRr
u/LeYl4aoicTEDbA35XGa3NUp0XwhZRHae2ZuqmK0sNZvuLifWckcFeEBUAQEvSrP63mafwMvvJG
R+7OAUoJNcHIKG0HvAyjVRsuT7Yh6YhkLNn3AIn2c4c//vsHZSFjXoQBwHxDF6rDuZCyjCtbr1Gi
8LSwTxvzHK4JGt6UTH5GDkQ/HhFlEdaldpEyT3OoqkyLYoK65XbZybDAxWNxOzSHgIRhmzryDjVf
3tC1zcpj/QMAu34RsIkubFN3Z1f1C0UMbBeEeXtCMVovjXojb/tDYyEjbBWb34WVGa9QZbdS8/z3
8QTf1FHooVNBZ9qXAtcFQecBgmmpdnlAyy9h7XLjpwQ5dkuyR0dBwz+KGCd+Pz7n27Wq9w1GgP4E
+hgN2TiwAmYgUNFQ9Km8jc3WV95Bk6u8xSK0HhHkNVZSgaTRzpnZzloNFKFs/ncSKgBl9l1CZKXY
RwljFE2s1wUalo1Mw9/Opy6wi/FLmnoy8HpXOBprPZ7AO14xMh9AoS8CGQC5SdT6QcxXDqMO2JEA
3WjlvglMmdlBE/4tf9L2a4/5vesOLx/Klkh3LXfP9REtO46tK4btPLb73YsJ4YbIeDyee3ca3BIU
LhYmYaBCry1EcSQqY5x0XtjE6XZsi3xT52qts52mEUDgqxV7N6n7ZfWR2haA/lpILGnIXTMlSspA
aQ/hi0Se4rP05JwBaft+PKyfWgN9zC7N0JtMSZUcbP+dN9noQ91KZ+kPt7OsJ86Qj7Xj723pg9iE
nHpy2mhm/NtkNq7LkvDD7YD3OIPNknyvDF1Yztajb1pW++LCZetmlrQO3ySDWU/dxQqgZSc2tDRU
MVBNRCbRzV5Q1Sq9WbK69zwh4GoEIlsxKmcCE3pjti9CvOO+W27T8J+awUMGde9PRriW/7qpdNKr
RL0Ndda0eduknccnu6Z/EkrdwYQEVq5rhj6QYYc/TQQRtBmbta3zJ8NdFZb8QTM8mi9qb/Jjz0L7
oOi8IbOnxAYwvWA/gdcKal1zGM1tpK2WudlwqMqZCMMuLTcR+1nKqZ4qBPWSLNMF5n1Gh+6TUhua
bEzaqQfePTFFBMziduCtbEA/6Xe5qZcuSMIxdp0cisQcVV2DyF/3HJbPo3+MGzKUje5PMmRnCXR4
+q8kszvosJmzbAmb6A8IrnZqAEwzCUZ/5VH8yWZT8wCOEBQO0FOFRBsNmWy0BnzJctd47x+HT4Bm
GNJuKpIfGfIZgcojIkv5Gdl9yFWSwIyN5afQ8d/4S0jKkufnrbllyfZ36rwI4OGI8bSfQzME6GpC
yvqfnwEULjgDj4/hvdOu4DFHbgluqcDTzMRdXWfZqExwC5VNyrJ/Irl7Et/i3wrjyJqV162ndq9x
XFuP7S4742bGIOuw4L01uKPU9hWKKPWRtWu9QYIcXzNXH2KsvbNx8KRF85pCzr0nQREAnkRpBVcp
sB/X51qI6yjv5AW3K6S7bPIaqTFKVjQUZKbl91g4gCqzqdZyk/c8iSuz1PGohIqt+QUurB1eNVIe
xYqk52QbvKB9Gbg1weR0njAb1uCQZmM2zS63K2eN2vqmEoCbAuWcJcG84GtuJBAHJSpFpgdkk2e3
C/+8xceB0b5MZ3BKjAIACiYCxIO4ptiw3JX0CqOjAILUwA9JKAFdz3k2xZlYs/BjGOmpgJhpA2q9
x3vo/sguTFDzy4QVclKj33oVZ5dYyjAnPR/afWAlzLbUixLu7/AJ8cXh9bHlO1kDzOmFZSo5IZcx
r2UhBocgxqo3kK7BSf7qyZ8/wDdgOTm9xiMVGBp+1jDxN/XRnwW9ME75HLwY5HMXhgDHPonbHn2c
uFOCbYg7BXh4/h29WaNdWdMqMdxtDvB60FSQPCh+HagMprsxa0A1Ql3WOUAGk70EFLwAonrAJQor
dxNDA/CFXymc3tQZqGHTMYGW+UFfCDDP7Mo986w8a6fxTXlWnka7+9SO4dNa2u7/WWWkcAG3RqMI
jUKuA76XgxEnxx9J9pqcynNozY6mF39CDD4kUP1jfgneuTHZgGSG/7xGPnUnUblM+b++gFpqVgCi
IBOx1KVgKqnu2w3S8E7C7jLwcPLQbmQrkx3+Pt7dN8Xbf2YaZAsIotGxolKumcqwfi40cIO4P+NG
Rj9rQMQP1hQFKwo2aO9mj9y0VxFcnsXUgwYEY/AggVhZ7+V+uL0//vURlC82NFBKC2VMvpp2gxly
uKuHSCj0Xi7fHo/37k2lQX4ZsQKU4W6AsMGo8UUpob1i/uKLJ7Zu9ccGllW6GcqFAeoq1MAqocQK
23rjnnmXHAmB0G5+kVcm7O4rB5Gr/xsHdR1yc50rwsC1XvIt/GHeky/tRd2L5+qQFysDur8vL0xR
9x/kx8o5EmAKzOH8x4yj8JSGOjRO+h27H5+0gbS/Hs8hTYsBrM3SZ4tfsoispkRnGxV25rIqw/GH
tG79C7ilX9lWkraDMb4mMWl2ipe9gYIEMr8rhpfdTq/ehWFaeUhsWAZuhYZOEATh9V62tXdtVz1x
CAm+Mys6rmm73bt2lhQWHk34RdiU1DrGObpQcx4RX1s9IagO5dqW4pdafKmr2Wkh/oHKUkUg+lEx
ExlZRxT1OhcWeeGu2NaZr+dJ7hS5VTRry35nKq6+jFr2bqgFzp8QdEB/ia92ErpP+mPI/8oTQ5yf
fcaqfrVP8zaNPx+vwfKyXC0Bh745gJAXmg74qnQjcq2GQ9vBnXLRj6YB6C/reARP3XSs/NrkBh8d
/Wu48ZuGPXRg4tL/WQEQryEhhG+6iAUjyASicF42bsgcgsn1NcYYxUPeArFTb6e3UNYFeV90ljAQ
JMHiyWa7r8ejvs2C4RMAC0Dn2yIkBLDX9ScUpRqGkdY2bqeg7ZgwrT6xHynfmmHBWpzE6LKCWOs5
mjZptVFCo8qOPPM9TxNat6qDZuf134Ahgqp3zMqC3Nxoy5ehA0kDGRAeIboqPUttV6NvtHFBkGP0
4r5ivtvGG6b3VtYcAc/l45m4eQsWc7LIQjcD+s8IV64noi0yBuwgQ+NCAkwXw502RrrcHB8buXUn
KSv8tZVCUrN0ksfGHbJvpQXVdKsYWl8ZDYsMEntKEivmndzP9Kpz8vlljKKV83V/wS/GuZy/iz3H
dqEkBWh/drtKj8PcVpjWjKtcV5hp08yFwUW6mJQEbLdZ8uvXWO3F5KNtX0ApY/ohtEa2otKAFO+I
3jMuyJ3H83N3EZCMXTRaJRTmqANR8DkbyfHcuDMgCF3gjH6jp/3m3zeCZNfCNi6K0BqljHSqGtWt
4jdurzKfTRPVTrIIGqCmvkbtcJvlxHLLAmr0IMkDKvYnMr6Y7EbowrYrudbtIdorR74ZjE9zBJSy
aPMQQwabxNJ5JDh5ZjTCqe9OwriVOic6VrvYR/dU1u5B/hTyVog2go9Ij80B/bCZf+irTdHbhUIG
8H5UelWtITbu7pPFNVsAoNytfFoxJrI6a0rrJgy3SwbJZIaeTOF0itDcIhaQrlKPTPPtY6HCBq6p
8ok4nDTRcYiALM5SkqQW/94hPmlLIxVZg8GufryQty4Cphd0WqqCJh9UYn4SWBfTK05TXGXQa3er
wQg5oOCKfI8uct/sId5+Vv4CwjkZj23eeSauTFL3ZcvFgSTXMBnqffbUAW/EjCdhcnsEKvnvYbVf
cNmM1LO0QGRRaNJQahXpWleECxIZp6Bzu++2RXO8TLRT5p+m4zDWBH6qE0krDWl3ziDYE8BJiHaS
pQ2TigdGASjVXBpGF9mc2cjKAf0iAZ/oDauEK6YWL4Ma3HK7I4eO1mN0GVD+N1todchN8+gCc2WU
PPSSFmo98BAHH49X7e6YLgwt/36xUbieD+qyZUe3b20lLcHwv+2mNdajGx8fDsTlaCifSm0avLEN
RjMkb0H8Wfqvjwdxm0ejDFB7b/I5OYoDGJA4wikOmErDyUJbBMqeslHNz/1rv+Lv3y4QeAyWG4zl
URnH4K7nTeS7NFH8cHSLIirsUCqTXTuwk6HOE9huO35NEu72zUd5Aw00SNih9xcSAtf2Zl+KAcmo
RzeIFKc9pGJAfL8xoepuzAk2fBCvdYHfLhoADMBm8DCL9B3dg92LoKlCMW50U1VD2jRCy3eSK2tW
biMLMCH8BBYKAgxseGoip1TqQjWSMJF9pWzqNFMt4BhALc2WidHVWelAuShx0hqxRTPl373aTWYE
4VsSZGNggsUpIGgx6S1A9AJTTcbUFoJ6Lcm8TO/1eVzEKhEQLJk8MLFSOzjqpUirhHByIThMNC3S
WaAOuUE11MGKQej+eD/fm/pLa9RiN5rWSPwEv7evCiNoJEds8hXg6L0BgWVRhWMPoVmFZlmbkJbs
BjGZXAFgL/8lkrCNnmThleVOj8fC34QtWGBQJ4NCAlSraOqnbs0k9SNJzLrJDcvCCtMPtrZUAOvj
Vh8P9VEJ0N6gvoXqYFSAbofTRxSfssCOtR2YDkr0Hvd/pF95pBB14eQYPx9/3e31Bx6On2o6WGZ5
lBGuj9WgKJk2VcPkVkmwjyRAQbRqIlWYpysv8r0lXYSaEVgiJYsjfG1ILjqFH5h2cme1fQ7E2uGz
8OXxWO6aQP8kphn1BBi6NqEwYteIA8YSciFClpyTMBh2XhnIHdcCUwYsLB6lpRGWhoZNhcxVtSxN
4JLNwW2Ie8EOFK41aqlo9bBTpzcpanonZ8Jaz6apMWXAoLdtXTc6SLR54/Gg7y0g4jMFivWYXlSe
rwedpkNR1jE3uVKjHCRsnLTLDqA3sh+buXPdI/JVORlsXKhs05CuNFWwN2R2cqMhPOVgxUjm3Kzr
39Ma29i9cykLgG6AShdFdNrPn6VG5ishmd2mj7/qRDNy/CKoExmgDPaqtlkrz9y6bYjpLwxSJ6Bt
+UBQhwAGu9YeoA3DlX/E3EtZALcJr/4RevPxVN7dQDKqT+BUAeoel/71ks0geMwyAJXcLN5ynWDw
UL2QUzCatSRAWB2If6dOtKY5OCjgfm3yNU7Ve+cEzYigVFwyR/CTr+0PMVcJ4LKcXWAoZ70WgtJm
eGFNBuOmw1/FvQeWXtT24MAhoqKO41SHTFZFCpIXSuJwpdFPYJMlfGv4mUzis6DYaFoGC5ddMppd
dpUhzPwOzD4NSrNR8gGZzzirtnUrnFfm/9ZxxoehLwdUnhy4Nm4IPfmmrXMJHzYyBxkwFl7QQ8bk
qwP3IpRWJH0Maznee4cUEwFAEaDZ6Hyi4kpeRKk8EYUZpycA17VgAVOxydO1COTeIV06ckGiKUA9
jC568XyujdBqn91x7FM0l8dgr1CrmsghCJSG8O/jebzjkcH5BpcTepywkWkZ+jYsE21sA9blipa1
iyh5UVNG0tlAaPcQRcjsrOYUsxfHtcaVOycWhsEgKoIWgAOt1fX+BTpYFacmhOEzv629weYHfc63
7TfX/Xo8xDvrdmWJ8kMyNhO4MsYQtSzfVBIoP0AtGU7K8bGZewNCsWMhQlv6KekLQczSWWvzYnLV
p1THGaleT4WkC6FerIli3FuzS0vUazHlIL7xC1iqE0uTvwAj1GvWTdC/zape01v//riAGsKmB/D8
llktCEt2iLV6chU2NZUwABCLMwTVmNSMsOwpL1Eg9b3HNu+NEEHJAsUEJc5N1xRfz6DkzXiMEB0J
ojuhpRvMcTkIKq0+XgHrrdlaPL+L2DENVNVPNby9rM4+F8Dxg6aC3xUrVu5dpGgVAJZ6oXpfOIKu
zYhtoWRqJU7upAGA2BWHYsgNaYwtP5Y3SbqPGbMGAmU4StFg53P7yiDj4P/V5GdW0iOk591J/dvN
fx5P9J3L5uqrqFM4MtzAMBHcoDFAx7Pab/gYxDjgB0tAHPzY1N15vpgA6hj6Kg4h2yGVEvBiSpoc
VR8++IuaHNGwc+MBS7zGCH7HDUHJFVonaI/HJUP7O1MeJHE6R7ixW9b1A7v0WVMLN336Kcnm49Hd
u2QWokUelzbubhrx5nNz0tdCMbsA13XO4KuTxYgIBWNhrjaPTd0pKwA+izFxwM4u1ye1Y4tJxr05
l7ObpOeaf82Sr1T50x7U2Ijm57Z+TZm3vNy1mQFMJZjs1jQA7w0VjgeQiuiPBS6DegdZlWkGaJth
VsUxsbO8+aNGM3SkmmRNbvvelYrkKl6HJVxF4eb6zPCg7tMmDi/uAF3ck3AupoOwm/kIBAdWEK5t
0LvjurBGbdB6nMuAKeTZlSrUHnuAhNXIrLpgJWa9hd0t2Qg87GipQESJDo7rUbUTHPRAZGZX7I0M
UutIt5eupv3KIb+ZNQB6lWYsOT1T60P8t24MH9mR5Ahp7DjZVlBz5mMClcm01Pn5WRq9qFRJMihP
cr4SlNw7sMi+ApEGXlx0gFDr7I+VOKqSP7tAbEObrBaOHajn9T6pOV0Lo95oQIatF2r7H2SJ0GOA
jA3yohKaI6llr6ambBRw57nKewKCe74x1AAQ8U1WjUb29vgw3Vl0eFkoecOXBBad7h1M0Ok0Ifhj
3RBEgiYXZhwp2yIy6y4tncemfrIRVPoFZS7ITyAoQtKNVjGJY20YZGXgXFUJPDllM6Pw4TmnI8fr
81SzkGVAG/JYM2jkn2UwVEozZ3U1mzkBLrITdGXzfSJHNZk7OYG6hKRYSt8PlhBFAalTrXuKeYio
qylX78ukUM287soUyUOfexf6sTORbRZMYCGyYzqx4WkMA5WwaV8YKfq9Vm6pOy/LT71dRWiE7mSR
2uVl11Zx2OWCW3T7rK2fsumoNigZqOrKNr13HV5aou+jLIyKau5Twc0UC/gFAEhneEK1GeaFw0XP
SgpmsD7Sk5AUYmDFH5O/63LIwY7Mr8cLLOLgUuuLD5ERE7Iaum1vJFRQ+6s1DR/CcrnRiEiwrwHi
bnFbOBaXJpbtfOGstEw2j1qeCG4i7eTiWanRYABfYuh4Wxn3Y/OsAAmIpGo67Vt50nmwE8WmANRP
fPpPxopwCC86Hj26p4pLmqRp5UpwJZbZC0yvK0m0FuItIfTtfP7LBrWF4rpjubYtBXfSc8FIZTvT
i1RX7Hqb1GblG+n7fzUmeiPxPdqr0gxjipB6l4DMAgT7sYVbfA2wQWhJwZEAXQ9a0aghCWNdzmrO
iG4zbkb5uxHfWkiCfXW+lf2peJOxHtu7vd1gDi1jKL8stw5L3aRNy891CII+FzvTivLDmDls2qwY
ud32AspIiiDKuCJReKXCEUiyNHICFk93CNG6PuUtWLlRVVo55svMXG8GUA/g8lxqSfglU/kWpsmg
psXIkttacgUa+XnP6Ezk1tL7Cxev4SPvzBvaKtEDgg5sZDsVyhVIkz5okiiQXLnK9hWgY4yRC/1K
m/IdsABaUpE8QlkCsOmbLFk9KuwgKA2G5Je11XBtDd0MiO/U7JTs8zGMTFmcVatKBs4ZSgVUb50S
PitCW9gVHxTOICXxylreesz4pJ+EEh59PImLT3Bxv9RzDGaivpTcxlSVd4YllfhnANyMsR9vzGXj
Xa8m+uuwM2TwEYNK74ZFCmJeoCRvOHcODYkVSPFHHi1pWmtxuF1HkRcRKsMrR8MissnXwwkX+qMp
kzlEkFVqg06tIHwtaCbyafXK634nwFtsLeca+k8435S7pOEJZaVG4lxufosa7Q0CiCaP0nrCGkNj
9kqkd0pD0LLYqjNgV3Yk804CAeZiEzEAaHk1hHSBv+n/Pp7pG3YLFL7QxouNvMw03GjqDqhk0L5H
qF25A0i0WjCBdsOxrN6bav7sW06vkLNMe5DVBqwuxIe4iFD4O9TVW8EOXgWkiJzzf4VZXQk8b48z
8FAiJgq3ITL99KXB9cNQg+iQdzlmq2QFGaaCoC1RrUOrmF9HhpTTyu1+x09YTMLasumWZ/R6M4xD
kHMx/sXNTlOfAazvG3GRxiRgE51p4TewsUr650ojciIcwsFkpVj3e2UT1N3KMftJBl3vf9AagR94
afoCNzG9/9WqSPphCkV3qH3N5JXkf0i7suW2dWX7RawiOPOVgyTLlGM7sZP4hZXBJjiB8/j1d8E5
92wJ5hUq+2Y/epeajaEBdK9eq9w1MZkP0G7vHiqjVr26UmKgxYzRi53KOihAbKMPdRrfJMuDR+cP
X+KiKGCi9gDgqvCYzNuutBIlNR5sMnsmDW3le48O7M7JPAIG4eKu99XbJtvVdnjd8scVgCE4M8yP
lbNQo/a5rXcGhiB3a3BKLhU6Xkq8ZP3SPSr5fUcl766NjD14mVH10ExQcWND8GBxZjB2FAIQVGs9
0KiiX4ZlAgH4XnnIkIKE3BzrmWdOXufqO7WW4CA2YgNMI9xB8IF3NIto6FwvYyUZB+tBh+xdWuqe
a7xMMUAsCA4qTf20AM3krq1DvfOSXwgTVRvWxcGN68NinNLsJkmK0HVmyXd9jPb8s1A9AHOKg45c
YQo0BxKcmTFZD4qpHfTupk5Aib2SgFXmLv57ECwxdUikGWjFh1glIEeX4z9SYky6udgPA1pgm6gF
TyrPJmbLLss+L8D/fmqnU2Xc0Gy5tYnsMvnxxDF1wGxUZE4w/x/Ss8PEUCJxR/uh18MJNJdW/HnM
omz4XIy/i+bRfp5Bl83mbL/yPrCvQG4ts6R9np82wla7+AThoqSiD7ud08l+sGqfKDstfwb2FMnT
k9PfZuAIv76/Pp59lw4LG1t3yMoUZbUf8Py1oH8LySa7XoAlcSrZg33jJgNb4CPAP86XJnaATaxf
aV8a9sNM0VRZP1OU3qxbsgLLbVT9DbITGYAXdlDEp3y4v+7n5sSe2RZGFdo+GdhpdfvBtfdpfV/F
j0kRTZLg8b5DhbkDskPHNgGHMTq7heABCIPJukLPHg1FxQppithIg8SOR/AgsC5rAjcjKCT3jQ5M
R9qDr/fUdGT+mtZJ3XgZOqHjw6x26Y8GgjVfFdeFqgyKLOwuK2ewOYzVAq0iF/9zEjC1QF/GmFIW
H/o8Ux2/XovVgVgGsLzBmEz2K1qT09oHW29V+ulM2ifHnMpvBl2UH9XKswHYBau9z/QSp7s5rbZ1
BGGIMuwMo0aakKTABPoKM/iP9krhT3lf/OjXDtpEYPwAWakeQyapaAFEsmg+f53UIZ4Clloj2jR1
Uvos09GtU/WNzfwcQurfMnse8CIzK+W+BJ0XOMJQIDX9BTqCzv3c4u7+CopyHYtgmpHBAAJ8+dmW
U8e8uYxNdrci1n0duqEAiTzaNqKcFEXj121cBmAem0AvODjFDIqsXolWVU8gHoUMWxdYGJs8mMx1
+mlZtCv9rhxRfBk0rXL3ymoayY/SrRFx1MGsml1aGeDXXMpq1J8WSL5GSwyEmiTXL+xzoH+wSM6E
KIUVWRRWsQBRmUW1/VZqo+8Uo78+2zPYWJHvQwXc/6sd8B97XOSCB1eEt8vAunQzcnCaDQHx/AnM
HQinRweA0cF5uG5HiCh/7CCCIXkJFAGo8S7tJGkXJ84CiVjFeKOKE6Ajxes1JfwXVtBoCL5r1LGg
iC5YMfKpH3sGDdUOBIDDa5LZu2R9vW5EOPn+uHJmRNjOS1M2zbDWeYQ15C/Nm1pBHet+BZ/k1AbX
TfHvPYscH0zx+HV27VBQP5+7Gf6gMhQ40QDZiesGhIvUBwPCtDC8VAc1q/LImvSvhKpeaQ3h3Bo3
QEL6VDVunHgO00yq5SsE3g92+TY4cyyeK3dOGBxLuvh3b+eemc6/VxAlYH/KCNDFxNcfY1xUA5AS
kByLa7xVwdSZODA29qFBH9TZV617Vu6c8RNLfjjgyHXWk21Tr7ZOifotQTduBW35ufjL6seHDxHy
EGbtapMx4UPqFCgT7Umzcq9e99endHPNcGZVyzaBUXqHG54NrZvX1ZSMWJ4kSQK7pB4tLMmq2Zy9
MxPC7C1QILGUEasm6egdkFCB3XY7ahu/SwjVXfdmM26cmeIL+MybuKmMaeTepN2bWoM3nb5KXxPb
NpAeAvwNRXgRR23WBpnUqc+jVmW+o7y2Dqj4ZZzsMiPC3BduX9YD9lvkrA8KNMjV8TQutmS0NkMT
8Db/64lwekxAmxlo+M4jrUSbKAj9lS+kAvs8mJ2q5Pu/mZl3Zk8U26GNdTkzmjouCQToMGoEj5H2
qbYNr5U1o22OGp4XUCIE9hR5pUsj6D6dRspFse0uxjvLnMaDM1fxrgf0RLKoZab4389W2lQVhMQV
xi5mz2wog6l5WHJZnXBzc4K9G9hEaN5Bxu/SyMKJAGJ9yqOutZ+m1XlVuliyBsRcxZ8o477TghL0
y7w3npw5UtrUMkrQqETIeg5gRRvviFHesrIIkn7YpWV/32ObamN2Uurcb8bQYkkadikNcj2JJiuW
5Co3B/bse4Q51Eg+xtSauc/QQJnAyvFa58/XF+NGROJSWciLAKmNxJBwjrVshJ8D1gkbBtyVnWxv
aXUV0MJevEmVdWaLbxY+xBfmhABYa2DOTWZMI1ogQFKBcDH9JKv65KjTV9ZCbKG4ye0bpdPRl16G
rGZBKmN32Lgo4q0EpBN6XKBkLDJhKXNsWGwZcdXJWk/tICejDIDyrCHV8vtsfqDz358rFwaFacwt
qi5uu+ZRD1SINzcQA4V+uCOxshHBLqwIG6TDq8NgBtxaqje8Nmr0Ge4nK/HqPLy+YsSUzp85PBtA
IX7hnjFkfYU5XIZHaj3U6RQM+gl8AuZ9jr1iVF7cnnoIVA2y1/X/YRqVFRRyOY5Nv4wChlo4ag6U
Y5Ran3Oczkm9Q25HhRozSUPHXHyzwsN+eZwt7Q43wL973P/HcXRsaHhyu7qYy0SeQl0YyC2jdSyD
vMfrDiwwxeP14d24WCL3bpuo69jgmRdJ3p26AB+KM2RR+gawZ/sQG7cFNPuKNULCErfM1+vmRK6T
P079Y88Q3jFNVyWtCrnkiJa7id3QKD9QJIuCYfqktrlXUNRsXzrty8IKCBeGifHadr+J+SkufGZC
xN2r55B8UvaESB500i8TDn7IvZE+NzESFsrpmqd/j/c4ytIDjdzP9ZcE782980BoqIAms/HRgIRE
qqre80bPA6g1vrs314dq4wgC9SwWPsSAVHDRCN8z21mPVNaCF6bxNlsvlSOZis0dbOAfpH4Awhcx
qEo2qASxIouMmdzS6TkdPY0GifnmuJoksyLWJ/7MOmpNNiQNkIkSSS1rLSG9luK1TIiXK1+nMiDG
s9aDvAl4OL38oukE/YV2hLQViBt2bP5EzV3TDoGC679lvcySfNL2B+F1C9oZlArA93O5s1N8KJ1d
fNCgHt0RTF1Bfgd4/i7RXgb2WBS3je16oxOwep8aT1pQDy+rcaCoJLhoi/wXE81V6zAT0M4S5QRt
NAatS7pmEdfsNM3vbio5dDf3+JkB4RRc0Y0PvDFWUtw9o+thPzXzje4czeZXazjfZ/0Z5KkSn3j4
Fx7EqBL/4xP/pLO7DcmwDuoRJlnxZKTHJEPCrNCD6wMnVtr/LCuuQg1RKTAgiAk7xMyKZKUDK3VW
hQUKjmEOOZSdplKctW7f76DPCeJUdc6D1FDi/UjSUXIQbg4uyqnot0CS/UPNurSmZqJUQQCtf+hf
sYpCvFuZmgMdv/qO/XDd5c3bBPYR8pMW1FdFCOKo6nFSQlgzWgzzE6JVMCOl2E0Hc2TH/H5WIU98
3eBmFDozKGyUWK1oq8/IB439KVnxgICE73ULmwMIHkZeI7ccMG1fLpU8rYmZO2kOhEkO4t4f5eCT
zmc/rTyMWe0rpuxuv23QRHMMkmkWdvqlwawGxwrgFFlkmxRx3IiyeQ2NrAiTEhq9ZmCoITVkJMhi
NfDPWsXzCBgNOGqIcIOmB1IqS2ge0X4qQMGAHn0IWlvBoBXxvhxm14PI0xooBbAvpgveDHtpHxc3
SSXrdWtnEgBYAe5EQ/sHOUeduX2aD/iO0uOMUL729fp0itDHd0fPDfAPONv6ia5MZEaTARhQ9KD8
kYTTnnwrD/aO/upVb/+l8rM1XCJzTx8BnQeJcZjfZTcoQnefZAylmwHi/FuEuyPQ7F2RUXwLlyHe
k0oNif42mtOubB/a4YXEES0kwXbz0nhuk5+7Z/7P66iwmGCAT0vh1d9Oaxssa8jSYMJ7DmEB6mt/
2YX5nyG3+NMbuSTgEy5NTrHbG7NaIGeR2x5t3jTr+/VJFUm1PlgQNmnVKrqV84FEv/JuvhmCPvdJ
pKe79JgewOp66GIvlZOrbEUfgBr+4xhwTpeO9Ys6tE6XIxE3epnBfmhTON+qw/idVePN3HOW/GR+
TthTAi7HVQW/miUJuNvTyfs9dA4gxUP98hMMVHiyEmmMyOrr13xktWcvZFdkFfAE86fCLvYJCFBR
31WSQ5doR41pB8ng85ueeJhymgs0Z2Ao0NV3+QlLVsx10iH3rxD6jH4dKJQgNq6KXwJeorXoadBQ
1metP2TKbjb+Tbw8Ny+srmJUMQAOjgAT+qFGXPuNCT7634Qavqr7ahvo9l9iev4stzOPheVGssxs
5pofqsMPdNQCQ5vjFJdxrW8dBBw0914bB7GHEKlS1lfqQmIArdfC69UR0OCwnb7pyYtaRaXZ7HSj
leRYNiMS4AFQEAMhB661fMWfRYc8d3OTdioiEhAAnf6tn8H8l31LyzhYGcTh21M8gT12nCTZpq2d
hGYCA4QPDlrDRbs2HbVmsW2kgnPLc2bcamXPVR5LxVVqcL4XqAjxGpWwUcaJLF2uIAjV7klXQD2T
Pg9z483J2/XtwFf7NTvCu6ikWk+VBMl5ZsxB0ceprxfgezO1AccKTli8J/JJckfZunad+6Zdzlq/
1q3q1MihrvnOaZ7n3071MgQa55AdZexZWzOF6wGK7GjBRtpIGMekLXU0Y7UItdWbEjeeZf4dkcb7
5sK7B/9x9nJVVJN0Z6DP7RVp9PVz1p2UGRTwvQwIIqJh/hhx0TriIGiiV04IGpnKksQtkLzo0147
pOiVCZa06gN0JCt+p+jksEwJeG5Z6vr6WAyBPQGo1pqNiVbetn4pxhygISeokjj2qT3x29LShnPV
On7cKaXvFoku2SNbVyNcinAnxFdzrpbLWc4HnWapquBq1M9+3t04jmeNlmQpbRpBPysKP9gj6DS9
NKK4JqrTeVNEYEGuSzx1X4z+/voO2VpBnMiV51l567CwQ9IhNhw0bxQRmgQ8Mr6xSoad3doPeMUj
kqApGUtUOJHmrqsNqsIJ5Ip8BW+PEmzOnXVCuB401MomSdjcHLQze8JqgoKWOztICUWJ9tCWxm6s
Jl+am95yCjd/LF2UZQCiFDYeNUeTaXaHNj3N8pYcIYWsoanOoQsiiKHKwG0h08fZmqlzk8JMmaPS
VZCdLaI6+YE8daA6f0vB+L4Rz00Ii9pVC7Nv46mIhgbtTqA90vxUpdOt2zTJnuFlB979ft3Xql0d
lbRG8kXHcilpQR6a3lVlskMyj4X3ZLEWymCb8JjitZc7gHjIEAxbpzpoqsC0ANwpQG/CqW46E3ry
qr6I+uoBx08ckOwEBr4IHc+xhFpna1niSghef/Sog2hLeF70FrpKy7EuInO81QBzHdBVqjxd38xb
xyoILGzUDsDx90G7Oadm28aEz1/l+iObgDO6GYgbSPfY5rjh0OGKmChWiNFvaPV6GRngMtgi/jqv
e0N9ycwXysxjTMEUtNghlXb/bV6vcUwAsod7A9R7+Ho5uw+BPkhRamIXkdYBvzOZDxWbAJU0jpX+
ZRrXUF++lnbu2xnqpHQKYhds1NcHeOs+AUQ38C54PgGrKgRkHEMjOjtj7jcFmA3bEPoTLPP72Tku
NguV7i+b7viW5HRMIBMCFzwA60I0W42pqrS5REVWWYHNvrVBuWB8Wtbct4oXsBr8tX+cQ4IzqGNu
0f92OcIxGxo6FZhXqkVa/pXNv9ofdXW3ykp7G+MIeSfQPaLjkePQBa9yltsoA1vA5bFbI0YTm/lp
6bonc1g9kHX+uO7UVjqFs5uAzvEdbytKG+du6tgjt9bZpeatI2gr6g4cJ3mbgYQkd78Ubjkep8Lu
/Qqta75KDegsF+1fNjm8zyW2J3hJOM3ah7lsatKqZCjLSGkbf6x/rUPg4DY6yEjMN3anBe4j1Go4
fwyxhFXaQ0uazXNdRq2BJOcEiXTnprnRXR8ATMN4ZbnsOr85nf8YFN+9U9WxhhJusAnSKkSFff2q
9kcik9TaSsVbWDUIccTmJVLhDMRehwJwjBHssgMA+hq0o2Mj6KnvaF7xmCDV8HXdz29W6pn+AQKx
slrARoC9sC8ckHWWlnMKtaIIejCern5W6jQgLmg9s1USaTYuGEhw4tKNEgh6gt5H4izW6QmZbDYC
+FjFoaJmuzzTgEe36G6q3AMDDSJy1ppso/ADVXguWTgE0SGCqxr6EIQAC9FVdIDGfRnZZMru5k79
TmIL4Ak3pq43FVXtOzU6E+LCMe+GZK33mjOzpzlnFHDXaQ0hM4TH9/Xdu3FuQgwHsHTerIL6ojDl
xhQzzYnzMmLJWIJYphj8lCIg2aMmg/NsLWNcUt+DH6AcIsqqzcG5RDO3iOz11WqX46iCChqPuf2o
yIApW/g1nCFo1kefBS4FIhVBTfSUjCkrI9K2091I7TiM0SkI7CFNQlMjKbgt0bGbAhHgL2QC5gOn
RDhPQx0WU9uFZGIjoBDqdDuvbN6pXVNJBn5zNHhznQuEM9dRvTwLep2V6rK0JaqvVbXPq1rfm4y6
u7yyCrQiG+m9Ecfs5vpsb20wAD05sA+N3h9SHl2f6msPNGa02sNdYuv3y/KthXSnp4IH9bqpjdsl
V5GABK7+3qgl3P1IAVw0gOplVLdH03ooKtkW3vDFBo8i72l6Zy7jfz/bwugvcPo1wRTX5uOYPiqx
NxH0VxmH635szNN7ayJ4y3hRXkRC9mmCRApZME8U56lzV6CdzETD1KJBMGb+dd3YxqCBHRa3Oq6e
iF5fYTcSVrqJRQl2I/uU9aeSybhstgzoiHecMgO1VhGBNncM4pkZvOlAVR3mOkEXUNfb++tubE0N
+lM5TRTevKiyXE5NboEQfYxh5QVIOrcEz6RXGMF1G1vzcm5DmH6L1WnSzNwToIU4u3JYMr8DDuAv
5W35tYI32/7XGWGjLljG4E+HoQElA31efTI/IYEp2S4yd4Qrm9qNSxlXsKIM+7k+ttBvcG7Wyk+r
v2tC+uCOcHuJNatRJgOGpmW/ogfxrX6ZlsCS7c7NhQYoC0rPxEJagv/9bHeisQ4c5MwpI9dApb7F
IzFEFU3GEbu10DjVug6KH6D2xP7uDs0cFcr1VaR28Q83vo+pDSkq5wC6DsmS3jgnActBNhXPBLSl
iMLvvd6merMamJ+6sW9bo+s8mxrlITUSPby+sjecQrUeJjjqH3kp4V3etM5MmeKWkaMUwdI81eWb
3mXgK5W8RrYefCj2ahC0hZ4TF8O7nCOzZLWd11oZ8bzjo2I8D9bPdo2YqXqTcuv4q+5P0LjvJTt3
K/GO9mAdwRstqfBRiHJ0jvntQi8jteohwgbpsPHRZdPtBCoFa05Oldkig3VrQ4Lw70cW+G6A1xH+
0AWtXTqcDG6MEhYWJX/h9obuJdX3efZU7elf2IFuqQnuV7DPiO+vWmmtuSGYwaSB1NzsVd1xaE9M
hsfbWpPvXb1oQkGMEo+mpAM0ux5SFhXaWzOd3PmFyCilt00A4wA9BSQjRNq/YcV9VbVLFs3KC7Nf
KHBhU/FwfbQ2QoUDmQgceLw1HUfT5azQcnZoZoFrHG6YKCN25b+ZjjMDQgSvanVuLZDyR617AsJ7
XXOvaU/SasjWvuUVLOwpgFBAOnHpR52QGn1aNYsacgJmV7cDvNBiWSDasoIcAvi1dOAGPgijMXUZ
W4tkLCLjbe1AcD3/OSbf0urb9UnZNIM0L3LwyCoDK3bpjLJoUMkcBhYBPbwvww4dYI3W+1JOf5HK
mZ9HYEb/r6H3YHF2UCx2nrdKNWKFDS6YF/sQBndFnj7g0tiNt/zdk05QYTO/ZEWQ7tbEipzOPa4z
SCleVffLX7sNOM/79Rg4JlzELt0GA1C99BSVM8ZejPF7bD0q1n1q/v1hcmFFOOyTepgqwlDILtzp
6IZmvoCFSsbRuhVmuaazASl2vipFrkl0lmmpbaB6BcRFBW2xaY+xbFTVjwvI8ED60fI0XaZZvREw
ODu0wyMfUFGasG6ysiZNpgGMnKp7ylsxlXvSSw6ujbWJLmr0G+KaZaFoxgPK2ZJBuda22bCgxctY
gnFK/KWqdjkarmIwOlxfD/xzhSf7hSnu7pkptwU8vXFgalFPVjbepkWPy8wNcl7o53ylHTskJLxu
ki+xaya592cmY52p3dwD++/MTw16w2/BKO915hqQpZZcOmXeCaudtquqKTZM1WYYPy9NdZ9Zt2x4
aa37Jv8eu7VkNLdSheBiRJ8FFwaCBoNwAGNTxO0C7r5o7UAEoHmtQr2lbsLV0IOFUs9IIUbsazYe
DGXj/H2J4MK4cK8CmUhJtBpzqbG3SQPnv/5gSQUmuAfi7J17KKxNu6cmdRzuIfJnWWD9UIhvQ2tP
9cBz6areonis2DemTOqP/+41u8JCxSM5WSYG5wj4xcZ6CBKrkYwfj0rXTAgLc+nXOFFj4CU66k97
ABAtvwu6G1mBX+aJsCihbgGcWELyaDruZAwM279tvb+AwV8vFhjQQdlVsYtRQo5Wi2SHx9ZZhhX2
358XpXCqzhpJzCvtxc3yZOzL1/Lo+sVnIFg+teGxUvwldG96iMNejxgSr1zh4gFF5q6eDGQSlb7t
7roEEg8xUeyb61Y2z5Nz74TNW7pdAaUFeAecuNcHs1d4lW94RSijvd8KSxy/yyXckIsTG58VpvYk
yU1kRk8o+Ci3VAEEIED5H9kXydDJTAknMco0Olj7YGrSKk93Jz+hTkBapJ21b11/kw+PDEw51wdS
ZpP//SzAK+oCWvsGNivUsttpB1Cb12a7boFGlXs7qK+ucnPd4uYC+WdAPzwUNKogKBvwkuzzfo9G
3eu/v5VuBQwaFw08RKDCJj54INLQxSxGd46t+270WN/mRyW0f1b7zvulN17/CMm7XRpct7p11Tg3
KoyjwyZlGG0YbYMkfJQpQG4dw+CQAccUaEy4wNflLGkpXs6K4QJsqH0nkJhU1YNVPuHxU2QSjMjW
debckrAGY5sSQjNgXewmqNLZ+9kgthrl7vpoba66M3+E0cIDa8TREPODafanqfZn83btbpP8SWME
fVscZyFLan1cd5x+D/d7vO/wFjUFz5iWpI5iAv3SAfCwI2QC/5IqWwYblwpuBblZFeISH/WwraVo
Zr0oCpTHoOdUKLts9Bvd3Gsj8brk1zKgC3ZOb8fn2JTsq48zB8tIo78nUwFhF8YU92trcBiwNyNx
vR2o5EHpFcjUoCVG3uFdZ+HC6uoU92kgGwztNIFcE0/XTn+KDQmuZ6MH9sIZsfhXzKlarBqAPUWj
HqrkWzbUeFzmYQ5Yadt/1ZongqyJO0fQKiz3I7OBfyAgTFJqSfvX5qpBRg81eRW9Vh/64JRWtyDh
U0RWeaej+GiuT9e3gsSA2Piml25bN0UFHIfdeDF7yWR9nxtHJcaSk4NwiCcvi18Gj9zRh7K1MZYa
NQ55Z+7q7p6pp5HdZ8vggfGlmFUvWTLJyfLxhgazHHeOtDvnlxL222K6/AYyw2wR4gnW/tZAD5OW
Ya86gRS7uDmK0DDgkBG+/YRbxwwCnnycuTFqe7Zyj8e0xJ2PAR7u8OILGtXwpHwXCTpb+VlsanSl
sJBTCzfoxRvQB1lVMllBmRnu6JkZJNAA8+RmSkCsOGFCx06LOfwrZzhy1YGSBlKQl1ayFv3RQ7yi
hlSCb2x6QDulkkhy+xtN1pBhxJID1RvydeiVFYwUKHsaKujtyzuj9ND04HZ4Nt5lw97QXsxO95MY
cjtLDn6SBFB1yb7aDCHn5oWRBMceSeMSG8tZfLzR70rrswbJTUc9KQXxyjFQwLRXDi9OZoa91hzs
CjRkCic9lFJ6fDy+uSAlMvbIYIH/TJQ+c7rKiUsDO9DYN+2vJG3RTv6aobNcPugcjHj5Lro0Jey6
OSlMJWvgddayfdzsaHK3pPmumha/TIMKug1k8tmvv49h5/4JEaaOrX5clrLgiVnbeKpG2dnNf+Cj
Vw66HHD7wRkueNW0aqWqK9CBqooZtMMmfUySp8Q4WPv5SVEku2MrcunQLoK+DtrO0P58uXCLVa2Z
scBamox0R2qwb8SLssBwl99Yg11444AGfYjvBNfHUWJYxNbYrc5MJ4Hhktc7DskUFJBQN/dm/pkC
BXrdGF//H8b0Hy/FkOm0Wp1ZOYxN6W+nPMWL5Pe3rgpnoyjCybMCQNKu5PeRyvFM4ykxExAEM48w
yWVyO9BwDRue6uOs+pfzZYO9xlYhmBMtyCJO/VuZ9Hc1PXW/KuWoQcpc32t6HKpgTRv1oyXD6m5O
GtRRwOOATDiyRpfWOWqvHAZEbB29rMkNkinkESqwfjO9Xp+wzShyZkhwc8wUo85NID7b+XU0fCvK
WNgNXoEW9P+fIWG3ZeUyD2sPj7LvFGI53hKkaEKRPNO2DjqAMZA2RSETXLx8eZ4ddFpjZ7Vew5u5
fEEbe9qdGH277sfmCkTRkkPqcQCJNA1ORecaSjK48YeKV/rEl11xNmfkzIDgwwiwTD5rMFDfkABy
jj5UFSX3z/f2mA/b9MyGcFQrql3MlQ4b1dHyngwvPwKofbx3w/rwCoZ3P/ZA2Bq2/m+G163vO/43
fdeEb8ZBkXzJ5oSdfYiwztU1KzJ9wYfo5k3W36nTTm0+X5+w9zfKNWeFJQ7qqzbrKthoIyjGdrfN
bf6D/tLfutmbQ9Ci7kbfbL36UfnsHJpgkNARiJLOWIs4PM9cFBY+J1ksyQrzQ2jvsO791SuPICUo
QVJ7a3iKZ/vVDoi5xMue67D1UmyMNiCf0h3Zsx/rs/az/ElCcqPhL9dHZjPIAILDaQAAYRC5AIYy
17NB0RGsf+iBCchjRA7WjZ0e/n9mhAGwMjXRkgZm8uJY0pM+vbWgimEHvfkNVO2/iQBnPgnH7Dq3
zhpzYLk5Jx7IqcF66U+6pDyzuWohlQOZPjBNg8vkMswYsVsozgAjNn1C255nKc9dK5PJ2gAvYOGc
WRHWLSnRtp1pQKvbmJt0CIb4oBvRZH4f7ReUXpve8UGLlwO2ChbP61O2GeSgOoaGRQCsQTVw6aAO
DcsUgnS4rJBh3ierbniL05KAlG3DvMbRZQDgjZ5fOIsSPF7D7+etEPUMJ+mhA+7gbW6swdCgk8gr
gnwITP001YOH26ff4rJvPuQJijc5UBSGZOVs7oazLxBiIgFJGghN8QWqP5lfW+jnZmxfHAHesDPZ
ZXB7fP/xVlhArkUnvCRihKQVHCX0dc4/KzE4QLLn6/O4dcUF0QfhpD4cDyLuBtsEtq/Pysj8RiEA
bwed/ZWly72ZfNKgDq41Mn2IjYZ8UH7jVORpKtD+i6oKs2aCJ6mgAKC4rXHsJpC69nqfhSl0ZUAn
lpfgh7LWHZ746c2wVDRE855ycPtu+DTlte5zsYDj1MfKl8qNfzC7HFAuR8bahIiPz9BX6jEQO4Rj
OaC/iA3OMaetAYzS7J4ckrq3gLEmN9cHcWuyQPgPuiKAmiGUJbRqFVCJ6AAhLSLF6XbIxkLPJ/V7
NQ9b5++ZTDB6kCh67/HBK1e73HeQU55yC2yvkYnDSWvDhDWeou6u+7OZu+HISN7lA654kQSDNwXG
HUVgmX8NL+itr/YoUM64YYJTtpOEys3B+8eWyCtV9ZmR5hp2FRLzrDma1dEkN6opS+1tvVDBK4Q7
Gd5zaFoXFrpqrJadcFz9mmixv05LEtTO+N1ga+q71fQjy4diR9rCN4wShJTjEkrGlEdE8ZJx9gEf
/KzHHn0hQJnXAdI46H/5ovnu1/FnMnrKFIz/JqMDaiPIhkLUCjgBIVhpEP6rEohtR2VxAAJ12Zmu
zKPNIQWGGnwsaKtFWexyLaaGVXfNpCBGtQEY3Vbov+0K40T1B+drzrzx+/UR3Lr2csj2/5oTTrts
LlLguRESUaT/3RZPJB73iVaHVpkFfS+5lPHl8GG2sPJRebOgrySSHMwQAWpdaCSABgYaoTvlV9HN
d5lzYzrZJ6BUv87gq/8X7nFhCqxPDhkWgsgS283Y0bGM8rIPkubWGtBehhYQVP9oLjnJ+OR/8A6A
I7QagZ7jA7V4O+TaQnJg4Kum3TVKHaqVe6xq2Zm9OWNnZoQFYq/ISpXZwM2gQ6ii+xE8J0AWBVq8
HlMIektekJtlEI5Y4k2DNi9ZXa5Ilcbg+rTRJaRVz3N/yEBg2bL2YEBp0lT9llV7FK9o863vDInp
rbvBuWVxuxUUJVSrKqMxCUAmHkBpzUzmfd8pR0yM704P11fL1gyCj01DdRgXIojNXHpKCiXTGgOt
E6R7YFbqs/QETTLJMtmav3MjwnBaM3QV7BjLpLAPtCJellXBNPhuvh9KGaZv0yEcn9BtQ+cqoH2C
Q1ZbGQM1gfi1SsMfycL8VQH9JWQ1ZG5tmoLQEu/xhAci/Zu9dsQexgnLUh+t24ysS1Cpzo0GwL5k
T/MFLu4ztDHwDkS8BFCovXSq0hdrXeoYKF+nhmraHAz0WQUFWS5TP99yCYsevmAtIGoJy6FmBQTk
wZIfLfmxAqEuRMj/jStnFoS10A+sdxYdQGnanao8HKFRH98wWfZ+axud+8H9PEvPZLk6ghoSfqTm
TlnBsj8+qobXPDkxC51h/HJ9E21Oz5lP/O9n1igY4QebA9rxFJzDNdXRKDnY/lzbdGfYeFBdN7fh
HNYBtFoJmnsh6yCYs7LJhPYJzpSOzt6yHifrJ0gutf7ImrsylwSIDd+Q9Ad+84/YikjC5FZDVU8D
D0jNYeki9INTK/ZHJ7zu08bCQyUHpz/wle/R6HIIc7Q/JAyoskhFN7Tp+M1wNBXZht2IQxdGhIFD
cWE2dd4NkLNwaP1lPIFqmzWgXJFE8S1DqLNBv5fT9yE6XHqjL+a6uDn2KyqHNDFCZX6xlMIbrBeg
jSWrYWuCALIF4BvFPQCmhaWuaUupZLGCJhSyj/Mwq44geFxlim8yK8LQ2bWZk26FlZIcTQZaIU9r
HjLZZXMD/IL+UTBXAumPPBEe6JcDNygNuFLanEWlhqKu/sVxkLEaDJz6dhW5nRHp3ZsCwJmKWnZi
OG+5auzpPkZJg5JbncmKAFuZEXDJAG8BciFOuiA8k3q29MxAAyPqUSGdqec4gJEq7YlUiUeTe6Pw
dTcYxm+Jy6BcSV6vb4p3Ohkh7sM8cLnAAUOr0hSCpaH0y5x0AHSzPIUE9HGabhrltqUKSn7jA06d
XdItyM90fjsPqm+yp0ltoB5wmi2QKtyaymts74Z8Pw13DJjeCWot+itDUkPRblNtX/ZQrpac9RsU
OaBz4GADdEaqwBQLQ9aWqjLQtQN0H6I5KWonVnIoXMNHgw/17d+l6dXJEv4PaV/W28iONPuLCqh9
eWUt2m1Zktvufim4F9e+7/Xrb9Bzv2mJKog4ZzAD9IMPlEUymUwmIyMEabYNoSf4ql4kRfSUDAdp
jEkD7RdcV5+HhnfjpXN1N5eygvd8tGWDKopxLXHUe9x5AdIW5CJwRyTJq1KtWs6z8cLON0XU69HK
rtBGD/r3q6MgGNU6tMoIgLR0K4LYWPnAfckyjrwn8IX+cuD8UTij9xjKv80Y6iS/UbUabAvWORy2
ffjLyL/nIMYplNhORace5t3YBM/WR1z/gTgZRI/PHTRVcfYZYrJGazpn3RcCBH0IQUsywENo62K+
Z4ArGICSUz7+xG7T7rOb5dUcG6eh5IXxJVNgeKQqpOgewyTcznHvR7NfUS2DLEocM9zIWkyKMbat
nIeaWLaEiw0adrCkd6RV6hyZagnY/3trrYbqqdTfJx7waenVAIydf40wyR2ecIV86CrA/GUTMlOW
LaQ/BTO3tUB7MsbfzSrWUE2Yes9U2nPoN04IcSWl9wLUg7GcQIIJ+/afA+kgO0m7WvG0RdtWmOWM
BVOH3isAgXP9LvleNGz18vvIa19b2JM3Vpg9mYul1qJHEC0Bq3LNcUj6hcx+h2QisDRox0OhiW2R
16S+mVsfENu22aIRNNtq1q42d5+PQ/RC3oIwh+5vXBLRncvWryfQK+FtHwR0eAc055IAy0X807+w
gePQwuOOCaQ1k5TrNZD+0KtBjVy+aPM+C9AFzGsnWPJ02l36fzaYk2YS08yvathAcReASdWOEw97
HeyXlvN4NEtrDrdC9gpEF3BVjGchUPSlHgIMGhVPagT+8YBHvbuQH5vXFhiv8i3g97MMFqZ5LY4A
VFkeWKDQNoDGCE3jDGdx4tCWDaULNLWij+Y2GEEWGRPXAyYUnbTInVQUU7eh+3jKllwZLAP4fVrt
BsHvrQ2gemp58mFDejfMn1D8616rAB2fnKx1cd6uzDClTSPH1dPoKNLuhwC0J3QGwQYvXkTj1PCy
hIWyGHIECB9R3A0wn4y7FXIemHMO3HaeNs+G2pytQHxKdby/mLF+kQRxhd59NLBkI2e/LizXjWEm
WxbADJJGJSKOHIxOo8qo7zcEVK1EFWtOAFoaI9JYmWoQAMrNVooDyNgFQg9+0xk54yxtrOF3+Uwl
7F4VsbFTXfYee8lSSoBXg/8aZG8dqKV0SdoiJfCLSjpqRgvJeCVPnoKxzdys7mKvTuUWunkSuid8
aEApQJ3Y1lhPdgQiMDL0Ue9NKNhfsiGNdDQoannhySCJ9CA6NnIe5JeKbDefy+4ckK8qZgACVjNT
9qH1GlbRMYakrOLvIos0eLuJs8DpxomY2j+/1Fo09MChAcq6k4dI0JmYyCFmSsNNsJUm0ks/TRHP
q7rAid0yDc7MMUTVg5ASmSbCg8VsKj/PK6OUkawoDSiGK9eMWzJqpgOyVOiW7pRsF0CLDm+CdmPm
qzgkkuHl1a88Wre+5YjlytLtYkT5GCTlU0tiq3xXOt7OX7rnXH3lHTtnOzVB6hcd+lEyt2++o2JG
pum5VzpPAEkugOBv4TC/5/Wm6Z+ULjk+9tyFwANM+5c8JfgHcEW/jW/yXApVmCDNSilz2Ivu57YA
ndF+IoGvOIC1/o/2GM9LyyER5gFr0kZ79BgRZVA3gbUp24z0ePwT/pU5oPHAkI43/K9L79WdIBJC
c0wMTC4oSolgvgpKQ3RjIAJEPwT50gUN50z6wpffOd0X8Qltz8e5fjuhJYJZrk0Ql9EGvPr2CVoS
44iESrutBd0pQben5Ospf63jep0Oohf5hm1W82s2+RtfOmXzvlQUkCLHz23hFZYXKOa3x0u+FIcV
lJWQCOCRAtpat19o6lVg1BHaaOS+Bz5DQGO/bLReKU+uPisTp91uKRRj6un0I9UGBuXWWlganVxA
LmGfFIWrpgqkvLDZ0VOmBMeq0UjTyH/mXF8/HuNCbkjXHABlStiIdbi12rY52JiAEAZx0kUwcjKP
a2N+f2xjcR7Rtkv7u4CNZwsmhVihH79C/mnEH22r044GSlUa8RQaluzgIgBKOIoTAVjwdix+FtT/
IZGV421pTQQ6pnbeeXrAK2fRH2Jd99oQEy8FuVHyQEci2oSdl1XBZTRfoGDSq+1qrH1XaYLV4xlc
SK7AaQXwFHrVKQCf8Q2AW4q+/UL/+q9joB5y9SD2dmka20zm0d0t2gILK17EQbQE8rLbWYQufR+0
EtoxzEgFx/vQuQXoSkvrqU2iNZS7eHzFi2csihD/Nci4YO236ZTpwFNH2e9Z8NJQfZXEn1BscIrO
HoOXOVYdH9scbMT/YlZ1PEFSOgqImDB3ljy1+gayuugrz52UqIo9hU7Gu0osQWct3L5QzEHPHfhK
mbUDFbPWxCqgnrVhBeteoLD4ppodY+5UPC+ZwirX/XSXJ1Ww0/VqdGOzfwmlwDpHlawdJHAjcELv
0p7XRPRngX8DXNdswbAx+tCq0gFY+QY9FtanWb+MAS+zXFxWPNfRYhb+QcPbrR9VraH3nSIBQaQO
TwMECYvRcLQ+20qBjn/blRxZTiOoW617SdrZe7y2y9MONh3af4FoyjaV5rOSG+Ng4KIQpFB+8+Xe
qaYodcUyxOVxqHoboa+11ST3nbgbTfQ8jbnd6ri49l0p7MUZ0sKPv2lx3oFhQ41JRw2cvVWK2Vik
kUZxZBBMTmKDzNOPpOOxXC/tX6ysKYFwkIr9MfvXtPKmKwZKOtpUzgzwhyvGpUX8qItXVZc9NdnL
42EtGUSRC35EaVxxkt8utKWDrLjv0Y/XxPohG75LIlqfD+pcb/Uo2Ty2RT+ejbzXthinmi3dH2fa
aNWEVBhW9gU3mFSDcygu+i50IYFlxP0ft2Z60lxlQ4VqpkNgYc/GVlV6IKyJ3TA0fQ+ccFBynYZx
rYnd5CqjlLt6OlsSyXO/3k9mpq8eD3jpqKEtUdAPwKsT1vP2S5SinvQefdh7dS7Bw9sDcBiAGNvr
g2S0UyVsIWFgXYao7TlBYukwRRoIAiz0whq4hdwazoMqVGMfM90rnzUK9pZ6aLrYMf8F5hn1Lwtm
UJvQ75QgSjlpRtXHAAEZQpJjqska7wSV004B70K/OCRU2nRADUWwRDLxfupxCDQlTjZNAby3bg+J
Aunf5BPXf070WdrpKJYCikTlqRD1bydPLVV/aGjDQlaf0KRPIqh8ydn0L+IJhJsUMP/CM1BrvrWC
lnIQxfZ4Yy2QpR9wXXhtldBYz1bgc6ouSzOHHBG1bPkLksdscbkIrUAz8cAa03BeEaN4GtNfWsi5
bi9O25UZZndPc95HqQmKR7zgytFnMGjE4r26Lw6FvgLg8QdCA2znEYD+SfuFX7Tql9AvHdDuGdCV
C7OPxxt3cSx/7bD3RTzW5bWZ4/iLmpoKWYcQ/ygTTnRYCoe4suMZl9KgayxLHQJTmeAgQTiUFFAl
ZY4PZ3s8juX5+muC/v0qFA6TkAttDhBm6a9y33RU+YhGQvFfgMhxMfhrhvFlE/lfLdcYSQqkhfTa
WZva//N4JLzJYkLpWNddEaCjbC+FJhGqyg5EgxM0lxf97yiYfe8DmSKoFaXGlgxwOdahY6LZDLzx
/ybAWEhucOTqaHlkNT6APrcCw4ehTk08Rf5QEvTHmJ+PJ2xp6fE8CH4zMDqi64pO6NXSF3qYB8kA
SBS2o2X8aDSBoN3HGeOW48Z0WthTnbKO4fJrASnNhstILyd/tkAQqCMzTF+i/gP99QWURkLhrR4D
Vxr/ccoCHDgQUQDO4f93eIQqAcrDGLA5kxEtHtNxNhsiBsDyy8lmqL//02lE4xqaXr4oKwEcYPwu
GSsQjuTACzQ5hC4/p2JfDj8CcGU9NnOfKYDSGaUKyi8sYbWY4Cmk8jzLNQpU8ipy4dxu6Up2ytlD
9ysFI0jn0QYBDRuVRX+LhZFZVg3EyAB+D110TDHz6r7EATeB9ki3cYJAZXlaPx7aQj5G6arB5Aha
VgPVY2ZfacowDVmIUjyoa+NopSmfyuDHBOA2WwAFTqImZIwKO5mnvej/4z0N2yg8YldjatG1fbsL
olREFSjFSw0O102pgCZ6GNE6ytsD95vt1gwTZ9UialWzpJfRqiFx5rWo+evSSTe9x3NJA+ntXru1
wwRaXaukfEYT9t4cMjepAL8dDoPS2uN0GUSeTOh9PKTGqNohHAa5A5NxSdUcx8IQIuPKn9P0WWpa
sCDsHw+IsWGiLQctqXi+gF/iKZXtgZdUuQnlLI5OuFceYzNyg+QDJGe/H1uhse5q2qgVxFv8Pvjn
dDA8MBlQpmWVleAh4ARRzDfBb5/MAZ2wj20wLvAfGyYurF8wPdi59TRfkfpAHYX4VGex3Ye7bNia
1ujU/xAK+B87gGWAVJK+M7F1MkHxW5ARpsmpBcXiGISeGUE2okKvGyefW5y0K0PMth3HIJf8Mk5O
YvvTz1/n+vXxhHF+nyX26KGZA8xpkZyAXv9piQKx9I7TscG2YrGTxWJ1S20q0E2UJaeEmIe6t0P8
D6LNnj7Y4gb8MxqlIOd17rJNKXdWmWDuV1oqKAJGBgFmb/rjH9UNVMn2/tvMOZwWdg984L++oDI7
NNCFXm9U+MKIdh6Irs+kjTpvtIALerxWzMnx/0eESyxUnym7B7OBQFintlCbSE5xasu2GRN5IHVG
1H0OBA7HFktMcWeMmb4+BPh0hpDbqTSfs4/hSQgIiiGp5UD0YYtYd8hXE3E6zjG1PJd/h8jOZaRO
8iBUyalTS7zrV+syQ4dW0vmbx1PJnPRfowN2y5LBGo2lY/s1/ArYhNI3zJfUl48zKul+qZFO0bdT
+9Jm3yOJJxqxtM9kpEsqqjsKQi0zsCiOcj/tAutFGc4SpHnAz/p4RIsGMBAEJLTfAjR2G/lksW90
Oeitl8baq+bzDD7IxwaWpgxVXqr4g3Kvxrb+dRp67WvD91+KVrZ9qNjPE4mazOtQCRhf1UrktWAx
x+zXGgF0Azw8mrBo6nA7IlADz4pchcILSn3ZRHTw4XfRt3r4BmnuTdaREb3V3dkqPHP6JkakAH2L
b3laVdpxwYmS925JD2DAGLB+6Ln5ijXXaXzRJ0VVjsILenFspR7dDGqxVsx5vmILrhgxikXQtaDa
zjqKvnQJrsykQmVUfh4Hp93P6RS/a/p2XmmjW2yiX6pvNyV23OM1vY8oXw09KhBBkPQU2T4AQ51y
NdTS6KS3qpMgllTzKj+mn2EkeUHuRTwthYWgjEILiiAoKNMmBzYHMARxHPMEmUahaJAeyFaq9Wah
CuJokt1J6XY2wgNE1jjDXDILbTBUIUG5R6lUmbQgNpSi0DtIXjR4E3d0c868zOoN11fq4RRnVb4x
LJCOW+UQbpKokl6tJOdljfc+ZOAb0B+JYj6gauzjpNBnaMtp5uhURhMarQUD26cthE2p+ZXzeFnv
dw7ArzTNAhcfXrpYPKPRT0MviXF+Ms5BQ0AJGp8aTsp47zm3JpizSOk0P817akIiJnDKHTHwwJqb
L/Oc7tJgje4S9/GgliwidH6xdUGrir0D9kGUmeBby0+17JgBmS007u4Di75w9aqKl3aO0/Ds0b9f
bUZIMUhKosGeajqZOJOwdGXNnZMtzgYzvcinx8NbOHBRUPs7Ppa0zk/LOUoi2AP9rdl+6DXRul04
A7hSrrPC7tGNEW1atK0rtWqHL2gZznhtQSyoGwGI1sBknFFI0MFVQ334asxZk4p9Yvj5CQ8SYG+o
p6de+PCDg9RdsmLXlb+a8ifESczPUXppIQaUF5LdRCk0PqId3tzB8pJtZ+CIOFOz4M/4LCw94iPa
U0Xms7oaD3g4H/BZmSMEe93cZ9+lDwXKqkT8GZwbkIGutMOwaTx5P/OCx4IfUPQQ3biYHiC8buck
blOpMvS4OElgW2/BJYDgD70RpAzJvkoPBmdj3d9gsARfjE4o4wA2x2ysvOtivVaE/BSq+SU5ySbS
oOw14NY9Webdr7VGHw50qnH1owpbt+NqmrqdYjktTkP7oaoDsfzd4GBfZe73z8q1PiP/kJqXRtsb
UQE5MbCcPF5VFr0CdjoEQoA0IF9A8e0sJ/nUKWKkN6J6qtxyXzylG/VFf5G38SbYQsflxfoRnoaL
tvI91alta6Nz4glbEbmzz3iVZo5jlaFJ5ZTrDekbvBVHJOgd6Dnin6MRyVAqf7amHDK6Psf21z30
5i7MjJ05kOoyyEdEcPUk2/mm9JJttmp3+Ro9qN64G9fRKtjoXrwOnrWN/KIcQY3mQSx9la54gOD7
o5F+CYUp0Dd8QEsYfxsqcYYgNWZBlw5q+aHKW1yaQB240YSVUpxazRtGHnUTi0P7mnrQPuPxHE0U
KEgxyWqll+VYRZV2gl7yZ4nmLCc7BHuIfxx9Ujynq8eedr/SSDSQRyLBQZZD6yi3ri5Opt50sqCf
3tPn4IeaQ2qe6M/lAVe1OXZEThp3F60obgZ1PRBkAOYG4MKttQTltyRIE+skW27Xb1JhV6n2hB4R
Ht/c/RamliDbiE4cmr6xO6jpqwYF+dQ69et+17/l5+ogf/e9YW+uk+d41bjhPv+j8tAmi+O7ssrs
m2RKUVL3YXUKP/0XYfgE8oG0KyOseXGf/tLNLmHGx+ySrKuDZmwwk2Xt+MUbFLe1daWT7lSLe9C1
WNM3OfwRaircdQ3NygSsvI895+7Og6s2fVFFl70G7Qf2xu2XYmxMyuifOo1Ea2WX2EGwetJfH1tZ
GOaNFfnWYaTUL7NhHvxTRrw3+/Fv3+9vZgjMxdPsCkEUJ/x49zRpxHi+DEe/IyWRsWQcU/SnmOUC
wgqhHKo3kGJiW8KqNJZHYVD8k/gCkK3wy/Lys/9d3MDx48j236zjzIFcso2EkHzCPQL8LKDQBOAP
pDS3U+dPYqB2mhSchXWwi3pn3FmWO24z79ytxZ/1wXwq3jSH1wywNKnoOUcVE+hi3OpZYI42VNoc
qmF4hpo3biuNPcREgQKTQmq38hrOSbnghUAa4VUCARO9IV+Z41VWBnUrqxryKDzn+25lZGRQSPPs
Q2+TU6i7Sz2wckizaOO5AbC0xmS8OkRao1lIElwa8Bjwu+jPk9ASiLtwdtX9PRf8Ing4ArqGHvsI
zLerVhc+cKFNmJ7RE2Ku9D+1SMK38E3AabCPvPCP9nvk8HPcTSFjkdlio+wH0E4O0rP0K0f3ztsM
tlV0W5KeJ8VwFxwZQ4xDqsNYBWKAoUUBGYl2Mhooxqwfb7S7eMHYYDK3Se6NVMIRc+4pwR6vUsVd
HWr+yt1GPKJUsYKfDy/FU2PHjvGU6Ovu3QFHBbQPgWLnEcffV4iZETGBvvcVP2hmmBzcn8NrKtt4
xHxxzXbr279ffIUTqO4yesYaXcOrAVpiP4PEFNYquF9K/GPcecj25oN1VHmvzEu28ACMPBdPpHhT
ZCZTkjurkhoZa1UQNBMLKLGAXt0218JAgBV+7Bh3NUBEI+QCXzgyFHZYtqdwVJJ5wHvz2RTC+LmL
h8YBgyVPJenexREa8LSiWtQWGqZvpy8UW6Eawlw9J5nTa66GS+GuLY6z+vJ4NPduDju47uE0QdYG
YpFbO6o2pWksdOoZsGepRQeZYEfm98c27lND9dYIsz5ZNqtVNYzq+T35gDtEp9BL3/Jv+q/+I3l7
bOv+wvNlCyxLlC0AuSFjKxdlaBxLs3puvTH5of7Ie4KLtaX8yvxjkmw0EOqkyW7IbB01b+lFlgNS
gwdwY2lEB33mPuWpVy+uJOSc/++DmG03QLsrnlJJPVffssktypjE4ANMZU9UNpyxU6e4yQ3o2AER
pl0KFMNLA/TVnlPKuUMrjKaed4P9bpFg/UN1Z4ihhE5kj/b35vLx8TmRc0cUzp64j/y3hukGvTIc
VHqetKGins1XwIdMJ/4INiEnIN/fZ25GB3L3WyMiaMEMY5Zh5FCey81Pf5OsrK2wsVYgqvMeT+V9
oYgxxpyeeAFAeRZZ77mv1yIKQ8/GSQnIirTbaK+T4Ng/6b4j8OZxeaf8dwXvtj3UiK1ZjDGRyTcF
XGSqHbnSi3EQDiiouo+HeJeIMCNkDlELUgNSjKhwdqqXTf9N4JRY7rNG5veZyGJIY5e0Pvxefskq
O5ad8DhlTjfbATHcBrsyc0DB/GueXKhrPR7a0jTiMIDUIYrggEKwOgelIgx40w21c70HU+vO37eu
/ww/WTW7afW/2fpKY698P7aKrNI1Xz2Lq3EfO+TXUbNrt9jzROjZlkTAWFAi+zuor0FfGWrCaFaF
yECoPtcXT2lJuxO/q8d81zidYxLFrl9D1wKn0RH9ppxB3t06GNs08lzZ7qFkMqmZpZ7r0A12/vFI
5pXwA2J9n+DuD2mD62ODCwHlZqyMc1bAcUJ/EZOqkdkT3X5trWqSOI+NLGREtzPKuGhWQti4GgX1
PNjxJj9WhwC6G06NCVXs/jXcdm8NJ4gtHAY342JOJzQ21blfwTHNVUH2o8vZ0/SDbw4AjVZvkQOJ
QClDiZNO69UyqUk7KmOs6ucQihRS+RakvF1NF/rOAoDeVCYPNA5sT0ZkpRm9IRrn8l38NLw4xmYW
GjJ5KVJxN3FCXqZ85wmagkcWYEAoNg0gYmZIdVRoWaRIwaUBo9elLlAqrLG57Tw0Ys+sgXSAirB6
6q2QF4zvAiS1jFwPvX/gjYDW9u1khgo4/+dsDC5GsTFx062Qug5cYT56at1OKLWC0jA4SnHNZdNJ
3w/CMo4xPq0KPSUCPWkE6XMAD1ZqM290I3HSldTyGrWWZhVwSbxIopaggmr2dmwKgDWtjtznAsCQ
PesHvJrZUIkl4AOU4l9KOnP2853f47Ec9R1a/0Q4hqbzrb1WUcIajOHhZdqKbrANNpI7cC7w9/UC
agPejwIkla1i3/4yYYysqFfDS7hRt+N+3OmbZq96scuF+S14xo0lZvZ8pYI8rKqFl9oT1sIaXdfb
6lCvE7t0/bX0Em2kbbytediA+wSIGSAziYkYR90ww+ywDY/RWrXzo/TyPX6qNqbHk2bjzibj/XnY
zYIAaO0lebpAZFc9zzbm8lCteaIJ3GExMbGSxcBPfAxLWJsrwwu2/m9ceLaSK67DA4/qeNERr5yE
Lu1VhBwyUwnTHMOKnp6lt/wDLbnrx6fK3WX0a5VA24SdBRweS1WQK2ikS0QlvICR2tW3wXpcKyv/
GXWQx3bu8wEYwksZ4DVfEtisv6PoX+iJXkeXwp092Z6d1NF2/U53ks1sK1A4KKBLPJBu/Y1j+D5k
qeBoxAOaTplsEbxu57ArIL/hl3L85f7BScNLSvpprNRdbP+PlpjVUkcJNCo9LLVOv5mJ75Xum+I2
u4Jzbt5nAuggvR4SdZsrtwiHIvJnOiQF16anH/3xlwf26sPkhafgOx7GeMcobwqZU62c4lkoW9ib
EKkE23A7r3NQUZU4V8KFbYyBgVQTVFLoEUMH9e3AojRTK7TSxxeUNfG87khP5rPkhqQ6q6fHi/UF
ML49yW5NMZfAIpqNFJCb+FK59T71Kjt1fvReRrJ15I7roSTTUX42n6uNZotrYzOdxl+/0SbG65bl
fYfO3BPjDOdt1eI7hm26kbAz2j3angsiQuY09wI3WEWbwevek036LX6yVord2iDo2XCd6v6YuJkQ
nblDhmZlIsPEh5RO6zRAgdvCqX379T0m9aFeRZ7v+m78jwFd8GQFvfkUBQy9d53ZMkkmQ3NpgGf1
HtANIAOBXsXs26YjPlf79mNrxy/loXqTeJrN94H11i6zg7I0p8Us2A0+1K20kyW8J4scF7sPrbc2
GGceyzAy0VtAd41AZvJTd/xz5vGOCBq+WD+GYCj0ezSAspHN3m4ZQY5A4dGq2DIaWkWPk/bbn3jB
m6UygVoChnJlhDleS18q626CEXGlbv2VuB2+3uQbLwLAolv5q2ZVr6Xt7IIw3yucwhvWvHLR/WVB
RZeHgpofaOagysd4ymS1gRKlTXrR84mMSk8SHqU1XQ92Jq8tMD6RdnEM0fU6vfRmAj3tpwxMbCBx
FxKi9Cel5TKvLNkDrg9MNLIhijr7YgTZjbhrNDW5NMrL2NmtAKidGwwnQUHrvORqgCD4mbgpOnlV
a16MrvJc7ZwCbeXlXg8LUhbe45i45Eq4QVAuCXRY6iLjSrWcddiKMqbYh/Q16quzk6UptCv7+uOx
pfuSBxwKz+D0YgbCSDjXrdcOM+g99aHMLt1n8yTtMnsfbKpf0mt84DG+LB6WQL+ChANPg2CbZtLf
MolbiClU2WVO50mGyn1Q/lGHLhLsLhSKP0bbQrMiNNp5jxbz5n2Sx0m308AfDrrUFjKgbFaMi04j
pL8aTe+qFWcq6FBZt7v+PmYqIj2egqBqs0tS7MZ82ls+GsJm0NJA41VOfxc4E1Twrk5B5Siv4Qgg
xsCpqi9tLUsHAwYgwqCwZHHCmhgJQzan2aU0ta019mehUXkPfAs2LGRfQPUoeIy4E7gos6wLUAfO
Lia0IVdAGQXQTOgtjgcvLbaFzl0KIULQQt/8rV/RBlVVm7P8Uju9MzsS0llzozsqIOrWFg/ea52D
7Lh/GkPoBQmgqip4dJbRMHNrMZcyVZClPL80pEL9M3At++h+lKu1ceQlmEtzCI4k8IkBIIUDk/79
Ku3TjL4qW78ABsw+8uqryzN39ePMOCx/NPKpLvOL33TDsyXU8rs2xfWLUHadHdKVJRKl1ibyaJTw
ybKRQiIDGKvYo46awKo1Mym1mzKlWPDQAufV441y/1YCriCAIlCuAUwMGH3mC1vfmAKQs/QXsbRp
/2dYR4NdzS9V8KeNvQFwKOs09JtYjs5CaJGqC52puQRdCLrnVeA7iuBaCnAOFXToOJv4C8Bzu4nx
bahi4bUcWER0tN0ujTiLVaoL9XARqnUVSF7p/+zA0lfGEE4abH8G5VLjJlpFMsOLhGjj98Btgd8g
g/ZKYWfvo/XeCnvAVorU0zU3zNZp+NmBBs98hgiUi/+6qw8xSBl7gMxBNhmOtg5OsKJ0BVS0RDzq
le+C6jXaoSobR/R/5WLhhk/Rn6xf1clPPX63BtIADv94Te6PMNCoqVgN9BGiDYCNrQiibYz+/+GS
AY1Acr3XXbFLRU+No89GBetKL5u/+05I3Md2v057Zr5RDFXQeIByEOp6zFkNgVQ9gh4vwIDjm6+N
m1H0oMlT5KepOInRUTFI5H+zxm+RgHw5JKUlueWz8lPfyMIWTOPn2HBi07Tjp3Gyy8DWpOewAZJz
o+5U09N0RzpMkeGgQ9aY0PEZHWUQSYK+razJeCj0VR/ZlfJq/ZF5vDb3cFvKtIhhgfcZfP8mC2nO
tWYw/FoYLmISAuALmWP12VLXjW4b4LueD10FndfIMV40W99pwVk3DlU9EiNemU8Z5V3gYV0VGjLZ
qb7+Isa1x1odkyn0h0sfQQPTGyovqY6JZTdBa0OlcDXpeyjh4FWk2OsbPfyAQnhIauEIuYysfRd6
Bz3bvrmGMx6m0J0NR87AtIRj1ZEAXPbXSQq9Jd2e2l3gtOHxsaPcJxqA10sySoagZAbxBvvekUDw
aZzlMbloxPEndxpxc3XPE9GOIecuQ8PPzTwxlpj7UyIbkQp+teQCSnZtM2qSZNczGHAGkOxztt3d
zYKaAq7qS8UJBx1zEFS+2afVPCeXhIA3BdqCgMnUE+Hdke/OG2oGIsioLONtCuxft0GtMbs4BQIb
ZqAFYCND6mzZbHmn2lfNmJ04hA4sk4F3WYO9wUiWXGaG3BSXph6FdR6ohWyXYuQnK6nSC80uJgO9
PGmr1qs57cDen6pgF7eHZEpAIV6JwD4JYGsu7Vw2tcnO/Qls4n5oDMB+lVETr+Ku64OnSBDCkIxo
2ZGIovjyuSoVC66pAeBuZ/oEWfaymyEaIobJgChb+xYKUqE+fKQWaPa9bs5DBUo+Qv8jKuJKsMV6
MgROYLs/hjHnCtVsR5sTsOUs94So1vmQWVJ6Gb12Uz0pTrMKvQhPdPHTh7pOR4hmcnbIXf7JWGRW
GXRS/dwHyPrBwbc/RMo2G+xogwA3e60tOP6Jiy9esIhBQrUA9Xyo/7FokW6qocIGQBTuGU+tNzQe
0MUDSn9e07tt/k3dNb9DtDIgD+YM9a6OhTMarczoZoA6DHhkmAxCKk1/kqIsuzSuQdTtIbT1TetO
F+exHXr4MA59Y4aZ0dQIp6ztkE93dvb6/fzJA5Tdl8mYcTCnX2OVYRqUMOCvjF1L9k+KGxP7n0Ma
GTNMAUM0+rksGzoOtyIxwoxJnkIAMuzH03WfQjN2mBNGA6l7Y2VYFoBgPAzJ8wKibkzI0hrbmPAa
3JaOBPBTgEwbt0GKdGeiZ1+LZh0p1JwzuO1G/tM4pP8GVsi3348Hdpcd0XFdGWLcLRzneBrKKLu8
V2TeQevRzTyOq90/R1AbVHcAIFCUrNhnduRIeNyZCtjwnjFtm32yP79w67JLO/bainx7EsRmVaGn
DFZQdpCIJ63R3wloyetraX9yLqNLk0Y5IdCmBm4kvEncmholM0mlKMgvQkjei9EGNUVA1uvHK7Nw
gKK6hxYXEQ+m4BpmxlPUllKpSoebFPF/KM/5pidiu7IbjiTE4ka9tkPn9erG1iH1FYQcdt5nn1gH
ElzalGzPJq8NfGnSru0wLl2kyqhYEez4L7Ld2PozHlRcjqvd5YHwtGsbjDerVdh1pd7ml52vEfR1
/R5zzi1qcWdem2DimgCpl97qGkxXupFXoi24wg/FPvOeXulssPH52gydzatVEedW0SIJI4k3+tar
97RJcWPUJzUn5/CVVzxdOg2urTEOLUm9ZE0NBoVuhI8kIvYnZ2HoxD8YDiuKkaJYqNc6bu7tRnXi
LefXF6Pz1fez3UBlrpoorOHn9S1lhXd18lTb69+TrZDq7fG25DkAWxI1aj3o67DKL5ONhBMa1oJd
OVCoQ68Mty64lAxcj4vZm9Yo9n3R13RdkAh4ckwSL/IEh+NtnK3JFm3iQR+Feoaztc547hHOajty
At4i8XyA2ZxFOk7DlGDiqs/YUzd/rN0GTZmam5yntbyTcbX69nipeMNicpwhFrSgnGDQiU5/sv12
zRsSZ9tYTCwo/FT0FREG3lVbWqu/oLe0eTwEngUmDAxlJXSziI1pHnazNxJctnl7n3POsIdZCNnI
NNGw+APYOapV7W5xRSecE3MxB/jryeigu41nU5cKsgGtKHjyZPf7iky/B2+7Nm1h8/vxlHGCwR1h
Tx1A665WsGmc0I6tl737KopkIOpbE5Lc5nW5/D/Svmu5cWTZ9ocOIuBBvFYBIGjlKLVaLwipJcF7
wn79XdA9sQWWsFlxul9mYqJ7mMiqdJVmJcd//nwpAPNZEoXJtDmWtkJvcPGaWsm2oLwjXApw5kfI
GAMsj5c8v/gyBhpprRWtnNHS3GqnYsCX0oRyznFKBvx3m40pnssr8+uVmlfKpD4xeVF2kaVb+8f4
hqdE1302xnovyZy9MurOA84PaUN1U29E4nIYuW5FVXaDr9iJvRxWkD08VM8Pq9tgR226Mv7m5Ta/
H8YaZEV97gTAf5zET0JqZ6Q0wMOAZ0WvWwRA2F0eV5spUjboCKM6ijLniqID+CagIVVJ+5rhfWp8
NnsAS9u8B90y3akbEpkqDAEwxjT2AceH7ASst11Zh5qkIeGY62VD9E2BOb8US79FMU+yk/SQ3wv0
vFVQqI3W14WBxwZzfFKpdZUIDAhE1S9IxTuucvtvBJhQStT7EFkTEEhHkpCMrP5Ej9cp/BeL85+D
YtsxzAbjMsMAEoduZel0PNpKZm/p8H9uGf6Kpr/pTAZiFoN6QYu4CvCFyBGITwAAvnlMbI5ucu6c
hS6ErK3U8gyp6qhJBEy49fa2OHCI/JeQ7ZsRxnJGRasNlRHBxDirdYr+Z4HE69qKjonLU8/pVfbT
aH6TYoxm0lWpkp7xNIz2u8bWsBWNtPT3eMioy8uKLRvOb1KM4ZTKc9tFWoiq3vY5JPoDh5WfXT/M
9TMan5l1KFUN7kaqtwaRZEvSiHQUjqjdEGA/EhvYudb9ffwRUqMnMqIrjkFYFnSs3PzCVEInL2MR
ZK3ViqCZiolEpv1GIoaLZiOgh1Ger5sk4Me1zSgxZgHTnk1SaKjJyh+lTyukdAJiWrv+UFCXE2wv
pU+ncux/uGIshJFmSRq24GrA2ItPu/0rtRN3+/mkIEqRObI/CcEVxljIAuTGOqSDQSzYBA+0dK6b
okVr+s2KyliIVWnmHgxEdnp6GQNyn/55uP77i+YBqdAJcmFKvjPXUqIrGAgQCH+t3rJSd3iMUoLI
6jqR6Ud+HNGMCHMfRVFWhdQjzlmt4UjXj5j5+DcK7NL7SsAIUuAjxA6eR6JCtM5r0eWEh4sX/c2F
wlyFUjT/G/Xer+84Ert4y7OfZjJR8hCij7PGAclP3VrbykR1OffMo6DgimaepjgXZozhVpgy9Nad
7Qfv/h9ZYMyyhy439MiAQHLb0s6yuU/oZVs1OyTGGgMhrRsCA6IKoJ37t5zedpa4ryiHD46ssuWu
xKwAxaSCynD3/Ga+IsJ8/ydlYE1uYApnqZFBIDiNbrze5061vk5h0W3NDorR6WE4p7mGEtIp2fiP
Igm56eZJ0q/os8Lo8yrHvq5keiep66fKUnarYLIZocUrCnIYYU2roXZjFJdQi/Lok/iUUd7LfOGy
0W6kaQqaNoA4w9bZ0tLDg+Ks5Ahb8DLP6eCQzOdJ1FJwdEFlYnOuexgpN4sKVGpbcd4ksok32ESD
l8vT9Xtf0PELOtOfz+hIeZn14sQN3v+b6cAGnuwuXAgWmKHJBf2BeKKwXfSxqmQBWuxyvMQdOUE7
a8/b7ftziBUzN3MSzGGNQwG0FQEkvJfG7p5uCqd+LGzRkp5o/B4QjrYvuL8LasyRmUUujedCz0/P
3sERS6oCQaNF9FN9XL8aHh1GJSt51Z2TeqKDHvOeKEfqHXkPLx4NRivhQwRNb3FyA9XX3h0yjRZ6
57E28HSdlwU/OD8zNtMcn43OiCc6QE8mectNJixYF6xpwwMYjaFop2PXspjnTpKEEWcVPnV2TVab
cEMUxIt89V9KZF2QYo7MEzrgt8kgpWEK1sCjxQloSiEBgY0VZ794CZ/FG/rm7MvDzRS0jrA6MZo4
w+4NR6AtPcbOJ8e9LFubGREmTJFVv2+aHkRiEm12gz0ekSd5vLsuA1wqTMQyaGfTCERQKW11fYh3
AMV/lD4fh18cQrwjY+KWvhhjtEl8HVnzKrn6g529fF7n5We31bTjQ///KzqBb8iWgvNO6qrOUKcn
sneIj8Vm2KZHb33yrPAQHtAKsf/dPw373EIfhH2d9tdvM670gjYT1GDzywqb6UE7DWjyXlmhVRd2
a1XBOrV91W2qXV5ikr/CincLreB1b7UKFe2BAjOk/52nE1ZIuMOYhvqZbg273CpOkpNVRdLD6iBv
Y5X4H2VMqoikb5VC1IFEz90+8y3fcxs/pcohSU0iueKrt1oL2NT2axXToH9F12FYnc7jus3sKNlg
s2DL2xaz4HyBaqFhthJjC+j5YRLWbZYBALyS8PqVrGKHBUWPoWVdP14eCUYXWgNPW8Xsppy4TB19
//rAG7xYikovuGAUQRFkfZDPYnbKK/Jc2jJVfGyXxDne8WZ7l6zVBSlGF5qzmmMrO7ip7WhTJPQZ
aIgVLRM61V2MTcrxjQt2/oKcehlOmIEMzPwU5HbiB1qhpN/X72bJhFz8PiP62FqVnEd0jJ7GG1T5
DXR0BTQj7lPuyvfXSS0ERheUmJiiROeC4kugNKxleqjXqz/uvxFgwgg11qpI0cepiCTSN/224jCw
YAUvGGDCh16q8yyLoCpIDW9Uu0rIq/vJuW6erkzfMHNOZRfKXRNDkEPM3DlDYw+Ky8s3Xb8IdA1e
0qhir9JzAzSaz0O+Vq3iyeN04l8/KYBzX1KIlfG88kTchPeYk/bUmYTmFuX4WB4bjM57pd5KqxJs
7Fok6h+7/ysm2YSa8R/D+GMCJ5HqXilFVFNycghJZN2bdsybxOCxwCg3UPQzv68H5H1EFCUTq7Ra
TifswlvhggtGvT0h07EFaDIf4RZ9wo7MazvnGBCdrTr1cVjLngcKwk7cHqaqCaC0eufRt3izr9d1
QxcZ/RaRox+x2hP6V5IVoT46EUqXa98XqmgXJ8ZoeZEDBjo+406e8baS4eUNWu6Npy0npLpu13UW
aAYjaLmSqWDmtME+8fV1S8g5KTbEhVSrZpTgx8XWckaSfoSHc8lNJnNO6ksyZrYqT1O17gLYw44q
zss0V6kTLI/nPXc5xuSr5D4j46lGoHk5BEwjjiM+0Pfc5hjdRQoywLWxzAArGn68dfQV8BFaBUpi
oJsqH4l2R7p3ThS01FuNuYxvKoxprzNlDH1ThqK4BrHqxC2RfXDOQNcFYHZOPBS327WIpuIcgUV8
1NfuGaP4za9P+1W82fLyqIum5/trWBFBLB4qggieY5K/lNZv9FdzTnVRCGcUGCeQy3nulx4onM/E
xDr3XQd1vS7ni9ZtRoJxARiGLDI5A4knXJsOKjlvLySPCSbai1AcEtQzZDypLCckq32AJYeUIxoc
+fuqpMwkPGmCUu46ENFI0JIaLw/zxsFYTH66flw8OowzUJtVHZZnHNdAX6rRMTEUQW3t8ToR3okx
YV7Vr8Jax62cdtXeQW+iVT3xNi/zZJdxBGHb9XHegYRx47S7yOVZNp5YTSzO7qPWjdwsa9wHBo17
6wxw4YfrZ8QjwJgCMxtR14b9P40Pz9p943D7qhdN87difD22ZxyoUR/E6QRRD+z9jUme42NPUNZM
tr5znRPOVXwNCs4INb2CgV4BhLI/ObmBpofvHB2XOFIrM0peC02jNxJuu7TPluSIVENdKaMCCs0h
Zkrbihp3dkUe3nnN8BxJZrena2rQTDOQ0yFKVh2RX9uOaO/Xz4/HnHopatihVAxFCRrRprNXT3+k
tbEeP/7NvnxVwGeX1K8as8gMEOmolgN2y5Lo7+r4j0QYvVe8ckgAuwK9L59gwI7pBkNXlNees1RV
nntRdtoQDvY8tJPAWb25xjhsSzfnU/kcO+rbTnV55H6iLUyvgJkiMaYgqr22a2sI33O7l3Q73B9O
mEK8jXtMF/db5YnSvrfApxTbn5ge/cvMxuwDGFMRNX6iAQhgEsKD7/pb9WFFHgxr9Tcvtm8ybOlW
bfsuCyZn/Syud8NXkwomCfO369K+nKeZkWFigjEwsqL0cHs9XAP64N5fPZqtOTq1VL2YX9pXJDaT
dxHGYjACnBl6STsb64uw1RdpRBSWAvkQkQLWg4cdw+WMCRRCLzQwHIcDtM4ZySPyijxa6LhYfvKP
R8hYjKCLykENcYR4laaP4frXa0aNW15GjWP72JpcIgqekUraV8tvT/xNa4v3/8gIYzAMbOBLtR4k
DqnrONF7Vjs0eb5OZJENDDJOnTUrLMRm1HcVmmVf5StECgB1/p0DPE53w78xfDMajIYWcagLEpZ6
n7D5KAZarrRVn4cdL4m66Ci+qfzw6KWmoWCtT7Fb9Fu5Qx/+1OxrcHhZfs3PyDAKqmNn6mggfjtZ
Aw1uTaLSM5G256N7/V6+OlqYjDuGxv9zMaxTx+aGlX/OQScu1oZtvHhkQh0j1AaG5mZ7rE+7aCM4
q21NDLyICgD1YqKa8wRfTuXOPoLR2Wnnu16EE7NyvvPvsEBIf4AP+RUQYZ1aPF+ybCJm5BjNHbGM
vRcGCMruIGNa1pLaqUlGXvPYWgz+ZnSYMD9M8y7Na2N62qEyQZ5by9+On5/Xb5CjWewq1yptkxDr
xdFAkZPyaSd3BC8jDKNcpzLZgGtiwkb6vRl4AG9GSw6AhkiHVTR/FevPDouxEEOWBkPZToKoE9XC
cPP7v3HAWIdQPmO8qcPv95gFOWbctoYp+r1yQqzjxhD4MMQaTuirTOu8+Xa4oa+RzUNDWJpsmGss
23gVdDKyYgIYmfoaZHozEnT9Yt0bt/+fI1ms92573cs9HxylBMDPtCHB3VODIWHhJrgtNpW4blEV
xtiOcbp+UxwLy86+C6sum8rQ0yvcfBBu2hPwAhw9sDgivcgeQDqmXj80mbPniPmzCvbVhNFpns67
ePMYW1wrvmgBZjQmoZkFQEMXxkLXgcZOX2d7cStZPRkU+vp378wV5neBVwnoKBb9ALBZceiHYY67
ekpOAFx+8kkIzBS4puuXs/jOnBFibJrepk1ditFEyMA+F0wH8tqMlwV8RoKJR7DJeZSSMZ7akCRE
p4Nd04+ewpdbAeFlmRdlbUaLsWv9uR+wYwvn1sb0CFQ/vCBCy+TFDMseZ0aGMW7muBoLIwKZ59Ea
97f6TbO/yzlpvuVzw9ZOTPFDmrGu4FLY6nYcsAgim1odWid/7V4Rl9LaGnKiOrLFFbkpAvlh8L7J
GZPsz2S7jrAuTBCLHI/Z0RmegFJIbkfqPUs2x8Mtn96MEhMLlWZmtpEGSiI2Yt8Eloq9TCkY4gnD
omzP6DDaipWrjaBgdeTJwuoFAX5O+IvZZ9NAhwYWgkwj6myRv+nUNu7SCuIGNEmdTnHHlG7md7Iv
+es5IebIMs/r9dQ7T2oaH0NszGor67x/60lpyX8gEfW+PJ3p31zUnCpzgKJw9tRxwAEqZHxO8a48
A2S+RU6IR2j6IVb25oSYgLGXWqEf0iY/GcgLJr9VWpP7jIx2dSy2nBTholrNaTHRYhKJfnYucWdn
BxHcYEuTVjm1VcBa8JZWLJmjOS3GumpDAyHUcW3thJbrYpIjtwDXb1234RJPOqY/n6muUSsmFnuD
TIF654Q6DFzTG2yqgMi39GxjC5kPM8iFheORZYwtemQl42zWk4EanWoDkENLfVVt9C6f7eTYv0hP
On+//ZJSz4+UMb1xgvblGHiG0IQxJ83TYBuO4ZjP3WtAfRTKjBUVNTu95Y4acQWHscdhq/QrrQK7
FU4ZA2y02AFCBtixxZoLRjEJ4X9XiB+bVZQ00eVEnQTHkSfk9L0j7XWaajYZHnjSsxTUfJ8oULIv
pQfP7Eg4Y0wGQpq8y7ZP/nRWs/F2dxwpnX7nGk+MNem6ojvrCegAhegttQPn42xnRxlLJLgxNY8l
xp6YY1z4XQ5So6Oi/I8FQyhsZ+h65AY30y9dY4qxJpqgymJQ4qKMVUS0rnUU5WNQ70wUHzPRqhBX
V5beut15bTavZdH+n2GrkUfFwlT1C0cN4MaMUCZGGFZBPUxNlwZqQgqcqV3gxZ/R67e3rHb/ofPl
02cmBhG3JvjNF536pXMkO1v/Rf8oYDOBkAUA9RUGnBhWhJUqnBOjn+QQs4/TnQkH7ZW/xXBJDrHz
1UCtXpRNma1K+50p1D6wboFWIFIng3TcauvH2Hm/fmKL9mJOh+FHk+ohaA3QAY7+H6zaJeFmcMy1
hOKzb/F6/b8ugBXEGTX2gvpQVVNPBjUsFSZv/e7P+LTloSXJS2ZpToQxFaPXVWUwmaUOK+pSovzB
c87SBwIsI+vmfrQcvF5v/Y2q2v1n5G7NDW9by2KZYv4FjBFJQlFOWxFfMLZbLd897u78Y0NEcuw2
CLtWHKlf8nBzaowd8cYmNoQR1DSgDiCR0TyfX69LyZJezSkw9qNXhx5CCqfiv6K3rg2osblO4OfO
ZViIOQUmBjHkQTxrNXioLHkCtRmtDH3gBtE2KXk++HchTUjn3Kq+1T/a1us2o588K7n0NJ9/AhOf
NIJhjr42hVzAG4iRyJXJJw/bnUeDCUaMMMUulynUap42hX22X32Lx8ZiXnPOBxN7lHV2HlbalzgY
2H56Qhex7Vktuk0exZ15e/3ieAwx5iNIRClPJ/Oh3DgTmZ4OKHxcpzH9xhWjwSa/z37u1cMZfhKJ
IPlVJSlWt2G3gnWdCkfG2Vq2PIxy2Ieg0kHsAO48BvT4eZ0EjxHGLGRqX68EAYdlhQh2SUxHGqNj
itdXuGgPgBe50gFdqGrsk9yMCinPWzE/vSjOuIlvVfc6Gz9XW0/K+k2AfYQXApY5h+UIPrLAdvSt
TnuAQEREzkkFr37MKspdl7Zo1Gc0GaMeKYkfGSX8LhDhaU50DGtP0a1utVR0aHnzrzwydyWXeVHF
KQ4R8btKBSxFlB8TJ6b6qaWvgS1sxGnAtV1zpHDZQwJcX5ahw4rCCnvbFQrANiWkHdatFf2uaSCS
/LSNem79Yyn8BLTtfygxJyqoMEaDAkqaDIk/Oxo59Lk1rhuZO07EI8UcZmfoeS8F8uShnMiKD/st
IPT5VdjpZ34YihlHjCMEnG+4ShXcWR27SBdj97NK1D+STbvR4ckHjxbjEhHQZkWUgKXRaYE4HgWA
lFNofXMXYkSFlyNarGnP74pxj3WnZSmQNDHqAwQmxU73ZoVEwHk9vUrQMrjLXZTLaLC+ruiL9mp2
noxHBCprn4stqCqrdV0/Fc3t6rzWHsXkUWycVCTXqS1WH5GuxL4vYC4jOc4caVwYoiDGCl4pNxsH
7XbdYd+je+xvKrZzMsxZYgVeAWhDdXqbm6RRibQrXvQ3nh5P2vNTFr+ZYc4uPgM6XvLBDHr6ShI8
T8Oge48YT0A3vH5uy7f0TYmJKRqs/B1rE48e0U7tj4TspyckL8bkXs4UCMyeVpVZNH45XY6V7A+Z
BYR9eHrF5qnVsu/6ZmZidkYm8AxV0AOQyW4tp7cau34sN+JD/9qRiFZWw0lfT1995ZbY+pmQYOVE
7kGLn8eMFMcC3Z0ZF2Pqy2b/oKJihzlASKc105N5nDElCQAfDUpI3ASlJznPoUWfmpDGruIGjnxC
Z/6mvU9sjyeEi5Ixo8tYeLQ/qHqRgG6FisZL+Xhb3t5dl73F85tRYAx7gS7GSKtBYecdMHxIYdc5
N8TjgbHpA5beo1wGCti6krr+sfcAD3fT1a7f/c30LlLk3/fEGCAtq/yhFEELA3yWdC+SbH3Hmzac
rMulLADEG+PVAEDXsB6DTcarqn9OclNtTtaG52anz7v205fXff1if0bDl5/JXKw2NkPgj0oDRJXa
SQ+dQ3kFV95BMBfbAQK681UcxNv9La8vlffbzEXq/TnVGwO/nVLunrCF99Xl0bD+wzeFBmDazUmx
7msLcD323ofzfXh/eLp+BwszA5eUGB9SwBIK7XREMdkAtbgjOxiMB90iDn24z9a7Fwv6Zls2Rg9t
TkfgVyH6mjAxXsXDRGVctRCAg/PSPYaPKzulHwCfPljtzX1gYd37hrrhg00b68E9ppZHfcfcvF8/
Ad49Mk4HW2Mjsa3wEc49cqMcv/nT1VyeLuNqmnY1iMMKP96TD56WL6TV5j/+Y8pu1Wha7ftac3qK
beGYrou3hADDPXq0BN4Gtetqz47b/cuBY9/lpaeSJW+sNHk68FvOVfK+klH3Uqg9Lywhy//8yxPl
mXdtx0YxvclUATua19h5XQB1FrZxEMQ07AZ8tUYI4WTFF/KUlzLCqHcWp+fQnGQE6Pf3tWnL+eNd
cn92kFK29u/7Brihw26vPJ01ahyCt6An0T7iQfF/9dr9d0X/MVfXSd5grCYdwzJrqpAYWxed/ZTX
rknmls7z40DWrv35j+LAaPZgGFkriDjYnlDOTys8UWMUuy/Q+Bnr+G08yuKSxHf5emvf7AdyT627
huzdV/r+0Ozo2pqw3bZKZJW8OJbzCUye+7pO/ly3tLqQk6/QfCbgYSBhnGMEP7uXhqDCHVnOwdtU
RCb2B7YAXKeGPXtXwwj9y7TNyHWyORpdArEsycYyyaa3hLeYvMcomdauQDaVg7HClOQlUVUrPh7Q
IKNtBHsTOLvNgPS27BPl7UY7Pp8z2si7Uw9Qf2zLTe2DRkSflLZf2O7oNuvnen2zEm3lj34nYbvb
WsUK37W5V7BPjwQrEmL5ZL8tgWxBVgfpHqggxA/QlppsmoScb/VPCV2UG8Av4C+MVrjrsakTq7/W
yf7XpxKhRL86Vpb0UGdWdNt6WOFxn+2Ls50/GU5Oz/hc4c/qVYu+OiKijHRrxcFu0Zrmew/JpXQt
Yd/H4Taf8NI+DuLm7KwL58MkGiZcN6iYUXFb2ocORMPY7a2oQU0bKQ3tTbTHXX9TkvbhZmUHFIls
bCLTaWAVTrQiz5uSYME0vFlO+xv08DrCmWwcbQ1JNVOK5ygFbLBCXvdrF1gQ98Y6tG3DRkb6YN75
uyJDGeNutU1tQHt2ToHSefKmYYPeSAarl6j5YezkjXomWoqK7/E2sPKebPRw6pvSd0jQ3Z2xXrPz
rHcN0xkrUnZ0/yq+pevtr3J3LC3t6UZu7ZY8YH1aZqXAe1I2gnXnbYtH46QVBIirgDTG0iBbQGi8
BuCwhLqGfmw7a3BFe9NsH/O3tKbaOrDoqgFuTOgYR/g++0yNAkhemGtDiwZkBMsE4hHZO29jF+5D
RxRg4maf750l37jvj90vTSEk2Fr6dtis7jFwsUW3rEuqD70j660O4R8Fcj5QkiHyoCpM1x+saDoZ
CnEqrK6IPgxqbqIjWl1uiP1QkcQurdgC0leLHce/Wtpij9M2tj4bCTBQbkU2W+VAx7tj6IhEuq8e
A1jAEwJf3Ed7PG7wPzsdKXocGjJXLb7F8ilO39Xfjxo6g+gKP4qTEOhzYGVv49oBOnuG/5TsXUoc
7Fr6JaDY/+7Z+VsHiOsEzbkq6aywsM3EPrq/aPKhrm/y3bGh4BSAEgZKwusQ+1FOxdq8laRdQhor
fvyAlxsg+XtvD/DY4vCOQVGiFuRddGVSu6PhbNfJNif35rufkeAztIZnz3k0brGyunhsUHPd5hg5
tqBoIult5Otdoqy3GyGzPB9SGdgNzQ4oeK+p9v4aU6DHKvcT7M+2seqaEjchONo/yIQKm2NyJsNN
vUvsKibE3dglQOJNCzPTvi3fCoh34puCuAP1cDafsFXAIyXn3eP7c3rzlDr9XXCIXq2sd0ZXhDI0
yWGrg//rBm3JzWoAMlINVVEx5MuaTz2IDEEIvRY9uIoD1e/JS3icGjIS65yS1Y3uTDDw5gZXtQ3R
981xR1z6TEwljbVSJarZAj5SSqm0C08nJwSefuOgd+g23xSInJVbE2Y0O3BeEF+8Mc79gncm6tLT
IBKzFWiXA3k5mUAxCKlHkKV0rx/yQnMPJhBmhzw5xJnTEEXfwDi40J6erdA+APVGOZbPUBYN63wN
fo3rZ3btkhzzBvNX52TUK9xpUZBfv6WniOwkBwrAY2sh/gNbClaqKLKiA6Luki25aAO59fzuZBJU
+zPRgYXEKH1+i173CHhY5S0XQW6hAjDx9k2TOcq4jJrUX4EmkN2zAG4Qu11C57Pj8MYLUS5Zu379
vN9iPrlXcjlqC0Qo1j3nK3+mfy5jH+aiA7+WKqxzmwJwk8S2dtQA3N+RnENG5tFhYnFAkOVCnYDO
swNANUIONwJ9OZx8G66OuFi29LSzRfLw5PLwFRckbJYP0r9qbTPF8eO6lNLp9YJiFu/1wouE2QEo
Y9UXnTA9X552reME1ilCH0lGfp0QgDj3xLU32nr7FBAKqPj3gW59i9cu89UDzligC/6YYNxT5aQ8
9+Dv2bIO9+83N25JfiO0dHY5SW00UToO5Dynu3bnWVg1Bfw3n1gjiqP0c33XU/vB3qq7B7gGchta
959w1pvth/txFOGhfinkcAgQgrkr+7pEf02SXvlutg4nmG0NwAZEwZJz41mHzcHq8KkvjubWeDZg
WC11FLLHBsP8hlfB52jT13tgJhLRKGEZ9ZT2SanNEzf1ZynuQqHY0Su9C7K+nB4T1sknh8100mtq
v53QEhMQhGmZ1VjWe4i34ICczhStaRZFaKUTPJ04ud0vGP9rh3xpg/5HKfREiGV8DPYuWJvn+1/+
nbp5Xh+sTUlXt2diu2tKHvBvTM6grUC3bXwgXbsPWLIJmAyXJ60cZWQrUEJgrPR2unQgKvJc8cQL
y6uJ9L+CZakYmfjhSoLBT88plubiwVJJCIO655WLMVHBqne8W16yZnNajD3WAvSVAdKuhdUM7db9
45GH6S6vq8hScIFV1d8cMbZ58MI07nUNCE/0EN+/pTR5xTQDFwF+AQIA3nBGh7HNZrKqc1MDHQMP
vs5+Ud4qrAQB2m0G4HIBLfnYckrsx8/Kuc4g7xSZFGhTR6jwJl+nKNr+iwHf82B0hNcUxyOzuowx
gsgcxrAAe1biESUl3p8UQpFAA6+zs5jpwaAOdojK5tfyxUtCWmDEudevEKMdJAxvwR9UroAXZ4Dm
oAqviNTync41NsnHhLBQcpR9qaIwp87oulQoxRCWE/Xm/r7eZPb7dfYWU65zAozQD0ldSbUCAlLq
pIOVG7bs0d/+Rqxt82nwLFwdb3HRf6EJfEhDNiTsOmfuThy9WBhMKPXBBDyRvo2QGD/bo02zx7/i
7psS40cFbGttlAjcWd5TNFq1hcdrbDWuiAsTOJnJxRTQNJ37v2yxzg8Q4lnVhmCrsDTSYeekRLyN
iEklQPgbQCUiHOaWnNKc3mXl6n9itR/9VAJzye/R1Y5rKqMQG2z9h+t0lp5isCTffLFPMS+oPTXE
cwiJlNxVLaV1BLvYoZVC3qVY0JUcPMQVeNdvI9TQ9WNpEJ5RWQrvL76B0YMA21/qYLrIAQmj2D67
q71kP5Rv/3yojD54kSBgOh2XOGCHDuZHsErHeVwd/2KSfzLP34fKuIFIlkuzHb4YmlDsUgAtdA62
a625HE3a9NOFflNiHEGor9Qh6cHRtC/UBHRWi/F0TM8dp+k5D7FShDxFiIFKLmWegDKuIBOFyjSl
Sc8dQFfe6paw9kFRur0uoMuu4JtBxpxEapAJgY+nX4qZkXidAHP5NeR2E8mTiF07R8aWNMrKxMol
3Jh61yGjip2/FADCKDAWCGxN6jkhoEbXLaznNjkIG/+mdnn9fJyrZBsvEqFOZU+Fbx1o/dg0wIzR
/cLSA7v1Pv/PZwp8W12VZQReALllri7thqLKBTDbOs81QMIqTB488Hzrcv5jRoW5Ob0xx9HHNvDT
k0kCGvekB2KrT2pLRpNMYoeO/zC8cakuXOQFb8xFqmmiqKkKsWydr5gSb1XJRi7S2XI3byxc2IzU
j1mf2pNDv5x0LyUiZmM1W7YeeC24Co8I4wckXS99HyCPGK4wd9nvDHmys6va5Z15P94lq2mEGf1u
tECgkruf1Z3s7mG9M7J9RI7UsjCCagG9xhJdk9tkvxSFXhwA6zvydMiy6YZx1uKKltREL8+bt7/9
KHa/CnQAEt0diLAZPFTRrovwks/QJDSDmiqGZ7D+naGdaaIfRxHswkAxC+jt968FNzz8mnBnrMIF
EcYxpV3UoR8UREo7PZpH9aZ59Lf6plxrdngXY6Z38onHzHZ3PVLhnw0asj6zOwEpdDJg0IKXvFh6
Xlx8D+O/zFjry9rA91TOQbZFlax7uz2e0aDFGy/nni/jwlLBKBq9BinLm+owMTCQHx/M37wX04J5
v+CI8V8i+m0TLQCZw5u/vV1BZDqi29dlZVGFZqLCmDu5KcVSHUCjuPX2la06d3jDc0J5Hh+MsYt1
KfLFM7Kvh+g2tP8I6wpPsL/xuRenxRg3jPHIUSWCk9Ku7dxubDRhw72n/IXKS2H8nBTb0J74Uq/B
8XYnzCgTY6fsfJTcjrlzfiwOPL6Wkh4XxBgjZ47ohVYFnJ50Iz2LMCSHjYHqp2Q5GDZ8UbfDwd8m
lg57Yv1uNjR71dycCnRvKyqBafMILTfb4KCgDoUimO05x63b/r4uRUvpr4uPZC1O0MpFMp3Iqsew
wq9QQfELs85G5+StG+jrRiG5YoXVGpjxkXQTDmTUaDDSSqRJansRikdonB8KOwqsaNxWxV1drsXi
gfOZ02dcsVkGY7MinKR+PqPsIFJvq/3yd/1X5XNtizsABLsRoTigt/cSgCih88QhvqxquqFgyELF
9hrmIntdH7Q8wEUOtHt9Rq2yI2cUzDMr3HaHZIX63kiLkdjhSb2B52rwpzHpdqZVWJwvmSj9OAbs
gNUR5qzkH+syRVlQfAGbJREYRy0S5RLK4KjefpSb294NMcr0G7W3h4ioO0zBWbyhpmVL/V38ERlL
nSmVZwYtnlVKQ+MPLB5NN1DSBw6Xi1ZnRoUx0n5c6FLm47hFWr0LNP6NrDwPF3fZE8yIMCY6ASSU
vIpABJHEk44hnRCvwe4kkrvrV7aQDZnXy1g060YsxUotQAeYw/fyg4IXoHudwrJRm7HCWOmxSlfp
eRJPOLX25uN34uYWJ7bmHhdjoxUNo71VBhoDNmdIbrFrt/U7jda8PQiLqvbNy9d3zFLiftCiZvYl
YZDufiPc606LHNX1E1s2epqhqDoSZCpytFCzGZVQFcOsKeIOaVNgi3hPZkyVHXpFEFavnMSlv6f3
mIzuLBVZAu2pWr9zRHw5yJx9ASPjapD451EJutNznxFACfrbdmeic2Eaq4uIuMsOqyNwKLF5OVtz
XxOLxnRGnJH9wVRUoY9BvG8wpL3JiLe3SWvbHKO91NaK/mdD11QsPjVNlWEyjIJGCbSqg46p6FRo
Q9wpwDRon2EX2yF01W1JtNE6/2oiUp+wRXBXlDBbYgSwSP1X/IB/ugWva2zRusw+imEepR5j1JMW
cRN2NiUxVU+PAPyvf10XsWWFWUkKBlwkVZG+dtHMROz/kXZlzXHjvPYXqYraSOlVUq9W2/Eaxy+q
LLYkat+XX3+Pkvom3YxusyZTUzMvrmkIJAiCwMEBZs3kcYoBIk/TcUYl6Yv7LC00LMv3x2Vg4Rog
hKLbQBx1HmAowhgF46JJ/krfboz79I4exocxc3LM6n27lwFp1/IJJlridWwn8kAGEza0QP+6qQTp
8BR/JC/L3Nklsxy7/vbz91tUcUKHndT7Gbibx2hXckeypMsdL+oLUlHUISyNmrouRLxTQYqRk2yA
K53QX1E/JRtwVvoEw1vH3aOsU1ldnMA1cYJbjQu1jK2kGkA3g9kQ1e12BIV/APSVq+xMGR3az1rf
H9I0zFUwGcNxEdsFwrweqtyCvdTeuOVPbeaGzKWQlu43rv/ly4xgsPhC0BH9Q7Ksa2aknUkWops2
mIMi7pvhFy0+EFX+ktnACNwf2lZzKmT4JFfi2gk8FyiEnOGkB4XSQdUocE66nzpm6pBtK3Pya14O
pmrrjC1WQwVz6ZN5TmsQiAPNZjk6xgFWudsY91mJGcbk62htqWK7aLVzbXA9FbdB+iVT9hP7yiPN
6ctjoQLemPe9Q4u9GqGZn0g+cKXXzwTE+vcHCgbWaEWsl8tpwlFi2+QYOuHpPQBlxpfQJfu0ktN+
rgUj5xKFW5zyvNetECuvg/muOqYNvHKjLyhEJXil9HA7n2wUhCK3R4wPPgopq+1a/KrBJxKbUtuk
TPiAKFZ0NnF8gAm+Sv/BRlPB6N4q0jzuuqf6Lcha8rxn7tca6mluFxt7AbM7mqJeE8fY2Nv8UQV3
+dGAJXi3X7Wb0u1yhx/tT+1JluNaq8Jhe//RVXw16L3WJ6TCJ9wsfOb9YXivTuXn/GbeZYev6CLF
ePv9hm/2fBfcyhJJa2GUZlCK7kqVaX8Q4s5poKVpOeFJXS1ZM2D9pHiWleZwmO+ZDGEvDSsFBq+A
jFP7KU/cJZdyROCye0Ze0gGERvFkKY/1E/NbpFiuCtSqHKZhHlCINm8yvMIWsOzmEwjbo5PiqYfq
m7Twt3rpnIkUvGMQJOUUcFyy3jLWrLnHxG5wjqHVGFYjJ4NZlWbqGJJqUsM2LGFNyZz2mFJi4Eo/
bGPi5h7oj+jd4Ldv/DhJkjurrznkyv8nTLxygi4Df0oDYS8MuRbUhlWMb9JATJTKIsHVrPm5KGEV
aZwm4KrVhqdg1/4AgVR0q7FDU2zxT7WJUI4bn83djLTj0EkqLWslTozn/a2lcNvYXTrRIYPodsuc
O65t2tYBTiK9b4HJACpcFiStRn7nApc9PnM9WV5lCeaVLDkmriLFCAcHmjVHAXTxb25uky4D/XSL
aVQIZRO8yabMNpcAEFQmgFMtb4jR/a55+2gjxxWsPjQRKBga3mD41xSsU0+oooCBBl5l1AEEtjql
nx1SJ/MdzTAD2em7wm69MmMgIe2DKq6cNq3VGoMQrY5ugk5rP3SFqd+vL8PPCch/hE5oubWWMcy2
9hPyd7bgZE6UQh2S8SnFk81w1e510o6p7ozd4NhRsbXAKZO+ERCwquissR74/L1LnEq/T1EiSl/N
r3YKTLtZfUvVey13tOkzUnebpj4V+kemVW4KWKb2LSmdhAAY7iS5S+vd1BxA1cCopCK/6rhBkIMo
G5xQtqhLYXLCBp2PTxg5yOl7/5gXoCX9mjzqz9dXbX0zf0sSC3MVU8Na0yCJH2zQf6MTI/w2jccE
s7Cwe29xtOPIag0HidiVAquJ6tz/FPzZjni2WUu0FoKcbESrowqMHep0untspZn+tUhnGZsMqIaN
+axMiK34qM9EQQ35KcYg0/m2+STLhf18bYhWdy5BOAyWrhQJ2mfGJ1YAr6oEDp0206bO0Q4SH2d/
tJ3+kN+Vhmu+atEhjXZBib4WDGeJnW7cg56tcTXdIzpGiw4ngnwah7XO7lQerHCnHDEEsqe3qeV1
5d6WPqXWYmP4RJ3ohgpElSk6RX0gSVbiIq297OPUKy49lJi3snHL9/4kD/vWrPpcnOAS59wYasUY
Fh+8vNxOTzkowdjm81IXsTYfj0iaSpMcaxZwLlPI8UyBOTZAqg+Ym4484h3YwArMd6GHDOQdfuIV
HmK/vSmj5FkNPM/FCk/kvOyyeJ4htgCXNfgg7kChAFfkGAOie8NbIiOyHwBorG6Km9rjp2KDKqck
vbTYnmibS9IFGDDKMD5csM3C7ILMasgCL/iWemwzu1/TnazfYjWHdSZFzNXlHI+4sNIHHOXK+Xan
OCihuBjV1zrtY+LzG1bJWixWA8BzkUIcUbRaCoooKDZtjPf5ydu+eb1veOGnfmfsk+/RRuKt1uKx
c3nCORmVnADJCXmnEvOV4tJ9n28TDPpGQWZ5n/2QpT/X3uImmJxUFQeTYDD3ZezQKkmZTT1CMqMP
Ui9ieKGOcZu6ygz6xuu6rdvIb1HC83iYAqKpnYWU905/bUynYh5Dk5YCMl9tOxsSaavXjQmKQ4OB
PNoChOZSs7ClcRAZ0MxDaNs8FMfAw/XyQG+4FB+4voi/RQm+v+snRR04wqIJ0zbHw1Q5gQd0AUpo
+cZrHpUDQAMyQ1l72J6rJ5w4Us1jDIDz8rAlbncbbr533gzoRC4t3xuLDfx5uP9RT3wE1dXQ6IoO
UWkGu2hd1Yi8lLoqcFjzMem8Mk836Y8xOxVF7Had126G+ZVbszOAgyw/6sbJHrwhQIbwGDcHMwxh
ym7dbYPOtd86+yktbgK66dPvbfTalCc7+jGDwCTfT8k2AsdYuCnw8qoD0x+MO9Lc8nEfpJJxpqtv
SyAtmcps09DBEnRpLUgcW1YKFuan15s3Qt0CiM6Ne297HyXa5zwpSOln1CGu6bk8YfsCohdNrwcj
uLknoCBtcI+8oLTnHR4OD8z9tPn8hU2Oa7rp/tjuwE+C0cnhHXoRflw/kz+Drj++A9gPwOw03WSG
8B1FgnG3uTVMT6+vyFnMIFAFr9+8B1RhRNuI4zubrxxogn73WLrl7gOTxVGLvLm//hWCZwDDO6YW
LOl6YiDUt01h8bMgHQkPo9Q3ilttdu3MUb5yBdvuTk8Gc64LEw7rH8IEjSdSz6WlhqlfcvKgV7Zj
tdVJGxqJ/5HoRIV8UFZbhWUU0CkA6eTszMSZBidI3RBY18Idwv+mFRXuqapXggytcqlP0cKcNqdS
vadMYiyCH/i5ciB1syyK8XQGEUPcjjIyRHOW+oRjonzzZnehU0zv17dHJkTYnrYBp3wK/mc/05EJ
HR7UDMx4RuJOsnTZ2gZRdCvYuB+YiUN/eeIrqFP2aZH6Qwbu+uQwWo7Zvw+qeWSKuS0zIE6zTGIU
a8rhhWCSJU+H/yx/P3uLqDVl49yXqc84cdLgUFrhNu6511CJP1sz8nNBwuWn00EbtKxJfatJ3YQc
i/gHobpEm1UhFN4S6HREfZYQq9jmDBqiRYgWRVis91bb2aFkxMCKDBW4NM1c0Gk6MQW7Buq+46Qh
mc8Mvs2r42Rj+BCQIf/a6FRNNQCEI0tpSyzP1kOcTqZtZH4+KPcUXIVWY7nM/MLH3XVBxuVVuhwh
CGImXXCwhmELRhf0VpeDDTbz225c1KlYKZGw7OyZQ/8lQVMJHKphabZYo7OCtuZDqWa+2twnQ+ki
++6m8amyw21jvl3XZm1z8K7+JWtZuktzHiea9Jxgc/LU3gx80xoY+j78e1NeUhOGsWRaEKYuH3F2
ZsI0Uvug1DO/oaz1c71It0rdE99o+n9J7vRr7XALoU5AMcpaLB/znOSK1qe5H5Nd22ZeZx/iupbY
2tqi4R2sLTedDpYuYdFiy7T0Nue5H8b3mMPgqEgPMlV3//3WmGhMx8pRMIqLQ4eMMKMRLrbc95Rm
/01NDn/x83inADaqEoOKmdzeHuquLIrcr6ONap5YvjOKvzj5cMv/iBBOfsu4MSUcGgzzxphf8/Ro
dR9/oQWePpTqJirnIlQm4QohJap0flzOLggincygmJ4gMeAVp68iuQ7KIx2k7tQSohueqwhwekhp
VOoNMUpf2r1pfsH8nL/ZcxC6Y4QBqp2o0F+eFJrWJWtCNfenYmMby6b0+dfrK7bmXczfIsSnAOub
ykgTLfft8ME0nhsdSfSYOoQAn6yUm+vC1hZuWTVUtGBmwIhc6pOCPEhltZ37Y5wfOIg4cB7VIvei
ud9el7Tmls8lCT6mU5VyDjua+6rzRQYBlmmx/P3Mf8UUBDtRyXLfjDeKcWqiTZOdxlqyVisbA4wE
TJjRpdKtC1K4Ci6GqFRSf07fprE7qPl+JvE+SxcQpaQMsKLRhazlW840IhO1lEiBrOFoTLHXghzH
T1WZNa9Jwd1iAsyjomZtChrVWqMUSp9nPmlzcPsoIcbvVN9n5LE9RjIZrdpPyxXuzeUq+0ecoNQ8
8SgBmTDEvTVR4zTNQ5PVWyPEPKN6Z1RP5vjDrB0dTzG+tULf2FG01w6+rYcu3IhHpr0iW4GVm+Li
kwTHkYUFz7iNFYj6my735+Euovt/bfgQAf4SQP9xj9tCCAe8go5hXmXmaxMmK4UPav18XcC6Dr8F
CAFPkfbmEC0CGEMjg37I60+Dvf1vMgQ/UbFanxqlzvzOeuzD58ECD0kmceIiOGeJDS5WalH0zOjV
zug5aCuxUibtXE2N20ersS2PmmPojkXV3ullWGyBYI82c5oUjqYQdRsbbXJoRzsFjbNmovbfJw/X
lV9xXRffJRyTEIQeLFkW2LIe8+mH0n/7b78vnIuYtJMRhFhcms4b22xuuiiRlKBWbQSoMowioTrC
H2H/ZqVJaEcQEY2gPX9U1OP9X6iAmgyibrxViClsXT8mLFQS/L4KxnMtOo6N7KSubsKZBGETej3O
WTDFuV90tZuhjs5kD4fVNUI0T349g8QoWMf1FFJlznyFf43HI8nfmlziC5aP/MMDnokQlJj0keZT
DREdkHQZihXaljxOViOJf9fWCmUgHYUCQm3gFS8PkkGanlcdHihx95W0b40+SgSsLdWZgJ88FWcn
dQq6QSUxHnO2Ue6UoTtllJx4mHxctyqZGCE+bWgS8oFCjNGD4x44xEiREiFI1srQLtdqGgxdGWcN
qoSdo1pPmvXjuhJre66rOjXwSsCwTTECzvvOJP2yVvmg7TGH8Z0qtyULZ6edZa0Eq7poeMEjL0Fx
0oV3j5obLIowvcZvypexp05hyugOlvtQNGCMNfhHgrAjSmnaI4ugTDBXHzlL0BIxHIqqeWLG65ic
ZhbJJMp0EvYHw4rnjmmLTmnigLw+7WTXzvLNf+qk20AaYDKGZQuHssu4ioIXy/w+THuvVqN3W6u9
OQGITqdugjQ1sdAGY74WZDqQwNpet4+1sFLXmG4B6qBjzvmyAGdnKZ/KeRoNK0NYWSJ9GUXHqjeO
LH+ZB2NXk1EGlF9f0N/yBFcdziXeTxS3bG8+c5SGe8lVsGrvZ/oIy9lo3VxQBb+/1T6M1y+SX191
CVhwZCtAFwG48uVqmV1r6MhYZf6obE0rdiZykxYym1vdkiU7gVI6QbJcsDk9xIOrYGHuZxP/VqVI
LYfjhjb7VDM8Wcb3J8vEH+aHAbwg9YDEP5AuatKFQxsjIzKkPQAFaP9z+imc97M19a4KaLZLEpM+
Wi1wTeDW51veVPcl5196S2ndupwNtw/D0FNtbu+ToEWnbVViRI3djbI33OriA3iBrBddAnlh8TNa
1l3VJnhn9abTvHPSYWX+fdoDZG1ANxooluCqFCLyMS0MVmc5IokwcNXZdgvIGvnL9UO3aqRnUoQb
0m47PdMMSClDrx12sXE718/W9+tC1pfrlyogkRbTUBwA5inFa9pn7bG1t/Hw2HKJiGt6LCIEf0wo
H5JwWa0k34zlMTdOZelKUxIyRcTzgDyoEkaQUnXfpvK5r2+7evff1kp4xJgcIOJhWBTR7lHLsdXj
PG/+QgQG/+lggtYYGB8uXYeRFwW3ojr3Awvg3MkEraqCOUDIf3nXBa1uio3HnoUdMRBzXwoKA73C
3AM8Jwej3qpj7OSR6lAK9tBREtYvZir6juXpjs4NirSXGFsQ3mpEbeE7GOh6FRDZD54V/FCm74PF
91H2dWKBRLe12+NconA8UwtQ3bLJct8iipPYL0FVONdXT6aTcDStvhzqTIEEZRj3df+pKonT0mNl
gSG19o12k/Av1yWuufuf3sZkmOuCzPTlfmE2FckTG+d0JHi/OFPhAqKVvxnB03U5a3aBJDsy7CCj
VP8wQH0oZlZWMMDZ2pf8Lr3p5m2SSISsbRCy0ppNMOcLvTvC8k1ZxrNuNuDZ2LvOgd/kf3GMkABD
jxIueYo5mper1XQq5azE5ThGefaFpVXtUpZFPu9BY3x9wUTY7c+MADWJvnRDGeCpEZRhehtgPg68
gjnbkVPcNyDxDHm8IZpfEnQlgcK2Nt8zgEGvC15zeAtTA7WRe0ej1/L3s5is4gUrm2jAuaqmTckj
147f0Qj9r4XoKMij8qYRBOtitM4iPoxaNCY+M1P6WJchKG5HfTyWbR/IYtyVuB0BLmC+S97aQInn
UqEyrrshtKbEL+JgW0XxnR6N215rvbnajewYFCNCDQLwvf6sjSBXtvt72nfgtLVsAH4TFTh5O0Yp
GtNbri/Cypm4+LDFnM9Wmg59SxK7T3yMqP8S2ZhginZBGvM9ZxJfKYLGF2O6ECVsajvlLDK7LvGT
btrmxKmiYzw/d5bt6Pqdqu+D0qcjevfjzZhwXD+x9zeqAtNM0Smj4fRcqlqYPUkDZEpwVzfOFH5o
gB4X5kFLX6/LWTFe6PlbjnBAUS+c7IaaiQ/2nOCuHbLsYMbTU9PnreR8rkpCu62qEZxQJo65tcxZ
MYdyTnw9zD3TfIsiTBAc6fa6PmKjwa+NOxMjeIG+okFaalriU7QhMjt2kW1w5jzYzmr/LekN+IBq
k7T1qQ/R21sMW2a3O0MbSycj88YKO5cMsk7CVdVxdOHG7aX0JHxTTelcsQEHKgaNlXZAS4nDJaXf
lWsJLo9SYPLRGYm45dJe5lQpJlS6cWaJFe/rvPZSc3ymdXWfke5ltEYZenBVIAbVIThaKnW2cBbH
YKgivNwSP1Q+R4XpkdkpvnTJ4CXjx/UtXXVHZ5KEo6ibiI1pBUnT9KSpTwoHcBy9FNRCsn/aohnh
uri1zLKOxB7+RVKEweteLiVPbB5VXEn8gZPZJVXGN2Y5AGKnk9BtR1A3jlWCji503jpJlwLk3YfV
3ihzFZNEk29B2Y5eVKPl8Pp3rRoROl9RGtUNE9OrLj/LGrSxNwk+q8mPqDM71Vw7Wvf434SIaz11
XaSC6tAHOQoaEf1BlVyWKy7cQKDLUBhDTGCaQribA9RXcpUBHTzVtmdM992SSQvLe7DlTZvryiwr
IgS8kGXAkwPggQBb8KF5APFjCd9m5vpbXbf7qGs+XRch4hQXdwMZDMEgoihcmsI7gRd9T1iOBWvn
6pBb4PTs8eimjt2gHU4D1qd6KdApnRVORdMv2sDdcBw9hgLEgMbTfELZqpV904qlXHyTdmkplWai
UGdZiW8n+uscz/sUoAkji13g0IfxMcPY5Vztvb69resGxky+cq14M+ArEyOWBBMrbuLiWwS/1AYc
855D4OAAJzQOtE+ZQ5KpPLKuRAvWrGA2QDYPu+u7srrx6J5BNgYO9w+6ljyOyqEdsCmVyRu3jBq8
PlQyH65LWV3mMynCMpMQ42e60EZIFu1sfkfBdBq8XBexFtMagKb8o4mwfEPcgBO3xPJlmMyFmEpD
7EXqDyv8CMBMVk8YGsv0vVLJKLlWj6lmLa0hIL0BwcClCSWdVucdUFi+QXY0O0b91/aZNBJfsOZp
od1vKcLhKYuommdjTn0lNtG5pY3tJk0xY6UuWzX14l6dbxi168984PWh7EblFtkttNooVeiqCqiH
LN5gJioPAkn4t25Avz9M2Nq0KaJ8KHjqN5v+kyK5z9bt5vePC3tKu2YK4AQB2yS505iVN43vMbu/
bjmyDRRui8FI9Ka2YDhdiIbVkDnd9NFEoNa3ZA0vMkmLumdBOclbe+GyBNJh3Ibaad73877W//3z
58JSlo84E9I2ydDxEPY4dsdqoY8MDhaoO66v2aqvwgNOx0w/lCbF3tukq5DrXjC7Lcd0n24Ld8mb
bzYYWIqv1yWt2tdvSSJcS8vaGZuPu1xlw3HuHnhM/8Y5nUkQjhYNkbefNDgnLye3av+poM/XVVhi
1j8u1zMBwhEJs57zlmOx1MGEdz1mVeRk7BMnT0tgEqIZdJK9INb3xySUmRpQoWKmnRZqwKMJ+Na5
z5rd3AThfZMFuxBg/QzOClF8xyVarp5VE69glEB+9ixe2l0BNwiDwGuiMr4k9k1DuWMqMgSi2DL2
K4g4kyKs5UytacxGiptkiHxjdAvuDSBwGQ20m2qgB5qNxsHk38cOAehg1RiLkTToQsWbpUce185A
bWGCvdnEdKR69HRAslrTy7sAuZbukam5LOu2EpGj1LGU7zEphZpicrQf+wUNhO+Ny8ihzeQN0Xdd
P6bktT1RJnsKr+4BXdqNdeQiQMF2uQdxy6FKt8TjVn0iuJZ2bae5lTHYEhyVTNDy9zMn07ORtFmB
uAnQAddk96zFSyOcnOsHZ/Xsn6kjuDLMRlf6lEKdhOwBpe8ksY/Y1P/LmLApeGhbKL1qghZKA+QZ
r6FFlR9VMJ6o+SHJO7fNUIJ5ymPqhe3mkUm7ydbVsg3ARgCiRb3tcvGKNCsbxJ2Jr2n3BgtPrLcl
l/Kq1SHJ9j8JQqoiZWxELwLugM4unFFnjhaTtzi8UcoKI0MjfzRkgfTiJP/wcWcShXf7lAdxOS2t
KWmk7EsaoTOu37AuR2QPwt/I3tPhwFXizVH6ualkGeDrK2r+URHCPBWSMOhb0/ygtdm+qCS36urV
/Y9+plgQqnmD0G+EftWgO90cfrJi4641qGNwWW+CTBnBxXVRN9rJspQx6jUn2bNV9utCSNUpLYgz
RixVdRx3++vndf1AoZ2CYpoHmirEVepjpRjmBJ9eVJ1b837XF9SLpvmQz+prXOiDi0LqY213j1Ed
+VEnQ/WvKmcDmoN2LJsyMa9tDQpT1KUxpsHgA0dDu8pDXtXjt+tqrgEukb8GOgKMeMjR/ey8PfN+
thZlesrz1Efm051RLR8z1ZtNvBpDzS3KG0Do2gnEkkc0HsbtvEl6sg3SaN8mGCXKwu2kVoeaq9ux
iv0hon8RMZ1/neA1yzbPeDzi60iTOmFjOWXycn0B1gIavOaJbdiqhUBPcGB6x/SkrNALlKWHsG42
PK62/TChWRvRAd7z/T43uHdd5lpEcy5TcGkJtfJCYcuah195b7hh0rlZ+RRgOZPm47qsVTtWl45w
gromrgnhkPRGWnOmInxi+ksGAGFW2YciHL8k4Hqac3oywGpTh5sxMt/iBJMDJeLX1/e3+MXMz+zL
KniUWeGU+ugjA5VHskPpHu1q1a6vyKltH0Il8kYK4G59U6FClA8RZpUgeeB1kRd19RYgzq2N2GsO
ZtfIZYMw1u5+dWnMsKwFWCoWcdSoHaLMxOKo07aIb7OnpJFEF6tveVWHEGhnASkivqkTqteFjddu
gZmPaQCOreZBNQs3C8lDY6luHQQbq0EDdi9b+mVnxXvsXLLwGFBTcLr3GoHzHWYnbjBGZ7jN2/ex
fK/Gd10HhUsOhFl1oyCsVANj08icy/+j+zKLiKEPArXuy80nWmgVPatxd5PSZdV9YYFmRSFuP83u
rAGzbmfHsL2p417ivVdPGDJABsh7gXMT8+JtZg59Hw5Y9EDzMxN9MY3udkXtMKvZVbGsiXHVjM7E
CUYOAEdax9GIiCF8SIZqp0T3trSvRKaTEOHNcU3VwuiQNtFrp6psDAT4qmbHzC4PapJtrp/bVWHo
wUJLIfLOBhW8hlUMFbrkYDtabbvxsKlNDN8gbyUSeXMsuYNksoTVK/rKyuslHxTnG97gPdd8mxSn
w+uHGpVsmPpa8KOeKSasYpmMuFMWYVGG2TDsaKnaFnBfN8VZuL6E6573TJRweelxT0KiaEgs0G9Z
Xdwk2k1gKpuQF+7EviF07Tmw8pVflr0kwlu1R8MCazVQntofDa6zQmtq53C6qhW57fBRx5U7lBIh
q54drzMNZWkQPIiYSNDAFWrbYSXVyNpZ4bHhmZf0cObBtu2fkEp0WlXGnbi6e2cyF1M6u00Y0GU0
GSDTrg+Z9pYb6LLWs51lsofrm7cqCEsHTAFDLfynZzsThKY3K+/bCld0Ok67YgIfZAsUpteQ0Hba
rpC8OVY3zEJO9Ff52RKOW9SGddUOuIfSMHNU7bmPa4fKkoM/Y7k/LgSAVxHTGohp/+hMI7wv2hJe
cQDzVWs13SFgKMeapepmneU0NH2uOSmc+Ttv0l0JOEWvbqMs2c/gFJ8sWWlrdY1tXI0aWr+xxsJm
1i1Ju86GldbdbdVg/KpVdI5hzBudIwi4vp9rC6yp6K8BMyLoocSW79AMii7QDERBQJxCVN8/99IT
vzgqcX3PhQgKGRppm3g00f0flV6dHzNguq6rseYqzyUIkSPoTQatjSh2sEhdrfuh9jsa6U6LOq+G
5r/rwtb2R8M8EpBSoO4IKO3lYZtsvLRDhG8AnxRulfNjOU6HJrrVO5yG66JWt2cZirvw2el4jVyK
KgEhQRBgpX5CuVuDPqUBukrWAigTIhyyjLVTFlEsnmk/533jxPEmzdL/qIlwmRmBOrBYZ+C16I+W
oro0Pym17OSsGtrZcgk7kydoBiprLBcZXGtfyehaFyv6w44BdAfDoIG4zRR0mDvOTXtGZ2FPqyek
V916TjDDyTiOGtk1Rfk9jGzJsq0aNrDaxMRTmwBhd2kA4ExVEh1vUT+OK9+kgNboh7hE5RBIZyQ5
r1vb6vJRwIdBM4NOJ1MwhFI3gqppEzTnkxZ3MZj3dhbXS/e6lFVzo0BKoBkU/U6iTfeZnkfKmKFv
MAG5LtcqwzVop+I+HvLddVGrJ5Va6E/HZYVubSFjNSrcNmuCFkV7MLal8VJH4XYE1yHjt9cFrev0
jyCxjt8CscqCAm1uZWc7dT9u7OE56ahkfyTqiGwTVdvgzTRXmW+ywBky61ttfYpSTC2i4ea6PmuW
AJo0QOyQXwSjpvBASaYibQwaZj5Y+YG4okaXfEdngszg1qwbA0RABQG+FrTGCGLSXje6juL2Gab+
ZlJwxZZh+R516oNRozKeBY/X1VpbQHhs3V5a3YEyFgzcGrIwrAi6aKu6dnPrnWvInijNNh/urwta
reWeSxJcBSg/w3kgTeZzEO242hQBMW035n1jWHQbEitxy6luD0aY9OjDsN87GoRupxMF3Du2z5WK
uk2mh39xHs6/SvAmSszjfhxxHkr9hVk/VAKqz2OUyZjw1k6DZSKYQISN1gxDUF4b8iwCOBF+JCk3
tD0ut8nQyjiF1rwxKCqA0wXOa8FwX7pGmlqWPmpoCNSKJgT5qhd2xRtrq2OjKRveIScdq5JjsWY/
OBPoFjAtQKFEss7aDNscdcQMjZSz7kT9Jww8Br9qSsCtKnOTMlnapXoAlLUW5hkvUQZ7zeNNl3Iv
REIgCGbvurGunUKk+dCVD8COBobsS0mInApwg5qZr2ujz03VxwTNjdq0O8wA3pZpIsHArL2PgCWz
gN3FxBGgAC/FGWptlFkLEDS4ejOHdvS2GV/1zr6JzBsdECD8X0d7pBIPLRLu/SwEAcemUfQ/MdCO
CGcfE0boqERoszUjZJWi9j6Im7scSYLM0ne6iYztnLtZwU+kGm7oHDjx0PyF+7HB6ArGYLQA2aK7
0yYeTxpDH649VcehYp8zrrtl0u9ZJasOrVoPMtcALWNrAfm6XGTYZFKoJrob8nkC9+pwywAO7Cfz
ZElj7xVRqMaALwiTPSie9cJ+5m1ObRsjAn0rf7FqTMLqRq/KGfACz9ftdFUQXoIIhEDxhS62S500
tTTzimEHK/VkWuanPPvIp6NC2b9/dJoEnQYgElFV5DmEW8lsrARpMXRRGAo5hIA1ZqTZ/U3L9IUU
4dRVxhg1Vo/OiRJpK87uYzN0ePEXIeuFFMGL6HMbldHSBdD3yl0PTCZVHjUFg32QUm5jL2CyMRNr
5wwSF1of++cdIOwSSPYHMy6XDh5GMU6Hpq6d3FPzZaK40ctNURdOEfZORT6HoJlDg87hupWsXD5g
40bYsrDM4LwLll/YudIPBcE5N0anzD7w0Pgb8p8LGcJzs6GojGgdZGRG6aA0rluGY2Zf/0IR1Pgx
LYfhzhHxHXGaohZZgsyGax8sRyqivue2DGyxdqY0AgITC6VxlMiF1ermivRVkRb+HBvFrpto6QSZ
/l6S6g6MWrXkplmVBh5XsByggghxlye448Zo2omF3pBwPtQaJuRU1SNmInl5Lps2uHKpYTTP4mqB
jkGHqGD4xARpY2yEhR/Zz3XgzNmB0xs27HUZd/SavWm4x5CtQQrJFltRKqKVJQ2U3KdVscmD9oj8
8Cnp9Yd/bw3nYgR3MXJqoyCbFH4z46W0Y5ljD5J+kuVkCs9btFH/1kRYMs1qxtzUeeEPfeqo/UeH
YRl/owTYyywgZfACXOzjLHvYNREpWAclaPUCAdR+Jv3HdREr0cXSC/6PCMGg2dhac4xOWF9FA7IT
T33t2O0MeMImicGxPRqeUpU3SkZfrstdi/iR80WPkIrSionU0KVuZY7gsGUmSDaKWt/ZZVbuyljv
nDjAOLOMWHC9CLR246iZL4PO0IJcMjfJub6xODMOKH1yl5QTSCuvf9jamUMrNgPqG52OAJsL31UP
0WAja+tr1bQzbYbHyLyd9FMxy/Jia+hvEGyDA28J63BFL0flbHtHtW/wIMBRULl5mKxqOycHvbI2
bLBdq3XJ/5F2ZbtxK7v2iwRoHl6rJPXcnjqO7RfBjmPN86yvv0s+5+7dXS10ITnIfgiQjabIYpEs
DosopfahtQbSD/XvrUZzPaO3xzy8782BytWTrvKapZZUGsAEWBwA9pFJZW5NNQI9wg/zfJ+VWknM
SvVpoHodvS3iJRNwToW5OFXfy3mnQOeGoa5gPyuNygGQIE1vLNzbpBbdK/wrhggVwOIiU3MpYyXP
5VCashzJoC+jlGiPNrMinIuUvQgEo10hrQd5N2Zo9LaMjV4Of2HC0ZtnzpBnGDT5Hsk/O+PCTyM9
zaocpcst1kqkb3VREM4dXpIn3nUGniKKhZCSObWxx8qQpi1xarVgh8lqqjw7GDjPEB4R5tC0IQV0
hAFGcrS3If4ygYst88D1Fokg2QBXBNhOvEEuT8sSvVpJjAFEggfkBGhZHbKu/4sjQT8MmkBRbYK8
GMtj9emUI+QpMJBf58RIDkUX/ZY1TCQmfxMuoENq3raK3gAUDC75qSPA0DVNWeyjql5FmfAxyr+k
NNzh8t7W8wX3DQ+hKrhWqKIZ7H7bMRJD4C41OVByGo9YheAKjb81DTwtot7W0p+3yS2c0wW52Y6c
abXReCnyYHW+N9uRePm7FKPOlJd/bicwkftdaDIR2H3vvDuj4g1pKQaeCL1GT3DW1Ct/HWoxx4sv
zWrqJmYY5/NRMTE583pORQyg0UNR7GvBXPWWeh/4P4o2PABw3p3qws7zd7TS0iyqSO2lKzSP0Dhp
OLdrwfCinAYU2W8UUTR4XH4EBimyJGzrYm/mxSavqm3Gg95d0BAM+CEnjtbO2RoxVwtVizZpo6TY
VzNYv3cM1JWPHWJKGhBv4Lm2BXaQrEZYgTqZYpjsAIih+5lpJGOB1IikTDa0v3zTggBPttt6uMQU
qupYX4T5LDSdMUapV1tvmkYZ9sJqEjct5Wyj91nkdpkqEa/AnJ85BSpHLReYQyyOChO4A3A2u2Qh
Rd2v7wDStteSwomnFitJI/kvRt8hOhVHNY9HArTnUiEaydQEa7AKTGBY5qophHgbBpawVfOh5tyA
BSHOp6TL8zCNgfURl6SySmyR1EW9JMT/4A5ap2zVsg2JPumKm2WhRYy8UThJgyUhgiCyaAaKQ8BT
vSQ6NFYrpF5W7hOveheCuUXd8la3tWPBSmFKEAPvyNRh8pGFQww9TayGQC33QX0wAb1RWQWQK3hI
WEtUkCMzvxss0Z/FXN1Y86IsN6JqrwA915h+oCRcCc6fc3JOg7m8kT/ItRLF1T7JFboqMf8nxZw2
jKUDQecAXrWIliydzYA13SjXZh9W8IrR2pyq32n0N0PcgJ7CTBja5HAm7CNTaSStapWiwiSzvvIN
rNwrfadtvfVtac26c/kwAxPinOVW8bQAoPGlbmV5VU9A8sQjXff3lfqmSxWp0gYLhHmAmzxK7C2N
igTePcgxevFkRK+phxk7/S4WXm8zdH02YAh2AEeDx9rV2dSRoTej0sG7f0gjaXhPct7PM2mGArhO
fouIaI/tbLZm2Fms2/8bA0zIpZZ66ActGOidmrab2z9+fQHxVAHePcIrOB2g5V4eNxoWxqbQ8fmV
tzIsrMNuns2AYyMXaSBXi6yBAsViu7jFMkNi2DdwAtWDGT4DuliUf9xmY+kUYEP+IcH4Mk2uar8c
dGitOZKsewYA3W0C18oKFCoY3PlawGGy10LNxGBMsLB2H9dDRQJdbPeVVKAqXxQRHYR+4vjJ75Di
8h5eEmRuRzH0GEsCFM2+6qg5rorCrn90pVP5rrANs4PUcRSBxyCjx36WqYOIeuVezz2FmmrpbYZU
eM1ENKYqVVpxLOastNfsAQUCM9wGQvz5QM8Cx9QTgqxVJrAnKL2dNRi1UhEHSH3lyN1nqTT2IOUC
8caeY9+uHfYs13kxF8IrDePjl4Q7bwoNLJtBzqZbpYWbZr6NnQBeHdAwfritM0s8zvWDGVMdA1Qs
2jlGx6I2kxFgWUa1T4F+Z2DzEnY3mKkrexHJTYPovKDu+iJguhCQQvAScNq6wcg1j3MFQY5Y7xXl
dzNDbHNaqRfEd/H7jPgyOTL6WMHv90OIxMPRI5F/l4ckNjnCW9BHODqIDREIesVYKIgZotNSJrlG
UP/ZJ0fogoaZvJSbSFpkaCYDcG3EOezukzStsZN+8Op9oGvrwgAuyqkVcjqV3TbROHXBWTiM0sOF
gxACBbyV2E4H7OtNJ1kMG/jWkOSAtVEDvCZeb2vdIhHsIZnznjPWCxNSVbkw+aYKIj7klUfPXesm
9fNtGguabZpnNJiQSpCAKdX6SQNAGZGaSbTFvlE6YE3EGIpOUPxW+pgMjRxyXiyLym0aCHkRa+Fm
McpXdaqnj2PaAH3kMcse+p6XM15UOrxmseQeVQrgVl4ah8TMMUyX181eLO+TwUOOZrBhkQZZdm4L
cIET1IexYAsQrcjhXnGSlaIy9kO7DwHh4Ch92W3qJrR4TmT23ozCoa8Gb1ZUvtEBxXqtRmgCz2rV
dj9mE02s5DkPzEMnSW4fN0RP+8exTR/VKdtq4UqPt5L5rHdvtzm9VhW0XaG9Z0ajxbuPNfTwj6hs
6koH7BQvcwJ0FriRICMrLPceqeQ4cQIfpXmsNtlow5hublO/PlBQR+JQw1IL5JLY290UCAub0uz2
GLijnTWRBBv3TMz26pwn2bUZuSTE2F2pMzPP94xuH0frLHH7wu0x2uMfBJ13pvP9vTxTVNrhuFBt
BFYxgvRLHa1DrzJrvcNe6j4qY4B4J+VWVDLTyQCcS8MJCJaWlXoU3ecVKQZfcgWxzle35XptZPAR
mKbBgxevEdQNLz8ilFI9aqDB+3Ty7MEHggQW8gqVyrnwC8eHvCy6e3BRUDRkE9CD52Wj1gOO0eyd
6L7251HJfVBkHDLXOjq/3QEAiq0RePxo82ecBSM1aieJEVdAFdRKcVco7XQIBMw6KV3y3hhA5dZH
sV6ryfiERnSFE5B8Z+IuDxQwrZjOAcQcmsKxdu+SejF1kznkhrTXAFw0qliGNWED8SH57CM73lnT
4yhHRMR6yNbV4m3ziB9ajd6p+8rUp9jbiHpIeRhs13I35zFmoCxiLhGZ/1lgZwJJ5UzDRHEg78Oh
LpyxEivjwcqirqRaoOUYzCtQ0eGYxIVBJYDrAchnHpjAUbPl4a6Vk65JJqwzMjqiYPQstVqMN5oE
oKZELS07TwxnnCKn0v/cHKNoi50hGD1EIgxTepf8+lKU5HUiSXslFbAFL9a1fR025en2pVmQKpqB
0MmF5wOwTdlcUZlUHfrffUg1C6WN2OmVQHKM45FWwUO7BxQBxyhd31L4MMSDaCKbsUfZPFgZTYNp
FKO8x3SlDMg+HVhaH0mlVekhGvLQ5GjywpsF1S/rGy8MFf6r8l9eoa4R5bW0F3U7LalqYJsbKRQb
8PlY8GYdU4zhDH9s4S9pMqGIGHla1Zu59A2GUfT3rZ1rWBvOg5peMBFAiYVWohcPKCUm88CMSzwq
kOmT9kaqdhWdtEZKaZJXGd4tSVzmFP262BtiFs1k+8GEEbRUAHTjbQW6djKIvaXvnD4wIK5wnbG4
zBQGocNHCJK8Qo7JtAdgnrlSVBkbbQrdvlVDzrVcojnH4ABlQ/4E1bjLqwGg/GkAvJ60H0ZzP+rB
YUQFkOSKVWHVh7j3rYjD5JKk0a2Bgp+B9jlA3F0STASlVhtgGe6zrP8VBBhWBNqknKLFErCT6yyK
qZDXpIwrjvYuXBZ4AVx/eFe0wbD9ulIVyFU4wOahS1BwzKFv3nM5tWgT1d3IceILlgAAHnDimP9B
jyyLjm6lKQJNbDMAxpP/2HQYY49Lp9WBRYTY5LbOXEea8GqonyLtgjmCK9DcuBeKqgMgHDYBqMF7
qVedKwuVyBHeMhUkitHUiXvP9uX5WphPEizQHn3VIUnHol3HRc/rFF86Irze8UNQCxQGZ7GeuaW+
b/I+MSJlbybptBeV9ksN/IaW6KTkWJVlSvOoMFpvURphfTJuWhzFibL3Eu1j6LWnUWuOQuf9vn04
i2Tg9RF8IEQHZtolQyhHo3yapAoabWQA+Ay+tZqzJeuiFCdOEm52YUyUAV50uFeE4XDs81PhTHZT
IGpC7esyMOGTLRqjqFL+LCuRpt29Iggr/PfHrKEiB6shYWoJy3QZ1krDkIMWjfj7dnjNpoRYGG6T
ebAx12qHKjQ0Dh2YyF0aJkNEVJNQA0C4DhBlFSPqxfga6UPMMUiLRNBxhULLvMrAZAxSHlbQ58EH
EbVuRbssc5T9erMww78hBHBwXHIN1SR2JMZq4yLPtFKfwTVLKmcp4h5/yprPPz0ZHD/qpVh1ArOO
ub9LTRCnSo2w5FPHQtQ6FZ3aMrpy3Y0IgUiblVL0+OfkoHcianGojOBhfUmubbwKmG6BsU+MqiWd
0T2pgbnW/xyqA303/wk+5mlRhSEztWUPEOrQ2AdCuZ+pAITtj9M3Fno9kVnDth40JbDwPlaS6nki
+Ma+a8IfeLR4qPIZn2Vi8ibxrt3DTAiotd9JShjtS5GpEcq/nhkbKCq+1bFwyrHiKFXdUOIlCJYI
aahnwzOo2DbFbkit+lb0igAQznpuUb8HQq+PsXYRyM6847lN6WrVZ48WTbEVcTyAzXLk5k0xC7tv
gYZp8nzrdcCCQOUfnrAA8lJ4QVNaeJCCkuIdpLw6AoupEOqj5Jd4pHKyoctcwShg1R7gutm3eF/i
Gk8l5CdHYUAzXw7cqgjv8zTPdplZcy7ugiFCcxn6LNBlijYflrMWwO1tKvaIGgJU5okg+c8GOp1/
3b6vi1TmShniTERg7NR1GMual8mlDGSiqChJpsjVSkLw9/s2mdk0X/ojwMR/t21DfIgtGR0vC6nx
ixQA8Y2RJHZkYWwnEUSFlro0OLdJLXKEERBAr2AOBL32lxqRh7KU9XWDyE4NOwqM4A74H4bJqWgs
U5mXP8M8wIDP/37mYAG7O5lm0AHqIkqtR0xYRq6eBaZ9m5cr7QZyL4w2BtgMEQlEtsNS6AHE5wP0
aN+mPqk89REL4+xagTs31CclrzmiYxt8UEVAwABmIL4548s6C61uzdyKvP60E4FGRNpj4CIad9Ha
6FQPw+rrNnffe0zPtOKKHGPFgSUlZnoJcj3NiT6Qg56QtKKVo1DpWdw78uuxosJ9RejeoM6P0P3q
SerG9paHwsqu+7n6EiZeyrHRV+tHQFwfTMN+M3/HD5aLjPCjUezoj6/mfdzTgPAayblUGSWykrbp
0gJUbf/RTUm91shIZQevoO6LKBHFKz5bBQdevoeFQbzidr6tZ8rbJVpViibkPv5QAtIIG30rzEUd
OmDzvPiS3w8lDV+b5+arHH2K6kXoWqdJ/RkdMXORAZrr47YiMI/Aq+9hrANcUhDXNeSQEiUjK9HF
Jg5aUI75/p7iuaVuTJhfW6JedxXIdHY80WwjAhyZ+MfniLx3DnlqiXYHGCr/UabDZiIGNd7CVXqQ
X46iu3q13tEZsfIIpd2X6Pb28VV0FfqgcW48mxf7rywA9QgjiY2a7DCZl6RxDCjM4RSTzg5oQH2n
o+XGpzysfC4lRvtCr0/zYgSlybWHU2QnJL5vaOxyxM7mia44YrTNUAcz9IApdmor8tZtip1K6pBs
Y3vNS9twWWIUCdtQ20JLwJJ+iI/tsT1MR2tV1CRZ8e4ui+J2xRWjTJWup0B/BFeFLWiOZ4ikw+zR
IG8kg2RfT0OwzkpSbNOUooOgNIFKvgE+UbX1I9fI3dv3h00q//djMLI6e3JUupmPsTLs+pYNaHax
P5jY6E0AeBWQ+HBvjCR3v8w1nZx6E+2qQ7/mKexsGq9v1b+056fomTHRJ7z71BKCGCrbfB/aXXVf
qWhHpo2jn/IHzW0CV5W7vyI7j4Kh2VVEhMSwPADkq6tjsz/F8br2ASH6FH2mPuYtUyfrUiJiGPOX
klC8uTe8EWzmcf0faZ+RZjg2iyys1HF2W9ZRaIGNTYbRtrTdWNgSD7humRYWkxjobxSxEPxSupqP
SHTocLKN224nG6t1yk1qf97WHx4RJohWLa8ZxgoMyVtvZe0S8io9p7wDYypZ/5Xav5wwzj5u81yf
Zusr9yf4tiGmzZ06rpp0O457I/9h8poj5st+pZgoHv+/6BifPlkVFvO14Kp0ik9lK1GFFy7xWFIv
D6eZLLlKGlDQiF0+Ys0zbOjgDCteToKFEbqSHWNCvQJZ0kQBIXOlySR0xgwblemrTLZRa7c/e2I6
Jr2tE+zU0X9pWvBAEpYuYLngJXMpHl1x5oFmT42Wel/YzBa8xs598p4Vu9ROnKfbBOcLe31c/9Jj
jmsMxNjrAtBrtE/d6H8Ub6hidz+spuQQWo5yMU/3/5wxxxagJSDOumA4vXz4A8npvWq/Jut+Xa8H
TkmGxxNzblYWRoEZWQjwtJ9hTrxHj9ach8iyzzvjhvV5opqrzRwwiF/xj6AhGQGS4863BY6RWPbj
Z4QYi5tGGKucRogt/HqBkXU3WDI32jLZ/ZWlQGkJ1fpZ8dhZvlEUcy/D8iu41vjor+8M+jM9RWR9
W9+WneYZGYafTvHVBhgaiEs0DC1TLXFRoFvpp5/xZ+OkL9hloe/3fUi6lbD9AjJXufM4KabFuPfs
CxhH0k2V7FcaviDC84cOpHallUnefZ5AZ/t9dbXO6DBP4ijyi8Ysi1mgAY1c79601c1r8tCvJY7C
czhi3ZWEPLri1aCUO/4xoI/eOt5gbo1jm3hUGH815UkUtRWoKE/BSaeRXdqiO3193VaQZQv4r9hY
C4iBmghrtEDG+63cIV26Sn9bjml7rvCQOMVh2xMOwdnE3TgnFpMuB7K3r6cg2LkGucsPzdpfKdvj
SKzNTtrcJsaTIWMExVjspdYHLaynfQ+gfJqzV1949SgeFcYAaiGq1YAvGk7yQWiJRXwiPhkHk+Qc
FZ9/h5UcxkJNZLrRDomlEvj3syC0l5paUcd4PDVipzix6FV2F4b5qit6Hm7W4qsdtRqkHZEJRIpp
5vmMVqZNXSIG6XAyiL/r7os7q7AjWyXGSnJyjyBP7AZkZ3o0ePurB84ZbWWOSM5ooyaCJqEEtN3k
LrjzgvvOaX+Klm06Xu7cVpBF9T+nxdwyTR+xFKcArTbfqdMb1nEloT22m8QxPTsW7/UahfdNbcu4
ferqfyTORB+NZ2SJVScwJF/eYWfrtF/5eJLP8VWzAgjWA4feUrB4ziwbfYhR0qkp6FVocHJeQkeg
4kZ7yHYJequcV59+5R7NOS5oMa6b21+AZwTMA7yhLo+zNL0Qg2azC3o8uABsV+mjTpC1lO2npy+B
c0cWI4VzakykECppDOwdUEvs8VjEFFOCSGhsp5EXkizZsXNCjGetcj+KdT0bTjYm2tDiTWSyXn95
jn7kPcPZoeXvKPWcFHPxCzGqpLAGTy+AfiDxUX1XUtskncNTEB5PzK2P9TCAlQGhnQtA6Z/GLtw0
b2vboy3hhd5LRvOMJ5W55JnvS2MxgpT/jDJGvRdsmys3Hg3mco91kIQJeu1Ozz192cXHN8V2AxuF
LictCH1CMuz59g37zh1fmeh/dV1lbjTalPWk7WBOdnc1jZ2Pj5JsDu6bEjgn1Y5Gp91Tcffk22s6
HOg6Q2pt8xnR2x/Bu3Bsh6gHaFXFk+ZTPBRu7FN/g4FOul777ue6y3jUZiHeYpnxsVVZKVU7geWR
vhgkudNtnUg0IobNg8PmHSdjSDQvacSyBKWY2OFRtf2NST4VTnzyDaJyxQ9wxYHeDheriowBMfsi
wWJhCfdafW/uEtlpX7sPnch7PEAfFaI7a/upvnui/Q7JJ3ckPYFceenERVd/9hGMcWmGSsqNAB/x
bB+qfXAvuW77XpJu8/gTyTafh/Ow+FpEaewfphkLE+ddVRsR6BX280tnl7T8daT0gcfX/DNXskWF
HggMwIEDCvKlK0jHsVaKVINsEVg4/SYg1OA5gEXRndFgRFfEQAnLsa70ZKfvqeF0a8vR7b30Y9uS
3QEgIbzn72LGHXBs/zDFyM5qrApYOSAovr1hjcw29l2fPD4+TqSk/jZd3W1OgV36drEtn77WD/nH
wzpw6A/qDF+d49Mfa/r0ANvHU+SZz1uyZmx5EpvYEQmYrNOLvhp244ZjZGZLduPnv/3wWZCWYEur
kRb4eQBy+yv1abtdPzw8cA5z8cb/K9rv1/oZkbQzpLIyQeS799KuElQmKMfpzfaJZQRFRzQmYFcb
ap2MnMRKUlok7aD6waMSS3YRyxwTOWv1FQWAUKEPGyVHndV6P48LNQJexinrI7doe6qVPfX1dVbx
PN53aHxFClBywFaWsaGAhcjr5LKtdRT5TocPRV8BNLMh6e/HlAau5aj3qxV1nsSfX9Vb/ItWq8j5
6nc9mTrnk3Nu381kt76D8bxtE3Rt2Q3j6cU+YFkpucO4OkGTJT4FexrIilbkCevu8ecrOfRk6Jwd
51ila6nrCiCfDfS7Ae0OO9xxKme600d6gOGapj8JAcG+gW23Tx01IsUu3DeOhfC6Wcnr8S/imkuy
s7qdkfXQjTj1GshqxMMBmJu9SRKH5wq/S++XAgYZ3AwYbSTp0cJ1SUbq60rx2rE/6StNJN7WzxyL
ZE+TjXKARayP6L6MbZUW+8yyMZHXvPu/MlTXa3SdH7rnaOBFw9fm4PJ7mFskNBNg16cIT5nY0jo7
N7AORmq1/qsQC4C81RJQXEglleXJGjvzKPaKERKxbzFQ5am5kZFeTTOeCfwuCV1LCfO5KBihP50d
ME+NSPbQcYBcPMkBKEDibSUS5Sjf1fbxK6M/usNTdMh/3jaN105uFsW/RBnFExWl0z1DQg1gVf6o
Xe/uCaHQ+jaNa8MIXFg0VGFgUJ2fB0z0bMnY46SXxqxloxM7ga2tfIoUCuceL6RDL+kw9zhJm7Au
C9DByjc3fJ7c6qd0TDcFaSgvMfQ9K8Ae1jlPTOwsxaMRWTlo9dtsf8IA1V2JjgnDDmJH2bzAfGx3
PtFIQtudSRtb38oYznPyx83KD+zofXJUd6JOuLecyLONh34/Es027Ih0B5ubo7j2GpeCYQ65HWLM
zkC/oVnJpnQOJ9M2HHmjk22x8ijnGJY06lwyjE2pxElLgBw2n/YLbvjhPaNchpYu8DkNJrj2onay
BBXSn895Hsv3nWZtUOEgbAv657nNS+kxcWBpjGUAnMv/3Mu7Zue5jm/zViQtOYBzjphA0Cv1HK2b
IFIepBU6C3hdDMt3EA1EwK1D9xLbO5n42Ao9pqj1QVP93877V717/ptb/i8FRkxtPQhjjEl8JOFG
J7KLtUlS27e5ZnJW1uub9y8dRlJjqxuVMLfKaO7dS0JfcuKar91z6nKD89le3KLEuC3fC7RqSL45
ugtXkZ3SjOAZ3K+5j+DlC/ovT4xDqkUxUqwSlLB77VQSBOM9UZ90gpabaOXb5Y6H+7KQeZqV+h+K
bNpyLNNCiyxI8bl+KOnviR7TO9+mt1ViIRd0SYWxyFGgxp2loxKmkcn9CGzx1dtLFG1jhh1zHBmX
I8Yih2j2E735tFLSOi4qsp9HwW7Xfyc5vLbhoGfEURaxQxcFv9bk7zaTN/8B/rkgJhGQfiW8rrCF
3AjEd0aKMaV9NhhlLH2TQrbCzWnw07MjVzj6G5qt0pqWHE+97ELPKDKGtdZ92S8yVBSjzWB/xIdh
O6HNzncfeMH/oj06I8RYC8Ors1qNkd0tnZfBICS2E6psbqvfbAmu7u8ZDdZSCF0VRlY8oF7+kuA2
JVuOuHhMMAZCw45kwyuQVd0lGyz/JvEGlSHTuc2FMv/KLTYY4wAMMq0VWogqe6nckb4FTwfMUiNK
MGx01WxFKm1SUtnYp4AeOflTfTUo1pi6puu86tgl5Nb2eB9vttoGEMy3P43zZeyzupX0IC9LaMtB
3U54WI92iGO8TeP7SXuDffZZbQ1N26QqiDx3GTm8eTRBzKLZlX0w7z3VHqhIAue4fSSWE67Ek539
xtomTkzz3aJ86yMY41IZoZfE1rchs4h4OKBuFpNi/Zpujj9ovgld/ZEXmS8oF7JO0oyDMDc1W4xy
WclQR6Lf9qeXyUWCu1nXdv7056k7lFgQWMxdzRJmGxm+5g24oTe3sWDjlot0gtvt4AuosAIsAPny
6Oftw1ySI1AC5xZqFXuOgIwAXT97cJZxpgoj1omdsE+cpnhyHtwcXZUISP2QjC6Ar+1sZT4C70p8
vE1aXfDmF6QZVgU5C7VMhTEtvzpbQLoLU+2RPX/BS3Ao7Dc02BLhWBL8JbAN2rvyvfo00Pf4aTiq
O0rz/dbazJrnu8nKuOdETws1TJzEmWSYGF3WukpL53IX+ryphKdDjK/RnD4irftkHp2jd9Q2vJLz
QsfFTFVD5w2CAYz6Mx4GY+ZVmYWwYAoots5cr3ET28f2MWpQFFC3Tz3JtoKtkQIvNp42zL/O3KoL
6oy30VI8tCsPOXJxJa8OsiOtEcU7w7Ygxlu2yn/mPHWfz5glqGOXFwDJ0KV3hd8dewUmwFWwq5Fq
I9ntCu8Gom2F7ezjeO+G7xGKK2pAZwA+PiavwOmlsldJO3SxgdIGnlzGznUVV94aJLqrdgChPQqr
wnHWD2gnJw59xWLSH9xQeZbfjQ9g4coRVOZBM9dWGrw9JUQO6QrLjA95T45b9MIqPUH9j2Ovl2I+
FZjvFhAdMGaEcd5LrodJT4NCMZEGlbejo7guEnvHe1Q1/V+3b/RC8QOLCc8oMTcawEFiFAJL6hSv
B/SCJHCBk1uSlCpYB0P9U4b26Yneh44jvEXUtzHCnJKIro2TdM+tzc9JDFbW5x/D3F9tFMdM7arx
ZHnDsM0KJX5T41IlRdkFO2wfDqlnphjeENNqpQKUZe31aHnnSIT3Ecx1xvBp2PklZK88RdYmyWjT
EexW7txWsxNAcL8CltgkbUILdJMCiDF2NdMWYdR4aGaLhv5cHMzVboHRjcWGBionpS3s1YHmysrI
12pMsed42B6igI7j0fA3YbPDFr+VSMcPQ7Fvy2MppXahIUyUWTUyFnNJFgIUaKKt2xgq2Hs2ZEL1
HSKIB155Zclnn3PNRJxZitFOMwPXjZ0jIvr52q1GwmNqIeq6YIoJDDLka/EqAFOKjMWfRJYK0ndO
uKkNOmJaJ42JOt1L1s/W+ow6Vw8fw+YkYm62eUi1ljPVvJA7v7yDjI2L56HgJJtv+5STQ0qmlr6F
x2hzyDbRpvr0HcMpDDvcGKvWzsirtpJtx0ypzctvLHT/40Ow+0ZSMJ41Q9Zcmh3Ba0RPC/3x9Dy8
vJmHN9TOrfdkdbQJouE5Ig5tXhJwWb3OaDJ3vvAioxMj0BQfNBgW6ekQrlVHScl9YDfrHseDaSmP
8tIFSyHxBa/MNRf68b9qbWgoXddrwVobT0b21lgrdbCxMBydkx2aJN00pmWyMzNXMYH19EORtkAV
VtKfGCAKatfqiTjtjKImZXNo4k1RUf/p9g1ceIIBpGieD4e7NQHzfnkqtaijslKG40lxVSpQa3vk
ZWl4FJjbMBV1Jwx9MJ7SdWRbNDlS6/M2D7ORuLLsZzwwKi6J7WiJ1cwDUT7osOKp0aLR+Of30XV0
KSMP22blZgQH9gQhFXcNeaXex20evgM5hgnAXcylQ+AXAF2DscdJidoMHgLjqd7KK9XRQOkx3lv0
t472uO6BG3osHMsFPcbyTmoDFD4B9KynORuP7HiNrlB9469611oZmCgT0Q5xus3lgmUE1ixmdNGr
g0LD9309e13EkjJq1YhCXis/ZAKGjKyjWkmkbdaZj/x68Xab3MLBXZBjVK+s/dxqIpBTcA0F0yBq
9tCaJo2knFjpTyC/0SLkvRMWQtgLoow2+lKpA3EMcQbA3Z/bVXtI8TT8BbzJHyF6Dm8zONsRVmnO
5Pltc8/kOQpNaiUxCrSBX53iPLCrMVj/bySYaFFtR3mUE5BI25Bm1UeUbP6CAOA2ZkAk5DtZHG3L
wMLAdtYJM0YgauSk/vNO1xkT5V8KjBcwhdAIQ28cTz6a1QO751zdhSD+4ucZY58oZqsMChgI5TdB
jm0LjhYQquS2mJbu6zkTjH2ohbbwjfkcNKweNFug/ngYB8osaiW/NB5o+8KY8aXIGOuQSIkRTqk0
nna7w3fJHTnvU/LrlFOyIb/2nbOP9+QVI500c7ZP2KNBs8MncsYcpnmiZbyTJ8hDHoX4DHHqSK38
6juNNCXvHbh4i870gzETdaJhpDoRxxO6pVER9Ht30GWOknzDa1xd1TMijFmIrLAdc7xB0EZ3cPvH
kOAVT6zjQKKnx0cFe57pPiNb8hRiP9Hd05f5+LWzTp+7cXVbjZay8GfaCsiuS2dmCE3cDSm0VXwI
7odN+tjdSev000eSPOec3qJcsdt17n3TEPfJl6TUMG2BBo/T86qMmMpn0HIDrUWHckaCudpaZIZ6
OoIEQioU5Q930+aUuadhh9zfauXse7tAJ22DJ/yTtfn65Nj6RfU8o87c/CDuSy0ycKZW9aKVP7PM
SWvOeS0yCOkhAYiOH2BOXMpwGCNtCLtwOsny+AsgGnZrDdQf6s+2FBtHiiOsDel5CCGLfGFpiY6V
P9hBYTDXTi3R6DWF8XSqyoMXH6vmXhJ4y2t4NBjG2ryRQkAKTqfI/MjbjljyVvB52PM8IsylU63E
S0QrgukCSLiibLpCckqE/5w7tajo2K8COKd51xir6JNRTK005dN3FW1nrgQiEYF6bkaEVW6PhFeb
WUpczQDJAPiawTgRTV1qBRITo2EOxYSI99AhjWMRALie5OePu/zBJaW9NyryWj2m9xUZN08ZXT/c
5ngps3PxAYx/ULWhKdOknk67lyEkPiK5+9E5fBSum9LHkJa209pFSbN3ZyvbFSpU4R2KsryczndR
/MqonsmBUdRanXxdqcvp9Px8KPZvNfkYc+qTlUBXGOrz748yRtFiG2hUJMKzgHP9F+/mGXVGhc1J
EIZWrKZTVzyo/hMWZe3F4oenAb+nQ1Dr8RYec4+dUedBtLwRaL2QOlo3RuftznI/6sNANv9H2nc1
t60s3f4iViGH10EgSDCIpAKlF5RtSSAyQCQSv/6u4dnHgsYw57v72OUnV6HZM909HVd/RNbciZGD
PlvF4bCb2TveSyxPqtIXs+wiErVN2kwyKW3/aMzf4vc35WmAP7Ugc6dzevt1+eOw7L3PpUCs185x
nmLCK4ZMqhnAM0XAQstAWmTMbaP04SkDUPNjJ30Us/1Zebwv1bzvM1oVRr0yKzuocZy9JcaTNuNk
t6e+D1gabHCncR7AY79r7TmWavHSaMOjrhVH+XQ+msXFus/C1C0BSNqkW+JRlPqjTTHphqE6CcNj
UEXEvC5a9bm42vdpTGVV6HLF30Qon6OoY1DMOo7VAVqnupolpBjEPB8eXzLJDh8ap3fRjdlmRH/k
kKXuAqvsAGrEWwi0PKDRMsou6HEmFS3e+j6+zGILexSv6CsKzaYgSo91DFgrCuxnK5NhjH3taprr
KBb1lADOSAlIG5WpW6VAYeRYf2nid2ErGhDrgQWMPcjs74q0/pyjhUKE9Z9J1gktXG61ztaPAyoJ
syeUXGOyNJeAQll6Xus9e///x4ImYBlgFcA+EQBK9f02ZCPKsjAexEf7uFasaFnZcMk/dxxbN9V4
MCbDQvNXRnI21AFcVk5G0NOTvZ2d8JXfaUN/LnPL3+gwShKo6ema9aAz8+DPrbc/L4AUsoa5A+NG
DjuP94ZMJV7QKoI2DvqgAQGScSHlMKyuHdBrH9E2WpDTdjGHMV0JrrPk6Oafz4UO6cAMJPrCTeBv
MGpjpJpURS0GLm23JtfXlTXw3J0J5/47CcaCBcY1v/TnFM79cvCJs1puDrzlaxOC8J0G8/SHVTTM
Kp3OjaIyXFkLsrraDueoJmpU34kwui5FcC9ODRjxZ0R53aCFwLLR4sJ71bgHxjzhMwFNivBCkZRe
y5hTyfe8yXzepTPaGVybomzP9NLr3fV40PYcY8z5/o3BkS02LxosfoHv1wglc2I18wPHvlD5/66Q
366Cbe+I5A4dAR0oqIROwkfWyfO8d95N8PigRnbER1gOWdWpuIjkh/kDqGW82Y+JVq3vbFA2RwRO
8SxrBnQFI/5WvWKOo1pCqq5kx0P3mWim/06J0XM1LpCPVkBp2K6PrXU8vp0sb1tYP7drt8QwzwXT
llt4aRyfnKczbAZZKEMsX6TKLx7fHjpCVo4TkyeOZv5pnilzmIIwkcKFtWQUJo+1BvsVCoyEoBkD
hhkBBhle74vcBNjadyKM0gxmJc1qMb9Zyqf9FkBbF2+/D9dtY+9Xu2SwzZKEaF1FVpdDmcOewmRH
Th2dg5dA+bRq9+h5WdUVObnRvPEMHKm4X5EXp1hgPPcJfab662c4YNbKsGSuPkyUy76dwa1bZiSv
5Qw4TmcBB/1sPD2v8WK4C/KgW6uz8+JsLJ7Q/sUQ/r5XdtS0NmozPOUgV1WobqAU5+/sf2Wqvkgw
GnhRNEy20cS4XZGksF4Aixfz9mFMlLW/HxujfGaDVRJ9gwtc267rfkgP84eVQ8e8Yus54/jz3Dti
ntuLftL1a4lDQ05vcLeuiEuan73cW6FmU6IDlI8x9KeD/50/5vXthPTcl6ihPA5+61rm4335/4uV
/Loj5t1Vu1zOr1kNjo7JZo2p40eUZsnJKzc2tw+F/tQ/H5YvWowpSdBbF0sFTs9eX4AGgbVf6Ooi
ziFCh5lp8x6AiUL495NjjEoRK3UgKJAM38+IvcZ1LRYPnTX/aLw9vMslBoxNDHjwHra/+Eu/2WSH
a7AYBbNIM7CZhZb6toQoGmgUqz2OME4/oF9kGL+5AGy2ijFtZEILIiy0re31vMYGiX7jzo2xC3Gv
2TU6m1ho/OjbR7e20M2KXItmE8exDuUcE5u8oIPHFGMy1OupT65VdX3UnlREme4isz4Ue44huFeM
vPKOkHtVjPGQNbHRCxUikhcAJgvX9XGJ6frdjnNVE62E30RRZeyGeJLLMKR0IIawGagDoDN27liO
Zy5MPCicY+S9pypjNGK9GkwhLfGWZGjQvb0ljx/kF/LjiKksL7Ttd44d+bPP6TuHjB0xT4oSaSEo
JmRt9+vaxZuytTlEOI81u4wsDpCKbUtIx9FGD9sjWSDnj5FezA77hsPT44nk23eWGPtRJ7XUiwZY
8kHuDfRO7p58BO7cydEfCL3+3L2/Cxy4q0lzL0mGKiLTC7QeRiIxRFXDv4ek6C0pjoBSvX+E0xo9
+j4jiWV/zQO1g0bL5BkTDG9v2wUSegpBM5CBo/Q8jihOQAPgFEcEGVG8ADVAROIfKobyF1DKaGBv
uYbTvd7njB7MH6ZqRIcRwBQI4WrX4uBUT7H7l/sfn8iAfeeCebpK7Zzps/R2bADwxCj0SlzK1tIz
H3rCdQUnjeCIFUbwWv1aa90MA99hirQBioS8xMS0PfqiwLYRhNjbgx3TYKdEDmkLs/5BzRGSB4AU
4dm+ScswosW8U518RRMktpY9mm68LT1UO09k985zLjh6c8vZjbznJv3v9cuHaK7O71//RPXj2/Xf
7O3o62EtdG1KneVn/z8drW+J5z5W88UcifjVYPW2s9lkduZ6iPJ4rE3kG79TZ2yCblwbrP/BCfpo
Wh4WqYgp9DOG393GsuqfgEv03r3Dk+BzR4KoztzRKXZEMUvPTdrS4ChurTR4bcj5uu0k9yRzjB5H
4G+WeHS8Zj7LkxA4y4/61lioyJpyZHDabx/JIGMczuIwS5qCnqCNWga83C1iqwaFjN62llePV7fg
mYubPI0YOndApwZENU2Z6RhncP9jZG1HtZb2v8oCjHhjrIVq5oqeGxQeAlMCuiXOX63lbtdwzOt0
vPhFhh1PPKuKXib0CKMLESAKPRALMQMv6ZyInPdgsPj6vVn9I3S+LTiqFyy31fGpe8MYE/eFn3Rv
RzwxOahLJBZiVlGxyMhzRZqVq67gVehIBwPgyUmOS27YTT95R6XY5PMVULiAD8VtIStF7Jpc/PPB
XAtoduGNgk1HxiPuGLNRV1KbqTG0CtEPDX4+gGYG58WxvE9/x0MUmE6CjagxjoVgxAPWZIAxG7WC
tZs5aB1a7Gt7/rp0lldy8BCe+O8cu0zDgT9Pk+6uVhW6KpF5W6TuojWliOhVBm7itjw8LhCfSAvi
4Po8jAV/fva3jB+H7PRj80WWkZvyJM9KQ7qRPR63mlVgC4EDp95SN9Sptz7Rx1uiz1zwUJbhFRUn
6hf0OfiizsRIEZr4U+ncoCxmNav48W29IBcL9B83Gx4611/cxS9ajAzFctKE6gBa/rPf2LQzLCLu
ft6g1ADb6cDxvn+0fxHaL4KMGFWhUglnGjzTiBNmEzCsmj1H/munbTi0pqOk0UEyrqmcmbWm6fRV
F+ZHzPStqTMcuC9zZ/PDgTfs2B6HO/rFe/LKvEOd0cXxhXrfeMlJBpFB68b8x3nORfn/i8/wdY6M
w1plQl2WM5i25+aXTmRox2KeewM8/RfsCRksxQVsFIe9vzyzX0SZp0g/1f8kU2unsf0TOlSMFZlj
1rW1rHd1sQvt92deRxhHHVBnx5mP3tqmOSmdSX3Zs20fBWute1v0Udf2Zd5y+PvLs/5f/rAZ8Tsp
6aRnWUZjmTdzG9gLoiDnbt0ial6jmUyP6u+SgtXG30k1UQ+ogxMNPm3X3lIXfZ/N3ch/Q5ITGRjw
t1o5nmhZB88GzpoX2bv0iZdCm84O/tYQnZ2sh0nXs7NOH0jovvsYEeRjyLBE/oB7ttNv8dfZMpam
m+kzWT9TgQUyAQYtcw8BtrHhvBgajwxjXww5lPtzDzJGQswTps+OV0v+lZHGTrGlEfXgzsbAWk0W
uYGfsfg1n69el0vERQfHIYuTG9i/fr1ggOWIflhzV6ys9wBB83LpIHxuC164Pp2gGl0AY6JmWlDH
Ac1u24DVKxeYcp7BbdhxzNJ0iPZ19oxZijCFeQlo0qHAyK01exNca+fxQL2oxbkn0YxF0sW8MEIa
Qg+Lyg4IxTq9z8Z0wmZ0WIz56UKpkeoL2EgIkoe7I3pVKHbeHlNmpIGqbhwregC05GHnc1Fq73si
GGf9rq9xqQamQCPENajWlukIv6xl2BAOi9Pu4++busnLyNglRp3EF5qTArAj9bHgrc47skJC9mwd
AArBK+FwTLp+q0GOCBbXCyLfGCk3/62io9hwsPYPGhCcJPK5xG6FQzy/zyJP5G/xwYhiW17QznSr
BWrLoCfiDnZA7RFv2P8jIcbiNCehvDY0rC7mwSuee2w38A5cwbjvK+pskTYWLokhXyAYz34JDBRz
I7xGh9Ta3XzD+xzd4vE7KnbDtBsdXTeTwkidUel4Xq9FPPlYrEPmiZV7qA0fLE9+1XkCwnmnbk/m
iGSiGr1o5jhE/4SWXqu2w8cdzzzd95qw5OW7boVAsm+SDGyt7chD6mObHT+rFyzXQEjBhb+9LcW5
d4iMFTk1cp+LOST+4tpvPuYm19vHxT5afzym2z16k64y+fggxKrRYg4kMXPlH5LD1fN4J8txhbHf
7jvbcY3oNKeqd7b949vWfXzAzh48+oedvkgtjjPMU7tbJDC6yKscDWlF2Z55bnkigSc7FsWm5Vwm
5xVg83RqFIdYkw51ABRuZytroyRDags83eaRYWKkuA3+Kbi4ruqhkG5ae2L9WKKGD93juaAcHbiF
xqOjG8L/GhJ/jUp38ADAuPuKzXM82URc1yDLU2vQsuvcRkJpu4jdxv8Fq08HHXi93hyLxWbjLmmp
DsYFkhAtPzAq/s7hhXc1jLOhlpkcVrSGbqN9mz4naB+fO/RmUHl75hCjH7ujzGwi7nRJsZb4Cl6A
RPD2iLxpsFrdyhx+9pOXTvpL5ur348xCwV5LM5JLKtttZgtY5Kp5seqll1VqHuQKsl4p87zZXzHw
Vlv3+eScKZucy7tEFDoRbPr9p/R63nxytHZivnmcc/hj6WXbRmmcU7c5+7FG93lizRfuWpm7EMV9
OEf5mWwcDDL15BMNVhzp5xJnYqFyht7ncw3uCueIcsXjm2v7ylqs7N4aSidod8bWur7YO+/zkK7j
AmbL/x+tI5u2a9pYGwx0SsBs2QBlhpeMdo8Ufzm8/iXN+luGbnN6I1tyzmXxUiv0JqMfaCPTLemI
rjUOFZ64MEEQorq4uNA4tiqs0tNI8Xjl9YxzbKLMBC7Xk25EQoK2FUTl0VKfezwrxYv72eV2Ym7G
aliDwnGdbQTrjZTISQEQfD5b3FcuXhTMtsC1stK0GgUS6S1svliFJJnv5w+b8x6Vew4p8b69uqUF
RtcfJm3S93hOHm2718iAHnLyA5nME8fJ5giAwrgW6axqm2gARwgmC8DaIlhRODUdTnYNIMrf3Rd5
JpRGekWStLcAbGNvsbE1JB+IpwmmSDfxrQ2hxlo2Hkj8dMgiYyObqWKIzrgJzugMpVAM9JCaYdN7
dhPnUbM/kKhxULWn2RJ+T/Gkezqix2hTcJmd6jjHnanEv3jmU/LzvlBM5/JGBBhdajAakWLCHJKO
KSD37SeCPlQdU0JeN6iV7fx/J4UjgswTnct6YrQBPUGyWMwDF11TJHCu+/t8TfoZIypUSEf3ZJRZ
fiki6tYPNnDieCZ7Mqkx+jzrx4dpejIrqkraLpqn5FYS4BhSnqyxPjo2SvwTLBx9oHTR5vgPhOMr
62x5B2SGeDxNZhm+eGKd9H6QjVNPs+On1U9cjY490L4GLBfTFl9rXiVu0oSPiDHPriqYuST9h5i9
Tl3hl2fz+Jk0dyMSjJueaolpRrcsp2KJ+xdk+RGg8tzzW9j7hxM4oqJ8F7Q27eosknFqqf2GdT4f
F8BfEcDzoIUnLJ37Qs0lxliDKuyvV9kAMft4PK8y4veWgs5QV3kVjG218OrW5VCkP/8ee6x5qHIJ
MHqgmAApv5gTZIcJCiaeuuBJO++6GLuAfV9wpWlDL4roGNRBS9RcRcl5hWIJwlJz0WPw9fk+dzwh
ZIzEDM0jedFQLVbOZJZg9oRbcuKdH2Mo5MgsO5MKYb6I1hfftC7oH/6kzl2MfxyRn87RfAkj66q3
w0WrTBPUntfI6+MIgSFr7wGAhb+oPFGEBawVaImAkvT9o5wu0Y5IMy9yIiWz+GpCUM6AKaVApTry
pL1lHsptSK4Pv3q3Ww5LeR0mcKE97z716WmFEXXWnCRV0WW0X9V/yz5qV4WE7gznmQebMZ3IGNFh
bIoyXEOpGHDAMgkAab/JeizfWXqHiJeMnU7QjCgxdiWSGrOPFSqba9oeCCT5BLqwRF3N4+G+THds
jWgxZkXJ5EwVTvABzvaxdVDmwsPcEKyiwJgcSkCcu+Jo3R/eexFiASw1/TZaH3+GcNwWexRC0DqA
jfNc+8x5qVlPXtXUYNZcQa211hUJHXGOBTccvZt24kcHyBgSHQy1Fc2ct8t0hbUHn7KvZiTEwr4N
duh8cn0oHlOMVbm0gSBEOujdpqdT23ybPdy/JZ5fyHrxQyJTpkDC3WYOklwd+YUWX4NskOrdefLj
fXIcmWD9ecPQckMOKEPr1BY3OdH23AwKxyVkh1LaqL9KDT00dNmR/QcdRXDQrezszpxHk0eIMRKF
Zta6XoLQGhtsFxEHg4/3dcYwlLEsyQZNWPsa8Ezrxf2L4FnS2yaMkeOcSmaZ1xI+31r90r7Qhee/
hmW1sHyei06V4k/XQkMkpZh0wTVjsyMVHVJVjBjO+Ghtq7Cxy4G3cXEyQyd/kWBuIphpUmHkIOGK
vvSQEolrXnhMMLdRD5j3zQJ4LWh5Xq/bt9iWAdjwciX5HJvY0A2FfBHnhqYdpS+mGGttGEl/lq8g
Kb2lWCO8enBelxbnQZ2OPRQshQKcLYBz2TkTcTBOYle21O/LyNVawx9Dv0xDMP+EOUA8Qxz/YdIA
jOgx7oPYy1lDRx0fh18pBnfkJewm59x4JBh5k89dVHVmR68KeAJoI9tiVmKBbCPybXhYE141Ytob
w34f2ZRNgC2zWGRqfVWKgcKDtlZGopoMHoUToV7Z28k2Ij/4tTxgRiNy87Uc+zteA9ukaI7IM8J/
1YK8a08gvw13cFE+Q85DPp2EGRFgZH920oxODCgyKTmt1idr68Z2+7Qge+EdnYCX+QHDV+kTLwUz
ncUckWXkH4eth9dBuzxe7IFkT9EcfbZ1A6+Ww9+kvIzoaN8ju9y8zITMwO6852cdt2bY1231wpHJ
yYd8RIMJemiLYaNX4MW3AyAWof0FZW/19Z1Dht7EH6Z2RIaKysioYz/r+aTQvYPVPsKylv2thxEl
q8OVxxBVonuU6KGOKKFc1ad6BobiDphkTW0RN/kI56G64IVWt1LR30lJbG+WpBqnShsgfj6aQrWP
RALetRLNzyGy58WJYHMLRfk+ucLm3d7pMWazfZUjItOO3++DldimrTxq6voq4mBtOy0JQYNfTvL9
4cBdt8OReont2SqBxZKYAdYN+mXno3KWwXZ4+mLHkZRJ72LEEGM0+jjtZwlQwR7j1A3zkNRdSmLA
+HYLRSCiuIxsWfOD5vg0Gx4a2e2NBecH3BfVP3Et5OY05DG91bVgla91tEmBP3LVkSMMHL3kxa3T
1c8Rw4w1GVAwPIsmzlWJFoaQEzGx2rn06/zcypagkKgil/lSer/4g6Oejhovzpv0UEbkGSNj9nqg
9QoAlbPPKCHRwzLkPeXTkeSIBGNjQqwE1usYMoq5YsA8JT6ecoIlNvryh+wcbO5QFo8lxtgkah4K
ekpv0O5/YMcwTY/39sU5E8/iGDaJR4sxN12IpTlGBFrPNt3zUDjY/WIXm/VbO1jGgRSL1ap0Wlfb
qmeAFyQ2L/HAoc92ZkVnDSDbNaQnt5ufGwfP0H114DHI9mS1WVX2ZkIfoeMxWC4iB/bblRYo3NEU
h114vrfUXM+yuakOKnl3zCvbnHUB2HVUUMWw1+X74kIe24+QuKUXKBagtT318T6n04HHl5iyrVlG
EqPD6HKjV5DeOWEvRrLS3BxpMg6l+w+7xNZwykjF3lZq46hfdrWwgnZVer9SQjtuNz8KLMC2Od7t
dN5oxBxjZYpCK0olgpoXzrPy2SzLlCy5s1z3HT7plj0evb2pGdWtMsDhwwT87JdiXZZZh73Q90+P
80Dc7OmIyKUzhjKm2u3uP+9/ebrFYXRIjOEo2z6tSrrO4Gy3un2NrGSvK/Nz4HQVKZ/NNZqiWq/g
4eBxBY+xIUY1K/KuwbGdTnDyyBzmCr1fSOzxhmY4GsXWc1r5fLkk9H6SH/Fh+OHdPz6OKWLLN3Ku
RbJwxcWsg7mruxnH1HKEi+2tMvSkihR6Suj7S1DYfwUo230GOJLFzkGq15kYlgUYCBaY/qg5W2A5
0RgAUL97pmLXdle9p9pxXPdL2o3drPLIrVMLgJJoNd0dLMt53eznpcozOJMR+5dgsx1WWEMkmWpD
Dc7yaOwQKZW9/c6bhZ0O2UdUqPiNNFMpO4x/ZWAQKMui+0YBDuYAVUb5BPtuLG4HIT2vO+/D7eUa
kQN0SNRHCT3P1D43xJIIzhHZYhQmuW427wAZyyDOQsxhzWAZ2jM5HovsUHrx8xAcTryYj2eo2Tar
ZKY155aat7NbrwMkO85zPhDF/agP272/35QkFkEo020pVyxaeqnWVUesHZ8MR2XZYcf8UktGKyEW
65drzTIeEqtD/Q7zXFcbJ+fLD9z+Vl48xGLXCokspJkCkrqHjLFDMM3gWaH7zmvb4r0VbM+UqQqx
WFOV6lW7wBrdzeFdfUdBjdYJ/8eYiG2bUntZGKoG0pegoBU9d9jK19kdVoldgfF2JkazdAT3vi28
+SB3tOsGoDrSriRKijBIQVNuAR6yT8mvBlBNgB7ivBoco8sWY4pWlpRZjKVKZkOigNQ8o/6X+Apd
JNjUYpgKO+VTRV2XSyaWpgAtxM7d2T5Zv1rY+7Y8RK7NxV+cLlsA1PO/5Bgr3+qF0WLDOy0k0InC
XeI/GgvlV4RVhabtLWPiHbwd52n8y2V9EWW8u7YURDOjS0mGre8u3Jk17LHM/pNr4Wnw/adQfNFh
LHx9zTq5m9Gz9AHOuV0ENlrGKSLVGdvagKPHJTidzfkiSH2OkRQ2gLIsTwEIntEOSeffMKBJATSp
p4x3Bc8KxultjuhPOzJfRBljL2AmqZUNiOSzD5Luuu+xa/MhOEi2ADh9a1f5vM2hf7H6XyQZF7AS
qubUC7hAAMzUxHhYUag7gHxxOJt+Mn+TYaPFExD1hjMNPJ7T1fpqDS7yRcX6GtE1w9xxUI6w3Hge
3Z1Zz2RVimd0OZjrvuWPyo8kIYH7o2gdDl88pWNDxTARmlyhK6owNxT6quti9NxbkCV6DQ5Pm3Yh
wzPgtfdMO9NfZ0nZH7E3K8VAMQpISabbAdZPnyIOVzzLxYaJeoDV03pHTQl2rUrkqMxR2X3ujbnm
Ip1uc14ZnmwwNqQwk7BH8Q2G2MeoX/RyX/Rub/0d08HGhl0gh3mi3kyUfZSW2KKNJaM/KeTWBRMn
kdVgvHyVLdDbkwJ+y07nmPu8/xO458kYk7JRyii5gMNylW1+5jZsSL1avazwHHi8ttrJEF/XDWy5
NLDolHX2K6xZlcoyRn9oDfwybFJwAWmCDPB9liYdrBEV5s7SS69kvQSMzFljpapTFY6KJWDxIi79
rOGI42SjuqrJOt12hC1rLEo/kAiqk3al0/I2bFT3s7AAXwb7b24+NPsB7cmh2/qhq23eQwCeGg7n
+qb0bUyeeXtytTJQ5wJ57FAt0Jl1+rh/lpPVpDEBRjzEILoCbBwVQH/t/nQ/tEXj0YZelDZzCOP7
88y9T3Ayoz4myLwzop7lWp+hHgicIl9xSi968Pzn+0SmJGRMg3lYLpdGMYUINI5H174AnyquOFHz
ZPpiRIKF0k+acx/L9GL8dXmIX6pf6M8Ia+uduxR56l0eE6JB2sjidq3YGRGFa8CYQrAM7Ac0CKVk
RX1ST3M4B0fFibVXY2LUMxkRMy7tRY4uIFY7GNd2eK/HZKCiy6oK4H8R9W02WyKGrQjYaYG2OeiY
yBYbYgB47QxedrOSYPSCw8+UIIzpMfx0Etq4+wj05IjELyk57XLgot4XtkkVGhNh3sRQPPeXTgKR
s3v04a21zlv+GjnSa22SaNGoSPr34O3TCwQrnldcYIjbK8Le2vgH0EdudGt92ESaOhtgJBLkV9Y/
qzlBGCjOyeB4nshpUeLeIWN+636morABdkHMWdvAdtceafLuCi451m/SxdcVCbVlUdNlyWBCdlkS
Z0PV0/sDY0fxHyMYb8j1hWczbuH/H6c4osUo2hUDBllQg9azrxP3rXzQvXh7QS3OPgOuzT4EDpoA
D5bmAicQjxo3jzx9sKMfwAhrkmCCrhfxA+zjWwAcREQYHrxhnefzTCn5+FAZedXCrJCzEnR8YL+U
L+Hhvj5M6tyIDUYai2R2CS5nfD5FnCQsWtvxzlyM56lczpgHRgjbU1EATEPEWaHb621BonlnKfbq
Jcc0rdUScdFzHMXJ1MeYIj3VkZINYVFUQQGKNB1xdN2ZU7vkcODOQPE4Yx7kS6T0EjbEUIgnzHub
oGItlf39K5p8vcbMMI+wol8vYoq8NfVqMLKJhfQKkV44hnHS9RxTYZ7hvhSHEA0EoFKiO3mAOGRW
7s+dp6UXujxTQbXjD/WFj4amKcPAmBBDTCtyzFmpMog1dImGI6Lw6cEgck6OCtYdMmwS0QzMWBFE
BWRoP9PxYusbhaC7HLW5f3V8XxyxicT6kqqBMeiUI3ed26iFn60Hi5zgUr9f/g99+dPWdkSQMUDh
SUokNZToeBdGyI4/ZVuxU3SefvJYm2xb10eUGBOUpUJsJglOEaqEbMPpoQaqwYAWEv9BQOUa9jU6
CD7ovmsOT5E5gsLmFQujrI2g0gCxbwcPw3x1WHqf6sKweNdH34t7ksKYKCDQm8nQgY7fL00XIwEv
w060dipaFu/L5LQDMjpNxjRFkZTUlYnTfE6Qp0eDnXvBPKNpzefzDXTtc+cZ1n2SXFFhrFSpNcWl
SiAq9tlWb419F1e2pUX+LNlL3klOmsQRf4y1kk9SaJwaKILdURwDeVMcZyqsPLfBm6fcjA1RBq3K
YwM2XkDSoVvMNqlf/9p89shdVtwtObxrUxjnppuJZZxdcIbVm/yCuS9FJo1Dnpx5CQe/ARSGZyjz
HRLtMDUVN0M8+Ux/HSrb+11eYiUSz6D+XDtYKR5u3HU7lzOCnVPD7lV42T3zOo+nX50RSca+BIAE
zQWsD6atYzCa+1dYzU+sgXjmXiRHxxXGvqQZZkWrWsXROhTetWzIzFFevPf7WjAVmo2smKJ8dwnQ
Ejkrgh56V8nzqJnPME+5EF7MZn2fzKS/hn5tLBzDJkdVYNQbjrFhDJKBzuP5sPH4o6HTh/X1fUaX
k0aQtE7D9yvHBn40XZbRulcbc6j3+Zh2cEeMMHocAYSiC0wQQpO7ZSf7cBmuB8HSWnJe71D536iP
F07b/l8M1RdzjErr3TmNRRk0VYBvE8HBImcUoX8ZZHmqyPs7F1VgUiY0GWIsiDg3gzlMBYucu4BK
3hme6c98mz2pmKtokIptnkorBIw1f+SS8vDHS6OZhoGOfuTebgBpI9dUwlhCYwbYLwowBeB/z4jq
nURLWlzOWJBzJYnr7VJLEv7VGzAiy6jz6Tx0ZiTFAzxV6JgYWy9Pltf6nsw1zCrV13scMvosN9jF
I8UgZWtvBZHd3MbyEXePIYmXDxRYH5yX16srWgF5Wi6X6Dg90tAGLgyqX+/vwHKzNq+IpXYwNJy3
d1q+RofA2IAQCf/EKPDL1rKnwqJtsEARcBnigqM79Dv3ToDxJloBMGsCvWOwti7WkkzChVVan/JD
4WsOh9jkOzhiirE4vdJplZSCKXieR2w9QjJhI+IAU4uXnp4ERcTKtt+yy+hLMJw6Q7tSUkDBMeZH
GTspwsQJVh5F9vE8C+C2DdF6DPpj1J/6hVgshfGO1kc8zs1PTZra0a9hLZR+CtVUwNLco/02+HLr
mtbt+T89KSHhTizdXM17l8oYp2amN6Ikgxyt0g72yV3sF6etkVvIikWx7cEoBpYheSVQKSDGhyXd
OLV75nnEk67AF9dsLlPo5ZOYRJAtXEHvvNXYEBas5Dmm61HfpHu83v9dGDUiSZ3nkcka6ti4pldw
HiTErZZCTGbwQeZOhG0dnvracrsJODerM8YqDE4Yt5mBoK/M4XyIGWouS8GPsIEKeBXvvGzSdLpg
xCBjsZQYm0KHjtJDm3x8uG49D2CeHOvDMfw6Y3ySMroUqg4iKKBmgBBFmZabf+aYXp0xPEjVS3Hb
hHRNse+aripYDh4y4L7yMDF4plRnrE47w9s5q8HNM/xR7FS5kBA4/HTonXNstzTzHb1jd2Nnvd6h
uzegnQO9Fa90zCXB6iBjK24EQHfXi88dSjmBpTlcz5Rjx3XGwqhBWwuzM44zwbIOO9rJezp3ifET
K5+R/82M64x5iRUthGJTWmfiH9dSbgnvJUrsWGFKVPvfxYRfIs8ma8s8b/Q8oY/0Wz1PnsI1ABgP
gG/qyWzFy/ZMu1m/nw2DsR9RfsrKvoDJWsNmuT9zRLy5D4zT6OD5/9JDHnHGGA/M5F6TGdB1aBPj
aTsgpMYJ8gbHePJvMCbjcjElowipGbaT3UVHXQQNkjbyBbztE1xKjN1oe8mQ2jPkHyNWtzQj8I9W
KBb4XDtPT+aOphmM9dCTMJFj5TSgoITeGUBTURBu+C28nhmevTUY4yHlZTqLZci6f6zXHcm9kgCP
SOLOM092XYwcFtbBD5Qiz7MOZ3ednwoCZyxyZo5uWsEqb0h5tcsz0Ui9grf07p+ijdlZ97X61sx3
70gZCzLTzSKIrxATJHswIqpZso9NyqkdOYBRWwSVFQDs2O3RGCpFTmgZHl7UEL4EjXf4SElcWWKM
TCtKWaJV0Prr0nUry7xiVTywlWcLVEiwVfE+89Mp5S9NZDcYJ4M4FLIAeUKCco2FUQsgPK/3LwbB
7jJz8c6hRoWGPWpDwRoMTTawh/sW0I68lKqV1G7QU7iDsl2sZQwKzr1om1vv8fodYQ6H2pSujKkx
IjwgiVd0JqhhqobkdmS9XOGdcCPUqbzkmAzjcQ9p0aErJbs5DTOSAA/Su/7k1ZgmxWJMhZHS/JRH
ea/e/B80+EfAcAM4PapZ3AL5ZAP2mBIjgNcqFpMuAD9nlAebASvfMNdu0UZHxA+fiFlMrBvl3dVU
hDQievtRI8lI1Ty4nlR6V0e7E8Df6kRxEhEgvfOEkEeKeepUY8gBsQJSNLl7tE2kL3pSH5UM1J7f
0+P/JoXsxIEuIntxphcXzE8HeSBahrourTbEPPyOye6o8SEyD94ZKOihUYOz67zCCJnvYrLYwOYL
9DqGRDXtCl30luBT8vpCR4txcEv6cvFlJv3B8Q9h3sPkJHWnhmqevbabhoA61pTjzydyBkjAvj9z
HNDJJhhDMUxEd6qGbjpGO07ZTI1mZQ2nGhPUkNb/Ii1x7pL+7j/t1xcZRjVCs2lnRpfDfmG2CwP3
gMt7ouUcnjfGocNqgyIOYmNQFUQcEu5CrCuKAHZIcHD3GZp8fEfndrvIkdrpJzQEhDIYwrvrUqSl
i3cBDjyyefTNQVrA5+V4J+c4xySp1R6RLFXssTJSkERjM6Bs3taymy3VdbsQUImL8K7a93mc7Iod
E2S0Qu66mdH3lMd0WwFG2dtd5xwSvPui/z/iqb8qQ9q2JXg6DqukIuYuhrdE+0btd94WIXH6Ef0t
hOwYTqpoiSB0kPXnI0yWraEjAPBGHpAXOFxRab4j7bfJ9RFXqiGEmhRVNH60BWt7soqKnD3lUV9+
HvRXuhf2/7AZlscd85rOVEkDjhOIDttn7HOgKebYLv1klTwCV4XX+jiJGTUWDsZwhE0R5alIpfHo
doc4sOHmYWUXasIv75+fXOD+aZfk6+4YAyLUISrQCshRPJKjDV/T063+kWtAJn0SQ5aAiG7C3xIY
gbzW2UU7KwZSyUAv63eqoy6tWHLTOTf+nuRoRIkJSFopUUIDTOEA1ZcYA1QYnpotgFPAMVVTxS4V
HbCigkUvooFVld91TDpleRM0CtRYmT+WP819/3qu0Dbkhz/vy/1UHfEbJcZBuJy12Sw3VFDyj1v3
52Pzsjedj18EkT5A7NP/x9p3LTeuJNt+ESLgzWvB0YoSSaklvSBarRa89/j6s8A5Mw1VY1hx97lP
+6FjK1mJrJVZaVaaPVGYkfHKXcPMm8ALuqHOxRXqg3l8kJe5b0xXFbmaF47kZtmbOsh07dJ6vhTH
wv3fWc5PFnitxXuogYEcQNQkmUcj4XfFhuOYCrGc8wBkx9td5/XW5G20Hn5iCwiT2+820USByjdp
FPz7RVYl49DytxRtjpVkuOE/DacmHz6JnDN4bJLbzsG3n9WD7mDkrzDBv7LZ46l1/zOvPX1UEQcX
wUIhaOrNDBbwFnZK0WZ9wKN6tj+KdimjEI6omofEzZexnRcxMSTOYEKd/ZtE6iM3/BgOA1Z3XJNH
FIY1DXyrSAej52n88YS4+oWdaFmJdb9JpG7n2HGRP3kRP5cij5LlXWfmM6RbmMuN1yKJb5JmXF9o
M0vSCSS/MayoQ372NE2W+PljY7Yb4/oJPyjOBIMmukVZXkpecRiqKIgGqsOgeIIJfxdc5aKEZ14C
g1LI4HQw4ukAOh0bq+41Ag8ZmXN1FFkZTAqUrv6moyvgI/lhuGY0mP1+g2U3oMQ2g5fibKani9Wx
0oZrLe/ffiH1Ebog7SusxMIvbHcoTGBVxRH2NlVuY4MrEKoxiakfUpko865N/QOMjB2r730NPr/9
COr7lLEcpwEPNYHOWiEY3kVNwtFJxAy3Zn3/ZeSL70E58CjyjbwyMpwWr+7uIr6lV/v5q/xgPe/X
Kl3fTkS57n6aENoFOFG7s6yN0YB4HNVa7+m4V4hEAgw2Fk58NDBVgIjWxQrnI/aUwCC4Fy3emMyq
8dqj59vvoXy7GMMTq938mS3rQ36bPlQLPCxgu2xIh5HHOWe09wxGAmftzbeUSje9cLUn1okwS90f
x4fwSSxBCxhYj/LW9Q8D0gTYzBXYI8HiCLTv1ftP3xr37QcL2laB5s9Xp7tfIs0PBkPHzxhRREQW
xK02njNgy6qB1WsMGJ0D9jsWRjPu9X6eGGpS8vDPuO5eZHXnDRITzEG3dUxbHIp6OYhtIFdcexPk
IC2eSETwkRYfTA7jHBjoMHE4P2PuGrsp694BKUiLQcbE512BA+ZktONdbk4bn3ycnKAgClpvHpKE
5BaC1MK97AbXfABnk9mGoMOaEXZ+1KNkr5vxj39SvPpmbRSUFXU+GYGKOwc8fUX1CjNe2K3H9lsM
ELmB/sKbaFHsg2UCmveeRqEgqecT3ftKLT9ygvxn7xF/sriIYJ2GsRvld4aBrcS0305JQVheGHLH
e9A/klG8yYWO/CmH6BKdcod1bxjeS6ZADAOHSSZo86e25sWhto9p/cP8nGs3gcuCzPl3/2VXkqTy
hi6IikY3PnEt19a9Bq0mo2OQpH9QvZ/8XtPsf6K/hRxKf9ogeNAe5Lw4lhcRZEl49A7PdskQtIoE
C0GU9npp6I2grmbtzQ4+3rXOWwBvcF/MWnctwsM/eqOQHRnDRvE8iGnNxnLGB2nvgdzxQH5t4Vky
smmOt8xFcmQmS1Yt8Y9ketQ2knW/61pIHrAW7cdvz/E/IzINZgIAYq5hW710C2HUQ6BVwYUhGDPc
iXZthvBbHmAGy5MuzGr+yvt0qdFbtLK430nRBVivgnNJ5LgX0Miu2G+Vy0pgsLRH4beieYoiF5DC
nRBdvWEaGv0uaL8w79vHWkrr22lovDYqMMDO9q5qpiX+9izwacsFppTbLWdtPudWl/D09MSQuupy
F5+LwmJdzMqkD2cddmZy0g+tI742D1bx/MVZn4HLXF+9VoL4dkwqhEz1VKgKDQJBSiBY9bFtyeWr
/QBWMdeOC6u4uDgcBSF1nfF6qsyysJTqvSTO1icJuN4uzPzgGgHjt2NRIMJPEYYQUogqrMaZt5yG
pYnBYoOoZmxz5zTcT2b19DU9by6Z+6XNrUMMLzBLuIPLN/ta3AZsGQoMY7af+R2am+qvF1YH2toj
f3nI278vROhg4UjLBiJa87YBGK9tbsJo+9cG/JnmJ4vqZj10Qt5Jx8uaFwSduhJprHB1j1mVq7qr
CtIf89/xMX3+FWx2TWxd2hPevPu5oMnQ5FpLrCou5FKXYtDaSCgayA0O+9fqioSUtEMiw7ygiZBx
AVdSNt9EUdeB94cqrDmIiklyFR5Q7r98Mq74KiIvTkPdgtjzq0LXIaKwjqfuh2ZjVO6ySVxWvnD9
iboQRN0BveQTpZVHRAbVBonJlMRfqAphbm/uIRTtSifCubJbK77adoEZdId76vHMJ8+snua1qyAJ
Ko/1aSggITWDq7Kw01ALeE9RpzkZVcSmVBKLFQSt5n0kUcRrTMB/ZJpKv45jv+Ybfb5tztnrbA9N
vZVrfj31aELBCDDjG64FXUtxlGolJY/GMYe4mFjv7xM5uWCfTsjD84bZMbT6BF3KogIVbuTgxOv5
aHgDH19PVwd01663kcFwguQ5M/5a/Vp/VEk/PhMkfnUl+ZcqVXNIEQzhpX313cEGxernU8DKpdze
djRULk5IvzMTyZvwNtBwv0MifcTTjhPsELvad/p+Z7sY7/tNDh552JGZZUhVd08WUnmf6hm0aD99
sJNYjK+7BgLL3zOHIAt7FfWKK4VZ43xqV/Xedc8B+Ht/vZkjWiG/zEZ0/tEQr7qUSYU13ChFSlJD
B/vX1wBJYvLjYSduvAdG+MQ6GgXhusSlVZlADG5/K2C1VTg8NeJPnzP5yjW0w31NsmyXZuzXJNX3
0WGHm3/1ybwIzTYic+u6BC3geOplZvQbGF4yeXrWIg1JREOKIMzJYJXSZodaJPaGeHiscGBWJq8g
ncO0Yz6QoTRRmmEZzFpMuhRHaTXt4J3qGuIQRHWHITKjjfnkYYxte1+f61fzz7EoR+hped7Vs2Fq
5wsaFDExev/vr3ra5UEo9yd6SQjCLQ4HsQbRDC6Cq77u5A/svd/4J+Zw12qMvRRHuUK/EdVIn6EG
S3ETyyrkzej4pj06b+V217xvmOPja0yLuGZ/NEgBdxr1OkYkcEAUqjML63+wg2imjHQf590B5lwd
74lut0S1Wbpdex4tRVM4PoqxL+pJIFxfRhfuGMsb456oLNNnmAjdpl7lei3lBVTaXHoL5BRoMGBA
yOrLeXEQbT7oAh7Lui/GCWteEMDMVJUgODfnYcqzfgB5BHbz/bxgVfMn89ut1fyX347uTpe6cBxy
3YcCrdbm8OWQtXNZYfta8fibFAo6sklUqi6DhbxY70lEsKfZf+TJM0/QO+Fb83YsVng7/8W/3d9/
bJIuEw76UEiVAX22FRGIt53SuVcDFQTUXL8YH2+1ZCBhbwbqKjI6a2iqnmiq1HJQUuHajqbFPwtz
veohfzR1h0Xft9Ztqi5FUWDSNY3YqUYizC7N4v1tiKFJuz3tRsFmtpqtIvDiWBSS6GLSYH9GBtt4
tWK72kimBd4yxuNgNepbCKHAQ+2HXqxbCLH0kvC/1M0l/cEA4NlT/GULCxEUSHRyMSVxhc/TwxY2
vn2tSWnqW+1dMHeNyqR+Wbf2P/JouCgLXqx6Hd8I9TRpL2yKxyI1i7KwOcMK0v0w2V1PKseILRDr
iwUmN6XIztvH+8e+hed3jk1DSpZhZ4aEpOl1X9sYdS86oMo8Md365MVzMeNAso/zGcVkK3IU0Eup
1/AVM2TbnV1u1Zy0W0T5zJ6cVcBe6IYKA9U0K1pljIRroZO430yTiVTTSL7UlOHWWTdFozDHKBVc
FQ5fIROtwMBY6SZ42uyed2VBmNx7swXdUzUVqyhJq6XhCFXPeZHjcRuB7Kwj7uHwttsxWRrXeviW
GEAPxoTclCKVC2nHISTYdRmZ8qv3g0Uht5qZkBRNQm4C3BYqve5cbf1GaqMc18b0HySrdL2tdM42
w1mel+5WeNSiXob6ifQZE/X5vvGu+8OFcOrOhlGnenJWCohiQG98PKnmCdHuuUFuq7IHc67Obyz5
/I/cxh+xNMlGkQhlg21YwlUpNtnmwRx8U96jrWJeLvKPCsALBd8qlgufP3hCI3kCFIxGlmPn5ATr
t4zOQv5/zyQ/W7VQVUaSCfx4aNqh9KlIIJ/wxmr2G45oqyYevOdfBOvEdpcvEKXe/3rrDvGPNFqN
oegVbTrWApJLc1HO3w0f84hqXFjoI2DIWnUgC1lU5GSkRjEpEk52PEa+pfa2LKKJtnSem/dLjLUw
LstjredFFhIpDIsqL1OmCqeTSOdkonnYgd7WHmzRQPHG+pwu90/I+HQSBWRRVXj5JPXC1endbCM7
F56xXZv5uSj4CtN44pIeEirOGh8b8MvG2KCz3bOmBtcxeaE56q2VBZEstRk0ZyFNF9ooEmMMEt3y
bHL01ZB9IYmKk5oa3AVKPQhIJr1a80v1KpBr+ZybW/3g/jTN+LS5JPYF0Serz2YdNxei6bCpVfpY
7Bsccv9+fHeuY0mwSZGYySYg/Nyr/7RhwRbrDlBB1BSnhSc3OC30qggmX5LwOdvP0/+XsSGXaNd+
5B/3rXK18ABWiH8jCr1dPhC0QCoMyORdvNDRntbb4dGoTM4162KXmOwk2mo8+kcinURrpT7TAgVm
+gLynsBEv/zkltv6Q2c9K29X6i9/vpBEYUpU/VufSg5WClQ4nBmdX7o3dCUdM8c4K+ff5yu2SrbP
w4YL0CCUb9Ue1SvW+3Y203s/hIIaMW/kahBmWwKrQ3VKnAyUfq+3jzpTnKKXg/FVGfeG5i/R/KrK
kwg3tEHnvvPebA1SI22/7xFpODv1A1U6hsTVl9pC1xT4JFUbGtLQzjdVOGHB9XhrQZOvU8V8ZUss
dVL4I9aBwesTZJV25cxLIV6zw2jq4GbOCYboBBckbm+Dbf9wZVAKYbYGC3FR+jEsa89SNMuYKYBS
RFlVAx/XJzvMNvZRm+qpwoVlvhjnM90zIQqOBLTAp56BM4PIXnZBmwjWtehHAR+Z2eb/1V4pIGo8
QcgkDcKixDzunY9SMYvC1R8sdKVGZvhPGLbVBQjJVFiTz9yNKg9z3SM6xLsuJIYJD7nxkG26b6e3
cPeOHukNmUU9ykoezh7lxcp3wamOMPW13Z4yqzQ5hTSuiSBxn5jBEYybyfGT2RV727Bx7xdQqOSn
XqSq7Qg37Rz32PpyPNXmR0ji3XYmhbeTza4govP2fGFOnTFCEIWCIT8d9KzzAUNHC/249Q+WA1uj
WVl+x9u/L0JhrxOwulXo8B0754heNckpnPy5N2zDRucUXm2X/iMzzc7doQXU/dWZj+fH1G3Rkfoc
gMMHDB3u5PKnh87GxvPE3LwMvTswHtSrmVWsYVXn1xAa+emuoLBuNK4c+RmpuA0GmJPtYNWxpYQO
l5B+a7zsKqxb3z+x8kurNemlYOoKD11gNIJ/E8w/KSQLCQY+Xo/8CPKFXfvGl0eM1rNSkqtR4VIq
dZdLPzGEEmRDV2QGX0/H9Bz7ppCim05mXK3VsHApibrFadioYEqaJRnoc5fNrDE76HIn2cJRe7t/
j1f7QBfC6E4h8Gq3ch5D2B4jSH7pxO/BSb2mgdVuzVyDzyntDVaCpdaD/SCZu8ze4GKrGmH5vblA
S9/m5e+gbjMf4OGdV/Ohq8DizslIzGI3sxjdP+/qS3oph7q7gp+VQ2pMOC/GyE6n0jxj65WrmTbZ
wbfN89mRySodr+HFUib1ZGmbvAvKCWcbWvPDiVAMQMP2jsmRzjLRWyPOAjZKOf5fE903F8l9A+Xg
k26yPPUcgNz7UFTQkEaTr+JjQYHG6XiMMYuNjt3AmNtaP9k1y/lz3JNGxQVRl5dq4EGaVxFM1+92
nfuz2D0xrG8tzFt+IApRjLBrssYXhKsYb7kz6tFTYHoca+J7bUBIXYqhIERpDbHL9Nn2XtCadEJr
0vZMHn/YoFYCo9CeTUjN+lYUkkyDENVRMn+rfWNZCogfntFffSqdQEH/LTOrsha7Ls5HN2EMfZJg
AhziwKJkONkeIxLYN4PmiPt3eLWEqKqYelIVWRQUOvYQJiUQJDAYXvNpo81p3MicPvrAet6hhB8h
9mBmcNYi5aVECp0aIeeCXJAQNe4rNBFzaFjAYxKZsKcnjlHQXrXFxeFogCqCqW372UigRTkzFSjx
5b4CV/FoIYLCo0rtOGwbEIUr15LyqPwA405rhlh4+4882ULQbJ8LQMomPonCDmfpTSt5zM2qIvMc
7Z7JyrYW1S+/DwVKjR9onRfi++w7jyDK3j1gu3N8errM7EHMStCqnS+ORYESJ3FNNHAyfJX2q3gT
sBAiFayYt5A8YfImsiyPgqYg6BpZu5nD3nk/TaSEOaCCDHoD5uuBdSwKnko+N0BwACUWFliKJit3
tWduB5hgFQjn2/IXqC/0R8ESD4LoXG+UOWN47K7CeSdaz7PnvW/lq5mnhVGoVE9YXoSVHmYQg4Sy
7L4e399PW4xhYNXpwUZF8tncB+59kSxkohkgu5jLOj6GZYAB8ljhKSvaQeVED/siIngM/R8VqVJY
0etVKxk8xL28ckTeorsAHRv3j8SAI7rNJdDKoREiiAgi0v/m0TVhdiLLItY9IyrG2jxTrSkGhUj+
iEUyMRh/8aLyXPjGrbP9/RiaLhwjyJdMLCRl589WI86FTAqcsMFRbgJfxS3G+Nd7dxgfOFD8s2K/
W9D1t7H/ORoFTUMziEFZz2Iwuglav4kUDpZrI1flmazmmhkM7smigCmt+k5P8Xq4goxfOHtkx3z0
rZvDn9NQcBSKlSIEpTZDH94mr8fSPg4BSH2lo/yangr3a8OOYtbB/Y9MCpew46gCfz1OhXTjayWS
JiCanfz0C3JBvprhG9fx9o8wCpsmsVGDJsEBZ2HHcHv/Nq2midX/GJ3KU5g0tH0UxRLOojkfaKU+
n7fZZs6Go+8vx343kyFuNXxeiKPilkKXe29SII5DNPHa28Ul2Vcv4HKxGILWIF1DcXQmR5bRvEnZ
Bd8HWTKiGwNjvJb39phaSOxjbpEhZc1DLaVQljBgiiBOW0hBKcFAUl8mtmRjHx7jNKs9hUs5lBFE
SdlLYwk5tz0yIBu5btEPi3nfnz+xSJ3VDLranLoQRzuqWJxAw59CHLh3LMdHPHF1Thpp0cNyHJ/Q
rKCR0zzKQM712/hYKOTRHg8VlqZiJHiTHZ/KH+A7uq/q1STL8jdRlpNiJXQZ1PMHHazjFRP2BOtg
0TQERAYZ6adxYNw7eQ27lgIpX6YMWiyhxi4i+hDdeCTyO6KD9AsVht4+nkh4POdm4ly35zPo9Acz
ekGOTzHB0J4aaGS1BdvOyIOJ2hmLpW8NEZY/jPJNhTJwYpXjh71UaAMx2HyDa/i2FEA5ojFr83Yo
ZlU7x9pMeCK5/2I2FN5Y3mg1/bGURXmjzhiymp/vKZpWMTiIDEhmba8gvOXffkU/VJJvC4zbv5Qe
qwWNpcX53xdPAbnpB6WbbVzCznnjIbHv2+tqNnJ5MAqAxDQJ6vH2lfav7wGWP581+wBrjbBpnpmW
WPOCmmYYooFtdGAPoLSoNQI/DghZrlW7A5+T6DTzR9Pjg64xgtjViHIpitJbx7fNmGEk5roHx+D7
e2aB1cY23NTC5DIDXlmnolQI6uFgUDKI4t2X44d8jR0Grq626iwPQ+H3pDQYO08gobh0NiYLZkIJ
hh2su4g/n4aCbmMm6Nd8iLBm3MDC1i0adNg9sKuPi8VR6K62YSpkKTK62Z4dZzxeg9Nv8mvucMLM
6te42UQu6/P8F0j+z9HoDrYJHEADP7XwSq9HB5yLwEL3ESHyPLjHynis1neW56Pg2BP1Th0EnA/E
GNf8ySf+LgnQXE9QC3SxbtG8FCX5AvE59zh3M38ybHE1l7mUT6HuPOUTTSLkjy46FgCKaFbFK4Dl
e2dzoCPmpRgKezWl0bypgblg7qUm/rGZ6yUMm/wvoPvnw1Fwkehgm4hKnAVpEGzNJnELUsmIpI5V
uI25+8IY3dNXiO0AjLuwFv0tD0dhR4FYvWpzyIW5AOP1t27Df9QfLDEsHVK4MQ7/ht69pT+9GuTY
/mw2coOutAhfDczD7tw9wzjb2utteTYKSlJhCBIxxNmw9OCIZX85CX6yDsbSH4UlqurFRTE7y5wk
jzIqILfBNZZ1rAc+/7EOmq5Zqaq41SWYIOxccbYf8Q5TA9MB4Z5h4noH54ed2e7lvbjHjARDi4wT
0vTNaqZwQHxAyt4R9v7OMEsndPagWmTIWff+f85IoQlKxWIrTNDkHpXMoSE9NzdRWMhlgULzI21Q
DWfvY1ydxFjYCE3kPBkDzxstTjezpqH36EZUiN1nGMf49ege3uzAvg1j1MyHCuNK0GOsfKGMKE3P
eh0my9mitRCsGxfuce7vB2M1sxrP+o4UwsT9NGq5BP2iNQP7Y6UN9rDXJrr83+ZdDb6Dzi7soL7/
UVn+iKZ6TkStQHYDh8RsMGgg4Wuvv11Q5hxsjOSzVLoqTRd4XZFkAS9aVaYCSCNKOS+ej3icHKSI
0G1ASuuH4u5wQrTdEsbp1lS6lPeXShtdTuYHEJjwdkge1uSK1nBrlIhiPvDOzsSgooFGGFYOZy0K
w/SzJirSHFwqwvdzikkRdCN2OsNonfZdQ4N6wbr2a9a5FEHdRiUqQ0GqBVinZZ0+eufCAOfV4Ggp
gHbek+GLSgIByHnNjwy0ZeD9jPknGzMn2GfEkLeGoEtxlGlweVc2XAiV6RXpfPSa/2YIWO1xXUqg
jKFVggHjH5CAqjEqdx8knSMgkAjeNzqmHMpjg46s89oOcvCyfwVzZmBeXe0JoQ/4Cxii5p9MRz7L
I1FeOwjHBGmu25EsAGPiCC5Y83CVWBm11afZUhLlqtuqDLBXdprBCd2CQg2KdrmZkT8gOzD7Wmy2
+7XgYCmRcty61uUVkir4XCWRrwjo2B6NcU3pnE3eFEGs9BDRzg16iB0RjSNj/QM9Ek9fL/e/FcO+
6apCVpRSpIUDFDjaQejoAnsh9Dra/Qd16EpCzqV1nnr4Rkpj89VLHLnaQALOrEKzFMAmqSWWaBXD
9f7BGEBEFxfyajSyflYi2Doi0FLtNiZrm8NqLm9hC7TfSDJMI+NezRmP11fVlEFTCSg62OH1AVuZ
mda+WspYyqOgQm7jWO9mMLJehVf+KyfV9oRO1dSVe3PCeNFmlwvkuQzI0+WTedVYn5HCD6We5Kkf
Z+FWj91NM2MjCzfWQrnl+WjcGMoxEXlYCkYn6nNtzmvV0seHDVbJosuZYfksQFQp7OhGbxSTYLaQ
1+MAakbnqltnlwzu8ycjnFlNTiwPRoFGXWTYWivhloHdXdrUv5S3z/vWvhqPLiTQOYOpw8oE7JbG
YY7wu9ImJBgOvpznyRO0LaBzz730WLa6Z1V2GVBPJw4yZZgmIYISQ/eJ2QzJgnd6ZlaQurjkW/z1
F0v5tQ+2yFejGtldZcVMEtDdIc3DrKr9l2jwP3hFj7MFiacrnH/zKciLYaUJiGA/fPsNnC0/bbPe
sjwzA4LpAVoJ1OODFs0RTfUYPl5YfNIslKKH2GJBqxI06sx2niO+iO10U5MjCX0i+UTuwBffxggC
WLeZqUcKMIo4HiRQQswmiS3X0yaw5sXdP7FsePOEzp3/43WmFz7x3ZCqU4EbgPjm6AjWtcS+YQWb
wreAqk8WVDF8NL3jyVN6pYzE231TnON78Ok/xY/xNd8Cq/4/XAQKQApV9NNymMVZCBJfjy+8+2o4
kWD6OfHOKIiF2Dp5H1JYl49OHmiVN4Ei9obGyLw4p7MrX117t7sN6DGZ3hjuhU4XlHoojZmGE/Zo
qnk9Hj2UmXN7Y0T2E2v/BSM00Kk3Spk2zSRLt2/nPeYHpAdYdZ3VyvwCjun0QKfnaDmYn0Fgi8dj
GYzqb6htXVAuYPmW1WzqUhT1QonTshjlDNcMPV0gJsPbHOlbH0tQH/UDIYc37EnBth7s6pkXA7Go
hFjgQi9/Qjdx4IsCDgpCCCexqo3rmjY6pPCCmTsrGI+YG3PynZcFnRfolKhT4hHiWhOJaqTGsSF6
IBixfHTJj0P2E3HXZfxxSZ6KmZmfOXG2SuKwVDYVoSSppg6aBvkxydCBI1teSL7wCGCckxUw6FRs
AtaZkOOkGTtRW0/tAL32rPQ000YpTBlVTsOWpdlG8cSYNpL7jM4Ri+nEWaEJvc9JQKozFErIqZxX
NI/g3XlNUIn2rPO2IbJFUFw1bXMTcyYrGcEyF4NKeHTgHJ1iCaJf5z4c52OLJWjwCsNm3izrDk+e
46pkwM6Ug/mAwQdS77nDZ9ITVsaHQhwYhIgNU5qhKJImS/xt39eyQhnUoATNq+aQJI5Sbt7HGAxY
tWT2sh2yGjOoIPomy8AeK14yRF5TFOqRoORTM4xe0x5iHplQwTCNzDBTR/ZH876DmIFlcRdnQWgy
0XgDaTNFUOhpWW+owX8jiO2habsXXx9TxzA4iSHEWFGdyuszJT40J4Py43vOqhXHIvfbejpUSs51
piqNiW8mWSd/JF5SNJYScZn0MGAHTrKPoqg9G1KgG27cqYl2zL1cVoheSfpEsFg5aK1aHtRPqSmU
wvYULXzXlQgddWgsxoaUwWgmMmBo4UHqexRSSk4oz2mVYXtKU+TGSz4E0lc+5uUvEB5MpyTS42sW
i9VT0oycnfheCn4ATUIBUhw6rPST8iS3iqntz9HYpqce/e3IRmsG19qd1Je/xCyPP9LRC6+RFyQZ
UbIif/LiSU5MDFqrRwmEteDJ7qpAMssqDF6DWORL4nU9j9bkoB8dcao7w0XfW6I4aZfH4RWr67Cy
TkqM8ViBKVp2glDkdgMygh8qSPcbEuSNxB+FMkyeupSbsocs5ITUnPjRb+yg9GS0CqU9d/X5MH6d
kO1477Va24JLdHwFIMUJ4aM2y00pq/SfWZQkpV2neSdYnJcnoZ10bXvxS7HjnUGXIsFKFaGMMEGa
5UgEBU2N7fOtqD7XEyYR7TqLco8IgmH8DMJciTftMEbYs9dO3FOHuhYylGHZ5JZRB0JjxyVoMcnU
Kf1bmPn5tG2hO5UoXS8123HwU4FhfHTjyGziGoaQ0A2u6tjwcaskLu4tNl8HtQjelIOKabvBFMYu
r4mcq33g8JPRJ6AS1vhzW+XIMKSJEV6avNFCKETKZNK1OT6FUBpdbUqjkP70imQwiBZH4kHERrPU
VISsiqAVRVYtsVD1zk6QpMYMhxqmGhFirTnqscanJMS7G6uvJa0rTZkX+aOOlTR2VUzlr9abqtIy
UAH5zRV+FltZpyO013vNwFBPLAb7vjC8ixamKbcR2iRtHa3uqsFtjKodLSlJhoxgFYV2Huqe5y1u
VPzE7oZpzLGgq/angrSlpGGxVFXpI2MefgWrNF0VFSxLEAAkdJImGrsiyNSxP/RqYTa9q0qB05W/
uSRjvcDntDAFVkhsy+D9NHQAiU45bh3Ns9jw4Q8HPfKF88SpAzGMWnXGqODtDDEUCduhiUiZ6eiJ
4oAUradxTq6hpsorhm/3chk15P8ZQWeOCJBEaAr2TaqUBx6kIVYbOR0O6AgbTUnjwM+kql/3hVDP
S9iwJGOUAc5H1OAVFApAh7at8zaUp4OqKY7e5WagNbu2VpE+H38bXsC4M2viFJ7X4RxUQxNpbz9N
aifnk88fclVXTq0nR45WwHjTauwe83TSTCkcePv+Gf+2I7ggXhYVXZXB80E7iUSvtb4euOkQFpFh
K22LJ26VtzullnMrVxSB8eGorMdNpwqPTyargobB/NnaFrjQ1djJzIsBfwiiUDN9Xy6ORsd1loLt
Jrv7R6Memv8SJeg8D4jW4dGp8F7rJcmoxIg/8FhmvFXU7KfY6Bi5DEFFKHvT9JCpQmMmAlc69wXT
s4I3ydi+i85LQ8GaiNv7fnFInstCH5tMpgNY702jFG1e7zZ9azyBqsYc5cgSh2vXxOYkbcO8HkgI
Hn5SeBHjqX37eN+vrqQIPAIZmVdlA6zD35Vt8FJtYIhKOMiKxJvYZiGJROvVjkRDVtqBIGh2W1Sq
CagczHEKC9OIutpJwzbG/zL4JO2732WoyWYrNNk+bXnuyPPT9Nz0de9giVNlgU802WbVYGyyMigu
GRo0yZiNnpOlUfmg+3lzua/cv2MnnAnOBR8PQY1B5x75IhSLWmz5gzSMD4VY/mgKiTXsuWKkIC9S
DKgNrMY6TeJQjGHVIqIZDpPfNEdRHDwL9hx+aGLLIpv6W5TMQ5QsoH6KJ98tlbAwlRTkdjk4KsRD
HpcyMZRm3NTplJoyiriM+7AmSoUdKAYGzuExqJcRn6l5NCB6OBiKrfZm7bl9yrjdf4ecUBn8Pbb3
wK1ijc93g9NkI4BaDelQ8WG5F5t6tPlOUc9ZKtV7RAQqUVu1MZVB9U1jGruAIZ9uUMLNm3+AoiB6
x8CCrlLOqjKSSpE8SToIg6NgYzrxjMjq4w9Oli1jtGu9cOWpJgXfO52fm9m4vW+d6z/AUHRdkg0c
V6N8hp7qkpGqswbk1GoH345bEPzz5U6TpxeBfy6Fcptp0iHi9BPf16QLa/v+T1j5zAi9ZNwPTdaw
QZOCvbKF/LETAHt52j1XgpzvIi3RZTPwPKFiKHzlg4uIDgSIwXUBzfP3D95LWtREcsMfUl5CI26k
TVhS2smyo8V1/9JzoWfXYhc7mRalpjQZOeOwf7svWdQldLgbogijowt+ejBwHqyJP3S1YOyVMexs
WHmNmFZN3rOMyxno87dPgTxFE0AvK8NT85T78gSOn0pD4Q9hFqkbTciyHRoAE0f3xe4xib30gfN6
+aTnWskAczqxMZu2NOtZlA0RnNp0NCIiud6j/Y8/JCLmYHPjaYzGl5wDx1nbYx7ReAry4FpHijnJ
JeMrr5waonUdz8nZodGeNPTlYNA5nLrkszkoML3uLY8O2F1JCq0ww9q9b8L/5ax/BM42vkBFKfRE
UW4h0Ch7wpVvsR47tZSe9AITVVG9C4Nwl5VlRnpNYMheuT6SJqj4vojF8CAQv4ue4kQKVK4UDypW
JFjgbhXMOO3AzIn0GUPU365MljVZxZJANJQIyDp8FzWGYdBKZSYeHIwfmfdVSNcQZnNZ/nHah4VF
C2ZFFAUPQ57jEU6yod3pmXqcvOSTD+sHNDBbXFxuizI891Ngix993/2IjNr2ec72Yixw5ScyRV9i
Odp+rz7e/30rF1dG6I6obA464QK/n10fVa2IhkY8KFJgdmpuhuV7lCGDjWnU+5JmyP8eBEERC0mU
LbUTOEmy/n9Iu64duXVl+0UCFEiKelXo7plWT/J4HF4ER0lUzuHr79Lse8/uZgstzLk27A1sA1Mi
WSxWWLUKkszIKxVXmLbyFKXHz7elbK1HsvtqETO1ooPuJ0nvqv2pZe0uoHelZbr/hSBLo7DwGtxL
2WFgZWU1Y1Drft5YD0P9XbTljg/UptpGJnVtRXhA0cltGkA9ydSKVIyjxjH53U9F6ubsR1Gyg2EM
npKYG7q6dg8QWiKWA2WJasjpMCswzZ6S0PCpaPNDaGaf4Uf0h9v7tvIyUx3jpBFy4Kox/R0edWZT
tERhWpgmmm80QegMvBvuMGstnO2a6Z1dxHT2GBubQ83N8m4qu86b4IaeBm61ny1i9hvbe71oCi8M
ltygHO+m7Me2kUL6qE5Uv2n02cYE4GavV32yoS3X1ozCD9AJojtV52jKu7xmSWLi9cRB+lkv7mYW
nNq2uwvZhmd5/T7AgYWpNDCjFlkJuc+snTIlWRLifqI3XpsVu6qkyOLNx0kdfwSV/myMG6bzWjkp
5klg31RuwvWWez0yYg1WTzRENqCQfdbKpneTPGD3nHWzrwxs/LCKIoqC60Y5xkxglZKpVpDw4cVc
w61r9fwYFazxexYVW7bqWimYSghicTgYcKLlgE3UZkFidSR+kRHqtiRp9kMRfvy+mchycQwNg1JY
0ItLpUiVOumjBlIiklE3GZHRKbqMb2zZtepBCqbfIsNtIbMg8zHNZpYHY2sQn49B5SN01H7i7lvP
VdMY3u27fW3iocaQhhQfo3ACjcsFNZk2xyIV1FfKVuxpmeHFUnP1kKW6sZ9EP71FSrf1eq+tz0CU
j3cWWXb+XiQ6sydjYAZZXrTUj2vSZ27UCTHZKjLMxCZNEdKNZ+xaNUyOtIkFmw8jieDmco1FPmEk
+VBRf85ApcD7udt1TbvFFrK2KKQ3LYSiyBcYcoxolUk/V0DB+iZ4J4r50UrCgyb0Dau0dl6I3rkB
wnUTY2Gk4lJGypbqbcb8mMeN0/ckvWOpMRx4UESY/YliQMX7cENJVpZmYd/gu6OiRHVL0vqCsLG3
OkL9hJW9y6NoPCJCLO1Js9oNUSv+qwlZFsZb6whPwL5yeVjGRJOaBBb1K26m+yKblGOaJ+zAtLrz
O7MO7/I06g6TwgyHDLo4ZuOkbeHPV148E2kvoDgJEpkaNPXyK+KxD4FczZlvqTmigvG+JaFH8m8s
9Vmu2YXW2iFD5cI2sk/mZtCwtt94z/mSpjaQd1j+/ex+lLWlhsGsUj9KzNgWTTS6JJoiG753ubHf
q6IQa6NWiJHbiFEuRYWjYipdx5nPWcTVIzWacXgSU5zqtqX0o7FBBnN9FTkcVlUjFtMZMd/Tf2cr
y9I0qkhjMF8pguC1Ts3mTzkG6sYTd72oRQq8A4pa4UKrc7moZmYKrKvKfL3m9Q+9t4xdaqDcZcdJ
021cyNUVwc/DHCULJlSGtxemQtNUSU3faqMBdDBGMxS7oQDef+NRWBXETIZiroYoSwb/aBWnedPj
pPBY529pYGYHVVHL0+33QMZWIPhZXjfUBTiyEriCkoFpBAo+BYsDn2J+8VerRDcyF43yWA91f98N
VD2G46zd56MyeQL8jLtEqNm+ybLupdLSOyJADakmQeqZogr2XOnJd7VN2i+inMpHMxqY29dt8ttE
aXHDzK+cusEJ4QRHoaqatZjOM90yhxqhf9wEvpmFgVOESKeyjH6i6bRx5Cs2CpcT2oW3C/49lVlU
O3NEBZbqgd/i+dJsTY2irwxvdeohbxL/qgpWvZKoq3rXYH2U7zj4Yd76BEwTG0uWu2mX04KDCncY
GoGSuFzMKVI0XKgi4n7ABRpphTqC5Bl0gi4Pk10lzOAA6sXATTK4dfWg1F47BQ9xZtWPQzQkpzTh
b6QWxjGF4d8IU1eOA+4L/LGFsgbus+RZqFrXW20Xcp93bHplIcqSRRaWzzOSLRtX4/pRRDTH8cJD
c5GOlxGbbbdkufIyOQ1W5rDsl9GGdt0lNgbY2kH5YeNioVdTww1ECK7j70s1m4yw6WhhZqeCPzAL
Iydmm5kbk3ev924pOSA7iCw67JScDMZSUF1L9OQ056jMZqP2m2j97LAQOavb9/0qGjCQqkEGxcKi
EFHJRSwjsXKAqYr0FOAxfUyTeEm9RqaTBlTc4+r0u9vyluf7IqWwAFEoX8JvVAdhyy53L1LNrOhQ
XT/lmUo+TUizuD3pTBDUDX/moKVAp7Szq0WG9aKrY74h/SragnQ47kh0wz6gOiE9DF0VtEbd9sWp
T0JyEvk8e6U+jvsmav8kShQ/FpFaO5GVaJ9uL/tKQxfBcHQNeBN4K+TandFlRjhnVnEaq96abcMI
SwLwQhBq9qSjXrTL5rb+I8px+ugthGAYKGSaEeuh7iPdwlgRDUa8ROWpm3PgTOBRelCn2Obp0G5c
jGuzuMiiqkZ1DgsM2NHl2QqaCz01svJEqyFw87q0/HaEm4YZCNrTHKnRX94Lch+0o8AI0zDWnzTQ
Nxxu77Q8ngU+Bb7CRJ0URUSYnXea3bNnYOBhBChDWZ5mrWafiALYikrHBb1gGtiAbj6JYcp3qlp0
nzIKNnc7TpPpGVwLqT1bCbtvFWru2sD6qYdzvputaTeyWnHQq1f+uP2tV9f8/VNRcUDhBYk22XqX
cU8tkHqVpyQQxEt1/pDDy96XOTd+3pZ05TxAEuwwqpmqoaLmLpUzUfZJNKbQ4jRbWuxWrE9tJBiy
DTt8bUyW2wUqV8LR6Yfa3KUCxLwJqphVBiqgAcabVn2uI/tbs+y5bVQxOCxv6Xh3e2XXewiCaEOH
q7LUNgGru5SJWHxKcauZX5E5nD/lVQL+phz4ouqxHDFy0vuoOIKysArNwn3mliotkYKlfm67lPvJ
0AFoZaJqy0+YM65SO1ajsPkwWmOBn+FG4SdYeMXkXFdJ6qZSJm76oZ4YsR2oXGAoBbOicMMzv95H
giVBhob3E+6fdHmhMnOd5DH3R0D8HMpNDJYEVCz5NAQRjTcU5VodL4VJrwAyeBEF4zRmNQPfYyOi
wkC0UfAPW3uEbssoQzw1GG8qu+a8KaI56xXTj8FVsDfmuoexpVpvx2QhfxtMOAu0JehoMliyATK6
NvhwQ5HxQiEGzgJcakktAzHVA40sf+ajW/bBMR5joAOa17nX9pXyelsrV/YTdMKMmbpGuHqVqwzb
qRgEPES/q9LJtCeqporTcpZYG+7ClZYQssQ4FqSo5pIyulwW4Rjy2fOy8FWWHGIT7zX64BXP0rfq
ZluCpJeaVdzAGJai8FPWu3r+txiezTLeeCuutg2rQYSoUg0DCsAaJsU6QTA1URyMBWBDrdiJonjN
1S7byPCuCnmHWyFxbiFCudyyOlJSJeBm4Xd9DCAjDbv4QQ3zPP/onVoW8z6jDukKJPSko6FWipSR
xQt/DOPgbsis2EFdudmQIus1XnXoNNwYgLpUFHIlcxu1GTgaERod2eSUWuJ0IGkPhFeb034MP2ja
IQswPczN1pGIwcWUdm5gk0lLGtBjqj7xdnQq12xb9/bNuXIX3oWwpeBnIQECGMnl8UzptGQqLHZU
BVOAYY3E20zM/K1HSHRfTVb4tUWsej8Do7cPjTl2uNGQL2rHwmc21um+U3hu1yRs7vMyrTH7l/wq
CstobCZIyDYcBtl/XT6WAgXCOLCheH6W0znzbRDfBYLPOTuGb2bp7ehe8/pT/+32lsjYeQBAUJtC
poGYqA4sE6UkKcY81TxL+RHgvszBnK7iTossxUHNp96jIji6+VRXXjtW3BU8Th5Y04x7pWV5iJRg
F9wXOq88TF6NHkyMeD2ZSly81mrRvqQZx4yoaVD28xwFwq2bUHXbVrMwPHTqaOMRE/huO9KA6N2w
XLJvgkVZS6abm8B8Im8qGRSAq7N5nBk/ElCxF+Ve05s7pfueIL9xe/u2BMlnpE7AdTQmP/bzEdAG
xxgMO4sfk/7tv5CDZxQZQmS1UdS8PKVZz9s2JpBj0gkz7Jln5fH3klTeOJu726JWLj3Cw39FSaYF
1B+FmkWcH1urewoy9mZWu3Y6tRQsRvqwYS+3hEkHpZgJGE4KrAuceUronpT65dBu9UasHZKFB1ED
yA9aLsdjetrFRg/U9zHtZ8z1MLL8rilqfuBT90DMSds4q+UszqPeRfkA/wD9AI4K3pXkXKm9EWES
HMQNtTXaCcs7t9bjLXpqmZcJEYRmLMBxzdQXRZfxSwlyXsICzaE/6HFZOTENg9Lro7b/0oS9icnR
5qD/aIZmsaVTGo3O2Exd56ij3k5OUljda8fVPHLrcAhDG3l1IwS7XZEQA12b0/yzZ1n6zEBUbnh5
QvQA7lNoaL/UsjaA0J+6euAuij4IZ2M9rLaqYlfGj2koiS1cnMhNAl0oXazMIONMBVWOgPBXn3vT
ZgdVcxSxD5qNK3wVyWIj4eHqKJS+O45yF2LZMJFz3oU+CDjaXfVQ2fnPqXbvwQi79f5cqQbAvChc
6kiVIfi+gmNrUxcHpjaGviWAyen5MxD9B1JTDBPLFbvVvvdV6BaGQGUs+zLjfwlcd9L13qRsYTev
bt7lp5hSkJghXaMV8RD6rXKfqQKuXbVP9b05cNtU8v0Hbcq7MBPPGUDiIB6UhA1tMdGonUI/Tr/E
huL1098+ek2L9NiPX2+Lkn1JnCZmuqBwZeI0l6aeS0uptCDibAAP9zVRuXpwP6LPYYoebwu5sigM
7gPKmeBshG8Ml/JSiEXBS6YWZuzXGT91wVugJfshynBUG5HFFTwJy4EkrMVCIgl+gGQge8sKgigb
ASLTlCM1MZjNQJzRVkbxaaiMaZ+MxeilGg13LNSSpzHizW6KeGIPEe/36MfRn9UBsPVCg2tdwXN5
CuDWP3a58VL0lvkCgDJmnd3eHZkneDFNFqr/KGcvjjYc4cvtIQF6R+IhFn6E1htyp4X+SO9Q782e
rHsNQ3Z+NL+DwN0Fz/kffPNt4cvPvrC+77IRQcP+4nDkbCrLg6jRUJjwuww5N6cp/PkZnBWW2I+D
XW2AU65Kh/+s9P+kYf7W5UqnGBB28JsIvxK/o7C6i8vJ1WeyNynfmRY6kaZjn3A3/wJbmprzxlpX
xaM4jE4AVANRKZbEV2j/qSeVCl/LeptUBUBpAcqXtLfRqmRX6ohngT5R+i2sv3QNcSMBhN7t/V6x
I9b5J0hXodCShCaUYb+nH6F4MzGjMFDcvlUdYwtptfImIKRagNOo8y1h/uVmR6NJSsTZwg+mw1D9
HYPZDvvvGboc9fAzTbZarK8vuY58+WKrCaJg9b1168z/HnKjTWu9i3wt9nvOHPDxuzkw4TT7eXsL
V14gSNIR/gDaBai+HJbwIA51AQ/a73fU1p3qlGKodcTs0m02FPbaOiJrBtgCcvEAgaB+crmFg1Kq
vCAGRrkO+tJxYWfK52xLiNzDjPsPKctkLRwSknRySVZozYwKYhj7gzf6wT1zXhjxQlfB4EOx8bKs
HdK5qEU9zw5JpDl6Q1OIqoo/iuKEz7l1bOuNSOyqUWVZEADFHEYNPpch15yYmJq4yJvY1/fVi/FV
9dCNZ9fm7rn6mY7ASeafb2vE2jGdy5OOKakmqosO8goQTqWlm0YoPU1b6c1rU3m5Kuk+JXRqhNJA
Sjx7sbcDxknz6mfrD9nINsp94O/6sISZsMgmEriyA66YoWEGjMboRfliGtmTGhb7woxeeJ3sytly
4rxxavLVCsvR5m39OE/K3wp9qEp3uL2vKwYTERQCQ4TWgCVg+ZfqUsGNLs0sE775qD2yN/6bub8K
Vz3UTojft4Wtqea5rOWQz1RzHqfSWuBWfpPflzoamsyfddXZw7g10mVNW3Cf4SEg4ECwu9jNM0Fp
XEVVygfhMwyZyofY7igmwosNn+eq/LxcArRKIOFv4hcij0sxCxwgzJtZ+Cg4P4sndg9MaPaSvfSv
ml85gVskuT1h6NnHdxFgSRPtBEj7I+V5KTUiGF40EyL8UO1sBb4K2p1t5Gh6suFqrVqtBe9noJUR
QzxkJ9VEHK9BTWP/K92xyZ6PwxO6JTFWGwHQhtVa1cNzWdKrWc5i1FIFsgZnGZP3vbG/wEuwl6Gh
w8YDvWzQpUOEIs3ZsvTLDWxqVW+RHY79xqPef/XDAZxCRRkIHLxelz9c1Xo9CgP0ODSifSq0DGzK
cMzcj6sAMLn/ESKtANGhxuaxhjtJQ5uV7WNpFHZiPYc139CB1b1CFt+0EKZd03TqpBotK+mEL8xM
2LUiHlVl2KryrD73AF/BqVg4MoE6vty0sSrKuk5xXye9H/d1pOGZtGbq1gAIozzBf00g5kDNlKZe
m4+WFwyW2FCKa68NbUCA+IEqAlcZMczlJyCcHzGeTIUdjCkmFlr8WKMN3YtU4+/UlNQdwV6zofNr
VgojclAxRk0enodkDoMZ04+DZLnIwtojWTMfEPwmjsCMrY3FrRheeDeAOQDPh15suQzOSrWrhjxM
fI3+LbB/cAmMpHaWRtrbirmypAtB0kGGUdeVRCjCp3rqAaN+HwzUByGGd1vMyju9xJpof9GWPI9s
AkN06fdZnCR+PFiVVwZ5ONjTbP1kImscFCMjW/BAs9ucDyG6/IdNCNT6Ov/9AOnoZiWuEdwUid9o
6lddUfedSh/TSTkEKhvskZMHwYwvVVgdpq4JbZQ4gZ8UVepkoovcMc1UOwYyecMsrH3VQqm7hAMA
IMgF6LwAFg/sDokf1dQ2R+Gl84tZ0o0M5ZoyodyGqjPSekgSSbFsJYyoA4ZtWXtzqqofkfGo6fHB
QqLm9imvLcdAigQHDWwmen0ur2SMPFSsWimWY9SeBo5R+AtN9eGSDkN73JkU2WB3hjkETZb4nceA
gYjyz1rzp0CP9efbq1lUX3p1UKGiC6wWzRvow7tczWD0lhjqOfUV3cqdui8LhKSDd1vI2padC5EW
M9G2JGGhpn6UOoang+Xn4z/fRLoOqTD0gMP9uVxEFtZG09ASz0HzVU/fhH6oxd/bItbUC5UoxJiY
BwkaBSl+0aoMY7atCiLChyx4GZO7LnBZdndbytppAASLxwagAp3KLEVVF9B6pLCIRjGXf9C8BuZL
ij7nDcO7FicBGPuvHOmlrpuyUAYtSvzyawpvUInsQMtBJxPYatg6daXugyy9T8vKnic/NaOHXCMb
93Xtdb34BunQiibtStBOYZwJGLR+o2rF/vBv5bHmblR40fPtjV15R9G8jPw7kBvAHsiuN6LCuKGD
SPxC8ac4exzT1mHNYUgiLyq3WrNW1B0JVKQKUA7EIyoj87s6JiFoHBM/G2e7ZX/DJrdTk25cqhWN
RAsP0LOo+SOD9k5qehZN9EoVDUE94Qz5TzVtUZbZgYcGh7iFZ11dDpLB6A4DYo2pkmUVIe+qZtTx
THe1rRehM8/3U76FeVxR/aWIunQ/Ld2NhnTBhiqPG2GaMKucQRtDR23q/2LHcPSoWQO7Q4CuvzQT
6dCIsG1Y4lf1r3h+7vsYzzMGZdSfbivb2smgMQ9t01A1OG7ShjEREOCCLSwFfrAxROAJCh0j3YOq
a+Mirx0NDMWC3UTAB36XyxWh0FOPgPOmPs0wNYp8scDUY4qPR3aLqVhwvAvRiYxxT/qqD7K+gRAG
LlnuWeGjFp2qdAtdsmyL9BShlLQguZZiEhC20mLQVTI2GeQ0SWDHceLVdXyXsMpt0ZxWhPdRx+/R
CLHh7q6FeJCHzhaoBV70q+6xrKunedDwOPn6MzoGOlvd548c7Cpu97tPAMnbOLTr9OiCn/hXoKQe
pSrQYJUsAl91L3WVz7OXe8bdbR1cE7Kg04CGQ5CEtsLLzUzorGZZP6X+rD0lo206egm83+43Kb/c
FrRmxyleReQPgfNHvle6VUJwTM/ujRTNKnbm8fwl2aWJbb7Nf8LEmbZqFmt361yapPG5WlYK8qZQ
xj4EqvwnCTu7VxtnOzm6/CRZHc8lLQbrzL7ORahFVCHYwe44m+lh/I6nMR+8ljlF4vTJMRa7pnS7
6j7Z3d7SlcfqYkeXW38muWSGkY2Wjq6mUxn5o9f8bjqb//z/CZFuWx/OcxyaOLax2X8XP5Jvc+EE
L7dlrJknNEIjdIbzD8iKLEOto86a0sxvWvG7QPNNM6ObiTXu/0+M9HQojTpGk5JlftnQQ55Hd3M6
fTeJ2HKb1pYDF/AdrI4oQzaEgLoFRj4nmT+gC9ru0F6zS4ZwKTTQrWza2muI9wMgp4VXEa75pQoA
NQIAlJZnvmUI5mgBGnUZpnTc3reVuwTIPSIy4EiRGJI9iDGsLQszXWBwm9iJKIgEGt1BaRSYuA1J
a5lldALD6Gko3qNII11bk1c87fiY+qK775rIpu2Dnn6pin1XAnnxS+3vp/hnFv5A6bnSqDO1W+7F
6loXEh8kcxYeHSkEEUFdGOMAdS/Ug4mgrYx3QxAvA2tu7+lKTRUhIWoqcP8AXEPP5OXJRQ24HfEn
w1hmY0ec2f2Z3Y/2H9tA3jrHLMkE5ZUNkSvKciFSUpY5CaeEDHGGqke/U+8HT/ViO2rtJ+2+uhv3
mO6+IXHlIkAgusctBEPAfCwfdGagNK2gVq/CNAZpti/AB4bqlBI93V7WihUEPwtZyOOW85KZhzpW
ou+jDVI/MQhad/dzihERxnMbvCnNRsp85bGEWwvmDoL+E/A8SQa3rYDPoQluWw7yG7vPQgFKQJHt
s4mMd2WHeDJDD+YpRgfmf7GT6MUCsxrSskgoSM80kjW6nuGXbxK/7/90vug/DiBBuxnw6qjxQy9B
nHZ5WEYfFGUURpHftT9LwPBVilbI7j5D66qFQvTtQ1vRDGRkARwB/m1pL5PuOTjMGqbMU+zPUenk
1X0TErueNoK5lbsM7xAuNAC8CMflvCxIPjM9oQT1MPKczZ2r0r/MQk3j4+iRpc/rXzmSWsRmBMeQ
oBxm0hcWmG6n/BDFC0DdGzZjRdNh45H8X0wjdFByCLlGxxq0tbEPylOPI2BwY6qhNK/B+cyS73Nf
ahvHtLqD/5EIzPClTpBGM0r0HcR+aaYOQfivi5ccHKtMTTfWtqoQZ5Jkc5iWItfyACXFJgCUalCx
QPZj7MyNIGVLjmQDra4aF8rA2M8qVPAM4dIMYeQWMchyVySfEI4M0jME0EEk6KS7hP61IKE8B4ii
puPe0pJDbwxbYeq6ECAT0awDVKJ8OMnQUHUQyGahCjuz8K+ZTL9v39IVe4dl/CtBOpQ+DJMu1SAh
URsvJT/A4OvUqnlQtBN4C1yEds5tgWtLQiSMqvx7iC8TJHSWQAswg0CUeh9zMCOoU/12W8S1AhjL
awsg0wLRwOZdqjQ4f4JRy2DDlZI7RZTYbftz3KqNXG/cIgTUcAsbMLDpkpC+MZO5Q57cL8pgl1r0
QRifY0aO0Tg+RlkLuhbzcHtZ1zcV0H48EKjlwhjBpl4uqw4UYgHDnflo0rZ7PETjU8hfe/Fhg3Ap
Rro+pLPSVumKzEcHAfiVze5hLh/YFkpuazHS6xCXQRvVeYl3lnlpSmM7bpBhzKrUrq0/t/ft2qZi
QUthCdU7E2ViaUG6paRcqEMGRNBjEJdvLbhtyrHBsoChjZh7W9qaXoBqAAl0ONIogEp6EaidAq8Q
nnQkUNmPkRxTxrcK00mruv2LfqftpMyVui+3FyUzeLNLk6LMnqeEZosxvWXnk1TUbgOIpgumruJg
dOMWV9CKKPgOYG4AbgEOvBwmmMBWFVOk9X4SB+SUjenXUYT6bjZpt7+9jVdmAk86YBELxcfSyiRn
GuuA6UpV9b2PkqqrmKUbpRtpkeUpvTDglxJkbEQWpKypS6wFt1Wxu07tPEisd3OetAeA94SjqLW+
I7Sx3DEZtc+3F3idbFrk44lH3RTAVyoze0S80HI4ob3f/yL6M3HuNNMGeQownmDOdGrMFLot8Eox
3+UhjYGYC8Uduc+JZwVLKo71jo1T/ImAhgIPfefOysYzf3XdJDmLDp1FBH0VRGj51CFn3IW0sk39
NXRr40HfLMqvaqP574qkq2Z0ROiBhRVB46s3EMvexX8sr7VrL8aMatVNdhtntrW05d/PlhaGcVT1
AFD4p/nXU+Rq9x/GHy17B/ZvZD5RNcYTdikAHnvYDBX2bv5VxM7sFLrr3daCK7srSZCMYVEi45gt
WtCwYwpa06ChoDYFQ/Kv23Kuw3xJkGTg0b3d6RU1cL3iF9G4cf1EiN0e/KC3y9TGbIgvo7FP6O8t
mqdNwYtlOTukklbhnIYQTB91q7RVZ9hFlfNl2Bnqgd5/q3+U9saerurh2akt/34mcW6rRIs0nFqr
viXGiYRvqbFB+7IlQlL1IojVKRYEu2k89ePPgZ8K4/vGiS2e/pVBPFuGpN3ALc5ZtihfEmUuaL+s
yCFfy8ZO3PbFyveBvmEo1kw8GBHRkA7/GTGptCawpAsD3Ku9r8ajrQZ4jI1yQ8Tatp2LkJbURGin
FmE8+PpoD3fsGG889ltLWGzu2cljGEMOGVhCK77r7aPoXzbOZEuAFA9GhqY0FYkGP0D2obxD40AV
PRg/htf+xB/U4+f4UTjp822hG5smU7ynbQjorBkOfppXbqFVTgF8Ys42cFurUsC3AaLDJdvCl38/
27oyBvdAmuNogtHRbQAB6o1AY+29A8nUfwRI6gUSnSFt2mTw89/AbjiCvjbZvu+9Ot6TrVLEqtFB
iIa5IBzFPpDDXK4mytNAB5PQ4E/ad3WhId8hQ4UJixgDxR3yHYe0sbo17+U/ApceaUlgn4xtbS4C
ndJw1Ngxf7ZgaRkwWgYZsg01X9/K/10dhF09S10ycFEMSGROfy3bHv/++Lg2gAgJMS76MeAeyz46
78wBzWzQubJ+zsVrGp0m8XpbrVcWcSFCepCKoizNBGSnvq59K9LfuK5V8dig//9JKzau7cojeyFq
udVnuq13JbqOMeLFz9IGiY4fBv82YoKIthWDrstBsRel2PcZF5dyFuM29AbuEFTAGriTcyTyMBmG
WFsasOL5YEX/SpIM3cKAoU0mLlNbCCfBvB6SK15iOEow2mxj91ZsHkijOVIqaKC2gOW5XFWoTvrE
y3QAxr2zczLbA7Jft3VhdeMwu+c9jAafoWR8qGbMbVJCoQf1PqvCHSgTbcIOZMwOtwWt7RsS1qgo
owsGdXlJE3g10oGk3Yim/86Ox7u0/MLzb0t+Tes+7t8jPY7y/DI/YsGBXG5bWoghjo1iBE6+f20U
O9e8snKAN0k+DE0Ckd65JGlRuijCQSXN6GPiAZioDBE5XZ1vBdLX1eRFDKAG+IPKIRzjywWB7ik0
adyPfms4pa96QbFXlcPI7DndV3fFVnfumn04Fyep3cAzs1BGHFVkJEf2W9FDN56+6KGnaXugjDca
LFaev4vFSac1IS9pjQkWR3vhZoVqZ8Fz/0HuQ4DUUNDDqwS8MIA0aOe43EFhKWMumnl8BbIrejVo
Tu54yLYKF9LGXUmR3r48idLYSLXxlX4Vwx5UKoMGmsWXhPxQhq+3r5Pc0CDLkrvnmKiNTGkgK1F8
JfvGM5CSfWff9dyPUVVreztKDuKhGD/p0wMi261ql4yW+0c+irEgsULkflW8jGJeGeB8GzGWVwez
nJv1ng2OOXonTuj65bu32+t9xyGd+eRX8qSrlrPcjHHI4yvZp+0nOrv9YZp25f5vjlpevh8O00/8
OcS7CX8rd+ne3Rrm+T6G8NYnSLayX3JODcVYH65+S/ljiyafIu+9QhwatKyKo4nGi0GLH7ukdevi
G2t/TADtzfkdCoYOL45J9KeoPIZhg+OxLVt4Jy9zvk8a+sAVzDvkg1MqT01b3bVMux8wtHzaqAes
Kw0QSxxZf+APZGsftIx1XWSOr5guoTrBfvld3xm75b+RM9a7Ud9H9+7to5Ms/z8nB0jeO0stSjqS
9SonCz2WujK+joC5EbcsKhR0wonE9gAmZzcwpxmcb2havy12XWPO5EpmbKzClpGEja+Njui+d+N8
2FH4ByR4QoEnIcluUL5o5T7sT511N4QgALPsWLfZQN2Ifc0SoH7p4MTBScmPxcbXyQ07/+yKiUou
WDEZgj7JbU05hm/NPY6iJsJm8e+0fEB+L+WoOt2Bo8gcFLu+DzaLDjJr6j9ywYqEVhZUd5FBv7SE
qULQhBriNGjU7wQD+wuYRlgw2SXP3cCa7DBMMfbOU4JjjZyBdirLV2QtNHBAzF1sZ7NxNEPwej1N
xX0JZuXbh7a2LYiCADpDWhVMIbLL07MhZ0HJu9d6fMgwuqiMX6CrI4mdpM8xJ/A1LO1h8umGy7Ci
o2jRMsAHiLYW0AbJu2JWOaakKf3rrL41WrGf2b4pqt2YZ54xfCxgWU4AskBcBp4SlHZkoIBlZWh1
IBxj2sfHkkR2P7wlyo7pyMof0StDXja2VMpm/CNvwY8CzgLeOZnetCdKTmfMin+dkq74NI6h7pWQ
ixZv4qhoE/KMFINsYhzmJz0czPs0x/zK29+w8jCCpBcAIDBpIrAhkvEuSZrqdWz1ry880pFhJraK
JkrldzrXTrrVVftecJTsNCDAwCTBxqmgkpSkpbPVKXnGhteETfnDTKjykpqtgumFSchAodIW92MH
jTfKenLDFmzLOer++WR1XjzNuq/MHEMWmTE5UwCSLbjH5a4zBXe6tuqOXcw/Y26k4Zr6xJzZBON3
H5S5U1kwZhhy23oGRn/WWlPulS7SdsqAuZ9kaondgQ5rR9QJqeCmM2BvqFHNGyZ+TZFh88AhhxoI
AL2SIo+RWoVxliAtkuZfwL/+TJSf5vDcVw+N8fn2ocp5+3fFAmAYiAPUFzFqTPLcUt4O4GYphlcS
eBa5w6zSO0vDvK2otMvhbw/SQaDBvkzN4GSm8j+cXdeO48iy/CIC9Oa1aOVa6m6xzbwQbWZIFr03
X3+DvefuShSPiD1YYHaAAZQsm1mZkRFAFa+V0eewov98AMJiyOuiGDhHWeZt448KU3TnQrS8XrWb
IrAmCdg8M0B+uCvHTRpuE1TyZfGLbZ6zBgTHBRSNh7eU+qf7s7G0xWXwOUOrEqoOeAZe36tSOkqt
KOXdmfF+Fc3XoB2jnJQyUbKH1QB9lvL4a9woPKEWDuA2ENXXtkA2lnRB2nRnvqafgGGSSJERg4VH
+atlch0KwA2/ggZaXuwLmzNv6pc9n2d8250Fj/kSVJt6dpbDhfrbLK5swFuMoQGbDtcTLx0Nvl5F
y83eCf8ZNKZ4KjWzYJG+HvSY12Cz5OrunIg7kW6KZi/Fh6g5Qq23NsNez9ClU+Y7juIKHY30MK4x
MS2uMBpp/v8DZkerbJJCHKbdJgSMKcUJ6aXU8k4iyMMbUIspqbgS46+NePqgi+QJXLhMqYxlpgP3
0HPVpki0vdSs5R8XfS4O8N8Dmz1bmA4SahrFzA5M5XBRYbB4lefyJmR6Ahk7ZGsmvbfAohJJJPv+
sfkv++pv4/Mcq9fzSjeIGGQdWwdZ1nMT2Xb1zRzd58pZCbqWVxDKiHD1k2TDbA8zXokkewVbSvJe
sE4dPafAdw5PgveirZhantSJeFCYrOHdeb14YeD3fMiW3blLf3fhQQZTtYfXe2qgfQ25sMyz/mT1
n/9lMtGJBb7qiRz/JnrK6pStWxzSBr5LBd2OJeG5lENrWWc00kqO2tSbpnaC3/cN/1AV37jcC8Mz
VwC9KjXOpA6HcwQD3xOoKt2RBdwkxx2IezCY9IszStgQYnY+ZDI2XXfIa9XRENx1NdUhS7qh4jko
TgX7zHsN6I9t5Lp6JNUaviWR6Kjtyotyui/uffIsSqiKru6bDHMFbqF4oyLD5ndOzaz1LC5NDdJq
YLmcODUR7s3uraDvsmaEWMWZagfJCsy00YUqJ8mLJ9myD3lrIwYvAJiH48/K1cozk6LxYfRIpnkn
njngBS9nBxCZbUtgT079aHeC0+N9f38FF44G8DssmoDAsY7XyOwr0YkccDkzzYadjNvee5SEDUTQ
jUE8FtIaw+GyMQgTgG4Y3nLeh+GFYx8xiYRzmIIA2fGFDsoERI6+WPTgpy1diT4XVhpj+8fc7H4D
ZJwDlbvYnTVS7j3bUob/afL+NjAHUNBekqA1znbnPK70gpXNIf3wt74tjehx69aI6aeNOdu4l8P5
uXku3ELB5J1YDRjOTiLtylT94Fbu/fjsihRzoY7SFj/O02cPQDheqZBvETepXxilWBtVfWRqotQb
FSfF61kQNYlA8pTH0iu3fFgfomEtRT1Pf06eHwNGnx3QeehFmrfjgn+Z99G/hr3JZidN8fKHYIgn
BfmaV3S1G6L3lpN+I7hXthKtypRITfovgdd/fQP6JPEBQL9CC+r6Om/FvNECAVs2Lx4D/gm1dEiD
y76vi/zKU3TJI07kLn+bmsUZtOgzrRRknI5CORapU78VyIcOYbVnmW34VUoGPXjgYfHWVOAXNxZe
Dj/ZARS3ZjeiEHleWXIMDDeZShitg1ZxT+u1LbYQ1kzP3r/NTP9+sX+rPs3poHrdmR0cNRysttpl
ep+XpHn3G7tsjs1OHQmoieIB5JPpB7cywT/Nazd7/OIDZmtZ5xwtYylAMnjTW+0Z8hshiczGrvT6
dJQswfrFkNE4UJYMxkMbO7Xe27WOV0TmPN6/dZePmyii2xxMyICtzaIE3xuSBtUkJOTihx465cCg
sCATLY24fKPURvxHKvGpeKurmgij7o0PWvNU6433fv9D5oScf+3viw+ZPSmKKMvGJMyQFjq2GXnD
/HNPVeLUCsQJ7ATKojFW5Emheot3K9/tx+iJK6161KuoMerCAgNIdAzQoZr+Szqpv74M2Xs88KZE
85zIu0IIrKlh2J+FNnsLteJ7qHdB8nF//NOZutkS6MeaKOXBGD1/XKhCPUgcxTqkPccgqwvyZI8N
DblMzcyrwXi5hh9cPGtTIRG4aTjc+VlLUfHokob2Z5B90K1QjdHHENB0pZ988ahdWJkdtV4TvFjh
Csxd1Ih7iBb7u1wIAiuTau35/gz+SAndTCFKKwh2NEiczylS1IZNy7DGFCKeaq3aGra8zdtomncZ
K7DzN+wWq/8y6IbdVuYwHDPb379Gm8HSfjWWv8nNxuLszkr/BB+SolfNBn+25nNoxfpaQLAUnGt4
qP/9rbMbAPysQBTkuAEoH5BsID2HrIB3gOZPxPNELRzPf6oP/0sm7srs7Gb3wMcRyjW2MpMfQvZX
5j23wkZNjxJgYMkp53DL3F+UxfW/GOfsBZlFKhcFatyflTYctlnfl2bWtOVGVsO1ruulZAwGhxTW
pM6IczobXAmW58QPy/6cmd22tng7PXEG8yU/T6sLWvy9bKV25dwf4OK5vTA6G2DL9FNbQor7k+m8
HRTBQj0vM3FfVoFEgkzwCQDAykq4t+yhL6zOAsoEbHpqGmCofJeZvSPVI6DNx9KBnlqZHsB8xHvI
6ppMsnZrLK/n33M8f1RyDSJND5XtMyvVRx7vBhSYVKZbuQz/y/H4x8zcGcRQimvqHIUuDWn+U6Sp
estuQ4/wyrf/3qYBUbhnZi32XCpNIO3PT1ySaJ2W5oDxxOMjrgGN3jlkHT/RdAU50zqEYm5o4DLe
SP2o154FeLJdpr4BBJIhcqcqfdeqj0LZMB8+84fvd+Bc02Vx7cmyVDq7+rjZ9uZKpk0jAUcp8Uyf
2lXzWNOzKhpDt0nQGqBDvDwzpGhHG5XUoDjS/n1i98r+bKczoQZ9awZLn6e+HppJto8Us85LXcnX
6v+L7yX4XQESdWBgmovGMULatmIJr+GJb/zgyM27zIBtx75/dP/Lcv9jZhZuerKfjhN44kwZSwRN
A0ohovpcJ0e0+pgFmpUQ8vCAiqhGjL0mYUOogKtliD8SxWGzY8/kJA53XNTqfMitnPG1OZh5zpAR
C5Vv6/4MjjhdjAI99SyJyR6bVQLE5YvzYrpnzqj3MqXl2AZeIcosGu4j7aEo6HuunTTqpH6+G9l3
YXxK2C2tHa9pDPBebhl1X2hrgPWlQYOuAA5jkqK8UfMN1aDupWzA9aIU/YcYtpMdsTf6XOb2bZJI
a7M8bdp5zHBpUJg9BWpNpEEBEIH/UMknga0JiHCb0AqzbcKvlQuWfAVKiyxInSeWxDkDiTrUAt9n
Hk7wh599VsGGBV14Uyh293l/Zy8ZQo0dyR5eQ0vwvOvKY6ROnZjMzn1RGGOOS4xp3LzsnDELj6q4
dlsv1PeAckJSE/J7k77U7GYYIrzPvRal0TFT7Khxuz6BSFurq81W0HZazm2F8I+W/suu1p+4/NLs
zAn6XC1EUqAM5xAMIdU2LN6iNc6Hpe1xYWJeIx+lfshSBpqMbfXWtcey7KG3Z4WxSNToXEZr3nVp
3ZA15YBCACIDHADXu5EJvUJgMmY41wHSOBGefcoj3zhq1zgBKoX/dpOg8R7Ub7j/UOyG0t61MV8t
exoEUMEUAVgprZb/EH5lPFGiFb9xe6av7cyPmBrROPRhh9G2tfJrVN5y9II+3R/M7Wvm2sjsKq/b
GAKMFMgYIB0KnRc9dstkA2vdt7LwcIcZiKdN1R9kU+fpbYgdDmwLqPxZ6jm9Vz8R/fQ8OGnNkTH8
CtIi7SZ748NvZnhJpJ0yfA/IIOQBY0hADRQidYL6Kwh/i4A2DNtUzR1e3PCZ4cPTdE0HpYmVabnd
v9ffO5t7oMVDSemAOkuy0zA+1k5ltDJBK4vsr6CG1yzNFiABUAXtMrBUKptA3URSYUb+K/rydJay
QGusYPYWsDUYGRwE0mHoL0WX9vXuxaCYIOo1jCyKD0IbOFVulu1zL/Sk6JrnFGxBqtVVLOmikQBU
QkVWR4MtCT27ZjdNq3PpB03BR9ihpLTh15rUb+NkGdc86h/gAFNRHp59XteCJrWv+AF1EM4z1bIY
SJSDX7iN6O+VPblwviaXogAJB27oG14rIePUCjAf/iyWcNG9zqHXKzOV4VmTniB1kxfHVg5IxDyX
voQuSCJljznzWANmFP6h0o4G9CtRvxX0vUGzu3mDCCXT+FZWr2yQlc+c64T4XI4rzBP5cytGvAVK
WrNWinCLhGt0CoZ6rR3kh9Pg2rPD/wHgMlGZTsW22RMCFGxxEgHLet5lBOm0ghxl/fPzU9Q/T/vX
19f39/eHh4+tixQb+dORWP/+18sC+8jjoL9v4tmZt4LmgSx3oGmVzsEeOAsi270lWWBEOvh2aNc7
wfYs4SmxR0fecGZ2lE3WViiJt9Rdpe2+9c+TCpky8a9DduOmdT3UfFWOoXl2lgBMIFYNwSkf5FbM
e+WsQRQXUuUoa8KfgIFkggrPlWe4gCph2Sjymd0G75o1OiB1eUhNGRzh9yeYm9z7fIEnuh3QS6Jn
5SYtN7ACFYZGk88ZOQ46mMH1t6NPfoukME77921AOvJy3+QPduXGJNqkwCEzxW9zUjIFrRE5uMjl
s7E7lKfz0fplHYxYH3QtJJ/W5ojWaXK2CK6Vp+rkOI7ubE3TJhSDNx53K3514UGIqb74mln8E4wo
m7NZLp8VEppZa1QugHzhmTq6Xuz7bYxs0nYN2rRmVJjli7GjIUTbYwrw4HzRfw2fRWwKr8J+fICi
WftSQ0n62X9emffJTd2Z9zmAkw0pnuBBgXk3Dsavw9E6HlPDOgY6Q34V5HOadCuB2hzJNuWDgXl/
pkT/4El2dB6lU0OclY0w15VB6DlNPYhh8ErRJm68a+9TprHsD30ln71D83Swyn0cWvtX3tJMG30/
Ovf7EfjOP8NWWYMnLm76C8PTLXtRuoAKENLDPAyPnMHr2UF7Llu7iPD+t2rh7f60L2SZMEoQRP30
RYtoCbo21oO+IwvZGicsIeO+1dxuBHnHqfcP3qsS6vQpgPDYytTehsCABkPiCYxQaDOADtG1TRAR
M13Y++o5x4pKppvbmbMyrFvffG1iCmUu5jANoaTceZ5yZm1xC8CtSa3QZPSWvL6imuaIzioUY83i
7KQCiNAIsc8o595ojU73Heah3EUu98QbmYUN6qQHb+V6/KlKzM4MiFwB9NQgMQzOhdkWlbli4P24
wijBkd/uAl0zC/0zMMBXrscE5X8rs1LyVNjFtrCrA9AQ1jQHie0T1nqKjdChRk9Okl0SatJHsGST
iExf3+BvuR0aMWH0V8AX9W4nbeIDs6l13/L0YFOAJ/+ZsdSVES3ujIsBzXajnJRJyCilcjZyy390
s+NaH99PgWA2ZUCkq6BnBEHopEh7vTEUlOnrpFWUc22IurDzTsxTblELM2aOTvQrMEbH31Y291pZ
JVF3mRXsAlLbtR1hEb0nHvMAcm/He+jW/erCFYhaDV4vwFYu0D1QtQ1TNQ7VM1TmzMb8VW4Ua9zz
JvHPcah7r/fPyEJqDNiIC3OzMwJzSTymVD03JvrTAc23FBN5IKKZH5kRWtQOTMTURDHu2503b04X
65Xd2UnxvSoQSwHDlG11W2+yh5D0pAWNwGuxae32wTPvG1y4T3/Q1hpEK8BKMu/dHEsIcdO4V8+e
TQ3BqXdYWIt1ipU7Z83MLBgVIBqGrCnMIAx0+o3/qNnUyXXl/f5oFqq50GYBePz/hzN7dsSQeFaK
rlPPb+kGDThW9AhE7JN/kPej3UAhQ4GLRFLznVszPP3w/OiAeQ666WilAl/rbIAyQvkslgb1XO+L
rfwhb2OjNEVDsYfn6Es63R/mtPnmxiC9gOyFCMyvMmffYalXcF0baGehMEOR4IZCEc1He8CaPsdS
NIvs8z+WZvPp10IAMTyqnbXA7HQpAK51XwlG1DzLZsfp/EpIN11htwOToW4BdiFc29M2uvBMFVpX
6jFJtXO6p8/yM2+sSZ4tz9zfBubVfggJcoM3GZAPjANk+JO/Zy1xZbMvzxoeGtDKksASOE/fA5Si
Ka1caGfxwH4UW/67/AMiM5N/4lfelIuWECVM4Bw0qSKJdT1hTeKJjVJ32hn0GcUT/VIgn2ahmAl2
5/FDWdl2i5fTpbVZjqOO5DaUvEZDem6Ci6FJJnv0H7lDuVMe2Egvf0F6kk/I2gt/wfFNodDfg5x5
cooGZo/nYFY7gtfgWfzmfjdr7MdLF9SljZlz1bJc4cKo1RDQBi3pPtARdiz/ZFa9Qp6xUGtQ4cPR
+4PXKBqP5rADLvSgwpSk3tmIKhKfOnfDnwZDl/Rqz5nb8Bi79++KhUQRDALAxSEXgybjOYtkzLYp
o9YwyG4VUtgBnqTSroH/DFAVBs884a0EGABBh2Cp3uy6z1UWlMW5vfiC2dxCe9iHmBW+oDTQ0PVI
FDOwhM/KljevD7wBco/32KX2mrji7V0CHMRUPAOmBMxN4uyhNqhlwoEMyjsr7Gh5/KYoue34h6k7
6/4EL9mBWjrmFkyJk0TC9REs5aKqmrxizqyWbxGHfhWjrzigfGvNnO/ZlQBh+rWrG1JEcoFDFgMv
BLBRzZvHBiGCzEce8eeYwSUcdWVqZFBnMHmhEVbiTfFm3ZCGB2UdylFQz5oQtNcj4wPAY4ZRkM7M
+MAVWzbfqXSTa0RBJ5rHvHredwglE3pgATPxn8f+JGVE4l1Eaboi2P036380juI957E+uhwq2Pj/
7/IjyxxNfe5KnUXPk78beiiOeZbnG01l1GhekCGdBP6/hDSvUUzq1pQLBOYJamBuH+0EfwWhc+MS
MEq4UMSVk7Dhjc8RIc+SpNOLMg1UzyyqAUKnCtKIFMQJZhzSwgn43DeLZvBWds6SZVWcmP+hQQOy
42lnXXg7UerBDsiU8lnuGfR19+CX9wU+31Q9JjmUtMRWqih9lLRhrdC/tLRThxISswiVUGyZ+Y2O
KQsfCgoy4DfASXCE8aCxEW2l1BU4kh+SwGqyLYjSZXoY/S1Vj6kW6QV3YDud5ZyA0UeQJX9qw24c
raokvnziGqAx81+870SqKYCqubKY7CX+ExaHpPbQw2k38buf6K1EmkhXd/xbupXER1YdrZASr7NK
dS/gb/cP520c/7ODwWomIfWH5sLZQGURnKX1iHQcpGxPeD+VwB6DS7Ipct/Jq3owyjbmjagU2k0h
VY91LIOrayiefTlpDJ7zVF3SPKNL0j/JNELoxWR6LSRKSHghEUgBPjzSpkq/uf/dtwCQCWunAZmG
eBZDmMeTQsB38uirsStUarwBxV/ywDPyJoihbxACwN72UMwTvN7Scpw1hMS5JSX034pb47pSJAky
xXgMTpnk+eXWZgDK03L0zjmFlEPNZY8UR1YsOwIKE1JgJSO5PgXKS8it3D63yReYVvFyB9U4RDHY
eSwoerJQsCXru0lme50uOB1ntazd1UbodvUWcEzJ+y2udllNG+L6goVZjBmyOXgHS3NJFjnKBDaq
Ut+ljaaaLINyUeexnjlkbWBXIQdR3raqnDHwxC0fMK2FvhLS0DE3VAi3m1pX1Gvh5M3bQgSjCq9J
0HaFPgii/tk90dbgXaeV75aRiEwbrXSZjSR9Esu2SiEbrAaQQiOqC9XWfHaEJlqVWnVI6UYd+DWE
wm2SAF8DsnmU1SFcg6tj5u98yoY5KDZ8l3tWAz2JDsMfFsRco46GUop3lmh0nZmGpuAdOdGsfAvQ
nEwsCJsc4+yL3/Po/86dBHpbMaGojn0PrS3RbSaZCreTBEPTXhTXF3WFWZvHKTydLe2UrERvDvw0
iK0nf3dx3yYSxBmypMOOevFkEvh47wr75LFRHgpRI1X9lnW/hx0d7UQeV+6hnwztjW28PlGhwp9g
Erm2PQgdD22D3Hd59QGXh2f4TwMDaBwJ8m2j6nzrROKplizWM3ij/Igf2afuRTSH3pDojtMVU+SJ
cJLOiWp0ntEypgb+/bVL59bhY2kvPnLukJpCUoIi813QJWpHprJ7wRSUrX+QUDesj5wp7qAr/yb4
jvLI4NYvDU5npZVl+ikMzaYKzAg4hROIdcJvXE+VgM7QrpFU3626yMweh+IlLczet71Ml73fNbNv
c7to3tOREkHcB8NXyRoyZyvABfUS4VIbOYbWhD4ilLUJm5txa4iMPQ5oTXiIY5N6JwhliKXJRE6j
ES42pUfhGxVS71l7qummBJVEjeQu81uUHwNQEDTcodmO9buikR4yr+EmfI4GyLGk21paw3D+0J7f
G/wsjyAySSsmEGpy5UMlW2h2JFX/FPoHrdWjbUhfi4KkThK9oqUJThvN+e/piWZOJBljsPdrS5Ze
+d4YvmV/4zNPIpDh2VYZjAY3tlYdZS8mQvmE24akvYs29GHqHtHD7qTIFvjslV+euFFaN442RXoE
yjCYNMj3smKJ4yHNdzFwpSFpmY2v6jkKx9lLWhq5Yhb9rrRD5TF/Q5PKfU+44MFRaJIB0EeIhtyK
NEuID0pV+ywj+24dWXKhAxtf+Bsw4bcGwFox4UNbrfXhkNVoVzPR/lbpKfq5trKqy8NBXBP1WHJL
V58zBXUXl0icQsyoqzzfHQ6JiLZfq4qMDkX0gCVZ8FIPuiiaIhsZKr9Gp7FwOq8sz66vJub7MREZ
32VSkiQxeI5yXasUIskWmJXKNCHoOF+Z/dsnP2JjRP+47CcOYdBTXQ8X7d2CWJZ+4NbsAwPPQ8f+
EPgqqXLgKdKJJtGMqoGAOWnLIWhuVRzHYNho6iqt3c07C18i/NWINOXX5i3XCc35QmyEwM1UqQNJ
X6g9SA3f20WrcHo3VOm+UmL1nHHdya/Zepdqfm9kyQBSsIDj3zK50fSBjSODL7jsO2e8Naj37dMe
XwhhUqgM8CDBA/3e9VyhH0kJkyoI3cYTnDKkhqaUOqDslWLnlRU0rVkxm5S2UJJ7osxLXO610ooU
wJU/75+Z2yIlit1g3kJYiIVTFXl2kcu5KAxykkWubEeANHGvijUccFlFos57G15ySsK/R0dQBbn3
Ld8ChCbLUPMV4GEBYZRmsUoLLAZfaUHsysVDqlmlD04eJ4tOiucK8hdVDklFPLRbsA+1bFZqZaQe
+5bz5x6MAUE6SWlkAJq+dSyQ1bGnq3m4hSloAda6IH0HKrhigpUH4E16afbJU9hwcaI5MRYZxF2R
y8uJ4Pa4hizaVRVQPDEkREqa6mKfBSu+dmE3owiHSAT6GkjizrMTTAqMb8iWsVsCErGv1shtpq02
cyNXPz9zIyHflcCp4+e54UEZXrpvRdjmD62qryX2f2pC15aQhUC/DsBIyH0jx3Q9e0qZeJkQRLE7
xOPWpwdx2HKlcvCafeEWo2h22Xs+OK2O2MJgRO98f7/dJkCR3gHCBVwuEB3koMx+bT7hGbHxAi9w
S26iwaIdiQZ0fFptfEhLSpLSZtd6V273y7XJ2eGKB3BFca0WuJOYSMQ3JBY4NGC9j6P0m0GS6f4I
pwHM5hfJXQU1L5AFgVJvdqD6JOvBVKmErhB0sRE0Y0XYjNWZTon0+5Zui/qYS8hCAtmnCbg15pF9
VlR+zymUulm6G+RHvx1B+4NeM/43MjrSB/hK49QsLI6Sbi+rR622xgP4eUhTkZTfRWsV3FuAC74H
vJFIoYN9ehIuvF5bpc4p5ZmYujVz6CZ6CV5PmCfp0bOYkeTpJjmqKEkOpDoJriafyt7xc6T5ICuX
rkzNbV1p+hQR6QPARSeC9Nl5ytk+KTNwZbml+J3n57Z8rJiTkEASKjD9kMgemvqpK/WGgFqxuPUg
14fwkm94KFOa95dpaftNFwbwl6j9wNlcz0qUFX3HQYnDbQQB4ZDWpHYp0Bq43Gx0qFLEBoKEtffL
klGQM4HTB2sBzzIzKkVVwCVBGLlxoKqO2FbspmveubrdAYU04olHtZUX00IG5Ic/ASsPgfGJK+J6
nEPhQZxjwKyO4pc4bAaFgyYD3htiRZLnHsF4FZpcY6prsOClAyeBtwct+OyUHZuFWXzX5BSPcOoq
cjseODCcRAl6XepyXLm7Jr8yP9kKCKg4JFhA4jdvthGajh0UNYiQ4ID8kRDi8lpxMkuXM39pYlrW
C9fm4W5Glz+N3KDiCKdGpBkRt38LgC68sOn7IBBoSlXRnvakXylNLe2YS9OzYEj2BQ3hUBG5ai4p
oGbpGZ3GHCBJuYLnrpKpoJ1KEvvfnw0FL3z0LslAPM4jsDEIuJHVqsitB4qG2bMnFEYg+Drtc5zH
ZG2L3nrZSRxJRMAjAScETz6b3qyNgjHDGNGuyllZp/JQUe+L7ciNTxA9n5QclMjwEas6XJMDGUbR
qisGTWjUTAkqBHVMzQgYe6up5G+FDgKorZhwl4z8akv7dEHdbDaUm5DoRnsXCHSuP7UGMUaejByW
I9k1EtKuaNUjqvBQQQ9u3KI1la3saI2vZ3H/YYrAqw4FM2Q+Zjc4m0mDIA5S5GpJZYDKG7rnz8yo
J+kZuW6htBq80Ht1V7EGen5Zfy0Kmo7qfNDooZtqoxpINeZsMzXr8fnI57HLZm14YDIVLdRqHJ+o
GLgRaOyP6QgFN0n1En3Iu/d/vReRv0DdDQhNqMv/xOgXZ08S/Cjv8zp2QU2EbtudIBldYYopKFl+
3bd02zqOLXhpanZVglkVAlBCFbv8AT2XmzcltmrPfG3eQh0EAmZsoQlzm0e6Aqm/5Eih3+X4R3m1
Gn0b0wLxq+IygxTlJGg9O/KQ4xXGKIwTF+npysh4DoxjESSm/70DvDIzu6ALNYsT2kWJm4wUXcpb
cE0F/A7sMf1arnPhHXU1onlwyxd+wDYqTAnPvD1mRHlV3yGerEIFRq9NpMBCq+8Ial/PKyvK3+5c
YJUBAkQkNikpz+IN8PjTtgzzxAXczETC/WNwqwO1ftNjRSxqqACXdEZ1kncQfx128B9rwdeCc7r6
gOkDL3fvIIeAKaaJW7KpRgZZi00/GlLr/jgXsimY4ItxzuIKX8yA3M+zxM0N2Ts1nQHqOB5qveDC
tBjeqc58uZVTZ8Xqgm+6sjq7DGW1KqF4gsEpx+/yKyGoTUWG+NbryARvSl3Y6ubw+Xjf6IKvgE1Q
YYOaDg++n0TLxYSyPu+Dw6BOXCbCixLUqJ9wGlCyaNpID9uQsZuO73UxzdYApQup5+k5DkwNgGXI
qc5131HB8VEoamI3BjvfkdZ9zsEV+2Kj+znDAYwlFaP6POXeXnw2GmrSx1kp7fMsqzM9HKLkJfBp
+x0xWtV+471XDUhFtw0DSg5NLQO0jxRgki05MS8NlsrKePClETwiYVnlMooRnfbFQDpYsvooEzOk
FDXJ5OI++BT60A+NpqdldICQd5/qWSrDI4hSnXbG/elfPMoTCRi8NBwgikrXG5rPWkkq8iJ2kUmo
mdZQK8L5oEfwHhVN7/YSCtaqHoVgg+p09Peis/X+B/ALzggqbf98wOxIiyKbUohi4aFMnUZiASFt
QkhTR9sKauyCHoFx9gvslL2lAl6K0ogVVETaMQ0Ylus/JfMWvGCW4/qp9jHjIdGS50I+oNryP3wm
oM6gRwXzPDI4s0u8Q+PrkNMxBnvY7/CDdeieCUSQ8pZW2BhtZ8klaVWCR5Je+I1eSm+M95AAid3q
WhnrPYLzaON5JsqUEa+X0abtN2UIj08KhbBrOgq31F7wfCLK58D4Aq2Jl9n1qjZIkDNjz8VuNjiF
vGuKiESBhfyggF5mKvxuutCskdtvKUfa6G0AA723DaHAEqH9BwXMYqMKL9qgyx262V4H+jQA3pAY
ZcGQbq3ovnQD4A2Fhzze89PT7fpbmaAMu4FqsYuqfmv4jZwbRTJ4RMOUmyinyiSOk8wpS2aNHWvh
STMhBcGbNDXkQOHm2jK0lbwikkXMksz6TtULFYAGw/ggJUW+4pyXYgAUHiE9gugbnGWzkDhXCl8q
xxAXusCJ4LNuBpNq2QvKPFs2KtbKJYv+A0EtVLyB0cd/s0PFIL4MG/C4uGyCNidOs2hDatBi1Wd5
sFAPCF+j0RiCNbc1XRazwFK4NDvzjp4ahB4tmsQtZCIXJ0U6NOxOtXBAmWiX9/ZQrjxsblFc2Ogg
70VmGUVXAMhmS9hLRcUFkOxzhxY5CCCLoJb1yQOsXpGGf0UxRD0FiIaoyQxGW+mKxcKTAtSvgct6
/MMNW09c+aSl+wx4GdDcKoDOoEJ9vanYgmPChmEQGwVauwUPLaAjtfTMM5V0gAh1sOOywtdZJgn1
BojdleflUnpAwBWl4eGF0ji4sq7NR4oXgNM8Sl2IEhGZvikDqnuiwyhbQbDTvrZj/7FUKzNck3pb
jLZhlBcnHQjkHmc3pMglQBG1sNxJpC8eKzY1NAiDeNSM2kQv2Uyv5Ne23qOXn/iJJckVrka8BXMT
bfYjh0JeAJFO8Io99OGLGhusp4OF7/41vnAModOKEBypQeSs5seQGWqJcgmXulCq1hlh41ctODEO
2hq+ZqE+BAQTXtzalJ6UARK5XoaiaGQ1j4TUjfflM7NJSKVDPIs8PXFPXyXh17gcl3KCV/Zmu64b
07YuA9jLyCGwxD9T08bT7/HhFO1l8ppDz9ytoJa46r0XTvyV3ZmjSVOuUkfK/x9p39UcN9Jk+4sQ
AW9eq2DaoNn0pPiCoESp4AumYH/9PdDs3WGDvUR8uzFOM4pholxWVmaec8qn/hfeAZl+LOP30goM
XoEyAypOjU0i4wSOLnl8aKVjhM+p3DzzRkCHuiOvPJ5vdJJeOX8XX7RsgU8BpTTrZoRnZ/mEIvmC
EqjcXi6w60eixL/bcZMs5Ko9tKrJ4KcEqHPNLjRNeWK1FexNI+CTOyRbyZ4H8cOINUdnPZUJrU4L
Ssbra0p3A3E/imPUkufvd/bfTomV711ik//+jtXxK3pAjmMHO+AIGhLiEA0FYQI6V+y7392PoHXD
Ei2tFTk8PQw/7+620q/XUsEX9lfXeFv2Wq3Uy7wTtLOCg7AJ8WrhaTAeeIThx3gUJu4d+/n9uK9V
Oj7bXTMPJVMHlokE4+7oZBCA7PHIpnkEeYvA1fbfG7vyQLqwtb5W9SHJ7RhjtK1jDxbYVNxG0/PI
fm82xlxLEV2YWl2lhZ3pfNIwLO1cAF6DTAyQwf2xHfC0JY1+k74NaFE8RVsZ7eue6999tC6sGIwh
qIhxoidlx2vScSqf5Gd5PmS/0ZkzZ64E2hXu1Q+quZGvueqcP1le+TBsn2HIZ8yurN2ZClrpUn+E
8NxmcHzVZy2pbJC8onFizabRDKakmww9nYZ0XHoeDb9QAHYAA/5egu6wtdR2Mr95V19ko6Oy7Tvp
DfKTBYqETrPFXr5sma/H9t+PWbmrslPyeFSwzml16mNvxLtGolBdAAw+R9/OsXClrbzY9V38r8nl
9z95yOXRC3IZzLNmhErqC/Ci6q/oK1Y2qUTWhxMVIbD9f9KHWi1pM46DM2liDNXmBi01JsWjsr+R
ixMecVLvSRs4mbUT+mJvdR0NkWIOgwGBKO71ANWnZ/6E3IUbEUEUoA9j8lG48cnZfe8WVlfAf1lF
Tyj4e5BMWB+ZRkEDXSuaMZzqYxI1IApGLqz+0dREiz7s3Ne7eCOOWS3hYtEC+ghs80sHKELuyyWc
6ybLu3KA7pZbnyryftjCPC4L82lbfjGwuk1azewlKRnHcNBO3IhJE/3nc3YxgtV1oSHpLOsdRmBm
ozdkKe0qAvaBzNBIrlq4LypWud8v0+q5tx7T3836ad+PoCHJOgkmlRpafMYJDwOIcWyszNpxf7Gy
uiMmlkdOpUM1DF2Avvaq+eJnaBymV+FFyEbyl+/HtL72/8scHhwQ6URCf61qKUB9XOgDdvxA41tI
e+0ha0l0YgStbwS6myBL2gYgVwxv5hESbRKwqAXAxR/ff8a1g47l/P+f4ayfHSlAX3YFMfMwS/f9
xMismbQGXKHvTJKlrsw6Ys1Uk82NsGfZh1/36b9217Ody03Gegw/31ePgxf96MLqXt7Yq+s7cTXJ
jry6jEGwks6FAzU9uwVFvqt0RB2SRcH9re5etYR7MjosufNTzwwyIQ2EgteQbaUQrm/ff4e6elJE
YOoF4TmG+nhLt0gEN7YR0kaXDiXiZQOWa/xwpupEgnYxyFhcMz4JDDWVaIs4frbcqLivYw80R3Pp
t9BSqUmOTmUoe3dBX/u8j/Z6VtF5DoBeEM5NC82N7/fZdb+HLBoKSIs41eq2RH96PwkHR7iTgxZt
bIBdO6gtepHi/d8MrRxsY6Z2A6I0nGIfelf7Q7fbEnb6HzbVv2NZuVhphGZJFuPICDA2pDi1im8R
xY3fe1Aa3rnQ/Kbfj+n6IUWuBMU3aOOhf+RykW2FdXqUymOYKGhRhPpCIxqS9787NGxYgFNHN6nw
u2SrZWEV1/1zej6ZXbn6GZQYRhFjLkf5wWGc5C9Mj4jEtk7p1QPy33a+pD5ix7TlRocdzXm38yC/
lfpgegKccNnB8Y+evbVu1WtkFir+mdAtVPCVMAA5TBkBAJJRaPxapV7UymApcDLwEokMzI7kDdUf
aHD4Mwjp1aT3pfFJivYba7qc+i8O8JPRlQPMu0GgAQpGodV8Z0voEoyB0eIH9DIYxpGBbE991q18
L+O8xiVeRXwj5lq3R/2zvHDvSF5ZwD+sS+gKNKkGdVbg+o2iDDTx2GmZJ6L2Tal9Xe69zpr29VAj
terGoK4rIYWTKQ89wFJqzPcZgxrSm+Wcujw6FGzjelinw7583LJnPt35QwNFOfDcwa+Zhm9EhSuc
26gLtNGNmtOAKblXpn0Fwfvvl2U5SV9WZeGCg1NGpLZ+lJYFL6J5WMxGjM4sEBrNC3ZqJOd9Hg3P
tqX/MO/3z0A/WVztA22K1WbuYNF4kHaP0a1yGA/qbe06+2Qj5LjuuD6ZWt+GRZLH9QhTbeEp/mPk
mq4R3HgQfQ3ym3CLieG61/pkbnXvlXVSpmh7HkNJcaeZQtHTDKU/UuFWdyXdSuesm5W/zOPqIoxt
J0sAtx/DqjT289ztWI0OW5UYoQlyi/jU6gp+61lDOrNEBoBBDBHFnBnXUaP9b+LVBf8I0iwHytur
JTWhIMYrpuJTukDtT4b6WGkb2+brPjWBpIMoj43XMIBsK9fM22rUGFem8BWtER484lZg8dUnwgAq
9ciB4heot16ev3lqtWSqYMBi5aPU0BYkdMhnJLpX1xzK0T/Uqt+IRa+OadE6gw8GOGyNk4nAxChm
1HFC7XVA/1ZKIVtw2y3tHd+f8b/4sstDjiF9MrRaH1UWkMybYAinW6XiJ1KM2m561lyFJAfLG71k
3/q/Gw8SaDWACK5zO/x82NLIuj5aIPNQ6MNl8rcS9MnBARBgjkaDCVZNymhD9aPkbjU9fL3AMVAo
Qy5YYPy8NW+DE9VtaebmFBY2jaD4YdeekrrtJuHw1bF8srM6exmk8eZGN6YwfZRNUjaBVJDmpZHv
OpVvxELr6j/O+eWYVheDpORJJWRrCkc/I7YnfHD7BBDLPdh0uiEzKKac5Q/aeGBHoVlQwb8dSnJo
6MJuE21G4F+Dl8vvWUW2debwTClsfA+eSnnqR2YLhb6NUV83AopJBAwgWVj3jtZjn2tsgBFT9wXK
vNOMVRQbbuuKw16G8q+VVezsoPWvMiVY0dOX0rofghLCwoiBcu1tYJ5jFVQbjY2RfX0YAD0IsWdQ
/uEo4Bxc+hk9tido8cCmlfmp82tIA0vcVA51AEb+/thf2aQory0kyss0osJzaWlSCl2r2noMo4w0
jxGoGY/RuTk4t9+bubJUoFgzF1povOuhFX9pRij25GRtNodVKmPOunPlhHNSe99buRIfIWmF3o/l
joGR9QXQVUKMw5zOocXP/L4JK4yqqHZaR9AGOIIwHgTnOf5tw+zX5VqYBUBAgU2omF/K4RYCRisr
MTr7JJFzuRe+7HFvxiNI8n53vhbTCbQfW0mtr0t3aXX5/U++EsifeagMWG11g6r8WKKnZqSG9sjS
lIpktzHIJTC5vB8uza12ir7AQgwBc3PmR/FJb8A/0zz2wyG6z/KgsyRP1zxpYVmOIWfY//y/mV/v
IJaZ0E8UxRyKX/bTgI4jjiqwD82gJmA+CCUSBOBb1YONdV2Tq4oa2A9elnNYJhXV5dfafJleZeSC
huHP98O7bgnyrkBco3fEXvlLve1y3BYStkn3kEpPcvQWN3+06DffYsC5ktDDMi6a5OgvwGb9K+r7
adfYTt8l1RTPYdpZbp0mXlYnBBeuhERi2/s1p1WUA3ocTop0V731ot3gNFa+3r/LF0CWSjWWHuV1
R/yco1l3Evkcxnvuidjl8Q69ao0XPcT3ziGiD+A1vot/Zy/fT/HX2G0xu2Be0PIPvoXVFKuFLGSH
Yf9O6OYw0U8RKDP0EIgQOa2tg3r/vbkr98alvWXJP020WnSiaGz4okk+SfND+84p8qcAMSc2qeY9
8iUbl8b1icWEgp0efUBfeFtBEVFwq+LgsPRBWOCdmjOaDpc/9jqJyEeK4i3buB2v+qBPJldOwe60
sWVDNYcyVY4gQjsYe4tsZSLWbTHYK5jKf62s2Vgbi2V9PMNK55VnlT7OJKbz7nz/syc/GNDpeKfT
PABjn6vRjfD76mb9ZHp1E1vAkopMhgsQc00THTXouQEpyBno14398vWKvBykutovjikUg8OSDsJO
lblmMbvG7GfyI89fQatUxQaovwNVZrSqlD1eCnRq96LbcLRLVPrFzX8a8HINfNq2TVva7ehgEznR
j8T5mY0b5+Kqp/v08xf7n36+PQPFFMf1spZFdW9Hz7l2Vms307fevlcyOUCmoEUdf4HFGO/OS0tl
Y0Rt3mDXjD4oXZ7n3UiqndjlruWfS6IdFApH4IOfBuCYl03r167Lz9ZX8ziwru2lFNbNg+GjekAL
CkmFU7OzvISOFB9AI9q4+ikFp6h+RIqdbKSy1l00f48NWsmWOBKPVtNZeSDQjymctZhq4beedEbP
qcd8w229aq9OyM2iHVJYBClnNfehB8rpZrLjmnsAXx1gdRC5QWl6NQkof01tH/dzyJ9FR7P75rG8
Vd+t3i1vhhf1CLQvpMegTXoczls4bfPqAnyyvdpolpHbpS53c1h7NZnQA9zsm9txH/0B0+cd0i66
iz6igNH3HxV9NvAK6ugHyD69p+Dm6ckmCXXofU7eGf0RPLZkD6ojIqHvyXsPGR298Ka5UX2DiuDh
aTia91sx5TW/83nmFm/x6Zh0c26pvMDMgVU9FMcihBjHhsNZ9v/6pKNdFP3q4LPEA3IVP1ZtmU95
O8N3s/xk8LgA5VFr7yRZztF5OEunYgDmUyvbnnITBBsWr/dF06UoDzHN//5jrnkdYOPwAkF3GdAl
q8tZyL0y1Yk6h0n9y4rPZb7hXb96HQwSrKtokkDXqryOOXI0+EV6bNih0CmayLqwBHH490O4Uq1H
478KgkZsd2Sf1gFGorZ6bg1pFNpP9bMM9ju0CNLcH6nsq/vJNQlY+HJvePne7BU3B7Pg/kO/u6Is
nO2XO8WIQf3Xqk0U+lXszS9FTfb9T/0RIRVEcoOKTHv9Be3+oJwBlYp0O2687K5czrBvIrLCAYeb
WdNnSwXThg7kX+HRyal5UJ+lm+yt/BiJunfenNPg8sf6VoAItt0ZVLuVb7Zgu1+dDJgIQMWv2zK6
rrV1yxo6mKKoUs0oZAUIOaCBMN0a0i0SZEhoDurGE/NvmvLy1FxaW50aRVSKww0rQoWaE+mcvEtk
odFRg8Ez/OQebI9+FpjuSJAWJI/3psvI7c0LuhZvFFrcDvvRk13V7wMZTQGzByEa9/v98PUkQesZ
qTNgvNGxi4bNy+3gxHNm8YxFYVzWRAdgeUtsZY2xwLVyaWG14UBMmEdilJxQDyTfeG0D/lR57VP/
4jw1N/yhDJTbeCs7eSWavjS6usyjAiBXEKZHYXsvjjN4mWevpBkp6VZbxRVPgXQIKNlAgAW50PWl
aQ9VXIw23j+QlYdq1U3hadmdrmTw9N8v1LWD68jQ74QxrJP6N5z/5OIjLgYBNXApLMBKdIpv+712
zB/4qZKJvpf30S6+mULjST+yc3QjhVvMmeuBoqK4AMsBoXVAuwMA8eVGUQqzH+tKk0IJKTqWfJRV
T3JodDZaS3m9MdhrxhAEIEuHsSKVvTIWyZNq8jllJ9Huy1vcLruCzcQuAdydN6gU1u5gGddnU6ud
IqamARg0YyctivZQtQNGv5b8ukWijkHTLkWWQGZbT5T143JtdBXojBOrQM2D8TWPZzt1k5O5z+Bt
sUV/fr9rvgR1/1jSF3ePGiU6dC+XDalIrYTUEvYDxExDlVZ+7qZuc0RKN0fQAn1VryHcL87O7ZYI
6JdDuLa9rPKnHWu2nZ52QAOEDvSHOvZozsEw7Ngp2Y/VHzaDUzL5+H64V+cV4Tu6zlHPAfj60uLE
1chqJcyrIgLVcOtRJvJryhmxovtpbyX/acj8d4Rwmqh4w4fiWrm0x7NBzecMm2dO8od85G7dl0Rp
GdJqe+0pLh7U5IlFC5q55uc0v8utirZgbF9ItIA/qn6rc0K+n4IvccXqm9YkMrkyNpDnwBw4MUGC
8RwdulP2NA3wElnIQwAibrr9InRLNhsQr50lcE+gXIcAacmpXk5HLIayi7MK1HBopzylv6qX6Ed1
7gKLMkivzJrfxkQKtafJl/ZbGixrSjDcXrD8yfhq7ZWh7ia7gvEaSgCFNx7FuXg3KafZKQmNmCI4
n469Jz/cSLc9kFxbwP91CA77uopOgIVmwEF8vArBuQ732EHK+cTKoOjObXw3RreqsgXb2jKzOtBa
OUxK3cFM+6c/zHTDG67Dgb+DAPUt4PkLWPvvK+nTkZUNJSkRIMHx2v2PKGn2rMs2Enp/0y+fQ6LF
hmaAyRQlBLB3reFZMXRO8M7u4xOoKIPKtw+zWxzak7E7SZ750Z44EI0Hx51P1R04YM8RsjS7HcoN
KFLlJwc1/f/8wFx8z+oGyEsbeBXwuJ7a5rm331AHJBwUeeAs+2HXT1PrYvM0kA1uPtow60gPrtXi
yUBu5/vvuHJ4Lj5jdSfYTmJJiYppyUG766C13dHudAms+gctC1Jjw9qX+i1WwUCBBWo9i0oUnv2X
Z7UpYqDy+JicYg6RqIwqL6Ik00TA4Qv1gLlA03Dl6efRQ8Lhz3SU3bgmHNANuvt+2F+KMP98CNK7
oOBE+uVv3PNpyw1WPmmxOSQnZ3xQDVJqNwODfG4ykniXnZH8PBlbT4C/aKzVFjQQQoEJfOmDR87n
cvDKCATZ6EwJiMdCy69HgPj9xjqkup/cjeVOc3y9BvYcIiIfzC9IbId4D3F7Yw2+JNeXoX/+jOU0
fhq6BC22gZlzctLY+6C0tEK/aNSei9sIZGfjsase1cqtoBMGWLZkvHw/8VfuSiA/lx5qsIajxrby
l2MTg4uCWekpM19s0NVGII9VIpK9cSiuJdDnK6tNFp0vcR36EuBaAMlVkaH9AheCslFdZXk9ngrC
kSABZy1tiUlVr7816fyK//z28/bH5IJBmM7kpSGZCy0Z5E8q9DHMiFZ+/1UkmulM0VC864jjDngY
UVdGcH9kboVEGYiooMnz/Vytk614Ktt4qqPuicSUCZLsy4WaKyfrOrTAnvrqMZEYgb6zEW8chC+u
d7GBCH9B5IPFaY0gzOO4ZxHvx1NnVWQAeWMG2Or3w1DWMEVrGQhye7IDyKiGcawWvRPSkDtxPJ0m
+nY69u6Ovjbu/At0EjtkPVX6cyQvCXkrMIOvukfOfumCkR99vfT8eAYvKiH7t8f9L6iouC+LAM3D
3Z1G3EPY0x9/CnIYfJ2Y5BapITxgc7pbmmpulAC/bNw/PX3/03kZZP9yOtA/5lkHJEvDv370voH/
lzb+g01GapNsn5MbJNmMM1L0QagFL4P7oyRPYU68jn4/J1+OwWpGViGc3cjoRJ0YZiSY20dDcuVf
Y4mtKYOjZO+UG/kAbZngC89zaW5dl5R6PnS6BXPH09tJpm5GnjnZnz7e9sH9yT2d942HP0PvcHgP
wt9N8Lpzvx/vX93h775g9bYqkjEtBgVfYL4JtwlNun87+799/9ZzPfh88uD1JDBJQLyddxPS513o
EXJLDiR4d226tSWveYRPG3KtWGpOus6sGV+Tkdp7tegmNevG+q653vvYTFJngAEBcQv0K+CS+9P9
ln6ZnQcUZolNv5+99qif8+QOCFHZLV8hZ/79nH+NyVervnL0rW2DI7zGR/DqVkZzLnqd1QVARxCj
Q0c5/pCiIwd/A0CiDL0/KB1nJbDBW8Hd1mSvQtSyjyJW6vgM/7nEoT69njmR6TEjJ7C50EeCw0ex
B159/17g/g8D7/YQhA8vGqXHpzucwI+t5f96E4NSHVTuKDcgsQzcuHrpWaO+d6YqATFjoaI/Zt+2
Ty0v3fotKV/Aqs7b1C3kEIQg5XQaIiq36LZvAeYnACI46ZYU+VoedXGPELFc+NTReQhy29XZsCQr
HQxpzk+vElTdXLFnx9KVbvLz6JY2MSD+BsEDVwmanb3HBIkAjLYRnKUL3mu39v+kJ/FUbrX9X5kj
Fa8KxGng3EWT8d+U6ucwoZbKVinj9pSUHE3MQNCfcBllblRFcuCokfBUg9WBMo3CAyOd+KWXqrMH
J3Fxk1l57uZTGfulrSZe6UxFMLRcOsmWybw5kbfQIl9vSnyrDob8Jb2KbNVqp4+qPltcTdtTxX90
GoSVi4d03AJ8f3WiixGs1EJka+KpcrlpasuJ696BEXPJ2j4CaD+DlMYm5hZXGMgDlp916S5RX8Ce
MDU0vi7749LWyFVea400PiKqAedJjha9GdIkUFfXO6a8M71Pf83xmMsUsj6ApEqS+D1NkJYNAE2K
oLc6FWXYDOBLdROIz7w1Za3cTJOU/OF5Zi7as4ODp7EG7GNeIRwfHB6dZ6T6nptyqMDRNRigJemb
Hl2UfSP1bKehqBIMksrGQOnm8jEGYZpBUzMeIT0R5Wi0MSCtGEwz9hKJRi4p+9zo85e6H2ywYGvN
CED2oIuPekzt54bXsbavQD3bUVA3gqBYtfL5Wa7btgU5WF3wqQqNqgU5EQGhnZz+iTUrYsD42REE
rdBi2g6zz3Wj5Pukc4rJTzJ7UAF57rr059RJBoI5TWuEmxr9jEgimUC2YzIxTw2ZMi0BdUyV6SDe
MWOzdvM2SY0bndu82LdOCUCcUiVgyYu0DkRQppHPEZ3mFN2XWd9qstcvmmFUqzO7CNTZ7JIdPgXt
NxLj4kMw7B50Kes8p6jugrI9l9ESZ1v4wWB/McULt6MRh9oQiXnUBwl85gUoNfZAOY/3dZ41wOlz
owrj3BS921dKezcWMnuZ00L8bPRClSkHqe5JTTNHoIsJlEm1pTp1kMoyl0g+6WJwlak3XINn4HRi
VZuCQL+yM9APdkPzewTZl+IaFm9yF/pQNS4obUpTf0q0LMLbTzb2lSjU3zUER6Sg1EsJ9edSAocJ
t8fZL61luUetswxi54WIQX0mCRZABKJ4jCwZeCQ1MRiomdK4kVwBsP6MjG026FQ4pVx4C6TjlLcL
M/fQZNW5LOP8wRA5zwkDrjzxi6aKBJmnvLnjUaKkxxlShBhTFYsgGapIoVyS1Wln1Y44DqM8LQrw
CvudmTyR9hoH2+Q+aYTa+hzIk5RMXDY+Ut5YEA4ZeO54qqTlGmlGwJ4bDXwZNO6NaNx1kEvuSFO3
suI6ehb/4oXd/XK0HoCkVGoFsNnGCDgNL23xLLVKD85Ac8Z6MSY6iJqbagP6A3vuCy+vQJDrmnrv
IFOtZ81TlqmWDJUWBxz4UtEmmts4JoPAV48MITizlIlOUw+OkDSW4z8GYJKgLGkmI6jSWFGoJlkc
JmU0QtkJVsPnChAPbpfY6JTXZqWbDgPUnqWTBWysfWol4NY8pUw4MhjGrKsUlZj+fRwa53GMZPNu
wDTedbJwgrxELzMFGfj40YMYEbppCVLkVJFn1OISLrTnWU/Sp0ICnTgzzDgi6uggl9X1DOPnEbYY
scbOfJGLwcKKQvbwN7ARJd5IDQgdWZrg6AvcfhnRBLBE6N4XLfSXIrB6gbWkcnJitTkHZmgcsmel
y0RGkatufo7lOO4VqZgSkJcY8bG0Yqf2KrtnDl2waruRO2B5wizyAV8wZdggcqGSzq6sV6nWyman
pF3eIw+bRrM7R0XsyXWz3PDckE5TqiD5AErV+qmqjKILe1vNMVtZIi1qOmrxkYuhBmVM1+FDk9nM
bSqMQknA6ZGokKflMuicBBThHtHZUaMgEgE8AKJNA281INqND6OJBhBSDLGDQZtmgWbEqFGeLMAX
JxcpCPNnYwnEfXPLIVoSy0n2WCbF+F4NdRYDnZtaUCeJl0XNnQQ1SSutQGo1gHRk2WRwCI4qmoMU
AYVCstKEwxJqbpTebM2ytkuB0/zZQcDJAvArkg1PU2qWhGiAbUGANEWo3eA9OJBB1jIFWgETFqIf
nMH0FCWdDEgOOQPeyfosKiqDUPHVVATXQYve8Z44zSQ7XjkyFcyDSWvfdWmJGDPNWLcvzTh9jova
kgKrK4sXp9SkZm87LQ9meeyqADRtXCFYEynzc1449imOnSS9g8ILU12pLcBkjULMcBw7li75IUC5
SJOb+amda24G8yiJB6fKpBukhLP8YQDTD8jB5I4r6BTUFxEijQFmB6//ioL0MBFNmcXPtrMc4SFF
kLyPaEt9mHjaakTtbeMO7KiipnZpNY+zyFEV0arRMChQxRrwS1Yh94GNoHH2cqdDRjlhY1fsdT1q
wbtjs6oMpCQ3e5Kymj82GQrvO8XsJDNojSk6jwpuGmpmPQYt6YX1c2zLOjvPRt0LWuTAGDzIRoNq
ha5FdXUa28o+VSZkjuCJLB67Gs/VjA52LTpXHQw2HSEdF0M+WFYgCdROWll6JRMOiukRvp4q2J8V
NdHBhGlM0xxshiMklhFpQF4LurXGfCziGmoEeqPboChXBauooiKLTGOtaX+gEdq658kQ/8CbbUhx
QSugBDacZGzCdojqbpcV0niXoUkz9etERgyUGw5HVWeeJE+WO8hjgHNrAA16bKs445lt7FUmKkgn
qansPAMqMkvEZtChcY2y6XpiS2J+Y4aMSYgw0eBnkwb9XesrSaMl0P9QQqwK1Y9L5HFJpMjRuDfq
BkokKA8mCSL0bmIPSMM7mVt0LXjz+hhcRHAK3MwPbMqYddcnDnZRVciWoH0l9yAeW7qzXfhzA01O
shWXQOthc9PIaatnm5kyONXbUUKLdM5EGuii0ktPZg37MxrZWHlFalhnNBQtmRPNGjI3H6RckNYc
ahzQBN1iboRkaONKA1c7CD1bkgxhZg1Wgo7V6HdQJYQ0Y9PE4oC1kM+SmU7RsVW6It5BUUJiwRg5
vRn0ChePVmKXKe2jqpX92iyy+siSRDpKEas+ytTI7yejh0iPiHO0FZis6hLPYWIAF1jN9XbvzLpe
hFyaFnYEVoIVAjQASH1yTe0VH3Tr/V2ui549cC2rm7NdtTF7NIRQnwrBbXBco3bWHk2hTj1u8wlk
T0DZ1XLyXIpRRjZXj1BmQuQBdyPGehqgdIMolU5iFmjsEFX3wkEW/mfu86oEbYyuDjt0wSaMIHB3
FD8SdY5YDzEoOnkKrY/xSuZm73eZkkDdBtSfHrdquwL0WAzGjqlgRL2fS0eNXbuqS7zVMvB6PERj
pDBXniJQtcsWH1wmR7keWr01p+7cdhUL5rjh6AAFCaKzx4MGj2BlzPryXWKOxR4inKGCSBLawtyh
swcZEVaG+AnRgm0N0wPPeK/elPgq7vbWqL0I7I43NTKVyo9m/G2IBSvueIInJnHQzvuqKdIYUw2A
mvtWYvMvQ8h27EHPrbgrUDk88N7GW6VP8uyBRUYK2s+ukO+10UYReLl0EVbmqv2BhEL8hkLXNN0X
UWYzvyxYjfCha4zYl+NyrmjcKTHo8SvOUpqUfR0TjojhBCWu8Zee97ZNhqStHehzJRGa7cwGa9jg
EtMIVPh0/K7Kio8YigK1X/Cu+VPkPHqqrV5pvRquMadaYtjQLLaB10O1qWGJFxWWFpN+LlDmncoe
HGONJrc0SS12k6LbCIGLXKu3uEPMnGT2VP7gE8Ic0jo9HhVTMuAcjdkM6vyCYZaJPSSxg/dH3k+/
FWGld0oWzQD7ieKXA6+2qCL2cIzQQgSdCUIN50UtDRNRh2SWHaAF2nRykjbG20XW5sJTU9wGlYid
u260iudqVKIgK1VUdCTHCLJZtl8Y2LjDXir7O0i8RRHN9QhiYVrfKG9OLCNzE3d1iuUQtg5OUUPP
dlBXs7CgvDPjwGJyLby47sbyoHZy1XuJAZE2MsozGEhQ59d1t9VFM9xgihB/J3aDtHoOFjZUm+pK
OjADD2PPGLP6OVI7JMFjG2E+mXOIEBApHoGna4Vqj54YM8fysobHeN7V4J5CMBLpiWt0XOYuHjNz
idB9RqEICXWguHIrrmIqpZZT/54GC3OutSwGT2aaFGnQp04r4LZw/Zzw/OJN0KRGsTdYk2Q7Tep1
1VXlpmrvLPRmFjiYuLPyQGdSn7rAe4Ppxcq1nJZyB8KXXkcqRWZLpKFqOWI0eYTiI4VAvGUTrtiQ
1cTdab52ZWm8aCLFg6PSB2j2SnZaoz9G9MON1DVOQQYzywzUANBqh37/fmzoxCE9SDirZs+Ap4bQ
c4OCO4R0jBLp9wFCEcRUte7IDCCuC6PAqBx94KHaJYWDyEqxD3XSjeiUNNFoS2ZbqmaSyc6IYmNi
vTI1AWtXW04dGm/HCaz+hl4651HjekXympkoTHVGZhK9LTKIReYLYycqI9OviFm5DPZZJ0/dWJg9
B9qjKu94lkkfst1ZyLE5fQEKRNHkJQU3HciLe+wnTp0kAVeZ0eh3bT4I+/9RdGbNbeNAEP5FrCJ4
81WUZNmOY8fO/cLKtTwBkOABgL9+Pz/tQ2oTSQQHM9093ZdkMflymoPGNScjo/wpaMu0q3wCUXJi
aRt+ZF47OlGLjP0/A3WDD0SyJ48zf0bY3Z6Oz+yYMbbLeJD/9sgOH8XQNupSTIZXss9U0VUjXVNT
jd0Q5/jA5yk7FL3iM6XJ7l/CsO3NNYwoNFSUOf/MyWvfdtsWYHVh2wRnUY54O48qMs/O6cZcxoON
ZGyp+AH4O7R9kU0S9pdmHjpGqL0gWeeIhrEKs0nZKrOb+rhlkAuN6DFFpXE7GsZYt2MTvtuQDE92
Eb6t8di/YqufgTN1tMOhHsjyk+9BIcTThTPxTrwNhNYlgh9LRtPwr5dGEJydNpTBdi9Kfymzo/3j
t+V4XTub+HNcA3Hwv/T9I7+sweNWZPqjTBla+dXz4M1HY/JL6FiHl9D0GXuWYoizc4TmoDkJwvK+
Uq2dPA9NP6y3Om99di6Y7H4UY52E5Ltl8ll2h8suZTC2PzzTKrDQlq7paZ5oh3DyHYtnFnMVjgSj
p+pGJujKV5tusb5LuqHFejFLw+1it7QjX48SfJMwqSjrjR7FKUqK5odIkl09MExoQUu4gVt2RcC4
irDyIMygHmd9yb1oxKWJs+E22d7nF+y92j/zuMsXDR7d3qJ5iOfbLJd5epvKZuSy3sJFV3ZXiEjG
WcqG3CplumvRHmtyLvQg9/tVSPMdz+SCm3FJMWeWcjqq9ys0PyVHODEGkwTcVo1MJnE7RjcPd2QB
r/FVtPS7RYcvbqUxjTm4PGJBwnQgxHPW9FRup8Ll2URC01wPQcR7T1oUbnY6iNoP2gizPaZmY2Bk
RRB+BIFsSa8PgH9j7bg98EkR23uljNiSndoEw+R2lfF0yjiCQO2ur/m5omTaz0vrkqIyHXPAGWz4
K3+du2PZBsSpbdLt21Fo7ap1NpphLICqfJZBuIDArMBRp9Kx3fEQp8J1dFSrKc4EaeTsdHESokqY
pBHkV7CXcMrzniyDhvF5pkItkXrM+qgOzzq048e4lOV0Yjii2h2hSuLKxk3SV3HeoHcflkbnl1of
Ax4rUs3oMwkeEZS+Lr5Y0Q/Hm7KaXlK9L7WcfFwHc7WMGRwCCDvEfcF48i88dPDjmNNVXDO665VL
c0higpLZbj+pbFvL56ltyhqwf8ifJ9PYEpjQCUV3OfA1SFHCkUSbJipuY5zKn6WYj69REHk2PvbA
/RfJwzHLxJvArDzBrbqoff1azgEn3kYD918eN1zjG4qCb0Ff7MwX6QD8VQJZzbzJyl+nghLN8L69
V72DPcsr8/SEOGxMluxpw+ALL3Q/5gSERB01diPyvbiMfUBCSOvzbals78Ki6mv8P6rWZeuPeFHY
5LV9Y5IT4zVoT2u341dht/iv8nEGfKPS6G2f/YIx2UJvhN1pwsus81bHWMvrgTu0jOWffchKVWXv
HT7goJEU8KWJ3+UYelPVugq2AcZypI7ZjuGplj4ImLv2nA2faNDPtfXFcSlCNzVnwkXi+Fm42q3V
QDn4N05DGZ72JNRP2qgYaLDTy7dIpCN2seGxPhXFrLuz1+A0p67F1fWpHIasvWX5vohr5G0cXftg
hw9uB6l4yUQd71e4HosXSfru/TZEJmzOwS7i/rZT21/KtB+Dc9RlAExASXlXzUequ+fUB333aONe
NadFCBxUjCXdiOiqoksqP2/rn7hdxXROgVaKSxkhCK0mIbsCb80k+l2w6MqzOYZ5x6DdJNHliJvF
VLuJ7Ldiz/ePkrhabgGs9bcqambzM9iCku512VJcvNVIoKdqe2KdrJiy7zZ9hyAdSsh7XQba3k86
bOdq8iLWl0Bt6a0EzfFnyVqAOKlGilu+MYBcynKU3Z3yUhYnqJ+SWtoExcd5DQhAmlu6Kn3aHaXh
TL5gzH6o58IOPPjM1pjxdZbDCGRsdZbf9SuunlVPY1Wcdl84A9yvYxZ0WH0io6RPiroSsgkBlyXM
6rWcDcjwzFzWEveIXyHu0sFwRswpwfRMmzwuyZybW9O8jxbz4HjFaq4IxO4AmujlcmnWSswun8+b
itzPnlOmySgfB5reqejAtcp2Ots96h+CLZMBYpkgBoThR8S0feAGpM1KpkdSYIByHGDpR4zVyTUv
mdpuhsz4hYhKF1qwb6k/rO0W8hHSDUEBJhLY8xy6+1O0BTWw8eFXQJ3BnwVmmDRMiqVPWplZE3TJ
uuVKbB9dG0jRWvwnuhIT9kDvS3gXTTlXa++R+p8x8QjVjUZE6kpwRv/sPC66Ap+0+V3uwYW/b7Gp
f9GR+bZqe9eR7jnNU7TctBNEuedzKIOHXqjZXo+d/5xgkuDginibI9x9wKbe/W4KYCG/+fyMur8w
11Qt2dswi+HBNmPGmvGUzCnplOzIfm12N0yfgnFvRHiyR9hFp6IvyX5xAwLq2Tnvoay2mtBdUJUK
fCVOT+Go9+NshhpL2xyI+LvvHB2S1r19JZa7/p62R/pnrvtDfR8UbebLwhWSfo64tP39UQ+ifeFT
OrLBwiXlasOnLnoM0zqqf1ptDh6YmqcPYrJyr1Q5Nrri/doxN4vzmbgenEJ+GBanOAyJKj7PtmBd
oA53SXMSulq9+WmwlDUpcdmlNfJNYatx1RLzhGLJsLOswyLRzzZxi75volULjK50Nqu30QeCZzHt
Wfc89H0fnFPaXJ600d3rOOoOFRbT0v53VP1aAJBDFjDmI/KQ2QcTK6KC6vYI5bWu26CsuPcs7iLb
njbbw9oHeUTBVm1wDuhW7QP2IOIL6Pj6NOcMcHcDXQRxZWbv0yd/WPO7GQvjWQhXyfoxHkNcEuLW
SxBspkVG71IXsPT8TfJeDvs+39bMufG8LbnbH3bYKsr0u78EnZvYnuRi/PR18dnYgTzojPVdEHg2
P5cpuY1uC+Vt3TX65FNauLW+Q9g7iMvc1wU+fpgltCTUHDyubQ/CH/S6WX/qiyHE6aOQKXyQiI/3
z0QCe2WnEIsVqS0fb5NZ/ghgtywXOtMUI3S1ZcspEQZ1VxABeVTDumfTq2FGGi9dQR09k81Tz1cs
spv6jv2Q+EuS06XwsxVdcO7W0f9sSTSlh9ymut4vBxoy4mXtPvb3a7kk6tGJYsvObU9a3jkbVtl9
swcl8b6vaW9qMD4vWnHimljTf3GYhajqDpHdr02yZqdSx8UPtnzFdxksk//brU1e/wGpc/knrteY
IcSrd2WikTRJrSBQKtE6h7vqRrpYBVJDa98GtyVJNECXaTX+pjXQFqwAYkXvAMdMUh43KpUJq6Mk
VeQ/s+tDPgZpK+21nXL1TJj5jCwuOGK6NLMcOAq2Jhqrbp7U8TrQh3wNehq8ymfZ+BkSHSoHx1bt
g4eyK/fi2zRGOCHNB73EgTHWeO8PHk81FaGczs0S6vwuk1anz6UVHV4i07D8Fl2cocj1dhxOE0Fe
2a3A1/g5t0ufnfyyikvWkzVcR52KLlNNy3eJtTwenQ5NdmrqEnlkQrLj36gdwvxp1/MWgkUBhNGk
Zi6rKDhLiwf8bsxrqiMHz6FlyIJlP9DsNoNMgKRdIUE416JlFInYqtiVPO6jueg/t+8m15cxyJB/
bjtxG/Om/etOd93dI2kAXlDcjdlpmjQTUVuH0Vd+zOKFCcM9DavNfu4lD+ukk3a/y7ujLk55Jpcf
R1qu8UmmIy1XO2dxwynIZ0T6U7cCkFqTfRLgmBK8IMvZ+pjnwp0AATypBjYLPg9A7sEJFWdNuVeE
D2C82DA+l5MnrwIWIzF8Gs02Ss4dzVs0R/6SU60/Wz+pXwb47qXfV/qwIDS6SgirvO9GsKfL5Jn0
KjGsfKYuGc1MfuAe/qekiNdTMs3i+9gG+lcTDcF2mnYnXxMarOS8MXS7yxIZ88niPkKeF3l537ZR
0apNhUovR+tnUhvfG0z4i2z42mYHQ7nMWqieLGrrr8NIVkCn3oH6lcH74hA9dPSyc2/Prds7e96H
MSt5HxLzVsJBg1GtnUdJCJCiqqWdyu++RVl5P9L8fzxYInxruh0OrxYz6Uy13f3zGBggaOHb/VdT
57T7bTci3BAgZw+L6ofsaoXq7+vF4g/MgtSBRwVQJs+RQZ4zGiTlDQoopaHpZfbiwQC+cjnEf9D5
wAwVsOFwbPWRfA56bncmpm36GvND4gUvudNPgZGEMqSqi35l21J8XMZ5gsEQ8zxUQbHuFLE4Ml/X
Mqw/iQT/hWI9ys++qIcQamfHjFp0BqB/3EYQO9cJ84m1trS/UB3pSmTTpN+2yLbd3Zxj+94maUgc
DzzUB2cVAVzB4AnRdeUKO6OTfjdVRgd478pEaswuy/Vvk8OBnAA/5ZesEQogDNDwFSsIZS9I/5ey
GrQPsbUT7RJX6UgTzQyx1zzp1scPOZZv/Wl23f6nDRV7lFzKALUitbO90UPuCSA9VHbFtryENJsS
11+npQ5f5noO85N14FxVoR3Pd0tCu96ZibgeUtjZCXI2knDJ++i+DHvd/2enclZVo9YcFqlfs88q
UDrGoi3WX2H7yaQuLTNwpZax0Hd86+hj0ybdcVpsV971MR0DHETN4rPsulczH9FyPw8rhyoh60gz
JOL6xkvu9W2ae+KiiWgZ3tp5OSQRm6VTl3TDJKoKY1/8OfqYxbNN1vYVgcDwIvmYz1uTWk7E8s5q
MBSv33Ww6g8AA81fv7cLoyNd2691jo8nOURAOIXPHqR4313Z1zJ9i9s2ZWNDjdl/yh1Redn7LVNv
LoZq4wz66X5bOVYmTKJvzBbvkPmeozHbG6Uf560dFwC3aKEfCqP7dvR1flni1KNEy4b2Vzm69RPJ
dHzVlWnZX8EnXV05G7tfQaKUuvrNTN9RSdD1FE3aZWfaygDvcPCABxt5LDWtbfD4V2FHfs4gvZ2u
PS3vW97Gx/wDyelGgo1J9SLv4gANbSXzYL4GrjHz47aUMM1Z7N9PWT/vxy2zUZvc4CuiFro8lPJ+
m3aSxlzmSPJo1+CIbv1Yym89r1oCUmvS+DdY7Cq+sFQbmx/0lg3qCouLD/x33F6joNeionCLHwDw
Krtb3dKFl1HblR/QuCxgjOKfBszPEZdtm8C5AQn0mr6E6AJoB7t6mh/Sg072HMEI/8gU1Pi5pkaF
FzUOCZIJ6H2k5Ewf3Y25rLZV4WxdXo9jxZkpGYCn7spejDP7ZX4GpMit/leUEFAgb/36NWcoKzjt
GT/kjnBxqHgh1j9jUUiJOPxgnancbCAeZnp7c43lBgh+kv2svqgGkuZPwR/nj1MXBl1lJlJGLyS2
FRt0RCPj80F4XNCdPNRHfjYHf+EHalpSPk710hMEBn5OPanzl9RnyX/b7MP6shZiEqfGd/nPgrgL
sIhwC2GDYeKvWdoH9ta37Ikgh2YgRcwUYoHsl2QnV9OsGsiALNNguaTWUWRdADx5ZT05Wy4cO1AB
uOoEHd3hFQv1e8CLqnwgX2I9dN3zkmqw0Qz0BCVEgrrmgb41wSCs0zWGrV2CgqjmypXVmCadqmIT
eTrXuUjfQlEehE9NnlEyXeYB3l7ms2XYK1ugtDgcxisyGLbkfYLkCNYzV1B1WyG+DJF45zlGPHbu
nbd1ftLFngnqdpmu1diWDD8bHX1xCnIgUlvC8VbA8cVv3mOHaGTaVhhJty7NGZeSwn+JBsONX0i7
BhekU1P/YLqw52AeLbTYjowiu+wZU2tFQc03tqQaH5/xTe/4gXwv9XmQUeyeG7sIGF4DP3dcgmjp
j8s2Sd++ONNkuBotMFAvaYzwr6We7vn2YkHT7Fml+mgf9LTL4dlkYRve7ckY2fvSWOB6ufRh8IKk
yrW3LhvLnHHTqadi0c1KEx6Ue/8FAG/YGXQmo19j47vQw/gkU/dZ1OlQ3hc6h3TZxiBN+YWBmb81
7STmOyUkGH15hPZzzHiWnVpc9t/Nd9tlPDtfWn9X1joHv+sDts91MLm/aMWAwwgQzvcrMj8y8EAr
Y30dhqNYrrWHbNWJt7/3ONi2qwhqpc9KF95VwWEI3rCJRqDn+VwQLEx3L7Ldt+a2Y+DK/aRs7R4R
3q1EShQws1Wb7sARIRAUyKW0qqy29/DFiv7DsockI/bk5HqAyBarmabXRrYg9Vy09riIIWVvYu7K
d2FRaDN/N8zF+oMpp/mUuwY+JMq7JaoWdAwzyAf2W5d1UPuTgec/rjKYmwYTBRqL7/2er2zodVNR
X3nICOHUCPtLbtrUrOfJTrpEVREdJdCHqucPZU/u8ol4KNtfOqc5THKNHaIyM2v3fUSqSHKciZb9
68G31J+WGmXeZUtl3L7uG+z596YIhgQRWo2Bdyr0SM/tRrk/G9YGnmYCmtZvIjr2Cb+lbOZt27l8
q3ruMI9txIKV7dTgTVqeaoLhujcpYWiqOmG9ABgYchdQqz3qJ690Al2U50N7gsfI1D1aSZc8qAWZ
7QXAunPXaSvZBd2n0okrHWqRXQBxFCsGPPL63neNeQ4gsfTNs87Sv20lYNbXsJja6EFx9bR/N5UX
66PwrC2f+jxM3c3bIfsgdL62d03t5FGp1gtcSjOEKE+1G9nRRlWJV9V2HKBzbVAczNuQCt2XIMzj
hcSGXJcf1zIoth/JFPecrqSx0cNBn4Pha50YUxm+rDwfq+2hIxGMbPhCjYJba6jz4gPuSnl5tzn4
xds4ruUAVprRzVXrwvtzBxO8bKdYRom4YmPZ+8scp3XJKVtzBBnpkrQPqrCcSovIyt3NOszUPzGH
R4deK0botk5lKeHEFu2CL0UyyPTSb0Hd36HScMM5SHcxPVOVx5dJCq5BLfLJvox8vfKmjBvrr4q4
xv01xN+dj851VT8Ntqa9dXJv/oiAvewPYsipzBkYdfAIe0hMwQjei0nD1Ir+r3VZROjDomNzaZxO
YE/B4ev7vgMYQLFxOBgpCrcbL4ezoyB/rEjXzwGUzvpO28D30W8WaBIBqev2fiMP8w9IhFXBCdFN
7M/K+Do77XB44/0GEwCbXEoTXQNVBvaahikW7D7qi+YhC/Qa3aWkLH/OVd0dt8D3UXu37/Dfp8Uk
9Z8ha5DnbGydj7AkXNv6BBYDsIvkhWGD+XhjzSoPpu0MM44aP9jXjOuj5LJGnGaidynJkq+3QG+B
eeQ1R8hQHDIZfquReezko1mkF1vuUXZO9i0FJhLRlGGb5lT/mOl8fyznnhHQrwG2TGtyJI4oxJ60
l5B49u4a+AHBSJzqJKmiJUXxyy3JtRpOnrHA1PTS8wALe6fRHruTpOkxp3Av1uAslcL0equjFmYb
0AcaA4EWGzYl1OelV3PW/xj0Gv5UybzPYA4GHR66i9KcjM3zHzDECclVhRZvzEd4HPm5Tyh9/TJ3
HyFNpL1zCqrnvlfx+7u8ho53v5cug7bKHNe0SbK5mgdjyKc8wnBlcGMD/CFogohDcKSA21E69Mdp
St7nK7NFsUe3okRxr1gA8Lfg0D2UrGxoyIIkjd87iIVZlPXrtDyrGtkEY+BYYEe0HQ3xk9Oy/Cc1
SXZN1vfZRcKtfDp0BlpTbipkDbjOj69UDjaNZubQT3EJGXo314v7YoOWBf9Sq+UVQH96Lou5qxmB
Fv/WYehh77pZmeM6MtwfqAnn+J/iNKUnYB46m07EPoEyPTLIxcwK1EVlsf6XBotPbk22Cb48nh8D
6JDv8O3I0+AXJMraobqbstfFw7RVW9kbWdVqRVFmmnB/wiNjx32FDkXchC9LvApX74nMdGv7LezK
6AfT2fRxl2i8T5stw6HaURuLm4F2+xtEST8hHM+kqULStZszvOvCTmHez0+YHDcsVrU9Ih8PcfAl
Rwiob7lHI/TbAHdvSANzji36cdk9AFMkM86Xcg9Pm9MFqrKGM39BM2ZXOsCIAzeYOQRdWDL3L9/H
g2BBkl2D69rsqCoc0fLHHUqy8MPO2zOcVZlaWlieBcxTGtO8mqWL7jAALZEGqEJGFxWDrZ03JLvc
M0nsu1sdaqOBH4ZV3Snd4f3H68pmdZ6tPZBO0Yb3R1wE3Jt5PO7YNRTpYxiW6BTNRBAJdwGXFgoD
1zbXbOuLqNojmg5esEVNlzWMkCO6DAKXEetdP5hFm2M1TaNbglWwwpPcUXPA690z8NAbhe62yH7/
2KIUV0BxdBCYYfU4YRigZXuhNe5vQVmK6QkKvfxcwv+PlzzZAnTyi8zSagvGI77vkaO6B5gD3obg
QFZ9kZ2lF7DxrNCx9sBCVdY1M8GBU+6+FBnzUQXKSTatzUY4/GEpTXcxmUxEFR57CMsnt/nV9MRp
ntK8UD9slk5Iav1eZ7doK/jMxi0f43Uo/qW6D96Q5OQve23QGkwLar8HPgz4l+ujcaymzO6ozecC
LyfGAP9nzedUfXdmCqdTrny0nIasb9IXyIq4xUhPBjKCZmkSEd2PcHQcO8hlgQofrfHFhEt6fGkL
4NsTCFSHJfUa43I6JNM2XpfsSD8Knk5Z6dR084d3Lc0vIHE5VvKYu6WKlW5e697Q0UtO1gNECWc/
Tpkpr6pblreWkB5SXzxk4t26NgFo5xLW36n3R3GlBT3qs6wnoDmz8IZX+aGG8Enlsb/Fx9KgtfWr
otXuVuBlvvkQfM/zwzB5Dh1LM7uNk/rnChN0ew+RSBFqcIT9XRrKBY2/GdxbECSrr/YCyOOnWmPD
vDLNGPDhYxsI3PepxEAZg/8ka6/QeGWG/Il8Yq/kGovIuAdJifsMD1P8MSnqxvuxWLafMxqK9jyn
CW9XhL7Y3jqTS1ak88XvnzQxRURLtX5pv+WJbe2V31ZRBtc4+Lovc55d+oY6XM3jmroHq5va5Gg7
kviDZZtjR4xlYlYcuzQvT6AIx37Nh7rMrns36HdYZih/5pMofqstchMqYBV/DqRZvidzQLolIUy+
v6is3ny1dUfxaZmGnvuWSmOuY9aLgAX2Bo8pBBwT9Kwqhrj+iCCzW87rXmBVRtuRzm+wKRkee5pG
tMpthqV8OE0g2quX4c8t2duXfmlj4rNiD9Q4joxrH6PyIFZ6ajqHGsYGM+7iai2i8/umxwyC4czX
yKportCH1J8twVgTAtiua7gSKGQXJmP5KPO14FJLGlBo+ioWMICTx28qnNa/9M+De9KDAbPJ7b4V
l8BEur3veAr/1nQahp9JyDoImBSV57xvFrQiNoYrtJzIHj4vadOul6xdmuEXD7BFms2Eup0dK/C4
33Iby3MWJ8OvievxObSh+4kGd0ir4kjRL81iT5fqWMLs1+biOb2uVM6OwTCbgy9ieN+Sg3rmlla6
Lv3vmB2G52FCa/bbmN4F9wuq6PCMXq+bH3t8BY+3o4HKrLqsB1WA5QUPvrBEI8d70OR6+UsblITX
tchc9DA4p6bnQBhDXXOHjU97bOFHUmNigdJB1EP8uPp0qc8IBLcMf5x1T17TySXYevQUgdvBvUD4
RmM7tHhTtLd35ljscG2TZR5v6dLI/GHnig7uwYghQEmFhYfPRLKKM7djG16bKIUfbxjGwDyKZn3t
lpJpPUyT+attp8yfpqyA8RVopt6ycu3EmctwxDQ1Yq0daUULHbrKYqa4H9n0cfJErNNOmWS/IsEW
fOraI4snhcMhsDtiigZk+K7uZhPo5APHMW8ubmWOrxoBEH6a2bRI7qiDx1ZJ9meDWxkKVHwrqjB+
3mEiOj20wU9MHOa30axm+1QuY5xctA3r39mC4qQb07E+W1W3fxuX1PGpWeOue3K5DwBkWMlqP0RY
Iv8G2Sh/7zpnBB5cmBavI9N+iNQERdtwN0CXITGGKdzeavafkGK0cqH9TFPHu3jkdXhdutW39zZF
/kudClt7Dk08++tol6L+EIZ1xM1li2h6IR6lJW/dLO/6vT7Ll+JnEjArcEhH/83qdRB3QhgE70U9
leLDnh2wP04dPn6qEwQwV5FHB42GENGeTxfFksW8ofAZEbiBgik3tXdp59MJQYMWE3hAkua4O/aH
518KEBkrWSbBkxDAsg1vr0hZQ4aInj5LKEd1lQACRzUvdURtKOXwt+O8oaeEO80Zf8S6XWSghoB7
7j2EqQ97G//Kh3hhGaiMLdtrZLwv+Fcs7QH+TC9m7W5+T/Bg/0qfKJYII4wNXwPnVdOepqAYgTEm
bz4P/RqWNOFBFOjHNRwGStTYTN8MS2+QR3uofxyT2z+b0G/xa+kaoqD0tKnvkZFbUu1yteEpJSY2
+06ywIRytEPNe4paJzmAh52BEnuaqaiyLvXFNS4wwmBXJz/01fnFPUaJYfxBpna0zxakSjAydyA0
Gy7E+k8yHQDHa6FXgtXZ3ojlZbHF8dW3ZfEiWVYy9MtRnz+FwJWSsOd6bT7sUdsXF1Rc3fCUhEY1
n1ysjtjQPpWdRMlAe+URUGpXfPJInPcvEOPixxLCEF3w8AjGS7uidaFMtzkXLfiCPTVqwzdEibT9
jNvcsN92gcoamsc5+RzX0fu+DTt3lgGQrIxLPQbcGvXY9n8g1kPgPUQDW/mSGczi3sYCw8iKk8j9
gry6+LEuvfw85HA8bNJICSzL/Cquy1BmnKa6XaMKIez6AeqX6XXRifyI/vl9tdotkT1Fwqc/TB4e
8gX+k+7JYbTcnHOxyJ/gVjG3GFwk2p8t1WxOCID3PetJRU6PLmNnQr0LnMNO2OIDegSotnHLF9RR
DGFj1QzdUHIvT3D/dcqf/gf82zT3GSiSvnYZUiW6DoT2VLFVzGcWP4V8qsm9FJeOjhcRTDHuiCLH
MJb2uaFj7O5t3h/bXRgq87OHvcZ69Yj9ztwv9u6U9+38z6Uu+9mG80SZUKKv+r0YXnRti++CVZCf
edAbhIgN285nkRdLelabZj3UCD38NHYLxGOXCvYkkLJ3+yVqyuV+sGtKXjFaufRDvNpu+96bdKtP
vMI5mR6QqeacZx0K5y0JUP9OZYwjf6/GGC58dsU32moCRDOWEnB5qhv20lD8o4csa+94QvlWu/ed
Dd+e+Onpt/ZhTeeK9e81pElPyd+cFinsj22JgQdJvXfNrUimhJ3R8n3zDjKJhr4KoJBa9h89+2UR
Iu5PqdnjJ9CKdQNjHdc/yhU5+zYpSChwE2s0xz/6JffVQbZt12aaaEevTY5+Vp2Ypew5ytoRlzfm
O4bvZHBbVXQ18RPLrFV0rlvDmoVKWvmmy6ydkI7IzFTr3s/Y9os90Og1avWJvU0OWxnt4QONel2c
w2Bu30g4SILHI5LCnHu31f7jkrWS3tdMZXIuAfkbWrCMWsVLgbjDGLF+I0pryaoth/Gr/yftPJYj
B5It+0UwgxbbBFKSqSiKxdrAWApaa3z9HNSYzSORHMK636Z10zMQER4u7r2OVE1Lh87sX9yg8buX
sR8pRpeyHjRAu6Zj2nmR+odyDfsQwr90dyITTom9udbsUj8qsk3zUGMn1ZapIirILMcoVAGtjW4q
cLjjFCoVngJTt7LoagKoD8S7IbCgtstJoD4VXlEwv9GUAeLonldRT/MEoWEgUdM80fhNweTEcBCo
/weu6xhy2d0xHiakLMqXPJOdR2e9dqEUUYnKElvLmq5ZMzpbbFdNNbGkNUGkpRtA91RXtDXlO2oj
zY82ktpu1bfhcExI+gIeQNftt2k7QTbpQovXXuSjnNqajsWetlqbIxJYpb8Az+ek6ZqWnviAYU+V
DmwrbZBAKTeSFWX0GVpVgmAErBGORDaWl0po8tjx4oyMX7D4EWtNLc03RWmgG1AKBYWeqHJDKO4h
PsvkzhHON9chKUAnTNDOTkhIH0UzFaHvAhK0KWtaL7ph6T9TMcz491S1X+pYFO9JY4PRzug6ffNc
QmZb7cYM6kDjRtcKEpu0MkEtUuWlOLcCTk59hUcJzG9OmfkX3rfwNiDpoQyyJb2y6QO3l1aaEg/c
d89CCpxoqTGOwSjWFy8QhosvS6no0KJOiq2eWP3fpICRsgq1mv6hSYr6TB8jf4aCxDNlKnGk7aQK
FP5dSefyVxK5sBbGSGm1ta/70QOyqi0pf6E0Jy2nTT/BAXiG+6pIHtW+jOU1KmkgJ72xDw8uc9pg
5KUiui56rhkk/5LipikuOMitIz5YAPzlarIJlkASgvyHCh4JBRxYPlX4FoCIBLDIiUgOkioUnVNq
mgVxxGPewlUUycMvapGa5QHf1f5FdUAt7km0Gn9bJFr60jMFTQPfFWbVU5irmbAJ0tg8BdQneVsD
kY1lIYDqWpHSCFICClCEPFRp6JGm1uqdBCeygO4U92q3TlIqmd/GRPMuXU9j755Sp/gQiWZc3oWW
TlW7VnIlOHVGpZV3bqpMwOzGkvx13BO9Q0SKxl/QiOkfkecQ2JAG0nimUey9mhWxE/8LV/urGNR1
2V0/YywiZmjt1oAOd+XYmZadxrJ7RlwqaNZtb1XXTmCK8l6jWyx9d0tXeVLrsHobVakrwCk1ub9S
45yUFcCCVRsAKJJI8FdNZDGH0DBcfdiXYiyOd7BhMvMKv3p4VNIIQEQfFtDup8CsPlS54fdsYwzN
D7YH3bQ+Dk3BCfOyAEAZdIq7lsWExwIglbujVdA+13KqvFB6CZkb1NQhwuqVbpq253vlj9E0FUDe
rTiIK0gfwVs5WvWrRSTHBexV6Cg94NPfMhESbcSKOo4NPLpvXzohamjlNXjFDZ0fRb2vpJ68GE5R
fR9DfoUiZ3m4I5L4yLGGrFdXnpkAmW4pRGS8CSMtwkZRRVgTqGPqG1Ukzr9aXWdZFwPWECg/o/Me
BKqG7bnXOwtxBoXUJqXqLgC4hdDpIkslpIBqEkiqtS0WWansVMUHiRaRUxjOQGPPsgvVq57SSGvh
zzXQhOj8Gu66VRVR3RdVltOy8Y3yNS+Fqtq2SQyX1W+a2JHKQNfx3m5agM5nniDhlviat6NIPzrN
MwquoZLsJOq9E42tTNZUJrSK+9OPid2GMnlco8r+rotxFgf48C749iASuu9EOwmySzS7glMEgKb+
QxqXIqIRu4gDraiRxgbvuj+cclgE3zq5Bjyb1sQSK0WWu+JxUC0VPN8IppSfa2rxN2LSJtij7dX+
jnwISisASwX+ITeUVy0VhlMkDhzCLMjyaNMWTf7ch33yaATxSEmiK4YfDY/17xaYij4RpZpL6gdC
7qDRPcig+0VQvYbZa4+aO4Ah1EpTeYn9fHIFg+EmNqS7NGY/CPXAAYKtXAVFjZJOrQILcyx+p7Ea
8EXfNLQmQFyVgfetdv0oeFTAc9H/x6/Gj4Xc+89RYvYDWMW6uVAdLnOO4giZpvFEs93REKIQr3l1
om1ECbruKqcA+ccYiDOdShnDUz24MHRhnFUgXqDGPcVo0LlgdGWkWxg1OkCyGYL4Rz3mJoTLTgCu
ytP4JnK9SwcQafrDoP6O+hRcxNaBzIGOQdqJhk2LuntBIW5Q4SKG4Rm9fovhe6YoiNuaEPMINsJ/
AY0Eol7LxxB5VaQ7XqB4teUGiWKv2LqgnjyA4lVUvI2848RgYqQ8kmeavp0oKdh+MajKK9iTPjiA
W/L4j/WuT/c64jLZ/Rgnza4Yy5JTQksp4OyqOkBoGgMvKPezBUZVt6dozNQfpQzodGUw+xgR3bKj
1C1YEHoAFOmgpigNV08qSfovmB5JvU3cUvqLbkchr3tmPzEViB49UzNbb9qNRg5A2CNqNjZ0+MRR
gyyS5zR4i1zOFNuI8gH5dBYgnIxyzL5RIKP147ld+oLTTU89MYFoU6c1iZaqoJnG3PvBLzxAI60g
hfXW/YBqBQ1jObQO1IsVbQcUNokeVFQBWpaZUQ0sm9okTLSi7miooLNweTkqokFBSLUKohiH08Za
pT+36LL5b9BWPH+b6m14D3xKsagvomzEoQWbkVOw7HcUV4piV/kNsgpaCIjS1uWQmVqDKhqyPeZG
BzdAS63fE8Lq2NJFELdjZXYaAXsxlHdTLfktQLAiAqJgKM+RJlvUzvvON8+Z1FXFA90qOGaJOUkb
CEEkladYSeto3Rip9r0OvQHRYaKzs0vniVge4NP3XBogtbRyOtI0F4IhZcTxQIpstVFLByDz4pTK
0YTdoArPQeAqFFAcxbYk3jeKQTql1eidUe4J7xtJh4e9wsGV0WMCbc866UaXSkRpdQjz2xZVUZDE
EyIspBGbLCw01wTa22jVzzFhHl/pUL0FLrtKTNXo+g3zXluhuQLHlwrpYg4N/Kqt5MtBAqcHPmDi
PVgDCgvFnamADCZTJN9SvLUOo14zIKjADg/2TPMzBeY2a1IsEKeWfvGm5/ookgGCenKioM0hpqe6
4W4Cl/E5qZOVsowsaWgSfaMA1Yrp37zyCpCZdK277ihklmo9glEfzbWcdR2Rlxggo6BkteGuGkUa
/ihot2SH0SXgoMWg5ulTF7hJfvDxhJrTMH3ih4V4k3ip6OdPbG2cvPlbaJPOu8jGYNG5MeXIQqGy
D+JmHwmJMW5TpWP+86QnQuGl8xLvbRz0MtkPeecru5qap3e0OsQ/D6j+4TPlavQTpxNDo3+sudMM
Ik4NXYebgSLCt6KRw/GuMiPNPcIwgm8lk6DC4qInChhC4vbX8gpAHrSsVcrt0ohboZCsqXyUwgPF
E6g7fUQD9yAgsdmvRDRguD0jGgXoGMWAc7zaGviztNLbFZl3NxX6CuZhdkkKJM6SpAsivhHI+qaX
RqjEFm0CcBfhs9aW+psMiYb3Iu+sBykfUwYay5Q8BxqMkIXiJCSy4d1JScQtV1tFhjtcVFdT2zMN
Kt4wbqT6XCkmIzg97vipFdoWwQO22zoIWmn96v3C+xnxAca1DzBcpNBAZWfdlHr1K/E7wsdODSiE
GgldJFfp+JuBO3Yw51R5fM1HT3B3cpQL5Y4mXv+tTY1uk+q6XG3ryu3bU9qXSK+YoAoeW4tCH+AJ
mMC73s1hnaL+03FWjAj105YTeBozXtg73wAABHgS74BgUOiuaXeXuzEZ62Kd1UX2MAz/3jtF6p8L
hVacU8o+vUwINKlu+9g1bL+zpJ5KuRbBNSkatd+5WeS/IDoSkDU0iXUPnRXFk06Ns3WsSpqxAm8B
VjXQAKOvKOA22Q73nuOz1Bb1n9H3rxS7pHJF2k65rhLJwKbClaSsK5iYjzTyaVArRSycB9+ncFt6
CdR1t7Wav12n16SnXKB8HYKqIFWnXpxRJISXdvKgiLoIP2RSs++podyZYw10umdGOwNU0fCR7xol
NwFbexUICpEGbcGFSvpw7St5xdI8tx7vZYNiKOT00m3trqI2jbqINJKQVMgPX+JS6YOtWZn+RNMq
CvFebmEX0EAQqNvlZd/2jpiQcdnkvyIIiiEEkWVkFYQSr0Vogb5cuPIqWckcOfK6PwDoyf1cYKeI
ZPpGo26zyvAgkvBebzOkRcc16mDag1+gmeCg3NFexc6k0d24LokTKD3OWQzq7bl2C5WWsVVVjqFS
cQZAJ5ZXBGAC6lkQF8p7A6Gxb0PW9e4pY+rsiykOpRPJctO+DgqNb6rpgxUS99K1537TrYUuiyAo
KMeytVY0d8TURiYUgRcppBS5BnkC0lVBYgDYBamZBGOz1F7yKe1xXA2dYH6xnid7Sx3d51I0YD3T
vtUejVwcHKjl7bloy3gzAnf1QNPr9W9I/CB44IdQhUenj2RjpPgrrsnixTNyM9bEV6ZbuqICGcFY
h8ItrQVYTkh3gEYGSQhyAnJpPtJul5MyfomSLnbvzDgWepDesegkoY5cgCWZ/Gsr11A567RuPBYk
7b8yyAZQ1YUufPDHUpOh0kGOWYFDbhS6lSCMN6FEn59zZlV3mSi5MpNPrDJ9yFWPOkoqptXfVGrz
nxmlYX5BmZok6VQMhp+tlpTG2rSK/pxQ2upWQeoq1h9dFGgkKXTot54UWYxvGqT6EREJPYc5biZk
RXWeJuAFCuXQqyWdlCrVfG+f6ZU5OhaNqHxtNjJzdUyw93fSJDS0HjK/PeNY22hNuwksmoQ7ELbT
5DbllCfN0N3BB4A20aFAIu2LAIaYRVINGlCsqp+6YVj9PbwRS79Qv7ZU2LEQO4zeQlCqFWKuHFxD
Xwh3etJABQtUw3+DNxCCC66srj77Xq9XR6XpJ3RaKwVHFQ6Ff46aJFGPYuv2tE0gtATRBjSDycHt
IoiBEhzgXwE14DcL5sUF9BCYbwKK1kAmyILxyL+Ws6MBwUHYk7W0MuzgOovXBb2oDEUIiDQUJQKQ
aiuXWEqwLWaMRZsyJnHiZgX0Bu2gVATZ0WPXdA94OZQ8NUWYoESI66FG045dcwGWj5A5Bz83kTTx
RnB/ta0FaqOcvYqegb+CTxx0PGo+DI3SlnDWyQM1oBGGJqPHtE1XW162s7QIeiItt0bZjGhzqndD
R+ttqgTLHF6eX4fUdPTtIJbq311TKJdERdc6tq2GKs9xYNAgUlSpLrq4TG+oizugNon6XUJQglaw
JgjdlRKVX34DM+lDqDbAEqhOCOgFTIxMk5DaILoq6bfAaPVfMY4GDIhCj8IYW5WuT6cj/giwzYid
rgSMDiac9usmyaPa3ced3hpbtHrKamt1BCw8iCA5LFsMyygH8axbKGr2ZdgcsjSBk+y3pXLse0/0
LKrUvqT8HFO1vJdTqvvfDWBd0qUGgCja5TjU5kOY14V7b0GVpHqRCwI66SNmtgW0W+G7pFZtxjxf
/tpjbFDv31lFSUsfDowMCA+SeKQmjux6xbUW6lTeN9QWTCSYZPkxlAMPKXhRJrguog58jzARIlOa
EeKBmNcL973Hjd357MpDXUpkmVZZIzWQGKb/gwSzr7bIZjaXVjaKah10etMCVq4Fbw+z2BPtvM0G
OF1QESThzqR4j2iXa/nu1Y1y+VeYC16xz80iN8GnW2QhEHz1H7iUGn2hmpYdak6e2UYUGwzFpIVW
AYwpvmcjD2AOiy7xo4Pvh2L9wxSJt6kNwINfZ8FQKCcNdTp/l4XgERBGQz1qpVHIY0BwHHrRC0It
nTchdTXxISuqPDszA5gRE6WiVtWlsgpAbyNbJu5hC3nE7LKgKcWT2uQ6jeqmoujRdii+OUnlq8mF
snnfHxQd8I/QKjp8AEPNXMhsTasSKfZad0R0evytmq0WAM6tw58LIri3AtcyEoZgSTRR5vmVZ+Kq
UZtIJvin+gh6uAke5ThZJyDxMAjESVyNgvfkjfGmyaS9uattm51aUF+WPlMnNWVARiLDQZgSMvsJ
hZ4aeW/xE5hqNyB37a0REnFAhxyTPQMrbG+zOF1gErCd64cyLlmbJL0VKIszQVSBZbWx4TXHLi6G
dVsyAaUEiEVXuGO8IGwCoBUWXi3qi2Yj6MZrCnFtL7a+fPYgKrgLUsQ34yMk2QJTyrx7Q0RCda5k
rjWo6fhZ1hxpf6zbYRcmfyzvOzJdC5t9KzU82UHsnY+N9o85+9JjJzUyDKXmaF77+imzh35vHDVh
XduG9BSkx9JRvG2CHIOdMc3xnCxNZvlkpz/Yn+kKUwDxZTQWYKC+kVHnNRNNtTWkvuG3duw2AMx3
dE58aeNbCx9Y+nTlFDEtpmPLrH2+ciNgFJ9YN8xfye2xOY2oZpDseOIWBQKLh1LL4RX8Je2k7LzO
J+BxvR+Uv3InbPIsWjjyt9+BApwoTts9TZr+Nwn+nXZwWUPzbFEuO9LdOXvFhhbaMSwevt7tT41I
DG/gfBu6ND9U9GiVPobGcJTU5Aqi705pHkL18b8wQqpKG4DITJ6PHo9ST6l11W2PiNl+s3TpD9z1
q+krCyLZ87VwLQhBIAUaFnVFzZzdV12wKtHUcrSUgpdSepCNZ7NYMDE/IZiQRCAmqAlrxIzSbOaa
lLcWk8Xl8AwaNa/XJaRSfVfGOzAWX3+y+WWfG5odRUJorTaJys5hfq2jh8j9K1s/y+b8tZVPvtiH
5cyuWsDMgjEupfBclT/l4LdpncelIV1LX2wm+Kz5UUyvki8Wq3bVnBUer2ENDFwvF/zG0lpmu58L
vev3gRKejeDZ1U6u+lvNFuY8LG3K9BPe3Uik2HrVavlcnXvRvBObIoYPQ/Uf3pb51s/Gu/itAtVK
xApKgnYsIZZhflf16/9u56dte7eUALaACgw0PCsQUCLhDyKC0C8Xjtf0yd8/oP93JQSWiiTK3JzZ
SsAH5EIu6uF50iJb0Tg7iDV03K9X8ummmDTjNR5FHazbx5WQyIFqZiDK2c/PJoqyIZKjUvC77PIF
QzfPw7QcWcPBKAaFFEWZ3RajTSXRH6L4HNT3VDeC6t5skHMGRTjmr4NG1Y4+FyqZm1E+u8b3CIFv
JTHtns6MDwLTQgzs66XPxdTnP2h2t/p6VAfB5Qf5o7yOEUELNJlWr+eUQg6xjmEqL18b/Oxbv/8C
szvGCAxXrygKnVtrK7+l6EsmJn3NxS897dn84Ly3M7too1FQNC28+ByhYpqAXIZvBzoI0Tdri6ie
BQEz6jcGDIiv1/fvRM4Nm4rBq6dIgL3nJ7YxI0mEHRKfrVQ4Q58EV3dBYg8+APJ9wmP0YPwkU2zv
k4N+nyDaRBl8ac7IZ9/YVM1pmgHBnqrPvnGo+FozgOA7547frH2BWSrw+7V0aanTC3KzVE3SZXgG
GpN9Zt94kEwX6GEdn4v6gZLvCs20mCRNenVXxlXdIKsFoC+2Fz7wfKaHITO5iXBGFwmwdFmfuYQI
iFdJgWm4yMh5iOSxFdoQDGgO2we9e5KyOwqDIQWbxtia8s++iC/TXgCAGRAJy3dUPTZamyz8qps3
avajZs6wDoKhR/htuDTQL4f+KUAOwUJgrKF6IWWbrz/BjVOcjBFbK8jrWDKzMz76qxwNUC1x+QKG
90DlZ1WWf/5zAzp/fxoNhQzTPFOiZAnESMuHS0cXT1EQ6hZev7bwL8z5cHZYw3sTszUIba+ZpObD
hXhopZv3vvqbNZ/UaN0h3k1bfI8QSFtYC/v0/7FLJmYYGgGYNbsb1HxRQEzb4RKlpzZ/RRTRESby
nnUWTMSQfvYNopNL091uLiSL5TMaTAhk0Akh7McNqyC0FPT0x4uApHSdQJDgToJcOar+wp38zBKj
sSWyTUZkMDjkoyWzcN2y8wrxonoIsCMs5YZ71MMBSi1MsF4yNP+OVtpHqheLlwaNgRNqvwLlSvRz
ubjxvh4s0/n6wHxqz5Cpz/9LZszZGz1QXCAj7sWLXEWruH60iJ/QyC+S/dd2bh5EWZ9qBKosUx41
ZHm2VZoHNgnciwgN3jjXWrStiyevKBFWUmnPyJc2Ex+/tijf+g5MGsQ2VCVIOuYOLYHhXqndIF6M
DHXVWBV+Vq5uPicjrZ4E1a87TVWyQ0Xb7qBWo/Sbal+xU6mCOijGVqckpKU1SrCEV64XJnd9DdYd
DTftgJ7IqqnzHzW8FwjaWr1rkadY1bQ+bKETTomphXuUPf1XiOb+wk377EMqcGGQxeLEy9rsJAKm
yaChyOJF6h7T1zDCD9pj69TlKV84ip/caXJblCKps+AOpfkgVtoxQlblFtcL7fAolza5rq+D8aCY
vZ2jsdPD1OlG1J3GYf313t1u3eRGmGlu4iQNAruP1y2rIpmxHf14MXRhgwYCGiDCpk0OPvi1Svnx
tbF/wxA/+syP1mafFLK/xMvXjpfyF8D0+nX8LT2KB2sTblxH3cv71kMHcWW9JffeU/OUH8rN1z/g
37ibmx8gk36Tt2qa/m/A3LuQXxUQ8AGMOl66g/dAO+GOYZHCSXvQnXGbfzsFl4TZrta+2oVHEFkL
xm+iDZnVq4rJSHGNf5AnD/HOeIQ4EghhY7x4FRJOMKzufF3bqWHyXUro/aL2jEJc/ZNZFFuYY06t
jN//m19gUWjlXMsKRYKPv6CXNdDwqI9cqkrgcpXfqNvu3d7pQm0PXf0HZGmw+LoZrRri2q+Nf3bS
iHgYva1JkzbrzC81gTeGFV3/i5JWT+ahMmwrTR+T8a+Zb/9Xlv6dwnff2afrDn1F/3ems5UKc55+
/CEZ473QwXMy029f27v17FPZiFidQqfG8zjb11QB9mRFnnhhhYdGdzdIQaMMkT+Y7YKlTx0F5V9Y
vzzGPP4zUxSd/VEVE3zSudAziB+/wuqJuXAhlDfBzVdFLK6LzFjyT5+u8J3Z2blBYVBJohKzglFt
ynYb1CUElvwYh+6T68pgyte+Vx29vEQp2kHrqxG6Q2BF65zqfLk0fnyKyueXmNeGCqWhIdGmz05S
L2dthkqreEm7ONhabf+XcUPdro+QCfh6Zz87s2RAmmhJDDLS5icpkVMNNCvrVum/RSMyzTuAk3n3
rMFh/trUv1LmfFXvbc2qXWPZ54UaR+Kl0xpYX0yWsWk/71QhfQZUcepkRbBDtb8fi/JKU+suGdXH
JB7vQzStbHSmw3WVAIbWENlfGRaaXamkQOkSzx5i0f5YX71AQsVQKEcno4KIwgWNGVf67ZvaVgbe
aBeyu9bbDlC2XC04fuk24KdVi/aFaYky1U9rtjijCAPgpyVBiayha6zUpyZqXkRtDO0kTnMb/ORP
BJH3WaH+oDd4DEz/EJeZDI9Y2YHLHhfe9k9/j8ILQLGUIcLWLBgj9KQC7jbipSaWWHWaHNpga9UF
K59cV5MAQWP6jUK6R63yo7/NG4t5W5EgXbIVuq6Hbpt16/AMHjgsNkjffX2Cbi/pR2OzZLaEyS8o
iidfzBL+RC7fJ8ZpZMQayG1x97WpzxfG4ACdvpAiytbMIShIQSo5hJ4LvJBO34SO8cM/IccFYf65
/68WpimWLIsEz5Y4WxiA6DFoqEhzM8hH0VT00U8FaAAV5+tl3ToWviAhLJ7couM1j/iQFopHfcDQ
2FSotsjFuK2ZbrX1MsVbiNI/NaWLNM4tZFN0eQo+371RgjQkeUMCdCnpf/+FMhbYXtClv/RA//X1
om59GIua0gGgfrIlmvOtQpZaszwspQAygGzYcXsATpGgpJXFC60BaQrgPjoxjFloNVu6KZGIzFxz
FKtRxdgSGdBEjiQwqDvjmeFSO9V4qo0fCSCCIPgGCxLB1V0Ez1PxF8az315s2uY6WQju2qRFODsr
qQ+DsOgYFGIOQNkJcRK67Yn+XxwUsjhDJZSRwG7OrCBxJtGa7uQLQb0IMkYFTyintvzw9dZ9dqPf
m5m99moJIZ/RzfIli3GCByG4ouoKFuxrK9JtXMo3m0IYVsS5n/d482rMBRdJukuo/BnARgrRU42g
aprsovgPgKWVmjBdHYz39WvDn92B93ZnX3HIqb8rxiBfPBq4aqLeGd1OyuvN11Yk+ZMz+d7M7Csq
eq50YyLJlzRD2cB0FSdjFtm6Kqn+T6hQJnrU7Z4sqDwh5h0cEKBMjpERBfcDEgULv2YyNrsgjKy3
VJW3h2dBn91GtU6h/XeecRlA7lBrIPNFZWfllYayRoK4WX+9+Om+zcxZBrm5xfPDzs7NubRR9EhF
BLANfyioilMrs73+Kuec2Bpmj9fc+UW1cAdvjVoihHtNNXXKe6QZ/Kh3vg0qTQuNLTIuQSHthHQ1
PsbKpRuk+yh8MPWDpS/Y+2SHUaxQLUJBhUSWsa0fDSpu2IOp7KyLLDXrAgWQKrgW0R4hdyTpylXR
AjtpnlVFsg04vziPha/8SV4LSNmEkjl5PuLS6Qi+W7EFhcYM1cG/Js2bZp2hrK7UcCsBiYt6uwHe
06PCyCdnyoGQXMEvjsPRgDWFIFSBeFijJwym/G1phfP19n/2ZQyTrMRSGCRKzjs7+xnMaaA8knuJ
oNwApRIr4scDwPQWYLzPZFUKQ5CNv+ubYGlc8w1aZXoIEAWXpkybeGo+rL0dlRrkreddu0b+lpf7
PLLrZkOBERX8o9H0awuB1lJAhMoat1ly1IKLJOy8oFq4cp88SgA4COJJzghZSMI/7g7sG0hSUuRd
4Uw6ivZNHKmqlI/ZLxnsxhEAr5h5Nlo7Tpe/Gt7C83tbRfpofPbQ56lWt2hneNcoNTfFgMw5oguW
+gPRdzsH9Se5S1N/p9P+8c7zsRHbV3ifRBTHZ7chYJgJdDLFuyLhBPEwANWGnKS1QzRlqU/zyU2f
gguuHchC1Zj3aZjfNQ7GYHhX/Yi4pBrs0/5kdNYq1qN1VrwK5sJFW7I3W5oaMkuFUW3eNW+mZhTq
Mul9w6A+2PwOUqJfX57bsqYC8ASsEcUa8m2i3I/nBiyfrKODEl7H4eTtYnU/eEc1/NuygVH41Kh0
2dHFzzeD7p3ijhKyLfW/QgdtJsGWha0l3FWIIrvoqBa5YBfdFqagj6J5HAZLicbNnn/8qcosn2Gk
Ivr8URNes2/+KxtuXoo/xXO/bvbxATTaswtUfeHz3ERaM5MzL98xPJbphV14rbpXhZHezZ+vP//N
Szn7+zOfiricUekuf19tER0xCxuicBG8tc3rf27HlHWqvDrvozIPWc22rNNhHMJr3b2oZXUyc1xS
og/XwOuEhX26icVZk6lyXwgceZfF2TalhdbVQuSyJiNJt2KfxUiQFuTAY57tqqFp9/A+F6Ks21xN
AQ5EtIE7wBtTov94jMWBxBQBufHY2MwyWXdbTuce7kOwCFu7uZ5YoriqTAk1BZp5WJxoEBWD1hOP
VKydfi+cAtvciLtg4VW7PRkfzcwetcEy/CQUmHbdHHon2gFelZfy29vDPZmwaGqAqpjip4/fzAqM
RBTUQDzWe6rTDuSlVeX88i72Acmp+9//6Qn8YGzeGaJeydy8kc8W7XzHsuV7af+1gdtj99HA7KrG
U3w0iP/2pVv7tnkPfGBhT+RbD/TRxuy6FqKFRFLni0fjEV5IAqkF/s1Df8/ne3HPge2yss4JLhS9
T90v6+quuj0clI1x3yxcspsX998p/H97Zyof965m9G+RdKF4rNYWfQXLtg6BYyys9zZpmlmZTtC7
kK+DXVMhNMoJcbo1qnUb01F/reQVtayF9Xx+q/5nPbNHD+GzpGlD1gP/7C50BNu4yjvBWTLzqZ94
d+bN2bVCwhi2ccoOVmvQPA4FQfxE+tZul46jtLRDM4+ELgZawi2W3Ku1a9bTJYZfco2e8zvrJO8V
u9jIL8z+shxl4dFaugmzaIwB9uioyViWbd/O75S1t/wdl1Y38x1j0UYFfC7xOG6sTdLvlJ+E33Z6
p64kG7lSWz9ZFwRbrcbxFtf3+bGkoklABpiVqOXjsSzSUA00P56OZbN2D7Ej7wsHHMmG2U8LXuU2
uZiuwDtbM7ciyy6DCBnYcJw2cVhHO2PnOunO3ynrzInXX/uwT/3LO2Mz/5JqpjJOxKnj/mG39EJO
/98PEfNsITOPUVK0KhSgAMeWkxisE8595/Rrm7zcCV6+Xsfn10zXDdAjFAHohH3cIfRwEkFICxEM
ebRDsWWd30WX/Oja4YLfWLQ0c1GqgCK9r2BpumDVynXQ/zqkB9deulWLlmYuSkLsWCymNXXrdl+t
gjXxoKPel9tsAeD6qS989/FmPipnNk3sDfnko3pHtafn0jjU//tPN/dQaTNkpsaCUEfc9/vQqVfS
XxtBr4f/5WmYOST0QCwpVFhQuUHHYVWtrFNkSzbTpRZOw9KXm3mlhqH3qRuxooZXMYY0Qgxo11dx
YUGfOr//2aB5Y8XNhUbRLdbTO9PjK+9p4ttLnucTLw4qkIBdwsnRy57tDlB92qMQnDHi2yFGhvvk
v7imH2zMNmYMVQaQmf+ONDpDzqperbK9sF96dT/5Xh/MzLYltxiABdFk2hYm99oijx8zKRb2/rb9
BtDu3QfTZ6+ChwZCMAZM8C5W0Pft+p45o06Irw6QH4dMEtvmkknl1qd+MDl7HBjSpSI3xcKUs36d
/KpgpyjJrxpHdA5/l/zCZ+8e7WCL7IaaB6ix2XeU0AYMs9aY3r1+n7/mdz23yHgLHKb2LSzttto3
fc3/sTVHW3fMHjXy+p+t5NSi3PzQ4Y0qyhHMEruXH92zZGe/5VV8EO/ch0VnO7nt2Wv1wfzsyzKi
r4Qb+c/85NZjB/jov9tcbJjNYPvkeQtOavqLNxYBO4LU5PsCDea/fxfrypIuxUj08XGDFfzyu3yt
rnqbke82GscLHv7Ts0q2Ci6UAqKmarOHvq4ov9dVJB2TBJK1T1tfv2qkYN/H7qp5hyq5yiCUlCdG
5K46KN+GoC+t95MEc0qY/99PmM72u/VKfhFEaM1KPGeyHTvWKf0Jwbp7dXf0VW3zJNy7dvZTFBfs
/qMQzr/ze7uzB3vsNQFJDOxWa+GMsnjpBI5pj/fdiXf1Xv4W2AkS2gyvc9xz/YYmlVMtNfA+eSZo
nFk6eS+t0JtqCNovfHuwnuTWGrN9Hf8peAgeJi/LxKVNcs/sNiaP+Q/pqVxFzpKj+vRqvTM/fz6E
KqbgxujRo3+vnWvnWN6rh/o+2G020mnLcN43prr9HTl66XbhjH92qzRLV6F4Qm7gn2d7rnWZLA4V
e35t1tquOvq8+e5uciPySr5bzhP+1eRudvudxZnLEvV28JSglo5o6zGneN3ZxmO3nUKadFfZw5rE
koINqlV3/b7bTomsuxttC0H3X/+HtO9ablxZtvwiRMCb14Ih6EWJkHtByMJ7j6+fBe2Ju8kihphz
br8ootXRiarKysxKsxaYFWNSWMvvI34mFEary/9sg0R5ipAJMFw8Yhs0WzqqJ1T3T81mtMACg2AL
NPXpZ/UFKvpVroPXAg/6Ag+LhZOYifSvPoGyb50bhMBGwyf0RmyAm8DI9u4Dvx710E73IKbWmfNS
QDH3lLmSSRkdPNcqmQE/No4hz0lkC38PbczMG2hX6Z40e2GN0zbeOXu600ApBakT1JLbvwtbH3F5
DyXLdc1YFLR0npRJqcEVn8QsFibgOmWHSmd0YMLqAEfpDHBprxfWtXCLJOohUAKMxR2ndXXm9K53
EWQkmxbLSx5c2Avvv3qEXp0c9SLAO0spk3A6OVyW6Rna7ypdeUztwUBv+lIUvagoVOg58cOIjAvl
9HetkRxAaPR3ep0BLKJNvuQQlraTMkp9PaHGKzARDRxRu8aYGtjYjNoAVpXJr13bhRFgThJC7FxX
oDzgCEeua/FUZ53ChVGgLJXqAcaglHGqYOT9ywsBZUpvj5OxEg1AX+vVw2QHNINZTOYJk6+9c1Po
0FUGcyG4n3C+6sndFAeYQhNMmwfvpTbQJo1dPyLNd0TLm62BV5a0m/hZLo1RB1d9S5RNY8SH+AAC
1/8yB3ipezJlqUCTrmpSC2XIzOfKrJDjfFhJJ5YsucXZ6BZdwxonY94DYTWl5Jiyj8Im6ri9vB+/
lD+LAbZiExwh9mIidy7Yu5RFaXjJNJ1cAf3kLw3IPfVWt2rXYNOF/U9t76Emyio+TG4xxIUGZAy5
b0Imlb4973+XSqk8sMMbMB1AfLMBDqaOxDGcXrjU0Lq0SEqjQ1lwA0C9w07piNz19BicJrMIGoPj
f/USuthQ2qXC1nPAm4csVN2RV23PrtFO3hPHxxPxv3vsoc0SIwtokUVzGaWVsRAjwTRw/9zWcKfu
ARsPe4HDW7e4D6rlm/ePbDZqQ8goA49BBKalTJ1Z0ilekoLYcQ/yxN/e4J+Fen0uDG5V7JjBBNyS
ne8zy99neGgyK2kpZp07TFgnQEMoPID56A1uBsAgJeBT22u4GSo0FH2vOrCyDETpS6+TOcd9KYva
3KJR2bgG9tR+WOHFvtf0/rEm6eb/4x003TP6IlxKokISgAL2lRhiVcoRYPEf7VmxQzhUdVf/lh/p
obBEFAFcfXi8f5i3bRvTUN7FblKPH9gZgOa2WCHIQU/ZoUVMKm1do/xVNp4u/LCkBtLIgszZE0Qf
3dQVBVpP2si7rstFpdTw8HMMaY/ZxjNxiivMSbPb/8bAaBeyqBPkACETFGMNbbGnYmjwU63R0L4Q
xM55zEsh1OG1klRyEQAJ/+78ZDoR1q8kBHj3N25JDHVWUll1EyPMtG8Rcu/tBmjwBF3cCxd81v9c
LmeKUy4exOWQ8yhYtzwKu+2xOglbz8yQqWpX4kuwMC+/tCQqgqz5jldGkHj/1ZBBrV0Z4EuGti+d
0OKaKJ8awMepKMfz8KlTvO+Zk1nudZdw++Ll/jHN5ccxY/WvflM+NQJXZsZ5WFRpYNjmEJg+ygu+
jeDtf6kQlCXO0hFIS5NyA65/N+WkJruPRS2ZwekUbozTxYIo/5llXCVPjJLw0pNPi2zxYzhMj1SA
KRpA1jfGbKV9/+92UaHepkLrcnXlQ+hUcmWRmEn0cQMEP91dsEd/Y2DU8gDVwgpIVaugBaB7ppUE
CMixOPAoE3aHyEYzw04wvmp0AXQGZsM/HFw0s3h68ozTaWlrZwKgK9nUEVYA1kwwGMHvt6/5A29G
25EAk1tvdQiWdKDXmokVr5b2drIU91ZMHWitFELO91jxuEPZF3i5SN6DBmeXPPQHGUGmcF44zJkc
2+Uy6UxPBWA7XoqxTIXsOcPb5tZx/WDmh+rBsb8X9nTGplzJokx+OKL/WQyxuMYEZywebNEuJI0t
LVy+uTjoSg5l9bW+D4DHizW9Ajz8jdUZtAWM6/UPGn3J2xtvAW0T5H5Q16VWNXHm9Li/Jh9ZQac/
3eZZBVHNa32BzRSbQ1KUThRHq4UDm/HRPIfuJRHTCph2E6dvuPABAfp+OGGopiv/T9kl2ufb+jBV
6RebK+bX868sygkA4VsAzPIkS/9LwfoE0NdTZDelnlCTNTRm8ZE1p5DoVZ0apTX0+7HU+ppgKJuG
K/l9KFcYgTQZ9k1JfmVlEXRiThDPojUWXZPCBKt2vZFN0kQJF4r8Xly1eMmjionk2voR3bEmbyHX
aLBw4QuHN2dULmVSi5MiEQwwMWRyR/eUPDbP6Zo1BeMMwiS9NNPn+JCc64NgdvZ9wXMHeSmXOkg8
RTIGTEP8HiijIGywKunnvoC5cBVzQf/uJuXGwRjjKWIECQywGCc8ZMVw8y3rgpolM9P2ULWrMv9s
UmadSy9qYZSgAF7qP5+zL5ffQLl3AGhyaY0Jgz2ru5to+xmZnsnuJ/8E8E6Y0c5AGQO0m+g2Wbr5
c700V+un3EXLNyCVawV+D8JYMzq0a2HHYaS5JS2JCTCEB0O2BLPUYe7OC1u/pFSUzxC5nMcQweSp
PvefAKYl58fV6gGFgX711JGlKtRcdeRypX/W98IAJRkUCdwyeHrp8mo0PgtyfI+NNTBR4BxleOZy
ek9vO/L9v93kv0+7EO3XQKbmBmwyyJxQp2XIuD6eVw9TFuQD/ElI3p6W0gYLOvWXqL8QKZa80qN8
OpnbDiJDC8CiyLYvvSBuAZ2AQwq0jQkDAKNGAo10qJRMAJ4oadIfMEmEu9Y6WseA/PyUZmmCqunD
038X9GZyg3SscSmScpNCDRz0wMNuolaL9opsUyDNU2/KR9nO9cWK1qwJulggZW5BiFY3foEF+j4y
0tb+7P1dDf6V/ZI2jJEb91e3JG76/cW58SKjBEkAcVKUkZE9iFm4IOHPm9/bP8qoam0I1gn3/2qj
qItmYGY6zmu6AbFd6r/gIVqQOXvVMcWqgW5NxHABZeEYpFiAGyDz+/TVAy9ha+QvaLstBBMUwvf3
j5KE0Sg0SEsSP5XxMYUpUfaM5wEKq6V86lgAxXc4WNQjmOPs+0LoSO0fKRPKDEraGHyjE6odG+dc
lIup84y2m/Doo4YOhDIQIugb4GoSEHjYnf2kd4RLl94WVBx1I5raSo1RPC9WhNTZGlbz4xsj2qVS
ayRqu06BMq3rv/E+++xy07OiSl84RxoA40Y6tb1y03VRWmPh5Vdl5gFGaRPSnHXhGV0ZWmOW1qkj
p6lQYy9JFq9v/T+S0fWGAjcGwAWZuvWBwPigiQ4SJxa+wFbVA3teLnwSjgH6hFX1ufKBJhkD3HgN
QOty4ghfguL7G6q9uDh/nwAbB2QhmUeJl04zKWLcAUy8TJwefF7qqgJZNUALTN4cgJGuDz9JZA3g
kIlWo7jWVtG+PJYFKs2iJYPkfcf9jInJ21W9DQM7lR7uqyQVFf7zbZjAVFUJeDOaSKlFF3otyBPZ
xNE4MIUzmcpjWiiF6DDXQTW4VNOZbMTNVmA0HXE85vJZGrJnKDmxkDUpcZJ+AB1DnBKxBHOOyq3u
L+sPPJUWBJOBKw1ZGC+l4jNhiDKxlevUkVGi+gTDXcY8YHQHWDrsM3DWCsL+VDkw8TvQLW2idelb
TGmN8Adffb/CWI8SGrFrjgmA9TdeAMaoTfTC78RHjPiCkN5F4fTXS8wxMvzudP/T6bmxvyO5/HTq
SMC2EsF1NKmjykbXJ5jgAWsmibs9i3Bqy4TrtCCZ3R2Xksx/QDA3e6ZM47gCBjZuUGqCCKxQngIb
6Mq6Ao4Aco7QvNkaDwDB04G7NaxqUNeT4jtYVc7EuAMOzBrJgS/AYle7QFw30sIx0n0B/+zFxSdR
Pgcdf77f9vik2jIGUzSHH2stP6xS+NKv/Fe04bkTC+NNK0ycPd4/B2HOcmCi7X+2g1Ihn6sVv+DG
1AnX8in6eBV/j8GjspXXyS7Qy60XrmrzF4lCfZM8BZa0PmDG9YgeEfy9xRtLCUo6cfi3FbBfGmbp
McZ7A7DFMtlQD0WSOSKAMIs16L4A2A96yOS1bTn2uQ5A12kIgEjHS58P0qdmTNhn4Mwnr5mgxd6C
P5mzG0hSSQJm3fEGoePEwcfvwMCQOU3tjxZbZSmI6ZOvqmalp7Zkl4bFJ52nVBN4zEDxEQWkMzFm
j99fhDdar4D2vFIyBxPl4loNON7K2YIzFAbcTUIBjse4jMUF7aMfOdOWA3Udr2V0fIqAYacSOPzA
RVze1JnDx4YskTI0cSXLzBYeSzTprLjhUTSKfSlvBc5W0L9RojiyFJDTkfI/H4H6lggYV0UAjtH1
0oXBH3gpbzKHsWVuz4OdWCTFrgAY40Cw62hsXFeimYJCqbEAB5p/Kev7F2FO82BEMY0E3EhUFGmw
LtH3eMWXisz5xBOz0JP37FxjViL4XJAzo1OQMwHJiiD6vXEOecoLI+tjpS76RLDQajwXPpjpoU1F
BC5ckGaAnI6TAPTKkKb09HE0pecIoDOF9J+ONv5tOzrROIA5TLBHN4sGVWfsiSnOvrTqbONsnhhj
I+58giDl+3khUzhn8zEhDJAaVmBloPVNtuhCv8vWD3pPGjInIghMEAJsS5CepLp0AIVsQ5TUyhmy
FBpRRcV/lghzAthvQJBjXPpaKPgXGK4BE6jTsXlnMMWgEL7hRDsHXyBhsnQgSgsasNhXz53muaux
ZZdKcPzMxcblwmEj9FDZG2T9litCFzcf3+C67EsfeMx32guaYKSgXgROQpkBax4BVHcGzyRKulqm
VsrBjSQNPKVuG0VGhNFcUOP1sQe686Fpwh0G26rIYIeIf0lzQXwBVSrm4Vm/6jAfrwQcfIaScTuv
i1mNaHznP7s5Lz2XadWi11BhREdo03xpiHjOl2HOE/yYwGLEmDTd6heDCLV0tYkuFn2Nsgk+N6UF
KFJEwHCjM8Un/4bPYTa8QLKHrgDJEafLn91rYcmurnI6wNKIzNYL7x6673VSAoAl4HswoI4wkAaI
50F8WTY+5zkTB4+Cvr+IR9OjrKx6cIhtPEykdCBji3tzFA737/vf6+3aqGNeUwI2PZo+Aev8Z/ku
lL5oPFGNwC/tGK/vg5mu0TFQrxnynpF3bAQ5VhgFK/QMZUx1DX9PiP5k/J5O+gZDfMZuBzOI0llM
3nTdPuGPPZCnp1R/ynWQqqMzabPZ6E9L74lbG4ULI6AnBj2q+Hba7wEVMikEzXXPXPEG7jhS1evI
f/D7Bddzey2uxVDZA9/NJLUBwPQZaTbTiw8VIEQAIISJ3a0AKvf7B0EPUUIHrqVR1sfLCjieCNK8
zhj0fK0QNN785rv9fm+BhWL98zVopN/0OtmNv9HDUifFzM24lk8ZIq6tyw54Ve7ZkFfo9d5bn5UO
4iGyFh8eXlgrJzICKrAd6cD8X4hjbh8k16KpIE/lI1WJJtGgLRTzXy46RiBTvb+/t4HktYzpsC/0
HJQ2XgKz4p792CmaggT1wk2iUzP/HKAkTHA6SJUAXeVaAgNWs24UMuac2O7Dz6rftJsDAC2/Uc3e
SsawoC+3uRKsR0JkDHETJwO1Z2whe61QNswZ0Fmkr9cT9doAEtHis5ZfOmmhMj97QrBNk5tSQIPB
X6/N5UtxZIYW0iRMHVSrRHkW0A5+/4hmYhyNBcQXjCAuN4uw9lrKMKL+r6YMc87MyExW6k4lm18P
Xb9LSd05A4J9EdHnDggLPLSuBclo3lOq3mXOvZdYfb4JK4FU1b6o//OQGSu6EETtm1CJGahhIUhL
O7zd0EIhsuCRVUjAfsXxuLSBcxbrUhxlsaqqESu31JjzFhySmEzhT+gWJXhff3G6mZr6Rt4uPJTn
rhVCUgDvIF4CwBi1k6VQCPEoYoGx1poyyPIkvNvvq8WM7iEA5KbcICqcwPW+Pqw8rmqw6CaeE8vl
SxmUO7DWNsQPEvO+nJkbhToqyFOwHDw5/tp/LyyEqoRd2I6V56RVtgFwztGVolctDT6FYiBF0loc
zy5cq5mslHYlkzqwXux9X1Azz9lbR2DtA2wAP3pk4NdktSZwtvrGdg8x3rRPC9Hu36QS5fivRFPm
iisluao7iH59ZfVn2XzudPA92hIxLGutmfiET6TLPYJ8Qwn+t61oyBjg0usVsoSVvc0N43chMzuj
vVdfNCnCxQEojKCFUl14ThBotjyCa1xid0XPGUlZ61XFL2z+rDgYmelVBVIpmdKrkMtVl088z4lA
qsybQSMBk8uO6m2eJQsXc865or7MiQJGlZH+/HP+F0vj26iqe1H1nGZTqHrlYUMFkqoE46XH+iE1
JFevXFJjZJt4mAV1ieieAV/70RUlyd7cauF76Fb2yVddfQ/lPcDWC3hthvccTIpzr/sQrREWaPN+
Q3QN6e6CZ6TKWTfCKNcLhl0pakFr71Tjqnhsdyy3/ZCQSJL2w38KPPWPLICNYoYLNQRkHa91iOlr
Nimi2He2CdmPhOPM4ft7+xwjN/Xd2cISPOVc1IZCwr/yqJx66PpSy6JP3enCdVtvAXkYbf3WUsC4
zJLAtZEfCEZg2cdG7AuGIG7b4Mixr4m25ustOplYkjMbJTXBkG306S5ylYW45+8BSd/zyy+ksjaD
H48u24a+g5lpcBxaKHoAKZYgvPz2NvqBe+enCefa/Dkfj9bjjkGHt/50Ml73W/tJ/AyOgZHqtmt+
K0ZHOmIv9cfNX41/d5Du4E0FJR9FP/IdXtqGPKlfKhDAYo5c1kNlA2zqbDMA5Jgv17wRnwZ5X5wr
jvQf9SOT6oNyyv2FZPxMwgl34+KDKLuA3EgQdBWOVALdgfvGMZwpabbg5kZXa46UWRlQYwXkntgS
mN2bKjfAr6v9lOoeTPUkdpeqYjOvQ3wQYApAGIKsBOD2r3UaID59ASBL32F1dSOa1Wp84R8CnX3t
jMRwXQxisgs3ds4VXkqk3NKQ8lpS+5nvKKUtF/pQYWo8Hd6RmveXcpjz241ChABCiwmskLpBDTK8
rTRguwvREgC/kBjiU3nwMe+omd0hJqmh+MeKRTFgNYI2msSYgzvf9/zz5lCSJx44kN8hJLze4WZi
HgcHKI68Xo1yif4fYRN6H52nFzzyu2m4TtRoxbsK2OIrXVoqSc4FvqhSA8gQkG0CXBFltaRWBkV1
CvnDSiLFLwjqQwLmaE7XI2vB79NNM38WEpuNXA/IBgAOSKl3O4IYt0gH38GsreVVz2AMT1zfaNkT
H2xDeeK71gPwefJvRU48xmAVXVKeFzZ8Lqa7/AhKpcdcm4DqRt9plKdG1TXV5jCt0BM1M4ZT5J+G
oTK4LACwmzWseTzx5ZJf8IF/jRu0YUR/JygrYL4B50Z9Q5SPXDzW+AaUQq0kNriavGG49JAeHMdJ
rMjA2AL5hck7/TeLnzLJwE8GnSc9Q95Xklp7rAyLpyemAogpBoMuq9Y0PyT9O/uUFlLHsz4KQc7/
yKNOPKgUseglyGs2aGYtz+lDZNY7xc72suF/lLZwGDfM6gDWB7BmbXzSfGKWTF868mk76e1GAwHQ
afBelQCOe33HSq9s+CSuAnC4PoH3OjgppQlyN97bKNohiXbeN7MRlpi0ZqPcS6mU9wt8CbiBLaT6
gm69vu/9r2ZV6RWxJj/4ipd5uh50BZ09cmA+yEQmQ4Bi2sE5gNeLlMR5Gl62zYLmzVlXFfPt4IOA
4t1gC2ogNtYSxfWdIF/59blstin/pmAYtM/I0q5Plpre9cmoILencCCeoGJqUE/mYyywSO91ZkC8
zbAPiAqG2gNPFPDE/Te+E4Zl4ovFPAeQYK8PWSvRgCpETOBkjWdK4penEIE38x7YJprVyA9spgcY
cM9+a2AU7pLQAIG3Lot6Uq5ibenxPQmj1o7dBTOeqKJ+eAPkhjJYUQQeHzpavZJjm2NPnbsKpYUA
a+YZgaFxZGIgYAIapTSsF0JBAF926LT1hhH0WjAic/Af1PH7vtmY/h9qNWhXUUQoDSIBxLfXW8uL
jarWEhM7UZMb6DYGyiwRm3WwLwU74D2CLueFh/fM/gkoKooYJQMABJ5m1xIDrpX9qNdi2KljvRms
xXGjGeW8EkBZ4LIKBzdtICA7jNvU4H/yLXo/EO+hr1g7d5+MdX8L5xeETDciKbSC0KCeRYoQoBYh
TxxIW71IyiEdN2H6cV/KTDkFiWlZkGHbgaNww9LFJUnJV0WYOBgMzUpSGwoJz/Wu3QGMdYc39Uge
W5KbDylQZdLUrJ85pMmf7PtfMT3faXW5/Ajq4vtocPLaBh8BxnhTxDRV5n3elzCzm6gRonuQRWwq
wMJcq0fHNwrXVQUatXo47nEdABG1K07eghbOLAROQ0SsAhhWELZMn3HxdC5TN86HDAsp2+RZYWvV
4soyN++vZS4Cu5JCLQZITKIvgvPcibVj226EnRvEOth5Ym4/ZK/CuKp6MDAuxWK3xT9Ufi7WRvnE
pgSV8pj7CSL7SHmSxt9qPIXFIfXOXIX30DrsFmKBGSOCCFeEEQHEJZpLqAxrmQVam0ZR4nQSaeqI
hNHj0L+VtdXzaBz0T0vv8RsdgUGEIIASI2mMlwt1eK3Cg1dQzlInGEIg5MY5ysYr0CQFehzxC4py
Y4gpWdQRimqZ9FwYpQ5XKUYIYj6ftRK0gAcgOWrYr/sKc6OVEIYgekpLAoYKi7vWyixVhkoJ0B8E
riTNaz/bsvq+L+H22TeJmBofMCeAXD9dqswn3B2Oa9GniMYKHzWh9vWVA1ScZHkP/HbLLCnjTUyO
uQdcL7RYgI4ObLLUWQk5iFpA4pCj/A2DhbFvBpBkHvmRMfU9Au4DwfD9Fd4+/SmJ1ImhDi/3ESPk
zjbvt5/gh1i16Ab+Ca2WgOxMPzXk29ajLyNbuu0zpzcl/eDUgCrIoiOQOr3ADaLQCwoHrxvjXdsC
Ssi1iMcbH/VKC43FJvKba4eFopkCCPFwpBIeG9fyvCCTVbfvCkdcZSh2m74FLo4xIvlPv5DUvIkt
KUmTy72wlmGiIc2oQFITfMey8dSw5GkYFm7a0nKm7b0QIoUMn7aTkISIg56KtqwRR3WNhYfSkhja
hclMxJcuVziFOTUeh0hEa2bkE+5NOgeBdV8Zb7s/pp0DVjyKDCoM1p9Xv1gU4kQJ5LdyAfWX39V3
K3nXqkOzBgbqU0fidkkFb2IfiBNR72cx9CyCwYBanFz7VZ2j79JB36tCtsFHkVmVaLzIKcFooZws
zjjdJlomiRNtM88jkIRhuT411hXzCrjWpYPq2kBGvPbA2QNCnaOCrBWGDMQzRgwzQ3H1Nn6qmcf4
Z1yKKG8TLdQ3UJrTBmBiq8Ag5mCaopmAw408IbWvA6Njs+mlBT2d9vAqBqKkUXucK0rrFlpfOqUF
DPftEizpnIW+2lHKYrKVrwqZXJVOEaxxr4mxt9SCsNVbHxm28KCcFzkMp5D73oooi4nhuIjPvKZ0
Um0vyav2leGhPWFyKtyNVqFtliylAhfVhopRQiWXolqA2gjZnmOMMUH76Yto5okVfuUYusHIPkD4
Ex7d0mgMJBwT6cIbWmWkxStzEy3hOKcJvYlBEZlQifK5dRehA5FJKofzHhMARKkpUbjN6Oo1YBO7
02gu1dhvO+bhBcHW/MefhLv/l0u7sAmI4YcmiNzK6cvXCO1wTvwiISWZTG3q4UElyj7dgjRt3KiW
gETRfYs0E8+AJAr2CPRzIvDpqbvCsq0QxppWOXnzGjZ6a8jtU5ITVVyQM+MyQIU2tRIoiGgw5EHZ
Bb9JVC5LaicMH0fBVhyv3EOROuL3C2gdwnQhKPUFLQyHuoyG6gw4T69FISdSgB1QqB3WbJCD+USf
kWJ5m8A578MSE9YfGx7ZF6DLAGxs5R1TXTcfn8qfLWZqMT23NKA4F3/gc5CLAhMcIFPoHoqxGDTJ
7eTaiRvdB/unlRRmugu2Sv+Lk7UBWLkatW1Ur6XR5n3SId/OGOJB/Y1fy2jBIdymI6Frlx9DXW1v
DMK2K9UaTrX9xiAhYP/Q5koAJI0wDBUPQiL0pfmmQjog0m2XUjeTNtFHI/HQAQSaYMFhqaPhqlxu
mXxonFIG65OrCaOe5CC0vq/T/Izbk9HpiFfx1GmIAO9aA8ouEdwGaGtOOZYEDEH8c1yuJyJHUiVm
CNhO2wd0k0K80RS7VYFm6gr87yFpP9TuxVe3obhtGj3z3+5/11/W+3r5HBqaMe8/PTHxk3IVeMyH
jZLwvVNyRH50wQe9aktT+ALMkQ22vtFb+SIZcr0rdiNvdJnJCcc4JAlrK6nRRVs0gzergTPy6ts1
QCctauDlNN3xO+JH/f63zuzh9bdSe5jEURZxHts7FdlDK5FgeEfVYOocmOACAvOcbvODpD/FOiKJ
7wXht0HZtXBKTZFlDNSsGHs8Wd9jfT+YyFlGoHz4nJKn571G3l8C8vYhrTjd0Q8vHwvybzuxJ9q1
iZkBj6Pp+UUlpRhN7FO1kHqEaWAZiMzRTtB+GJVGCkIBz5BIhxl7V18Qe2u4rqVStyMRtFoVJa13
6v4wSIjP4gpMmnbCLXUmCbf38FoSFaXxYKIUgwrrsxJiHY33Qe+txhwxKlaj/cLUd8hSfwKSkSQr
jG9jYrwkOrvVYa3JUp76dhaF2uvpWy/cn5YmvVxwbu8kz+lOeBEBIz7ajzFE+bBHhV5D4bxvLSTG
CWUDoGIseCYaOwUIatebQd3KkUPbEdfgA7zim6u3qU9qcRc1IuHTtyjMp8ZPQIKTBRW/tVGQyiEv
MxF/A1aYSpIwgQc4UI7Bsgn3ZflPD+9r5qteh5ZM8o8PQUE3rHt0DwKJV6xHJlTKhQ+49cj4ABCl
Ih0Jtw+LdL3vkhdo/Kh6gwPxQ0z2mMk9RxuPPP6I36vHdfy0wqwgJo8/xcO3/Qso3qWi/O3k1rTx
aE0C2zBmS9B6df0FDBOHopskg/O8fT3ug+0n+HcOR5SqAvKYb1er1cF8Gshm81GtD84mNn2Cpt+T
/Xx/I6bjpY3y5VdQx8/FNZ+5fIx9AAJi+aJUEQFC3MJxz104HCdOfMK2QF/49VLRepArZZUPTjCa
bqWYMaeZ95cxd5yXEqgrXVZuJvtlMThVAsg5KSaCgIsbrTxOMaQIz81hkSX5Nnacyvf/Loo6P24I
e2AsZ4OTG8/7PYoFGdkOp9fX/buvH8/F/gwXb6Sc/tiT9UjW7tojZ2G7TvQVIabpZBxxfEBaon31
wX4KycZMDxiOdX5T/du4vzlzllWY2NkwkonxUDpDKDJTgTbBZeuSiYz3FI7vOaaaE3XhmGfloMUa
bwe0y4If7fqYQ3ccw2S6Uzly4VPqU0VwxcpooKh/769oTmunwjpGaNDoBcLHa0m5K+TtoEWDg3/U
EUnCwKDMd6RFBvR/JegGRqfD3sXTJdWSN5ff1qwjcK/3Rczu2r9rueFu7ooKVLXhABpqID97uwQP
Ay568fKlWt3CptENxm0jeRq86eA0Yo8HVop7mIKOtIj89f0VzV33i9PRqMso1dnADAoEuR3eVBrq
/Fn9X5wL+C8R4sJ0ThNF1wrQqLyYsXE5OG3UGFyM5lHvIIUL6VoaQvrPN15KoZxEp4CDtkghBami
XTI9Tl73R9Y8Wg+53ZLHfvv4CNyo1nz7EHnywRID8xn3t/KvXkbb58tPoEwneidaVyyhgLnxus2I
osHM7C3r+AhXtRoPD8IpJbsPEMI82eijiPUF0zF3lH+DMwLmAtHfQF3pgcfk4J/+Nz2axLOUqNH7
/RXOaeWlhMmyXwRAVR7KXthjgVWEngXfkL3nnFvq0Pt/nCSmWf7vOmiDISW8UsWQEoR2Qp732dSd
cFw/SsiIO4/dw5dIOsQeLUAeALCiT3uJGYwF+7iw1L9Q7GKpSheC2FXFR9STfdR+JCf2rP98N1HE
w9sPA5SAk6DuBdf2RaN4A+4FprerVLLcQl0X2lK/+MxLGsVC9PQArQppDQwKXZ9aHIWi0PDtiH4X
4F5DJ/s1hs+NdbQnJujPPL3cKB+5bi8Nl81kN68E09U1kLmlMig/R0cgpb+SP4JoW72zD0VLXAzK
ibb2kH3e39K50AJBIhh34T5R06MUlOXKsBayanQSNDENqSmiKSBsHvFOfo/ChezNtG30bYcczPJj
BJXFI/l6W9MBLD9Vx4+OOqSkiZ8aLjdygbCvTHjShHyTFEszO7OPvUuR1EmGdZplSSWMeOxtB2B8
o11I9+x3gFdZnkOSRk/R97DUMzT76kDWDVi2oFDFWPV0VS6uQsenUai26uiMkaXFVtGzpI8yIxFe
AoZ07K5pTEyrru+f5Ez9gUPI8K/UyRVfSPUarU+1wh2dFiQPMklbE03Eiqi3zS+na8kDGHIBAZC8
urx9X/LsuV4IpsxoGbcFy+cQzGsPwYYDd0n0xmZvvrAqN8kSAtpcYHq5SkqJMsWVFC2dhHmnDpTw
0k+ereL+tNRbQmOH/7nHqbOPhRVQEENSfj7CYK2XCNLo7PeVvrWQRbLbc+Ew5gpTjHpgsYbD6V+D
ZX6cEpiIxs5Xv6HZbE8LTmp2wcAmFjHDjIv699K6OFaucIWg07TRQaZeUK3aFnwdHNBLlZXZQ7wQ
Q+9rlTWiNkBMmu/b41CQDoYgBcKbqj3XIDC5rzKzKSgZsM/oDEJADTSAa2WtGg60xrnPOhxZrxnz
0TPPx893CUOjx8/1+nENcBXLYxb7km89voJmNpTMkKNDGZXmTyuaJm2ammkdduQdRsp1SViycsKt
I5xkYKwUqAoIFFlKcbLS84uyCTsHEQ08saxrn9wWnpikx/VPan+9gNQc/XObqiZPtuMS3/7Y2ADO
UQzvZWGXb6Pv60+hdhkdBrkSe1HnPAtEOAL8g3AWHnBoIUpWE1Edu169vGFG7lAdn07FUp/qbR8T
ruLlTlB2UGWA+ztEEK86r8MvZv/1I0esSTjiO3n39SIegW15ONT6QPz3X1Tr769//rT/PQnKIo6R
WMlRjZPIh5ekPhbKQq18RouvF0hZvrrrYsUTscDcAD679WqJ+jhNX9UeeTBTlHl2G922v1VzkZpj
UqJrX3otmbquasN2SpnFHQLLCtBTLF6khuYZiRbpMYBclMrW4pXPHUvpIU63Sb44bbz0AZRnHWuV
HbsIeyuQ1+jwjmKMb5wFe70morEyWWuTb55gEZeizJnY7GrhdAyo+GMfcZPcbYvQDDhfsXX+eQxf
AIi/0X3TZh5sDMve16OZ5P61UOqplDBKmPAZhHa61BAAz73vP9unc3Q6Z5v1eiWZLzGS1ylhrTcE
h6ThphJ8Rxbx4Wac0vWHUA+mQerSLPizLYU5XefOfH+vzxpppwTNXtbPofG4Srck2e3eMsk8wIaT
p2nsBqC/C15/6Xb/xSMXjonXmiLLUig/Yz+/Au+iQGwl69YaOM6A0n/8UcydqWDKnyecszlpxmnh
di9+wHT9Lz6g6dshSXycygQGCCQyRHfwH9iEgADYcZXbD4yiv5jmBjvwf0i7ribnkeT4ixABb15h
aUHOcDjuBTEW3jQ88OuVmJW0ZBMiQtLu3ncXO3FTaFddXZWVmewfAmfhBX17M18vBuXehkGV0paB
/QDthV63VYszB2oTLzMisvCOvOWcu3alf73jF2ONVK3ptcmVEitFSW8vWoc1VFyOFrdxDR4Xibm0
6Renl3JuQlUUTVPAJFAJks2Z6+Dk6+0UF+Bd+Qi4026XmnDcG3T0v3w/CN/y41Jf/0wa+XqKKTen
xB4Dyd3ptIPUYDsBFYBWYDflDgs9kVv329hQjOPLC6QpQCFhCYNuQScw071DoQOijqVfrRaWnSb4
RmR4/VGU64uzlPhlO30UlIoOyDXibkf689H50uH4wiN8Pri9v4X1fS/092y44/P/9sjFHhi1gEnj
yW6si/tUN+vd3lbQa+uZj4/9405nHrAVgLLDu3ThqC3s9D+nfGHZA7OOF7OwLBCyRr7KHop8G9a+
EcWjnbe8dX+kM7CJqxmm4W5lWeVBWsBeab6Sj72wQzyoO52NEt0RQzz5trmwqDNvtmuTdNSmBTwT
JzBZmN7ecyQ73Hgr8eBthyW/uRAf/m2vi8lM0v+6waZerf2+3Y25fjhkIPz1dW/nHJFyy2QdfMon
bKNFBYulpaScVq31Va5NJ0pOnbpyPHTcp5BiHNdMvJhHmU7nvQ1LxV+x6hVFqcHW4JhRqL/iiiK6
jfITBrp+PCrGl3p6y+HHzPPvA+gNtgvbVpj9AAWERBCymdQ9qUVVh6SKogxRkghC/AapTWLYj/H+
UX0KOwMCVOv4YR3Y9VZ4RNUix9EJbSN7mC6rlTpOmL1FIOcMZAT77OKTqEuL+KFa1hE+aXgQYxCh
7OHK9bUyAj/q2V+6ixTdycBbYGEqZpf9wiy17GgNTEkqYClAT2XKRqG+pWFheMRJOeP+4f1DUd2s
+oUpatVzRdKSVsO9Ab7jh/ZrehyzCP554zNDFyiWHv/htk8ldsEap9p1eRPF3xwVQHTp2uXz7kUA
jJcFWVCr/5S1/sivXxr7LXKljQWSIPMBbQJg7N7Jw9IkTXN/78upG49PAr4XxbQ7Nx7vNjF7Zjhh
qT4/UxOfNgDQvIAwsVON9DpqIV5GQk2dwiZkpJQpYkE2ysPpV6zRBSINXR0WelhWGYpnW/9zRRbb
x273gsryrCYrAnKoU8Pq9ReMhK9apUbBsmETM6rrdeMxpcF6qcurip6xSmLe3xLcNKbrib2ySBea
SNZyXRRkw9lkeD3+iSKoYYvbB8bEZlwwdetdr01R0zuApyoeAwyuM1hHOmy3qrHdgwsLMUtgkoVT
dfu+hjEUSeFhpvwXjbDj2rwu2x7j8gIjJDr6Xc2F0zSDnpxMyKgDYbVAY0jlvMMK3X7DiEIs6DWm
pvv3d38FWoJRfxkOaqO7xsOY2ffncMZHATkPEjEw46O/EO2W1xtEQ82uj2p/xBxCWRSAsc/D47iS
zcoGzjdf68Y5sjr9N1pUR565hYGmF9EYAZogtC3QfcxejBcF00jDOWo2Q2cVigxqIreqAekC76tS
f4GwQc+KpaTi7T1xbXb6+cWV3PJ8wIcEZpE5tfDbGQSZu8g3mIUQ7pZLQbo2RB29iJRKG6Bb/fyM
JFtmHpAPibdP4MlDz5+2rYzPyjmEEAPkkG2ctJkP653FbyE/eAbdsHPObXnVOptN60DU6FQb+GeT
2ydWZ/UBvbdLQJa57Q2KI6TLpi5jkI9cT4tcR2NSSMF45oZTtiXkrIV23AULW3zmoYFJuTAzueWL
2efEimhlh+3Gb5oHIqKL4yvRHctyp0LV7ymxjFVtr06rj9hMnPtbfc4VIh8IVyyqKPeo1E7nSZEW
qZCNZ9/zjVo7eALwaNGWEVK0Q6oLxmYeDpNAsMaDoxklcUWiXu+aF6EKmaMukO2YbQGSPGwBBo+H
R8X4RI3uRcUqQpRyj+xJ6SxhoaatRfvgS+PUYvJeVZZNggSvn6zk50JGsKMgy8v/VnBbJUEAUi8S
T8z5/Uub1Mq2WqC1fooBc7seLbzFSlGMkAH/cSnoA6qhL0R5uL+gcx4EDUgy5PyA0sBThAp0uC5L
WiHh2rPyApcPSuPcJqIpavv27KVr3On37c3M6pU5KthpSqhz+T3bnsVNZKInDpybXGow1dEPHK9e
YNWY2a1XxqafXxwUMRmlOqkwNtFQGHvITFK+kkPtL9TpZucQkcGE5EXJFo3J13a0tpahElB3555N
kqMsxXu1y4keeINkNaRk1l2UcroIBuu0CTRHEoclKTJu2hnUbsVBAY8/+NUmRC11jQOhCplpQWvP
YW+ykSMVE5Mls0lf+Mf8k3wKnZ5+3l9JeSZyuDJJjToNZa5oPZgUWaco35pPhvsUQ6MIt2ymc8QM
Yz3k1kH/xmKZe1Mq9iR7KMBjmzm9tk+853Q41IBTSuC8/Yk1aJ1mGxWyoMM+9x5F/L+1xJIRlWDx
pIfhHdQFcm8Ho5nmRgURC9VJMqeBUvxp3AioStbfEVhzNxlrkPolSL5k6SvrHuXGELq1VFVG6u3k
wuqVdbghUQuOk9oAsas8LOnTzFwCmBY4KzQ1obdPovxG2zeokZQomYjFdjxVnMHYjXiIh6mlKg82
TQ8iZ0tQwc1+zNCC/dIvYdFmLuerD6CcCBIPQyJkIdIenSkOevo7BL8oUaet08gLO3+mvwC8ChAD
nZpDEHT97ZGLEyawRc3XuIzOPLElvYBMcwHxNjs6tHZpZ06y3qqBEdjjNj179pggrSgYnp3iCXtS
3v+UscGDwSzcG3Mx4NVXUU4mKXoGCjL4KtBbvkqevgdsdoLPMtYrA6K+Ktw2gWMU5wVfOuNuwKnD
qjLoyiXoXVDBSioXMuiEk/6cjTK2KGtkEDjPkFImaNuLXu8fv5kDL3AKumFRlJvIAqgQDAVYNck7
0p+VmgmfW7xOdVHuvYXdPFM+UAVOBUcfCC/BIkL3qkhaHvCeCpi+AsEa6BjYiWdqfWCCqqlo9VI5
jyivokrvIcJNzVAAKKIzkk4xxOEkl5uqAnddyayKwOIE+/4M3PJ/gttNgQ4uUH+4wAByuXa7kepz
Qzwq/TlCF1Rvl+lOlAr9gQQ/PLgwUKwEozDe0pXpMQYhjs/q9z9g5ml6/QH0UU+jEA4Z0PH0GQxf
9ntnvZr+Z6w//K5QWVmB15X4Bv/Wsno6bPFvlnJwMycdLAATYHqS4kXP9/UE8KTFY6vEc6oEdh3Z
Iq8zIa9pH0adPciHbhceq3W0WS2MeuYKv7JK7by6G8HnxAO4tK3tBIgJPXaJLkDJ6OkxdX5qfdfZ
uy/FAKy1W2/6/dlY+IC51/HVB1DnDHOB8FScXse4BzgblD6t2X/wPiBaJ/P+YOdmGIVvEaQBaKcH
Keb1DA85y8j+wCICRf+ZhEJF/5yNT2O6GrS1oi4dtpkbVUCvHYDEUMLAnqY8t4xQIat6bjwHqSG8
Nh8xYBRIvh112fx6eXFbC+2xoE78OZUxRro0rUvWp59f+HIlYIjaKbBekz04OOE3BTT+6Jo36oNg
EIQyIHaJV0pg8E8BcZeErWfwOGBmAoYakjUKKGJpiEMSx3Jc1AOgVYpN9gGnq/4vgADbAC/ZxNv5
0mFsVz5kCVnrf73IV4bpgZedAr6mHu+paMVzG1/WeXWniK2e80aQL7zeZsIDdNJAawSgVHSma9Td
pJGiYdQSz4pa2LWfovZb9k+asjAiaeYqEvkpLaAqEihD6HcawQuRqzXcDoL+PEDWUXqNvuXffsfZ
YLs3JJvo76Pdmqwx7lSn++Cg1OUA2jAaxQduabJrrd0b2hw2lrPbWR/DmrNEyDatX0Zj97bZ/C7p
sM4cM1FUQMbPg9wBroxypErWsl2U88M5KR5AV6kRU4vRaVNDcAZB8/3VnikLQUrkwhh1yko0tbJK
CGPb/UH+SEzQrZ915bFefTmOha5oEEgy4FznX7pFhz3jOq9MUzut1YQGEExuOPMOQVgU6p/29vt5
X6GLLHnWnM0Hs5YWPNict7yySW24rioyr5ZgM9XJs6K/Rus95xbP0YL7mHusi0BgKzKoR5AioDd2
ItYVM7aY1hwJsMzMDRlvDlBKs2s8YCvEX55dW+prapIDs1aO39ITaC+eluR8ZkphWN2Lz6DuxNaL
vCHo8BkgjOfA4+vWmFx+M75a4oE5t5/otezRvAfO1/WJQz+htLC9pt1DPcQAQcffMlosQDdALbHo
VTlmASdvyH+qyK3Ux/vb9w9Me2sAjwse3dm3CNQxGlFM7av+DDjHOxQozXEnPqsbYPdlwAkSqNb7
TmnFa1KainM+oTSimb+TSADI1ZhjiwbGGupB0KrUl07x/ND//TLqXsYTmLBpX/fnUGGrbexLqiup
yen++Kf5uzP8P2z3xS1Vd1otcEUJIx7/xvN+80wyRJfoWsr29y3NDgftboC6g4b9JrfqD2hcaAgm
OoiCE1HRay8sXfhLJia/eDEYQaqkNvKa/vzcDEYKAQgs6aGw/zBBu3SN9kNZMN42J9So749t9rRK
F4Oj14rvmZH7s/zKb/b2JCiaO4+hg8DdJKb1xmN/rH61dYKqylJmbXYJ/7VNp8vlTFBb0rT9uZWl
Vcc+s9onK4/W/RHO3bMXA1SoyI2tmR78RNiMfv5Te6bSv3ChHQWp+X8wg5aTiVoEHYQ0/XFfgcCn
Ffr+XBS+odafvmC3xanC0/u+nbnHDuKFfw1RWyUdY/Co8EN/VrnKSjN0a0teqWMH5XqGxu0AwOE4
RDIt4n+FSDEKMO+1LcpTniTaROnXPi8+a326sIMnqzen8eKrqG0kSADDayyWckQR84mv1NgOkhJA
yRr4kyAg8cPQip8lowoLUMK5AEeSUPVADyH6NqXpZF2cnBTSIJ7EoCu6KuqHjg8tQh6G8VnK+C2r
LWXcZ2DxqO6g1YDHCxjtoXQius8YvPoJ8rJeBbBMaMqlnmlAjOsVRPTGb7FGa98meanB5AK6jv5X
To1RAPPhQj5z9i5HugW9AH+KivTJkaRWg3ANUMDkN/VfPU40E8HK230kfCiiHfUQ0YGqzqi9Lmy+
Ka1PL/NEYjYV1VQR9bvr2Q4CvoXIs88C7MEaOdLEe8Yt9PTovQQLOZS5XCpoLJE3kyFxAAwCFa5k
Q9/6GZ+OZ5N74UBq8uk0KHZnevXSLPjAmWAMNyiEeFAklBAnU5aEWB5LL0MtI1rXjdGbFRBw0HBO
HpdeNiCOvp0/oKfR8SqBhUFEov16/pq4Euu4QNCvQbFkr/WjJ1tVjWSwDXpjTtUTUvOBQUZP7O2E
V5hP0ove65D3LeOwatbLuj89DPU4wJEwciGQQCPbykz+0wtBHT81GYQN0SOhir7O+gC/G5ABj7NH
RfYrgI5KgjxEmORFslNrJZQtuRC13MpTZG+/oV7vsTbU5BgVCVY1Dw1VlNjBLMWWzQ59kEqT5Bg6
lq2ppTSzswZIVp2HsDBjaRCFEHQ/HobQ7Ds/ktfd2GkPQtomwiFX8j7ZikPO+/syCEvGlAPGE3Ro
dxesM+aoo2xBrMBHhzSrpfJVyZU2P7ZRWGrrvgZa0imrRChwtcshMKJjl4i21icCt82LYSg3fCp7
Uw2B9+Q9z7EEzSmdJ3B2llT+E3xg0J/SIUyqfSBJgWKU4PyGmp1EQDibl2GEV54mgvRck8WwPsZp
V0T2CMRY46S5ppamOBYDWjOGFOp3ocfEYOLhE7axJI8XghVXqn0IWifCxudcTNrsS5JSINn1YESW
7DPlCx5aZrGXM4GL+oBYPMhpp4krpQcx/4NCmgA9ZUMpMDpf8yS3kkpJBkx92YejoXZpnr5nYKyS
rRAJg+qrVnm//BKrJvXBXjVWTLZqclHrNj7DSNEzGG2CyArQBZs85XHEx0QvK3TSQdEgjWS3bRUp
PEN+wUcbG2pAaKLX4r5AvadsNSTlfb9RoOtdyRn36OddM5oJ/jepdSI1+LPQsuwca9DwtbrCb/1t
VSIx8pv4XJh0m6pNpMBlmkaW3vBrCsAjUqVr32uhrmvI12XaUzImw6D3EDPkLdKkSW56BITMFo+Z
xhdpkdK7dclAM7oZIl52/DwJo13DawF0wnjRi6UdEjRMuPVKj832TIKEmAMHouKXosN8K4xiw+hp
2+a9NYR5BkH43KtIalRlLsWGStAPDPqrKhvKJx/qhkIE5RSty05FUSjjLlMIBEcSvk8YQ2TQHrUS
spiH3LKCSeL0AsmKzsS31P66hr5qBrbuLOOshimFdEtyNsPkBV0tQS0VUQ2H1rc6VnsdzZIao7dV
l5J1mnYcOYKBIFEA7x3IMKy8kKnYk6T2gMyMmlyq736nKNHnmJeF5PgDI1cofMhha7Veog0Gz4dt
YHOyHwtYKqEX3VEGSxLORkM2XDDIIK0oIFDvJFWZZGBsIZz2xWQpBBFYv/Elc4Te24+GFE9gQ8XS
Dw5BWQSMy5UZF1tJ6pPaYtSwz20u5Nmi1FuWSUbTRzOK+ttlGWOBrmV86UHt40P1qOt/Fi6ZmSsd
dMmo+IIrDb0gNPeTOLYxbuF8PIc1NLYjbdtGZ5ZdK+EZNUpdk/Z99t6qTyT+BB5HJ0H42/eFqXk/
YQqeV+134XNm7rx/mK8EMLih4E1dD2U6ZgCaTKVu32ZqHaJ1nIN0sqpzkqkS57616ZdRFyyq6kj+
oWaE0dNN0pnGeQx4V9lzJqupLTDqs6SGdsY2kRmxQ2rftzbz7MCVBxkrRC1g9JCo2FgopwC8RRPj
EEnEzOrQt4CbebtvZK4kCTotlA8AiAFVyx/Y8CJEE+pGjdgA7YsJgwZzPMebwuUaTF+N5Lz0JI1o
xKh1PLxqK/FBqaGVZq6qprzYn0pd9EgngYHvQk+dCp3jJu80gUBPXeD0dDRkCW/kkDfZr+Y7XELG
UAt5Y4sKiFm5LEs+U/k9YvFo99gVQFbfn1cq5KYt0DFgVfmjKIcYTYGgBc80gJu/VQ1sjXqxhL1b
mDj6DSWFfiIpgcLv5X2YIugbIZ4y6IJvDCtk2+8Piw78/hnXVDRFBhAZS5oBRYBSZJVLkbBPI89u
g51QmqDOtb0xh+/91kJXZWtTAAvegt0pt3hx9G7sTrHbxTaVqy7TUhV2UUwYdzJq9BChCNGaouJv
bl8dupcloC/dt/yPTcDTUFQDCdpNjVhiu6Tg4kDYd4OVrjpZh7qtZlRfuLLAHcDttbclk7NLKUJ8
Ak8l8MHRVH4VkFRiE8XCHrlVNdFZ0cwkPfwenqJzHy0t5eQ/bqYUr0KwvSLo5W+4esNKTRqIkO6b
XxAHrtoV4wpu/xw/xTbgaPfXb3Zg/20LPGrXy9e1zSh1WoaplHRABLgnGQHpk/+dm+rnfUvU/fTP
ol1Yorwm40MpRulgSVUNqbVB/vhbEIQNSxuSeizc2OGvRxSLpczHkx1GZ/fhuxpN4iRg7WyN+Dis
ynP1qaw7RZfP94e3NJFUDr4qWU8dhVTYt6kRhZlFhJ8U0qQgDAh2TIQ45+X/Z496wQcAsxRegmGC
sR2ZDLawlVKPj9FjuWGO/z9T1BFnQy0hfYT9yJziR/A6WR6Y4J8GVl/iOV6aw+l2uPAlHtOynF/n
f2NSn7kX0ByHIfpMON/ghIWNf3sPQJsAVNh/qg+IlqiNH3RjnIBsWdv3tYq+ElZPksLii0MCYC0D
tXqfLG3MW08Jml4kAcBGML3M/7ITF6OLSVSogPB6eymA9HBZW8RT1xkHfsShMTOcOwB44rLVmSiG
hPGxgZbNwIhL9FG3x+P6K6jjUTBR4+dj6u0V/meInTxDn+pCNLZkgjoKDA/yHWZIvH0j8naUrPHO
6sSlXq1ZI8hfgfgbsRiYCK73CqdpA+LL1ttXfqW3xbEmu0ZbQAjc7keA0fAXmC5FJCBo5yhKAwPJ
nTFw1XgjvXKHQrDY6LvSDgk6ZqpyIRlIhZVwXNfWKAc55BC5A0wocH3B14wmzTidqcTSuH+YaXQP
zKioj8sQKAChPlJhNxs/SKNCCSO3HrN1mp9CEeVhI090PKvMqHjGM1yHjoaljXo5rjsBQDyl0MG0
fojawork1vKGJQa5abGub7zrb6KGTviCqWMkQNxI1DYkOwmdtvaThzZb2v10lfxv9FAcBbkBWLOB
/KG2TdJM5HFoJHbVsDaJ8lJkkIpGkOkHpvbA6oHLh3r/o0kLLpTmzJnsQogW0ARQ9AFZf/NmGEPI
u+RN4jZg6kSxwkLJNDMj23d8izMZqzJVE4AuvXRSVG4BlnVkKDrV9pn7VhfSoDTq7OZbKBcwalEN
vpA2cRNeb4Mj+sHCGg3FQqtnzbblPrk4M7JvQXIiVTFUKBIMtc4kK4AAeea1htL8e5iaarNlGKsj
uhS9JNkpDUwuinT/UBIzIodB0pN3oVzHSB+wL9qicuztWYHGACJAyGFCGP2mTSEa44EnpZy4JMm/
wQaMwKg/3T8otw7m2gS1J4MCZCt1oiSuDzxm3q572UTW7L6Nue14NQ5qKUSl9UHNCSNoHoHS01jr
bGT12UrYj5YmGU2t84U1LAV9S0OjHLTQhtLAD7AKEceY3VahxfMLzyw61z5tMsg4TTzFAAsgaUu5
GbbzfcmrqtxlSmJXypErT2LcGB2AqdlgJtJaA4NyV8VO0CyYvg00ry1TC+d1fSOMeZ27qXp6F/LS
UhNj2r7dkiLbzJvr2hK1epXGy1nhN7lbxLbCmb5qkQjoB71TnXo/6F2wEELMjgzar6qKFp3JlVzf
eYWQppFW5xiZ+MbUSDEpyH8Wb8gR6iG/FCDN+GSQafxrjPKUbC+mIZcWGFzTGlF0EJoPJXdK8LYt
nIFplijnD0NA/EK4CaUL2iUrERnLuMF6BR0xKm4tBxsE7QraA5hoz3mnXj4CsBVMh3DBE84voIok
Cw91WaBnqNSGNmYNlzMkd71xXQaMCTkdVi9zdKqeFfZYers+WrgI6FrYdC6AbACnNKqrEJqh82Lg
BC06NZALN/wY7ez4yRjdUYR8oaXC7/Nbo1klZ2VZQeQ23L02O22ti+CTrUIVyWGlcIfmQ/xJW0Cz
vATxhVUxaAheyZ3lffGRI6r77jDE2rlVjb5/U6CRLfvW/QWni+c3U0DNet37SOjLQuEyK9YQ7MiO
zzw4tfst1DISo46gqTIaIKqxStBJdPqAogyURK38RVzUFb6N8K6nZfr5xbSMQwF4YoHViNYjGGOB
AkGOy8hWaAh91fZkF61+0RnJHFWLW9+fhdkFQfF1YvBGPztLTULEE5VVsqxw8yI3Bgmv08E34t6O
eCSHIGQJaoH/g0F5UtUDoQC6gSiD3VD7AdLGhVtJryDWN9huH3m+ifpGlQNqtITunXEf4LzGWwcq
6EhL0z38RBkZb2j4wk2HwI29zGE8oud4GzfaUkQ7XSWUA5FEOMRJZgE5mpsGU4FNubAMyUQL45mx
g+SMfvYP/AKgZS6Gu7RDR86+LATcGMFOaydP9dMIln9Ojw6MRcwWcuOMhWBuj+qA6dm98THo/imw
1FUKID8UKk/aekldYyYIwvdoUEaVBFUBfuF687JyFsF5pcQti8jI88joqoWpnbOAhw+Eh+AihRtl
OL5ool4SMuJWYcpte0UNrEhB2fX+zqQbQP8cArCckybbpOREa8toedFyJamJW6x5YwJDxyvWEi1p
2+s735BXo5U8Fsa5mxBZibGU25sf5L/WqYsu1xhU/fkG1tWqBDak4I58EA4LXu+v/kLv0stBUqsl
Sl1aNiUGyW+yJ+Y1XOF5x+qRCeJ5cafaIRR03xber7Mj43nMr4IdAqT/9QYpsxYCpiiyuvEIxqh0
i6rlglOhqxT/LN2FCSokkXyJqHXcE1db8ZvoC0Ru3ptslla14yxvK0OZdalxavYGBafjf4+KWq+x
4sQwrzCqYC19Ca+Y0OfILD+zbbhGbVrbRI+qHViTIuP9bToXLSD9CwgH8r/ylH2+ns7Qj8Iq0HD+
pSzXhcpAssgzWShwOZm/5/BKUCOycAD/B5vgmZbQsapydMgnZdDsiZF+dmvIofOWfUxAqbpZorma
n1MZUTrGp2mooF0PLenRky8MHQFJvOzEq8RmLERCgWdUOwHyJs1W+J4Y+3+jJUH6uReQBLf9X5b/
JuDiBi5B2ZZyIyxLh94sQaQkPQL1cBiND81stsrCGk7b8eoQimA1hIoxdHkQgSH/dz1OqcibogKh
joveoNwolaBZyRDztkq8xMz724Vma4OC7bUt6sINPE6LMj8mbto/pdH3z/AeQJvbZOrtoPm6Kh4q
lEqKBw9ULLUu1YfoHf89fJb9pj3762qwE59f2k5L46fWuSsbnyMqvkkWXkFCzCnrgDsxwRsZA4MN
9Hjdxk4EZkD0lA7O2BkKt+Drb9+FV7OC5N31Cgia0Cu8gC+ou19v5Xm/KRTZyGEUOrMabSh35+Mz
R5Yo7ad1vVr3KeuCsig6TBGKACVPWS3YOmzlpnGBDbEK+aHlNrySGQkUjGv/+/7C38wx1NEUXMs8
nAT0GGjSx1ARGkJkuXRJmrwWsW9nBfQvmub5vpnJzVFDQlkd5B7Q8sVjkK73Z73USQnE391q8K1c
OIVoWu1ylMSWWi7mxnNpiPK3cYWpTRsYAlboKcoLQ021/SjmC9M2Mx40dEzJsYnbApLM10ukiFUB
CFCI8RRuAfFSNTgrhZ1rSyXmma2AjYA4A0Eu0se0F+dCEXzL3VC6w7OY6KJRHoloNZp9f3VmJu3K
CnX4C7lr1VwcS1dhM6OKjqE1Imd838btWZKwp0FninQiC0F4WgMJvD4F0AlR5XIyg7bflgjg+uTK
1sS7xswjSTbiyouNoo2JofE+0fuKia22jpeqwHNzKuOAoV9m+kOm3AqbtmVXSAJxWaXVE0l02PAr
FjPDU0L0wi8lcW89K8aNKwO8Rmh2AgCR2ipRFnV8ovqlOxZvo/+VEx41blPgUWhDDVro8hVTHJM8
OPeFrb13te/UoI7j3IBdSXxroBYhKw2wnqBcOmg9aAnurwvNnodcxvR9SE+CORhFJnorx2XcZmyn
ErcptVWdZYb8FQiTjMY7t4kqI34qFD0QVgy7SeLQVoV10e+rQHFUzxrEfQkl2OT5/ieJt84CHRVI
lYL4AuRUKn99uJpmjOteVRDjDuSFaKFRx+JCsDmz4xUeoCzUSgQNymjUHkA3VdBnHandghtNPtz0
aASL5QUnMbPR0CutgjwDYkrTGb4eR9hUChnjqnbzeMONv0TTzCjSDD4YdUVIFrKzMx7pyhh1hpPc
5+RMLmtXKlWDbw5B8dUWP6H8fn9tpl9DOXKsCa4lQUR9BzfU9ZhQYenbMsgbV64/GaDZVA2tNz6E
5fg9z54llGLu27t9buExAA4SpBEFVCSwIa4NCp1fCKLcNW6gOkIdof7gp6ZUvdY1rwuaW62BFwsV
a/jKn9htvM6fQFKgxRvsVFfeVuLq/ufc7hsRyTcEnlA54YCNnbbuRQCYpMnAJGLYuGl2rOUfNd1F
Sr5wIudsIL0IHS70DqKWR23/QMwTBrwrjVsC0xlCqC9Hnqn93+adMYQp34FFnLr56QbMImPlKmqK
xh3tGu8DkAeCqxF8pEvP5dv9cm1nGuzFhKHdXAIeGnbUAdkz1lIjJ0qddoRCzMKRvvUakyWcabzN
AUP520gXlgKhEwsUixq3EeTAqLn+wIMPdmFtZoaDVDbHIlwGQxkYuq+HUxHfH9E40LqZaccGUs26
uJDmnfbz9QGD2MaFBWr1G5loEUDMrQuICyj5IDm3Vu2HpXw53c4Orw+N5olNgOUnoUDaAYaKlpeN
ELVuIqb77knuEMHXa61Eq2J4ToOHsSle2T5dD5W3SSD+Cd7HXrQrWTSgeO8/BYAHo/8/2eeZIZBT
HuY7eUxs9DQx3uP9IzezrvhSBQEqD82fm/ZWdWg4PE5I63pqxazrpA2tthp+7huhW27+cz7+tUIt
bFGWfVkMVeum477xIbtsJAHuZ/EjOIppb0gHv0N3qpYfezZ7Ln7lwI5Gy+eTBf8yM9g/BSVIeAAl
wP2RLV9s4jaXvULNqsEFNFrX2gYU/vcHSpM8TAOFBfhURJSgE6PxWm0mdGyRtgMSEuhzF17jx+ip
ee539RG0KY5sJqARDY9qYAajVa15/Vu27n/BdOKpDS6xCJoB+0UYiDan6yPEBHEXMxU/uBX0JeQ0
MLh8m1S1ed/K7XWIYaItU0THEK7ev6jsYiLlJE/zsfcGl8v6lQzSCAk8FVn2wi8l5G4hCphQHmOZ
YB0QfxanJb2w1NWZzNZVObqDMZr9WtgWJx/sw73RmZk1bNFhfPSN38gZT/dHODePl3ann1/YDdOw
yViGjO6reVx6eU+7nV6jy989ze7F7xb5qObRSTK6mi46n+22BredZDzE9hLqdCY6vp49KkYaSoUB
HQMsDcZn6kRmvlfX4jpbjU71Wpkf1WpwGFt2kZWG9mRpela+cOJmDgTCcjTYotqAti84mOuxjuqo
ZKTLebcfutgAvl/3mJeIDXXxR2ItyKCgeGkoHmiyH3P+uazsvAzsOOsOoQcueSQpC3lctfluHCx+
SVft9roBBmvSCUR1As/MvzfVxTqUAYiXeJ8D/B/wfCMf0QQ28nKwSvoChCxiKtuMzDYowwuyc393
zVtGjAz2AtCx0TkIRc2RoUXy0i2BMemAvcjUVGd7x1/n1WsIBer75m79HgAuAgTqgPVB7E97JVVh
I2aMItENS3kvMYUNopuFiGcmkgTLBot0GgJyVZIEaqtxg5KipqiJbh1YxTHyULVdj6quOulP4qa7
/yDtypYjx5HkF9GMN8BXkMxToqTUXS+0kkrF+wbPr1+nHmYzIW7SptZ6enqm26wjiSMiEOHhXnqq
xBKV9Td15mj6hkM8ULlXNpGj2N1qJfGnf7r8McKpi33ofyY+1b3xQQYpgXlUQH2FLCyyo2HftDsK
ueSn6QVybSPfqRur3V9f8J9FVIg4AVaFLpQ8zwaI5faCVv0ITgndq3QJgE9bUx4wc0Py5zJWmdke
0vBWbQ8JPRgKIxO1abqJjQ9wS/Uf13/Jz07V9y9B6IWOC8rVYtVYMipSmRMGKMknTYH6Zjo/JcGd
ZEf3RnSXgYtE2mbVbXVUD+FB9+IH864+pKfpS/FdlamvCtkBemXtNGqDBmhaCSQ/8zEwLhkUTXAL
QRnUn5fuIakbtShj/LqRf7agv+TWQ6b9/atDP7qS8Cx/vb4aP3sUWI1ze8J7RwJzXG9msDd0W3Lo
bzwLMgHPv73HPysfps2B9tLJwxL4hLDmgOD/QHkFWTqLMSWGp91B7JdiQuN+mDbBCaNuxgZTr+m2
p6wfTsD31QULjtWLpWzU2+59+kW6W2kz6a7KNxN5MMxdLg12CVnpaiNtI31NUONnqLv8pULKwJOa
d8TMDIBkOmZW0ISfDoa+Bnb4GfRgBdUQQLvhJjD6ernTaqgMAWl6w/NHO6knZul4RZwiTJMNYc30
kOk6RliSZLOWEf0cEZj3HDku+L2UeeRYsGxhsHvMpM7wourTOEqzeKiTN04Hos1xx6O7EaDwVj5N
0conL67rmV0hdTFGX2mNhhvwfC919JRjx8t/2js6z+QQOiedQsGg5r00JsVkeG3EvYkku47yrWYM
K6+/2Xn/OMxnZoT8Hc3C0LSGwfCM1NgafWraZCw/axRlU6vL3Chty5WQtRAh50CFmjn2TkVh+/K4
KFnlQ81WNry0fE9qMP5vmsQ4YVSd9VK0CwfJve4Zlr4Q6kwY2Zw5WSFffGmvMBOiTYFpeP2QMz14
NdR+G/uPOcYmhzpb+bileDwDblGCQ/IMkdhLY1mE2VTQtRoeeCZNJk1gLSrynKy4oIXsD6DWb7Jv
tAvxuhNCcthKBsaZVd0zQS6WU7A4J6csfdENzOToromDMrgWBOLcHrz/BNxUH0m+qax5hhsjc5b2
HgNsxcE52WbuakFhMWEwqQK+OTySMU0jLILRRlOrJqbu5XF64BVlEG12JOwvBjRCU2WYOrYN8M35
vl/Y02+IF2DudCaN17SnwNqVxqsFVe9HSHh37U0arZXGfjbp4TYw+DpTlc/zfSISoR4nrvUUIRz8
h8zQbBUav3Wz8x0wZf72HUCjW+MU3UPJ1hnl52ZtimvxQJ6ZF5Zn0FGww3FHcjpgKJOH4KSO4qpy
mgADZFhNYCOsUVu5BUsHE8hziM4RgGeAi748mOCgJD0ZEbR8tWm2KHDF4L2EjuDKXZt/u+hOoI2F
uI9XJGD1gjshpYaB4F5DrviEDN91dXay7JtTwDa/LLb53EbsVrah67whnuTYrntzeHW/2O+b38+P
7RFc039CsNQ/glHrfbd72O3env4+PII30Dk6gfd2PPj28WENMrW0Hec/WQiSJe073ow4rXzi9hA/
k/HYk2rTKXcK4BrX12cxSzk3JkQsPwumho667mmA2Jf1AYBHlTzr+Ub5kKqNrrvZs3agN3F59EHE
ft34UtQ6ty1ErVnvuolz7I2WvusoXva1gyn26za+tT2vHQDBuwe+XJZ8ILp3BNfisJkZe0CgBhom
FUSnZNZzchN3YNSBwk6Auf5Dc4PnMSTHnbUn8lICSgk4zADGR0VYvOWJ3mpamiDOBOOvYth1c5wO
GJ/uouYoG5s6z1bWd+mKoScCXit4fyREwtmvOK2kmTPBq3yZGRihCld6CN9vC3FxUaSF71LwwsAb
5PISA1GQA8aVmt4G+ob2/mliX6ajs0/iEvvLd77uI7tyTObGQHE87sg+fXvJGBQzTn/WBuGW7vn5
LxF8GB0HXZ26+VuN4+j5Wo8X2C8AIVaO0/cmXftiIdCBnyEcc4Ivzth4AH/nmwXdgI+GWay+efvY
PO2p8/WtceNY9v1n/waRJlYyFJjBirf5PdN4JZuHYwEJzZfWXqONW7pQILxUID4CMmkUWi+3Y6pC
mkdlC+4IMHa046HTdkXWrZyqxZU+MyKsgGTwGjJCjekN8BUUCEtQobRgFC1+X7+5i6f3zI4QIBqC
ajHn+Jg2GCC+RRoMilTJuJIfLS8ZZt3nQISJgflXnBVm5Jrm1tQNpgceITwUbrpxp4Df4/qnLGWY
FrYEuGuCuoiuXhoBMUgXhHlueiMFZPIFMwnlMxkwKYriRPFx3dbi9pzZEhy6KoM7qo4z0wus4/Qp
x05Z1bbSrCXNS84MhK3fLWdE728NiLN1U7q2r82wMr0SZN6xtm8a2R7DyhmGByRTA5qJlnW6/mUL
cRH7hOctwrgF/IFwuilYmYMy1UzPMsbxSJWwcnmkbKfSvG1QJQITT7RiceEIQiwW+tg6KBFmPPHl
vlmjDkEOCU5Fq8FrFKPC0zVP1z9qYbsuTAhVAhIVKggj4E+URGcaYL06yibTJsvWNGMWDjrBvAEe
AfL8pyUc9HSKAp4oMFRVf4AMCTEtPw4rs4RrNuZ/fnYoJi6TgNSwwZNf+JaW7JRhBQ69uF4oZuoG
Ch0GkrdLE5Y5dikfcbyH1MzB7zE+mSae+LoEjq8EYxzXd2fpyGHYC8A9A3wYeDpcWlODPINseG96
klqEbhcW4KyeaML8JsToVBaF27YIVy7wt/65EGJQJiYEtHGYlcR2XRptSz9slUzGJ4Ig+paAq/kl
3r7UTg/pxwpCGpV9FzAIT25P9/fv99Q5sRGacTcKNOPsnqlgAOzZWu6yuBBnv0lYiEwCqBBcDzg9
Fn/i0UDthLaQZkAjBoLKrDNKnV1f+qWzdL4K6uUqxDVYUDANZ0It6lGrT7G6T6OVDu2iCbgTUAHh
XmCPL030+ZCBUUgxPX2664PHCWNUPV2530suBACz/9gQnJYVgEg94jr85NR/Dgr/lIrGvb5S5rwU
Pw7MmQ3hTnBNrltU8jFScRgPL42LN7XNcXbwmsYfCavfoA/VHt40Vm+QBD99FbY0HyxQuTIMLxT2
6Wt/wvXZmxgIimxo00Bu0g/ZgP85k5KCqgo5zGtnQxpJZjvDefiX42VqKIiAfgJgFPFWd40+DmNB
sNlGoG/UIAWdVFa8laO5V1s1uzMxM+WsrNrCoqFmCvEnAP9AgiYsGvL0ROlJSjyDPI/pHi+gAopd
apH89wkGxv3JrK6OuX6QnF8esmxsx75WIoI0BiMMcq4VTtqh+943tF+5MkuX9H9NoVl6aSrNjboy
DAnnuakfY7170Qf1lUQKZ6BDN+wQWrKb64soqhqhCT2PgABJA4TXd83z0mSQUtiMMuK9cQgG13hQ
vaCc46R2jHcWpr3s9K5h4NPacIe6vf2mutDGNusdmgHXf8nSXUZyBZ11VH1/DjblhlENqV4Tz5IO
kvkgy18Wcp/rNhbXF7AUEyPcyOREqQiJJMbYBQXxqnCKbfTA7qEnj9KMgZqydj/F2+vmFj8JKj/o
ec/aVCK/NoBLkxr5nHigg2MG5tEK+ptPz9eNqEsBFV1T1MkxCAMAoeDZyRjqUjS2xKuh6hP2xx6s
WYjb49+B38sp6+jGohiOlO8rExU6fQvGvtQ/5lPD8l0knYYuYehzsEEK2Oj3t0EI8iSIerX38hr0
+OdUwnzYcIkAOwXgD1Njl4etH3jd1Hwknh9mgIprm5Afezz0gr3KHUOxTYxn2I1q/cM+EGyCPs96
od8ouPC61yhYOzTiKT0UqAnhDxIY2rY+io0rnc3vzoToyc9NzSfwLIGqe8wJSDFMtXa3GfCHgWb5
CD5/lCswogQU2SnfD5CBtpAJ3CENGFhiByB+nzC7mLL7YPsVuOwmwiqw0LLDw8NDa1v/kOURwD6A
6AT2SBbDJgrouZGCQcSLJvMJSdCTWZPK9gdVXrlv3+nVj+VAsg9ZFqBHIRF4uRwhhNlA5WjBRyNS
pfuEdY6yGd2G3aGNtVOcu4h9dewzZTfFvgTJG0gi0PVVXPg6hg+/flO+3xfXfo3wslJmyuoywK9J
zZHprWOB6/OP1G8NvvXzo5l5cdjYmomanYX5HAgrAX4P+ZVmPxau3qtgmR02IFmCyhJg2dLR0vbA
LTuleRybnRYfaYzndGJznoAg+E0JD9kQsTa5a9pNI4EaGK9f26RM9iKomulZ4/QmxB6CvVGOttmt
fSxW9tq3zmnN2UGUYjCCTwOBV+gwbAiiXoxuXl/OJb+DVjH61fObDvXZSwtNkpS44wH1yHDPJ3B2
Rk9UAwNiuxKilio2GNoCqfsMHgIAQ7hTaFoEUZhj22rcm4K9gZPJIciN0JNjiEqgxbAw+2faOEwn
CFa4X5+UfX7qzPxWVOCuLX/O6c/IqPuQOKhEMCe21xooCxUCaMFARWNW6zE1U3hpdpXKiRbG1NOC
3/L4Ox8aMJr9rvLfllG5Os1WouVPMg640nN7QlYSV0Ol8RL2CP2Qg1tf21QQzGt6j4SI2mXF5MrO
eqanjnWM4t62ho2f70Mkheb4wNUEPDSDnSquNmo4gBCFB+oeVdPssamcVHkfFXuC1mAmsbI6pd0L
7R4TnxlTskuktcmKxbAwr9s8xAFMiAjlHNq+CCojo166p8O7D069EM2mvb7rIJ6ue8NKr3WpZE7O
7YleiSSmFVaw14EqdSqyV8N6ldvQNu+Mwg6sh5LCU4McYYpcM3kAfaFvTCuZniiY8J13nf8G0ReF
ICqYpxG8wb+TQ9vPH0EzziLozCiOZW0x/aHqD8hgbI1spgxEp4NL5N9yVJ/qELpOPlNWp3bnIyO6
DPRtQY2EdhGAyEKY5HIo11GCI9Vj/z2tQgWo+CxL2zQPabCr4hX/sTCGMvfZ0UJF9g4ZRFU4whUk
MqQiKKkHNQitcY17A9gzLxjeK5tnDZvA/1Hsr/uspUbiuU2xB44qe+mbQYFlBwIaFD6b0B52kgvy
HnZP2WsOPwE6NAcClx4GsZ1spTf+c2wR1/bsm8V6xGhWTdjM9o1hwxvz2JUDkJcd1PIcs9mGY2Pz
5g5EuVl+1FWnKdYGQ2df+XOP/7Pm30iUs7DQDkHMjR72K6s8aNIb1Wwi72UN85NhuHLGF88TMl9I
hKE/iO7CZYCI9dAYqV/jWo8KA3uUbTVOiow0JkfJvFe1yk7WmkXLruTMphD2QFwNmlUAdz1Nc/Vt
T6BXjcVFIxjIB2by1/JZ8f9eP1NLWT5673geglEIcxHCZ1IjrsAc21MvMmSH528y0DhF8nTdyOK+
oVYLrmKwVwLkcLmWY90qelFT4sVxZkfqzu9Th/gu1xtbWhPW/H45/zgkOCNgTEeFDq/eS2Om1AGv
3sARYPrbiffxXoYsOi4kC5iOLlHAnizE4RAsUOjCTY7EPtAF25k398VN77zPGCmfZfub5579Se0c
qRzIUdBFUTfPf66vyuIJw1sOhQcszI/3ciiZapP3cORGmHvUxwkek2PSOniFbJJx+JXUFSjc364b
XYr0kCUByhhwUCAyhHREVooW/XAYpY3G8gTZyE22bS1QrxXISZSV593i6TqzJuxFxeskrgwcaBMu
sVQ/dPXPiNfa9U9afEMin8B4I9RMcY6FMzxaWZKrUgjXL71kbcNS86Nr9m3/FARvKd+lnLUA9skR
otFtnHuZshsMAvKPAliQj9i6HWeigBY0VGPp1lr5ygO+raNtSbdlv7v+WxduAjIEsP6AbRwcKN/F
1zMPlujaFPagh/eCZgRz/rvunzA5yJL+vo7XCK8WZhEAxwOcHOA8tJYs8aWUWGQsrHR2YUj0kZdU
uzDcTmQ31jqLIfWaEzbxxElQpOvYMOFvqqAEfjL6leu/6NdmbCA4yxQU2US94ECZeFVKHfWUwA0N
tyi22amtbQOFhRDQaOXUrIXnpWN+blHIBkimB3Eczm4twls9mKT3IE/cwueY8fqsk/6tR0pyfWvX
TAo3q/WLNk5HmByTxJ105PX8aUjvCkwpB2nv6pKxMqm3ZnD+52dnKcPnTU03zAYP/iFropvE/1MF
J4g1OHnU7a5/3pK3miUS4VgRE390Ko1W1ZoaFRwvg1CJVB8VuuslZgLFCAJd+tZKKwnWYm0PE9gz
i9o8tPedB599Xl/3OdATwKmpgMjQw4BXU7Ar77UNmAPZL92tmHmYexIKe0pAntSxp8aeCJ6+bp6u
bO18WoSQQlGisvDZmG8FYcvlSitBN0JwHPVhHGSXBB9q2ew4oazo17iZlvzDuSVhT1OpTMG1AUup
/4vLNZvfQgptnTRBdUxa2dLFz9Kh04rpPQR/cYWDLgygahwSD80nZFDxRlch02IWtiKv1Ya/gU4/
lvB7RAP4E7Q050hxtptJ2U1BVUVkRp9E8R6DABPZm8Xn5HTSezK4SVg6yTMUGfjHqNxEzWiDBwJw
mHavDU+juVWTtY7kkleCniKgb6glwSmL2KwqsepcylA8znpo7U7PtXLSqRuav0op25PiXguKF017
vX6NFjf4zKjwekvQWzCHHEY7+Fxp+AJy0eHFV4s5EfQvVyLjnFf9WHQERDRcEfFROb5cdFnSzDyC
soYnR5lqpykQhFJarXF+LB6jMyvC7WinKJW7qURBTjmMGTpx6AZ1mILvoeU9rgEmlt5d4IVBXJvl
N4H0FIJ9r4EMEKEbZbA3LjsfE1S8fZDuxDf0FLykKwijxU/D0uGO4IUPTYDLBZyUKk7zuEFZP36n
HE5c/2iaV1VaA7UsbZSJjAzAmXkW+keCTKJU67KReAN9iiaP8pVUc+nUzQjb73wYivPCd9Sk8zmm
I4gHLmZmVO8DSCCs/KWC9E9v/L5+wmcXJR46zNnMy4VRnB8j8ZXWx3GMMTdMhLqTWrNCfUwn9GAe
GpSv1zzzUnkN0NH/WDOFphP6IakK/DTx8obuteJWLsAsFb/X0l7Jf4cg1fLt2oBnC9NjnIZOWSvg
+JkOQ1q7EGRnU/I6NNCLb/Y0fCFDxnzrzu8fwgICKrYEtvsBRe7omEAtRd7PY8BTcwDvxB5c57TD
xT1hRBjsICyXMDmS34DEuh2ZlJ1IEDF1dK6v7EIIvvhWoWYJ6mc/AvkF8Ro1PPV8S03JBiQek1RH
jPz0e66stZyWziWkOTHnidIl/Iiwuj2yR0heYS8zEttxLt9Sqdxf/6ilKwbhBgzM4VajkDJ/9Flg
sPy2HUFTSbyk0HXWpaplEw1EAHKGilIZBGQl6Gmzg/hxPi00XqE0AKJPEQ1F5DDJWu4T7/bNYA6w
LoBivswV/rdftx+x8wFVbvaG/w4YWtL2XNfX8cfWTO3u+fqnL4x8IkHHzBQeY2g8g9f78tvDsMe0
uYqfog+u1rKMOJl5TMKd2e7lad8Nid17vAHT90EG2G0K8W7ZIHcHSyJfo+9YAoFfPBaE32LRSAsU
WlFPqnYmj3ZS5Zp4nIynAuyu1hb1jjz+62t2jffVF8hExrVO9VJ16eIXCHGkUgYIdY14roTpr4Js
mqbddxH44owNMVjXP8yzH9NXmSYsK/bDGhpj6RWJSXyK+UiUD3EghQyFtmknFR2nIMPGPHOtbtps
etSBu+HpY6zdqf4tFOKD+JNnfw3tKe734+cEFnYD3cb4XY5GeyiZojWsViEVi8RQUf/w9+xxWNNp
XnrWofeFljdaU7IJsOXlqWl1CXpaVUM933rDOzbIfKfDqCHN61tjzGyqJ8yKjxm3w3vNyu3S342T
g/kZR1lbswX3YIFjgKBHjPQJjYPLX9IFShaVvYKH9wQqkvyQruk9LEV7WMC/GWQIFhiAhVMZBlpR
mg1EYTndtlCl3Un8QTFuZz6Z6qE0dVY1x2iNAWLeacFDXBgVDmLfRk3l5zr1rPzJsD7mRhfXNit3
f8ENWXMxDERWUFMCKvNy7XBKupIWEioBcgyQcgbmeT3TK6ATiucc7snuwiHeDAAdo+c7xDvQNNa3
ctzSB5NIJlNK6x+qq3BGgO9iQwk4MIS3R6NWeaZw7CaXbpVq699LxjFFCT87Xf/0hQQBdUBAGgmq
AaAzEpa34VWsVwmWN0FRSEberybHttmhZREgmwvXqg9Lu3luTvisUSlGv4F6Fcjvb7n6u4xuDdBx
//8+SbiSlpSU7TTik+IW1X8IfpUbpdaYWrnkJv6HfBsD5tgmRZt5lmTh5FCVp0mrF5aXYZw4UZ60
Fg1C6a1V1w7E0jzhhSXBJeqgtyqSPAc7jlq+ppgBGqFkWuvbxt+QvjkWFiPV76bFU87ha6DlRTcH
5SECd4xKDjBylxdEKbTGaqPK8tStPm2T5D6FeIDf2pp6lygWOnt7oz1x61BqTxIYfeNnDYPWa3qf
s38RXcHs4FC3VmWQiQobq4+6FjVGY3kdZvo5CD0mA23yOrAbulLNWUjRATQA2NNA1gxGX8FSXqgR
jyfJwkBS7hjBzZi1jMd7JXqg/cv107p0I/7X1A82whxKCIPVBb6XyYfGB0EBRsYBDLhuZCG5gV9T
UXXEvCZmw0VQXeFH8SjFODxR+lgZTp7aRvumNHgQRLdBv0+BRIj2ffaLSIDsVK4FXsR2C/wbl3Zk
BTLycxdR4lCQZeEvCCRioSMF0I53Jm5MWsrvhVK9AeQCNRrSb1KtWXt0L9QVMOGN+V8UO2ed4e/C
1llGK1cKEJe9gp1UDBvsUmU9F10NpOg0Ku0x3chML93rq/1zS2ETozZ4QULfWP3GaJ7Z7BPU+gce
+x5HZhjwTQtp2H4FHrT8YWdGhHDfcHWUIxr6XpP+jeOTtclzBsJME3LGn5ImO/m09i7+GSqgpQBV
GzBHoGlBxaXEIP0o+2iheKEGCK7/XkSmVwf6tgv/pPkNcCn//SrOuwb6J8AJf1CwdHoZgvQhtjwZ
c5rjdKj2chWvNVHnN9OlS8E3nRkRnGqjgQWh1kLL043WVbSbAioNxMLol7rN44fBejX9P6NUrtz5
hUwKZhEvTCgko5gpNklyxOMmmXAH+twr1PjgQ9QNmhis3rczTIhs+rDb1kHkrGKQF54Wl6aFgGVl
BbeoVFtejTbmkDw/DNCr2w0OFKH8eJs79I/FQRzQbUjhSsbT9T39Pz4cZWQAA/Ddoh8iOkQA0nBe
byVvWd5/xUA03WrqLp8QzSYUO20tCJ6bSV85TQvECKhSKYCE6mAGRKQWqi6mUfI6yhE8IB9zegJB
EbDOn8Q2oXoj2QM6khC5cwP2a2L4vyhhb+uTMx4tB1grqCUC4r65vhRLt+n89wj3N64yDTrZ+D3m
s9GD/jOwVdPtUPxU1Hd9lQ9n/jrxnOtgrAZHPQAZyHMv43cQAX5mUo7LRKGzEOFBFBnbSn7rfWtT
1yFkize+DmelULv20Y+CLq92S4YJzzujsSEOLbd/5HpDUtSOQHfZbMkabcF87n7+QlAiYy4XohTy
HDbOnCZVtCQww8nyoIR9H0ohpI3r4HR9zX+GdZwBDd4XXP2ABosKlYWS8qYfEQwsUEs3YPqIh1NT
QIoWb9tVouPFDUZnce7RYBqSCCkTBv4LCgUaXLRGsxNljxdhAEAtpQVr1JzFmOfWpDs52UbSwCR1
sKm5LcoJI1OJ21DCdPoUQHT5+gosBF9MnWkWaJEwDAoY6+Uq62kd6iTyEQ4BczOOPgprCpQvGr5y
3dbsCM+KVq2bqZKRQEmtfttE+Q5jggcdT7d4ZW5jzZDwoIjqEPSzNQyNg2tYjGfbMLTXsDaLZ/Ns
1YR0MFKKrLQaxFqzS37TMAHGB/os13dmMaCfbY0hlPd0PFlAko8vmXzbB8pO3wY4N8+fJHaC9n4k
m+v2FmgacBkohhDwF6SEIn7IILGcKmPmewmTHmUAH8OnwZnBGU+gQOeospGtCYawG3LwOhDVXLe+
dBPBWDdPNelgR/kGV53d9lQf9Bmn53vECFmO3A9To1r+KjfAKncrY2JL6di5LcHTYn5ekbosRzrW
b4n+q8oeKmPFxNJdn/nvCPI94AlE4HzU+KmPTojvQbKegAo4Vlg7HH1tr2gHc23n5tMmekoMq8AS
Oi8Q6xZOo1nlGIaaGsDKMvkGyYmNyRVHCqUvE4Xwmqo3av9Z9ysvohWjIkUsh6R3aY6l77VjDtQy
yqLWsZbx8gM7Np9STEATYMzVcC3pXLQL4UPUh0FnjnmgS4fl40oUSV37ABDpB17igrNptH3FaQ7G
2vty8aCc2RKCZKvnZRbLWNgg/1smT1T/U0n/knCiv/uf7xEccOY3gaTH+B7DBKz3oO5rF9pLw/gr
Tm5BPlkExorHX6gb4Nl3ZlFwxZrGQQuqwqLpD3cdv9WBbZFpgG7KbVCcStSUQbFrKjdDn21qNdxd
v+gLheTZPBjAwAM+w02E01pkZjmNGcxTdKKYYrpj9lEqv7XgwSoflWxncY3JGkuTQzJqTv4PEf/M
+rfTPfMz0zSjQEruA42ksAogI2MgO9I7GTSAzZWYtxQlwLaP/4CsAnmWcFTjWs8TJcCzD60tKBiE
2+sruXgTMAOPCUJIzAOzdHkTRjgCozXgxiJkczbhjTNEBrGLzt92nTu88cKGzNOK0YXCD7Zv/ldj
xANLIiYMTV9ZtMwUnJ6I2wW4RIGPknbD5KQQjdKrN043ZWhHwa8Ik2WbuLCr6rVVViVDF9f27GcI
h1hGjzkxe/yMpNWg4cRa83Eq3cAdN8Z2cMB05wN7Aqq/CqsirZyhJedOMNmGYoVO50zucuEbGgVD
EcG5j/GOJ+/QtgLGmJVpzRrFLow1po7FG/OtQkTmXBg1v0t7cUjALi9jowHdsAcze+70fWXZum/a
RX7DeWTLYOmt5cQt0YuRQazZ/kM4m4fcVYxfgnRZhDbn5RjL0gRnj6FJW4k3VrnFaIpfOap6Q8uV
yLLkdc+NCXkyVbu2N5TZ2PQ8T3DVt5AJ+xcneG5EvVxTmk5jkElw7Ug3/Lp2EvVXqoGMW3mN/MxW
+mCXYcCYtf20KXMnH9K1ezRvmhi0cXiwnjJkWcC9efkD/FZr0jAjvhejdpnqNgA4DmYggFpCwS07
8m7Tph+0vM0jyBhFGyK9/Pfe48y+GL/BJYpJydT0IYbppg0em0N6quxR3pRG9yjj8R+tzmIs3VnA
G3B1gNUCZlvY2FGOY6lTLdyb3txmiWeon1P9WvtHuUi3vt7DdREHcnsK/6iC2AU1561prVauZyvi
wiPHReoAagpUAISAq3KZl+C8luA2MQkyPobtnlYgHQPpYMBBLTl0jIAvoNJiryiUx+urvjCbMfcE
QIgDsUUQ/ZhCTFBpXzXw6ZIX38xqi8MGXNoot2ADoIfhJVu6j1wpc9V+k9vVbu3dsvSmoEg1UMDG
OALevcIWhG3f1ImqS/OxN9PECaNNpp86N7mzMEDn+ur9yvcu1NNgEOSymAa0ILwn+MrBJ1mapKrk
NUS2eSW5gLi0IxTpG0b9LSn/ylZva6u3a2GTL8wKr0AlU/QSuyd5Rfo4KPdqC1JjQoGMZGC52IDG
Enlr49ThGnP88gIDuAb8sAIeErGYrYRRqE1li5gPRl0lYpiTyiaXU6DHGT+2OlhX11j85gMrHGhI
CEF0BfCkWXpEcGURrtpAa5gcJXCXQxsrhK5HYBzBPrG/vpsLgY8iZwMZAsjkTbC1X/osXrS9GUsI
ul1B9xRVChods4zuqBnZivZKwCR63eDidZmpccBNgoEBTex6lvHQVKOuwk1LaIOgsQT6OQwoDeY+
ohnGyB6gt25DrMFVCvDgEVA4A9emo4KDrNqJ1bc8eFSDZ20tA1jKoUHiORPqAtk+E8hdrkQYGJGq
5bHkdSmUqiTXyPHnTazBceHNp+SsGdtt0GzVrHerYg0OMl8accfPrQv7YChB0DZtKHnEnzLWNIAX
GZ5ZsqozQJS2BsVc3HUwSOjolwCtLnb5o7RWIRxTwhqkQMMYxzprd6MWIc3AhEJaQhdJWa3DL8QK
jLCBOACdhblgJjy9ct5KLfZTAt4DCnqq2jr5ncU3hX+X+yXDmASobFE3C8GgWhzV6i7PjsWwEiIX
P9ycyTFNDIBA0epyk7WkT1spyiVvMLe04htSRQ5Byxi3udb+QKxr5bQvJD4g4oCsJag4IdKjCylB
Y4L/e0DFB9rNpuxYJRo4kaTkTkeKNQKVRT+lYHEhVo57jDLT5bfxQfaDJGhgC7UKG2d5J4XysO8A
v3JoWtwGFmb2k7QwDn0RjnaomGuBeHF10evA0wUNXDTILn+BNIbp2Iay5Pk4uVaKqkGIltWxBWNM
zN/D9HXFlSxFIlhToDSE6Va0PS/tTVY/Dn6G3Wyyox8nTvNXN22DG3dQfCBGwvD8lte6jUsX9dym
sKMJ6KNaTYHNrGbmVLLSbTHLkX749vWPW1pLSEXPBNZoGOvit/V113HJsCSvNv33vCo2ZQrKTFAf
pb8wvKHzYKVlu2QPzXB03vH2RLATnp5FoqhtlmDvWmLHPNpKd81WaVVbrp6GbHf925Y8wbkt4Zwk
UST7xXxO+mFiUQvE/Zo7XQqg5xaEe17lnOS8HCXvJeSqa9pNJLkSwKLXv2Pea9FpAyyBaIECJyp1
wo0za5MrmYXUy6zM24HuguGJ+vuyAv+8UiGAuOHDdYOLnwUU2sz/jgbbN9TyrNRh6EXczKAFL58g
SSVZNvchBKPJW3lN/mfJcaGhjtELlDk0KKBdXq2qVUo1z5DklcZLb97k5C1cm4RcjLjnNoSrVKU4
jTUKt54P/mrfbV4muiOJjSXMGXEi7cv6omstuZXvIsIxHyhP/amDTUv9m7Z/qXVXdu/XN2nREZ99
l+gGTU1CIcXE8dbgg+T0qIAAWfNkf4d6cf0VvE71GrPq0oXCyCyAw8CTYaZUSMmtqudRS+XgjqS9
7EyaMbIpz9cYMZb6ysh/gWk3UDCAVqwQwbPIV4O6LAHOcSoW2ugwgp6MuKX7/lyC51LerVlcOu/n
Bud/fnbeq8YvfUUDpKXKLfAzu5310dUK2N2tlYu1+GngewEuGFV3YIKEFaRlyCmNTLRqrdZJMGUV
Tb+rA6Ye8h4g+vKQ1LehtZkQZEYFFXj/xozfs+m0cnKWgsv5rxBunVGE1iSFBBCs7KsFTcOBv9XW
M54fwLwPDHToMnRDnKHwhsj21Rv8Eqm9mZI1xOvSss8kiFD5MVUAFIWLmcrgFe/VwffAIsTKBDDQ
+LaaLNYlfMWDLhXCUIT6jykx7JjBRLOUToC4QF+UgooMuIRDbsY7jLHe9VaHctQpycEkTpVbQz/V
7QrGZunmQCBi5vqZdZvEx2wTl42R53j/NPLtKIWgkljxBgtbios5o8xmjBkC7OUR7kxSEDrlwd3/
cHZePY4DyZb+RQTozStJSWWlcl1tXoi29N7z19+Ptbt3SxQhYuZhBoMpoEOZzIwMc+Kc2oJuLPRx
CLx58Y+gJKWrN4PAlU9nkcYx7AoHPIH9wlxSSLXfKklwSv+pdwxbnyDJuEt38ePwwjCF9+pDWBsx
Gby/fnLnE3H2EiJxOutsABwSocpadgD8MYmUsjOCE3Twg+LOqAO1Rg/E1sKHwtiX/Ua0smHvwwV/
dgzjlPVNjj0pzJCy/BHIiS2MJ6t+RwHRrbK7Knq6vsKL7ziLuFLcY32WBlx9cTVbqfHz3lP9U1cn
uzJTb6r+kMTPpaV+8QT3uq2LjzjbAjcEKmpmA1tOJ6Vl8X9tgcICKnMooR1rDOGwiRnZMrRw6OaQ
tn4Um/6p9Z7KXoHnEqXiVLbLLUKCVUOkWxzIGYe8JI42qVBVZAz+aegUN2JGyFSfosm6zeVf17fu
0qHMe8cVUHmfkPnT5gv/6WQkkQj1bh8EJwiaqh7ZyWh0KXK4aprfDUp4nyRg2+AiYJSHMyLmPzbX
unY2P/+CxabOLAB5O8TBCfzF4MW3QndX64gBqqkb12gPJqkr+X+vL3ttf2fVSYkUk+7FsnFkKEWd
KFYanESSS1gl1B7yKO92s7e5bseAXB/AHndh/vun3e1qhq61oQhOanIj+n9n4hXIK4L/mPqXj0h6
/r9mFl4sKhmV1RvMdP64K0LU9GKY0eLaqUt4WLYO52XANpub4cZAFShlL+9bUaIJTRaGuWZ0JHzY
9yjsbS84+ma3076Mwrc4kjbu+CVMbjaKih65AynsBYI0G8eySUY8NWxhB+Gmf44egtugPioHfau1
NvumpXc2dZMS/SwMQoX8/KuVRdMNgdQHsA0zpPLgcxEevfCLIB+CrYNozTnPha35bMBxMkNyF5/O
FzSzG5suON1/+2HY9e50kuyTZf/Z70+3e2a/TvuT/bJ7QYLBfnmJ3P3fN4gOHcJJ9+3v7untx9Px
618oCe0HGHXujs734+5pco7B7s+/53fr9vl+dG4Mu7Xv4L/9fvP6/AeW+Wfn9dnZ3W18oDWHP9dR
/t9CFg4/yRn8M+aF+Ef1qbGrG9Wetgom88Zf26zZlXy6TrEyhUqXD9jwI2IfvdUJ9PytoOAjiLo0
w9NM3A5AfDnCC0WiXsXQkZ4kLbL1/GenhnYQg74bf6MOPamhI6fDoSt21OXK/qaZKgcGUUeM3yr9
JUOApxdyBsIUF8zX4brjmp3htZ+2OJqMwIC3Eioc1x3SST83oBir+wt3J+myimdclvt0YUjCSJqC
UwxhX5ww3b8Rsa8ZYGwVUdk5wOPFPv+AbR+rXZ9b3KxEw7WXuKpgrEr3+iateN1Z8pNIANEdYtRF
0qrnMfB2zySoe7GfNEfeCMLXzsfZv7+sx3gh9bxm/veZOp2CFJp/aWc0JxoGtnHztzDeTMnVw3ch
TaD6tgfVLUY7Lm5F6V+QJEQN/wVUlI7Z5yXL5xvbNa1WmiMb23WpejILTbpVvH5j2nzN8dODoBPB
+uAIsBZWgi7rQppcPNVxwPAQFIE3iMdGyjMC2bFN1rU1TX8JUZ7X9cniomTUG4qRSB4Wp9/Ake03
0337dXqKndipnW8CM7CkeXZz9/Xh+25wdn9M587+eaMMG7fucvZy8TMW1w4ikyYOFC84KfGDaKJV
wQjmRCFz7jeViQ42/FEdIzcxWttozXtJCQ4DUhbSvWD+aaTc0cZfhfw98N/6gUHNQxe5rQZVVxA6
eAk80EbwvfKAne3a4ppFad93vi5wQEu4B0U3AkrYwtZhJV/zpGSGPN9dv3Erzv/M4CLOiVO/FlOV
/aHF9xRYnluL95YXuEK+cQRXgkUMoUdOxwlmjCWrndLXchi0MVJx4veyA5KZuYoEn1ztpgpSaNp3
bfp2fWkf/cqFy50jDiZzSHkZfVp4E1WvsqjKk/CkVN8kE88uNehhB/JBFiAK96xb6Ml2ljDc6uEX
VRCctnmaZIBB/RY304rzZMxLYtBrbgoBPDq/43VYiXXus/bBkAJoJEcoI9PiP2Z4mY/6JyuLs9Nk
4pg1SFuduuiHeoi0Qxu8N9kOyuzr+7r2JaGSwBpzLNDWLOKFsCUnadoxOjUTU17H3L/zugzizO5X
lga2xbypQ95z3ebavfhscxE/eLoXCqmATYv4kaHXnbrz28c80BxEGf5zUyBsmc1DEJBR6PnGfApV
9HIMyRDz6CQ1Tjdrju9Aapbqk9c8CptloVU3qcnUMWDRoiurLxbWdZ0EUUGDtVTcCUg4dtHcG+zf
hOLg+dJj2KG9ipKu/iwE+xKMRcVklBW+DRFb3vfHsvvbC8rv9Jf6UNdONfxE4bcMv7Y0GgeCn6i+
DfQbA96b5jaSf0TqFv3Omv8AJMh+EXWTOiz8R6hP7SREZXQKp+ZAIwwgm54+pBJclVsd/LVbBKWO
xJFjjh7k0fmH8ZowTgQriU5y+IcCc7RVpl871zotWxCCH2Wyxb9fl+GoWTGfwiIwFbrpNpoey+QB
7SEbTGLfIEHR/Mfak9wiykkM29OfJuBZvMuRUcPuhbzTKdMZGVI6O4ruKIxu3J7VnftkZfEWq2RE
9IR6dk6PLDttzD9U6rfE/la375ORhZNj0zJdstroJOb/hvRRs1wpexfNm0CPbTP/Hm1NX6/FilAf
f8A5gP1/5Gef7qnUKyPhHFsn+W4QPyRiZBsqzEfZFift2hH/bGixsGbQaoQmMSQbr6JW7ySD9/8U
GvU+U93rvmfVFG0o4qa5hLrEKjIlPITCVHObmsqVuxerpdErOFb1Hgl/r5taS8vhAwO8p8ya4pS/
z6+TCIkfip3kSrKvPaVjdmNWoj1rAXnxuIu9yVU0iI0dU/gShls47pVvh22DHI2YYKYIPbetJmqf
CDK2O+WlKG4yhAZw6VsK4Su7eWZl4Zt0fxAsKvnBqTWl3C5AnurRg4Jg9TDpL7F6u7Gh849ehBsQ
2YDqp5fNcNpSpGyUQzWhsh6e2kgW7704KV0xMSC5L7J254tJstP6fjoMUgmZbmF490YdRo+Bbnh7
Rqsy2px5/j72ZJ6N0YYbJ2vldiKSRPEfHz3nVwtHg7yb5BEKE35Z/qGG6IKy+p9GTe0hZRRc8Vyp
bn4gp/7z+qas7ckHVROP9wwjX34CAT1zdeAx7YfiLY7T1wxCOEXZimLX8huI0GfGuRnapSzL5Jpc
+01kxMkJcp7xALV+abdThOaofxQAEciNT8CX26getUSexZby7coykT3kDv0fqq3lK9gpspKWaZec
Krju48HRv08IVl/fyssusj5rK/5/I4v3KZ4MQ2isNjn1o12O0Lyrgg3naGlHP3MX7rB9sLtuceX+
YJAJW2YtoWdcVlMiMQs9j3mYU1WZ8Y7DIj7WpmQBmcuCb4ZUl0++mm5xiy6NUp4EfThTbQM+4XFc
uKVAF700hPbi1MsdON6D4R81QGilbhwiZaNqclFDn40xvgJhE8P0M7T03A8pQqBPjYIxX/xetHBf
S4ItFyjaw25jnizD7aTvLQJVqWh7huTE+kZTbnluZvsayh86pECqTPHm3P6ge9aQVV5yUrzEppo9
ABOJtf/GyMy+wmeETH4J3khpflgxiPFTpdW2rn0dqsYWNgVXV5fyycrilfQn5CzEOExPI/2bnv3L
Z+4OiLuvn8mLpG7eMv4D9HxOPvh8iy1T+zrqGyk5xbG0r03EBoPsCwNOqncj3RnSQdSyWyk196rQ
oBRSw3iHFPXWVVymIx8/AtZDcIUzg+gSDS5JldC1JlsKgtF0G8+FZctpHNDvtnD3+ufPv/TUg+y4
vvS1mzErKRCezpQTyw4ybVU/NRMOS94ELzDNUejkfHp7Kdnl4hbiZ/VqzOo55M0U73nOzvfZiOVA
VKp5iRNKHYXbEV5R9Jub5AlFiToebkNrsEtykgmJhSL4l8Jz/F+sWCZtnplLgGotfgNiLF5ZoYlz
EnlDHLPnWfUJj3ajweyxV9SeneRDeHPd6MWUEB8XNQ0SP6r6TBYvmyQwQUxeb2JVg41F8H7k0408
5N8T2bF6uD1g/e9dGD0V65eopa49Nqhm0OJWtI2KycX3ntvogJ9mSUiTHGv++6cAV2xzLwnAqj6b
iiDuRE90dBRDnWmcfApUGkSYeVofri9+vqWfYxjInAnJQK/yWlOq+Ziz/WRT0AJhiBUrfM6bMXDr
QJbA1cvTxsNyebhmM3Dv8V4q0H4sYTxqNRNyqZiBuKXp/zZF6SijtM+acK8X0BT0X8vmPgg72DGP
YXlskmbDJ15Ugj8W+ukXLD0viDatb8zwWU9gqklcYbzv4gdNLb7TDWs7yaa9mAwpekO/B4YamOu9
awvIznS7kR8F74bxGmXrN81p2Nnmf5QdeGmJzwzQ2YvjXkwQzKctH7xPpfw2zKP+ECeSdKd4DGiX
fqXYU1RLgFqlBl5vTX+Mi7xxmzqU9yLKqE9qYM6zuk3T302NNNlW7CWOUCCKKfJ4u0XavAea+kto
UYcvrTDaBQHFsOsHaBnZzwQ1/H76izgNTV5+WcRgy2TUk+axlbx2l6mi7na8QIdoiJCNQEP29rq9
i9v6YRBAGG6YUSTOzfkt0aYgEISmbB4D2ldZ+mI2LzLRUVe9dNVgG92Pqpduhaw/eF/r2z64b7Vf
uK8pMDYepo+60OevN/8QeEAg45DopeE7zn+Ib3WZ2ed184i0x60v3TX9V2R/UP4uA8f3w51aQunn
3Vsd2twC+irdkx/svKek/eVr3b7wHzNVv8mr78weBvwfPnM8XX0a33VBOvRbhJ8XA/MfvxbtT34M
mQpcQue/dgip2TXJ0DxS0rkbcttqVaiTDXtMEFls3vy4RVv3r87QCeXhOyWbdnWjuWhvpPptX9yl
1UyyfgxqzclgldWsV20cZk7TDfjLR8a73FVmFT4AWgT2Sw0csaoaGF+T9jEx0mKyq14rnjNpFuWV
p6AFQ+WLoeomlZ5Ydusbwb08JqFnlwOi7mJIp9tkZBbaQrWSw7eyAEZt661q3kWlN2S7Nq2kYxS3
zHiWXpSBihLM9PcU+cDXC7+Nfpel1vvwZFfF40BC8SOIK5HirVxFg6tmjTntMyVWQAhM6RYZ2zLG
mL+QSr2L156ZHGYoz7+QqobQTmlUHWvYSwsvdLXuXyb9aIIRMpEHc2tSYvnafJiDS0VlRpO53A+X
/cnzS9PY6r6BOeBaXslJdfc23/r6bb1YExznPISM54HqxVEsgkRdGqCiDnLh0Q+9xzTxOH3VnaFN
97HwqMYNuZMnfb1u8sIhYZKOokT0CS0EQlnn2xhMvlLR0RUe9eiOXu9t3zwOpIih+uW6neXLyVut
8EHmlRkgHZZielLrd13MyTnGjm1u+JbLNVAPYiaMeAynSgZ/voZ2sEpDH8mEhKmyE7O6qco7dKF2
XTFuBD/LKH5+lj9bWjRI06LPqjrR/eNkTo4sTKIt9M0foTE3+lwXp21hZ+F+krrsfDpF2FHbBwJN
t8j8e81PGQWOfifVVvtgfjnPvAgOjiByJvsjuoOt6nwDx0KNDb9gA4sHgpnHwXPhVtG+kBt00v76
Obg84uem5r9/ukedkitt0GIqSLy7/kUpd177GKc/iPCIHjYO95axRcQgSLmh0rZkG7PwzkRsBC58
u0g1hqrBgtWTDYnp9eWtfLjPO7msUOp+O0HGhkU1fQ1jOiSm507QHzB8G/j/rttaOfZnthaHsdNb
QY0Lyz+KADPC3lG7h4xMY9Q3EquVQ39mZ3EYh7A2OjXBzpR/Bx0A87W8l4qNc3FRvuFqnVlZOCJi
6QFOBaz0wtdQN792XvqeefK9/JY8l6or+OGLnDEDp00tCogbc+mX3unc+MLxTnlhKZXkcSqNL1b/
d0z/w1zlY3Ez8JfRPiLXD8rGT6dezz2vTyfBPyYW1A2DpIWvrS73ji9Vxb4ri/xYtsNWFXntu0Eq
AKoBuCW8pQu32KXCNPZhExz7ROztCGT7XWqMGU+yuGVqzYFQPpmDOyoodLvOb7WuVyFJQR0cG7WM
hB3cFESzeZ2C+yWZekrq1K/glyzz4VBOZbvzRL/b4hBcuQ5ztoSAM4NvKqP3578hTXAt/hjGR7/v
w29KaIHXb71+Jw2N4IxFVW80Qi+KqnxU5Hkt4HtM/dB7WCw6NxJrGqwmPg4dsnuyB/cjpU30Ef2q
38VTfIg8z2n18ChDunb96q/bBlTHlAeRAqij88WW9ahqkybFR/iNk/fIysXDqJSov1lK7Aygv+GK
kIRdaQnfGqnv3bLM/Y23cMW5EsZTjaRqjpLJsjfXGEUkC4MSH3OrK9P9ME3aa91V4IBMK8jLfaCr
YuIoWZmFrhfGwdYEz5p9nkk0RPgZTFYuvndjeJmgZ1N0FEcFzbaoTA5aW3dfRNlnCIX8/F4MhOZg
6Km8NWazctQYfqGnO0fcEGotblY5iaMUt20KR7zkn3IY3A5WU3lulpv7rirVw/WvvWaOrJfLBbcB
BOSLgzZGrVwbVZkd/SmDjYx0Nk9bp8QVM1+0pc96UUHkWDNDiRYp32cep5z3/ZOvyjrRrPpgyo9y
Y7qG39p9ot96YXgTy4+pPznQCvWCabeS7qSScFLpNdepct8aW0/CygdGOoPpolnihBxpsctxHTSB
qpfFsaTCVBiQCgT5wYrNu6IaWieK2hdZCHfXt/qi7cfqP1gsYH+ZKd6XVcRorgzUclseq9y86fyf
Qvlcpl8N72Qh6wtiQIuam3B89eUtFv4Vbw0e3qDeLfOlYUE933ZzzBk7l7LyKKnZv8bwd5HWM1ka
JRsP7ZodkBRzxwKmJgA353b62Is7z7SKYxzjIdUk1W393Us0fcPO/O8sYkqqDTMnCFdEYTT33E5E
wxmt2bw8jnW4SysmyanLaX24V5M3RduIl1feb5MKB7POaAoDGJhv0Kcz64etJzBPTSnMT/NnSciy
gw8D5kYgtLYkyn/WfPOZiFzmMDkod8+wwupYKA4MzDfmKB3KyH/s6i+9uIUQXLmHnMBZZpvndH7G
F2vioApWbyGbhw57W9sCY/F3Y0sO2Jy0Q7rTix/e9JAh/ZoaPyJr6zherpVsEBIEWkzzVViOT4hi
n4+6EhXHpGOG2v8hKj41yFseA9cKFfv6rbv8fOfGFq9ZG+fCGBdxccwalF8qIP5bxEMXc30MJM1c
qLyYkPDyBRcmhCpsUqMz4yPycPv8TrqHZ+mvdlM7OZBLkOedjfJ2udWtm7/R+SWYrdKPUJmgI/dd
eO7Y1HsELbAqiclugEIqZugrqr2H1Cier+/h5b0+N7WIn1tELWclwhjyvDoKXdN4iZMtNNOWjUWY
LFSRUEEpmjAMmTFT3xVhAqd/arp63jTv19ezcgDPtm7xwWjl9GkhWvEx9Ut7ym/LhANo3otK7kzm
BgfWlq3FVaPcrmWhwWcSn3N9rw3vzS/Edp0k3RqoXMlyzr/S/Es+OSoNaEURpVhisjGfnAE+Fyuh
vjgqwWsQVG4hvKbRQ08T2wei1ktbQdPqSnlVgZgCtlSUxRe0Gq8NaD5wIPvMyfzqa1T3e3EM7MQn
6c+/XP+Gl2kB5SxeM84d5QWGRM9X2xjjpA9inByTEv3Px7Y4qLHbaDdC/OjVz6r457q51d39bG+R
7xuJnI+phj1oTm1xl7mnl9+FPe1SGJc2TM3J9fJmfzKlLoITeaoTq4oZImv8nZjfp8G/oUHOdXQg
uWY2mpHOxrYoDxdDt2F67RNSJAQXN39AptvONzWuRlOZFBD41SC4oe2rR9Ok5pn9jrdm/1ed5mdT
i3sRxKWhVjmmhunrxESAhBqv3O29HG34mzweD4rh+lMPo3EBM0/phN5erwe7Rq35+nZfqBjO7vvz
L1ncm8BTp1bTczzPbXnsd50LxWPj9rv2JTsB0fruP/ZPzQ5eceT84sJ2ssEBxX/9R6ye5k8bvzjN
yPuUPgq+yVH1v/F+TN9geINuqn1Lf4vZRkFiy9biJHsJ0VlvFsnR8A9ZUDBMApxlX5Z2+geOWa3b
YjO57BPNGzyPBYH0YDZsyR42U6t4ktEmx0nYT/ua+QPhVwpWMJ1upOlFaP8od930GOro/KbuVO3G
dq9vlSFXslo8ErkkYChtLkovKlo1QvJjpLPDaQlvzWG4T78xhJrSr/gzDba/VdNft4d7QnkKL8Vt
Or9KlSDEqdEkKfIUlSLZJPuDb2cRMhKOH3XSXGgyyoYuWZv/S+l6oMAliqB4y8oo/4vnjskTwsY5
pb4YqKyjYWjEkgOuqfVeTG9k7vSY3Kf5aUiGjYO89ox/trW4TKUY0crA2x1pFvn1l0R4EqyNxtR8
F5bukVoD6IA56uCTnu9srOhF29Z4YivuXbTHKT+4gQlVGsxsw3cz2ipArdmDLJX9g4IPGstFoKU3
ojplXZkcvenRn2U3/+r6rd/dj/qP3rq57gdWnxnkPgyo1RWg6cvENAxCMx9FAWP1+xjZKVre0JdF
3QCttWSLwM583RFKbSdPv8etUuXaSiFZVOj5wedNWfx8Z3OlysKgi9OjIEJ+ngaPgr9PDeQk29gR
zB1K2tdXu2ZvThaBPBA2aEssT+UrSjhIA0PUoXinCfdgexzPe/FV18jgnWlh7blucM31wT403wO2
Fv2R8wWqSSeWbaqmPOKFHtmN9/x3DPjf73795itbGJq15ZmzMAdnh/xxORI7GO0EX4qV4vc824ew
R/eh+cgcLaTSkb3mgbeRql5AK/h21D/RnoejklHM5RCfkfjgo2ohO04T8AoKlG2uHMfyi9LeN8pb
Z/XPiek99opdaMqOmRVHfvBphoMuLKaOwWfNncLfQnjXfr2+7x+QpcWdZZ6D+SMQsDOHw+LOWn4x
eb6X5Eczi27DTruvmvKXYhV/NMDPkEr2HDiNWXa1Fg+lIDsViWhg+wHhq6Tme6/SHbGanoToQI17
47etBD2qAdaKQhAcWFz080Oh6FWv6IOQHw397+CNp0mObBN9inxyfeElg46letan2G27wB68G9Vs
HYHqs9DdTh6CH9S/r/+g2d5yr1BWomuqgcRkv85/T5RWqif0fnr0TM/RVEZjVSN7DPtIdgv/9bqt
1bV/srVw11WXibo3qXMs4ArtgUaoU7LxdeKmxhav9da6Fpcv9cPEpJzJ06AEO4VBYPlVEJt91m9k
q2tPL8efgTfggRRRl4M9ETUjM7dwY1WP/E6sFgApcvQu4dWJRaeNRTdIlP3EqJ2Rbs35r7x/2EYB
FIAk7YJlpwD2hDFKuzA9+m3l5KFxG4/VF2uTFewCxjXfdFOkK039xoJDa+GqpbgTjNqr06MCkL2q
h50Y9g+t/9oavxLfchvdnnTV7b3wxq/7n6r6JdmUFpzv7PKcwhwnzthvxpKNRbJQtpUyTV6Ge9PV
xJHNHMVDS/97/YCuPYg0jmcGabA9OnCU89sAUCYOtIqFhtk/M/Fv0yDdaYP+Z8yGOw2sqxEajuZn
D1qvPZqiW7eDe/0XrB1bHkQeReCA6gUVrVx0mlomZcq0HdYasDoILPnMDNX+uOG/1w4PZxa6hnlY
mFbT+VrlTOFj9c0M7hEl22wtAY5lS95J3rhVil819fFKoB9N+WgZDjOdojMUOpvKdoOP+uxY1w8h
RYMN97puaP6CSArDMrtYE5ls2YRGz/dTVJiSv4Q92OR4o1+2ZoShHQCbDOBDhbnImBWm99LcIpAQ
4BzddYb8p69y0dYbfQu9tXbo6SbLlLnBQINeP/9EXpoXYuERQVRCT7HoOQ+HjQ1biVG0+VYziC+i
hbaUMta6zrSGMs+O1dTl3l06NPRhPJo3h0IYG+82EBRyZcEbrcgV6CAeeKjEdHf90K9sKJVo2hUI
Xc1NwMWtg8V6rIKmy0BovagmVc3WtpAqvm5kLSqACJK2tQR2z6J0dL6ZaZ4Epk778Bim7ldr19l/
IdF2no5fvu6Y/bffWxsqiY3Xda32/dnosrpiFWaqRilG47py4cNHg2RAH2nM610V3TaWM3Rwke08
9aaI36vwToCw+Pq6V+JCKFlkslDgxbK43NwuT5hkUuLsCKJN3xth4O0qRnUgfWYSy1SKfaUj3TYp
xVbhfe3VACDFEOc8EATMenEZ03DI5YD/OvJyFT9Lselv9XxQHXQR+tuwMecTJUWHYgwHxqRL3ekt
kAShFKXPTBgKTqJk9f4/3wz6rAanDM/HDzs/AwOqjUmBssixFGLzvsotaVcTF93JRSne+aXl76q+
GF1NDcSX65bXzjhDQ8qsXESfWZ7//qleKgZjBwt1VhwFbdp7RXeTRc5YiofrVlYiLLpGM+aKDSd7
XLgm0QqmoZny/Nh6u7L8KXc3X3vt32Y5dM0MkwKgCHG0FFkWX5au7VDnYsU2FjFfMYkIHQfxtp+U
U95NmksRYmvofcVR0UMiypnTG1zF4vZOaTCkWZwX6CEpd1LGGDXEXonxmCuSqyU33UFE0+f6Zq5d
3s82l8jMrFAaiIbo2zb9q+k/huKPznxpE/E2pSqXKCcVEelafpoApqbZW+Xnh2Krzr7yAsyts3lu
CP50noDzY2NJnlAxN1yQV02OMPyo8634VeZfWARWiIRAKECDmnhj+caIQGrirOxpTsc3UrQTQeUX
JI27rnvvk3dpbG0/eUvi3ZYW6EqkA3ScWICqFb5/OUXZjfrgeQrZY5vI9S5Vm58KMilObISinRZm
4V7/mGvnB1abeeSMSjNRz/lGikKct+k45gRW7VTaeigWtg9n77PU0f/prNsy1tE16qISQWRB3Ii1
VpwwQStxHTh4mMKX82c5hW0jCgWakBbg8Dpw0E2Kk32l3PRCNrvijRGDlWPDJDNxEBMl6I0ucR2K
N8adUlT0IduvUtvY0Zay1sqCqK5K85Q+wx0Awc63M0oAo3SgzY6RolY3/gjBeq4N41OtJPHRymVQ
U4Lsw0juGxstrhVHOleqEEI06URezAH0ytDXZjUVR6jyqFdZzUPXjjfR9F+0cvE1TGGCVwFzthxw
AE3fSv0Y0/afBifwddtXdteP5Fq2AUwCuCotpbk7vXiNINNIc9kCouFnwp2Jk+mmxikN1/Qq2+/y
l8CoYe0xOrcvTdtrkn2TbgnVrx0UmewOJXAJ5NFybnfUVR+JbMAaXhzSRnur27/XF7llYJHzd7U5
MYOVlMc6ux/Er0PubXnp+agtHBiA7xniwz4S5CySU60QAiX1+FBZss8QoL2F3EZ18/pG3jO2JZW2
udU/WXn+DEIpwikKYCCnFhazoEyjcPTLYzqTVQfiowFbu7rLFYhsNwKWte1jbGoe0uKgkHWc37N0
KkSzyOvymBuVtMvrSXT8JNzo0ayth9hEAlSgkt4vD4EuxnJeF2p5VIvKaSfZFRGq0OvIhqDqmYx4
I+dY8fyk8MDPVdkA7rZEucNhOZhjl1eIQNP88oc7o1UPCh7aDjYWtuYr2DsSp7nMfNGGoagsktXE
1TGOzHKnWuWpj9v8Jgs3DvnaBs5qYzNqZx4Nmt/YT8HdhEjAULdqRXCX7HshOErFgdlF2vzFyyaR
+cqRQPWIFAaEFcACaXGj9KIK4khPaqTx8vfJGpwsKjeaHmsmiLKA7MCpRK18EWzFaT/29AjBjtUd
dCWGF+26NtlqdaycA5OwhlVQWCLyWLg/y8P/JRLAKrky7zsjsoUJiiY9dbvwcN0JrVgiWAUtw7jd
R7Pj/PsI9FsThRm6I5Qorhr+afJ3EXrCTTLRy30DizYrgQAVo0y1hIrJQlpkagcIWp9E8zRoZv/D
LylvXl/NZSiDFdqb4HEoyuEXzlcjhnLUSz6hTBZ0D2qfZTCIoC2p+I1160UwIAyDWaASXAs7sxmt
3XXrl3uJqyUmBaCMwwCUfW6dofIi58XMj3VfICGTRNqz6hmJ6+UDNbLBCDZWuwJknH075VWQHlQ0
l4HiIEOOHqhFcVR6HzjwJDTSQy1Gpp1IgvEw1Fl0mmpCAbNKgSnrtad/07sCCaeMGbL99cVfXnQ+
Lh6fX8RB4jOcLz7U0z7QPbK4UBrf4U98UMTvaDW1dekYxpZbXkmgsQZTEQTDdDEIk8+tNXUc9Oja
zAhHOU/dui7K73gYrbfVLpGfhzynti1kJRQ8mRCq36C5UuWHnvnpwOnjCoZLpRNK1MImo9h4dddO
wTyxDKwVF075+fyn1VaXGmEpFkdIf0b/uYmeq9Cp+o1Yb227ET8DdgY+m2x2sd1R5WtRl3rEenWt
34x+7h00L5R2SRxpruCFrzBSyRs2V1dGPZQrDPTeXCZ93ShmkRoRTjRVsBcFIZ3VEu+MMiqcUq9/
Xj9Pl2H0XHylY0/8RaCuLL6wlDZanskYq/PRnvshFgSNSMWOXmy3sbWj4r3x+K45D8J12FPIvHC8
iw+XEz4TA+B06/hVFn8U0i4w7hQfhsZa/RPpWz7+8gVmgZ/MLb5g39aWCPMVUJeoeUIq6WbQv4Mq
2pI0WzsokE7N1LYmUxPLWrYa+UVpZOQ7/PnQJ/6+HsbHoSM/kBNg9dHG6V81x3s/Ux0z3bisqbWD
ELbFyOk3Y+kQBmDJJ6v9OynmL3H8HcArcv2UrLpA0i28AMgWauWLgHMmHKxUVSqO1UMc/2tdeV+Z
bvy7blG1cqQvX66bW/tmNHXnNgtNXQDW53c7jluh7mq1AOvJYHUNOh5iDWvcIvFdu2gQsEGpxSvG
p1uc/cD3SstoR1IPlCWzWizcUfO/D5P6Kqj6+/UlraCCGC5mYJ0RB8ZqGO05X5NUG14gxDLGqMOi
inUT9Pl+kB0GH0PFmTRSvGIvj++G9SrGKlJlBG/9STQex3B//aesnR28CiPZs8DkRbE7a4ZcSUqz
PJbjTtaPdXhfV2+Gf6OJG4ZWn4/PlhanJtYSL/cCo6Tya+uG0+5yO/mthTbjz7c5bODIZ9butMWi
ttIQZauhs6DWSV6GisL5VofNFBeED+VxQglWougLo+NtUvW3oqfZiSXRCx2+REXyZSq2qhIrOL+Z
e5xgcm7gUf1YuJsqhZsuiaby2AHwI7lgYqcqH5vqe2qodh49JtKLJv8UGTBvvPs4h+Q1FZ5Q+NrI
O1a+8TytRnxG4ZtgYfEz5DAp6RGx8ykzjNI+deSem6q4G6HRykXFiYMkmBkFZwzG+U6jwzElgSeU
x1Y2jg2AwVC+R6/17fqBnb/XeX6Nk/tkZeEOxryc5JCxt2OUJHe67sAYalN72TXZxoFdXQ5lCDaM
ljYBz/lyej8PNS0sq6PZtTvRTCDikG8bZfhzfT2rZgxd1Bm7h6N1mXYIrV8O3sR6EkGxGNWVAbOX
SXMIqC1sOO6Vx3bOA/7X1HxOPuWFgohOLXSw1THoOADxoxb5ThAJr2EDSW1pRXZcwp/kbTX11lf4
P5ydV4/jSLKFfxEBevNKUpTKUFXtzQvRPd1D7z1//f1Y+3BblCCiB1jszmKASmUyTcSJE+dQnTSQ
ggIj2yxkPBhBo2hJc7YIUrNT/E+wR6i9uSfgG1JBQQwU4sPlxLSgJOyuozXhTWw6LA4l0a+aWIe0
3DlKt0aijotnHBk8l+Y61z+WsK/bdp6TpjmHMCviTHeV9JEmaK/uft/fFrfuLUwLyC9ojMGmZBvS
Wi1W3FM4NmeplPp3aTk3nlTNy89Ck7tjU5WYzEjq0xAbi7eI8mMXl3sOCreujZW++UZwgB60rsUf
c03QWG3ocWzOCNy5eo7P8vQxFLxYUL26/w+H7c+xNltTF/Kgz7uBw3Yc9N/mizH8vL+etz4c9S6s
98hS6S/cPO9CifJhkC7NuUg/hRlOL9/hZgbSp/ujrJfP9nJ6e2Ro2ySA3jaBhZlWja0iNWdUacvq
qCjf7v/9GwE6vbEwtmQkZ1CW3tzkutUKepcSpCAhl79EzPNbLpSPYsL/q83YPGRdJtq4p/59rzol
Ssoj8Avoo2Nul3shHFph0kcawbL+UFnftOid2e4UJW7dTn8OsTlazZD1RaSJxAcZVY8CbSuRamwx
v1et7iCKr5l4kOvj/fW8tcVXKI5czgDE34JXfQvizr+rz5ygQRvcQf1eW/Yy9I7ahDsSBjdPNDrc
BLGkO9BBNudJHMJYGky9OTeV/EOIRckbDDN0GlWrXTqaJE9SUDYo87Bw2xDCW5+N1o+/ny+exxA4
yJMpPG9+gpUPIYJIIINd+1jF1jMJzIcwjo9SKL10+g5st36w7WGg8xK8E58gts7myCUUS5ohjjvM
fTMMsjTUrLJA2nnTbp3rPwfZXP1hW0CclaPu3GG+PibHxXoVRrta/sO9j/E8pU+qSzBUNsMIdHZG
QV8RsFuT6MtS7uSz8dgmlupGpZK49z/TrUlZMGf11aMHo/vNbRh0BV0f2Dif2QY10iTo1ndSM7qZ
Vp8Cvet2hrvxoah6rnW5N77LFtUXE4Nadha056br2Hu6WTuUglIYdNGe89atLIAivUUPNJsC5+1t
5qMEqRU1fXc2oqqi8eLfIoHYHYeq4s7TYp07Ops8cxHUU9aLitfKefEyRkbhRXlkwoOthp0ve2Py
FBoQuFn1c2BFb66dOjbn1piSllcO2llo2srQu7qyc9HcOvwUaOj+XpEVMpEN0GHJU91HTdSf9aNV
PwbmIa6fOqOlsPZQlqUnGzEn/+GvtxFjolFNnk7mtVXgbA0joVE4688Ij5nUmM9Z+ePvtw64okga
i6kjadbmQimCfOKaaYe3kLLX3leSYie96Pz9RP4cZXMe2iyslWZphvO42NX8ue/cUnodqZTfH+bG
VtCIH1dqKVk5X+nykZOnJMi6Ih7PevlrjB4jyVG6f+4PceNkv8npIr0PY8/c3olooZQitYXxnC9+
En+qoFUHqXywkGq+P9DbQdrcvsDhsG+A5teEbBN1t7M4Ib/ejuc+gX4/R9VzU38BGEdfURlzuiNp
ugGmVqxTmUvvGwOJi29D6PQyhkQ/R/37or+URWLXfNBGBad4zYoXffikx7oTj7DEuvSkJ/W7+7/6
1vJA+6OMhAkg5hmbHx3nKGIsgTSejThxC8vFosZutU+xHu/s29sDsWlRbl6R3E0gNc9ZlelGP57b
Kj+ihjPUyvswLl/nMEt3hlp3zdWHIB1GdhIEF6Xuy101LeI0pakynudjmDyMunYERU300W52+72v
w0M8+TiHGuokFDS34Uw8ZNMkJmgQ6AM8Gd6L7ilx4+ifWvq3Ev69/6nUq2khIIH5wvqpqDxvQ10F
h/WF2g95uDbZE3f4tCc+cH0c8cGFX2UCbQKjbjdDs9R62OYrGp01sguIZo8q9qWS+rdml+w1OvSw
l0LJEXrF9rlN2kUn+EvARzK9s8WohX5sHsUYXcQ0d5ZMPI8vQ5rtxIM3FhBUSFuLFvQGEhde7otg
MrJ2mUlaJbX2URL8LlnFziVwA6mFzrHaoyrrKl5puUxia+ppTMjZIyPjZotkOKWRv+hdlLlWjYIs
TmWNmzZUquTIbN1pyZ0AyYydI3Brqm+EWtpgeAKtzbHuq6wySxEoBRf0QyoUBzX4eX83rn/h8pBR
t6UnDhCcvQ8L8HIxKZwEQ9QCcVVVZeexklOvGAC6msCvVKlzQ1P9N5DhdIr1ztt0fbwJ5SmMrRMD
3Nia7AiDpoHzGc05DrOTBrCiR364ktfS8FlRP9yf5vW1BfcOzRY0Ryl3AqhcTlNWYUTTKjucZ8iN
D5WCE4RsRokbdd38YCiluPPhbkyO5YTiCMeR0EXbRGtYJZRSPpSMV3YnOGNfqgDRHwFnIVudh0c1
Vb37E7y+wZjgHwNudkqTznlYyfVwLizjJNOzFdWuAbtqYYemgXykm+x4f8TNkvLYw4EjoSWhRsLi
KkuR1FAZJ7Mt/TqR0CHVp+JBGzPTUaVkeco6ba9gvbnV3sYDCaY/RuL5p6/j8hNiE2lqgVhWvkGH
n0rxNAbgr43v92e1JXO9DYN6J72bK+QL1+9yGENtzYzCIcMk9KZgw6g9ooyL2ntSVc5ijMo/3Zyl
74cRbUppno2nQFInVy7G8XGOg3wnFdzso/XXQBaCVYnZEFHPFhq2KuqVsSy3vqDOrSct8afCSD7q
GuIrVpirD0KAtNf9Fbixzjy3sAKoiLHOW8SiyNsQ80el9RV2MM3HQoQ0bjQS5izRzhbacvnfpscL
CEqMgQDvyGax1TJXUGmWcWqKpNTw8PMJ4N72NLBaaSwQ5Md6irZp2zRfojIdzIMgYc5hl4oQ/hNg
vfq1bwfhXdrPjWnn/dIgFoultYLyeVY2hwbtL7q0i0KMbDqMqx3cZVuMevv1eGcpqxss7+1VTDry
bhi12fqNlFWjnYZJfQqNJXfL0sCNsB1GgfpEWHhtr5fHVJjEH1AeO9mO+lrwhDpB+k4U+sckxh5a
DZCrHqqg2fmc2wTq7VeudZRVFQ3EZvs903SJ5qgwWt9A1wPhi6R51woh5LApW5zQzGpPaPvM0fTI
osyjY/WHyeLOh347NX88M/yINUkGz3jroiW1ujxV5Ryg5gkY5i9BimVjLgda6MrTsjYIB8ZEnlXG
7WfOd9B7EWTD3mvghnZ2MU/hz3EIFAhmY1cTmUlD/WLms+Y0mpY8IspShNRLzLkiB52QATajSC9+
xvM0dE6BID15whAqH9HRJdQSlWBZDtnUBy16YZP48W+PjgRvCA0+BQRzpSdfzrKJl1lPx7nzS1kq
D0XTSrQlkzoMmrULc6+B9nZFeVeIj7mBqX5sVrSv1yRVFBkLFXI3CDMZR4M2wQnQCky3DIPg02SU
UCiFaD41Ss9BkJdveDEnOxtsHWj7Q7gtEHBZBcSRobqcdFg2cSVo7K/SmCwsc+KPgZ6lp2KMgXoS
vGOT9u8e17fNBCBNr+tqjYwv8uWIRqtqTaouna8vFUrYBmFXt6io+qOIfGCfjUeocN3D/W+7CZT+
Nyg8R5IDHSWILQ4RDyGun4nU+ThzNu8oG8bIGhWla9T9fCAabI+9FKnHaJ4jJ1j04r8MT7jNOV77
U7fMCBEJpbzv+dx6hQuzquXjN8wWJCwz1F9p3uYPuiq0Tjo0sgM2u8c22RZk19lTTiFW40Vc2eib
tE8TKXebgTD4utjGHzK9xRJJFdGrNSf9GKOoeFCmeD5Mfdk7IdG713a14BDmvFcg/jhdLdduWYzh
F2Po9qpzm9Dn7beRqcNChbIng89ebgexn2jNksbKD0OQB7Oji2NQDYfsRLJrgLt3JoW01yqzlJ0I
9vql5I0EEKatlr63K+U6aknVQGmw8QfM/Sa7CVuaPS1B78VjoHLwd7bAdcBFPxDCkgBhgNp8ist5
LkYfjQl9JH4JAeJdptLzpert7JhaRXdHWmnxl/tbfv2Dm5NNmwU345u9BoKilwPGYRIlS2w1viAn
iyesGw/se69adnNaK3gE1gJuu21+pmgzQkMLW7+fAj13OmlQmtQBtqqE1zjIFiI9IVDGZSeLvDEs
xXDk2lfhKdRkNqupxwscwHVy8vxd0qChQf7OBXR8wm4nxbqxPwmjtHV3Qje8Mkk2KslqyCZbv8Yk
rss0x9C7g46JbQ9fqzLKY1vsqQHciGIJSkAYKMLQpAZ4cvnpqrEp0qHvB5+byfoSatmXSc/KQ5Xl
mhtpGMZZk5I5A2GrneJj5oCHURiNVQ0byiHYk168sZHwQ6FJmVSa+3rbPTklZRW0yFD7tPOq76Mp
XLxsaPfQ+Bs3NNAg2pw4JsOQ3DZ9VxQY6jiWBz9V85feCrzUEN1ZQJ1oeSgbJMUM5eOoRjsR+o19
BGpEpzIMT1Z7ezFP0lIUxtgMfhP2gx1ByJG6/LvYRqdaPd0/jzfCZVojVt0yfKF4a7caiHlJFt4G
2uCLUhd/UAKh10+5kAyWk3RB8qInffE+DczKsiOFe9oVqxbeaNfU+S8lVFNvFEvDTnnGXsIqnl4B
v7/VaSudiHHbhyYVpNdBwaL1/q++tUB4dAKpYs6ztidcbsUQflg/VeHod3TFjJo1wDoZfihTXTlV
kx3vD3bjrIF0rv4YxOQrnHc5WKWPSt4U6zs1NYMzN4thZ1n2qwvl79HQuW0FKVPt9uK+W6MiEUU7
Kn0kGhn/5ahJr/dGX8Wj3+jahzZ/Xup/huyYBsQh3UHD1OL+JG9sdO6sFXJ76/jbJoXmmFTC1JWj
3w76aQoNpEU/F+iyVunBUopj8SvAce7+kNvy0/rIUqh4e+8owgL7XU7RnOn4ScVs9I3FRPsmn82H
IdOxPUEs99ip4nBEjLY8hfGcurlmfiXO7A4SWKedW9FRm829PvAb22p9BLnm1v9cseclvC/CJG9H
H+un5Al91O44g0wfZS6GByFb9jp4bo2HoCukDs4fb+K6B/4gdSz9JAk9z7wvqYtbwpK3OXk/QqX8
Siza/f2Zgd1INAMktxLPNhsq76xOxw5x8vsw+VYD4VjLv5U2fwr1eocm/SZEtXnkwd7gpFKEIuPf
CjAmPEKJaMW9P+vy/BE9zU99m3wT66FyxWRZnkI5s9yoUYyP9KmUTja2zQumXunBEOMY++hYS3J7
rorfeq/PNT0LVvWhZWJeAIJrR0kg20mZTkfUU2RvBHXYOfHbeg07kzeOIt3aWUAWso0f2lIwzKZN
Rz9RjQTFAaHPHkgdzA9hqHjpMCSnMO+ad1lshqfIQKBZkmGdj3pBphvnhldFyoTcpa64HVWTY1Mn
ltdbWncqh2LGP03q8KbTA1vMzPdRnghuZPXkOXSyOTm3kJtW2WM8DLBPh25PB+PG18GDnFqLSfQF
32LL4Z3o57KavBv9OsXTDWJR/CEZ2vBjTM3tMI5Dk9tRq3yitXh2ukUZvcKYp4M8N4k79ONy6Gfo
oVM7dI9IaAePJheU01DgOlpaqB+LWQvsQowxpFNq8ZD0pbqzka9ffn7/Kty9imxwZ60h9B+nphHl
tA80bfSDpQpoXxUqVJqwFL1/O12fTUYhgOTR51pEBf9yFJOecjEtuAvUTujcIpWW51AuRy8zxME1
pl7emdX1fQ8cD8FlxQgJZ7b9QZLeKu2yRJOv54PspKYxPiNgtdhqpAwHIy0jt+vMEpsDbU+G8dbI
qE2BokAjh1+2ievSAY3koOIWaqcqOMZy+ClZkGwdBw0FaFGen7tOOVbttIdnXz85FFyUtUEY7Eam
4ftyhfW81wVzbBZ/6I5EYC4KQdM7TW8fJeE4V067p4K2ggaXt9I6Hvokb0CkZq7//o99Y1BUmosk
XvyxGo9yHNuKhGVf+K6WVGcp9uQ9bs6OCgg2SoQovHKXo839uuBav/ioO/RuY9XwOCxB4aRrli3N
xlmAQOnO9Yo66fqys5tu7F6AdBqR1uwaGHEz1wlsBjIiazvK3jw9JJE/NN/N/zQIWRat3ghMbWl8
XaVkZTGjmNlI3fdWyt04+z7qvyPcze6fxRtfjtlYSJAhkA+vYRMo0LhmSKPYLj7tPlHzIiZnrf8k
prODQtj9kW4kOSvPk8mw+is/V778bNEUCLqYWbMfNuQuCnzjQxy5Seq0gBCq033pusxuZIiRmrsz
9HrONvtztf2GEs6uWfsEL4cOgnLo5HBZfCqtgwNM140Ob5DpsVu0J2uKalvQYsA5Lcrd2UAgKaqH
eCf12FYp16cPfSSgMJ01ILbe3HuZ2jdTa/ArCtlVvgQfQT5c3ZZd03ZgKN+f8q3v+udYm8g6bPvI
rFXG6uPFVTN7AdWRHrUscnhjdr7sjVuONBmYCGyT87CVeFykSZ6mUhV9cJdnCgDmSFyn8b8Kon/d
V7lqdiLqayQHXIW7baV4s6RbchXY+1Sm9Sz5sZY9CGQNHzGeju2qEPbImtfLyEhYzGDSCl2DT3e5
cfQqqtp2DCS/RcpWfmfWvwb9UeyoZs3hziremhSXNZghUR2lnE3EKjdKY1hZLPv4HHZPRWNGmN8I
itdXnfDt/ua4fuZxm/nfU0iZ4cqXuaulxgi1WfGToagOVHt6Z1rMvQldX5TwzMDWCfjWQ7/tCpmM
osjFUZT9flA/yHhviI1lx3jeN9mew8n6GS7PN0NxpdCnRZYFHfjyM5FZ6PocG7KPitqrIrqS+IzJ
ihfO4hGhhWMDakO3+w4kdf3BVsoiqR2gIqxac/MMofs0plY3KEjYB0iaUswQsKcY0MHc2Rk3sjlG
WtVweQgIhbfUmqJZwizJmV6ld5KvDd33oaOZry/0ysvL8FVScXWtBcSbBgPnpFSqF5vrJ7KXpX6p
4+4vBdK4yChiQL+hxklkAxJ4udxAfcOoBKLiV2lhN/lvJfh8f4PeALDfyiRrDM0SX9momFrYmEsr
KbgzikliS73SomoSoBquztxfYis3n+M6HguXPIO8RtGaDCYxDLrOaWOhnw5j302CE8laGTmZGKH7
ZPVdvnOQblTrkLYln1l9q2jX2fZJWPUUVcmkK75RtaqdpZlx7NNmeCpDq3ZnGjkcbWHXK0qA4Wdt
/uyFft7ZhjeOGSJjbEHKS2tJZ3NFjVpq9GPTq35i/lD6VU7rVFi5lwfyzq1745Chh4SnKYca8YAt
nDUH2GMlfauiwz9DbRlwUM0MQbebKiuPmlglh6qeMk/Iuug4TMquuvf1rUW2ACyLDs0ad21VtkKh
ShppmFSfhqUntYztRExe5649TWL8FKYIGCgPavwjlmLqCChwaxKevK8Dfm/3N+eNcw/tjLCMcIZW
ny05xQi0qQd5UH2uazpEpNzG1OWJRvKP98e59WFXH7I1eVj5mpt4yRLTrknkSvMtBLCtdjnOmICM
Q4hG/c5IN2f0x0ib61OOG7MMzVLz06aBTPclzuPHVvxxfzrXTyn5JA3XVGCowRDZXl4aTVVRRO4m
zUehHLfVcRodnEI/IbSDpkBPh9ss9c1/+FRIuEB71iAHXzFd1SJoeUdMzZ9G4N1xNqB+mJnqVV29
54t042tRe6HSSGJLE+a25JZFit7yX6ofVtWrbsGni8RnrflVo619fyGvwy11jREQCAGeXxuGLxdy
ruLIKnHO9TFdehSMx0qJ3UhEVV76qTS/C9m7P9wNUIPxAJ3QgKROytCX40G5G6q+mzU/1xaxdwci
B5ktL81HqV+mxpnqyHoKEeP9auYFQuYdRcmjIRS07s9qjSLQKM3auZasWLQHHRdXJ9OU1dCJdkBU
uLQu+qXKeQQP38jG0hbCRXyeDaPSbSUx4p/3Z3MjC2E2ROBMiRgc8Hkzm0DS8QCXNR/HJbmObSOY
7UxIjxVN0KboJBImKuJLD0l+Hiebme98vRtZwHpXgxcyOv+wBQtVhehrBXZ8I0wctQzejxk9bu0X
JUrO3RdDfMz70e46L4vkPQ7frecKRJTvSMzMDb4t/k91CuEOZShfnn7Ei+bAG/yetq8I81IqpOtc
SRxdniraz4/3l/3G20FWBQAM4Zx4essGy9O190CrdT8YoNoEUzgcorwTTsVgYRAhi+XBbEwJ25Vq
Qj+datfh/vg3bjgdyJTQcCVcQ225/Oo1KsbEVwOxKIrGbjiVmatBIHbqWGl3Mq+3uWyCUd4G5CCR
mKCZbAsQBNGiKXNEtJYsyQHZWjexvtVx8JJC2QwUZ45a+jWxxQsHT28+huoqM36ai1OlnavwdzYf
rSi2JWTHW0AU1FMBUzyjQ6NCebi/KLe2w4pigFNCo0axab2y/4BtAgP0SNEzxVelb0Edu3Vr/aIS
6Zry84o59NXgNZNyatM9QdAbXKy1wvjWcIwlAEu1GXkpBTMhcCKiDU+yEh6D4MRX+2pWkxNk0MKe
xTo7qal2NJTODfpTFHenoJi8RotOWaS/v78S12/T+nOINHnV+VFv4egfCxHTnZpH2azTq3AYTVc4
n+X5S7lnhXBzFM4S+AfFrmt01UgXLUIO1seZuXSqBRH+NGnUA8kruQqsX5AQ86+f9lUxGRLmajnH
Hb5JUmYlMasgiFHsbJfxGLRB5SaynNv5MCen+4t4fcZX3SpidRHZNFLYTRTRiJWuN52qE0VYTpUp
aNO0zpiX52VSPDPsyft0oovu9f6w1w8vwyo0BKzRLyd8c7SrSItgsum6LxQf5+Y1mv7JQvDWvVf3
5uz+GGbzbshCkc1iaOq+kpQeOP9vCb6KUvQvyUjbCJEoYoXuKOx0be1NbnNCObhF3hMC+Lyr6Wky
fOPR3CuJ39iWLCBq9sSstDlsS0pD1De1oSPqWjcrcBPp4VM0VfVDlhW5awpVdzArtDPvf7XrC3n9
av8/6OarddGiG1GKTOVAN6JLmQg4fii/hnXQHe6PdOOWYyhaN8ibwQCv4OKiC2ZtTNmXhfUjxnrE
sE7cTI6ciadCfkqbxyE6RdXefrk5wT9GlS9vuLoaNEjsjMplDmmYWHewwz1WzHpNXj4169TWfmW+
HHf4ZhUrSReiMNd0KhuutJx2LatuT+L///5m0+uVCmNp4O+T4tlZ9zGUPuvBnqzP3iCbPS5nTVsI
/XqyJsltDN0OEu25Uv86FWCp4ONRo5WgwG+RvNBKdATpLC5fKwwPLeih0+fFL9C/wbu/4W5+FKIN
Aky2HSnr5ZcPh2qqZSEy/ESDWKlLSe1UkDX+wyhoK67VRsAHmvAvRzFrsUlXJSF/LKTywRwlCsAm
8dv9uVznGkjZUrAn8l9pjMpmg6X6AtE46Ey/EHO00/NadDIrM3H3stpHpHYWeyzrnxlyNzth8q2B
oYxSRV0fZGuLauBMMs+COJl+MC54l+m57tFTmGMoHC+HKTGyk9TJ7VFLi/Jwf8pbrzjQrbW7DCky
QgJCo61okaKMMNCF0fS16uMifsZF2Mvj8bTkaDLG3ycYual0UjXhMGiPw4rrUCCl3d1O1Nm22vJE
g9GjiSBWLMaPRruSGnfrzOurvTn3eNi8hWxgqyjjXX78MM+SyogFzn2XJb+RcKk+9oIYELgF9Ysq
qKVj1krqAqOox0pfAEMxCkGMM3KQLBRcM1J6r5ZG7YU6qOg0iWp+SqxRhwuq124vCT+nfEnfx6Iw
7uzaG68oPSHoZ5L8kAZtTb+rvlLNbOZWNBbJSWbNFQu3HL5E4sNS/tPVr5L27f7XvHEYiUgIgSjW
0Zyx5QHP8WxVc1CgKKUJ/UHKjO9BB6nu/iA3SA3k4hz11Wuac7KVFDbqoUQtNtD9bK790jrkxhNA
foePiZ0udmhF3jL/1IPfRRLZefQS0mgUdE+hflYou0nF6MXm+NSSDjV2Oh4a82Nvnmr5uWxpDj2k
EQXVQW924qY3I6zNJmJRYJFAPaQrcCtyLqiUNgJuRV9cpJK9nTXBB0lvrI9xp3e5M6WKeJR7Y8gx
YFM54KocWSHc4GL+t1djOi9r6nyLh1xZDK0hqstvQWPFoW3IgYjUt5EVsJxH5KAiI5U7V86RTIq0
vPtnWrQFk7MxjRVXShf1nwQCR+TKSlyITksc3qJFGgw07JVdnx0EDWVUt4qSPodnmqzWPsVsfdfq
1jBtTchrf/WjTiH0BqgIyJmGdkdXyUtGQXhuH4kZg/dYIUpf1SgNgCBaGfyi1FKp5y4LBMPuMylN
HGRRrWNmjuqXcFGa0bYmrfnURbmY2M3QFl8yfGE6O2zLkKRFs3qEMMMqdeFuQugIZCF0BCvmcWzz
ue3deUQP71EfDPLLpgGkPWh9qcdHFJ306qHt2v67OAiSfBBQtFGPujbX30uw8G96OOSFxxIFoWP0
xTKesJI1FDtbZK06oKdafBB7SkU79+1bz+yfu4GGXVA5ysCw9ClnbFlqVNEUQeBiwRY0WTpbT8Mm
s4MWtrIjy4k02WkPkqogoTTZgkCJVo2s7NUQcCe2o8Wan8qafl9xMWVPGaC82dIgjb+sJgs/53nZ
7tRStzErjRuYwKCwwIu+9ghuApO4NaxuaQWAvVisjqWEBqtUTYlrlUPwFI9ydwgi8W8D5f8NCjEW
8AgHaGOT4IiNFIvlEOv+nJ76z2apukt5kFqvi/8WrlhHQtKYx52niD6gzfQaMaKjTqnIaSzFDiL9
s1X3D+BCf5ldUA3naiRvond27afexBB5XKmVmIvAQQIHVnPlAJ2x8agoey0gV6DXOhJXDM8JuSid
wJtoOCuqYBmGTvPn5NfUti9KUh/H4TkucrsbtJfJVI5i8a5LrR/puKdSuX1zGBvKGSTTda8w083Y
Wm0twhIQ+QXzKjeWeFRa7aLQHo2ksSVaPCWE+vqdwGn9QpfH6XLQzV5R4GulGY2CvhL9iLJPAtZ3
8d/mUOvE2P0sK9qh/MNmjMzS2xQyoO73dWJHXeI29JSEmMzsvG7baINxkHmCTgoMAoawJW70fRRI
ciOZvlQW5jFrTRrFYY87tKVJntx3shtmeugg/dFChzGXr63eVp45WF9TQ+6f5nyU/DkgUsoapIFn
rVN8QceaUejS5EEdUNcPtEL3AinaUzHemiXShYkOFhVh1O3QWWDvXQZK8YI5otomgR9noa2kS2FH
Qv5pCEVPDJ4D81irT1ZjOOKqUBIIz+PcHIpqhmTXO1XuasIHYwwPTSjZDZyQxNz7fVdoNPAvMCG6
jPw0OEvy5vd1TRqK4OmBL0m/Iz5iUntS+y49qHXoFuKCLw5gmMLbJrXPZbP3ZbfB0To6ZD+MgFbg
RttS8OUOwx+lzQI/p+XNLmNBtKNA34nAbs4R0U1qB+sZvHIKEKTIqJAUJs4Y638VA8JBIp+C30Lg
KIIfB+1HLRw9LZQ8RIfxzd1je2/TSyaJ/YiCNRnIFGLkmxQmKmWKP4SyvqkWdijmnkgjeUvPyv1T
sjfM5spW9CAKzWEWfDme7U47CtUvCdu6+4NcYRnrZNbeBVwQyGYJOi/3c5vhHJEGluA3ZnqUx8FG
bFcfoR9o35oBYfCsDRyz6pxsznZe3KtuhnXo1UmJRJC2AHquL4fOk06gASUJz4GELp/hCqpxYnRN
fw2kDunkxl4U7WemDB+EvnvFgfWfEX3jTiVEmx7lQgfAfo0zx5zf31+Tq+D77YdB6wLAZ3GoEV/+
sAiIPNXrPDwP7QH5Edw7HAURoLr0Mu3BoNedNqGweJ9jMo5PQIf+o1y+X02EcGFzpfwkwcrtk09J
ebCs933jyUlxqKZTkgzg0I0TV49mq+6Y2V2/SaQLJJm8iqzllYIJdLRECeSK3yx4M3xuRqL01cdI
OiaGY4osXWXSSEWj9P3Vun6X1oFXuRzCCsrX28WKElWjgzs8W7F8Ho3RnhGTwJTxkObRw98O9Vbn
RYRNBuKHeHv5XTLJCKUMq+FzHZim2xmJ16rScgiL7zR6eH89FjOC4kvD5YoEb2qUGciFlKtLhjUW
tATqe6ewCB6p9a29lzsb7vrboaLyx1gbSN2Qs6qmqQmr8zlbO9iD0S3n2bWQIvCKyPyaCOriRWIa
P4Ri0p7+w0QtgjX4xJRntoFvHbCdQC6ys5A8i6Gnl89ZE7tWv1fFuhGxwehdwTKJpg1YfZv7DDS7
ya08yc/kZk4fouPbfKrUfwEeDguV3mywx+hYF4KrlcZOWHr9LGl4Rry1y6w59VbnWzGnLLA6zHH5
Zd0HRH2lp1xLlXf3V3KLMJHwoKJPzkOnDKLB2y6gGqkN05hwkNWGIH6cqNA50GsrCEWTHDM5UfmU
gyPiZN80wc52vTX2qpfM+cP/h4rk5migjlVMAoanAWKBI/Zfap06kYBODZJVqay8q5Tq699PFzIx
sBZ7ZzWQuhyylnpZsHoF01rcleOFPascjeQr6+ylbUcr8uf7411naHBWqLjSwMP5R2T/cjxTnstC
mbT8XAw0vgN7jFEouFU5jcVrM5WJfLRSc2lOsI1S89f9sW9toFXuCitZdi8I4uXY3VxmddsuuNbm
9BEuc0f1VFEL9+9HWUmotBhxIdAycTmKjLcZnCQRo/GuyLnbROnFqqR5B468ET7BXYFYS68ipHPe
isthwnwU87QL8jOVRdvQIqcbaZ0aTiI9BFE0eYIWHjrdjnLzgxD0fmbuRTY3gmh6fyD3EqSuusPb
3SoalBgsbcbelTYNW9STzquN/Cwa+Q9Z6wMP0aXITkuD62jqAqdQlx9G3Z2SRpy9AAuJY9FlHxEH
y52UZMxeOYpO2Mn9wVBy1Yspvf79ywM7BgieRB2297aHsV7wuE+R2Dl3luAhDPUy8cK3zWuzq8h8
6y1A4J5jTEsb1MzNHqhFK7VqdV2axtOlx/YYHuLxMaGr74A37f39tt64lymlRoeFufYHoy8Dj+Fy
I9BLJfeiOORnuQ/SzzgHBy4uo9PrmFkqO0+Td3berRNMtswZRjpIRl3xcjyjV6xCzzlFYvbbslIb
7k/OYz4+FuGeU/GbA+jV3KDvkq6Ry17pJegoX8JWF1hH7PrepQMCNnIoiScttPLniH59d+hoZxNz
oTlYucAtjYquC98sOSZ6U3qKklvPRPqJA+FYcYwxHtwsbIR3eRjSbC+15mm2OsNt20h7CrU6PVK+
fQnrSjioSVEdx0QJH0VlhI7f1cNv1Yxm0tMyc/DbrJFZVZqHWW5JdEvD9ED1Alon027nbb/1KgDB
0d3+f6Sd2W7cQLJtv4gA5+GVrFGSqyRLsi2/EB45zzO//i7q4J5WsYgi3MfdaAswWsHMjMyMjNix
N+cJoexsgdsYPCspRbQZhfEPwf+LL7q2JEU79pCjVp4ziGB6/wunovQ79dHA2DnPjyeC6cplX6Yn
mALuS2lA6OdB9dNPRv1229C1N3GCcR7z1qQ5Ff+99KaorgMBaSAktgmakIRPpHhTc3hEo3FO2vHl
trXrfcmlDtUrPUKkfGD9ubTmjrwpLT1PT4r+qzUOU4dQUtpl91f14nuw6p9RS79t8R1jfunCmIQ/
DPADGFlkbC5Nen0ddKKEGIrmo34GZHmoMzsSAut3DRnSaGe01/JQU6wyc8g50EPQocR2Vvw++ypG
mfYqQ0402Eabj41tZLrS2LkYKcexTuW3rHHzZ8vXih8eKJJ2IyaJRxuklmvfKxQ9dyoAzpUBLS0Y
rQGgbt7xKvPrrfXSAlxcl56Emh6uXLTJh4NTG14is3O0JlxjJV1aMl5x1PqYQv7Mjpve96qIp1cG
mEI/DvRmf/LSYRejL+u74sFSIto817Rmr3cchya4UKjY0Ixgz12u2dDqaIkPXnrSoQzLrV2qfy/M
7A5YQuX7W4vH9G0nWYiqMTh1ndO7MoE3Z1G1mciBAUIbSXZRqKlFwA/wLQGgf+d1uftKv4vZOokS
mc8+aHOdGC0mHdq3GfRwvtaDeb79PYvjh8yDDULrF+0Fl+Mfx9giz1+kXClR5KghVUI/bRFUbKOU
EqKVPXkq7F7I4VorlqezbL5byMnyWkHScYqDLy03VElEMWKDmr26aXXBiaK94ov//Mxmmgn0KUQx
ddwrl1ZcqUch0B3SUycdYFOw4/BzS6mny0bHEDv6QqItaY0VQP519DkZhTkDuiOgUPOEk2xFbSwO
I2dPB0+JeuZ1vBJ5Lk0eVIVT/yOd7eQ2L4dVpJ7letYkHw9JREbsF32KV0v/S/tfmdDaAAyABs6f
1L7hSgoxW3ry0ECO6LEohM+9++yCRPLGz7f98Dq0mRgS4Cyamih4ws9i3NrrC2XoFaZMibdjqxLg
No6Sjlu5rdYYA6c1n3seeDBYuHg+TvtwNnnBUNb+JEgfCdm96z2L+auo2qqHjguhzY/B/F5Za6xu
Sy4BOg0npAcQWY2ZTdqOK9CQCIRTyXR3laGNmxBykN3tWVzIDpIYhAyRLQXtATH75dCGlvZCRa6y
k+TnqKtQNX7008Jxh5f0gBj8Jjc1O1qLIJackb5OtjDNJ1y3syOtVerIGGX6p1XjPk9eYu2uFNey
EUvn1Ecbs7uBPE7a+i0C8lU4QFx7HHOa4eEUhz5OoaFxxRuXPP+jtelrPqBBocktDaX0kDXT4m0T
yU5q5LaSfwmr+qApa1IrS74BvAawECzx3A2zzSx2TRgKLe87TQMsEtbEedCzr1XgFnYY/XGQB1sE
KcDpZmOKe6moxzTKT56epttqNJQC6Hsj74c+CQ4p9FQrk7gwLMbE65gGQ3pX5i15oxXGeRo3+QlJ
En/nUfe2Yfv5R7lo6jvUo4APT+8GExTDbGP1phmEg4meitrL7rltoGoyc8HYrGysBY+Yeulp4ocZ
B0szMwKg9gilgklVhaxs95L3/kMkvqhlxwM3f4ypPNfKcJz+hoNrq8Bu4iNfgwKFnSXtjlT+xvXV
lTTZO5Ds4iQjy0g2h3wfH0Ur/GxNeXe2WsWYT63R9G/xEAWhk4d0Om+6Qc0OdaEEotNQFgg3ShAJ
mzbU9L2q0EK3kZqk0Gyk4I0fEdiIH/XgogziFbVs44Vl5QzhoD5BJ1bSo1Ba/tZFbsjYqrXf9U5R
0sVM8FnUNEhAGvxbaGTV2wk0k+sOhc/uT9iYfb+LdbdrPmepXneHMi8jxS7gL6pso7PkYOsZ7ZS5
TN2IH71BB0+RQ7q7snLTkXc1R6TYSHfj9FdiXXJk5Z2V+zpRbKEc9SQ/umJC1rvqxGMKqtExxtoY
7MD3K9muSjhIWkuchAW74MFEVGCFv+U6AOTWnrqRgNwArCNtcnm2oN7EWxTUzYllqu0sVo5ZUm8U
ay/FCvS13h3k1buRZi8vCp/Gzl0JiK4O63fzJLt4XoKInRMdB2ksmY0R66eu8nZpoUu8UwLHd7Ng
JdK9OrEnQ2QNJj1PKm9zXoGiCJuwHXP9lJkpYBg4Z+KSF0RilzVN9/VD567s0RWDxmyLWoWlAPPK
9BOdHnYDn6cFJ3CVbyRNtY3oj2B9WfGsKSaZeRYXOghsIOdctvOyU2Aaft2J7D6A4e2Wkyq7VwL1
79jQ10EzAeKNQTaqL1VBx0KbKtku7zp9L0zKP7e/ZGlNQW2zqJyF2Jm5FHLbaotuFmCyUto01l6V
tiTrVtZz2QjQFxaVoHYeWhCgJTqkkvqpBthYUeGkJs65v7Jd16zMXgWJRcrGc1OsVHc1SU0j3ava
SgB47Si4PolwCoXkO/jxcgdC8Aq3Q6YqJ5eWUXoBZengRke4zRwl/iIF5opfvldkLv2EnUZ7CVWU
aTfMEx++iGJPqYXqiRAqccABjzBTD5q4TYInOXoc1DdR/iKSohbV1KnJW5XtsEPJ+pOn0j4Ur92Y
S8P/8DnzJ1Gte73iVXyOojyoLjSf+kNtfanlXR/ed+lKjeU6IgWmRNABjGCSu2C2Lycb349CQxMM
JMBF/aGPUsP2cuCQLtHcDrRpeZITj7uAK+Wp1fLBKVA9393eH1eRCN+ABhMcJ1QBIbSbJWZkxY9A
hhrGKeZ+pNK1iZJv/26BCgB3MFg0KMCmOf8QMJoTlZU1VuYpFwXVidjsGzHO19RhFlaOFAXwUvIx
cDTNj9Qqq5oMsVuO1KbbCcofAMAPQvBJPSJ8ueGZ/s/HChkRKigAN4C6KXNOnzZAuLUVIqbNFO80
mRR6il6rmulrirTXm54qHw8X/hfkLBjay9lDiDmXZEQNUAxu79OqDqjPB0+Sa63sxKsQGOz/Rzvz
jS9XFCpE7ETdaJswoUTBF8DI23xNP3vhkp8sATmh+MBP7yWdD/4Q4OJmOxERpRwKO7OpFFv0vNhu
wCJv3NgVjm09ugdIiWE2c3th1zSpxvGTmtvbjnnFo8BzWkVGj/eFpkxB+OxWFCGaFAzPRfB2EOwO
2bUk+eLL2zRRX1zaTYu9MW6KvD+HWvqc9/0L9cEJ8BpHxcqXXGX3ps4wLssp9OAQnDdF6F4BIraS
rRNvFOrJUlodi9joDoOSRlsC75bmU1faFbVnHN1Blo63J2LJPI3gMP+yIgpphksf8/UiD60U80Jn
QanqVZvcIAxMQwMtees4Qjaup2jXaivDvno4vOOqOAJJbE4ItNn5V5WZqIWwlpyaH0Vkg0Bx73vV
TlYyToujY07/v5XZtRmw+QNvsiI+iU772Ly2oUOd5E+xVqeZtuLsLgMm9h9D01H7wbEh+qnVZMSQ
ktmkCr/Ef24v0/V0URzgGUwCA4gt1D6Xvz/kYqbdQ2tO6nB2g28aSclg/GOmR1dbeTxdT5lKfg5q
G6BvkDHNgXfuIEQwiJX9abSg0xUadFR6R3C/kmItOpXcp+DAnb0S3lyfQBidkFvo3SECP29qGTrF
7zRP7k+S9hm8GNEHLP+PqT6sBGsL08hbeLKFZhEcjdO/f1imqhGRxfKN/lTQfQnbj92YKW36QPOl
ZykoVgKq90Pk0itUclskOkl4Up+el9uhz3IjShXDqd1wmr6Zhd2bnOFOodqNake6Ay+NvX97fW6+
lnvhLv4OCr/eBzu/t/M//Z/8Kb9LnbWX37Wr8lE4ErQo5Pmu0iq5JzaV24XDiQalhw5ERy4gTJWu
Ua0vTTW5S/p5VColV++53gxLgdLkcKoqute7R98Hu5/aNdzb/04dML33Pxqb3WCNSQMGwi3DyRh9
3NMRs3Jjid4nJU7+puqPsnpohfwhyw+BsOJRS7NJ0DFxaEzwv3kbsSiIautG9XDy9WNgCMc0snUQ
SP+8+8FS/MfIbPePaUYPsVgMJ7K3e0MN7Lgb7psHz9+Owtq6LWxF0Nf8l3zY1Pc9C9l6+hotIyrH
kxICeg3elEp2RPGnoawEHQsRMLwZRAFojoDWAiZyuRdLg32X6s14EkraI4y9+U2s6WfbZMT40Itv
03glbrsGjECo/dHi7K6LOjmCIwSLRjPuTDX73DyOkLE55KPQTu6zh97MD2lvy+2K5fdH4OwgmNj1
wfpDvXv9SKQXpwlEuRtP3759Cuzdp6f7zP5+DuyzZSd2YQf2p35DiG/7TuF422O0jaYfbH/382dh
V7Zk0yu1ffz89eEl++aYdrt9c+1X3x5s2S73PKD3/pa8th1sZPvpwHbbGJvnrf15//Bw9/fp3rf/
/v572yPf+xtvjWh2s5aW2RtVx4g0O7PPu/v7didvhy0AYsfaIY9yD8zlbG3dB31jfa8eYNvUnOBc
PzmHzr4D+m4fFHvlsl9e3w+zPLuEw6jsdd2bvunspsm2zPcJqawduX09+lE+Acurxs9rIcb0S2cT
gbKROjW1wiNwFb/BOt8NhYREXBiSEw+EbZRHK1fy+56b24CNgj5mYHm0icwGRpupGLlaJp4kO3N+
IirEf9D1c2L76+sP3xbtk/p5ZX0XjgE6A/9jcjr3PtyUSaC2Y2dhUlXedCc6xBvBqe3Eefk2Oex3
eDjsapd8U5jik/PXPClH8Hq2vm2gbRR38HPomc3dIu/eujVO1YUI5eLTZoe9NIRRYEh8mhgrW03I
efah+h6UdUWcEmyrITgpFbwpqrhyDC/OCbBklJ4U2j7m6CmJqr80KKV4Mtrmsc0OaXKszJ+R2rzd
nvzrAb6LONILOh2P6ABczj2wy3IoQ086wfpb1Q9W3tpJjuL3ZpBbJ5WUrVH9vm1x4TCml1lRkITh
jKS9aradk1GNaynSpRPsbOqY2GElOXL4t4vh8Erv9eYuarsjNNOPK3anoVx69tRDTY8OWeiJInPm
2YrWmLybNemUPgjmYVQlEvLIrwy/YNenA7ZOnws93UrG9rbd6+BkMkv8A2CM4ty8NBfGDWd1Y0qn
sOLlEd1HwvcajeXgHAgrGZDr3MSlpVnE2eZyLYW9wVrWod38EL0XWfySFtHGv3Nh5rw9rOVlBAtH
NARqiQ62S88RW6OGx5xxVcN2PFtECnDGuBpSo6EEC6gLFdZvj2v2ttmlMTJfFKgpHas8qy+tBhbc
a5qayifToKfT2vn1o4F0rus0wQ9BXJnQpTHiotTeJ0UQOHJmJ1MpBtEYmpl8SujA7LpNUNkqTZWF
uU24SYtPQhvZMTJat8d4vfenfv+JtYjEqMIVfjnGvPb1YQxj+VSIn8CZNlG1TYcXr+lW4smFucTO
NDwiIqrGs8OtcGMlKPRSPvV55ZjZDx9NwjDIQd9x4FvaHbIrtwd2JWlGBuTC4mz14rRvR82oWL0s
sqMY6Y/MTttvAGsExSn6Yt8KG7Wy0Ac1bDJ9tuBb9IpsMn6s+1+VVty71r5O7K5Atwk3qwJjn3r6
PpYNR1NocvF3t7940QNAeXJcTMSSeN3lWmRhIjd6U8inXNiFLtmDsNykOwDpUgGzaWG7Bm3+a1y+
C7krWGAIVcmRcFQCjbq06g9SDqqlxe987Tc6ZU5vBVtR2eS8kcXfPF7RECjtxoCiPrEOt4c8/e7Z
McmVgLdTHqPBYd6PKmllNzZlIxOUmxoUQlW2G904WpnYhXsHyTcCVDjQ4LuxZvdOVxajmfgunhCm
z24/nopRcbKg2Qh6CjWCyHIqZMOrlcN4aWYnBmpSckAgWc7Zeup+2ZUCmfJT1v6CmrTDwiCgdW8r
RMWmHaS28qcS5M3tOV00O/FNvW8zEEPybEHbQs6rUqD+QI/2UO4qYdj0emKb/VGXvuVR/qoLOzl4
gG5yJVJdWs6Plme3bUYLRWREnnbK+qKk/78jcqlRIbs9wKXl5BqAKQSVN7RxZ9OqxIGShq6vnUKX
CnxE4379dyiOAuIIXttuu6ciNPa3TS5tTeAuE3ugRYwGqudyTsVRo0rMlj15lS1u6+FZhne2CPdd
9irGxq4bI1taiSGuJ5PHI8HclI6f+GZnkznAgiCg5TKeYjlUtk0T6MdKMMrj7ZEtWQGLQmg0kT1e
7cDBV0cl8/PxJI/E90OANByk8f8qMEU8wjVKyoTiAv0d88ivdJF/iIpiPOnCmOzMALIus1eCldPk
+i67tDJz/CyxdMAuvJNa9MIfDPTRtki+Et3LpnC0XLVbmbsFe9ybpJxAidArOQfM9tYox24USSc3
VPTvmWYNO6k1CQ801y9tUEXhytaeQoDL45I49p3Z9H8i2tlBNkmAljzLCLqAydBk4dY+DZfwOApZ
Ubcr22zaRpfGYOw3kZympZptNi8H+WkPUhTtylOZiLYx8GrveZeHnzXvz2jeK+HKFruezEtzs13d
F0KXWGDDgTiGjhYPDhvOqbTX8t8BGZeGpuPlwwtQpvKk1p5oAF/LfsV5/OAH4Wg3si0bvi0Y94Kg
TdTRzVl13zpE2G7vtynquJrVqR4ClQVPrTmRj2HmuhUR554S+ud/D95Rf8vjPxGkkbftXO9rMmtT
8xft1/RizX0zrgK/ENByPY2l9zOhP4aLzk1Wbrhrf8QIrZ5gIXi9k4G+nEoJRdHezBLzZMVJ4ADs
ZUzUmmkNqrv/ZjwfTM2iOT1JTT2HiIrysZnahpqn26CHi/q/mLUPVmZO2Hlj2GYDAzLdZFfXI7K3
azRxSw7wcc5m7gfNf5W2HguTGJtUyFMnAQnQGC+mHsPLFL7eHtDSrvpgbV4OnOiAMt1l2iQtrnZW
4zYbb6yfB8t7iMphXPGHhcIADkHNGp4K0oJXdLPqWJVBqxTmaRjSjQw/oltXnypL2oqhuRnbO6tu
9migHlW5ccS7aIjtoJH2UtZ8t0L3W/45ao0/VuTayrhXJB4/lAr9SDonim4P7saA8gwv2A8042Sq
3UYtIenn2xN2vTyTH8ukowgsuBFnd8hYBvDNg6aDw7Ifwc5yt8ubut+o7jFVzbUzdiG1ZxrcidQo
iUt5sM/cWu3j3NJo+iD4/hpaBzrQkwx5LsH2S8hxg2Zw3L7+qwiPfiLbTSL8MyEEXcUTOTBBDaEG
BZ3LHVwJE+RcyJVTC9vshhq5YquhuIYNWwif6LgwsUXsMLHnz2IZrxAEevQC/VQouZ1WiB5vefMZ
X9ChLV+6c+qXK8fstd9TB4NNzoTFBDr19/azD4e8ldHx5bklEKkWaQjBLL7mCUknMXoTCqtdCXuv
qZSA5fO0gHWCyjuzODs21CaCUCvQwRxG8rZIRyr7croH+MX71pJ/Ap4MkTw3IVlq42Pisi/qOtpr
1MLc4KjIuQJRSlzeqVI73A2l9vO2Sy8AkugaQAyHyAv0LPHk5SKbjURTnesbJ8+U7jtBfyhr9xkG
BTuzvsg8g9Bk3+hVc3CreAdPcaI+aMpdJZlbqT3La+jx97j18gacvmZqFAYBP6GELr+mE/rOcl1g
JvKXnsDChArhzYI83aHVVGt+Br+kzrEejeZwexauNjbUicCymG9uVyhiZuduo0dyBZeYdRrbdDv4
35C2d4Ts0RhfoL++bera3S9tzU/dAhgn5RhsKZDrfXH/luc+21QbX94Xpr3WYjQ518V8TsZo26Lc
D/IE1MflfNJEoSZpWGNM0bdV9owKhi0guh5TW8m+rSXQrzbWzNrsylek1ss5va1Tqv+th8qmwxNG
hLdJBfj2JF7FFhhC4JSW3qlvH7+9HJZU6oMQW757ivXBLriGZf+71ayxoC0NZ8p6YYGZw8ylFb3z
QrQnAvdkyJvI2gDFT/x7M18JXhYdAnQsqKp3Duw55L9keF1sYGYEbfA0HurS9hInpKTVxo73/O8z
R0YPgBUIcVAVM08Xw0YNcyF0eZaU0OtspPSnkqycKdPsz5yOJnXGA8Z6aumavYdl+j90MfeEk6Yn
1abTMsFWOjk53h7JO0fBlZkJHCJDlgSOZ7Y8dRirUePHwsl9LR+lF1Wi6OU0f0bPHobdnf5Za7c0
BMNrv2J3+vyZXRC+ZP3e0cwQjMzcwtBKIVVE4SSWDyEV/kHT7Cr6jvx1W6e26m7kHACetOLy10cU
b0iTg5oHNo0Uc3Z2dO2EQMsV70yXu92Ov626stvmpyF9Q6psxdb1qUH9hZwvBwaTi69cjrAI2zAS
0tE/d+mfPpBezOaTGDUb0HjQOaqbbk0b+R34eTml2CIbxv8bIDwdgJcGm9KvyhHRrrPK+ZRUPxon
Es9ortGEBbHK+FBrvzpIKZvmM91SiNLSPSLU93CN7YOpTPQN2SUjh8bcYsOUVFHWCHoWJh/YIwme
KRrjvTtztXEYddcKuuBsug9R7pEg03ZC9Sd3vyFYunIeXDHOEnGR4cWv6Oxn+8zb31qNErOLjMc5
bZ/D9M3tXsfhYYAw2tWrbSfh0b8LwQ54f9CQnv5Ky7MMHaf6tc0VqKZG0VYQoamn/gpvDZF9vbOJ
BvH7iYqXG0OdOYZY03E1JEp4lgLg0lVK5jzuXWtlh11pJjADuDgyN1Q6gJjPc93j4JLohQTlrMls
5rrexGJ0nF6ROeR8nvBYZ8WxycWN8dXtM5tMiuyDQAFnm3iU7uKv9EM7Au+LId8O4a5+B3P38Clp
myRY25fTgTlzXZDjk3QHzAhwTs3iJ1CbruEPYnRufKdKn9Ws3BWTnoP+s5G7g5sg97Ry8C04I/hb
HqIUnqjHznsb/FSW4tEwo3Np3fnli9Q8Bt5dXT0Ayl85B65fINR9pj+AFRGxJZC43JewiReQPLvp
2c/aHbBpO4gGu2SknazZuVeeSSLghu4mGr5Ibvqp6Nt/HixzC/kBJShQ23SRXH5BE0RG3rmFdhIE
ywkGwBYVdGZUPeR4b64gVq4nFtreqd5FH9X0LpgtpacPUSmbAfdWqtW7IBEAm/Sa/OBmEp1caqWe
1WZVIGTZKKybRAAgKa6kqWN/TAIzEk5BLiEHovqd6aSWJ23HGOS/OFSVU9PO9OX2JXZ9wgOCI9cK
tILtfLXDpExvpVzuBTJAZjk6aR5ousPz3Sw54bPKtavBtaieBmIlbsF7JWsqvAuuBZkpPU8kEUEB
Iyh0ubDkpxJV6ka+wPX8zO5jGGAA/voPKaUBp03ZqG2cpBsBOl87TSJ4Y/XyQCgr77UaNrTb83Ed
UJoAMJFOAK9IGXL+SOv8IE0NU4zPvthL21SQewebQALyZi1+WDBF0pT2WEAH5LznPV9pR4a79K3o
XPWKsokmbGlf0upW9MMaQeA1Vw9jgtUKoDV6AByqk/N9eOlmAiDToAmTc45+ZE1PmVlUMMiWTnuv
E6twbsj9K/v4gUOkHTZpaRzqONnn1c7QMrss+92QFD8ruobllb12/dKbNHGILWC9I/S9mnFJaWPf
r5PkLLoWYthc9dK+HZKNm9MH810qG8fQdgrKhfW+Nu7jRPjnFYf1zpzaUVGA4nyZbXZOV7WWMyM5
u+KdmqrsuXiTrJWGrjY3DSaQpcJhY04q5++h/4f599SGPYD4FXGNeuerstNUTxa0NI12pgK9u+3D
1w+JmbXZkDRVaBpv8LLzaLZHs+hs0T3m/eY1hO8UAhvtJCtrkeJ1ED7ZhBBqeiCxiMbMJuFY1Vp9
mZ0r2GpsX2qzbSinT/SZ/ijVodpxWQX3YRvAMN8kw0YZqvAOAggYmUUr2+RuKPzwU2Gtbr0072TR
YeGC/w7aktm95bXKUA/tkJ2pnOFFgUGTeN0a9DyE3/0uLrajuk6JKbOZLiIBpoLnCCSqJMwI0mdG
SzPUq67Ss3PaIdCkVap89FR6xYsu8UhlVd7B9DxuL0EQNnqUuPeo2L9lklEcu6I2/644wxSSXn0N
aZQJtAWl6/zxKppdR8OjnJ21Z+Og3Ic5aSW7tfu/ClzudnDMapveyzUg7XV9eZoEBq+TzqM0+Z4N
++DxuQhRvFGo2bkfs0Mh6bb3VA75pmor20KKMdLvGgsxsw2CdbcHvLjk0/sIvhgRxa3ZfWIFA8Qm
o5efxaZ+rZoh3LoFLBiyNqr7MBUNiFHH9Odtm1dHOYOFfZEdTiLUvOqf1QQwc8I4ZueAzDBNWCES
o3kjOCUdYNvbpq4i78kUBWZgeMR+PEIuT3J9HCpiLSk/G+53RX7Vrdfbv/8qIJj9/tk+lgRf09NQ
zc+ysXG/hDU6FnZZOGm8x1Fum5r2wcwz6Y6bGoB4ZVJum61UjFp66MZGfo7+5sf8MYpsc1M0TvPi
q/9HS9P6fXDGTkIfLLaU/KxZZ8M8Zu2mjpy++jw8C9pGqlfO3wUPvBjXtCM/WAvkUe/iaVxq/KwF
W0l78n94yctqAmJhqabGPyIkbvTp70s7BUJykWYOLBWy9nDudn8LIibRe4aK1In6YnN7uRY878Lc
NOwPwzItYSAIxNyIomz40qxBGZbcAdQeMBpoCwjClMvfbwmmmQak/s+xXNpC9aIPd5H71y2OUuHo
6EO3cLHcHtF17EFag+c8L0zSe1Cmz0zC1NjWXoSz07o85p8CJHngVXog2fzbfYFKJDOPIQwEaw0/
SzOJehKMm6T64MOcmZVJWtJwiIOY6b0veFsVMbvbI1uzMP37h7WqfBHCOBMLdBQK2yTy4BwbSOLf
trLkgP9DBARqg+htdlYQLQFrUbAC16T0EqtHpaJH8BAO+6ZZ2VOTL8/PCkrhOoTtxE+kpC4HpIfx
YEVBVpw9fedDOR8/yUlq98YKyHlp3j6ama1MC+tdVlWTGRyhTu98+XB7ypYM0HpFZwkcSuhYT1P6
YWH6Wh9yHjzF2TQrR0o+peux/jQVs6liB4HGMHlFgjaaHQsxYqsaearybDR3SKHQa6Ufu01EiK8Y
OzF4lORDOzj9tj9Y1Wvgq1vZDiO7c8pmo0k7yirJWtPVwuJdfNH85EjDIql6gwKHUB/ESJx80U79
v634z/UA8mTQLjB8uCXo65z5vSdkBHqSUZ37XWi+xt1DvlYzXDjcLyzMrpIwaWpkTLCgdIMjtn91
8z4gnpVCD+map9vOMv2u2UrSnMqznBIl3Ihzyale1OMiT/L63CCw4pBr9Hk3hPEhDsFQ/LspnJIu
TsiGKIfOwopOb4kc/ao+j53kqPInKSTxMOxvG1nwA6gopkicqj+beOb82B3M0ajrcwI5dpTAhhNF
P4xsuCu6fCUKvE4rTBlTa5IxIltFHnV2NoVdxRGLCsUZoa57qdoPBs6vPivGs0HrYaKGuwgacFdQ
D5Wg7/14jcv5eqzwC5CdpwkQUCccl5cbXYWaGjGRojrzIeBx/8TyiytsegTrb8/ptY/wbgaZ+07J
isvP/BEVjiBE8bk6SwJSFGkGIbe8F7K1DOD1UQ8yjwGR/ZuU1udkvzVKDXLajvU5VUO7k16y8KiP
zqCgDzGktHQeb49qwRwZMNpGwdPzZ16H7WtFqbtIqQmo9S9CswOk11aO2LyUzliIa6XY6z0NL99/
rF1VYnvgvn4o1efir/cEqb/h717bOF6LNqYlv9zOl2ZmLilBQI1myFCf9fTXENIVa9yXxZuE2KW7
CQJCDVe16/D37Zlc8EMFmQ1yWfzFnpjG/uHC6bKqt4RErc/qHiahz83DGnjoOmxjVB8MzDY1jJ1W
E4UYgDTM0R3J1jfKPtsEu9vjWPDzCzPTZ3wYhxvFZVKiinwOEMlV2/spF+XmK5tpwREmDDYvZQhZ
6AKfjUWKkzwfMrc+xzn0GZDNdCRA3RR0/5Nr5Cun+8LKTCIraE6CQSH9MzNWt+R5zaBrzkOY/h7h
WwoBxZWjtNG6tTfxQqALGdo7rBYE0ZSduJy9ehD1TvXk5uwfvVN+bH+Jd2hM7+u76KH+635rV+Zx
IQN1aW92KomJK/ShKDXnelcfiTxe1GO+pV/tCL/tP/vFxcimWf7gF1InhnmtiFhSXy2v+Dla0ffe
+3c8CtkjcF7kyElwkaudmWk0Pc4IY5pzF35yw7OmeM+lthWEO738q3dQ93iUHC3pEI4JpPLZ59Q7
3B7ne2fP7PQgdTtRQHN/osc2+4JRdOHAbrLmbJkxRMB2Jyq2793L2c7VHsdxM8apUxr24EOC/ViT
g8uthzVc6uSSt75hdpjIcuYOY9823AKkauuHRokfzLo6VGVBd8z4Nopr+jIL2x4mBp1kGqgcLoLZ
mZk1ctWB1m7O8nDwhz9p7tt5tluZ2oWD+cLI7HHRpvDnm1HfnOPuvjVAWEpOr0EGI35W+n3sHUv9
a/B82+a0WlczCegWnwIQdhWkZ3KY6Ak8tLht4CiocyLul351tbXyyqIdyIXhkSQbCdT3cnuMuuUn
sa405yC0fnRIKJq+8DMJvw7qGoPU4hmDaMb/mpqdMc1oxB2o6eac7wgL6k1t2nm5y7Jd09l+vKE9
qKw3/dua9MlCpMfW1JWpZQegKoousyG2oTSKOUO0wuwhiD7VTbotIOyglLMBT7PtRsrhfIPUupCt
9a9iWp1vL+Y0sqvF/PAFM/8Rqr7UA8RTz3FbPoZy/ar5a+u4uA8+mJitYxOaVpcCqTqjtbCtJN+2
2gdVXxnHewB+ayCzJUyaYoAREivKIfhewXD/+6cv2cFWhmi+sBOASPftISZ9TBb1GyX56pD/yX6m
vaPTP4HGJTXg3gn/rOJQ1iZ4dp0orh9kXoNrDXK6aaWt0a3N77L3QptJixuAXnQbLr1Igh/QQBQO
4XbZViNazHt/Ux5/yf2uae3wR3SUP992msWd+cHg9O8fLq5Age0o0Kcx3cXHfic6nbLypruu+k2X
1gcTs+O66QIRTWRrujLUl7j4FHhQvjgIDub1Han7oxbrd2ngqPRF0St1ikztwdM9W+uro5hT11db
WxUGW0P40exWMi0LYePFt82in7ggnutMhl9s87ogPfGkP0nRK/2Tdq8/DqW88qJYPCZA+5JyMQCs
SOLMt/0qaipF8NpzU38WB4AxVvDJDSaElvxp7D+nJO5HcoCJWO1LTTz0fr5G+rG04sQPwFrp6yBo
mT0JdbjfBl0eu7PQlbbi7Su5s5Xyl7qmzLJ0VkxSrcjD0HCkzXGEaQUFUGRJHVEKaRZS6z/HYlgJ
u5YiAcQcYX6BKWni8bv0XgUdlVI2wv5cjMU2FB8MedvXj33vbvJ+uyakvOQrtAXTdsojjZLa7HxN
rEZwZT3pz0LUOp0f7jX6cznRizq9b0PDLmCJF4fN7f259Bb4aHR24pYCZfg4iXpea3/8aGcYYKq+
6dmRh9ttQ+91jtmpS1CJSNmEJgT6OfPMroVRP9OxZGSeUwaVk5rloRHrF9rnN270U03f0touguoc
0PqKKvdel97y4EcmtN/1wNyPkLjpZbrtpdjJFXdXILDbPNcFwjpishbZLzgxGHGSASBxDOPqJSFp
vo+mD2uRiIcm2+jfkIj0+q01xE4S/6y3ya+AHvg/cNb17i+/sNuVxM40GfPJ+mh/dk7Dgd1XgM7w
hVA+FobwbPbZWqg9Oe+VDfhGRI5PClTzDKpRBlKsFUV/HrkEUCj9bionXas/JdnZH027ot8ra/4C
l98ao7Y2wZMzz41DCj8VrIFrk4273FlxozWq4nbDOW6szpHN4fD/SPuy5cZxZdsvYgTn4RUgKUqy
LMqWXbZfGDW0Oc8zv/4u+t57yoK0heizu146qiKUBJDITOSwlggGVUySK8FZiIdfogLwqrATNnEt
104kgg+7NxJ7WqSRsw837rgGUCe0iyPrjjw/46EGAa+eLk/wJar4Xpf/iFbvg5mYjgIm3z5Eizcg
ccNuodsRVXrURpD2YV/fAEDW1LEbZpQeKyqFk6dWzmCMdIoyskQARg13aO2bq5+5+qOprWPzsw+D
XZbwkMuuRyGwZLR7g95grUpecY6YRWtmYbvMx644JsCC6yMiK3tj2JiGM3fuYFibChhUQCDfrjO9
YuyKwKaV/im0kKPtt7wWhkfRN4IaOpirRMb0DaZshL04z8e23PcVYqvKtgayoPHyUR4c47CYb0bI
Q9y5pYKo26B6gHgeLQPMHQuEZQYoZL4cK9CyTmAOjnpw5YDpaUGpAM2VJhKMMknDhVQggw8Mi5eQ
u3ECGMBYcdpA0ooTYPP4elxOjaEpy7FOfgDX9KH9iS3a14lV03oEUlRQUUGk1UwwLtMIXtgDJir8
MxTFnyj9dd88XxscoA4ifwzUU5wDRmYv76OpzGA4l8Xl2E9op9XrZQtkEV5F8NqqXgphIjUpLbQI
9A/LMet2JZCbKlS4HC4Y9i0p6FUHcASwZuC0GZcWDaOmNF0jHrUkpKUhEwDcfGbD+d9vGEadcW7o
EYa/Xs3Kt8DWTMAfqgm1eNTneT/KRkyU3Dzdl3EjwYSxd3hNvDcxt2Wx90Jo0EKJmUjxGPW7YPJA
shYLhy55zIIWlVzFVqyQRipvLPiWLoBPDxVqNNKt+fDLpclVAqKeAFJBgzkTYFKmjoFGcU7cfuuY
ABILsAtMi614jZdSotTQMlgm8Vji95s02KB97xmE3j+rKHbu7+PNBX0TxSxosYpM7DJNPErq4gzz
AXQGnMXwJKz//l0bwH+s1LUKCeKM1sK6JJaScWL7a8eBHMpXozwqV9A5JrCOklg2Gi0X156YFGR+
Yn0opYWzkBsdTauU/zvGjGlINiqIyyHvKwO3pxgAVWfhTdQTZSfbxa47FB8VR9z1viElpSKlAUwq
dPywfT5G1A4SFiUfQ/AydM0mAyvx/bO/3jX8NOIMZDTRbYE21MuTsVpBaJM2U47igl69rHFGTPjl
6M+6L+ZamxFJ4cG1FrzhwdgCxNQgRVt2i3qcKyDsiNsO002LtotTXj/tDUGwBZg3WvEj8CxhbKgh
5PIwppJ6LLraTfTYrwLzU2kxS9LlP+6v6cbh4BEHQjhAxGJQha2W4v1W5KBNMY7wlCQSPyoY0vsS
bmgbGtjQE43yIWq/IBO4PJ1uVrVi6UrzaKBPL3/o6vnUBhKs9miRNukLDIEIP7V4RMfFdLDAH8T5
gOvdRHcKLBDGXVZbxFbgYoxBTosaW8eoPfS9CHaPg94ghRdz+n85ctja2zQPYRsNkXUUooQGcUIG
9PrK1nbIft3f0etodl0QuD+xmyins9HlNItyMw+pdayswyzvkCggAQB3++KnFEpbDKQ/3Zd3Pe+7
qsf6AMeQBmbEDOYES10rUgDsCEct6oB3K3uttBPL0W9MEUPaAwUQDvDCMDN+sJbTkkWkFf5Uo4JA
BugxaKGN/31Yd/lB61F8M8WW2clGJprCUT7VGRHetI5sg46G52I3HJqD4N7fgBsbjm4uIPCgCg9K
DHbDFeCLr8XxyDdKwV6En2mveI1QO3EAYpURLXjcVu4rXYIgTDQiJEDoCP7VNY/wbYGmNoaBHNYr
2cezNYNARQiRch4M4XMEc/r91d2Wtdo0PI2gUPKlrK7pmzwyR/2xN7V5F7fti9mCLbCpG8NNNCXj
bOZqvC5ehSukC4YE0CuPuBivgUtxTQVO3K7RgIY/2FUPSgF9MzTDs6oHr/qQ8qRdJVzWWeF1JgSl
SbSziowpDatK7Vqg1Dz2xptu/BjqcK81pDNqQKMjdaWaVO15G3q9QshEbIUbivoazvFyhVkTlEjH
APKiGRbg4Nadj9hy0wwBEs/ZrFHNwpDZ/TO8vqLrOnEp1gEz1JZYOz6mhVT1aWc+1g0goCHTKw29
3ZShKHno7dgrfZA8RKnQbdKyeC+RcqCAoauIFi36c2nVoIVsfXQjBcdAXzK7HrjwYFdOWkWpD75s
PXfgGrItM8YoWDHQd8zHROgwDQxIsrDPAVOQP3O2QrlSMAgCCjkiW5grwElcbn8uSANIUEMg8R+w
3tel2wCvegCjbveCkRgSPyuf8xY5RbXjZTyunCmWuOKu4YGLSWEgMlxKbhtLjYa+Agh/ko2u1GBw
EVN/JidGvB5QgBg8pREe4t2A7WTCHc0Kq6DJVOvREBv9Yw57+BopUq03Q17aX3WXw0jPY2i9LUCo
qEkfxGlIBNiayp3mEcgkfRwZmRct5bDJG3Pk8Xjc2gYQ6IDOG1whSAeu//7deIWtmPcrtVOzhMsD
uK9KEsnzuOGc8w0xOjwg5hLQNIxCB7MNegkcilYOMGRudNV+QfBvEalJ0VcDLlmiL3q5SY3ZdNR0
1B4lBa3ShV6FtBvz3hHMxHCqXs5AtpzysB+vbA4aO1cg7DW7uOK1MRauracqFZM0P+aynJ3UOJI2
YZB1pyCUWhrFmHXEZBAwPM16xlwWkDHub8zVRfsSD7bTlWcS7cfs9kfAqO6rCGNIRm7ZxSDGTroE
MZKa9b9uh9RhbUxEjhqKvzKoYS5Peq7jDFBgZuSDHGb8k+UI8IdYary5zUSMz0T9z/tLu34sQ+C6
uevYwPpsZV7kqV5ofRaHsa+3v9XpPIJjGQCbbvxSySBsi2o3EKig8nDIrjwkKI9hsqBkmMaAhWU0
LYxA5FanZuwXitp4ci2HbrN0qpPqbUXiueCxUFzFG4w8xiOPYJSr8GzHKo19PT6BlzTFEIiGHC3N
Qap2f0+/nvoXDhnSENWg6RmzHUA3YK1W10VZi0y0P1KQw3mWk9mDDQBf27QzGzihADEXqDuiKPou
/879XqJaQUdeW/QqhfmKFRpTRDiLqVyQwF+qkiCBfLLHgLSfa0jKFaDnTQbApKjaL2Cp/kqj0OTE
ITcOFSGdsU72rIOE7DWRe1UV6j7LfCV+kBZQdi/+y9zyAIduaeyFGMYYSHWrgmkoz0CcEG4wFWYU
4V4K402ZOmUY0AzV714xvUoyOc/uKyuEcO77+pgoBMxg2WSkQuqLIJfXpn2SHesJSHo+alAEoPx6
Ujn3NenWEX6XyCjSKKSdisuZ+c38KFiNDTLR8CBUbgOu+fuSbpwdMtpgkkdK38DjldlUQwALpBzL
ua82SKgP8SaPX5V8fFzk1r4v6cb5wckAWnQFEkKMxYJUmE1idYuclv5cGsAu0yj2MZ4oKL6SPAHD
ES0wTaQlGIrjCF4V/vJCoIsZfVqoWWDYDebn8kKMTRnLo7EAsqftPuqJzgtpkba3XDlyunwrZTVp
xI0UZ57ORdO73t9L2cxJWlkHNDBRguzpOQJMYFZ4eR/S+QdnjVftSpj4wQN2VVQNFUMW57pIys5M
0rr0BclvNYDUtuFmCh4Sa4+MMXKiQErwNeH3falfD/Hrnf0rdb053+KTeY4noyjL0h9g4NKX5ln7
lZ6S47BXbaDU0nKDruqH0hX3GN09zg/VY+Jkm8UXn+SnedO52pZ3Va/t/cU2fOngtw/K19RB17el
L3WCLQCXR5tUmjdbSQTRytJQsIy+39+Da+NwKZHxaE00JaG4YOOH9hSKMPPLoWjdOrbj8RH8hBi1
2NwXeBWUIEpDLwou0ZqwBwzI5Z53eVUMiFhKH9hAdJAEOzRlLy84TD23pMB54A98GjKB69Pg20Za
bW1adblUvhIQRFnCB7d/5zqbtYab0FeQRCKdhRbGSxFBOBV4rke1LwRAT0IRYrBHEKoSRWkVp6vx
d+2UinY5gXo1U6b8B+Z9ctqGRrW9v6M37igqmgCxwKz316Pq8kOKOYgRtWiVH6sj3msr2+kOsySA
iOcBVtzYVWQHUD8GcDbq5CZzdmWFQi3ScpVf9jMpxMlv0IeWYHDk/oLWnWOuJd5O6BSGP0bKg50R
sdQ81ZYhr32zyAa3jkQAVfcLj0P8huZj4BRFWeDWISfISmmjpU6beK59lK1dLRh3gKo4JXshnt8l
wfw5Z8umDjm37br2iSDju9D1o77pZTSGc1+abe3PQrlNk9e6QVas2eXCQIpmIobWoxF8O1W0EISX
sIn9+zt76wAxZAuVRU0BPe7MtRhkY4ryQar9oNPcfuroMPROJ5QcX3lTzJpjQWocRSvWYwULclpW
pdZ+JKCgW6PPTuhMd670P/eXc8NconP5rxzGO5lRrI3od6h9zdjKdYNh+LNUALL9ocyOmMvntHet
v8aqpblCza3DqZh3Y84u7Ps8jbSm8ae26E5qmeivfZlaFFVD0FGVcuUkUsIDubtlZtA0gQfHOil4
DR9lZEi11mre+FoSeWKHy10TTfqN3GqqPAGdC++rfik2QsbDrryxucD7RlkVDUqofGrM5kpoUTAr
oCL5i1aCR9E8D7VZ2lORnjQMtMadaVBLQCX0/pFe3/21OCBDKN4hyKGsqvXtgqRoQsgzoW392WjQ
MSFl0Wur68npvpQbwdxKk4qATkN2AqlcxpIVdS4Kca5icfmcem006zuttmJbEbQQUDxi+1TW4/Sa
CD3mt/VecFO8fz3OR6y+9VKh8BHID4G4DhwAqIxdrlVPzS7NJKv1laaWCbjPkXNrrJ8S4IS3y4zO
RmNY8UMCLadl1pdOFjYWsrHJvx7gXFNIyE7iNY3aDFq2Lr+jbAFVj6RJ6/fIRDhoHum8JclrjuO/
dbLfpTCRxmA2KFrFSC4CgnZ08GYB6Nrcds79Tb2+pOta4HhXzjMANTBSAkxzt3GOPZX6eq90QQIo
J/13IkebMAw1Guk9p8Xn2tZBIAAxIBId27gvl5sn13GuCBYEauIMbvNI+i1LQYmR9cbgWNVrP48H
sY43gIzGpbUb4VISMpwGRhibzm+bP8P0qoBoM39pAo5NvbGBF1LW18i3C1gg8zspddn5SN2BoQQI
hSQCVTFQDgHEW6gpxkIKgwdYw+oGwhEUhVFagj8GojybwZsbTPxZvdb46JsZaVXVDRLkkcp5CF/Z
UlYMsza5q4plqk00tJstsKAAhgRe7PGfACSicnsyon/mud1i0qX8lzrCymXc7jJWU4ZUceNb+uuY
bLr5ZUpe7+v9aiu+25IvEeseIhJFqYE1aKGKynDWhq1vpB9yC/J5tJOCi93BOAuwvDFdo2oEvM0c
a/3FKM2KheVAs8qKcYCU96W21EveVFUww1yrbnKMX+R3/Rwfhl3wUHwaNNyVyBiBlZ622yzcJRPH
pLC6KmMwA2YLFXIki9ayzqX0GWyDQRCgrBJnRPtdjNE2MXW7ljRbVy1O6HTVec4KY6x1lUVylIdS
51sZkkiuCKQAUPkVM8bOBpBtkUVI5900wTp5ajEZuiPIRRvRrm+AEaoZWhBvAska1un1Ss68oG4N
k2ZpjOk4PQZht10Nrbh4sp6hz0ep9Daj9TIsn/f1hDUiWAUaQHFS6GpEVYRFzcK7MtS7bBl8ZR6S
jYDyzyadoz2GkBIvmJuC5+NuHNF6seFqkcxDBwNz5eKqHJU8y0Yfk4HyIc474aWdc2Orx2PkBMLQ
wrxUCxKLYjtQJa0Eu6oU4PjqyUDxvJNpucheUlXINQqCvE0gDKFXzp24YRMQ2JcVkFHHlD2iLJjy
S1UKhVmdAF08+kkfWESXy71mNe17tkjNQ6YkCpmQJnRqvYy3GNqRdg0ISjiNkddXeO3+WsvraP+C
l2XsezEWSlWW8ujHozrukPZ5FACl8KY2VefEwlQe+zh4MULlUaoGHh77Vyny8iKvJSRYfmTT8apl
m98zec5QR1cmPwnl+thkweRqsjKjfBQtFDGK6KYKRgJ7SRgerAVku3o+RB7avCsnD6vxZ5IlxWPa
KTJNRgHwnJk2IoEBxjdlag2SjqBvzKIadrZqjB1I8mqgNg3pI+APR9pZakDwIALIbBloVBfnJz1e
LHcQh9ATBv25KeuBYuDTERAfkjHvwEJVFCXn2XnDPaAaC/heQDevMT7bgFeEaZNFYjz5kfWrL2U7
nEHGGr2CRsszU9mfAnRjyS4CwWd84f1reeOaXIhmPASKxOCjmcGqW8jao5YGz40uvU1W+tgOu1RA
yv2+uKv4d1V3lN7XuXdUxIFNf6nubQXsu0nMJl9KErCSqXYCUF90yNJMVkgpdFTpyq1QoW0lVF2O
7Gtnfymb0XO1GHqjMYrJH4wZ7GI1BnMW2R6yTS/8zAODylZgzwXwO9Q23Yyxa4gmRcu0kvFaH29t
+tfrBmi0mCxhQzcrEZehnhqcd9ITTKGKiAMGzPTN7Sc6LjjBx61Vw0XhY5EBQFGa2XFjtlqlHRZc
sERA7THQJE9rrObf6xFgHtccjYL3E2ZlLs/VVKLcMhNz8vVcOw0RmHdVDAj+US1Av7xwzvHG9qEI
p6KpE/YKtnP992+RYmmEHYpI+uzHXe3FkUYa87WetyoGc+ZRIJK17LTWOhbgEIxQd8ZaZysipeG1
xu8Cjd9Fk23ufxIbi8N246GKpAOKWEjMsXs8T02gVXW8+GGg4nXaTy1Qc9F+HM9wxPdFXR/n2i+J
eQosHs6bfR1boPNUiiVffPC4jiRG8O8EpVLY96XcCDrgimCOgH2DRnkkAZg9HrRCCONG8tNw6Jws
i7ttJaolqUx13IyzIJ9mFO4BCh2Gblgrho2ZeMMGuq5pa8MybKQsMB5SqyzcMMrrQ1dm0sYQR4NG
TQ/2yEjqlZMFIF9OwHsjLkSiBKZFQ6oXUxYstsZQZbM5mIniz2FuI2OhOpHdW59qT/TK1QC/NtOE
gGMQMBixDYDF4m1Z711DKl4y8Yapu/yU9SS/qSnq4oag5fgUfafTwo1sv/kJdlm35oU6ayhz6ULB
9YE4Gk0ZK+c9C4+iWGM6Skqh+HB/JHfqnWQn7m9lF+wLmj7fV4wbmg5ZePHBlALqlh1nWPpSDHUJ
sjrE90X1CkLVxuK1L13Hil/kJWtLLdQPzUGXOweI1CFqk1zxm/QF+H1uMrdONoJQMuJt3WqWrrYO
4ZwG7vC1KMBIihWlNju9VPzsXRc8w6k3c7IpGhc5NWG3lHT0NInkPLDpG3cYeVAZA0noCVvToZfr
S8YYShovmt9o+m6uZ5VqWmo5//qkYIdX9s+1S8dkEc8VeYzVKW1Mv5OGxjbSLiNz0zwsXcwjlb+h
E9C7L0YbQB4hkr1cjioPmTyFsuknmhDbmhF3ttqruW2VgLW5v6gbO4eJUxEN+4B6wzgZ48xEpe3y
KDFMX6hVHVQmsgm2zonHjHZzQastBwQlOuhYKYbQKl01Caaft0qzHRCFxvAiffKjA6XJ6f6KrmQh
7l25WdBvgDQKyhuXm2cIYZVVcWb5rSyWpzQIS8UVZHCikwbDeVwo0WtxaJZBTVcBfPGqFEwMFGP8
zawMQ0CsnxELdDlW8GEoI6h9N2OfEyVd/Ll2Vcxp601NwibY4K+cQUBZMuR0K1+1fZgw0OjHRloJ
iIFIMLF6Y0qIewdJPqfEPhyGbU1+bc9bUtukIu+PGqWeYJ84ju3KKrNCV4vwzSoLYLmy5BJCo21n
2/Gu+dx5+z/3z5S1X6yMVYu/yZgAzJ0AY0E+2x8/eBaLNfbsb68H/O23pc6I0yDDb7uHaXsMtwnZ
US9wOGKu+BJYMcyzdBDkoIWTlc+vB42U5DiR7ea3/0Doo/fs2Zz9uqKqYKUxl6ALlqYx1kPZ22+S
+3EYn47bp98bR9g8dnTaeJSnBjJ7D1iJ5uU2zmaqp/W6jfZBcpvtYn9EdLvdkspzCHo1HYW+JOT5
09pylnr11mMFM7Z/UcU5FZtV8GAPPxYo+ehxV7fe4u9u7VIIpg4vVxfo/391++whJ7Z7JpO3Tewn
//eP2aVUeP9j39f42ycIEIJ1jHlFR2HustlO/dLognx+6+yD25LjU2Q/bX4TB5xyNCC7k/3K64m/
raPfZDJXuZ/HIgiSQD4XW3HZPM4P7yZ5dMD7dNzRkTw/i+TZe72/zqsu56+d/SaTudpxNk4KSP1w
fNH2UA10IeofaVf+gbJ4oX068fobb9urbwKZ+47GC2z6YsnnkYYqkW3bC+ifhONWb96Gb0KY244n
xQi3ASEqFf3g6b/dNOZ6GyVQkNH3L58rG9q4+pPz9GtOHrxs473Q5uWUUZ7I9f5e3YBvK2LuN4oG
QtxhJPA8o4RF+uXtN6XFwdievB1tKvfE1cZ1DfcEMvc6tcC3I8ehcrb1P97nq7TlKB7niK5m2Ja5
UcUYirc/CKSlJf5s3mV7FxHP5qnDFXYNo+VsMatJQxGvONzmFcv0kJPD8Xg8b5/07T++T6jz8yfE
7kZi/0nJ/WXy7jQbS0ZCBGARCZL3b5N9iKi73frkwSTvIaX0D0dLrl657DoZCyK1fTtpIg4tetjb
Hx8tDclEfP2MSgmh3ulP+Iu7tTdN81/FZBuWm0YpywHl7/N+78KvDs+Z3W4iW0YD/SfGYPde+jyT
0E42XKfA0yDGkjRmqWR4Tcnnzn09HCL/kHquG5Ltk2pvHozNA5WobDfU+8OJcDk3g23KCNNUL9Mc
V/HXOSYh6TjZa+4hMtZFjcFFVKyu52BPtusu5GnjE8dxds+f3Ejlqo+G1RjGrhgmkBOKERqz/2hP
Fi19O7Q9TozwHy4BokSkegBuww4oLTH6ORQpVbCiDzezFyjl1ocv3aGoTE/e6cTFG1vd1rX1+iuR
cQBS203SvErcZ9uPYasWFIHXcJiJd+o5vuY/hAp/ZTHn1cR9OEmg0jrn5NX+kOyz+wTL8ntDaOa8
PJ9Ofzjb+VVaurc45swCVSqQVk1gmu1f/dNxITk4eQnQDyaykC2Rt+SBTM7P+G3nPQPt8BPdpqf1
6eEhyUbgozg5qtuu6e/6GU9hjZUqpS3Wb6fePJJ8mz/b2dt9O/of9PR/hLBP2K4ugnzosGbUEKof
WuMS72Xnvfbkv1vMlyp/e46Ycm90S4nFoIP1TMHETniARVdoYv/3yv1dChNaVmoTgoIsUs6v9lFP
nNHe7eyReMNIOIpyOzZHIeb/3TsWkiDPimipCmwayjz48zY6eGNJo21z/A73dNbr+G3XgK3RJVEF
QXvhOXoOeicgXvh8ikWy54j6D67875oYq48GADmNk1X5D28iBaYlxbJK8iE6H/lLtg/PpwrBMqXZ
4zt9Tni2mWNX2ErH2Jt5ILbxevXe3A93e/6yZRtCHDxbX+Dv8MfmqP5tP/d3xYx9GQzAzRirzJ6+
6rtWtR93CFcEf/8H7J/3Zf0H3/NXFmNayrmvk7SCbu73Mz24AnHd7WYgGwcPyB0eyvfFcSwHO0c+
Aq5lTixIsyN0F5+6V++TtyKearIz5OgX6+VQXFekkXF3GJ2Wnqt91qAFh2c7uLKYZJRWiuD8ltab
fXB1cLFT2F9XOPPeUDx/qjAWZO4CvdK/TukNsMqbw8cvcib+j/f30f6JBzjnlLjLYqJKay7ySE9X
pZcQ4pl4G9LYzqjNiavk24HV/ygf2wPTW1FWiF+O5O1QbT9+CQRvfAR0xHA2xCQoNrwA4ZXOBCED
x+zfFL3OFqOJGWRbbLlPU2CPQXSv4IHQOsvJ3nN+f/WBVy772++vduWbgdSVScnbOUNgbuEFohFg
tol/5i3vpNY8yD0xjHFUYYOBk4VlvCIYNg6Pzvq4vn9nr7CGv9zXt6UwodVgxkGbWlgKYBJdGImD
GwP604zt9Jwcok1lT/5/KZExgBN42MMiL9bDkTed/WYRKyUTxYvG47mXq0lgdnWMAYz7zgDFd66c
G7ex15OaHprMfnn2Tp+8rOpXK8y902ICJ3MJ81FVsZM95NgoqOkPDq7vibcojvJ9pWS+KR/Ku+qi
6lgT+L3a8/PnSMJfnCPiKB6bhteqwhgxeL4qnkrrl4FkM61Nl2vN13tyZ8u+TNX3paT1aCYh5Myb
/Zu++ch3wkSKR8+reZt2O3j6q+dfYdw3UZbZ5GiiwekcDolIKgdRBVAl4XK5eT/e5jHGIQuEOu9N
SKqdN/vouhN5Kva/M+IgwqX7Vx6E4W338W1ljJVYWswVDBU2USE5eUN6c/v0ZFC/I/7Du5dRk3KP
bXVI946NsRlpvUxdkEFi/KoLm4k6nneyzvmPlPzvfOO3xTHGoszCMAEI42osEPEaBKvbbp7UtQrj
0B0sBsdrSTeDmG8CGYtRl0E8CzoEihv9Y384ulu0MD62v6n3eTr9L3Zyne4DMgW4fVd8oVWXvmkl
+tgDDf3fCGfy1Ftcg6intUFV3nW5bf7g3Oprw3EpjIlnRvRjDlJa41bv35C+QmJnu9lYJ9RM8B/H
Q97IRF8KY4IaSxjqHP1pEIYUJ1kemohE9pY4j22/loR44laVu1TJS3FMUIMhYmCJjBDXNg+dPVN5
V5OS1rZxeIipfNYmvGEoxz/zZDIXPVSLOU3iRjlb0kNeOKUqkVF8ri2OGO5WMhc8KuI8mySszX7D
y2gEJ7LTgu2+cJ49bxG4Ye+1/brcSuZ2S4lgSWOPZe3fDqJOip/iAy7afV3kqSJzrYtmiMOx6GEj
R9t9i6jqiz3tKCeXc8P9Xy6FucxzM5XoisJSRroXaYozCklOZ3A6o2MTAQdPC1ctu6eFTAhgmEmn
Cy3k2crx0JxTgSwH5MO4VoqjeewraF7As9zIX0eU/9O88BTu2gZebBvb9FohxFj0GqcD5u83KAEu
MCKn32+DrTp59MQb4FgP+86use8fTInIS7Xu2uE1/hm5aPbkGXXOubBomEOYtkD/wYLm09s+OWMe
VBfc7LVCYmHP0ewbAfXl5jFWQdBiI19MyHo92AI5kGA7oKeLPo+ElzK/UXy7FMUYBiOSO90MsHGC
RZKO9H4EObxs0I385KUUxh5EeakCnA5SXg9v/evH7FiA3dz1dqOvD8dnh+rkPSPkUXjfH/bC8bC3
aX1E3RiVn//WX7Jt+gCLHQ1QacM2xTrpN/+kW/R5OR6/D4OnMYzlSMXM7JcZjnmkqAmOyRZ9kwYt
dGJTm3PdOLaQbbfqwSfXdqAvPmtkj2EHYj7Mv9NnnmniXDK2B3RpARUxjqtaauRgmxuLfHwcz2Sz
AetlRF7vm3feJVCZUKNogigVRZzT2xQ66IB9sAEdDiBfZ+2+PfDrHuulumNC2HGKVgYVWlRiDw/2
Map3D6imGtQGlIfd8xJ4NwoEF/dBXVXnW8wm1nIrZutOwqkEHwi5S+IetyjrhNt4+4DeIK635Pkx
lbEpRh90YT1ieTbM8fFA8sO4pdzQl6cijDkJ29oMugVSeoqp75kg6dXlhAgv2gaWEoUGnlnmRBoq
Y1naebayQYGWLMdX81SjVNVzU0E3Hn6Xx8WEGk1UdsE4tmtA/2YvyHhNdrA5pJFzX+V5m8cYjKWQ
w260ViuZk2VfcH6dZ+rZmdi8ihpxGLCK/LXUibmLK9qaWzUmpWu9WzwfxjkYFiGuaNvZ0pqvPRts
8RWQKn96mQDW0uMVnHmqzU73JGZmYBYYouwDglvJdsUDcDbe4cl4ScEvwKI7RoJFUOrnJsbUPETp
6Bl40xswv1jkiCpXS0BcJj6vvAqbGtf3k/sc4hkNtvG7LvRWmcFedlZQ5ji4soN+LvAW2fnBcKwN
+hmpTF5oTyu7OHCMMce/sBwhcpH2ab66sqxz1IWeBZqhC37hvYa4J8mYDylASNo3kDOvFy2y8fzK
XOQsEWJxVnQj1XZxp1mKNgmA/bkyVQo6dl6BiEv6J+1x+UCyLUTpjZtwu1HiuxTHmBB5mPCaXR9g
aIo4VL9MsgZze26VezV39/STMSGmoea5qEHMSF/fjKNry87YOyhGLY7jAVjpvsG6kem4XBXzWGlk
YI7r65P5FU3kiD2WioibkdqT5KSNR0lCPM+weVA+PHvMjliFmZoPs7xuZjSQKqAUHMH2Z+jyouPb
BhkUPApmutBjyKRW0nJKmjGdERz3NBOJcFJbyguq1jDm+sT+ymDCnMGS+jnqxtV47acfDlIc5JNX
R7maGTGBcQ0olv9ZCJNJqc28mZYAQt7WLtCWbnOKpqNHdBztio33v3y//BXHhDdGOipiOyMK2B/e
DvmBtjZ9RhqRs3WrMbi3c0xEo+uFoi81FvVaiSQIuQHodYryctMYYzR0splKDX4/Ja8HxZYeH/EG
87gdWrev7N/NWv/9WyxYlwMIZacvBQBvhbvsDy7+Q5Np98eixWMdk/GBgs6QUNOlnzw+1v8QFfwV
zxim2cgDtekh3j266IB2epubXeYdFGOU4qLWI1VbV/gGB41G5OP5jKa3cOOgCR5tpbtPy/7kKMdt
gwv4KED84/peIW8IqTp2nbHgSRSR5CF9zN7Ff9Rjvy2ctCTBM2DlthxjeCPiwYg0kA6BWYHBIYtZ
5qTlVhgMi3ieg3ZxkNsO38O0AwVlUomo8S2x/FCa1uzFlhzaJaZkHxEjNZyRgxt7jaEiXV8H51bS
Jeamo09MWqe5xXPVnpIsJErhmOWP+yu98VJaW0hWUgkLtNksApgBSG6xbGv5PKVn4KOSuOfBSXxh
0TB3GyJMzHGIOtBdv2Khb5fC1DBhANghGWF9St6yLbL2H2FDjxlqjOHjcSvtnwS6KbyHHzoZ7Ypg
pbLbP7QPj87LsHnmKNPNBQNPDZTjCmzCFSJqCTJ1jFWieThCykCpba1Vyf09vRWPaCImPlcIMDCR
s/jnWQ4sprALEd119G2xE3A2GmSsMN9NkKjdoYd+Smz9kQeCdENfgAoIFGegKRuGojEePDQxhdw3
MsSqmE4evGFqac+N0G+kQjA3i/kfDPBZ4hUTSjcNWViXFizAsf4YfgQPwm73qSRE823ONvIkMU4h
Baj7UkWQ1Lh7gyRny0klO7W9fU9M2rj3pd16DmBCZGWBxKyjBLrfS9tdZrWKAAGWDVwV5FAXziCT
JURiREGXzNNAVUxatMujcJh0MmxeUOKyOap5K7OPjhWwNQOtGmfEHuAcTlOjBgJC5p38+GvyupjE
HgJ0Q9zkWxq7BbWX48h73d3wjZAKfFOM0GK66erJpYndMou5esb0WGJ5/ahT8SFtafJUbSz9oZ9p
bxD5X9NcII7BXmNcDbq6Incx+y2OaS4YgPo4IzHuDHtQum1BtvXjxLPlX31GjP0B1ASG44BLChA7
dmYtFxK9mGoFgux5pnb9U1z7C5rXjBz1bYimSoHkPwf8n3KQov9D2nftOG8s3T4RAeZw282grJFG
mtHMDTGROWc+/Vmci98SxS3u7WPYH2AbULFDVVdci776HupEwgpYmmShKoR7mntDpzztmw8aPS4+
p8VlyPDaqTCc3TY0vVVB3wHhQJQdqOdrwGcmLjnMdSYOv/poG0b7bTeuLTnAiDmFGA88Bhso0vPM
VZrwsa8WJo99bK4SAZYA4plTB+xwV/fCdbsWl5708lhVp+zrjZyRn61WGvCXHchZ+8vK6DRaN6a2
E0lxokYY61TIyMpPZgKkYX/+8/6BferWPvilGDkVRiJPkNkbWkVqoFbaH2WLPlLpNLPCx4cFrI1b
YcDYkMQslYc7y6+aD0FvCuKbEZVkslsJ1JAviT6bpp0TOrK3bhMyIDHHtoL+ljFauoupM2PTJ5QR
IEiaIIPmDygu4niKEpB1TJg0tnYCUReJrXgTtXpv9dQ5M/tyWb9KVnH2EXlKAHncOgGVYzMIwHxA
q2V/TN9Bs1GSIDw5kmX/PN7z+9WDdJEFL4kMMyED7u52y9mydaLEde1Tn+lysSmVaJmIQMiv0SYc
hqYiz2zF/X2CPBBmgNYUUEOYG7+V18YsXyZZYJ8urHE6uQDuIJe5x1oejuz20t4KGUUEMlo+tRRE
YqeXy/7HNNcqXSPXZXI6V5NokVhbU19vMYawX2Km1Vm4+6e31cpwdx+73U5YRU+Ixg8+uvNWK8+k
q9Uz/ZhL3vyV8x594nAuV+6h4/WObAPL5aSjw/7zU0P2vNYTtDNvM3Kydis0TfWrFUd7Y4FWAXC7
zXlr9+8f9kjCa6QObCDg37z9gN5zJD7PbRvVwN4EZJC06BfNW9qRcJHsmbe5HpbJI/lH3DjhEQFu
JuhzzT6JKlgd5YuUzYQNE+bxZkHjWXoAXJRJU0NCbsZLEBa+Z4QFzkJGNerunLeUtC85nUNH/GuO
Hp8jUPdAHikBKOeOFsfLUrWNk1gcpmITQDuIdO8R80gs9B1tcJ3O6JiZuzwTHc3wIeCLogkevZ3w
52/PzilC2y8ABHVCUMHpaChFe04GFOrdR0MSozKAqUSePx4bir9O1dFKb4SONFeOXZsTSwjNdWhN
QTCW5P3Y+tLcXtbfmv79nSz0pl6A8G61WsWUHuSIgCjz8L8/g7eLHym3CuIWpszwHSISQWayCnXv
4BzspyXpLrEhv4qfzOnx0ids5M3KR7o6EDN2flaJp9gj76lA5GXumHNe8IQ+3ggZ6aPj80WYgAr3
pGv7d/nn2IektVBEOzxey72zcrN7414rt4iVNudr8aRa7v74JKyY78cC5i7neNqk81LFZjVI6Pfs
e4lEkKBjomBpEVHftKvmEhJ6bmas2cQEBZYlCzzYPoC5DUq8W40Iuihh+rDD7mFUHDMMjnEqtifC
DMOC66OlUItK9Jldg4krJr+HObCQiTbvW/kjjWTEFvh/wGOHckRoQByqOGZGT3BetsuAPr0OM9a7
87O7cg1kzWfOdCI5eit9pJrw0GLPD7D6+uJ9yCtoZrtAwyWMuvH0ukmWOwA1uHNtCFOm72bPR4qI
WB//e9jzYQBVN/fS4rSUGczBHRXDQFPJ6rf7HHbc0fXZKtaktlyd90glha6Qkc6AbLRjOCgFvoTP
S9IfDCN6+hA3PlLQVPs3/RC3+zzSUVFQaqVXcMqFYcb6CcbPEtGC+abM3eeJmBiSkIIDFD4yKgBR
ub3Psub5sQOqiVMN9fnk1ksrJBsAERioR3h6R+a6jyZwPm4FjlzvxHOUkushcK1v31EKxB06qvpR
1i20mALb1YopEhCz1Z5J03q1zpHeJmhXQHM/xKK/ZJuanLgMd/zmWzmtD+H7MPQ0VxCZcrxudnak
qQrgCRWthcSKrnUzWGRWvWhfE6odf9A9ZJWoNH2cz/k2wC5ry4O0V5aqERribsbgT6vP1dJHSsuX
rsS5ET4kQMfL1gSwu00wGGJ5m81GWKVklejoLGL/izrslKt0swcjzc18OeIkMIeiOfsF/WyYq0gs
8PuqhF0cZuevJjz+G2EjVRVtoW4BXjqs03+q41OVUAnAOSx4kfZyMBOuTiTNb+/xSEV5RmCSNB2k
9bSOYQfZ57dVgTbHw1AV1R+/dXMbOSbilVyJcWy7h9ZsEV6opEaFDRM9wzwPEENmzPxEj/vN2lTu
1iiouQpKhRxGT91mK6C8EGJhmgjDbBg7prHh6cpyZn33BYFbiSMzlLhB4AWgZkVX1sv23bSC5WJG
wqQ/8o8WqCO7U/RlpIYNJKS6KS0cwu0MY7dCuAPPZy7ZOf1OXgkbWRtPkHIBLLOwqrq6KghP9dOf
f/Ck6hZjhYvIBLGKns7ckmnn5ErsyOS4WuTzXACxEVlvtxgmgT9kLlWdkC+yaXSEequFY34v5oZx
5kyMOjIxIVjZwi6B4JfLGi6JaXKwMMmZMYj1tTEQVa6eGT2mIfXp3F0dzu0uWrha88jE+GVYAKgW
osHq9yRTjmBiAY/JBm2SxodBn5HqO6j/IgS8NjVjQMSoAxd7MAhlh5EqnO0poselZZvWjkdX1czV
nVviyNT4bhBqYgVTs17LDc1RIB4q0f9mPOJGCbVRDb+UACfsqrx4ct/cZ/5bRg2VeWvI+jB3Uf/a
Hx8cmjYyMK3GMTIbCLgv7kbaA4DX2G6rl3zD6Z/LjLYlOR7xPm52PEbxdzKBO78xFOvNBkvygPwR
fP7/7fA4beY7DddXg77yBkdwnCSg1gZTu64hHh+LmmhNut3kkR0qY6CmtxU2GRrKEPbDXLaEgOYJ
1/XcWpjRPPzOqciMcdVG1qhGv1fIxhJiltQM91K5Y5foZ1hQRtf0Zv0M3B1H196YDQDbHy/2r1Py
0TmPDJLvO1IellhskBNdISwFodTRRHKysjKboL8XfctDPQhdstCjtb5+XjzTt7dXuCY9fduhxejx
B010yt7u/shQuWKWuymLV0DeZsYng8hlyVm1QZE9qcj3Y2FzHuC4MqKyKSg9Cux78JuQykDCzQQW
1tKzuIjwX2/DuKKyQTJDX9AP5INhKB9/wLC7j3Z/5BDJblDFnS/iUf38CuKZs53oLLrdypFVKoRE
aJwGZ+tDbQnw2Yzdh/F4ATPBAjeueLTAp2zZHpZPctZmRoKegLiQYqyEQdmQIU1lIQgrjz4xMm3B
kvg8ozrDDt3tINB1ZaA/ghBmTHbB2pUDSggNyhpvpE/xC6hRMxIm3ZIrCfytq5V3QomeAEgI3AMf
bepK7xiAzJOXxzs57UBeyRmZHaa2FVfocRdZivqjYT29vnJ0aL6ErzoXsE9fjSthI4MTlQCQH8Kt
UwmmmHSv/tbRmQPrcRsbxalbV2ioZWeu46C4j05qZGk0tavjgsM+er+XInxJmFWlzhzVdKx8tayR
8chdv7C5SEUll1wGGKwBv+J4Pg8gSTPHNXfvRk4N25aOXHTYwLUX6z2IAHtV12e91Lm7N7IPMR/4
ocspg7t4waxRy5LwszUAj+Hpv81CA5jRy2w/4rRMkNcC438gqR9ZDdbX8BSJroSZLT3cwxDiIfpt
1ghiFt+zBf9Bee4vxf8JGw9u5VLNJE3gS4gq9K0eqsgMqoQCu2JW0uQTq/0jibtV40ztON5xPAnR
BQaRNJJcZnEcpyPOKxkjU9HlAC2WePsvhfFeuwTNExZPVgAnCq2Z+zeBWgHjfiVrZC6SvuTUzoYs
bbHVBfRlmfyyNaK3XTU3Ki5Ma+4/WzcyFmgJiTOWZ2ABcUhDaep9v62MdKkX1Dwdj0dLo6mxsTZv
1WYHFIvV7y8QAmfnTCaa+25XPDIgrWa7jp3jYmpmPEyR20uzWvLruSbCCazRWzkjIxJ4YlX5tgMF
WNc6KOkQoA0oHfEa+SDUjlb0OaaHgz4HtDXt+Vyd6MikcE0d2kKH9b1cthfFrLb9YXcerg+djY6m
rNfQ5gPqK1Ct3HFS1lWdCXYTSqdihXJoQuQO6RHmxVuKFzhacDa/1/rj5224I2NFB+ukAgxH5EbB
n3yrfg6bpXkeCdJJlBPCSx5p59p4Brs0liBoMroEUX8DkvboekixYycKO6yJpBzJCf3gfubesEl3
51rI6G7UlRsyap1ImE8n+nvxEexYellHv9uLhz4ppHr0bvNfwN9OmclrsaOrIYqJbKf9IHZb6q43
DP4XmHq2TyUpdAtgUEZJV7iU348PbTJLci139P6ISdUzINobjKaC9f6BJQFTcmOcgWs355RMXcpr
YeOHJ1HLMo9S6dRXVM12kb3qP9zQ0vQ5RIpJTftH0p3TWhZSbfP8sJ0X9EILr8FmVZ+BPji3osk0
3bWg0aNTg6DUrQZBASpBQBA2kU8Huq/1hCkGMMTMYxkNP/iflQB9fLdq5otqKVbDgQUESITo8qa/
3/MoFLMbOHp8ci2twwIBK8Tk+kW1FJS7FbRxpWv36PhE1+d28m/o89HCRm9Q7zuVJPCQiFz9ZSsh
VX1hFmxGek2Xv6i+eBmwarsV/rEOmLQ9n1dGT1/jEE3ZFPA2c98z+dRfn+zI2oCIoK07Ad+DqpMZ
GYnVHmtjITSzYcHUiYJGHLhNqABpIAi4PdEceHBVGzUQxMRkq114wMmaDuoDz3PKPuX4XUsaHaoI
1HjNryCpf4b7zIRUIeBWgqVBGyjM6ZDIJrhMMyZmSuuvpY4OVuPB8tVmrXTyNdIFemSxJVJn/RPq
PQMaFo/s7/dcvWX4zfFlAnGwisZkCbju406nusL8aN5J0uly4QC3lKDhkXDENSVNTxdZrtvEkJCJ
PdBqEdnAC+2smUXPfcDoUGvRhpvIi9IJ/Zj2R5Sa/KlesC51og+RpeivTTBJ0GWW4M1InnzArpc+
OmQ/bxkGJIPSKS707AUVWvZNo5tNhdQzXA2iWK+URV+ke+hnuaSm3Mhr0aOTRkLWkUMXotMv3mjz
k8gvZbS6Vzb64Bqdf1PfNI2y9jpAt3i4SjBTNrPrUxdcGbqKcegcyENGa2e1GAvvXQWJaIB67bcv
ydE5uCE5n5tXF3XN78fyJjsBruWNFhxFmOeoFMgDhxn8c5ejsl4TG4OA6SvamZH/7swNcJm1jQTk
0sRwrQ6jXwvhX0y2aWg5BK8eL0va4IXd2hCnYYMBvE85hZhbYkXiKofGlFblUFvpFs3n4SD2BI07
c3o2ods3ckfuQ5Qrro3pNgXhOHCpAZpxyTDSevrsoWtHcSmevmIg/67691W5XTDLX2V2VmzuC0Y+
RVbygPfj8QXOQnrFGPInZloPLxdxdVkXq2/H7BYzhz6VxhkmA0BPKoGFGTM7t3vdpcDViNAmdmqC
J+/E6yjodOvIHNI4h2LtWtLb41v2h9UxMmY3AkdL7MLYc8KawS1DbzcXUZfuW91bsLXBnKPlx+rZ
3j2vDOK+/NWX0DSAloESgNUBZghmPmV49EafIvJIR4BSFzRp4Am8XXuRKGqrNQVzUh0zaCMiKif1
M2es3HuSMKfEpatGeEt6hUjNb5SYQXXwG93TWuKxKUn5jyzdSn5OfJjAEEigi8DfNB6J4n2t0rpd
MmFFefWUMzu3NzLA/v5Ec/2iU2H19RL+6iJXzZhdmnRlKufMiXsufoVyyWsuIH8rbWtzRnpglplN
6+r0eN+m3MQboSM3setlrlGjjDkxrJ7DdzL9b4YzpHUPd8akRN1Tbsuezix6WQ5z3ZhTYfWN8NFb
FLqR4oYaVhxXaDZ+DkJWd55k4dilepKBaIs58vFM2ntiAAAq8s9FGUNGZIKaia2aMieJp1lh2irl
eKJVP/X6E5DBwk+WL6svm3wpIKMVYRMzn5t7DGbuqjgyzn3IYPKNx54PVJQ8/Tnuh9JkarSMgTFS
8FEsZg552Mcb5RiIpgWMXGFiCNNX43Y7tVJZhs1b++So1Nwmu/RZNHxTUUiIeuHOoLWBjh4a7WeU
8u/GPpI7ulx5qvqSy0NuwS3L13ztDK0lx4IKCyRS9NOWRUEtNIlVmNYp1k3LsXy4z767fA4NTUbz
ZmyFVHh6vBv3Cei/3cC0DTYC4ExjMymxSSvLNm+fshdwDqpFQOpPFJ8+s0jPtWeGHQjgZnyf+5s+
kjkyT2pd2rErCmi0Vr6EtXaQ6Oo8B3l1X1K6FXKX0UyAHYrJO/uEJFm0wKOnkMs61WvXkJ8CC8M2
6pNiG1JHWMACmXiBUeT7BYwE3//PN3z4ErTWg34QlLX4l1trrGUdiL5iGcsVbBT895/7AVDaL/TY
xoTNym1nbtp99n0kcLS/bCblblRL9qnNF2WJZuv6u9oq297Id7voBJNtesgO8osZufd+1q3cMddG
XKexjR23T+vgd30JdglY9dyYBO+2+Rp4Q7McugyG6EV7OjyHh+fDzF2e1Ox/NloZaZgagi1RKFT7
lEiELUjJktJgDtETvBoY7MfC7udHhsViXlXkQP7AKeNGjsqptJIVXea0Fi374D/FG9voiG+gp4mK
K8CEo88UpBiO1WMe6C2qh/o8Zrmefx9/x72fM/qOkU/JYaIuSTjGBpyAFWSg6zT4DQ10T/fMX98o
M/K7lo3HMu8HaUcyRzdadRmO41WHOelhAkTZdmOGXyfTC8hpuSXNuyiQD9lc8OtV93pYLEJD+fjo
9I8zvNw5z3a4ymOjqoCcFe3+3BBPjF4PzcmcAnTmDPCVzBcHScD+VO/dS7QTabBSrWbbcGQVGgVC
SXGhrcp3f5XTVcYRfW6qbdKqXX/KKBPRCW3O2BU+pQgXUvnaslQS1s2zwxG/xbQ9s3x8CNywtNHS
wVKI6WGwV3ISBh1uzUqqNiXoh6Dl8FOqHeyo0YLoAjUpFwWi78fC7iI2DTRDeC0VEG5D6NihjFgl
SjQZl0wqaQd8unjNqJiF2mmnx3LuE51/gjAhCWo7Aac6WhRIFqs8U3w4JESPjtV7HSC9Ku+l3w9e
D436vEDKX5kFE7jPIt2KHTcN1oGSIOUZMMiv6gH2UvTJJjNlE077HMXSlOHQeNBYaqAVBs/6GBIs
aBst8RPIqofejkO9MIVFcw7eT4O9IGjmAfWX8Sy+JnvUq9BW8wm1adYVnesvnnr6bz5EuL1AiZop
VRLjQzKZiDtfW8m2wdNWPVTKV0mjiqTNDK/BffZw2OertY/UNUg7tu0DiHxZb1s9/TbN9/fter1e
pECzK/YxtFim++7nVGSkOhvRiRuyAtkbnud4Pkk7qUEop4mSIKDU9GfmrmIMjksCFGAk5hQ6RpUC
v2rNOvu0JK5mVpqlhlRud96b1tKmtgrNnLnqg5G80188IUiXomkC88e32w8+RdGtqgZGVCH2NsaM
kkcdX29MHpi+38nACTIHcT65YBwB+CuBgiD8mZSrBcc+EwRJpTCnhNvX2Fo2mSPKvB81wc9L2kBM
ryK/IckjK8ilttN2VeWeeXWHJgMa+UshOKTMRRYBfhubDI0MGXAAtvMSC2/qWugpNrhLVxK/lnyj
1+wZb3NS3zBPrgiYLAckwZ/JuVo0KKjzxENPx7lnDm65bLOD2Jzb9rVAdi8Flzrlsxe+K4lQXGpe
93vFqHvSv/jNh6LQGjPKipPoQk/S8IdpqKd5tE/MRt4qgl6jx9Ar5/zFu/zccEKaBKpuzKaCl3jk
xjhKaouhVztnwVRscCGEF1GBw1jGpK+ImFBVMOLcyhzaIUSLnkJnxqX4c0jHNxOACpIMHmEARIx7
DpWyiYowk9xzFKOG96QCgV+HHxcvm49S1JuPHsjTevHSp1sueytTAGXIQJZXPpOEonXFz3xdMiOg
FJhqSSthyG2KRsJ89MfsHGmUcwgrH0WNeEbdGaxkRIrJCpSz7I2mUs1sg6X8mva033nLyiaYQOc0
PVm5smljQv3bRiLiVG5tCsohH8yrDKk83f1owP1lfz9W0UlzpQmaqKKlabjVI9/KLSpbYm3ZPTM+
dfcZ8S88VVcuDXUTiPAUCqQb6EeMydNe1MNFoBvpcRWYH8rHQllKemlqi8aZTe9MPJIg2WWBYjLE
bMAyGRnuiHdFxelE6Fi/5VLi9TR9qhSWSLmzyLJtvfUiyoQkeVYTPWYWkv2ct6Q+ljKtxDntujcp
+BYeLIRwg5HFH7vBHapccd/53rnEZHK67Dg9/MAJZz+Sb3ZBS9LglDuU53RGWg1+UEMKvyYdSgqO
Z/ChySw1icaBwdWvDTPnHd71moAaePgLugS/BdXoWxMbpX4WJE3knd0lc3HNxH4q/AX7WyD03tkZ
STFUnZCA+ep/ouDdZ7eaj2EBdsH/z03Qw3eIA7s6WOERBI785aRt5bxscu8cdk/aM9RH2kRnlBmq
7sBUHlB8zPxHRga+11nVyp6VeubdnYjMADSDCgs3PHNgRhtthMdEfc65jH/O0GBQ06KniUKTn8J+
TQymWzcZEEU2NcmrHdxVJj+2iZk5RqOS5NPZB9LWZuD2mYW/949lTqWZJMS9E3/7dcMdu7LQeesW
vTB8XYlxXZf6Hh4mmOB+qyVHmyV1qT/W64kAWcGLgAqEACblAUPmVmCW91VX9m509vlNCj6MD9Y2
Kl/P2HWytW0TJsY7sfmCE4h7Tnzag9F5roPhPsEJDnNWQG+8xKICxo3dQDvOfbYWgvhcWTHYbp7s
N7R4wbrqzWu1DM/sHDn8hKLeyBtdgUhOy9b2IS9mfzU8d+icfLyr9/7MsCARvjs8KVkaj420Ucwp
jhbHZ6BXOiAE/m0+/4vptPsY/1bK6K5wNqYqZSePz7W6rA7tWjDLtbZCstrJF4kurplqRneGu3D7
GALnU1MVkCCgo4UfJxXQ71EyguAmZzv/LV2zLV/qZPN45yZCx1sZI1cw8QZu3Awy0uWl5Anrr+UT
Y7HrvENV6rGsqVMSEVzBXCuipIw73G0tcviyLpMzfImqM5DtioE7XhjcCzM7STh1VteyRmqW1pkf
Sn2RnJWvJofdIezadTeB/8KUe/lSVLSozTAxHi9wIs8KxxP+rYzJf7xKf0gUV9bErzIh1jwlPbs1
rXs4EMoliJc1Y4J22BU2daFHgcE+Cb9Z2BPks8vg5FQL5uBoG0Z69zif8BzJnIWKdqyGSL7ORzSM
F4pyKZmXqlj2haEWy9pDtmXVwTPBiF4HP9GnSfVsz+VK728fcpR4vAa1gjs9jofTWKhdr2mys+vp
kvSexFuxmglE7q0vRCCHgAyCzCPiHtzRq/0K48JmbK3PzkD7Jm37nKPNwDuyjbTolvFBPj4+nvuS
g6YC4E2QgS4FvwGZi1tx6IYTOpYtsjOSoXVFFI7WSze33GonLws9P3JHCYPZWhDA3/yWM4uZU7bB
0N0qND4A2qwhewd/ZQx74ftRE3Fei/W2aLYDJJqD9D86hxtSb+2Cak/VIhVnXpx7TK9h1VdCRz69
0jYsujchdNue+POn+ek/h70erjkgzqxKDHaYBlUsgJw8S0vq14vHmz51xNoQTUDvwTs2Vvq0qG2B
a8rsLPV6apOmVa2gRVexpunxh1dSqWDpY4l/SMx3uyzzWDQQTTjgBt4ec6gJpZ1VHTiadKE1E9QV
45gjHG+ov9lLBaiijGhGzFCb1cPY4DyzSkgj0v6IPhvirTuZxqi8fWQ+crh8p8MzCzFqlIM0yKV5
SHuHFk/tT5zSFi0j1TIF+q1Hq37buos8WsiffEFrZpGlRorYZBY56557AIHkADqHhSkAaRtfIq7l
PbWvpfzsCoQtQxrmr35EnczMg44KzbuXWKz9orlm8NZJx1bUxeZZ+EGRSZIA2k9jDQhupqAaWrTw
Ud4p0HCdL2u0UfE6i1AUpTBlobW6q6wrTk80E/9RQj778SH9Dd+NDulmFaNbyWVhKrOSnJ8x0u5p
uoKGI2UrAJWr3xS//Se6JVACsq34B1zgzluvLn3f5BTL7qiiLgqfBv2KZ61O72TdLxdNbGn9U8hu
RMZIUjO3qXuUhH3ypLx7RyE1POHVacAoicJyZzh78au0DSXZgCPRfm2ZdW4J8krWDgqCup/Mt/JI
Z7yXQLOKYB9wZs8s7MDkJZrvEsTc6a7zUyOoMyq6pLcwKOHiV9wVIxFfpgLEb4rMYHOTq2nXPLmf
latnGo9UDv5+atD76koz23k/2zm6FMN7eGVJvbIQ5FwV8zO/8pdb5rKvrCgjIXJpFqsDvNMlMlxb
0v+koOxF9GrEVm555lz5XxqObXysMoYG4F0CCIX7iwauviOrGRfAZGp+FvbNr/KV7LJduXRNDiAQ
zinamDG4ZvYd7c1g5xBlK1n+DgyqSM+fQ/JKgXYJSiIWHGSYNWTpC7h8zwvJ4k1v789EjxMpSJW7
/tJRYNTliRAUjJKfWaWgcfE7jGvLz/FRsnCqgenOybv3fm7ljdLLWdoKQu5gZ7h9bhao1wyMtT1g
QVTdNe2lbXI7cR+Cu7iascATZZobyeNypBCzcgSbgbtxCF6cdS0d+zdx26i0KIhcvfXdEn5HovvB
KpFwNfjnx6rOT7x61zstjFS9CWQb1x87rS146jm0RdIZ3UAXB5pAPBM1OV1YJuuYSm82LVaJkayF
5dCc8vg7/sPdlAEmi2EwAPONTkBCJbSJouE71tmHfChou471vDd5GdHnGurCDnyP4TKNSfXLvqZP
baZnSLTsym/Wp9qXsoiiiEirzEpqww+ITZiCaBllgGxUmcOtCfbNieGspt/YtNQjvd45PKk+/UMN
I7IKdFuZWdOE+46zVQT0FKCbglf+StFX+sY1XahFilecu0Z3WziPv3KiUTUOFxW/YdmM+hmzy5X/
OWqGVPhQyCmoGpIvoxNV2TqSPMnGXRYNOyTVS9u6RHl31079LM8huk5UmwZpCtLUKoJm5c/2Xa0x
E3m05DB+cXaR3Sl+3JI35XKbJ69oDBLTRe9/SbVHSsHywFhQ0TjkZzyKSdW9+oBRLs53K7dhk6A4
i8EyRJMo3O5lGSzVYt3OWImJtN/tWkdWSe7j3BVUrJVdbZm9f+pN9mMP6CCZRotyGGVDxq8cxvbp
awUon2iJWI2ENKal8ZGSzPwNlwswJ+Cpoo45F1VNRAQ3BzFSIEwMCl0kDh8XLLl0EfkikdvjYy2d
yOLDZ0N6EQEBZlPutFSOZaQ9S+fvRvvFWyadQmkh7aMA+KvKWe7WWWUxqakASYhBx8Q2K5GnNcr2
rQUuYmex3v7xB01kbIYPUhDT4XNQsRkyfdfXT3XCrpZx+gqe8MrdtWYDvw9eUwkOUGbTg8JHYqmq
oYmHMPZTSKXvcBXPNXBO3UGElkBlBOomPOlR8gHdynKaSSXuIDD7q8y03Zc++bILNBjY7UycMiUL
c7SKogx0weI4d5mlQdA0slue0Y9dfsGRYZDhRrIQ9Qdkvme2l5/wGNShMxVNKgqc2lEM6CpF3SZ9
Vp6FZq1yF/WXAeawogD8hwSOJUgFVR0jK4IVH8ykV6biQe5a9EivOTmNUi9Oy3P+xX0GgkCFThcl
mpQqwKM8WpBK1JNnWbLaXSF6NEaXQZKv1blAe6IEjI6wqy0YKX0SNwlIjYvyDGbh5cl/lmDm3hTr
WUWyeK/o/IyKTRrUa3kjPa7F1ElZDvJsdgWywYDfZuCYTX1UXA5ls1QrygWE5ahSL5STVs9Y00nP
S+OEoe/+7wEZnbgm9HbClFV5riIUVNJ1KhpiRu12m5aSkWs+LTiMAWTElk8zd2345bF3ei15dOBd
XMlcgRGjs180pIrhFCsRjXrDYVEJ/AkKvS8/4uwr6p6Las1rS6d7jUravj3+jHsEmKEUCA9ZgE1h
WeHPYbqyKAHntlKoYAM6OMFPQEEXdT6m2bbziXZO33/V3UFCDcczOXqWltFaNXyjIsVCWvJzKjCs
+G5HUGYTkQkeUCsH7bz6FDfwKiFLYNLr4L3b1pmBNKM6ZEa6BmSa/QeTrANxqbjUu3B7tdGTdPF4
M/68v7svAOooEgQqXndldCb8QLvOF1Fx5i6JIT01SAiWfEhE1mC9NeIUtDgVFvqFi9bs1sAWsewQ
JXn/p0S0tcpz1MG8Cwh3t65DpZYqnoX2wbo5PP7KKYuInN7/feRIQ1M74zVfwjblCeky6uF1jdZZ
ijKtQ+E1PhZ2P1o13A+NVzGcwuK6jvO+EheB37TI8QRSAGTJZNljXgCBpt5dglO3dA2k/mbqVZOa
cSVydA8qJQ6AXlUU5zJANhGBq2vvYl/3lZlgYKKAeLu2IVi4unB55SfgHv9bmwaokXRTYSxO0JG1
NzAXsQRy6UYA0FloxICUfryvk4c4dPT+jbQDGPJWdBiHtZJWdXFWV9y+cUKa95DiV/tQmXlAh8f4
7k5fSRr5x1zfpFroQlIZA0i+iRnJdIrs9fFyJso4w1b+s57RmTmCz9UiwNTOSKmdmU/5188WMXo4
hI0cEzZZutvCnkkmTniAwKoXOU7mNIkHL8ftFlaN54hKLQGeunQNH7YxSN8kYeaO/AWko+27kTIy
CZXdqh5Asopzs+qoaFQ/2YCFnerVIjNKPXxy1sJni6QcR1mzph7+FGizrA122WIOtt0Fz3Md8hNX
B7cGgL5DtUzFDN7turVcQubWZ4pz2Lx6Cqi260ONsVTPFBBDN3X7b7b5Stzo/jSeG2Y9YxfnLP6p
EpCrqJ9p4M2ow+RZihgIGo5TBhPB7Zrggft9CWrec6XRwP6NBExTBHMNwVNCOFXFy8JySPBLo6NM
ubZi/h9nX7Ycu25k+yuO804356Gj7YjmUPOgKpXGF4a2BpLgABLgAPLr7+I+vrZEVYhth+04Z1tb
TIIAEonMtVb2hDR3URhEOjrm1hA7n6OVXV0wgP2AzoXyi2pPzxCJmbqESLG5Y362Fr7i6+8xNEgH
0FIZaJKBvU68fG0f0zWujPEZKuOQN/S0I6AVgb5SfeZ+/Lw3ryB/APFHnl9GqgFV3mkezOlC26ko
be6Uwq2W1Z3yS278KHA8vqiR47I8JKVBONZlyHj4xm4L4pW10L1tC2KYcKttNnfQX1vBn19oMttW
OjhNoRfNnaWcE9Oj2VbqNkma+DZxIz1yAUdDOmOR266qdZvhUV2aaLZxb/YzrvHaAYAGRo4z4paB
QJteZIQimN22rLnb5ii0Qzts3R6HlXXujz3Y0EiuZ0Hutju/3Ch7NnOMX/HLX2yPq/XT4RNqld2m
MmZFoKg+KPta0Jmze1zPU9eFlkkjjArdSyxr4pP7QedlPjTNnZYDaCb2dbkNm1XGb/RwMbPERifw
2ZQz4nDAYUSNAyg+/MvXwSStYluNHnV3UefXj4AzAZK1BLCigPjjHkTOfhdBjcb2On+FwuLPxr/l
nVB/0MHbADJpbGdkTVGrg6D6UGZVe6Fk/Thgi9W/wiPEvrsdnTkNpgv3tyUTVUI0ZUEOaNrls82a
kGZEbS5N5qpdvik7eR8TdBKL6xPp10DOznzY6SL50yDECkfYDMh7E5dlJrJKamY3F0lFPhi8wVbn
M/79qokRN47yPjA5U1AOWolnReok7SXLUelVY5Bf/k3n/nsQIB8CfmQ4KIRPrnimE0tFnrD2ogzm
QnJuKi11o6iaGce3ssNoBhASTM3Ic5Qd7esabMxGaYfRDPPNJdvZS3tjb7p7exOtFL/wpcAKEvS0
qdaK5yzpujw063iluh383cyCnB4045sALafLOspiUP2eDFgZbD4gWGovKLQkK9yobMgRuLmEdknb
WF7JO5Wum190y1H9+PdN2w7yMmhigcQM3mPyEeSM2MxJxcVEJSEJ+j1Fd3hyaM6pfmvwi96sW3Vv
qjdGEZADlPZm7E9dDkY+NhFCelTDIY7eRRPzThlXhFbikiSxV0nAPdp3qEZxfc2tmZurNs7nV58z
2tJA7ACOA/jQyXzbnS51UdTAliW7OFodctLbvY5inQROM/w5ql9Wm/sENzjTWuZ67LX1W8gDU2Nu
zx5ivknL+45vM3DdtW2qLGkRhMQta89UNoDh3ir1xqSBkgLtWOlzZ893l/n19SczZbCwk5iFT1Vb
axUcWMVFxS86p85HlrqO5maOlz3/J6tDAahWB5gCC3SyMJNYD9M4bsUltf2ar3igNdty225UPSgf
qHLbQyfJWbfpwXhqgA78T6yjywwu14hEnGngCq5/bclDLS4NO+ui8Rj4x33oYju7IWCPmuKq5aqw
GfIwa4kECvVod6/YYuY9xg/7dd044ELjSISXQLSpT9aoCcQMLpZCvshlKnmlqueINftixgmMt48v
VoDgANAaiv8yeCKoQn7dCRVVpV6Akn3J7NTVsn3fLzr5RiHBzx/1G1cXuw12UIP/bQde/KsdLKMw
TfDjizg6t5S5fCPW3EM5+BLubMllkdtu8t3uqVv323iTKDO+/duJ+Nu8hYMXQKoxZfrVfGu16KxH
Yd7YRWKfdEGZPLUKyonKCMgdZkb7rXz4e7Q6olj4V0MHgvOrub4xBW4jMKeUl0pZWdWKF0GuoQ8T
cRNuefVQrmI0UeZ5uSdN85JU/AX9rzzSL6s5N391hoGbNE0sJFzkJ19eG9KCKuO7CAbxYpEtB7Jn
0k2qzY56/IjTtQR4pGaq4NnBvU8+8mBUOgqniXIxeKD3p+KiF54tnfOzOtb3Y9xhWO9HzVFIigsQ
k5+m+UzIfm2aQUQCdkZFrgJyAl+/u2mHpdWVmXLJuo/BWdbZSW1gUob6fHYxKnkm7PmWlRznGd/V
BikEfQbMb8cY7YtUhJYMoUHoobj3W3SweT4e15d1C2nq3UPjA+zt3sYgUa5O9z9vqWvz+tn25Gvn
GledKB53rjg0/J5tK4D+62H5s5Vv+LzfQ7QNwNoQ3I01pq+ftCF50tVWoVz2GBvUIfUl7jlob+cu
qLeE2P9ymUIhen1R3DQYXKjZ3WkB/vsysu5792NWQujbxfXPF0IMBVUfTPUUHdVaIckqM5QvfgtJ
ZepdnvfPj4/71Bu8ZtEtKz87sOV2dXt7OJygtvXw8/f4VngYzcOHoSupY6P14TfWbAcwski5crF4
wO9yyDVkJvM05N9JUaHdoeaqiCBP7fCUW8XGuZkxf22PWUDk4VCEWNs3Da68byOElky5aEhpZoB3
sxWLM+CVTk77LLocROU7oRpBbaBZYepr3aXKx05oP7/G6DOmO33UjlXh3TQdwICvi8ICLSmNdaFc
VHNBs6DqUNV+Ke/VdNF2dwmCmZ/N/S7JT+0Big8nBgolqnkTH8Yaw+ZlqigXkx5SBV1Ql4NwcBof
0B++7sAAGIyVlvkiXDihz8s7cq+j452ZLoV50XLXjHam4Qk0HyJDILce+sPl7BewXdmaiv3AC7fP
g3Ku8d+3mtG4VBBcYrLgkXB/V79+pV7UUPZg2DqIFeLHYZugKKavFChs3X5ACfHnb3RlYVioBAL7
jBy48k1ABbi3NJPQk/aiPQKZDg3q95+ff2XKvzx/MgWDGVWFltTQUH9D+sMAV3fdbm1jufrZzLfI
fKyh/msY03jEQWmFtD2G8Yw7iN/7zcz+nflMU2BNbvVRVUl4vuKHvrNXnn5+/W+FOsz5l/efzHlt
9K1stnj+qA9p4X/dQd+0azdOPDpj68oB8MXU5GLhaF1plQ5MhftfSWDsyennscx9qjFA/ZT5KZPQ
0Prx+epHvECtfpZnM2dg/PknA0mfNo0xLqnUBR/NHXY26EZ+swPv/mPUHZhXhZtZxL8lWz9ZHMK4
6IBd09F+iKPLm+MeFRc3MIBDXoGlC/qFOKw+5kBUV4KSL/M0LvlPRkFR1FieY5hoXmF60svKPr/9
PFPXDiX4GKSXkB7EjWl6x0wlk6dibJ61l/fFreLRTes2NwRN5LbdTNXrygb9YmqyKkiSCEsverRy
e0q3VqAnrrqdE1qdszFZGE6LbEWswYZcedxz40Mz98HGA2pyoNi4XeFCAOYL7uSTvRNnllxLmTIu
PSDqPIAGlpCo7d05O99uzyOF7JOdyddCJwhVl3CMXiKUrfWXdbTWlukNILSHOZWH8Uk/jWjyzaS0
DFmRYERQ4w9nrqJX5+PTKCYxIC5IBk0Jnp1zF9jYbjebD5r7TpM9olODlXzsp3RBX9czoOP6QgOv
oDjPbcYrHuDLhIyb9dNmNAFrZ0MMQ9vovPiVelrQ+TPB0ZX9/sXE+AqfTEQG2ApEgra/udlH29Bv
g24tzxyTV3z/ZxtTgBWBOqpJIIV4Sc7NMrt3/Lm2nFcNIMSG1BBibGsa5lokUkMAqxBOuIofAfj8
s8eae/zkgoyeRSXVczyef5Abuhx6tEb/2cK16AvYs3+NYHIS26Gi1iEcwEjYpy5W1Vm47xtnebvK
ZiZ8bjATZ2L1tGgFMp0X30D2pPHoZWYoV3cHGsyi8gg+yLckTZbmcdso0LOHhit1E/ed++psX7cr
p/GY/P6nkcmU1EVftVkHI7FfBs6/nUYcHeGnp09mQ7Yqo+obPJ3ipqx6C8jtGGhSNRcFfyvwI/76
YmcyFxFJ2pQX0Hf30RX4dF+sjYWyUrpZMeSrfuTTeCaOvRu0Dk4L4xljlxwd4S/l0p+Z9qtu95ON
iUvHfMg0IRjL/T3S8kB+IF5BL+86ctXd6XSag6p+w/ZNv924zj85LsdM6lDgdL8kq/XeOnt3t+iR
tH08+Lu7j5+HdtVFfhrZxN3ToWRdkjoILU/ZQl/vBmi4zQ1n7utNPL0ep5TYNUZD1txNdpuP089j
uBbqf1lqEz/fg5aMNrqYnv02OhTry+VcQ+/BnTFzfaE5ED+DNKQKHP7XSRlSu2C1YYydSQuwI99B
jLmjcyp714woBspqOOShKjdF17VQGSE2jSGs69nLPlBwM4IKgMtm4ohrjvKzmemmKcEw6xt0RLCX
yQp39WU0Azy+tq4+G5jsmJBHllQPMAAUzEd1pz6+kk0/ty2veePPRibbJKRd3QsZRuQM/Ri5q53o
2jwqm8jnK/ofnPOfbU02CqmgdWQK2FKXyi5c0fVcOH99SlADtFALA/Ji4vWhewRVZ4H+HoMDHqmr
r8mAmGhmp1xbXhC+MJBBRAbH+U3P++RYarMlKQs1DTegR81nD8UW2Riv9JAThRfboi3q/X9iETkX
G9hzpN+n+f5Bjvqaoq3CJXHp3o02VCzFpj14KyAPT4b/Ji0aTxznZutbD4zRg0Kp559mJ0ujpyEJ
JWJr6EXhG7JLbgtQ36Bu53+coO/28QHmIf7DVzawqQY0zeai29/Z2Okt4PMLTNaLjJ6orUXxAvjS
wwJH4P197ad7K3Bvbs5n5XD7EQdx8LF6+/l7q+Px/c3uCFEBa3ZknUx2dtGGXS6XZDwOYRncyvzO
hGZuCWnmzcELFEx3eCGo1wFD7M6O+tpt7jdI5R/WJ9veaNWE1Cqs39/D+nahpF64NtfR8mkDmtwt
NG8Tv1jOAdyuxhqfzU5mG10tlNrkMBtCFsx+KzZoWDp2cPn5217dPJ8+7WRKRVLqcsRgRTb946hC
KlxcI5V4Joi9mkP4PJrJeWnxupGyFnb4BpqI1N1352ZvZD6wVae3GR+qXzucPxubnGppndaSkcGY
vh8TZV3maqvwxjn/gsLYcxeQh9BHuD4yvgVG3G5z84YqowZz6SUlmjjVrnRTvEMCNPJvPzZ3L3co
NcwcvMYYKn5b06i/ogyMAo9hTlxjHXamkdrdnyHe42O2tpCkslx7OeqBitU4FZf1Wr/pFUDQZS/N
A/f1NYVYOdoAs1UZ1IBbcp8ENpb/ZvX2MSa0okXhfZTLj4+3WZ933fkg+Q9IgwFExxSEo6lRRvsc
SSAeqKdyJ9AM50KX8SJ+YOsFX3I3WoevxVLzNskR+oo+9UHZXv+8WL/hsH97wE8vMVlFROQ0HTK8
hHbMdhrIrNltvk/vnH0Fa9Ei3lY3c9KKo2/5Nk8AKaDmCLYbrkhfI6Sqs5hWVgNSumVbeqMwlIdA
qpzZhlfDPU3RZMRgaEcFOcCvZsrOpiDxVegc9Qjy63pYdzrgGT7AVcHMyrsaiH82NXEsaidpZm5R
/QKI2rA2Hop17CnV0nn+sAhAmKoLmZ0PexH55oz00bX46bPhia9pbQiyakOpX9guCbD7PBOEgTmH
9h0Ihw5cOKRUgNMcGVioyR2NcZIAe2QNl5JXrtE/kPq2J8tKN5YPIgM0WWGuXsyVrK4MDXQh1L8B
wMM/p9DdQug9aetWvmwdI+DL8BWyQfQ4p9B95ST6YmXi1zK9LlsV97YLMT6iF6nxWnR5GRaZeOvf
ashVWPFslen70YvdPnJRoFpsGKo12XFp3maWhuvopUS7kTDTFs5wz2PU2kG3iwqvbNktwNZc90Lj
LlYXM/v9+4C/Wp8MuKyrRlSt0l3k1h/AfqhqbRHSxC31dVnrnmmtWKpuIck0Y/f7AQK7tgEpMw1q
jLI+CTi6rG/s3qaAJfWLrN1IFncHOgC1WQZ6eoj7D+YsSAT5MLE1DPTscKwzoLzLmnph+1Y3M+fZ
lVAArwMRwJFRDBzr77PkU4SrR5FqpQ4TF+uV66eBnaphRaXn9sNsIbtwizO0Wc3JQ15xE1+NTr5B
oiPuVXRAsyS5DmyFB6xxW7GrLDSnJKu+f5RqyAStbdr9on5Pjp0CWUIpcYfipdf3dXE3MyfjgfjV
EX99n4mHlKu2S7D6xWWo/L7YWikORhqYBciep0i56V2VUH8WJ/U7tvxuFiI1kE9AimlKvRyyjlZK
24mLvFEjz9LPFhfLSDWWvHwm9pNmLSozP5AMmvy3DviIgu5Lvk6HtdbutczLqxuhdG4dX7R+aepH
O6lmQqtx3D+94GSe2hiUNi4DAUg67bF0pHiZNPFWKtRhZjd+IwIDGYtl+K9PMZkBK+1jCXKe4hKx
+zS8taD3jCwoePhpuZDMiwXyYO9rgD3hE+QbVnlquJf4mSgnlt0q6kKOnmbWxDXvZAHGB8IEiuEg
rH09NY1kKG0tUsTFyRJbBEVepl6kp/qL09vDojCq9xrY8CMzqjCQFbGVCFCSKGO/dJmd/5mE/K9X
8d/RO73585Pzv/8P/vxKy54lUVxP/vj3/214zV6y5KX4i9uw95fmL/TjL7f1S53wOnnl/zM+7J+/
/Pevf8Sz/mHLf6lfvvwhKOqk7k/NO+vP77zJ6t9vgbca/+b/9Yd/ef/9lEtfvv/tj1faFPX4tCih
xR//+NH67W9/jInu//r8+H/87PCS49d+jy95mf7C+wuv8avWX6F9A0r0yCQAjgJHRfc+/sD564h5
hqIUzg8kAX4DLArK6vhvf+jOX4FxAlgZtHJMnzmGnZw2v39k/lUDjB3lRhDuRgSh9sf/f68vk/Gv
yflL0eQ3NClq/rc/QF0eN8K/NsqIDASkxYTu/giOxj8mG4VESR3bgyCe7LThhje552R9IDrrMYxi
a6FZ1cZhfClrS62UV4nQ60AXzxZUqL1WhappphTxxTH6pnd1KU7vOgK9xKryemhHdfGlV+PUjWNj
GWrUA6Mu8pTEMD0nLRM3U8UiSS6813Rf0et1q7QB0zXXpHHkKjV6LUQt+pmA6pE+ohEe3WnOL8aa
Ta/abhGHqasLlvo6T3waQc7d2qTxUQVIVZgtMPiqui8K1atTceaqQKPWB0mB4r3Te5lkrat8IF4m
D0fdTNEzgiQP6HJVeZ3IvN6SAontOwkufZAghUY2ctY/wWHVLmHpslLKRQW5U1YAmcXDx7aXVmpa
x64gTQC5CZ9FUCHjbtxtlPK5rh23TOxHMw30Ev3ttKemeCvR9rEQD63UqH6fqtrKcsAG5dB14ibf
sEa+q7J8WfDurkn11yEeSjd10jsKMaHeRhua1FnYab1DYztXIwX1JE1snVRaWW3hQY1/0ehptOlU
BuVgEq/07qyJcNPFhbi3Ks3j9sVyjlbFME7D9pocqQIqjozEGiSlcojkg3I8ECs+VcRcMMDSJc1a
VugoLYvnuCXOKVMc+Z6WdnVRpKTZyyG9r6HKJ7H6OcJAuSw/KjVEb+XqSdVLqHdRMNJvScy9nCeR
O0S4fOZxjWA60jM3ZHSVUTWwnF+DLe1TPmzrTLS4BZcBHzroHuu2n/baug1jt7Wr5J41wLFCJAXq
dDILZJvesD6873RS/Rqqpnu3y4ewgQaK6F9YSvwotG8akt0wtfOy6qSoBhQQoIKQAY6iicjPURnz
8tJiBEDrYacOuEQy/YLuQfxeNMVdn6XchXpjvkpoTxYVCYH6k5GKbKiyFBpIA5rmW0XrGcUdUP9B
p+yTAThIs9yaodSCuk292tY98EEOoSK7YY68ZZNAmcI4lU54Tyk+aY+W5OlGz1SXo7GN65jLjubr
MCeAUu1Lcx2axNNy2ZVjfSUk6kdS4zI1v7OxuA3rjUS5R8GCtvIjz2PqaqVvG1tDbRZ9225VtDJ1
HH5RY+c2yV6HaBv15E4tt/ire1NLm0Btdd9sn4f8l8NPpk42Wtz4gi4bp/RjBRmBdIsLhisaivdX
IIgq1b8UCMXI6IgHgalTqOL/B+6LVFC1YpxhkgHxknBtqxJoqso3bCAPfWQf5EFfDMDdK9Cg6h3I
lAhoC1mbDGIwOycZ3MoBfteMTqW11gQSACEkp3NDWeWcml4kwJdQSVUC8RdBfl1DL1gufYjESraG
TW6UlO21qvnokuQ5Z00cQHj3kUaDtYxjOaha7eCANeM2UlL5BTH6V2WoosehLO1Tl1G0jwmL2pfh
N4JCUy6x3rabQdj8mIOWtmAVuj3rmoKtBUFWj6C9qls47Eblxi3T6BmJiz0C0iXJSPGRDr1xn1ld
p7hNBCYm+scYILcUjuRiwsqEn9MoWRg83kQyX7WxtG9StFSyB5dZ/Hlo7diroUjqGuovJWOrLKyh
dSndhrVNPIs86XnnkaioA2G3SHBkkIqU0Dc6iBqw33UJhAao00bVSygaN6IFpGxb9VhoHx1o5x0x
xWOjb+kweBmYxg+2VkdBa0bxWxd2wgWvQhobKfZOvxIpGFsheD+axYrSzQf5uWtSa6ewGOJlhU0D
HPJ1YKUyVMgKLNPKtpBt5Ibk8+qYEt77JEIyzQ3rKHG16jFHW6xYYfKSOBLHSTHIr21la55DMx2q
u1UfQJc2qKoH1aoeiZUZbhg+MmhJM8c+V8lbyTPs58zyUgjf9dhkZNVicyDaL0xfso6JvNFRrYM6
fY1UCEPlDlsD2idate0zKNFE7bNJ8tgP7XCVRdom5fIixTIsAZAftJckhuOOikBLeg+AUDftMj/s
QZQR+j4DK1OEAwTBlHgp948c/ky1pCd5IL5V5VDDyPV0aQxoMJJZ1HJ7uzsrIVQROrZT7WFX5uQc
G+YtJBciXLnRi2Vb5vbBKpNnLkTnxo3Y2RheyzIXN8hE3XHDb8zQxSJR5QF920+2Hj3lSeJHHXjn
ie03fKfrt5BwxgKTvViOnqF746spSJJ1uowohPkd5+ggL2zTNYfgW/QY1tWzxLGpq02rQW0vQx+B
nLmtYkFqL4OeHtp6SdGhauulRaW9IbKnxBJrE8rkGXu0y7534QWhgeJkbhdpfVDIFnPtEH0gSzNb
xE5tHcwyij2dFW7cMij21Yj1edfupC49qbC9BikPkm9RNKxKMXi5dSiibmnFDmS34kOmQ1S5xSz3
zpves0VUqb5t42pNjDry4gzSY22yFaRaN6CkRSUCDdDyPIO27dopwE1JMtL7pZ4+UYlewq74pWfl
VjArdTv0yARj24NKz04C44zWtL1tCmURp/abKlLTVyP9rTadh1pxSgyv3ujY+W7EVUDWcmYuelWR
tqGkA+xpYKk4he3J1oCj5EmY6Hrai0ELck5cvcselagXENPn2IsqrmC2hEaVOQYjt5dKkDV1nNrD
3XCBlE1ALPZoaDlkucKTUg3KoqrLRVyFjtsmVe+VQ5YsdbiquB4W0EFdpJDPqgdtW5piEYplo43i
qqVHzOYepZ+1lev4+GXVoMA0QF1eRWQy0CC1lS2lxbEha+jcEFfuIE5YWfg6UL02i3RTQEslg4RR
qHfbpFgiOqCNlqxxiKleysMFyazlkKORrUiOFDKojSy9txparzmW7/TJScmr21LLT73UHFWILkkx
DYQW5k+anrpZY96mVf0kyx95ri0b+qH02gYsKyV6iYwG0rPQz4cylpA60DeyZQohbY5tI0O6uNjH
5b61n0N1I7f3CnZ0WOhekgcd+iL0D4VTBJXcow3fyhngZZXC6+PWl5x7rU89u3vhuR0YTCzU9JDg
F1sRAY5sYu50X8jo6JpBYp2KVafEOC7yZ8iREa+WC/WBZYavhlDb0WzXhty3YYt+pXY2AAGmtVUG
9J6FqpcsNbeks80gYbGLitSHbGMrNek20rtdQm3gUll7QKcyKJBuRdb7hZnLBwHltqTRX1lTQdgF
LQBsQldKLUHsP4LXLVdl5hSeWiZ+ZUAa1KYnE4QzbotfRQntwaEpXNZKHgDRGzUx11kERXt5EAvD
pHcQ5wpquzorfK8iRzHE6qlJPoBY9geUahwqb3isbrShuHEUNfGH3I5dVgOcZTX3VYQsggkCeBIq
rsbCoDC6RZk493rL1glCp4OUJWXu8VDxeArHqRuSjLUfpkHU5ugJa0J8RBZAAGEuUOS2F7UM/Qy+
0Yx9kwtcNjPtwwyHO9phCIqmQ6+psc4O0cKV2UOKAkTaG1AFoXWYn4yS/TJtufYdgTkxBd0mRDpn
hfMs+joYFOmoMuVY9yDN0zeDVn5o4OqQxzrdZHKHe4DwuEFum+GuAH/cYfiglKPjhuPHg6q5qNzt
5YxvFMbua31YJU7/YMTdfWqp+yxRtjgnvE5FXEPlbaVBxUWN9yqlK1VShasMzVbwSvVKvYU4LhOu
BKmeRaHqizgmKhyxCnlVggy8KQelDm2qwezdiileTpsL4cPKkVIfV51Lj08udbnPAfdzyFDs2kK1
fV5nICi29Z2dC8S6jRwHHRmWRC97V44MvyT1C09wC+ga+RWhK3syC/j/VCjyIQLUC86jLZYJ1yD1
2ig6mK6RavqmkirMkyxQCyWp2lphmawiFTSoUtFWoxLyOiORD2DKbWYO0U0mpMJrOSvv2MDgcWOa
d9YRFLb0KAYiXFMp5YXeFrnvGCU06WW0NCmXoQKdSsi0+WbhLKwmQ+hf4WPEhfQgbLQZkFRc9lpN
dbOhhmROqK0HlBRWVmNc0Pf3YNuVgwVvY0WWVNgLJnWKByJU66oF0nw2Ln60bQLbiqWH2MZ1gBRW
+CyZzg2RIZ+qGojYFTU99gSpYLVL+TpLoZdVphTuQLfAPKCb1AnPqGPILqXlIU7Q6qQoihvWhqnX
Fm8JMYKM1Spkj0otqBIQAklevCgmITcJifibAuHulZ2hCY4KEaoOardupaFZS4fmTEubSnwHJEzh
mRydg3mCxs1J4+zMGgcZiyTXBpxhY7RAGUhZ7EMMmnoZblpGUfiWUF9alWsLWjTVKtFVye+qDlgB
buau1TJtjfhnWSoMzq8kXi9DCZI7AxqP8kVZgHFmDse6SteJxU5cdo45wr84AZsybd8spIU7Hcrm
JougZqu+a0W6KwbzaDWoC4ybRW0sT80RPdaKhNsfhQrD0BXxEXG85Ce47C7rGtMWDoXplUbOFz2D
GK9i9FCllPlzydTHjilnrVRXPbd2tIIYilYcBVb2Nk0+Kt1+YnKz6hzro0iInxbpO2sNUPTCF/TL
Wan5q+3cR51yryn8lmX6xRB5vAn7+FWyzBeD8WeaQ3ZMas6JhtFLunrMY5YFbDBfyghbQQa32YkR
Mot6zdXS12jlJslbjkv8NjYppCRCCDS2rWYi6QXKSt8AkJwSfF4EEqQZHphsRAsqJYja+8wndnmQ
JGmAHPFJLSGerGXPpdKgFCm3AAYa9ZFalRkYWZb5ZsP3kiEZB5VnqMfbdOHgojBQ+cxxfOgZ1OFE
ucmT5lcsis61CjSIyRJTQL8TlF6kS1VRb2gUPWRFfEuL7AC5tUOppr6RIZgqh7c2QcMAHLxezJTQ
rVIo9tY4rtE8AxfkLuht2QfNe4lb+Tkr20Wd6inyGf1LJ7WrZuDSzrKjjwRhjhKRLXQRbgq5fXNq
s/KpDp3vwYqwH4tHe0DDGTNGZc/SELQX6KZjPzKS4wPJdu0WJcSmVWhKWaofEeUZSICbJA5XxmC6
2niQqGYVZDZkm6Hah8tq5GfqsMl0Z8m4gZWvbApF28pd48pZc2eoueSitesyFNYC5TA/BXYwQdLY
SjTPQCjpOvBUqdmvWC3QaggZokZTHwYSdW6iI72hcFyzS5d1kPBtTIRS1oue0FVu802T4CSsy3Wj
IaUhQrR8cZq0cnsn20UIUfs2VG4Yiw9G0nm1Jt0jL9h6VCqhqGoQG3w6hK2riJfNzqJ9jFAUMiBZ
D+JZTOr6ARFRs3Mq9VXHWVdLg690CP3sGLrPchsZh7bvRISbuFDWgNYnh84agxNJi83ORY5WnCzI
O6EbomF2J8JbyIXJ7FarSoJ/0frHulQ3HXK3nUAO2q3buPAawn9VphE44o1AMjvN60uciEObaO+0
0Gt4zK46RFoplZ6hsx5yNmaXIiGVI9FU4eSFSlEv9wDCZCxaWKSiK6gFyecqLLZ47dojMr8teszg
gE0S1B309oQmji2tg7bgo+Rg5uIvQ4rq/1F3Zs1xG2m6/kVwJBL7zYk4VUBtZHGVuN0gSInCvgOZ
AH79ecrtmLbUPfbpq4mJsG9sUWChgMz83lVyuKq20ADnVGS7onKJ8x79OiSO1Q3t8XLP1zL0dbdN
MsIMyvQpdprIt4FlJu041w5gzo3i1diajMhWvry0pX/s28Xe1fbQhU6r7ZM7NA/9VGTX+P+WyMvq
nSZlZF+N82m12JSL2Zs3Tp0XX7q+7UOcemJj6rQIjbbweasmnpBq/lY1Q4TreLzLp4XCKFCK2rOZ
RA64LMNYqZ1ZiWQn4qToomzmsR9V4t6wyBfPPuqeTc4swHr9SiUKPnzN+WV0q33vZOkGWHq5mZxh
/rpU2fJulCL5UdTAndNNVxmHrEu+WXLM9klLmP9Et/nWTxm2WExPZdvTrOOeVPnkmMzR9JklraLr
enIeJ6LsxDgfUKK5e2Udh9n+YWVgH8ViRITa3s9NvbPydafihIEs6NZzOrXPhiWOldE/aF7ijerS
h0EogoVih16Ofn85o1iujmJxneZXhinCxrW3tjPszb784lvfrFFty6yMxtJ6CGq1hFVnnb1Jf5e6
YxftmqPqi6vMq8qDXOOH3O7OnTT3YgaaWhT/VY08+uXlvqRl9tBX4lx5wQzFoeyN0VnZcxm/Dvl8
LceHoHro3PqQaIqw2tW8BZhynQScs9y3+Yw3yevMt3VYhu2Qk0ihRB62XXljD1jJ44/WesxW+Mdi
BZPrrZeljXrnRYLLgenNa7X1VX6TzcZ2ZVsyxtQIjTqO7I46DW9aXwA9TujvD6YJBEL+yclr2P7w
poSz2T0q9GQbO3NeDUHFX124xcblhA5Qv/EL/yFDXZaP7hse/pGNO4jcXmZbc6w8kJXuKne+IIkM
HRazkT12Akyok+yqbMyT74L2ZCBAg8gPCZ0YBqc9WWlgBGkfE8aehVgQqdWyGRf/mTKafuPE/kYb
dsUo3cCmEYBfj6+DcTuASi80Z7Uyctl5FmfecwDfoI0KbY/cm80aB0koklm/pMl9Zbw1o4x0PYCR
JD8uL5iLcEPUtEf04mUsWYsHTWqfXG508jh7/mnwnKObio3hZNQt7FXwXPD8zLG4n6rmrbCFs1WK
OsS2PAYjS7IeHxuWi3j5kruXkA1nq7n3+TyelbL3nbgs0MG+nr/NZvk2BGm4xi8uwMSkdnrxP3Om
HLr3TsVUhdWabt1F7F1vOhXzuEurqJ6iQj6m86es3kv/ZSlJ4Uu/j351FfQqMie5dYvXgRqr7iSq
bN+CQgt7DcEVbobS2Q0DY4NJdHlg7ApVAqvVw1WV/KBDfVOY1bmP502TiL0/YXFdFryjnR0KmwjH
jjo24W/iNvd3RvrsucWOQZc7Zycnmb6l0jrWJfnG6q40QZELd6JdwT5kRrHpHJcwlUffei8nLMpL
GqlGPlQlQ31vG/tJKsTLfXE7ZMVVzNyGm9mKTBdPrdWH9QpK3RnTvbvqj8pOvjcmO+E8tHelLwFv
7DunEqT69mFXZ8fSXyEnyGM89UI+tyaRod1zp25qmJCYpAwr27XJjxk+oaMiQj7X+laTTBlUT80C
Q8j52XbX6m41JnHSdn005odCQUfMg7t35zEqC/9kZ+pa9A2gcBIq6yVbx2PW6i+lfCs1tb7Ke8CD
uc+XeuPOaWjGV4nzamf+oW4VFRWB93VyGr1ZdHldD/k+68qrZryNg6n5YmYpmBNdFDkm92ZmUqRp
IX5Eh38lLWouZmNvyWWXO0m0FnpbSPLYbX871ndd6m1JoGMjfEA0Vk90VktZnd0sSsa3SZ4WAN/x
aEzEfvekANIroWCsu63ZXzNL2eYVYRCr4NYBUKanwj8O2Xo0klPNCTnNo0vuWBbV9VO53pZutXPE
m8E2nl+3zWlOvEPOGSKdv9gqP+ssKsXCJhLz7JyC1tpkRUK6D954HpnLaGgbzSFbv8fWTFfHfF82
1aabn31KHxM5bFQ5nMGYG32Bntcb02GM1NZO1MkduQsRtc373CLAIrvpu7NDhUbZkIKX2xyVQNcy
X4VUFR6xfNx2HJjiZ7aATezVkeiuHLS/5dkVT4NxaEbgIqosTJodP+f6yRogvqJMsge23kNX8UdN
Gr4QJ5ONcygVqUxrkRJQ9NQTUDJmkB0KRpuw88hf90trHRpNRWQ5QfDc9JLnNiFOQ79a+f06oEgw
NkAsGztvr+t672fTFoh4tFhYMpYpubODNbRn8wNt0mPq1cmmr+5g7iVkBRSI71Bs6F0Z0ujCpLpk
vtnVmR6hgP5R73lZtBU163QoGME4QkVFsx4pItnAFoQDWWIpX6JIb9qZ7Pecgt4olVnxRaU+yU5i
8pjXOQilxzgmLL0TfnW0l4EBrbxuTUDbcroe1rE51EZ7O6bxu3abN8tgwB2nZ8f2u+dclYQNSBpM
ErNoz0vQvxbzyyrWYSOG4VtTZtd9hbJ7KkB7pm02tZGPdV74u8q4LeJxcwHJg2XZ957BKuxu2uU2
Fnzk5c2oOyZhmwDtJiNJWwBxHGx7Mg7zsJ/lgqIA1vYC+X4pmC+6daAiMs+iiuyxqr1G8P+uyT4J
nhbzqctvLBlvOKJvVqOLGp7PxSp3sbyuLHVnDt+0ZRyzpj9K/z0Ys4ccFFZmd7EYYWX6yFsXzjKU
toAkF2R1lsdlitL4Reqr2nkE5b7pScW4csd1Kx2ZbBwBCDV04+Na5unWGK3XwNHU6Lz6qr1uXSsM
Wli2DiGY1/ksJdUxL9ezWKzvdfJhAx6HEzhlIOmsSWMv23VefQNeYIFFtfO2sNW1EvySgyDnWjuH
yqH6pI774tVdY3dXLPKOd2uMcniSaE33PohEYLwyZ/M6ebBAw/RarPU2LeiWKa37pErbjXCzzxhZ
3FDKc6CS9ZTNdTQWNEUOVg8wxynFN9owz3mSOxN0Gjg0NBbvoDyDgDe7gOHtjY/GCG7qFR4XH+JN
WQT+lZ+N6ota7Xey0geon/nBBB2ag/7HNHbHBd06AdLJCO0F4h8AT277EU5knu+DIBfvo2O4h2Gl
uMVlRPHWcds57wtU+yawTeRlFRBLotzq6AXLeZisLqJezg1r+mXBBNPu3nDih3Vi+phoKg1kYm1B
Ilsyc1vB+zQkh7wyrfvK3MUB0RZedqvTjmfL0HpTZdZ7kK4ZMGpCBwj0x23HerTxx0UfGmlDoyci
i58ZDAMeoWC9ys1k3Ps6ME5VN5lO5C5JsfOA3kO7Qprrzc/JzLfRaXuO7P5Za/9gpM47os9dgb16
g233KRErI5jcDaXeFHK9dVV3hCHeJT5P4JAeWymux0DceCmZ9rlBPa2cqfRexaadgvR6Lnq6klZD
7AOepDuPFH6zSZS/KeskOdaFU+5E6y3tRuVl+Syn1s4jCUqyHwZbpiGBet7EmGRJg/Uk+ZIVU0vG
+5ACXhYp1w1zNJPapSy9tcYTUZ5uBItjXU02n2mAdQCjHYs43sZ+5uziuG32g6CqxZL1Q0NZ6SZY
Yu+2TWS3t+p8jAo3k1+9oT0XurIiRk3ikz3db8yW2Ua1Yg6rBqhiTcX42IG6RCD65p0uBSHS8+KO
B2st4aqnuVpRTchsue9UB0duowvakV6VHoQN7lBZ5mMRt98mfzKLmzomlGpbJo31qiuv+6EuIG8i
Tb1tNUhTWXT9jzUTBI0l6/TJO6jYSKzpdm16L7KKHnSlyiGDW6M705RnomRYFGPVavBXwMbYagNB
MUdQmd9VuwybMi3lXe96TyoAIrPbmEYxeorSiXZjKHeI6aadbie5GhG2ElaPWpuhaEW5c9YseEmK
lHNuOeo3UuU+07qzx0Ptaue6G7T13ieQ3gl6h8+2zoliwcB3IjMRzYk2DkE8VjVVTR1Im5tO1zav
/kELu752DUCnJj7wXYysjbNzqrv+c1Rme+sEKZMjdCT77UwAKlsTWI+hbM51WhxTg3OZGPR0Y5aL
86Jq8lO35jAEP0Q2Ww2B4Ibay7LfAXtoJ8ryZglTJpp9mxrgvnHaDd4mgc9iDi6X8rO3PXKAx7h9
UPU8QKCsTZjp9W2M62onqrX8DPIm68MBsAgqVrXk31ZZnd8PU+JtjJWjmwmBxJccMN0pv+BgUMlt
0Gn5ataTvO1ELF9H5ppjWzjVWeq128vekTcV8wMnnJYTVbN4tgwJajbRy3Q2u6KmwUqUcefyXpvN
dZ4HwIM69fdtN2eRjUGO762HUImL1t3X4lz4iwGTONv+99ZRVQSjLUhbRN1yS4d28FH2NM7kq0F3
dNtTl4onbic4H5xAqDlEsZfeDsqYnz0104LdS/duMJdh55aqBqxsHfeq763gxi8sL1TtiBLGYqSw
AgNMZ+50xzjhqo9SJw6FUYbBzBKXYttbfS1O/eDb14tMzAdzTIiNai2vieIAOpcBbAmbzGh8VBcj
RJ81DmckIXYPKLwkdxMAcDTZprorsIR1m9E3YKVNT+8C5Fpnx4QNTqwiA57KGOUKOe4LK3GSrdGK
Zz+O137XVdl8sKvSf1PFmKitKCq0muxixoMskP14nvFdxBXNNPkSf696W26qGtLJIRwqypBT1UAU
cXATJKAmfRlM4Zh7Pl9L5hzNwbmb465i16zNLIrbIgHacKnsbRvPfLbL2LoD4AnIfnOJ6Lpxi2Iy
Nnkck88D2r8tEJFEhuHn9M6ZsrkG2wD/zh0VerYT+rIxQmvJ/XuvTZb9HOv8SvS5iigMNreJh9DY
R9D2EJdzdt8yX3TSQ/TJQRLRh45/ZG2/6E3cJf65bbK7OWiXfVrUW7PuxW7yLIjceAUlbiVZmKpN
XnTh2adcO8+6qbtbe6znOynHleVaWhEfS3Kv4/gAiDRedUVsvlyWwp0TMEPJtl6+aqH4EngmHpIC
LerSt/zsnPEU2b042nazfHEnF9RlrszItxDRZOAT96KX0z1IVWtAvS+Z3uA5CNww1XnvbXLDdtqw
HKuvKUxCjDdlU5WVvoqLZTz5euh4IxIjnKnO+LSzHJbG8cdd08L68g5BqnQ2j4fJMf97rtPlDCD3
gfWTb4SCjmBVMMljARxTzmt94zUB41M+cLwfi8qm9bEQB3eWPMLa2i8Bypkh8I+e14D4+x5RXKI7
dczZ921tT2dIS3tndvNytpZhiYyx5B3L+zoMSJB9mOPaPUtfT7eLcuZD1XTFk9/kIE4tHq8JmcI8
3ViwJIRZZCLmvKOKu3mcs116QWNHmT4sVW/dLny304bDiRVBJ3mHMp2fstwv7x03mK6V7VGZbCwC
xK14MUEXtpUxmOE6z82hb6pdoGy9M1XfhvTnrF8DZ3ohV86PWn0BR5ulnJ58baUECHSJS8a0OwIn
rd7YHvpudihPoAckz6mxSpKGXHW3gkcqYSVolYujFYL0FoU2sqwKFAgm+WoutHUzdASG9cX6BtAD
PtPo+SOOLbG1yxnthXYnIHRpRnPbr2ozwqQzMSyxjNq5AvA0RAxbXFHxp2ovizxd1iEHhpFNg4NI
XQztbpnUJePXLTcjMduAL28yIVuDBdtFNBQwg4RkIRbvZs1XF0uEBVYVYFcssov+opt1i8wLzcnY
VfFnnZj+9QLs16GtCVfLQMmTl6EIqKQWQosTD2hxCKT2PqoiQJwJKXmLiMPiQr23L9fUheUxpXEj
ZMrnbopDPE49CEwyu0ehFSTQbCWMzssY3/K0MZdnQ1eidYoz8s1qYK/AV02UtzI7UAON6kxo/7ks
++HQoawjljxTfC0JlUQqHAaZuhtgwflWFtMIZISK7cYTJdi6rudjLmMKBzG9rlvbG/LnlhkBzVeX
ybA1k/mHrrrs1i5X4r5dxUhWpPMAahHMJ/SvMDopfx+tPs6qzGvfb7u7wl7ij2H2uHWNO4nbpTS6
75hP1x9FWTanYBVLEXmJAVNgqQsDOydvKDCcW4OVfCcBoE5SqaxBHOOk98ZSUyGSmOOVnoDJdTqa
h5W+gtcxWZMwCajrMK2yfQimLjuDYTVRpSWn6HR+LZkfeBMbA8BwROTxBV/vSkhrXp2DOFbktK1B
tZESA8BAWth2Eij/1mbuo2UBsgikgzq2TJeVfrcOHWul/f52TgLS1opqSzrLeHT9msRZMuuRIs31
uRvaOszyZbmdG+Q8feY9xPCTu9mz8tfULzq6PBlbryZjakJjdqPeSNe3Lp7bL8MYIM/KGyhXbx6f
xMBDtZkz0QPQjd6V68Mq5frecpMXEHjECGLpb8out/ZjLUmQFPhNw6zwgq+9O7WHxi31XlVmFxnN
NNxbxmVjmFXJLuRVrKTjuqJl8zHQD+vi36w1oiveGeM6tUz7o0+4mSn+OfbPpINmr4HxfKihTZys
+n7NafmxlCvIiWrdvN7OHktE4eTmM4vJxwSrSIwcAVk20EKktbHs6mzOz/GS847ESc67oJ1Vv7vB
Etz7ybmMoT5SfEh3cZVWJzdJ+u9VbbE7xdddse7BszeeO3IE6ON155mX3Xw1rroEnNKeagiXK0eh
OuxHGodsJLXVlV1nYzj2gcM4Ga8zLz2q+x4eKPYOHFCcb3AS9is7R7xHq4jJSjee8y3ojPhpqur0
UAJkwJ5D0VMS0QuDg33uhl5r2nZYljSeC7vrt9JP95XZH5IiexLAf9PWX83kzrdOnk0OYQy83vYa
8rjp12PpAd5nSR+2wr4q1oG+V0qajIKiP396Mhr+j5VyNUKmlbN8/i56/0N+/5O6/L/U+r9K/b80
Ff/8LOH/2Rzwf87Zt74Zmh/jX/6p/WdzEdf/bzAHOPiz/ntzwLapGj7vn80Blx/4hznAtjEBeBbx
dSQVogy+eJz+4Q6wrd/IAaBuksBH4gWlj/HnD3eAYZq/WSj2qYfEV8cEF/zTHmCY8jeChdnPAcik
ZVu48P8Df4D9i4PPxAdC9wGmQTxWtAr9msvcd4MUWeFamzaZQKiE4SyH0fTXh4kR8QHZKGOunhwT
KLVT30TN2MhAUD3KenBAYXqxHpu6fuVxJrTTTnp62QKbOA0lalx56epimtOqau7ioa9SjKSpd67N
OGYQ9l3YXmdIpi/QhfFTaVI3slHWCPvOBnXdMIFMYW0bG4Odbw0Tz57PpFsDKOZtDK1eiPVlST37
cSoLm5FruJz20q9dIppnQ0OiM9+0DghhZ7o0EecowhrNGuPr+DlzmvobOI1r/I0tSf7i3eOGMu2T
VYARBEem9WtabhpU5lJWC3oHh8jctZn6E2Ai1ehdof37Bmr5+4jmNHJXex22etSz2HaAUw+BWRXP
SxEQsksr+2GNRzwEVVzRoWOv2WMvq5naq9pWpzwtHetQaDoq/vTg/vF+/9ktcrHA/tMqgg/Vxenk
YsSVNKLhuvvFV1QaK/v2UjsbarpZdAOH3mMJfeAamR91eSbCv77er5WG/3LBXzy5VizSlMMWYT+u
vzFycVtVqFgGxO2Tfb/Yxa73QJTs2adP04Kdqa+BQ27KUp76eAHXVhEVv1sOgIe//sV+9sz840bQ
+kzoJ0UuRNJaPxusZM+RkQceGnAGTl3jqjkZZBL/TbDyv70K1cQkc3LbHe8XY3BrDEAFHmRjZjjj
dd+j9+ms6e9q7n7t6b7cZNfFgYQr2IO0+zX907KKNbPzwN0QR0NFbNbYhtq0ZpxcyVLHT5SKMndl
sluehduLp9656FwnV+TvvbV2P1LhwB9wBWoJOeEmUKMExAZVVXyashwsnk6UBKCQbsoGDJAv7LQh
VT8oIx1b5ylIpjvTmqscxD1pH6FB6peuTd3T4lT9sHXiMkoyicawqyeN4VQO6BBqk/4cgf9oY+Yz
psLacv+Ix/uPdrP/v63qtv2sH8f+83M8v7e/bmqX6/15t/zj+v+TZjZe2/9+u/q/62f/8Z7l7z/5
3/iRf2xYjvjNpwvQJnab8G3JrvBfG5b9m0f9CfFbxL/49GL9c8Oyzd+o/WW7wuzmejTOsMv8YWez
/N8szDH06fGAELhBmvd/sl39tEBdagEFjV+WyW6JaBVr6s/vJXNKmi8TRg9vbbKD0cXGqzHZ1d8Y
9n9Zln6/jM2G7buAp5eu319e/zpQ6AYYMqMirr0j0FmL4RbPgSsX/YyZ7buWuj0oluSoHerlzsWA
gJHCLN6JqB/P7qqSPBzrzD0oB/HWWtLQGvdx9zfG+J/37t9/TSx9/B6kaViX7fvnu5HxsuMow8ri
WDa0UZPiScPHklxN4/yZpGV8hjVU4Yjl+++c4pc78M+d4o9LkxodsHJhkP81fKjO2awXv5BQMEWJ
GmUYn0fAU/rtp363TgAXazPG7xUHdcYfMT43eMOebdRN58rtI7NUy9+EZPy8mP7jN0JEwaPGL+V6
v3Yh5KnJfgxIFi2APfR7GaLYlV5VffvTy/Jvtsh/d5mA2BJCnTiFcQN+vufdgAzEHsY5atKqP+Yj
8ifH0f3feI7/7VV4X4hkDYQprV824sZtQcH9bo4y5ktko62x80X88dcf5We3/+93jLMKFlSXR4hd
/+I8/5O9Pr4cSIIiW6IyY50mj3wJF1U3D3Jwk5Bu1HFbBnYZ/fVFL/fnpweHFcS/nIsIOido4PeA
yT9dVFoDBiwF8KJL/YZYN7tbfSTHeVAzwTfMkh5z826oLKSJqnGe/vrq/3JfL1e/dAaSey4JZfzl
vLGuBsgDHfARBtI7B7Tlzo3V9PDXFyGZ6tcPSZmdx19/aYG7nKl/WT+S1tS8jUMedeBkqP9Sfc7d
JD8VqwVpvyRJ/hoHIBi2rHsAByvZr7KyWWMQ1JXT8Ak7Or61YBzFthNJjbJAWfotgXTDJuboq5QD
5Gnys3xXZKg4NjGfyGNCRT3mL/l9ffG8od+d3Nf4Eh/AfCiGvV9xYocKUVmkHBe1ZCFt5W5UIqav
E6ho1KP6vRp6p7yfrQ7zWdq7rwWU+x5ugJHbLvMfXmcbpHA0y05NWoULX/OyLViUo7xzFd5Grz6X
PViQtSzWDmE/CYRd+bkgsPycnJxkAGyqE1leS6TxlEakmcQ31dwM1KTMuYditAxOVufC14/KWr+v
djmdKn76lIJNfx14/zuomgzRWJu42SbhTlVIpFrzdXJzjWe8flYerpIG9Ql/Zra9a7oWGERcBv/J
S9TOiJdhZdqRMVWYuKT8tR53OKLVs2t5C8gL5hdjLe0bkfgDNX6DWt8TczEQ8gyDRhthE2/Q2tka
9XpqAEylehms0o/KLgM+yD0S8BH8HnwXBTGIIvDP0nZHOSDu8MY6P3q2Uez7xjG6k8VXuHWz+SVt
AEdcq7f3DlDWoWURB6MW5rE3GveY5y7wqvbxSttTu2eX9h7aRbwRxrje+Z61W1eLJlbXQP+Yo29K
9OhGo+AQ1thYDiVsLwTDIyGBD8k0LsdO4IjrPXwKU7Nbs6G+ZsB7R+OSbmOBARWtLVzYxRGEYHK6
Hmc6p1OnU1FBAzo+DAjZ3Iix9jXDmzdBUrrYRNqJJ6iNoTYmACAcH3R0PpcmvFYhrqZMfuBCpjDe
du6ygnAEOh+B5LL2GDRJcOf2iDMalN7HGs9c2hQ3JubNiKlaHWwh3/z80OTNt9EqrwdjeqqTEccQ
8Hws6hentdTRT7hjpesYkVlBbsgErkynUFwO5QeQNyYyqaR3MEn1yxqpeZgjU0J4re2mGed809jy
sWG2PBh9Lg4Bh9awQES/c1MDudh47y8O6U6gZmGRWrfCR3u4avoahV0hR65xxhWFiEGP8uHGjjlP
D2ZwHPzMgreR68NgzPKYdiq+Q8nwMfvusM8AlM+SQqaoLhLUrog/cK32mANrusqqihLkdgGkTpTY
Ou2gDgM8NMj8obPn10GI5uBn9UutcF42AJ84Su6N2vK/Bk2j7mQpglc1desxFyW8/hjc1ZWzbDPd
1SGQ/RrJXn13OuQJlsev7bR3bjLv6yL7Hk8AZYPR9yEqggGtg4PFck2+Igm4bvAKwotw0wLzTWWt
2mAxeS+LekF96X+sfnswB1OpDaeVi6s/k+PjOGtBgufaRwrtQGjYdvUtcZZ9aXlXSdcS8RU0Lybh
pc9GNn83fErWG52uAGQGIJy33gyz8c1IrXiLIygl0iy3aGjk0Ldp9WJdvO24RAWP1jjGxm52h494
gVKv3HSvg/QNLfZt0/TPfpZ2Z9crxx2MIC/oZRFc6LF2qK2gMi3fL8zrm84L9oUZo9Rx4arn5R77
1xG3noNbQJZbtfz+OpV3s2hIjMotFJIV4qg0YAEfvP3Qjyfd5R95vpwmb7JOTjKt0EnLu+qYqVab
pqKWrxg6/LlPgRKLYXmdAu9mAi+k8CPIQtEzbdH4Y3/gH6MH3Q3MYybSryjqXhYNFfrXexVnxX/Z
qwIKpTnuWpwALojFz6eAcihF0WUe6cRYIIj9mXRb78QMbbWjG9z49FcnKemW7Rd3OtJrhzygLapu
DZE6dvFuHsf0IcsqnoUYozxGgKppPvQwBe9xyRl6ZyKQiLQa9ZdJN8OPxO4ae2vitxCHAbAh2HbD
tLwtWZB+GBkRk/jNlpFDVZ3E1S6ZnPYc5GP1ThYKTOZcu863euHInbUlflxdGehkVs+vfnilUbxP
dusip8BVxIXzFZW/EHkzsOV6g7FT2Vx98MjJ2xHq+g4TSHuxmadgXEtqZHfUpDaYVS+ouYrFlG/M
Sg7VKRuUdrbLmrbDBgB7qEJjioubBFjiQYAD53t/kKo9zjqZ31ODEAnLm9z1XU8l5oDJI67lPhVW
PCHV6xHmNASH+mFg6w4HMWqQcZtwFBs2AzYeD/173HyL0W20EGkI40Ld1yxmNkqHW9/OyfGA/ne+
OgNm3Y0hx+LOt2OLHcVRAzfT8DHVJaUMro0iRYjgop/BvWnb5sXNJ5BqdSM2xo0MhHqw3MYD8S97
GzZJeqRXMHehWK5EGlc0SfXVOZM5smTD7VEljNLCvQLYqYOot7Q7byuR5fmubWur3mhU+s+zZ6Cz
ySYVINEfG38JPZmvKZh/JfOdP9XVchV4c1DtemeMD56bOCbuqsITG+Rws7st8i5YDuU04akKZOk5
eM6cdiHzKk6+O0QwpGEZJx3aY7U0QYgVJ/u0h5LlnciuOsS/g/bXB47kcJBWtreXXSXQqgiNnRET
n43ymiQF98C/6m1CveBe4SDAwzRJtoobdzWq4tpzeh/BMB7bwSS4QNU1ajQx9/GRx6IpSPKYFxRi
icyOuZJqfYJMM3QYMJFCXzTYWuJUEIlGagF8t9vZfTgj8Jyxd5DVsgUrtq1orGaKgmvBktx48fyo
VVcUYcpugIjK0ehWPJ6D+06mAq90kdCCNKNSGjFlFYUFtTeYEXQm8UwSEg1fl+X2LOhdgkppqXyk
9otX9I8YosaX1DSNe9dc5xf+ymTaQkgX3yaGtXccUPO7XDp4EzH13VYZmTMdFunNDeLyXN0u2IPw
Aa8UT2/NqUcm0rq294pp28G+mcPNb5T2FM29JqzyFnTo4oJW7niVTRqdMNEa+tuQOSxuRjwRIjJY
qU7xOJioZTpDOQ9Z4gE9l0bDASpTwg92LOGei0MkyZ8RL5Tx1sn6KWOmXNW1n/w/9s5kSWtdS9v3
UnPvsC3Llqdfmz3ZAsnEAQm47xvJvvr/MXvXOZkJRQanJv+gJhUnNlD6LMuS1lrv+yydfbb6iZ7i
lHQ5wpDKUVeN2956jxmfiZgbx0wIaluEYTUUEoyXce2e0TRzyN8Fq5TcxBaSyfVqfVHlAVLe0NGk
pFs9JMumVGEPClPE0WUX2rM8NHrwxk0R9+qTFlXLUncD1IRDkE/vANOg5wogtoDGGsqQJgvRmBab
LhchUtEgK84df3FHkrYjqeyRhDgZcqry7iYfbXPKxUR9ll6HvaSrafzkOIVN805dieHANiHfl3Nm
T4ephvF0nK1sYQMbMam4g48Xq+rn4Gsxo4U3Vje352aprSs929GHJSxcn0KpG6d7hxeGT1baSXFm
yATidDcxdog8NWxEWF6MPqGDQ4gkZcFjtUdqQPVRu32/TeY8ummDISowS09exu2Eb2ZDN1qK73NH
Vetg5RZ1wIqX95X9FXFL0xA27gYHxS2uxdS7E3KKk/0ciP560c6SvnOgM7fHXPrRFUIFhN6iyFN7
07uZTSG6Wr1eSG6qfN+Q2YA9lHr0nhNIfqa6VekuUSZH4B+0+p3fzt2XUMepYY/322Jjz8NyQ5SR
rXQjivz1JMU7z4sQLjuU1b74LJFT0EAED63KWrUNNZ6JDSAYfMP9ullt5kg5CMjdrnuP/BXDXCs9
U5FlTvPuvKU6j62+SPSXpG5IpyYd+hGKem6/C/0KJIpvmfC2qhchkEK3KGYXmvte6KJpbxSYsqfG
s8iCzgQuqAir/nPkWXh6coWRr7SrXtFSS07DtuPJHi2DhXkbDBkqc6cvmofZRRe8n5yCejldd4rk
dG40pWNsjVIenX6IntzWeN/waFHyFwLXwoBT9VsoLaTDaGZCsTP46rCvwg/bVY2QnyhZ4/4i8xx/
KNn5UdbZLdKArlPWvKlUtNQX1Cf9T8sYN7e4QNJuU0i8FJjAFVIyHyBis4lxvuF3nB2OpqBK5YY3
zc2xQGMxbLTol+nomTh/KAga9A5LWxOfBiTH3kEAy246O2k5B2SNiKOq7B5PcD7icZgceoWjXcTw
coo0uPgs4t4cEDGlfAExpnsLvBZa1iBNHgbgEVytoD0NAIOQ9/GNCKc8TXpr8ncoPVUDNVANxXZp
SB9hgwyXfTsn+t5NLZR2db/Ut5p9jIW1xjIh1X430vp28EcU/Zkqy2s9hJr7BgdrsPGgonMvAsPN
gZcWxZdkCjEB16Wdjbuu7/r3ee+rdwIpi9h2QU0DMVUloATSUCPvXKakuHG7PMDjZMyAhETWNTFM
HHVspSaZvzRYhGuebck/DNNALGOCgRPdQqlIyXeaivZYhX2b3Ptl4XHbz5JHq3RQ1MSZBdw3GAt5
rm3VXuUkK247U7mIYV3qxIQ8lOi2xYh87FBOlFi2gylqjHxhpO44Lrxum6u4F6uF3A4Pqa+p1FnW
2G8CO6Ag4rhN9hmgSV9sKozf6gOBUdpDXDHL8tBHqGFPZdrHZ4F2osfJrTOoAxxIZkt5IJr3ZCuH
uyaTptuOI0arD0qNnsL2sVSLBpGAO6pfbE0KwgQdfeodN/ooB4+TuhSFvilGCML7gAvECGhpGOqd
2w4TS5pL3FFM1N+x2s0tjMIpDQ8zUorwstH9giUbSxy1JssF0eRH+P/7US5yFy+JASigehSpgv8A
AIPcDiZ/0951GSyaTZvq5FuQuhyEugxZPHWSLBKJXUe5PrK6Md7T06v4lsCsWVAJImxaby/ZWRKX
Q4PQLe9RGFdpF+1+f39/haskiUcvXRF4PgIqisgg6F5e3+FmmgCNxbDvPVndu16MHCWVaU5T4bop
DnXrOfeYuJ2LzJubLRbJbj+WDWY3t5r4XIqwV6dtOBmMmVZjbaRb5cjjetsR+8wyztcMwODfv/n/
Ci//xbp59vrWEtALjODdt+pb/Ll4rhT48S/+rrz8qPqTZQXjKz1y6hTt/rv0YsEYlETMYPfX5LZN
HeRfYgHH/4sMI7UaWkdSsRBrO9V/ai9IBVDaoCHggHHkWrL5k9rLy3SxDGiBhlIgoK+WRzHRW5UM
z9PFdYT+Zi6jGz+1nI/EA8WDCG09bB0zct/1BqAltQmi47MZejPf/veoPihEJ2QCbDJbL0fFzT6n
bRXeTCRzNwoL7l07Y7b8DwYJhUOVlPQwNZ+Xg4DualU8qJs89ryPM3vOfY4RfH4j1l6Ty/9Off/9
KAHpdqaFYZCEvBxlVFHbsc/dlCN6eWxssXfjobLbk6uiL3wVvNHwe60R/DScYxPWIzJZEy4vh6O1
GNmTMbiBBdKe20bcgVyQFz34sDee62VS/Z/n+vdAr+vL4D/c0dYBfLXOgS5FcGl31luk6V+tvgC5
S6gCYlXUKi+fxo/7qUwS/6aMVHjLX+KcNnqBObBQG5lD7B4YHNFy/X5hOL98Z4GLGIIKPe1iXg1b
ZEs6J4W6oSDR7bTXJVg2B+RbUSJJu6L3vCMiAp8TFMEH2qn6BxBP8Zc0JlzdEPFjrs+a8jwgaoLO
WDjRrqhKQtPf/8pfzo3i6gZW31nFRi/nZuzAC4VZcIPFuT+IPF+8rcq8gOukSr+7YgmvG0q6J78f
9BdvnQy0y9LiMoVK6dXMUIVNvES7NyYbkC+imoRUHSV//mGCo+Hjp9U2287rRiqd1U3JPNo3YTnl
YHXBFhAHqjdKUvLVIbqu4MALGIKtlzbmlJdfTmCTICfsmvTCLFyG8JlL/TFE71yfkZZWqIook9GR
2FnNQ5PrjNneqRayIl4rHEJl226/U2KNEH6WFQ7qnnoxlu6KV3Lslp4MSwZL78JvFxXudL1CjlJi
gttczwX45lBE10tWDdamTQYzYIxMm4fAL5uHziu53E4Gv04y0UliI2N0wRt02fAp4oWC88a1GvHB
TN1UbYw7ZPcDusCtKj3nlFK9GPYUd4BB2Wnag7lx/WXfDy2gKb5Yc4EdXdw0RkXujugt/yydLIX0
GCwZvS4R4x9VK8RDhFtYYRkLxW0nWmEOQADBHCJWKW8yi08QmGgDLmbWYDawmEv9CV7QTNm3rYjm
ZNuUHTm+RkGvnFd4VjtEwzcPm4+1zUFhPcWja7533JJPVTUE2U6iBpu2ClnrHfMYnrqmKsNTByiZ
t+UTi8/9tsZVCK1juLdFTloJSmJ0CqROWyhqXXSVvUzA20Q5ieQjfdonWJr08vyuYoGwOUZiF+/T
diCucXUq6GPFFkZaKJEADOO+wzlkyPTuOvaEk9DPs+AsGj2tDkZJ91MVUbDZlCGh9s5r6SmABJZr
30YOVXgnUtlex2QQr+qSEbZZHhT3VeaH/aZWlnrgUKHtn5nshKKVrx+VpUcUz4USuxbn1fUy9ZIQ
M4w/438FDJplSeUc/c7kHyvqNNkhzeXkb3vPjBep6qd8T+Kxw8S+NDo62nacNzsMDxBBklBjaExs
zFqN71vWgabJrbOTflx9Tp2pITi00t4CcKWbL2UfBdOmn2V9RaF4AENKSIJ9KUyEXjmxXHvnJY+f
JF4L2hlVTQBvuurmJ1u31JvKHs28QLb/IWhGvyQ+Ik25CTxCx23datHuupo6X52PbnHZah1UOHh1
rXfAFvTdkAK6bUUtvqOU9OfrXDr6HG29vqoz0WI+G90ZEEqFqYZSWkKUWY5OAeFjCfPhiJEGP1yo
I8c6ZHKh3EZi1bO3mibeKXSxGUIihl4IKE6JV7m1qdptnUm7tJAMAUyRNjCY1mI7Cb5rVWEEJGuE
J5obcL7tW4kN1fNTpXZFa2fZHp+ceUqN4z24edF/0kOb3gU6KAFKZf7sb11rFJ81ObUHLyjlTS6W
9EtoSszb6Zpi2GVhnaNrZjWfhmVirlrDp3cEWFefAl2wSOLNXvMlRV7CxCtZfrGBljzyC/oP5FwG
f0uNODibwDflO+XU4aewEJHczFPnN9smHMpuR9lqfqTIviR7uCT4hYY4JK8YWLa9aia7T6lHbI7n
vsy+zbyGDNprNd1DC6yf/NyKHlWlWspi2o0/Nb3jvTfCg+Wch1n1LqsoR21sSMQaHGOdp1s8iBLg
MG/8WlnSRayJgeIxshIgargGqq2wIrAagcayQA8D8ksH3AAiRskoELoTeMuH2psm+n6ta9DY43vT
Z1a8nQFbwXpJGwxYA/RCexsvHqAD45OQmpsCTPNKH98sDviYY0mUhGpMT8mlLVKfQNVSEuNXP4F4
QMUTw84CekfBXKbOd93hl8X+32EEnLs+ptNnp9Nhk7iuvh6auLjR9Twn21RaDk3OSUBvSMkIez9K
ZHJoS8I4xEy8hkq1noobUoij2hjVFBVVdEqcPYUJsY3xFzw4MWXDsynT+em0oBC+NOzkzady7Gog
GJ6bUrUKK8thB2rrKqTS7teyTC9U18VI1NmO13ZXWpagD8YAscAdsjlEj7Xdu1dDt6JQZ4pcFCUm
FbpnFgrb/rLHoWDtqIbz5crGbUJySBV8lPWrgLAUqoYFgW1yPezijm3T1TMonwU0zETMfw5OAnhX
PYbevjDw6OiE0cRbLyV5sym8tiH7Hk3FiSRbC3I/cwFQith/RDswX3iNraaNvfigqkfhW1+n3Orf
FzjcoHSYeRn2dWann0YEhNd2VUzfMAk737h/e8uGbvK8+qZLEn06ksDLdlbdF4ZSs/JuGqqlcFsp
RNrOewUU776dV9cMFtQ4PWmVIQpeCH3tbSNqkAZW0s1mkzQljC/yGyC/giITX6XJHOqVQZebk1UP
m5FXyaAuLjqyDeyvJrf2vuqCq6JfCRAAkTJERaKtcfaRW6Bw2OSFWIUAEAKyITA7dwjLD5Gt5mEz
BRnWtShk+YBPUisP2FtXlue3kupM2fgkjkQS+TucFC4628r/bDqdV/vI1UGz9fJ+AhUZa0iCnb+m
XeXcltPBeCW+MTP0lDaFnzfW3sYhFe+9cfRZigB6wI+i+HoSxvM2A7Y56KBRx7fjdBxEB64eRbSf
3Qg5NreZTmyDEKL81stkguamFLPegMgq+20+LT6I+LGenE1KWEH2Lo1ROemUVQ8GOMJBQ4CaexC9
irgFkpxwzPsdEuZL2zV6OPQOUoVj1NecVH6BIOUkxZhmXeCknpIzw1EQ7muZZ+YU4rP4gHJQgYvo
S5Rq1Jk+2lwV6ByBd5W0fx5AVJgATEXbCixleF/Sq6hq3i1OSwa0LDt5s5RO8MltNeaNKGxn7ifL
YG2Vk0cg3wJRApKROm9hcbTg9barBKehPD+DlURnQm/GXmQtL8Xn4iCQqjOd0eTZ1B4HamacRiPa
7bFK200XeBWUOLEyv+jlC8SsE5Hz3VBHGU/caMUAGqSLR3eOLHOdziIzB0J2SgpWbRpgVE5W3vmW
GNUJvsnAAhiogpUdGNbudNZJmzpvNEfQBjyJrejYhU68bEcOkepQDN0I/YsPw8P7MXCqYQ1S6dOk
5hriHXZebFDaCXtwr1Pc0jIzbAWJYXcZGpMfRnSEOazE/KI2eXU2xbU1nZrF68ZtiJQ33urYFaDl
ETJ+65lo0Psy6eSGfgoQrVIL3xxbPYp2aBezczFi2YH+yE1l3HIHHnEVlw3G28VqCcSGAdxg5nC+
ol9fiod8CVeih1ks9mXX8ZKjsbhnG5VY9wZpWkcnMhxKp00W5jS8KdLs45hOQfG3QvD/8k7/JQnO
/mfF77buSUTdpk8vGlis/+afxJNy/0L17zpYTgRyNXzH/0o8qeAvgiIf2QCSStqY/jvt5PzFPyD4
w3sehAE333+lneRfHjsbrcPIDfNXsJz8geL3R+z1LI0h/cCVqPaEIPeET+W1yNUqlxGuY5gfdL36
gwmAhr2ui+7Mom61dpyY611LQgU2jav2luVTcUThDqYwq7/kXd88Ppu7XySknFUW+fwHBRSnMEev
8j7XtT215l2eKRiXOPS9fFLBfsYSfJ/0Spx2PjyjxGn0dQW5+jj5aXhRu7LYcm2BoOEG9g253+X+
97/E/yGWfP5TUFwr0hLIfwOyg8J+leLxa0RuSYuBfcBky30RzKI0U31aAZs9J6nxFWym2RrO/Hir
/BnPLFI7OIBTsB9ROFwssnKuZdTCUqZcBV3Nkse2MyWiMErIY1UcRurNBbaaMrwcgpjgD2oXTTO4
TsvhKXJ7xDrFtHIXMnUZYfC5qvvZPgtlMGx7Qc4faFDaXfejsW7p0lVduWUgz8OxGbh0/ggSSV1+
58zyj2U+RueFzKtLMjHQ7EfoUXroj9qmt0Jq0bRCC++pXI/Eqc4/8UPEiSWT+Ss+RIpzvbUQ/FFp
iYP41iuKcxPG3vti8NtDKkrzGatucjCwxwsFZcUWT4EFUiazr3TSPGjskYeWzCBZ8fQyr5Pio8rY
8Qo4WzdxBIknMExw2JNA6+xY4BAEY6/7rr/kDrXshAa5lCeyf6g0PdYUkPJTsMmSO6IjTsMZ8hd9
VWaxqVw0Fk4u3oW69p7UgBYTwR/m5Dl7KrnBULJXlv0uGi19w2lhMX8i4vxw7flbtWClpCEoGqh6
4r4ypJKeAEHid97nQrdpcSYD58JyAMGecHLAwloufL8+Abpgb63pfSPtj37A62tiyLtl0vvIOsov
1tydiT75Tuz1qSYDgcgPqQeaG/skxl6+meDmn2d275/MI/RH4xdPoYqyXejIFrCHPm1mMqVqksNl
5YnhOEqq+NPsZRvSKOd2FiYPbgq0IvcGa5chhd9Ni7NNavElCyMuhA7EDVeiQhmgL2jhFrQuSX1w
LO0FTMnmxGrw1Zexj30cxqDRVnd0LQ34wU++0ZjspJ6rjzQUIRUCEuikAXYB6CEbTqJc3sWmHoGy
glqyqPusMqFtAdlYLDXGEqRm7ak92PY+N81tNHau5hZrbzGO2ddNMc/mQMo2PMQkxq9jKIwn8zKG
D44ECMc9UIFms7H9tn2UniF8cN5ReuTUF0MFnHAOmnOn6/3rqqimi2rQ3bqSO+3tiZ2l3I5uYxW7
0fIX5Ge9Ts6htNH3BfP+rqoIQDbuOH9ObTu/sVr/COaHNbjknhVc9nBdnL0Ocj8698OpQd42+WDP
0tK3KGrjHoZkH+kZ56nxbOAwIGWMc2Oj3Vuw53dzfQiovPVHTzcFcD6Vv9PIuNDBfayW+lRm5b0N
AHEHITPdDtEYbeehiOAwAjFc5GLzV5PmTHha3s4ZxKJ4AVTpti6lcIty2Nar3c8FmbzPbHj5dScT
2mWhObFPJzhhyTbOZ/mp9CLrGxH3eBOq0b63pri6hCG/1vOioP1q1WvigCrawUJhjXV2njad3SSX
g4PWojXGPQl0H+3ht9bAvWDLoetbjkIX5Qg+IElPVJgtH+aSDwt7Xf8wp354VOF04jq9PiHpE3zP
B46PnQ3P9REibHuHd2JIt91U+ueaVCCw4MbRV2E2JYARgxDKudcQxMuKkji4k6NpBd1gZhYaTDQU
jso3+W3FCiPxxXK9Lo0c3id5j2KPSi9c01Fa2aktgyh/v4TaV/cZxWl1NI7qAGCoRHbNtwXJP30H
5oxsSYrx+UBHF9QW2ZD5e8HaBERdNfKyqexwW5bV4CNQsJ17KHAX3Dm9dzkX7WuFHaHbdHEGjzj3
nI+zu5Dtqj1NP6NufNKFM9JCKBCnmag0QEu63HjOMB3rBmwKJ1amd+ByaBc79s5W2al3KpogJcs3
Ztyhe1Mf2jAyZ2PEtXSj69G5L6Ia2147wfLcAJ+UoMs7Y66hpHyiLRGA+462ZOwT1erEDooHpaYI
43I6urQjqrPsaQ7kXdqFxEaonM11JTtzzZIx18GQhBdV3cDwaqvE6vYotp177LTOvZXyl0JVyFON
tXTbTmwY6JUItdAs3yWq0yfke8u7eC6LO9e3rvne9WnC/F+ioiaYWiKM8bEMyAX21tpXhZyGpo5w
kpYgbOnwEn+W9ZgeDcnVAxqv8tbnlrojB0rnBdokqAtw9qeNFjZtT/KpucfhLx5pHyHGbQnQd7hL
rdbbDs4cH+KaZt1QIAY/Z+tTHTCszmsug8TzPzTsQ7jExzq7pIZfbi2IwRmQF9nftwPdTIDcptEt
/6s96i4pt+hiwgtdN/mNWJPGQWW7XOJ1599UfuKgUxrAEEHMqRRQiWZ5V/noDJPJE0eH2APjaS6K
W6uK9y5ZgAeJmDA+kXPNNjCZ4b6cgwuD3YC6OTvznKKxyBdoPyHFC76XSRMGk7Qc7+cuy6/Jmy83
1VQjoFqEfSz9YkEr0ljv+6Ystha9J6wIaHHRRfLM0RT36VLXPhYLZLg5gk/lDrXeIqkLT+rIQn+Q
J9V932Ut6jLbv0zofn09q4K+CjSHOdBKajyyLdMXw+G7A7FEtw6OjXRDkQKxOiEygkpnvKyiTLBr
EUZ0fpjfjgl3wtrW3T5euuh8ydVwZ5O+Q3o/EnJtmoJ+jgltMOb9mI16GyarustRXvMY9kZdRLq9
t6us+Zyivmf7IariY1CfYdFx1FlZnVxPaLloIwN19WDstDiZUXg8+KTVFv6q69+IroVUvBRz+SFb
DG2m/aKUZzKxwChESJupO9Sc/f6gICr1C1+TmhKMwz0x+k5A9/86mBhJOrr+lsTFwbOy6LpbPHXQ
jVz5UKK6CXE7E4EH7tckDy0w4es3SKcrFktSQbhdBQKbGYHbScZxdZ5FY7ajumqfuEVLg7QWORAd
NVCIpWHz+GODiNN0vMjCMHpcCk0GdAijq8YBn8YNzuZLi1A0nM6OldCS1BIAl2xj09uW4Dk+W7QY
vUu7Ltz7bihpdDCl7j3eFo8EMjNrQhCZdCW6i9pi+JpOE1uB72u2GTWY68WMK+m1mUnk0d8s8E4m
y+dbE9A4dqXC4LU1Q2SOfRlxq/MRalz/OJbblcq+mXD4fK+SOLwIa9V/rUgkjoT2MUqIPLNXg7Gu
KaMAt3LqnQgcAMohRYlqu0B4Mwe61szXXT+oXaMcCkHIHLfAvqPrpPRJDozr5V6KoXkU9dJfRqGD
WMtDlH/94z9y02BBZpLs+uqjQAQGbK95TID/TTvQNCrdWpnkAWpvZn8LW24LiWn8p0SW+XcadXmn
pqj4Z54PHkiVsYn32jjm2rb85lHlc/Ox1xiHN2GQLc7OGXz+CNLv47xM9vXEzf/YGLJU9MhR7Xag
MOhs+oxz6K6cSn3e1dPSQ2FjY4rnkf8KaimGqIgR98f0x+EUvvNk+3eo8keh9/+GHLEO9P+ZydZZ
A8P/Oeg+rb7W1bf+VdPI9d/8HXQ7eGZtB2esqxSWWoKx/465Q8kfOPhclScDm2Lkv4Nu+VdoB1Ty
ERCgAiFlQwz/j9ZjVY/YNnX+MPTsIJS0V/+TsHuNHP8dWVIE9aRAbIKqCNgJt8Q1CH4W5CJ/9iI5
krEtEVjR4sOJIey6XFyKc904DQ490n7mSmMDLU/axC7JuA0F2apnc/arYPslTeHv3+GRpyLXT12b
Z375O5LAzkxD9e0wCYj0wMVqXV2x3nOzCdPW/j5X1NmgjQ60vBMhP0jOKbrlok3ufv9LXgoB+CEB
WQiBHxp7MzPzWiJicBT1rek9rrr1k4Uz+YlYVT9a1eDsxzAzbzz4T/PPcGhFeHAwEn8nXp7Pf+Qq
axhyQ5eZIXCvKEF654nbLulG24m4svBnhNsc4e2XoMIU6HuRuvn987KSXi6A9QcIJ4BFgxaJHOzL
iad0UyBb194BcX2IP24sbr24L4//wSirg5gW8ySL1vX8/DEDwTk6a4dZLbr6A8ChaB8XQ/YGZ2HN
yLxYzAEuLxQKmKRXKMfrFBKEzTEmhU27Fd33Z9ruZzhNdDZFdvlWG/afp40sjY8Si3ar5JuCV0qC
PsxmVCGee9BDkZ9LIkCaGdnp/e+n7ecHYq6UdDBgc9VFT/Ry2sBnNuGEQe9AJ5ph79d2cDZYVHqj
MS8efz/UTw+ELMpjU8EfRKKJJ3s5VBvHuVVIzDP5XMImq6FW2aYJNr8f5acHWg3BGLdB96HjYs2/
HAWJyiwlJohDP4Nq3HdJC1Jv6VVNB49UOV9/P9rPzyQdvmD0Xn6AftJd//zZ5hajaQwnhOCHDHVx
sqUwyC1U6GF4+PNxJLuxy1i2w/f0cpzJdMDLxi46NGFS3igb1VeAIfPD/26UV3MHIaWNvYbWbaPV
jqd1LjHntoRqvx/l9RviHMAl7imfzcimHfirUdokE+6UV/oQlM18GU/5tMXaVr2Pk645/eOhoMqR
5QO/Qg75dYKVwIuOvN2gD31UuhusGlDgOnu0PwaK/eKN5xKvd1oeTOH8sHkskssgH16+pLIkxgRQ
YA7VIlJx6JM6A/AeyOg8F9NYvfdgomS79f/g5CmTyD33evinVyNyt3IrktERO9UvpABSDDQg/nus
jJ43wXHxs6Ya36d9Xbd3vcpD0oj08qFPmpNTRfakbpa9CIrmpi4B7KA3CZvhdGipnzvglfTRG3CA
bMduhMKqy8WpzlO8FdEpxkD/uCQyHI8NEuvyVGP9Jb7IJ7trse7k1XvXnroL3+moHReDsMwbuqyf
V4Nrk3Zez8LQltJ7tbLHMXIxUdn6UBJqERLRHdejmHUwWTG88YLW/1fPN280d7YIAnZvzn/JgC/f
z2yppMIAoA95S2NG+o/4x2iiWUlVdda13aj6HApgePunSxBhrsNpAcrJ5wt+tShQpLWrgX8+IIgA
ahFTDd3Y+HphtjflPyAarqy/7tH9i8lki6W6h/SXEV8r6fq4rxKmmB5pGMK2QFjN6ToPMJAytfvj
53J/yNzWnXY9cF9OZp9T04kxiB3QcyVHpInkwLUpTwB4iDfkp+uG8Oq9wQb5QYRZaTGvDw5kK5OY
GmMOliSjFM4Y+3Gq0H6vKt2L2gYEHIKrrjfunFl/vIEARlO+XOlNirvyq0tjNjVkZ8rKHLoyox2i
qLOmoMzbzst2Cks97f90UvkU1gOZ50Wt93q4VoWdW4+Tfajo57Sn99NNtySCtuJV+cZI67J7Oaew
JjgfuZERHrBBvnx9vgLT6kchnXpG+bUfZHQYrDn/42+bQXgQtmB/jQLcl4NwCfeHcIa8iqMLtR4q
BPzwyQgNHjHx72ful8/zbKhX33bd+w1I1NI+NJNDbl8lzZHEmf/Hy4EH4nZBdVOiDF5l9c+Pe87l
UtG5ajnQKqilk+wwHiksoBagV9wbc/eLB/KAJznEZw6GavVqqL7BoOe0qX1Azi7oukIvyMZr5Rtf
8etYBEmsBxyQXA53Wem8FlyHnTUg/lH2wc3oDb8h/Y/+smrs9EsHUXsv5sVK3xjy5z2KIUEOck5S
9OTLejmHnCa+Xba+fVC9+wCAYzgPiuQTNsjuz18WYSe3QDgZaA3XKvWLl1Ui5iG7ZpPVSef7aY7H
s2kZkuMcJPMbX9MvnokLhs3SWKvYSr76mjyhs3xZaDvjxVkUnsRJ0LhH0vYdXjAhInPyx4udAroL
1pHYQNny1U26HJUFSVIu3NNCs2279nGgpP1G3PiLpfFikNdbH6dpKtTCDuEkGi1kjeazTczWGufl
XnR59ca6eFWCDmCFCQYMPeIQVmXwehKrvlnaLnCXQyd6elxEVaHpPyYnSp6tk9AVRZQVCTSgzy7f
XrOWdmnpR8+7gAbAd5Fj5+deOtZ6b/Oiok+z171VsF9XzMtNk1uSzw18jTBluGoYnq+oWcSparhs
HXrw3LRKbT76wog35v1Xg2CzIUdhB/CaXl+POytu6kzm5uApu/1URkF0z39K3xjl57fL1sJ1CDAh
E0/x/+WjOFbBXRLCwGEOUD+ZxVxlc/M1KpfvQWK/cX6LXw7GvcNh8nwPTOirwWavhewT60NXqRjy
b+qOKLZRVSxXxh0R601JWetj0/RlTRW28esLU07tZYf7w72O67wprsqAqs6wHS3RTedxXrcgC6oo
7LdmpC6DakzCTxltfJ8IOVQDSZrVMp+IajFUIH2w18dOyOYut73hHVDpVZFlNUl4n7c5lw56QMAd
PcuGdKl2i52n01e38xvK5mXedk8EGGuXJnbSacOlJ7uVI9j4P95FPNLrzBLbIyYF99U0xf081kXg
caVSwLIwjWdUtjxa7MCteWOonxcZ9z6Cfo4WByzY6+RC0wYWh0tLa4K6ohncPNHyUWK1/f0+tXrW
Xn0wPsYOiCAMEXocZC9fvEuj0LgZxXTog+xLqRfz1dV9SfkltLbpvDQX8TjXFz00bio8xn1X2avf
9/c/4ue92XcIyFDXMLtkwV6tdB3QVClu2ulA5wHIPVk4fkC1IjaDH6Vv0P5+nlXSnOxiMOOxtYkf
0/EsG5D7YVuWfTXRQ2AEFltz6UbjM+/++IE4Nzn2PfiJKIhe3ao80aGTbXkgIifKh3Jxb+EkCFQL
rfsGFvAXc8dQkgt+sCKE5frnzx7ItvJ+iCEGHSIaWN3GRQqPh0j20bZ09p88FVgMdgifo/TH6fBs
KBU42mrgAB1gm/fH2p/Lj40r5ZUfA7N9Y0n8HAjynkCZriZH5QEefPVYJkONIWkm2IbhPnXSw5ir
uxC8vUxcuq8X9Fn481e2bnyBIioikHk1j0sQjHPorwPWNlybvi72le2Zk4pg7o/nkfwa2UISzBwh
aCBfPlubemB3HXq00YcMgS5MdhwSSbAvG7Mcfv9UP+c7lEt+khsxqRXwdOufP3tlYReMqyLEPdj9
Elgw1DvYJ4ZbcbuxxxacBucb9dyMJmRXswOcb+sqb5n/MCWruEfiJuUjBxxKSPHqVyx46CyA/e5B
tFAZ6LcFQgL9NP19A7hyv3/idWG8vAAol2y2D4yPM5NL5csnBskZD7qyxSEYeJpSAJezrSTf/z/O
zqxHbmPJwr+IAPfltTZWN1tqSZas5YWQZZv7vvPXz5d9L2aaLE4RLUMwDAhwVCYjM2M5cc59K7en
DqpQh5aNKFdwN6+8JW/StJGiUkU8sv7sdGl9DXMeaWKnwL1vaWs9ji5uEopxADdXSfxktGFZj616
Qeag+5CajXEMUjva8ZMNK7bKPUUdm9liqrLLXVPgEoNbp5YuugAGB6WhuqJS/OYMEPkvMgrNURSy
dWP11kRWoc3S0AQujR40KVTefzRgpGIodjbt9vMwOE30jcvBIUtRe7kcIysdAHpB6DYM3CC3hjBY
x788oSq3c2/cXlSYIoehcUabnGhtaQqEg+ZPUGm7gjhHP5aQlU0MFKXULtuoVf7sBgVYyaRnu4u8
/Wai+SdebcgpaHesUgxpTHwoS6PIRRLGRh4REeKRxBDI1xs9kCiU+BMH5JNRJVutMAl54hDmVS8F
xHbnaQZcZ/n2HnH1zWp4kKnIApgRsRLFv+U+9iooIQvZ+0s+mmiB6gMKheT3Oyn7zX1II5f8wKLb
JVpt6+YQIaUTxnA7XRrEOMC2KK1iH0y5lfPjkCGQ80Bx05H+aVU9N49lqnZgawyHEbe3eg2/AzYH
ogM44zWawqvVwszg90nK79CzJ9q8xmkwzHepo3wY8rQ7MUJY7Fjc2F+dK0s2gWszMvMiDfDqJeip
LrSTSbFCG+3K7Sd7uLSIxjy90VdMXhkmpykFiiNhrSI5M++V3ITTx+2ySj7lFsiDEsqdHY8Uu7O4
47GCk3DqWAhUB6v3JCr6EvIlqDvKbgoPTEZYx0Gt/85TBK7ur2fLEuz4oqBENYl4fPmdGF5jkHCi
F21l6t8mMcnXwmqKYzwH9o5nip1Zr4n7HXw9/yJ7Xd3AFfNLqtOkmhsWqCemI2Meo2HRf8vi6Y9M
QjBNk6fqaUTi+Pz2NTJPLgpmFLHA9y/XWHZN3I9FoblqY6YkNoF97acsP0HWskdgIhZxs0i4wYnn
xBKN1SJHW521TsZUOCgJEqsgewt6Sl9gikkfzblPft1f2o3Tk/RRP1XYUp4dBhuWS2vnIWfmqdJc
1MHak9k3GZOrjLjct/JSSF8tiwuYaga9U7r4a66HJhjhONaoJ0FKWQM0K2G4O0OX1Alp+Awk+DSA
ZzwMaekgWRlUxvuZQa+vEPUz2gxrtWoDE59R51SAAvwqhooRnUmXi+IwqonRPRvw0u5hDjY8W4Qw
XIfk+9zt6nJrDI2xJ9qwqitlY+uWfhqiAysHntHo9luvHr6CJoRP4JERb+Xqq8PXYFv2PKiuDy2V
YN9tryYkxQ/3v8LWgihVUi/nUkBEdxVcWGrSqAoUVRR9FBQNAtBbQEtTOOai+PobpsT1xqlRkXRY
3XINGXEWKaXuOr2an1INfrI80iR3cIa3pqtsHcdE1NwIoKk1Lb9S2DPN4cMW7aaFOT9WeqQfk1TJ
duKyra0DgEQVgACQuHllBXGqkFtW0lx9GnqEqSz7AH2cf4KBVdq55tYMpCyHP2Co8TyDF3/dKZqa
rhmcJkZZvDDbyzCYzrmdJxRnAqU5q8qYe1KiFU/gIuPPMQD25zIcCuaZufZQaGUgr0j1nUt+41ai
UcBDzB4T4qzZRmzJYfqQMMst8iYCDzea31EgG688M8Exn6V255HctseIFWeC61ZeBW65CllhEkQw
uCUOow0IBXaWdOoiAIpxFP1931e3rkCYk/l+dA8Aq6yuQMiNO6mXAsMN6b/RZA+1Ty2zGDtL2vIg
R8Ru5ETQE61PRJQMDKwoE4fPqLP3jD43p5IK8RWwv7JjamNBDkQkkAQp4OjAxy2PRODkUCUzcuIy
BsAgkZTiOwiG7GQQN2G9yfw0rxRANGbkcIqlFb2MU0MauU1gjKxh7BxQOQ6j7POsZcVDEeqlF5vF
Xm9xIwYQPRdR7SUAJktaGjUQApWLOjHdMZljCB26rvwLklu00+SBuS60te2EqXkGe3/CNTl/v+8p
G9+QlAyyfMJS0IZrTQVGRuwYSkdiN7Wlqg8M/w+mTHQ3tMLqfN+U+EarB5OpMIGVMbgCQAMtF4rW
3Qz6gYXyNW3j3FRzBhlsS+vfY+7PRy8+8fXxUMdqB+Ht0IxuVfZJcLn/Kza3G+UTi4yD/EbomLwu
jjChVrTFhFyUOUHoDcrf79JTgtziO1nxh4IJ4Kr7RJBenqwx13aMb+02n1NQNQEEoMK1NA6IsYol
q7TcvlUbt6nL4QroFy4KbY53dnvrxLw2tfLlhmlbanUwVnd5bR5loW0HT0Fxur+bW1YYBLUYyTYJ
I9eJMCLHvZbTBHItP56uupJC5hKrzvE3rBBD8A+caeSKy22DTRHSzJRv5mT69MAw9zdRtto5/JtL
eWVEfLtXudKgzVY9MannGqGmX2Rj/ENGNXrnq2zdMDZsfrSP6YGa1uoV0CYwprrA9iRD+8T97SMe
Xz1RFUOHc4h+6l3S7bjc1rIc0l8YnBRQmOtTp8Z2VNdwELjggKOv1PaTp4FuWb4T7m15NgQcAkBL
s/CmxJ5LYaTFUYqZyBofESpWD9UM70UoIwV/3xtuTfF6go4WZR5o8dY+F+RaxowjPof6Tgsbl6qf
UEfXD/Oc/f0blohXaMYQjlFUWrrECFnTiCCs4cLWUqHdwSzHpFTWCYKlveaByf9qeTmyKB0wkoiV
AGYIx3nlfammzDEzsqY7DWbzBcJcC8YfyMQYvFcviOxGbw6csYclLkJ04G7Q3yhN2gxqYi9I5PaT
6BCeqFoM73sQwTs+f+uBL50spAzh3qJetko6LNJK1JYLXCNOUbNHovnopIV8uv+tNq0wx864IKjq
m5NlMapZNzMLipk/vCLS2gseonSn8XL7hlHjQKwHlSwBfVp3+ONYhpiLpNBVmKZmpA892HYIejeP
o+GSDr12HEZG1Zp6UOGCoNh0f5FbXkIr5j8oDSpwYhNeeYnVSlRqrYE7KhX8PsAJkbHvqnd+5FeQ
oyb+TuB++1i+aHChpyPzltgvrGqv7BXoJReCeNI17Bq40FjIcO46UZD8XffUrU5AK2zo4VL/Pfrk
cD7dX+3tZfmiwCTSeeJYWkLL1SrokttOO3D8HGPqHxLHrAco+Cs9c31o+qB86Rzzb2tqSMXuW95w
JtHiFwJhtHv5r6VleJ/Q8yPzcFU1h8ffLP2TDDn0ztfcuMjgCqF2RvYhMEWrM6/HTKjaaQirOEvF
ccCMqLkOSXLb5r9hCvIALjLx6KiCyuG14/Soz8ipobKgGA4aiGPT/MGBHfmPEJ4l9/7mbS0LKgcA
+USWoCVWtqIEejKnzkw3ZH70iGZD+hQNPHllNO4Nj2yaMgWwV4yz4KHLZeVSKbDRpelWtTyeCkMl
ka0IryzqGzsusXUUYMig2gM8StWd1ceqrdhpVK0m0mmt6Z0aIA2j+gEkQYOtfxGENVem5uZDVO7e
OVvOSLWYaIB6JDnQaj/hl/BVyOrAA+sRbE5FlbmxKVc769uyQjQMlJJysYG95VampZVFE50OV+kZ
4qyGxj4NQ7LXcN208sJjQR0KgNTqRSWr6MIqhcccCanoGfq97J2k9Nof9z1wywqUjzw7eDp+sVrL
YIdMVsey7gZSwIiGPEQnE1q0nctxw/mQUxHuQOuYoG51SeRdqTmFbMSumliMeyKNAFWDoeMCyOu8
cUE8aYQfsOQKzmAi4OXHoY0a0V1uYhfOc0YZhzC+oN+6V6i92Tas6DoPHJQuFPKFLuTrS4IQX+VB
s0KXS6m6DtYEBcRsJzvVrZttw4oIREUrFTzZeswqaFQ5R5kqdAm80PQYU7/9NVQBw6eR3Ly5MSyM
MSlH0smjfVN16YekYcwKUFjlR8WvrBNV9j4c9zo7twUukBHsGv1AwRdDbL/cusI3kUNpYakbRVX4
C7oDlsK0b8Ss/Z8wHKDZnUlQ/P9blrDhHRQoC3OEklutQj/OHMerwag67IYjvDLPk+GU1bf7DrSi
tAHER5WP8JL7g3eGXtDKWeUha1OpwVmrER2iTIuH/B9tsmrthFZLr9THsDJ6+cvMkapRe5Gm+I8p
lyPtU5uPPZpoCuqY4c6jdIsstAROgXAJ6BnOpQhXeRVeVKjOZY4dRy4w3Wg8dW0Fk5de+P70iYKh
bX4SBJi/ah8hka8p2vTVt9KwSuZaVVRXnoCPxsFZChFzepwj4kJPYcR6D+R+E/HxG/llkB1R+SUE
WmVs0NJ1YQFHpBvUbVKcIz9QoC41+nI85kA38g8KslvGgUIFPM8RciP9yQoH2TntfEBhZ5EgkFxT
ruWaAeYABn11p6mMfFQ1HLlukRRtfUK3foBhVPP99LsfdKP1WRnVYtDQC4oQjz6ouWakP4tCrv6q
clChyvn+77mJRPk5VHO5DqCV4pJdbQtaHpKW2EXiqsYEIUboKAxXoxL8rETB9A6hrnLHWW4vJ5q3
4uUloqD1vS5UAfro7NLm7XMkI3jOWiX9hae/uZ4hWsRMqIGu4pTQHVt6JGhI+s9hmlE4hRZPdbL8
WMZye7m/eSs2YnEaBQsXQ0kcRIp+9spMEc86bI1y7BIDUlVMzehFqg8u0/mgR7Uq6BqswT4aqa+g
8NCMZfqgc1B+dXk5589jBuXztbB7p4QMyZIYSVLDLoOlUOsrSP0VnU8P7UemC7F1q96LFW7PBN1e
9ghAB+VfMuzlLk1W55tGWWduZCIXfYTDboJWN/MNGb2TkrkWiqhWf0ZPLajOIFpV86jAALUnxH77
kpC3giyi80Mpjwb/8mc4lJ71ibgWQqKpvsK/86tykOBkUGsvE9nwdsBMNKx4Q4gn1qOyrdzPMfME
iZv2ZvaFac8Qhr4s+ZKok3mau1zacZANZxeAJgTDOV1EMOLvX12MM+pryD4FiRujnv6hnXxjPpsx
SnVvP8XUhkTXntFPZqDEul/Zof+MUExsZK4BjuQ8ySYS3HGcTE9Qfs8/eihGdwzefjI+FRLP9GYB
atM1WBqUWi1XfX0u3AqC3/ejNklnI6VlgMpJu3NhbJkCtQs4knNs0TNYmhpUByed48KFziE8m5Nt
MG9aGAz69XH+1lAQZALoCqoPELRrjOwubVVB3Qc2IqTujNwPJB+Iy7QGk40tieTp/t2xuaxXpsTZ
fPXJMiHhZ9QJOzjn1jFXB8heBxWSklE2dnbw1utZFTManHByR2ctxT2OpAvI9RTIOKXVsTPSR0Q2
UcJqJeWQJNa0Y+7W6YU5qBIYdyGGclbOqDcZNZyqLFzIkGYvbpgmIENtdsLPW+yz+FavzKxujW4m
phgDvtXo1OGpGWL/py2k3mY9gH2aphx8xhpyfIEZT49On7c/hiy1d9a69RXpg5AcU2Ugh1itdUqU
Dk2pEYeZo+45nUDBT5LcX2tdKc9vdxgAfLBR0HQAfKotHWYKC4CafiKSxvgDA6+1q9TArPsREbb7
lrb8BdCiCosT8xhkK0tLlUxWTNEsdefKRELO9pNjOjePkgykX/bLv+9b29pC0NZkELSvsbjaQqel
iWSWWeZKvQFfbTQpKGx02bXt1XBnC7c887WplcskbWD5JmrgvHcdV/8EDDVDILBPzZ17ZGsHgbGi
mk3ZyTbXpRNLQZIKFaXMZdY3+Eyhof63hZ7jokrN6Clxb+58MXEvLYNKBOShTRCwZNqr6z2cpThg
5IM9LFO5gM24ApmS+/WHxpGDfwjx5met6/vHMmqNnULq5pbSkQC4gfsBs1r6yqhF8dhJeGXtdNaT
NkYQjowDhn7j0wmWFWgNwFzTd1/amXMIJA2YRdwpROxKR2KSAk487eyjcID1PhKbqyL7Y7JifZzr
sqAAm1lYIWiGzckwP0+c/E8KAoiUHhrFy0obvuf7J2BrD4EeEaUSA9G3Xp03DXVbppbN1FUkIJQ1
jcxzTQr9+b6VrXNGQ4JGPzk7werqnKWJDi8AnG7UuPvmpzGkY/ozDAAqfaDaHiWn+9aWJwCQCI8n
vAAUe2EJ5qJerSlG2k22iyhDWXKEh6yUEaFAhcOKPljKCPt23mt+7L7dppAfoS5FoZuBwZWP+HJj
IKeeeyXShR8nFK2hrtNbiNArhMielTTKP963uPxyL6ukVcG0Gvg0kzLYapUWvFgJCUDkUe7tvvtm
JT8kSk5p576Z5acTZoCZchVjByIMyDeWC3MiKOp6pC+8bEbPlV4tfYvUGd1CLvc627cr4vYQryqB
OGLDa5Q3wrCawoBY7sEc6BdQhkWQdw1tku34x8aSXigJLFDDYsBgtaQ4r5MoC1TpEbZOGICNMjoX
YORPk6ruFZdvlwTUGFwUYT/gCCq/y92Dt0ZS5lqpPbTE9b8ma4JgUon9PYzuMpniI3H/vkx7QTzE
I62LFb8K6MqpAuyfT4OnSHPWnSyttbV3Vagy25kbQfF9zqMwhoQ2y3q3G2o/fK7LvN6LEm4WS5jH
1A3QBJ0it7IevYmNbkb0O2u8NI4UBepJgZEW5EV7rZWbDwjFiDDBCRedfH1VAbZ6ySkBDTWenJTD
qRsBujbdXHmoYEpf77v/zV3CeLFCM5XMUFD1rKNyHfUDtUu13kNkJ/hapw6KUlaLAumpM7rhG00Z
e69LsLGNACspovOC0wVfB1u+YRVtXqm9V6tx+T5C7vCQyOX4fH9hG1a49ak3EpTTk1g/ar49j5VZ
673Xm0ZRXuUU5srIGPTiet/OxgYyqQRcB78QI5Crawq8WqrICEN4utY47yapbwEG1WkXwFdqt9Mx
DfdYgpYBiTgMAgttQH9ms/s3AmooOJdILQqLldP9kypNfu17ZXSRdkDNRVPC73kj5ovVCV7l+4vd
cEwLzBwlLQT4gDKsbpbKKhSGOqLBgy0bXXq1jv6syylxmZ7aQ4Fsm+Lm507mHnNWpuQZmReIGAeP
Ogp8uiXg6Ow8p6n8pESz+ev+urachZ0UZG9QnTAdvbxfAqhN5qRqBi8pTO2nmre6BzXWHn5ha0m0
dGDGEoNYtHaWVmwGOCAWlAYPYHNcH8JQzZWjr9NsfCqQM02/3V/UljkeT+ISiqIOTbmluVQdy3DU
/cGDyTE7jVZbXUp/+DbM7d74+9YZoNoKOA9GJPLG1X0VaGmQRXEyekCo5r+YZS1/9sGkDNc2LNLo
gkxq/rba6n8OAcAMBz+EsgCPXC4OfGg/5EY6evBZqtdUk2tkoJ3Y+NGWMN2iIRMgQfYb+6kTK0CB
R/q21pdLlUiOTSsePYY5sr9MZUJkQ9fLwzAEzd4LcPvgEU1SUydeJve4GcfBCrwAUT56rYruRixx
Rx+kOg+vXesUH8fc6t+nbV4jcKcVblGWe9XXrTsGjgA6dqQfou613F7FmLMeUlq2d6j6M5J2pFsZ
mk319JfeqSoKZ4hWnYmFYdm+v8ur2sPLl+VoiFYU7xGse6svWw5ZYeUTbosa/dg+2mMcVsdCswIg
x/CP/hvIAerBelDnH4Km6T8qko62Fwphx/s/ZOP42HR56cGJkV5lnX1NlT/MDaQiPMJxean6uTvB
ZvqrN/xu5wnZ2GwRfjKmTKuH62H1hESh6s9oN48evMbTgxTp2vewaopLVo/K+9zvu8fAkNQzsd7b
phv/s9cqDIvCNkPZ63uvcMDqUAIfySTKnvHXNmac2K/fNOX6XyvM7jDkSlkfTu2lM9XQidOTKkav
KtvynCtF/txa3XAmpot2Xv0N7xE9YCrveA7P4zo3kmJY4GB1Hj27pmf4SWVeGakhVYnfCZTacATn
XecHLZxmhYmXfEyOkpa1CMsEZPY7HnT7Xbl9uZ1As1NausnTynhOFBvqCG+U679yp/uzs82HZhi/
1jrM6pXsH3y9+3Lfa29fsqVN8fevIuU4b9AAQ+rbk3oOKBJNzbWyqmjHY2/PBsRgTMwxO8RMLAna
0gryg1HfZeJxtjLrz7KCNgvtiyo6+LY//nN/RZu26GiBrBITJfbqPlACtLmgOsNWAnm7zPwjTROk
jQa0/Xbunm1TAmFOx4RXenXrofaVgrRmWfTbpesUxekVvp/8QpF3zzc2vhO9ezCnUEoyHLXubhHX
T2MWDmQ0UZhcmrbOHtO0CHZqZWJv/q/mIk4e30kACcg5YchczzjY09RoqTwOHoqS1SWFJckJn0v0
FA7wuhVHPTf2ahPb6+Lt4hAqrG0VdJgSOixyyxa2Ay9TxPT0UwEP406BevNDUdMR0wCcr/XdjCOo
WW7NEDl3wH2Y4kCKcijtY46S2I5PbC0IP4cGjHibVtPKJwIEzUKd2oDXwkB4mIxRPldBap7vO/lt
BEX1Qad/TiYGuGidWmakZyUSnYNX6f0j+jNoXA0VyosT6RiSd3uL2jRnqILtg8IwWeby/Co5tOQm
qqpeNKBYg8LX8KEZVevfXlakK+WlPc3nrU206TMx1YOzExUs7VmFGcVZ0o+eXyUwj5fZjCRcZHfN
27eR/z/jL2KqDjrL1V2hTbWjCWCGp5WWaj3ZDTTRJxjAB9RNha7fY9goSfFw/9ttLE5kZFSSQA6q
N8xKQZdRXIF00muQCz3PfvUt0izjct/IhscbioCegawl0l6f5MpvJrWzatnTSyV+SE3o9VTSrwe9
Qr5gx+Vvg88XHAxtCu4l0r3Vez1HM7qjtOs8aPbSywh/Z3JI7Gg+F1TkT2ldRwjTGQiIxpEUfZ9q
o9/5AVuLBYjzvz9A7PirRwyKAMXPw673mqrXL1YsxQetR0tOUorxNz7ea1Pip7wyVfRo6lhMvHtE
ndZpQOoVFYtE3lnQRiQAsohchSBL0Hysd3SyIShFv8VLbHs8lnjMYQjQMcqaKT3mofIzRvzh0LR7
vYst13xtd7WR6OXMfj0MvacYcf8AlCp5BzVfvhMNbLwyJCkM0YF/5tytZ/aRNrURIKCgAxyY1rGK
zoQP1O9DGRTBP3Ts/ENXI3Vx/0BsbSnv54uHUixbF1NDeM6n3qZw5YDa+gaxWu7pcd9+iH0zvIB6
aY6R2QQfmK8odtoyW94JmocLhGqxiEmWLoOsZ+HXKctF9rl/CIL+m92X9TWCPX0ngFzprr+83zAY
gQLgPUVBbt0tHMwszpGKGLxYz0ZXjZC/OCh1Kj9qYMJOWYCEVJ9rjTekeuNGRe5AvBY6wPspL2go
rJ6VwEENrp1kwm7Evfx5F+fyElGvYgykX8XjKBqacEcstwP5MpBpaKB7EtH9wVay7B1kj5fSTqqT
0yJxS1PHOBVzUF7SgoR9mHz10Z51OI2lVjrPyHh+vu8amx9IoBl5BgSaT7jOqzOtNGDh6k7uvbg0
Aley4/CLOivT41w72c4X2nR9+iLYgr2FLuvSFKSddoY62uBZMyXMSzRmWYFGUpDWBxvo4jvZlPzh
GI9htRMBbZ1snjhyNxBmdC9WN0qllbFuTQnZKbMw1dmoUYk9GKMx6zvevmmIQosoEAtGz9UKTSSg
ZxUpUs+26/4YM0t7qKmU7VzDGwEJ+b5gnyTXJkhYOVHb+zCgOvrgFZGZoPCqQ5yYwa0G078CDfrZ
pGnX7Xy7LTfhBIvPxi4a60vZqDVwbKLoB/W+86WX+4ljFk1PCoHRzuu9uTzQSmSktO1oJy/dJM4z
Je9Sv/dyJ5ffAyw10ARVzewg96H8Th3RLb5/BDa/GrQcBs0DomRbPPGvjkDZm5KSFrEoXsyRD6uJ
kATvu6RQd+7+rZVB7sMQiBidgNZzaSiLQN/JQ0uOW8odKsuJQizeadP4rYwRzL4UUlPulBM2TRKX
EPhDzwAOcWkynSdUZCNSJydUQrceuvwzGhi214eO9qmhH7RzAjbtESiD+oeWjKhyaa/uQRKh2krZ
ttZPckVjvMzk4EEyYcLRUW6//+W2rYFhRRyOe2Vd2FRLmLLMUB48LQudj1qqzl+qRmrOTHJP17mZ
5R17W54iGLR4SeGZpdy1XF0w54qJEAAfsG8r5VAOOTWKKdZ/y8zLpAHwrxuQed7l8exEdPDqpk0+
JUozPqPIOP7OpwLDwBUCMoT5o+ViptDs53KgNaJIbfBDCs34DGIx+g4ba/FtSN44qvGf9xlTtHOJ
koHFrpJDxa/1oece8ZphSuKL5LcNisRIa/x53ym2ripxeYg83hJTG8t1JWrBPEMajh5vp82QZVJe
BidtH+dQfRug7b9L+j9T63wXCVkDPVTKr3BPRke6PeUhULon2dcfqlaPd+7grfeT/SNrIpEHxLm6
PmbHV+uywvuaPDGvQ152Z6dxwoe+RHN90ixdyEKrxvn+dm6dMXIo+tXY5Exry+1UgUChrcAZswMj
PQ/wRIJxq9WnOQRXcWjjZo+XSXyfdYzECQNCykPKdJn4Qa+vYwNdt37m+yWMqsLdmnP4D0iLp19b
lL/+GBg5PqfJJH3MjEyvD6WU2//8xpIp1VGRYSqY0bPlLwhtSBsQuqQuCnzbP6DvLUtHa6AEMBit
DdVz7QfyzjZvea3gVqT0K+yumSOl3JA6OwaVBVBLnY5+kpgfCZDi9zCVmHuUz1v3mC0Y9imiEI7d
lIT8zBl92CA8uU+VzzVnRDrKkjXsRXybdmgpI8cuSO3WrwFtSQryZk0xO1WsQ5yHxbmDjWbnItvK
bphGp79LSA32YZVjxHWoQeyAFSuY+g/2DHddV00j4VAVz8idacXDMOfEl5np75TQN74a4j0aOC2H
IihAu6WnlIlszQTxdCMAQnA4HOMIPXGAqDkkUfedctMU3TQxes/jugaqSHWQahZdHo9tCL4iUg8Z
cipl1jnO1dZ9uy1ojgSVr00Tbx2oGFMLnlCJiPH8OYCQMhiS4iKl8hw+qiB294pCGxcbk2iMxDMU
LwQYVjd2MNgTwKh68ny9VuyjTwT1F8GCoh46We/+NkLHnF3ThjL57YkBxxt9Lp4jXafou/x8styX
thJw0CUosq4VyNB3QV78V0T+/xXr2DgFgFM08dQK9qo1YwJKP7U0tzgJ2IrsIWlVeLnyaI+kdcM/
oCARkB/mE+GTWrlibmUz+ibd6BW1YX6dUIN514BB+Co1OQbv+8fGm0DKSC2UpiNX9XqGKdGboJZM
B7fvUO1OolY3jo5v6OlhiOJaPdmVobz9kGNPjBpT+RWjd8tPZTtjNOsaaQd9+sY/RFVqzk+qllbZ
sQM28r0n94kOeVYid0o9rN3TlNnaXg4dhws9IxKFVbSkTFTrpXqavCgts09DAQj7FFZdyaBm047V
zr2ycSKoocNwJSZ0wcuvs3JaEPYkabyBNXrN5yBsJHS7C4TCzgozItUD1PHlsxWVyh6dzYazikyI
G5s6PkN0qyAjoyYHonKSPWqd2amFIejZakxjh35pYzdBBYgn6KUQsH5hY2j1ac4bMnjFuvQyWYd3
I5ziYyL39o6p1aTiS5BGwgWaVXw5ykOrvez1ptaSuVW8iKHI+jCHVEjBkQTH2gSL9CSJt+KcDXHG
HCC8Rt/L3M+lUwKbBbMrvdKkO/XNrR3mYhVxPQwWzAEuPTmeJjOkIiV7tQGCt4vl/qxKbXq6f0Rv
rYj5G8pMoLlQq1qP99W1MWZp3MneMCJ/2EmtfVUsSdpZy+1FoAkiVAEFFTnE+js6YWU6JhVab3JA
FoyOkv2qkCX/UaIu9V6mdfv3m1cFbFjUH5iOgYBVrPpVbIjYPFBNLdO9aSqmf/tZnybQ81q4F9jf
hhQ8e1RXKD+D07+BdESNOmVcoahnFZH2rje7gOlQKXxI46D6CD2FcY5DwW5cG+XlrSsEOAmJA5Uq
xvlucE99ZylVrue1l8V+fLaMmQ68PjvO598www0ugk1HEHUtNzIRWG89jxqvM6v4AmR0eDdr1l4q
dhvKMyzFXL6gswR25KzyZcWsa0ceusozJLM9ZamVHurJ+AMglk71Iz9bdT8emir/yGf4dX+BG+AG
bJMkCbStIBtZ2TbqWO/KSa48WxrAeTNzax4zGxq2KYy6A6Rd3UVLC+tEHd45GalSfNaiNHv71xRP
P2gTDgj36eru0QYKQXMpNTzKM7zKdSR3ydGcm7i83l/u7UEU0ZMI2citqX6vDkaEIl3RMBJOX021
vqZJ1U4nM5hs5ziW+tSdmMuo5g/3bd5e4mTYgrhGES09yu5LHyoTfZT0quy8nGbJB7BWhfWznuKk
PI0Zrd+de/zWGiI4gq8PpC/FlzWtHV2hXLAyvXQuCldrZ/VDx1VdHjgse/OoG7ZEXYQJDESZiA1X
K0Md0dGDKCk8e4jDq2nG6VFwDl2lWVV2XnrxYZbZrpgGh5Kdu5qpqjX5VMR1NrDDhcdkdXMySvTU
5y5tPt3/VLfugRXoWZkNIN8jjFl+Klmtcj+o5MJLLIVZ78KUngLD7j17jqRPWc08yZvtkTZzsfDy
CG6jlb0knP2pU6PS0+pW7w5SpKXTARrHrD4CEkjiY2CUyGf8hlGT/AH4kAgUVycewjAYUxKz5HGw
1APtvO6xBV4BCWHXPCWl6e/4/+2nY+pa3DBU/JkJXQdpaRKikCTg4IEsf4u1VroEUzWe7y/q9iWi
FQbqhXI/RZibhrmZj+rQaqBS5LhRjqE/258Qcp3cPJi+W0qYBofSyu0zHec/7xu+PQNEDmS0ZHrU
cW9GhvNAV/1RokbgZ2jSv3dIjL7ElTL1z2BltTefAi5oQVVG2Ex7dH3gRmuICkayqdlVEKxoUxQe
K0rlO2nt7Qej9wO+h7PAIWBOcnkK0ioBpWWHs5cPYwA9hN7aMaLp/vi2wUURckK6BsIBRD3AGxLL
paHIh+hmLjrVi+F7e8rssD828F9+gGlhOPW8lTv52O23Au0Anp6mMix2VAeX9iAwiM1KzTQPqk3V
QRJBy0tUIevKueqFbn58q2dANc8xAxJDMQLalaU1owaEHXOuPatu1ONctsUlMMbwfZtCOXLf1MYr
TihEqAzW80VaaGWrHlo1daaw9fLeT692rDJElYTtr1atfP+UDlF/Klp4bwUY7Tnpyihn1ESbtJ1T
uOE5IIxRhOamZshwHXdKThxCnu50IB+S4tQi1Cy9M4PSrneulNsPyUgt6FICMvaVRHO5tZHqx3ll
JL0Hy4JOE0qljQgKXnoI20HZeRNu1wR+imIBtSTGZyhgLW0BqVCyTg1GT0O76KTK5XBOCE8O97/g
bSbrgOPgFgGlLAbTVh8QGpNY7SXQTKijSj+GkNHoZ2hZFDdphuALkLdYOkEczdz+fbvi1y/fVWbU
qIegBUymwGzccnWaWSlWXZSjNw+V4jZlN7hzbyTnpkiSZ6lO/DcfQRgBuLhgvAXnydu3tNdaCWyB
0cgNFk7ZTzmN20veNPopYo5mJ7S9+XDM8YKqZ4CAU0Fiu3rn+nw0BqZ4NLZUV869MliXpo/2xGk2
rZB/wIhJ2MUjvlxQaGQmlFqS5pEn/Qslun1Q4ajZ+Uo3rxtLocAhICni6lqXbqmnVC0KpaaXDkVY
fSkRf4O1PrbCLHIhNTL/ybrCGd8HUCHl16TU0j3BhI1VavgJ5AACtU54tFxlVcR1Ai2F7Dn0DC+t
LNlHTQ2VnTrjjTOavKRwWvPCEeLx0i2tBBwNxgwd2YPIunsX6SOzcIrUNO/0WtBkmEMwvNUdWQpo
VqJXCu/0R1eHO/L7slUjXfFaJQi/T/Fof8zkxH6fFWry4/5J29hCcmTxCXFLMX24XFxrkAiUvq14
yJZPJ39qQX4yqLPzdm9sIdQbxFvMwglq4FUmFemZT4xgGV7SmOPnMJKVI3IT0ikdh+xsDVp6ub+q
m5uYRgx5P2ECHBzovK3s+W2IsMTUGJ6tB7DLJ1qpUHWzS1D/ymz18cN9c7ebKKRcSN/EsDeiACtz
jlxpbRvDzeMQMRQnZDxK+8C0UvX9N+xwH9KIBYUJ387yY8nR2BgdE1dex/T/cxbVRJFl0ew8Y7cf
i0IbkAMx3Q2/zbqu7ldMupYlbAYcvIdaztqTZJRepdjSKY73qMg2vhQvDGJyuIeggVsvybeRES96
w5P9LDohvJMeGBTNT0zQ700abZiCkoWyLPcvT8sazRb48If25mR5qQSg6FemWbl1qEs5CC9RR1lq
J9Da2EYagUB9xLA8F+XqCu760EqM2Lc8k3r2I80vqz4oTpu6ZiADT29raa9VsbFANpGojhuDP+uU
pnSIoEyztD2z6JD2keLu4qdJcxn6+s2IItJ5Ln3RZBIKGGtEUWumRilPA6ZgHitgjUM+8oy4c6Ic
iiKVdxLSrYUBuxOwFMrX2F36fRaFeT91puOpvjW6nVT9AeNbem1UdecgbxgSYr2M4vNkMvu/igMi
pYbnpe99L2NEwRsjuzfObd3Uf+ptIGmn+6d50xhIR/4BYAnqcbkqZsvSLIQ21QtHs4Qo0re7H6iG
geYAv/3X220BAKBKwSNGUrha2BAGckg47nuxaoynsSiLa20BkZXqPUaim5CRFIaSGbx0lLAJD1Zu
D5gfytVK8T2oguJvQvfqCeI05ZxX43RqIJJyy8AJr/eXJ7ZqES8Ko0g1kIcSgfNnuZVznpqxPGI0
kzT1klj0b6PY3pv4uD3RgtJJiIcKbBS42KUVNeJ26nuDV2zOfhTD/BU4tU1t8n9IO7Mlt40lDT8R
IrAvtwDZINVSS9Ziy75ByLKNfd/x9PNV68wcAUQQQU9Yd7aVLNSWlfkv+Eej7fj9/pBuVwfB0LAl
u2fdA6hbB0tCu5Z6JNSfQ6UOzkptFFcKwtUFb4DoAGZ2+/VEKIEOAflIm27z9YzB6fp5lAxo1vEi
nwP+4+SsTSLhvj+mvUCA3XXof+KxuyVTVaEeCV0SCwa5Pl/QOjYuHDD5QbJxuwLpo1IoE5U5Xi3b
c76hOYVYVW6JSkTmDqX2pnCqPydVvhqd8wHS2G/3R/UqubteffA8IAMDCwSmCptqPVW5VGPBV4/W
c6wML33SnJJqfoOYmlsPbx25f4r19pwiev5ULs6LVYyhV1vaEdFFrIebH0GeioWj6OkYmx0ORYwj
C5rqs2nVkoyQap15KtXJS95ES+uWaj6d0qia3cAa+o/3v8DOWgUjLvIFhEVpC242RpKiXtUFpSXW
auOCgZEu0OoLD2Uy6WBy90IxqUI1QmB7bvZg2UR4ZizWM2Kh3KpqalJCowVYjIFyuj+qndXKjnpl
NYJ4uzkzk6qwVGokFuX/tPkrh+/zD3YgR06we1E4TbhxgEvx8TbfjsdRZ5Y4lj+nU5R+wGUmemmS
XjpIRm6jEEOjlQNSEN3C7cWWBdWSGemcvC1CS4NtxYhkT4/KMTz4aOszUmQEXJ4I59CFBiFPpX+9
FyhQy3Uc2Zk/mmr2xWil7JI6RvOEDEz7m5on6sF6WC/713iKTLIvREAZ27ZRRBEkB1yTZD4OrHL+
qc7nsvpNSpwEFdKsWXI3H6RFv7bDUkTfugqc/MFbbf1l//MDqKWBskOLFC2T9YCRMKR3NPeZX9qz
+YY6b/WiF+XRMPeigH7n9pEFrWZLPQhTKYVJu+Q+XkDf9GXOnwYo2k+PLPgfQ+EhQzmJxgkn2Wbu
NJpPjsFB4UsVLyYQkbb6BmHUoDy4BtZ7+H/jEIXeIsfz9morNUSRo5lzP5XbzJvUWX1OYyqfbVyn
138xJIENon9CV37bwkOWVrKidsx9lj1GcElZTr1Xh9B1HspA/jMmRKOQTRMH4BbeOc1FZesJulht
yXUthUX4royk4aFt/COKyvFHX1sX5MlNUsAJks1YRKKTNlSz10XQ9QvNOlLv2FtswglYcI5oom0R
XTS320KT0YGLhzx6MUKgsW4fjmPr3p+cnbNCCKaLyrdOZr9t+dSYTyuJJBc+nZ/2BI6kHk4xOhOR
F04V2qOzjsPFv9iuAEPpCtLbEkTX9XbV29oe0wq9x1ZSZW/qY+qmcar/i50kHpnUg0kWoUKso0wG
7zAL4VlfHlBnllTEP8dCOXKM2IBjfiwHAYzREaihRvtKqvoJUAG1tBz7sCv8xurfzlY+e5LuYGE3
flLD7rPUARAY9DelZlyWeU69RoN6d38K95YKvQRuSaEQTy1wPdCknVoth2fna2gLnIcFZdAuko76
43sHBuImgjADdhp/vnWUfLF72cmyws8Y8FPVV+1LVePBU5rJka/j3oDYWiDPaUKCYlbWoQx1SiiG
N4WfjJUJm8+03CkKH1Pc+DFxYLKRTFDRkOHJvo7SqP2czEPNym9T2/AiLYi7lzKc++BZmo3i78cn
CVAB5B+kdrmpNuf6nMop6ugFUqooKrrVEDdvq0KbD27i3Un6b5StDBVeU1Wr6Ai21no5PC2KOp0z
Y4o9s5+O7lxxp/431/3P56N+xgSBqQW5u/58Gox42rpZ6auDpbzkcd1NbmkFgdtSynRLWLCf2BZH
CnB7UUFBg0ZxKMvetHeyGSBanEqFX2lKnp67Cfj853LIll/NJXf+mBVUotypl5X6X5z66Kjy4sQI
lOfgZpMRJpWYNOYvyXovplUxuL2BatS/2MyAeHm9EwVM9mZVOhFAO5q5pU9dez5ladiesb8+Kh3t
nlocF0Bq2clkvpvdDE4klSxtKH0pyZUPvQ6UKMi12qud1vws5eHsTfEoX7NKGn/XI9SFy4WWORJj
R6TT3Qn96Ydsl1Ek1zSvkJ/O5+FrGI65KznSx1RqfuvSsXKnePr18Y342qqgkYC6mLUZOYfBwFuJ
jahXdXQaW3lwjbY+8jLdO8IwvgIFSsviFhcdxOD6KoV1yusJCnaW/i5nTvwvdvvPQTZr0sQO0UyK
sPQNNQ7Ooz63noLwKVUlpT4AD++OB/CEUOLH62pbNcBplx6TwsGimZLzBcHm1NVotR4ckht2749D
RWA0/jeMWC0/XaahXgeVkrHLhn78piymV9jqJ0eO/7Dk9lxL4duu7d9HU+cGaveSaeOpkP4pzSMl
3L1TlKq7uMzJvkj01r/ClGYVQmNJfjKPVOucobwqQ1q96YfOPPiuYnlvT1Hwg7TOEM6kMri56uS+
NCSgOLmfad0/MrIDLmjWq1JMvyZ1dER/2g2GkjFUAYCmN89cxZzsImqiwl+suk1ch35yfR15yRfe
kMTqcElS8rKDpHzvY5Jfipc1r1Fe1+uPaTWD3TWopKHUvCyeZU+q1+ZzeA7HB9EpP1aPuM2B+QhU
3dbQN+oytdIHTBDyqWrx+QZA0ngGxZ7o6f4Zsjsm8JivtlOcoZsxzSY27ZmRFP5EzvBLq4/aOevK
0puRBPkXuTLZpUClCIfU7UEd1JYa4VRc+F1nha5WhNKTQRnhoeL+jy8n1HtAzHNkcamvJ6mJnG6Y
1LbwERYp/GGaIg/JpeYMIPJIcW3v2wFnQJgWEBEU0M0Fl5Rzl5VLVWCYB0zXDWscZr1wqPFOUScd
74r7U7VzcPHRRP8H3oH4kOuRyWkdRZrdF76eBpz5M8wwe9SXgyfuzqB4EVJAgkACqmd7PCrjMlo2
Blq4Q5hO7KJlWlbXti811ZObCbTe/UGJH705NYC9gm8Bc0KRYEsxmAawBfEyJP6CHqj0Dvl8O3Sj
MEW50qwDLXspK8fMLnVqmc1FCyK7ffzmAZvFFgM1xTm5xYGFRj9HiaolvpzP/YeumadrLFn2RSXz
evy+5iHAkqQMD1pqC3AolElSJWyg/dpQ8uhaF0b5G2dH9JgC6OsWEAKEoFb/U4dfL5TRaGlGpkrm
d8hNny208n1E3TQvCcMjRM/OmiQUr1+2mhDB3dxyGVSYLM70zJ9UgxENU34Bo/Gwey7IStYjCR6J
MtXozZ6G8F/qU0OUBL6NNwBY9zCE7E73l+LeWMBU0rSgAkiferOd9X5qhFsKUTBK/I5Le+4ZaWD9
cz/Kzv6CdiLQsA6vJy6S9eQkvdnLnYSuOrzL5BNeNrbmZmrTXzNpDg8yffH1N5tLwIPIvoEUC331
dayZfK4fxzjzB6Ot3kZgo8/gsk3lqXaG4NwpPA2hphT9QeK/M0QwLoIBQl4ukFDrsCOmV7ITp1g1
ZAnCgUmVoC82YnYEdPVgzjaYwNe1/so1EcVMevDbVl2Nblk7JEHGI0P5U1IQs1wq89tQNF/tMbfc
BdeNF8XTDy6ZnaUiTEsR9sA0GuvozSQ6fR0n/TxRnisG62kBaHk2tcZ6PKMC1IUlPR07kBPbWrAT
9dSqhybzY2tJXXkpC3d0lms8UkDT8uBf7GXwDODyXhufHIrrabN6a6B9rKa+HNnlBys39dijTeEc
4bz2Ph5r8tUKS3CfNvfYiASirbclfgZS2LvYApZXrJyOaKtHUTZVCknWpxBv1cyXq1K72EEAlNhM
xwMiwm4UamUkAfhy3LSq8qhF1twoOGor3tJpC+k/Nvr29PCZIU7y/4uy+WKDOfHTlYwzow8Gz4xL
E2UcoE5quOgHe/d2QBwV1ECgH+CTQ+V+vQgGyKiylZman5QTlfuwtn4ttMn+fn9Ae1FQH6DDIfJA
dGTWUaqhi8J5bFU/zFkCyaK1NNhh4tyPsnM4IIMN6k0RRiCiFLEOAwN2TEcpVvwQjlEhzR/MrHia
u6ZzY7nyUzV5B7D20pq5j7HiQWIjztb12WtCm+TdJRzseDRs118YlZidSpqfSbbVP6Wdlv6q5WjU
ejinFW+CPA0f6/2Js1Co8tAtYKh4zW9xY6re8/wCWOLbvdNdUGqAyrhE3UGC+HoPrkdGzYobmYHB
rrhZ87aThL2jxrXv1Al+jo7Iyrws7NvUj8K8iE6gmLLGn8BZJn6X9H1z0tIetqUBMi9xxyqUZleO
JmQ4ykzRpEs0lAjH6Z2aNhd9nMmHsPRtHTe20qF5TmK5/haXc/nPgAlEfgqlif8/15WgRetRb2YP
YdoocnPaNqmXByjXPjkFUE7gvVr6vTIw6TxgKLxqyWw+AQ9diDoq6Qg2e5uLtSd16ynfUeqhW5d4
UUnP9SrVRjdep64Lw1OKlePo1csYv++0quy8cVyWz0EK3vtEWhDi46iMWXICnJ92p7bue82lBBkq
z8FQWrEHfr/TD1bk7bWMOAaXicgGUCDY8nB0qdTiMHCoqM6y9dxGIxTpYUDzTYGHdn/n3e5vQrE8
yACE9OK29Gd0sGshgpW+hRrDKeuX3kPL+EjrYT8KvYpXthsUrfX2zspRqqZGKn0z6yofPafuJQqq
IwnC3SjAdHjmQWLi3lpHcYaBxxygQh+tduftDNTrCW+h4AA0szs5GtA3IFVkMtuxaEklO83CWIqU
imVZFpFHj3lxc2p8p/uTc5sVMjkQUjjgee7QflgPCFXPou6XsvLjLmveDZOsfGrBCJxDY5z9Rgk0
L47bI1Ma8Zfe7BjqGHSvuFduiM5VXs8qHkaVP4yT+snkcr60bRm+5FbouKEstU99SQ/SsSTjcn+4
OwVinsziCAapABZv21SqHatFaJFKnBpkWXVJQf2HHu1vailjV7dfdSMwfs8jdsxlHOQu9uYsSMzz
tMi15bW0IB7TrBXnND8I+AQQAxI76uPrCeh0K5owTCl9pZky1c2dAGdapeigVEXZ01hl0wEq+/Yu
WgfcZHayEgVqUrC4ZCv9pR8K430YjMNHGQjHSwh15v4H340Gss2GCCf0ULaXuxoYTdMzvCgtuo8A
PvtfdLkwPw9yfw6y8UgEfm9/quSROIjw3qDNtv6ayqJHRRFxrAl5yd/arh+9MY2H7/cHtbc/SYrA
msFA4nrdXOdyMmt2IHPMKHQJz/GUSp/SSWvfzZMUfr0fau/7CXULEj6HzuHWEyuIKx0XRJtQTTX+
5TR2cZEi2XH54LZvT2F+QEjYGxq9PHDgAurF9lx/QKfGSLoO69KvcjN7VwWW6hVZqZ0VOTEOcoe9
oQlsjQCdixfbZq4kqAiSYVN7jyBg9LgiLhhG9bnlTC5ERit8I5fQqw5u670FQj2adEV4rN4oPkaB
pKZdTnsv14a2dRt4JdXzKMtz8fnxiSPJ4EjVgAoip7/+kFI+j3Of5pVvS0HupWYYfjYiOTtJaL+e
kRVcDga29zWFzBEMiNcm22bikmWpg0FlozXUUuGzq3S9EKUrTznmgW/meZiPrMhvI3Kbsy4FLo+y
z5Ymhvj/NDuFWJpF17pB7czuomMcbM5fehy9D7KIvWjofnFwI0yAXsfmnGymOuq0sa39YVGLxLOa
yYAwOVt/GVJqf5kSyfxwfwJvdwKrQzQsQanIFvndegKroKz4kknja62kn/VWbj+21dicojEcvtwP
tTc2pAiAOGLRA8Z+c56YWqtzJBuVX4GO+hRkU5e6QSDrpatyI16tNMGa7n7I230AgwtsGyo9dGcQ
dlmPrm4WS45RvfZNKY3PxqSnJ1xntIMoe9+Quha1OrD1FAU3UcjkZStKpsoPwcQPPqTh+VteS/Zy
QsopOZiwvSHBTeA+FU6FtNHXQyqMHAQ13U8/KgLLC6JyOjVOGh3UYY6ibPaZZSJTlkhljdBAF53Q
FdZOyZQeScHcpmUAyoQgM+wOxJS2ewvl1ripp4nVrtXJNZ1V5bdeifXzaDTlL7OkNCOgn+Axty+R
ixAVOqYQ0AcCsQWaRSN+PVJW1H5YlnXtKoNh9p4RYkx/ur/69tbFz4E2R3+phVqqd3nt512QvSlb
Qzr3cTn86nS6fbAEb3NNxoT+BRmWQ1FwS9ey+hRW9GBWvjErUX4u0wp+mAL/slAkejO63dtPfaan
vjXky0G2uTuL6DTx+OcPHZT1ijQH/D+1MKn9IjauuSb/HVZIDGEu6ddN8hSH47f7n3V3bf4Ub7MD
+t5ylrgmnomywUm349lN1SA6OIl3o1BXQERISEZsb7ahKPnHYvKGoSk86sg9CD5Nebo/lr0lAoqB
CQMrRWd3u8+Qz9eySq/8oujDC91CjqpQGT41VN8+3Q+1N6CfQ21OqV7SyjmH3ETyESaGh1hE1Ht5
rQef/0UcsNhkw2RYN+QBxWgscEx97Wc8zH8HYJmanjQGkXq+H2fvOiH1wCoHCWi6S5urUuqnAc0q
jii5rOfvUj9n1O4ymzqLWVs+WmXa0XG1N1mCwIqQDbk+nOD1Qg8Vc8wGlSWBSnl00YrGQF4AArna
qsbHhwdHxx3ZKs55UTXeDM6KAw2H56nxS73qDFeRh/Zt1StLcqLP3CEyFXSP91ohsPA0A7GKXBG5
+Hp0vRxjTmiA20PP0fxWzBO2hDb+SNHBUbVToiSdArEnckaeQtvHuCX3nET6VPhS2jsflcqMz40d
18+6XAdvwRrYv6Ytokz6ZNo+sDvnV9jx8ZEx4s5cUgrgbUyFg3fU9nETatoMvhXYpZkB6Yx6qXzC
PyWKXQmC3MOvDQb831jWZjKLwEysMlb4sqMmebMD4yKou9JbGmM52BS7w3rtnAjUMWDz9SRqRd5a
adSW/pxRD22Mrr2qYRx8CaLqyFdn5zyBgC/a2JyPpOSb1F8r0elZkrn0+1itSeGC8uNUOdHD3Qb0
N3+Ksrlc4t6YrRgWvF/3iXmZcAb7WkiDfbDddsfCWqQVJGTyt0Kt02Klmp4yFsPCCrC2A+3cW9UR
KX1v5SMBAZiGRQ+zb0u90XOmplJZdPrQf54NqflFpblL7yFye3N8Uzfj06hIk6uYkrcgHXRwUe+M
UihQUHBFKgvZSvHvf8JnNW3ezF3LOoSEF+NyU43OSc/66sivaudkJqODbCHeFArQoXWcscO4GNsv
Cnu2GvmOvdTnrJVtF+S4dsUO43FPcryJeMKgG8c3Jd3fxBsoMiPyW4DbVtJvU+LIH+V5sU73j+S9
r/dzFJEG/fT15KCzmsYMCj8agurcj9XgdXnzz+NBhN4QWwpiB9O0DtJnk2SUoVX46Luobwt5MM8s
huzx7J6UA600GtWQbrYN+TofhyQrOOoVkCjPA0qPb41+Mg8Sjp2c9NU2Sjy+KCZvGbPBspiQIYFo
NxAl/kyTZPiqoGbzx9CFdfPRKjWp8bC9s5/JbEfHv/8h99YgFuTQ4elY8OrcrIlAHywDTUtK2I72
XCxB6FXF9KKq/dcSH52DYHtLQ7giAhGnu0fNbD1rllGg7dyASo3zFDnP0NTfFK2SHDlb7xzuVK9J
rcgLqKRum10wp4YqGhKKqEU0/zE2ku7VcpaeIjl2DuoseyPi6UyVhRyOoscmGXAc/B9amcWOF0v+
B/Qf5Zob5pFJ9t6A0FkVPERGxctl/d2k3MjyJNNYh50qvQ3GxjiN+aC95L0dPp7Ok5KiHQ84msrK
VgGurhTKiBqh9LrMT/mYL6clPcwQRQljXfKn2kb9VyhHA9zZkgSjoByLKHAKSGb2eJqc2Bs0y63a
4L1pNX/zqk5cur+a68xYbNxf8LszxhJQSK1E7WjzLZ0uRA6tYsaqtm28RhnUP6Q+zA/29FEU8e9/
OgTDRYqWrGGA2WQkkVvHeoyVUh4eVO93vyPpIdJv4njaCnoV9QwwoEopmhbVCLxAnht3zKrwKY76
6YMuRdELhOH2DRbk5I262dvn+19z5+wS5Xyq63xRFLk3eVRn9socRRC4JnRr3pWhkpwHWZJ/mZvR
fFfEWXS2rdLyhRxSeDCRO5sCTAqFbajQQuh1ky1GGEsidww8tXOs5kWFNPY1VybjD9xu+sfPLU5H
oYCK3QAg382V1khGXXdSDGYUefdz3Kvli5yo5pf733JnzayibM6SNkwjTUkBwS5VkyIWWIfGxXSq
5jHp5te6Dim76E/TH+X5uakvOn08tGnNaHJsClz8advGTZGjOqq17E0QLUsQc0wRYK/NTquwF7dh
GrPJu/KczZV+Ribzt6ouH0cN0eYl5RCIIWAjW+VmBSMqFgOBUO9A46Kt3wfYaB4k2HujQYhEQ+ra
EEpJm7vLJg2I+wXKqoZWrN5V/XtzwZQt75P5r/vrQKymzeH4qqzNo4vHEMHWZ0c5zAPydQqR6sEL
ethGnlbK2jntu673MsXGy8kuqsdc+34sC2qzAsfowAfY1oARo+g5S+LcT8zJxHOsSk+6mtuP3y9C
vJ/zSpDsaGWtB5ctTppLqHf5RpInXq2p41NsHWYAe1uJEYGnRYqEmulm6WU92BSt7nLfDq3Ateq+
/DBqYXpQYNs5fSmnUBsVrqkoWmzGgjRNhQ6riOJkw1tp7mTjbEAO/hqmfemFUW1/QXIx9YwolHLX
rhPl4GPurEkK2+iSAQEDZ7s9faVmUXiRA2hfFrgGeQ8HLtXQ0Jvr/sjGd+eLrkJt8sTScBItiSCA
wv2zTnZjfdO4wQ+O9P0gYJQQCHtVnF4vjj7XqwyBEDaymtVg2dtvgxyal/vbazeIRVkKpJIQB9ms
jUpp1XwMuTMLOQKoNHJbKGT55/tR9qYGNTDUmGgaiWtqPRQt13I7TPheyOwIi+AYd+XByLq3cSON
X+7H2hvRD965EOy6eabEWq23o8Jzuetq+oqOoJfJYfXpX0ShiY5YHABe0BrrEdXSjILV62LD39Zy
Fb3O/HSWlz/vh9nZVAD/eH0DAYS8s6XFyp0+VUk8kOsm3fxhwX6qr90mHSGs6qXZtG4uo6d7cvq2
rs9pFPXPQ4/k23Swtfa+KSchXQ/UuIW7z3q0VVstaFYEub9M4Z9zEisvthLnB+/LvbHSMeUYhLEJ
Wm7zSfNWBt+ocXE5vRa5xTTYXmgNvxpG90ukam+1ZHg3dGrnpspygFLeW57cZMJEHfrXjUzeCIl6
wJCG7VwZ1onnmHwOuxIMeJ1mBzthd5CvgG96LuCiN4OE4L9UigkfKzC6v+psOpWt1TxZTvB1sZYn
KZ7ea732e65nB7tiJzV97UnQMOB9Syl6PYNdj5I1rrO5HxQt7h+1ES6/a7XafrIbqbE+RZ2cmE8x
JJ3mTDFhXg4uh90vzDUKCpp6CyijdXjEQCRcyJ3ch11iukAvpcGTlWw4GyBQVPf+ptl5xfNhQXiK
3pawuVsHi/UyReiHXFiJZeNkyoXWwDkaNDfUedqjDmccVaf39ofYHqJwwFN7C9dAuVFdspGlO5VC
rmGWjOGUB7J25KeyG4fHGpo34kLffkYoaL00S3buD4pTfMrxovNssIoHlef9KDC5Kb/QBN9uRBwA
NIYD2LeMoe8hQli9xe5HOdgJe1HEniMZ5r4mW13Pkr60Ual2LIlSktNTFlehb+up9fH+WthbeD9H
Eb/ip6dnara02Qct9zF9S/4qK8QnHCcM/8iCUX78XSRU9sWVT651oytn5FJfUcdlcvrWOY11FZ4W
ALtP9we0+9nI4ljXvGZvWNxyYGdlYfDZ6Oimf5kVZudmaWt/34+yt4V4FsH05w+w883kUPWIFi7X
3Ac48wcEy4/K0Dpe1kiDm0xHSIidFB/be0phhkiqblQ7YATIdoaehT8P7UtkV8E7KTfnX7gQzU8w
BQB5aMPBhba3LGgRoH2CRDwV/O15NFaWhAJc4dPRqj1khAy3ipTFE4jjg9Nob3RUJEDDYUxEhrUp
zkZKOtShpHK5xH3/KVaaInM71QjPbbAEv3WI6p1RE3l4d7EEwSugii5wePB91ut+SYYpGq22uFh2
W73X0tzyysxqHt3DROHVDLeT+qXAyK6jUFJq5LnX80tva1P2olZjt3ywzCArH50vAgHBYFvxgoEP
tvmI0gAGvI2z7AKJroGnqkduFzsYIaft0e1xs8GEURwID1gqgqi3fS21saSOCb5plyToHduVSUue
mklTH91hFElf2ebYRVm8lsSy+elgopsE3r2O0gtLJ3pTjEbw+5R0LR4PhdF4qWJWp/tb+mbJ02+j
vUIoEkrOoc0njPp2Mqa+Ti5GFDUfHUkevwf12F9hPzgHGO1bJDHNZ2BNCquCnJVn+3pwBV54Q5Q0
yUWZYPpqkzE+D4k6vx9muf+9KTX7LEu98+wMY/tcVF16Kdsi/hACUzoY9O1kclTCOBJKOczltmcx
5EYbGBhCXowR2Tq5w5EvTpIjxbqbLU4Fn1eAoJS8qmBuhjtEkzF0lR1fGlmVkAiZ7I8jdhNeGC/9
n80kzx9QrZQfrt2KqPRRwYpTMGQbrj+yjRQJtYM5vsj93HzqNXn62FBl/nB/2ex9QeKgrQ8C+7b+
Io0JN46hxxc8JiQPi5zerSlaHMzTzX3DWET+hJQcGxyW/WYsJh7n4WjEl3S08g+NFtmBWzgR3nhU
/sa/DR2I6P1xvSocrwpLhERcnDcNq5SlsdmAcT70+JNUyWVRUyX+1UHefnBNpdG09xKV4+ViL5WW
e1pi5IvXW4P9bdLNJjjRT5GDs1ylTfes0veXfI0p1r0m7/ABWIJhytyeU1HtKdgnZf5exqJUrt1R
nQvpU6A7XfCijA7u0hnifOYbpUul+JwE8dBc7w/xdseTwdEiEd+TUuD2JOM53iyyFkm+ZEZj6aEu
k35z6iIEcmsl7e/3g908METewwYTb2GcA7ZP/GjUqpCnTYISSVU9WUtXPS+F3by3y3Z4q2eB/NcM
EIyasTP49yPfrlAD6ImNLDePUxPky3rtmKNSJa0pxxdFyrAubgsAIAkGYPej3O5xnqa893Fw5PDk
gbqOYqR2bSqtyR4PnaV75pGopk+wm9raBdyvBGgxOz12mGYGku5+6JsB8maircEeZP+JPb8OnWsh
f3cghRdHMgPZTQdJxcSDy/bRSxYbLDC2IgOD3g1zbR0nnqTYNLDcumhDan+gXFQV3LK2+tQNHRii
+4O62fEEo5IgqB0Qd+EkrIPVQs2vwgD6Ik3K90XqoHXNysvoSO8XqTlYmzcbgVgIHvOWIYHQiLaO
1ThLX0qlGV1KNWjOXRaYF47m+jkA/fh0f1g3y4TSJ8AgJAVo5JF7bZZJUCoyyu0ZB9mcKMm7dowN
4+OYqva3whqiyGt6KVzcorPyg97rzhipX8C94mkIYHgbGMQySrN6FF+GdlA8s+GcHjo79SZ7OpKi
2FmPaLqwFbh1DIibm/XYTGNE64GtYCdI37Vp1biBMgYHq35vQKx7XvC0eUUFbD1pqM3p9hKmyQVu
anTOQomxaHJyXtLyCK1/OyA+Gjx13m4kfjRi16FGaVlKZ9bDS5VPw3mZbeVj5jRHEMfbAZH9W0An
OKaoS247QLlZh0tjR6qfdWn6Z2bzbne0KvkSNnR8H12FhEI6Qch10FJ+pWX+lFwW5HmVbOSvXouf
8yZ8U/Xxx6JQ/qjn4qVtqof3F/ayqkivWBeAzDcnsBxT3YXVoPhVhGNm0E+Llxhq9SZDfPbg2Nj5
iCwIgDkkCizzrUNNA/AvAv6v+HJhfV7sdLmCNU/xBemig2tlJ5JwFMJ6mNuMY3GzKHqYWfCSFcXP
5lzzZr3qPbMyZR9ysXQwXbdnIQ8OViBaukwZVLD1+iuaORtNG/HaMhw6r4cEo2TpdxuTn4YuwEGw
ncUu9BWFYBIAKH1byzW1UJVbAGV+K1vaezkekredXM7n+ytwNwoPdCi/vD6xH1kPSQFHW8HpUfyu
NeeXGI2csxwlR6/c3TkCAU3qKFRptoCTCv72QClZ8Z0C/pALZ5dSX+0E8fe6Ntujzup+NKFUBsSK
+2QzTZEdQv6qLAWlxdHylFFpnhbDqZ6y6nEtOZ6g5GwkNgjbUikWn/enDdxqeiHFwFJ8O2qM57gu
kksxNw+rG4so4mGEYCr0hq3ARBs7duokBp9vUMZrW+gYVyx1c/CCuL0SWWbggyG1Ahbg9bkeSxTU
kx1GqQo7SYgcyrmct0+LZeRv8corFHfIYZ25AabJ88FSv50wg84WcGgQEUK/efNCQgNJwllbR8Qw
CR08CsLa7SbHfhMt1cPif8JHRRCweCMJX47NEShNU2D1+gQvuKG/r9id4Sn2PDy8qwS8hQUBh4di
0hblAeRTpo7tzH4eZqNrxV3lZvk8H+Qwt3vXEAAaMVWYcwGNXE8YZuDLbPTRAo0nGj0e+Oqp6uyj
2tHNg0F4fWgUqHi8vj791lGkSrKdNpsmqBK69mwHhfmP3ivVubDL+PdmWexTGznF16zsjjgAt8uC
EwOeOlBT8iXeR+vIsjxCYob34rfh1FzyIVxIy6z6nFfJw4ggcTgJewJ03MQS3FwiWdAgLA8V3m9t
KLFwcw3bpT+eXee2rb0l7q0n8WNyr5sS5eujRzAIObJ0klH+4c96mLpaLmi/xSYXmBL8FcOb8kK1
q/96OIrgaQt9dOE6svXQteTEGoKiN5CcikwUyex8+NIllX7U+tiZNMBNwv9cAKtIbdajyZw8ieo8
1PyijeQz7NfhhBFaforB9jy2y7gdBRoPpLU4PcTNsg4l9eUcynqETqKFdag7a0MYeoU8HxWhN/vs
RxwTCwuVEcHO20xQ2nD0loCprtpsS54SRfo5gkVxcAhujt8fURw4L5QZ8ea+kZApl2WKEqI0RdJ/
h9dlpX4ShENzknMVO/DcTrVrPNtGfhB4d3g/Bd4ciSHXC5ggs7pWqLl9yiiFfO5oIrsPrb/X4WEl
y+AYIHU+sW5+uinLDvb1ZBT1tbB4zBVd7lyiRpq//f+ibMYiWTV+X3leXw29X95Fpe18SJDQOLJQ
Fn/NTzWpH4OBk0e+JBbgVlhcHYNy6ea0vibR8Nbsxk8FI/OMvl/cqULv7/FBcTPShibDBTKzGZQd
ZsGSdHl3hfGoTyfwaFXmqvMiHxFq95Yg2S0nIbGoYmz2LvitTrPKtEPktAVIVUjoRtD2K6f5l6iv
h+KdHERhddYKFXua+2Pc+aIGEC7h8S2EGrdVvlIfUp0qXH9tO+BJ3iADDXmyphx55aYLNONPDGJG
EF73o+4MmMUIZwJ1IdrQWyX/0lTqxeBKuWZJmLipYQa+RYYQu2SKshcodYLBut4eOa3t7DggWJom
zJWFJcLmYb5MTZiO2UJYVRpVtyud+DmPFvXj/dHthgFjKNpLTOnWtdPpiyp14qi5GkEb9O7SkpN8
ieI5PNJC2Q0EiJQCPpLVlBvWexvhp0IfYpO9PVixO4VI42GK+qDtgth0tMpoL3Hqc0pubWqbuVIp
yqTNVVPLt5Nk9RdDWQL//jfbZDsEgZ4vzil2AeX67c5Oe0sN6rmtr5PRpc9W1f7Z1zX15tDOn+1M
XaoPQRgY0Skr1PJIW/92DwDK44FOZQOOCPf0+jOWjtp2VJ2qa1KN7UcsBovWlZRxRvLPsvAnMMK2
fLDr+TpegdcUkA+yu+073TBz2Ro1xouVslp6NcX8j1UO9eVcZeN81a2hO9H77P68/5n3hkr/jhQZ
MBvk5U1q10hdDKVEba6Ydw2NL08zyNFcJw1D8CGLVbcvSn0+2A+3ux1AC08crh9RctmOFeKoYodo
f19xDG1esAPslV8KhAmyd5KDvpULS0yKLxUuVM1v94d7u0FEyRaso1i+VK42GwQ8ijm1Q15ewy7I
nwMpz+lgVA8ypcRcUqsFM0Qbm9eHI8b/0xULPbAx53Esr309pb6k/g9nZ9bjuLFk4V9EgPvySklU
iVW92L3Y7RfCnmtz33f++vmyPMA0SUGELtBoGDC6ojKZGRnLOSfq+vPY1UetujufTtBjeR4sBM+Y
Ura2As7YLhJmad1k9MJezbxw/snhvZ9JK4scsFBePR2fsCzgDUyVAwXA/VgbtPUMXL6qlrcmHFO0
0fr4GsVhc378iTZx67+bR3CCY0Gjhod2bQViiqF3KXLipTmXpzI0e1cNgOxpZXBURrp7GqCrCIQ5
Xmbrlxs5UDSIMezgaPSe3Y/FTcumo6jh7oJo1cAzBlG8O+08qJECeKK8BQnxUBg3y3nQh/HXsYlb
7/He3T0SfB9Bc6cUty1V1YlhtVBiypsajcvo5kGjeoxTRnhBmQ3rTQkq9bkq+r9fi6o2hUw06cHq
r7+WGpbEqQxjuk1aav1hIMLtlrIV/5o71tFUw3tfC//IuYBSxwO3CYqY8sDgKnnmYKjKcEHpyjxH
ALrcx1t472vBBoDCT/SFY9wsqBVkkUkPqxu6qf23JGvMX4fQaf2wlo/Y5/dMgYvnQnFVgXBq670b
pM6smwxTESn3KWzT/jJ3hXGe++K5uZOosuGRfjYl9vYnj0RuttS0/MqboyV1eabSbSbnikDw4Dm5
941AgHCleEEphmy+kVIoizIpYXkzc23y0sgwr42O2uvz3wi0BFAjeiqimLleTVkDZK7rhIkDRVUF
b3CKC/2kQHAIXsfCDo+i8XvfCcFBgaThkDNqb20ukcfOLqyFgzf31VkXU0ETtc7dWU2P5kHf2z9i
xH/Zh6K3uDYFcwMxjxafzq4t51LLF7epuvr89P6JrijPoCjroNW8ttKVnYOdmkvbSaPBFJO++454
rzp8oKKjHE3au/PaA0EiwKZ2ipaOLZzWT2cvSYywUAsH3xpY8kuSI78ZqrM7h7abZlJ7SvUwfXm8
wJ0fpCEL+1qAyATrcVvJiSUYEwjDMYk0l+TPZvKxqk6VvHTnEaH0y39hi/YU7wiNKkqZ6+UNulpJ
jc2Rt5eIqEnK+qbyyqLhq7Vhon1uJGs8cLq7U0ISQWJIeEq7QOAV1iarzIj0gAbOTZ7j+UNGZfiU
MfTjl8cL2x17AgXRzqGdSCEEO2srUjDpmd1lWCmN8KQ2nf6xLOfiJXHq+cBt3DMlqOzwqsCYwK5Y
m4rHUi7sAuX6aQpLl+J341XCtXdJHD4HXedYUFXnsWdIEfeZN3JtSi4GtciWNrzVeWa8BJLsfFR7
K3trOlN+NtgUpnj1RU+Htu92A7VKjkprNsJbmFjReZbq70U6H81C3B11McmDUBYoPuhWanfr9WRF
FlhxO1gvqrF8zBXFj4PRdhld8nWQgif7A/h0mkM0qMiVEVqnE7I2FoD3KDSmeNwSwvuL2QVR5tpB
Epxr/tmTnKF3Y5QERAz9L+5obUxXulDMliluiZGo5yJaHHfRiiOg5HtxflVCIsMEYk97iheYgHPz
mMBjHksnH6ubrXbB4GZF31anqI9z/SUz7Lb0O/RLplcAvtm5qXjd3GKMo491pHTGAY589y1FsovD
UgESA5rZErWNRcyjsW22dy6c+tQHjvwC7s/4YSfN9KFFOGY+iHb2FnHKVG1FxCiUTDcvQSVbQVfU
XXaLO7P5vbWU4A3+b576dp9a+Rn4TKwcmNw5L8SK4HWK8qODXNyWDet0nW00lZ7dGhjUbh7nysme
9COi4M6jIJ8MBx00F3hbkE6bkxq1HOIpMIbbONONIVLpXUQ5mlO5GEeSxO+vyfoEkbOjK0UWJtKi
7YrsjNsQtnV3i/pw+qArM3N86qgNsSgnb07GAEBbMXpXY5rotVKL4o28zfpzDA2LYep6/CS5gotD
LQ0FbYSuwFfuGLqQOQCQ1nlzK4qu+QGOUHUbp0sPDuv+O5JDA854DyNUAFDr6ym3SrBMTtje+kHv
o8tkapLfD8gZPBvsiTSa3EwI2tJ/34aUSxAzGDVqu5stKd2nvDQyb9ba9AdDc9Xz4xdvvyRaeOCr
qAayMLrJ6yVBCxizURqKW5kgluyai2T82qry9PWxmf3ZJHIFT0AL2WKY+RZYPGe1RqC3YKYz9RMR
DBr1PRluvCAO/NjU7n5TGmAlQpAZfDGJ+3pF82LX8CDL5VaHY+1G1RC6aaKlZ5qVjc/Mrh+Pze1W
BloMMTLePTonINU2sVCr14C4HK2/pQtzjbOqU1C4RHaHx/0IQnzHFAEelA7htREE3xy/ug9lezbm
4Vb24Xy2WOnHPlfq17IKni4aCTQ0/WMq8aQBJLvrTYzawkQML1FvfY4iAfJuFSwsMz8ITMQvvPIi
9LUgQtFDM0Eu7qAZi1k5Va1kKtlgF3rRGFgMQ03jPwed0WNGUalveY1HPbhd4ovsrFKIo6ksZJm2
uY02aY40O5N6kwctuDRR01yWzo49p87Gj8rSDa9WoecfGzML/oOux1HBYnfjKPCAjBPq5HT05G27
Vy+rBNKFM9+kxpTPCPpPiAy2TydwWCH/QFcWHBRnZpPTg8i0s1ThFrTFVJznwfzHaGv1PJrKUU1u
ux7CIxJFIYNPnClAtuujEkDsz9KplX2YOdKnkXvuV5p+1MLbHpV3K1QWkRUSykLbB2cirM2d2F78
QLYrAW/92ujjLyrwBreLjD9AMXuP7/XWjQiDROcUawmaeU83l42RDMlsIb3vZ7k5uaEVmed5iixX
17LvbRF9eWztziYK0oVK/sYEr53kYFMblWml9eT3UPvPeiMFpy7u6gPXKD7FzyefcAd5HxrxFGhx
xtv+uCQiauB3ox+mRfkfo1T0czktw3Wqg+wlqFvt9yxJCq8rD0P2e5YZoEUlSbQ4OP3rQ9JpQZ0b
VjL6upLU56ld2rNat+2ZX2f27NwqP7cTejZB3TjfHu/s1mmKNRMX0bhBK0oQy9eWm2yqFm0cBz/t
CvkCFF86MbhBdotgedY/M1OLthojr3i/SFe3keUUA0NR+6Lz+2oxvyJ1gMxArURfK2s6Yvi9/6z1
p6TkRAFcSPCLBHLjoJ0uk6N4UHp/0sxEZh7qkkd+IrXm8I3HMYvPkT7myVd7bMLwZR60aHHbKU/s
j8rgRMrJkUEJ+QRVoXSZM3kKz4bOjKIDT7vfe40qs0Co8WjtKT6jro+jOk29D48K3AejA6tPQ2KX
ntNnR1Che7bIC4FJcIjp4242xBjKOGmZiOvHuVmeekppb2M+Rtylavr2+EjtLysHGUg64+R5+3cS
mmkYKQWMc45UWrVfHLtTv81Z8uScNtpFwFcZL4I6iyCgbEELcpCXrR2arT/0TnCKMzM7habeHXyi
XS74bgaEE0kfVqjLru+HWqgBAGPGxyy6Vv4pM8/0nylEQrPrku6SVub8GjERxKMfLV/qzo5uRjTa
L4839M63g+b2rhREawx2//p3yANjmRJbbv00kYuPRlAlHxq1myhl5dOBgMAdUwQ0hGvwEXHt2zpS
bOZJZZez42fDkvpqApSmNqT+anZPY1vgSHD0aYCIscJssDhGPxUB1SXv2iHIbV/OKsUNmzbxwrAK
Dt6pbTQjrPC84+FEgxont7Fi6QCDCOP9yOpDjznNNpCkpHxBVDvw2nZIv+kEPL6T57FXzWZ6ffzp
9o6dkirENpELkqdv+5pLXgyMvgssvwYP+GHuzbeaiPtGbrN4RAu1twyK8kmD53B+bHj/PvPxBL1X
yExBzt2cGTXoWsNYEtvXrez3qEYjHQ3bFHHLbHbbUD6KP/Z3nsuOvDxeTLT/t08nAj9NSvZp+VKc
IuEZ9qPf8uBcHi/qfdbd2q1THeDUCGU8SgbbqiC1/Rogj6T6qsZ0OtCGkTH4xKlyf7ZAMeO4nSn6
uzW1UkH6uLbLT4Xdac0tz5syBiXJy0PLvFOVT2neWPENhHrw2xjTPXBne+qll7Ypgw9LVqIF7cKS
MEI3AxcQuhBe2iOh6/3ZADVMLIMMO08VOe36aFKRnMmCDMWn4wPLZA46WWNg15SNnxQqLqNXSK0B
wKCWKDnZ5lwpBxzT/RkhR6d5wfmkH0SOu/4FxmDpkLsOVT9TGFPtMoK1s7+FhT3/Zk+WtZwi9qU/
cDC7g4ItMRcKJpgp0JwbfyoRGMBq7RK/WbLpmjpR7LWAIF4eH5R7VshuBaaSFHcn2DjrQWnQAUp9
vZKi4KYHdV+dkEqYs4P34Y4hGMFwazj8LGeruAoBrFPSZUz9zK5gz8lFd6nDJvr69HKE8A8gKE6L
YPmvP1QTN500RXHmg8uAEmvM9SmJ0Tl8bGXn+6n5QUaiZMyPAXci1vqTQ66a2NCnMYj9ckSRyUwq
9UOpIo+hqdmTowyJQYQpCmMC3wUxadPUarOUKeRmkvigiZazVE/BiSE01pN1xXcrAtcB3oLC4lbG
rS2aqKRLE/sYq0lNlKysT+kUlUfeb5d9sRxeaIHgpcrBd1rvXGEPWeHkRewPY2P/0qWLfsmS2rhO
uhx+GC2pvtIaVZ6sDojV0ZYG2iXEfklY1kapgNdTwtA3P2LG65/QOOY/M3uI3iJrSL7Umjl+TkzE
Nh+fEXEGVg6Y9EtUj/hoAvKxLaLKxjDrSqonfq5KuRfUsQyqF+/5vBXofxAAQQCCQdLWS3MWm6Ks
Hqe+lcTaRQ/RugwU/Qhce+e8c84JI8F308fdPpFRFKX9nFupX6vjmFwZEaYvnpa2UXjKnfwQvnbP
HNU9ausMtOHt2lwvCzkQW5PGyq+bMPDHiSffbpXIA2xUHDjZ3ctCmRcny1cCAktyvnGy5TxUbVdX
tR842lidHYAY2ScIEWZ+ArusMqo2diqVcGvph2uoVQgAPv6A+7UyWATgGjUrEeVtG7xDpRq9DQ/G
1wZjObPT/5F5uk/RsBzd8f3VwxIb+i4+Sedi4xrDsCnQL+xqH3GV4EMlSTrD2C3rF2Jx7ZxOhvNi
WEv8nHSjSKHQ0uDdhlqJGsS2RBYNIJmNuCtJ3JbpCuGxPdUTWMChTouDC3dnJ0EOo3AMg5OOmb65
5UEqB44SmKVfKwwPp8aiLslpVMe2vSidHEgH8eqd7aTjSqgMMYp7tz2kIASYXucQb5haNHpK0M1v
AGzmzxasx8/mkimfmfl0NO9sF6OTkeLNxGQCAnUaQOvrzujcIS2CNvEtUoKPqLVpF2uYyhsUOyV0
iyrqky9LXjvhxyqTjPba5bl1sM17v0YSycwRONuikbn9FWYo79o42NINzbSY4eWW7fJ4HHUW71jh
ycNVO2LePcW69ULrWaXpEjfBbanD6DPsuu/wWJMvj+/ePSOi8yRq4Tyy8sZIqi6dURtZcCviPPOK
OetOWoo462Mr+3OpwYQAIioQByQ2m2+W4lIiVS9Cf1bQtFhQrfTLHFZnZEhH2kZ7UzhNykYi3Sdh
3ELfHVgxhaGNpZ9DCZtOJnOLEHI2JCNGj2dEhvvxyvankRSGo884KZTawcOsP5KU1cNsNnbmV2mm
nvNM0/wsXYDWh9P0IWZwnKdYkXWu2nC8jOH4pDQ3F4FslScC9jcOmUrK2nyeiXdX6hefeVmZdC51
DdiITrVjcBk8MR+J6e1PC+Yo1sCPFCMrt/lxBr897qxy8fNs1l+iyrHPjB6JL4/3dP8JoQDRBgIq
Sk2IIHa9qI6YYczmaPHDwKRf0mhW6zpdTh8oQOPrqPp315pFCYsdpOa1K+53ExO/JWv2Fblur4Y5
MOWn5pS2zGj6/nhh++3jjWO+GQOQwcXQqV8vzImLESH9aaAMrtUhdfAkgR+kgwh/bGe/JPGW6g5h
M88NOlEbOwUYPTK1wdeCQXYZoli+ZOgTeF0vH02VurckUjQy0/f6/la212mZ8bSAH/Etqc9fZKfo
vVBC9PbxgsTGrANJ8fNJAHUxxWT3rlWTNGmwVxTfkgHToxymFQzpipjMjbb5OA0ewbr8JPuYuyVA
0cTKIDtIprYdQquIlCmwK8VPQWqcE4Zln8Imtk69kz452/zdFD1dISAt8KFb9nGT54u85LHiaxN9
3HnIci9iLPfBvdp/K+EPCV3f1wQWe30sDLWa0QLWZH+gUnppQgVNr2o+Gqd21woQRPSwRTC3Le5E
sYJUT2jLvpUGvTfXxuJqXXOkxbQv7oitEho7AqdB33GzmHlZ0IAZJtlfrCacPM63Hv8zZblavBaT
2mlXi4qM/rmT5qE+NY2BRs4gIflzwfVE46dM7uvopSqq3n4JUwNcZmQEkSS5cl63BrzNPLO/K3OR
5hcZ2XX+wVAwqyRpIyJTo62co6lV97ZN0KYVRnGhp7wV1UkmtWkIDWdK7sn0XYVn/yrw+Uc3ae8a
YBBRfQOIxaNB9XZ9BkKC1Kyb+9m3Aqnw5MIRbaPUPmlh/aTIK4dakJUIXABBQ9LeZn98liBmGCeO
VS/Bklcj5DNUp1ytbtrPj/3Dnc2jDs1ZE20c8Lwbx6pXamzlbTL7MkHgaZ5r1bUGOzw/tnJn70AL
UE9kXiv8ve39ibM5ROtlnvyubOqXuUGwJK7y6FTO3dEAh70pVALYP7qLRE47aW1Dl5y+TILaxzWo
H7NMVv5InEl7hWsjHeBw7pmi1Ez8goLOnYBpjifHmrTGbwnbX5jGUp66wUCVurIPAKH7dAG5F9iP
2KLdQwixPnuMvojUpG9qX1WBVrlpmEumKzWDVLugEMvcGyYlKj0gx4nz9IsoJn6SG9FIBFu+1YQs
u9I2eq68X5ezcgOf2F1aSbG8PKYd9PiU7N8qZoyCNxKVCKh6W05gyDA2ParMxm8KKX9prcx56ZSi
OOV9PpyGXjYP0vf92afPxHtP9EdVlq7pelep9BpjX+q5H41OfgP7rV9Cafj6eFH7Q4IRvhm9RVql
vMJrI2Oa53pdLLlfzHL0wwlH6zzDVLlRTxgvz5siIRGte+QndwBb8M+xTG6V+zSt+lOU1YabNUF4
Lsoo+i9MgfGG7UgWS8Vvs6pU6MiNwZj7vWn8rS2N+gKrLDyHVacfJED7Q0EwBsibVja98534ljOr
ZcY84tof6YT+lVt6UfqM8OhnT1baJKJDQaXwwF3ds8mBJ3cUiAsQvutvBvBNrxJmKvjhEvVfUVpr
z0muxV6YVPEfTGN2DuzdOSMiM+DY0x9AhGZTpg2NUpYXqaj8ydEzyc3VylpcvZbrlMxLrv55fEzu
rA6NdspG/KEnvo1xh2mkW05zwCfLR+VaVzO3tpXvwSTdpmWqvMfW7qwNdL7wXixsj4Mz41GvNETN
6FMxKsur+kJpLowLaMIXYJjd0bzRO3caCCHtOLJlKg3bxqrdt4tTZTHYEjubvsohKexYNcWXx4u6
s4U0xBE3eZ9fuUtHxllHpqULerqdpeMpZhwRBFXGtQPDfEuZP/r0Kw0YR4hWgcVkTv22m6MXMdWh
Phx8wAW2G2rG7BtV2B68Z3f2TkjkAp+CuAF8cXPsrbEoNRWSpj8lAzi43GlvCc2ql8d7t3/LoBrw
03FQIo7aYnASGgVqLKWDL4Fi/S4v83DWl9S8doFVnhnm3n6QZk151tVzJgSlmW3EhaAptb7RhRwn
Zoy8oz82ivYlVrXoc1NbPx6vbLd/GIH6LYayEYfyvdZGwtmOuyKSBj+cwSbMSZKfijQ6Ese9Z4U8
mHiXSgJR4qYJkqva7EjE5r6dltm5y/XB1Z3lqIS2u7biEqGTRi8fHUlabuu1oKZj9SWqYnTsZ+sT
c0MZA2DVyaexyMPnvw31EBDGlEPF678xlURSX+dpM/rSKLWqLzt5N50j5ho9S2vA/ZDvUN7l+1OM
2ZYFO10a+fLF6HPN9C+WNNSuxpTdb0+fgnfqDtESuQKlmPXOwWhgxH3DUTOmcO4oWPf9rTNNIz7I
7HfnQMzYpO0KjplWGNLnazt9HwwdT8nkx5ztM8nj9JZHVfOs+8YKXu4dxUzb1d6sBi6zM9DZl31l
zuLTMraRWw5Odqm6Q2nD3ZETprikBO1g+rlA6wUlodbPs5LJvol8WO7mdjAQ5PKBCHgjijCXx99p
V3804NLQjuJvwlvqnmtz08L0ayNmZaAcE09ue+mPYez1r10eR15EUAKsU5nOmhb83SCFe3ts/c5i
iS+og4uJfSST4uv+3ASepGIClyL7caTor2ZpOQwOK+JTrMX1weOxc7gs1KB7KcQpwHJtmfeJaSS9
BTvAl6kMnuai/zTa+kVS0/FiWfnbkpdHEsn7oynIhlxoweMFmrZJlWOtzLUZNITfNP1Uu6ak/A80
PedZcLEYH+oASdOE5iFEx+3ZnLUk4RrIvqRVIA0Hi5tdysNFqaz24NHafy6kqQRRB7CWaGFuErAE
pYSUqc6KLxdF8PfYTeOlqKzypFW9fNBvvmOKJFkokrN7AiOwPhlOMSxSbjeBH0xlXLuxPBkXGcK6
G4TO/KwMC1soMnIaMQIdQ81ubYxhjrh/JwlIzKX4H7PQcl9T6yfH8NH95b3nTgNdAidGXXVtpckg
NOZBavlpPBaXvlKF+HRTHmQK+3MOTQBAhcDwccq308ttUKdRIKemL9Vx6aVxmHauOab2BUZJfAv6
cTpRMHi6jMssARr0cCEIN/nvzVkvwrBLeXYsX6u00eX0lFdJr+aDte0CTt4RukDCADVVNnS9g4Ou
gJcOVM3Xak29mFod/ZJE9E5CTbLe7FArn32TRaUdkLYAQ5IsbOVsItGHJCpoX7WaweVwJ0tESYLs
tyedIO+jQCqDmueNgcC1XlUQFKPElE2spGHwRzfrhevkzfg29ct4sIFrl8R9wvWBUCLHEmqzO+Ac
7cYAPSWl9yp7yjEDkk5zJ2WUjlih6+v7ryFC6Pe5hoKTs/lSYxGQHSzj4DWOUnjhNIAFGOr4jYFF
R83U+6bIQmhVCLT+5vJqYRLRy5gHb+y0y6Rp7adS6YZf++UIQH1v83ghQXgLGDWtkfV3Cls4Hmlr
s6aOKv7oJJ2bz9qRyIl43/+/VfHvzpEawMMkFuRZ3iwnYpQPY5ew0nZ6+BpOuuFJsdaeAIWZpwzY
wS9mKU2vndwfZHPrSODdMPkwDxXHA3jg9hjWzA5KVGaQeKGiSVcQ1RGBYVfJV9mcmnOS1PILmEHF
YwCtczYz/WiI0Z3vKAJg0UHjQdt1F2oGeybLgv2ukApXHtP01MbF7OdFlRyEHRvA/v+tla4rrU/R
tN7qqFaS3mhxVo3eXKBQEgSqc5WKZrhqetieTfTi3V5Z5lcxY1wMq7QuscIEhdnuLNdQpvKlz5FO
KZbU+vrYFdw5YnBGKTCKPrfIC9dHLEob6BFDwh50hXJZQrt0h6EIzo+tvLdQNmcMM5Q+KO0gbrX9
1EqUmqld9KOnN6CBCmAfH3W44ozpboNzOmqpG2ateZ2MtjtJLRPGQkdNLonVdL8+/k3WDv3f74B3
oKIFtEWgIdbrnVKpa8O8GD0riEw3c2zptYYpBUYv6Lyhkp7jj/9rz0TQnVwBdVtzi9EL0RlMRwrW
nhknIJVCGnG9Ula05IojWYb9cRbUMoI/SvA2IIzNPW6XRUEoX2Npxrh80rLU+ZaXWXpJEPfqD5Kg
+7ZoNMJ1oTK+baIiSjkn0WSPXqLX5Fotig8uKAymgFnd8O3xJ9uwjcUesjAxSxjpUyrx217JSBNY
CTOYQma7BNVrNjRh/3GGjjt6UWR12m9zapuf5SVwYtcYgRobhWLUp1ByluqkRSFyaa6alsQpB7uw
vzyAyQgMEKC3ea23yA0dREilzdboBUaW/mJnDKuLHOc57Yt/lw8CDHwBmESa8Jvvmum51HQOVpYi
733NLFS3kp3u4IreXQtFAPEKAOvd6hGmVjiYAOonb5mdf5B5zk6OPiUH0cA7knftB3gzkTgQvETB
k9pcv4Y3pZKUevacMekrFCuDqD7p6J517qS1jnRC9g6+XdmOdnXR5SDNr1mlhc01QFOsfVXmWc3P
vRyl+mdi0Xo+pYyZbm6tSQnenZWhPaot3TnoSPsIlsE7OW8bZg7LokZNhbJPPtm/zQu663o0/gC2
eTRZ487+E7Qg0wa5kRBw26/QRnACuh1MhC6l5FZ5m57yYDqysnd/YqIUJW+EaeBKbZGTo1JPZps2
szeKe9IsQPzk/FUL0bA1Ou0Afy/Ck83HJvwDnklAK6Cum8JCyLCJaoZC5OVSlp+s3lYLt7W15WIY
c/KaMuDMS9sh/vHYXbzn1Wuz5FXkI0hH0LqAXbx28UPipF1PF9+ruzL4J4Bc3F51PRkSt3RqxfnB
4zN+RzAns17LeOxDF3niVPGcVomdS2yG+n8kYOj6qc/mQsyuyLTgY9JYdsJEKr3tLkq7mKGriEnC
f9u9urzRYMq+d0uddr5eJiF60UbBrItazu1XNWfiuls1klZe40A1vy9JILXuNI6R+imvqqWlvb/A
EhBjiKoXtZ9NpjYG1Wj6/VTNoXLRpjT/W0Y+LbgGuVZV3A4jnpuDm7k/fjaIMEoV7w1VAqr1piXq
MphQIjVYO0vxEgFHPJEMPwevFq6MRACmEONuSHrNbS8/0tNkstTZ8pRcTj+WcIf8Uq6O2BH7gJag
GdKVStcPSJEu1vpTjaerGyWzOsvySqnKP+v5JHmjFM4fI4a2n5tmiH4EsHjOOnyZg6rdHctw2ilD
km2LvGpTGSkRuSjtwbQ9XRlezEmP3bnS/mLA2A3Bro9TYFZuEDxZkWSUOwwXASQXU3mo7W9nQyiF
rU6F2RjemDXqeRmn2YtrRT547LaeECuC8Cjoc9TvIOyvdzXEdYX0OQ1PQQ7VlcLY/qvrc4eGtBE9
lQW/L4hpIaaONfGXucl75qopk4H6iyenjNRAoHD4fU7s5Y/HjmLrC1kQxR5K7IQwKM9s46WwZ+ir
4CB4SdsY5qlfluZrUI7p6Nbt5PxpG5V8JOd9Zw/F6B9ERKiVUNTauKYxg+05m5lJwIBYYR83iTfi
Zi4AXI6gU/dMQVeDPEphFzTYpj4ymEWjWDOmBkvr3WRRh1Miw/SKkuUIUXpvI8XRQxJREPS3MTVz
gkHvLJ3pRdOUnewwVf8Iq5ZBCuYUfB6X0jo9/eHogeNBxEhYqjLi9/npfi9FZlSKwEKk+hiewhoh
eVNJ5ytyru1ZI1v8L+wReNGUJqymCLmxp8JlyAKgY16dxNYbVgpvzpfqalr9fMkVqfj6eH13Ph3p
OLIsQlhEgFfX69MTk5Bd2CNvLX4r6wxpaqWYfzQ2o+gem9rlpVwCofIhlHBBBTMNfW1LQZJz6Oos
8KxpaH5nolJQFmj+9nn3e29Xmf1rp9uNgeRVUKovkdIiBlXBnx1vhhLOryVPxoDOXBbJZ7VI9EbU
TZvy4Jfcvk3UwchQOUM0xhyqwBt/rlM4qmpdsrzYWLKz3s/dOR/bvx/vxD0jtKcgPhAgkUZtHkA0
9WiRIbjp6QlzA2BISu5sdke1FvFTfo5NxFJErYWGiyiYbq3MYZUl6L06XjaP7W3MWuYlRr18mYx+
+DyXQXjTF0u+WL0afrEGpb08u0jeRGpT75ORBL59/bXTpKqGrE/CazKSg6ahpnhmlf712MidM8Xp
FC8vzQ/8z/b9rZbMLktnCq8xk6iJdSAhwTOl2xmfm35x/lSCRtavw9g5yq+BvshBQjpsdPMZEji6
02FpS9QjxsTp3qZa7f+2em18bkCZeGIYqCAw1OAwoYJsfRajxoOk18Po2k6jedWS3Lj2TV49JVv4
f1bYCShs3FXKkuv9rgO91OIli65RF9cnuc0iSuFR+fRXZS3QZ4g4IGtSHl5boYE/W3NZRlfNLjXX
nJLiNFI3PPCC+wsCophwXohFoWe2BRfnANwrpGCia05BnL9q+zRpXXHQhdlZoVYCM8eEash32ck3
DZMThHrZYEVx4ksL/veUMPvn2bXwk8GTMtwZjJhoY613zNaCqEoSKbpKmRmg/OZIf9TdXP75+CJs
5ofy+d/N0Cqj0k7WJW8ejkXSzKlvGWQgD7n5z+JMxvJNtaLKcAk4ws914GSNLw3SIr8llW7/Lc9p
a45EIoyddrMuHuNzN4Gk/GsoGYbohY6SfqkSHZrbkFvDhzCcls7XomJM3MVYjOg6gMGOT3OVhK0r
awVKdrIc9r+0dg8L+vHido8Ua0MNTXB2oXfvhJdFZdIMSJlYW41AoK6Xr2mRLL5Upkd0yXumaLmL
gcTMqgZmt/5acpow0g06zNXITOYj5Iw0immjuIkTH/EQtimrUFtjXIF4eoXuz/apKRLLHMfWgUtf
5y+dmFZjDMZfuONf58L83DMM4uldfK+9CtF9xkNtEyIJTcXK1tvkaiRm7S7Mxkb0MGAAEG1b77Gp
OzeLgFMAf4g9iUI3u5g4aIwmaZ1cq1TNro7cjGcj1Z6bx/B+5EXUSR8B9WUhnLT+Vo2ukxGrXXKV
oNGe0IUvzpbSBgeH7+5ayHcoY8Bpo/a2tqJN3TxICeWpmOzvMo7KeEpMdFQf79g2m+MwiNYEkRgZ
K2WxTWxkIClYx7GSXAcLN1Trhf7aZLkCtUeX2s5VjXb4e1aM7KYjf//jse17K8QulSdqNQgsblxH
mY9hajXYJvupz86ozmcJFeinkGf/fi0yIBISMjuMiR34KZIu67GsZcli0grC1ecyghu4LEyd+i/W
IpQpQdvQZNimc1mmhcuQy8k1zQ35ZC0WnIVFdp59BYliaSNBBKFYTJC18elp03eDEmXpVV2k6MXJ
ezLwNvv2eCli21fxG5Qemun8AbdPA2FjZIx1bR6WOrt2dY8G7EI1ptOMfHZBBcWeVTXKfx4b3Ps+
qjJIOzMvjt4J3ar1F7LyIYAQQvHIiLrh09LP2rmSkvo/ZpoduKLd0giCKJgAoqPVCGJLnMifzsKI
utAoN2p6VSaplV/1sVcStwgRnX/RVfrFb1MxwDN5vLx7RmkgEB/RkkG6erO8sJdh5EU4JbsOp/Ms
j+PVZhwk9GaokG7HV/ifxwZ3+8kqQSOKGc3oGZCyrleplZkVBBBur9mkVs4liCyQR2Vk2ddOL7Sj
qbH3lkf8y3nk7cKBbJZHIBvGljxjDaEzFxH/7lvVBvZfuGjtQyCZT07I4EKzvPdOMc6X2HbbK+hM
2CshImvXvJnqD1KgKL9IwND/rBqSciXMj0YK31sgtAiycJoGQulrvZ0dFeR0AQ90LeY5qeGuSoN2
7roweclHK/hlqsfs9uwHpDREbkEkyoUATbi2GAZZJinoKl2DYqErjJivn9px/Ema59J7bGq/OEw5
EFURWKFUvm2MtyE0rmzSiqvFh4KCIVffDSumbZEOYVC8KHNVPVuGhRYhmIl0uyh9wfrYro7KU6zn
HaDPfg6pnTjfgMu1B1nJ/g5QlgcNZIvnk3WJ///TTU/tRp1i+kjXSSGhdqUqiD8PPHZfFz1c/nm8
h7t3jAWB0YF/hNPcD/mBFFRnc5yXVxo7+qlJcd7npnakIx2Bd9HqlWcWhgRMG5w2p3G7c7oUDSqn
r7qGTpZ8Gc24bU/BYsfTC+EwYnDz6KRuacd16xd23IYfcXXht8qK7RnwS11/6s1U6/8azIT6bJCF
BtPGZahMbpkZRvCpSgp4WlnUTN9B5RjlCRJnuPhQ8hbNn0F2m2j8D41x+V/Orqw5Tpzt/iKqEDu3
LE23t9iO48nkhkoyCZIQQgjE9uu/Q76bNO1yl9+bqcpMTdQIIT06z1lMR8i3NjKGygQAwByrJPSm
9qNI+rZQcOlDbi5qui0c8PwdxnJdF9FHTWHN6JqNdUnuFWfrl/ff3kUFtBtl+0L+WimgOjmOrN0G
by/msJz1o7RtDBJWmqbOIz4IzCtVL7JTonh/5G3j2L9ObNRgDUElt8EI5yMrUCn6SmzsZ6TcHqER
n/PSMV1KZhU8w1dkOXakYi8RNMP31UiwjP+H8SGYQwGIJMkL4yPlVZMFb1q5ZUk28Npq+Ddq1XPa
KEs8qN6hqY/UuPvBGuNXhmP/o9dgABTQ1eDggGgd0PTu4DBgkASrrPGJlnV0Ctxx/WRqlBnvP+RO
krodFyDgbDJ8kIs2Zvvu/faxQAMOcUBIrI7VcLJXMfgJY0vvntBoVUsS1I41/qTGtarEbsO1OeFW
2pEb5fSBnbRkiqAwtQKq4NpUWxzJFs7cpEpCCJv0YTjDV150Nksn4UH53MdyCU7w25P81ri1Dq4s
123Rny+a7ZTFuY7dDff6fQ8VM4RIBbBsgASPbbIIEabCMi+wpVnz92fu8mjYwO5tP8OG48Dy63x5
6nrSHkzd2wJexT5JYrZYd630ZNGpUiWuIeJjKT1/XhVgBDA58S0AA92XZzAYiNYZNgnF0lYiXzl7
ibUVp7FDr/EtLrdslLg4YYE9Qw7thruL4gzJlMHlrS0qiPLzcfLsg63Ga1zly60FIBJqIxDAIqy+
fTvJWVW0GuqqYojLf3HSj6k3khz7qJ3C2MpJndZ6XDrvSvXwxnvbljqsICCiA5K8e291Xyk1wRO2
WL2FFR6H3Zjuxjb11qbKx9VVr++vkzfm8my83TaGlGQK8vCkijrs7dPqjsiyxr02fX+UN9Y97MBR
E0GOgCJ6vxpNhAKIT8tmA9HFLOu1CBdEO9puBr+G8MrO/MYUooOLTQm2i5s76fZj/joTWirbwW1a
VbStC9baPP2e3eqVSflrHcof7z/YG9OHzR/NK2yFkPvt62e4glplLVFlSWXrtEIeaNZ48bXa4XIU
COWAjWw0uAire3fPR3CNFyF/whQiDvvNJ3ewkjIY24/ShTBfW2IJCKOgTaFa2d22R97UUagwzuj0
JOmClRyDSrjZ+3N2uRiAiPwh9m6mbRcOhD0tA4Q3rUPBnMWp0nLGsZmPvsO9Ilib6JoY4HI5oPG7
oVdYe2hX7Rklg9Hc9N5sipBCo5REOurlETWDYA8Iv63bR9UT/THF7bYZbs19tMDwnLBZ3PcxLDsU
QU9shJyTQGaRZlYqVpcA+zbXzsjL6dy4XZv3JzrRACB3Nxz0z5TdEcsuymGcUloylqkm6k8DBFlX
bLcu1iGKOSDeuMF58AO6UJvXWOxyBipeVLqbs6HqusPGmbxy6P+hLJ2dkvjrcZ0BQ+KPgeTe00WT
0tRISUB2+yT1PyTABl8QWbE+pfVUebmRnv66lJ4zsLTkelruWtL2y9GtwV+trvyay2dGYwT1DS49
aFxcxFN6TTdZrqm8IjYw/S+H0C6mCHEN738Tf8Rf588M0hkWJ9aoh21/770RLrQNbNC3irHx6zXv
h7DSD9xbmczQo7KihAVUDImZ+Gzdgg8aeyjnFanveoBuK258MzHki820DOxiXcJuhDZkWKx/BmND
Lh8BtPU+ywAkhRzmMlN8S1ULgYzowK9XXdvPuAy01bBmdeh0zreYreGrBltUsEQbocKUrqRZbgGg
wwC5QYrJaxNxCITHYFIqUTLow1wp1ZFjZ4PJeGtsTup8HFVgHppYgVnftSOvYGbs1WO2dtRR/7VN
P7y6ovf6ZKx8qouO92RMos6CYlwpAk5AGqMReINIraHPKsB3EsokT0XHKFxK8bRWdAhQ5pdLkJdE
l8MXA2eeMMNNik33PZgH8QGCGiRErH446FxKweNsDidrBZQzL9Nx9Bx47JSCOl/ceF1tfDWbXX+H
dMjfqgWl+2tjwwr2e+mWwr4TkeYi16WR5X/vv//LVbZp21DNo9AAL2zPvp4VmXuONmDRx73KgoFU
KUJq1PH9UbZzYr/IYF2ElQyJLVpLu6Jdm66k2CmCYpmo+gUjcnnHdaBg+6PE3Updktey4/n7g17s
T2D+oI7ajMI9FPJ7zxIe08VSrYceJhwJj1PQkqKBQDUdF3nN9fDNWUR5jdIJirYLtJh63giFAD4i
+PCMdxLUNvgf2vb/8EBbWw60FfBzYClyXl8sStCO1WVQxGO1GWwEIm/A1D/Ifhmf35+7tx5okw5B
DbjZfu7h77keeqJkFBQhEggfOnhJ3pR+rD66rUcoX4CnooUFcNXdM2s7WwtjtZNVjEI4kFZYZQaq
H/notIG5B4k1NDYbu/MCF6PRChXHRMJiiNrwH7Q0y4x1fnyYve5aUPXFksNQWAawMkJlhv7EVhL8
VQHaY4+DMm4jnFNT+cMpm4XDIY8wZCzAwuHKAXE5GDRleDQ06gH5gZt8Plik1gZ53lZcSMhFijGw
op/wZm1TOiAr8spYF+sBzAjAeBvaDsAPd97zsXRQWUHPgrjA6ldgJPdAktouvsaCfnsYUJdwGkFN
vvebUiriIJ+6cdE0E/S2AW9hWV5GH14QeBhsv+B0biLDvU6ZWTH2Y1LGxeQNNhgBm08XHweTqbrT
17K833gk7KvASbG8QXfYf0lQJjEbwDYeiXYqAcvYwI66vnaMvzkKiA5oGMD99aIRTN0ajkBtVRZj
65V1VrWy+glsdr2WinC55vBqtusUkB+suH15Keagg3MuD4qSMy/hDjQq0huG42zX3hWO9BtDoVoH
/Qr4C9bd3v8U2QATzA+9uOg1n3LU2UtKWBkgocPoD6/uAJOG/BxQgCBQ3w8FmS6soKo+LlQ/xIk9
enFakavkvAvgDuUcVM8gsW/+MeDMnX9DXRgZODzIsoj6qCq/8r6N7E/Kcysb1Ff0lBK2jqrJQNuv
/6PW1kVbQ8e61ni5nFbQi6FOxoa4MTv39nT+0lou4XOMeHdst4oZL0XydZwaflWpf7kocR0GWLfJ
G3Gt27tPSF/y2sLtvCBNbw85nWq7QTZ06147ft94JliTYSDcvaEQ3d+0Su1XOrTbsvBN06ciAtrU
qAb9wGCZs/cPxjeGwt6OewKaqcCY9zzmHhu7ZzzbKhDaBt+wzvl3skHobMDJ+vhIG/SI6/3W3IS6
5Xy51KLWSPrqqmNvEDNCYhXmMBkODxO3PnxpxLYEvTC+aIwXIZLjfKixHDtpiFMda6//t47A8537
xcq3/+sKRPLGktgwLVwYMRzUI7szi1oStG+2VMfK032q/dWkXjxV+fsv6eLmjV+G4gU8QhSdIEfu
jmE+M1zHJlIdVdseLBDxkpgG/7XDiEuL/Jj7CW7caBaBUr9NH7SoWBjnk+e7coCUw9AjLU2UgHcL
FN7M8RXY+88aPiuhUTtjb0I/A01FXNd278hyaO9brbYKz3K9ZkrGeGb1p8WGKfPj6iACODFcjwEA
+ZV3SYvso2euYyOTuod57kagkaJoaYD0Y3tANtl3I2RIQJ+lUXmleLz4RnBAoCJB2b2x4eBtcz4j
ZKrgHFVVzRGGYv8oyXGDks2/EnFhV9C9i9WEiceeCvwBylFgO7v3XLYj9F+1ksc5rmkWtn2Qx4Pb
XvkQL1bTNgoU9WgnYeWi5Xn+OHohq2x9aD/cydFzCmuHdkjWEeb7CQyDRnGz4kdecxG9nEOUQDhp
QYjH2QRDuPNBTaAE2hMswo0JPkFpEE/ALGEHPq8H5g3VNVOVCxkqGmbY1ezN3hzGZoCBz8eLZxJT
Gawh9EDNes+aubrRJWl+2wsMRnMI7ZiBb+8YI/K5lTQ8xjFrp9S1LNof3A7inis3xovDEocTrmzY
+VAGwrhjV3A2JUO0AogmxcLK78OyFo60bvyq+rea6zumg3/cLrxr3Gtd5ksICONiz0ARDyXO1to+
n4eod2XcVlWMeVCEJKSSbhKxMkpNb5NjY2h8S+Ke3YrWmZ+IsZyvpdf4L+/vXxfX5e1HoL0FLhqI
VqBjnv8I2o6eh6ypGJWCYvYBuEikcwQVuf6xEfBNTiLa9o81baCFen/kyy8KUBOAIPiyb/2bvWMF
AnY6qJCWuKhJp5rEV+GCnu/qj//LONgscWGGWQV8WfZPGLSwjxxiaNt1+KOqV/Nku31zpYR862lQ
EwAyRF2Hvuhuz0R/lJEea6toVRjeoRGPYHbBluzjcwaQAZ8OqlTsertRUKiKyKlwN1pRs7n5JGsy
ZS2Zp2ud18s9ATc9qKWBTuIigbzH80mb/QrNhRlFPm7NLAVHTt3GoekyLrprXuRvzdyWbAPnNQA2
qKrOh/Li2jJM1CW6M5p9DaC5LPy6dQ4fnzmIfbYcQhiBAnY9H0X2ukReHC0Ld6yXnLncPhqLB1dO
icv9G9P21yi7aVPg+/S4EJXFFDL5Sa5+e6Oo5xwGZjn36LOH+ftP9dbXu/k+o+7YpO37FHYEPsUz
0CBU2CQwp2CNvtfdOKdgq0BLv9zwFjyZ90d8421tji+bduEPjLLbtKABgA8FacqioktfRLbmGZ3j
9en9Ud5YflCbYKAA3QXgeLs1IboSdjBclYVV9lWB/S8+Tg21c6yOa+Hnbw6FhhDAms1Je2+8NQ0T
ygbXlEVY+18WOQNZDrlGzSPFlXPmzanzwWvemIsQ+eyWoGfV6GzAG7xAUKtOjGO5ue0Z/+MLHRYP
W3kIIQ32191pLnQQLBWXVhEL0wVpGVTlneduCqEPv6LN1RJFInbWLaX1/IPCET/JWNLqCApG88ni
zXTLLRWni+nlt/eHeuOrQpME4i8U8yAU7GUirlArJnSgRyMd+3Yol+gkLat/jkQwfPNDra9hhdtn
elYAI2wZNfCf59sA9N0i1zgnYUla0yNykWeVTJ0b0czR1INYPrD0T1SzZXRoJ5/KL249hDqBEUKv
/zOh0TJHZ9vueKLKvvkELYg7PRqYfsAJDMoBP5G6nWQqw3CokjVSowe2kym/l8jeGnIctjPwNVjn
qaznTsUTu16D6EfQheWmgiY2fSgnBxsMUb0ZimoQ1s8Y1gQRDjYt2wPpBxrnvO5tKPoriGugex09
O6mnyapTd5jxCyZ36k1aTRX/KmEejmTi2GaiiCwBGvf7b+6NJQ+uMTg0EFpuQqTtv/8FUmpQcz14
DYEJPNH2GRao/ACZzv9wKm6lOUhCuCWiaN4tRTOGLZh6C3zZW+rnQFeatFsBdfwPz/LXKLu9HfKp
wMXVlR5Lwr97xsyZAo6RvT/IG7sRgAzYGYEeAYTB2z6FvyYMdpOaAtzHUq/HaROlK7RTG5LTdv2o
ewjAyI2Gi9YtNnPgRLuhEGm0eI0QCJRDBsmR+7hjjIqTYmvcXZm6y6dCDxyV3vYPoGf7C6UEy0Ww
wGFHTiuWh7B/ycs5ng/uCl7zRycQbVswD7e2xR+Pi/MJFBB/B5GAbyvMYt107kI/j6vQfxo8j13Z
AS8XN4ZCE3fjsYC/f6HWL0Xvdj5YthTdwwQndJcQE19j1L81d5vGFrp9gCbofp8/UDfwUboMmtNS
MnQMeWxSZ2H/wCjpmm7+cqQNy4BV7GaphVb77tCFMrWGlaDdHrtwIjwFGwQOnlSSaczsJrav3aj3
w+H9bOc75Dbo6qMA3H1PaHLXMhBxWTTRAueRyBFOfWSVqBCTaRu6XoGD9qXSNhz0f7jiom0CJdhu
T/eV09mhBpoGRwiwmxqmbsnoiqxvmSl0BLlpbwv7Sh2zP7n+DIqP+c+8gqy2+8YsYHVwSoWvVr8Q
+tkKxz5ffO2dFAQM96hyr/nHbA/x98GF8f4ISTaQyMOj7nbCEuYKK4TgFpqDDB5Sqv8lHfIqev04
RQKOFkQdGj6dvKa+csl642Xi7rOBlBvx78Luo+xAVajatTpSxxUxUhuq5nkBYbvPpzVQ17biN6Z1
4z2hmkf0DorRXY3TGa/UZHCrI6mQqTdFEhU96xEOVdXzYRrjZb6yge0/9W1eQXzCugEv5NI1PAgp
tbTEgFUXzUkcaQR9iuZanO7bo/yxogSUiJvE+aceRZ1sYIJeHb0F8YBIMtMZsh0/qvbAs/yhteJx
oBgACHM+CnFxr/MlZccAmc/Q73lS3yKGrLqjgd8ECVJN/I/PHly3UI9ChrxxP3avy14Qk9p5PUYc
huYTskwNvDDJNRO1N5bg1vIA+g9FNyD63ewJFs/RAo/6oyXqNrdp5T8sluMUjqmvgb5v7CVoUOIq
ib0S3Y29QNHSoNzWtY3zrFPdM6UgayhskLlLdSmSBaHIhfE7/4pi4PLjxpuD0wLaolshvP+4/WWN
ndZe+XGJ7HYs2DA6461X+YQdJjiH9zdTYMTPoWTIEauJNmE2D1DWfvDUQ5A2+FcbZgMmD9DQ3fKZ
mBWQgTb1cfBZ+3mi0fLZmEE9f+wYxyjbvKLpHOEGCPT+fJF2cILzGfHY0e56cwtt7ZrCE8F5YKUM
r1QMl18dhkKPEaaAm1PHvkbtofwfWidkx1nO/7Wt3WUt4KHi/ed5axBsyECfNgUGjr3z57H9gVsa
EaNH2PnIRyu0YB8WyPX7+6Nc7otoKGIb3nbiTQ68+wQAsHQeUFTofpTPHm1Rha+Wv8UbVpQgvsSp
1itL8q0BAZ6iwY3MEoBru5LB00E9u9NSo2Tw+Z0jKnLTUe7dIHljOMhw6U7vP+Ab04jtETZ+m3sD
JK67ZVEt4CNW1iCOvpL64EyGnhxGpivT+OYoaH5sYjg03vZtFm7PxG0Qr3ZU0ahSxhtOE3vS9dcr
D3OBhGOVo2MJOhT2envr7ZyvCuPMrte5AFPqWUr9sPpiLA+xxdT4ohDz/MsCbGbdDl3LT3OpnfjY
4bnXE18hWcZte6jc3BogOLmbei/snhqzOEInKFnhK8GCQAc5rSsaF9swKl84mwQK7zH+OWKdj6kj
1dQlEAdFXeH0WnupPa5Ic2jrqpNf7XJwvKyCIVXwufQnnHuQeXRhNqwgNp8q1xn1HVkpLK5Ls1L6
DHevoP5RyVLxpDIesZpkbCynv3XcNaTw+ipBiYHvRrQUvI+s4TMUPcTN/M5WsMYpu8H+VjrVsuTa
mZY+pw0LBdhocI5Ka+h+nsaYMCiMHcvAfBW8NlzMedl6IUXDaTYOlMCqIktChZ7YUbZhF/3ilXLH
bKZEkztYYax+2qtglNnUuLS/X0yw2EUt2sZ+ohFSXTIZz/Z0S6Udi6LGHhtmo2xhZxNbfuO+1EHc
xkmA9e2l6ARVNJkGxDqZpOcIvXjY7LbsOx/yDZixxA7S+eBiJH/A0L8xn+pRRU4yzXbrp4PU6tcc
otFzQ1ZraZ50FMHDBk1EpNdYCtEyWcxnKC+bAIqXbK7nNcyHiDPsuV7Zy/vOakJzsKzAco64R03N
56VC3+hU6jIQJ73W/pRNmznO5xnuCM4diIgCUWd9XZN/YfIXTtDvg9y1PGAUuNDZkDDonxZ6jsF3
mJeXKD3GSsocFkJMJoiAbkW+wCGe0iSesVlXYM8TMz1EPlp8uYKTC2JGRVwhjknjsKVgnvgBfyTD
4towpAwGmNn0ywKxtgA/eMimnvThPV9AkIdQq1JOBrilnh6F31bxLwiHq/ip6xRRT7E7jiKxw9Gt
g2RtrL451oHlhT97GgxdPkfuoP/Tlt+6S1I2dOYkVS6x2s9DOMR4AZEapvmmHYzb3wg+LOROQ87T
FsKKWZWXyvCSnmpUrs4rdMaO8980uzx8CPrKdhHyRhzzZXaATx+0xeHOQ8VMpq8LCJLDSaB3zfCt
2Wbm+Wb3ok7w8J9pusIqiDvJUFF8TMlIeYtmmqPb+TdgtMnJOtRJ/efWKiP3gF6BpE/Whowfmh5E
z5yCXcDTKp5cXPOmhfBDOw/jq1ZEt/kQGxqkWDOjTpDYi12pXBXeyti3fX2oO+PKb2CaIylbeXNo
nRxLDE9rIGGAn3hijcopcaJ+jD+tbS+jZ2lg/vdod5MDjXEsJ5utiV6jAOAnpDUo2tko/Qd7RPv3
2AZ0cl4bX0xL5iADIU5gTrn9TQPsUDLCOB1uZgSNsIPyBt9OhnDpo2J0WRjnAAhL+Vmh3HSSvnfZ
N9WawUUcnukH9wCzUfoDyAHiQFfS1+VxJatR+aiqefpq+QPleWQLzwe7TRtvSBs6Tk1OjNOH8E+Y
anWg4FbxT57TWS5N0G6sugwmxgFPXBEN048J0V7zyWlgIZh6odTAAeToaJIxxlqSTyVkpDA1qhv9
OpqYiO/RYrM5HVcaw5ARbIXwF2k0UriSuYkmVkg2kHR0+5PvTOAlRd0S5a7fd48uR5WRyiHoqqwN
gjHOeE2rPoX3bN89cUS33wIHnOrcgdvQiCzUgLO7ctErS1YrrDmIYbEZnqIVOu9kauRoQdlWVt82
IJeyJNCTXlMcjGX/m1u8fDFEs/lmlaYUBlSlaJQiC1lDvRTg5hjppELHfIC30TKjxk/MyIamTrCX
cfueMOEtJ+IJ5OgEi8PsL7pUMxZA2YhxzQJZW3BjjiFyH2VCvNoOHjGzznpqY+jgP8MZw59+zJ0J
hkyOEajVydDTziTw3ZNBoeMmcFNphklCbxasbiig8IEZbua2rOd3fC1nBf8Bpbft25EBRGug59aP
TGhGk7CT4gc84MaqhvZdDzpj4QA36NVX+G392CjYSPZzF5DbrrSoOa2eCDCLqtfS5li25RAlIfwj
oxt7dVpyE9dN+xKD3DXeULL0MmHxSm+abratI8es+gc1my5IJo5hslq65Gsfe7VJZ0Q1oRntUcOy
FWkOwX2NQ9d6YBVWxJx0NnSf95Gnfeem64axKmTIo/AHr0u+PiBGe+xxYnWO7o8zXyIF0/URxe5T
GcSl/gTNlfMctzXAI7l6wz/R6JGfJWyZEUeNk6lMEeI03fWVab6ihqCPajRek2iFHtzRYnbwFbLC
8bWTcp5ToPSrd4fUotC/QfdwZAmb5/E371b/VznNKAk9brr6KJHajm1J0d4GQBD7MA96qENvXl41
GaFSArmuig5Rs1b4ily6BiGmKSjNs/AXl91GA2GIIO9wHjdIw1FzcA/G4Vj/J+BK4LmwjHV180qg
n2hA5tdL2CKuTwbOmOCLW5tCgdzZPFObRkNSD+XqFQY+cs762G1/eBUtr+HAYgnlGYp1i2L9EEtt
xtSGec5PGZQ+AvFG0OgT3vPBurc6d3gkPVD6GytkXbWVQ36d8K5yDCoLKe3MXY3/w5oHBlMrzrj/
00NkYJ0ixoWqZ6v0lUj8AHzJe1NS1juZj0CZ32Ti5AXfk1W+ylE3LF+Iw/jvGhewOZWge3+034pK
MEY3fCMEAsqGFPS8EkQFYeNAXOTRwamYKd8KUnSSQJoTbpBdKTvxV51jROdD7Wpo4jKyAACUxwaT
dz9TIb/Z0XQN+b+8IuMGDmNmUP9whwNOev5ASN3lal7G5sggtjk1vkFDhKz+8xLJ7pUFg53xufae
Pvpo6L1ugn1csjYx1O7+o4ytx5BLedRk5jTrHVNuJZ99Tat2CTXAqAU91w1PBAl2DzV0I7OdpvXo
cW488W0Ule7hBj1HdrastvU/XIUhqIXBNfzwQNHbvS8Hsmt3XUp6jGBDYuGzcquXFjX1kirQr66x
ry8ebaOlgq4cAKaBY8CeOSpXhbKXqPY4h9gKKysSP/BVurDJbNbP77+ti8sjVgewO+gK4auysaPP
l0itYDkN3Gk4mhKnpGfZdcri6RUW/bAKdj+s0YBvITTCkNIGwE+QlLtDoQLF9DzFDoZD+npK57Xf
LFVgP++DD/v+k11MIqALLAvAa8AK4R+5u9fZS8+RpuCDYlAvYY7bSfAST4LdtIsYfn14KJSHYOm5
gO3harpb8jEUR6FZMdQQY0XUJmKJETUrWq6u2Va/8VQbZgiKORxq0JbfPZU1t6Oh3UCOxCuRj0Bw
nLNN9DT67JpNVrTfo1x0F5CbA2rS5vi5Vz8TMoeVREPgaBaP6BN4xM53afehSpyq4q8udconWuFB
c7G2rMnfn9OL+/82OpoE4ASAjgJjh/OF2ZBqYC7F6BVuvwdcwUMcScE12tlbo4CuDMgSYyBDZ5uD
v1p9uIMoH1dG52gLNANg2GkyG64gV7bE/UcGPBRICXy4wRoFXrInEWNLVJvGNTqOkkSn1u3Wk/DM
LwNZ/sEz8trU7dcIRClbmwWLEYPBvm33UAMc1MJZNuURNJj20K7Rktmu1gWN6TWXuP38YShQVP+0
ll2goXuHcTYb8IUWQK+oDfxUgJF6MlrTK3Dn5fxtFgbY5jfHYFRR2wP/9ZZimCDH1hxEx5kG/w6U
3PVN0Ca4Oj5NwVpdGezikRB/vu282KiwK+IP54MxCb/l0lndI5gFasqGRaMGbZng399f4BdvyUPb
F6JZTB8u9RfVBsWzxGVA+EkvGiaFnLdNunEeXuhI/Su7/OVYgCKxN+GTAs0PxKHzZ/Ij0wSN8sQJ
Inz3psfB9QDzCut2AnH6yvRt3+XflQ2g4o0KjP0WWAvAyB00XTvLVMvYEqcOMXYkH2vmBD9YVwLR
WJ0yfNQKsoBPzljW/G6krXi2BzWOx4/OLZocILNBVQTBGfgq58+7bvyyisCjw+0VhZM9Na9kADsm
4T69FjZyuV4QuwXfJ7xM9BZx0z4fC1c0EM1pJU9qRWbp3Ad+Fs4sOLz/RBeuPphXFHDgACMYYiOZ
7YYp8RMCp3GaUzvhoopEZezM2dLYI08BtEQvQ4x4rBMgCyS2tZOel7sIWtf1UykW7gF5qFb7uC5R
8IVMdIDDQ424jmyAuItlpVNyBKPrPupeS4tPNqRYVR3XWUxDRNjKUIVd7nfz0h7VbA8z3JFMN73A
r9Ef7+IVuUi5p9treRP/j7yeLyW0BLau/h9ZCUyuzmfWGQQuInFUnYQjUfoccPebbH6y/YZtUNTS
ReM/vqfM+tJ36+x9nZUjCUvwb5j7ALZD7WeBD0HtAxOgx9xDTUvn1C9nvCtE7qzksaFc1EcDmAg4
VoyEvbzlSABPJjA/5c9RgNiTQgBg958gd6bzqaVo3OYk5B1LR6ejZQaAiVovg6MiJK2qpa3zpXSt
MW9x0eBBEgt7+m3QOfGyVjgNrtl1F/nHcUIEctpWLplgv2F6fr/OQrK7VnUwEGv9GLVRVK8uTdUC
RhzEsrWqHsIKBpm5b8pJJ0zY7nLrC0h/4DPO0Kn/FPZh1HyifeMGj/jQOuQqVrpsUjItFfQAEW7+
t7SRnfW8+DHzbrCnhu2tx3nVJKvrLt9xe1d2TsdQzg8ESQ7RCTwAkK8SoqHhPvowoNC/63UGjAFI
1ENChAxLnZZ1XTcHCq08z1Zcy0heyS3GiIoo/I1vFE89webYnGzedOawNouIUwQrlT+oEDDFdCkC
gZIlsnyRTEuAMDFmnCkq+tIh33EkyAaLnUl9tFffqAzfOzLnu14M9vPULsGLNY2LeBxE6Vs5K+v2
O1SF9m82ONXzwm0NQ0JY9QKZtrasS7+epx6uNAP7woClxlkYBN0zD9f5UbeWgZDTn627YRn86SCR
okrhAYTyLnHGpVNp2Egoy4VfhTRtnFHEd7UI/Z92A4Q7R4NCkH+A0njLXaXi8gfMRXmZkdZjQxrX
MV0pTITCNUrr0e9fZKBgaIDwC61TWzdxlxEyTcB1IclkY4E8mBi+6ja11Qu140XewmR2Qr55tTRj
MXVQuN7S0nO/TdpbxY+golFzBCynrKPvLa54HmMc/IiVsR0r6bswftTBOrprOhKLki8QRzsvTbN4
/CBgJCWrpEXZUH6LVBfxX0Bjmy+cUW4Ku60n/9NSoZWa2Z4Ca0OuHK9kWeFm/yw176u0sXwEWI1s
JituRnYLLxRLWWi/OmKI7iWVtXlouWV/a1Ywq44ObSM+pvDCDM1jPOtQ/ZxiyV89JGNVn8ZZdp+n
aCHks4Qrg0ajv14AU/F5DU6R7hQE/nY4iVc/rhc/W/qYIKgSGO7vGS3pMVkcg5jFCu57dhLblj3f
tV7fdHd1OLIX2B/ZDMQPrPzE5UsZvMxTEw+/mVOCVz0vwqaJHkv5OnlMDQ/VMJLgENjGtouoqwP/
pu3Ax74D9VZ6T7wt9b3rKR/WpAH0+vdtSXuWkR7qTIBJHbA7Fx2I9VFBF1y/oDmAr1EAmSYJlhcN
USnhSnbvV5H6hOQANEZ8OGvolLoliRMCj+wmF1YNpwME+sE2DVB2e5oqRBXnTgkkNw9tqFpT5snG
TQbX5l0G/B0IPw1Z9NO2/LW+BahH/cOC4pOmQxM7T3ApE3620mYQMApxBmQTRNEAMGqqep2608aj
BGQTfZo9ge5HEC7BiODFRUEbYdx2TJnTo7fkGasfE39ogDGpKtBuFoEUj9CiMKr5aXK6JtokSLCR
7IL/4+zMeuPG1W79iwhoHm6lGixPie3YTvaNkKk1z5RE6dd/j/rctKsMF3w2EGCjg26WKIp8ud41
OPLK9eKsDLNUkHszFpmN15Fr5GnY0zL5Y8yklAQ9hgq0zEHr8tDOk/Upo7ZL96bZa18SnUbg3tSz
7h5pP7M7FbKPSDDrfjsDXNu9ZWbWV/wTmgLX/bUqw0Vp6+9uTWnU2/grRYaJUeI+lb4H9ERhEIiF
TJm9m7ftHuv+9TUZk9K4MRcjNo8uePffQvQVRjtTM9nsxWbs7ESq3FcFz78LF44lPSibQt5xDap+
jK1BKlVq5BMQrtE96LTS/pAnsP6S9ZR+NyS9gbD3084MB1c6zJxelNVuNjgeAGlcwNVMs38XfZb8
yAtv9kMpkeqT6WRMcyBWdMo7WtdeejNznv9l8zTbAFbXrAeNpXS6b+g6x102ae2rPa6eT5zQuqKX
qdNXzxVxtcsUnjT7fPRy2K8T8fRYkFW0p1Ore7C6yv85m31jhMpuq5uBbuOKCibtrjPfGPWdKglG
IH3EWIdA9+M52/t5b/zC2ouUC0AC5jP1RaIHRe77S2D3gKYQdiGaHGe6AzEXRtec90afeX5IibLC
cDGcqd2VSChuYhJNflfzOgFTZfkUMKuouxbynf+UmVZZUeHoYxFKp4Gt23DF+GIXCAz2ZokUM8wy
1/vjGq3x7FqLJoKEJUwTzgDrGtdq6OG0TRMbcJcJ+LZ+bNu7LJ6nIZAkjJPrzOb9v3h0XRPIWSv+
+nI2fsQzsUz7cpDj6zT1NGCn1vWfy2Rxn9x6LAlnntbyNl5HyIBeN459iN0AJVQ6NHSFBCymH+TA
GfzfGQP33ToQvbbrEl3dIaiW5W6kPL0Sjc/MoPDk/PXcnt+I20yd7cbE5sAAwhp0zrNGeQErRHvo
LKf9MySc3bCDcqMK45rDZ995Ynngzc2vcqhtEeh53z4ZJDB1Qe+C4QZ9n5h3eaJctfe7Ia93GqSt
MWjgjhNHhRbztSF5cQryGQ3ytrXS0qXp0rExTHlb7mGSpvf9LDGlXdM+fdSsXKZH7g12ZHC4m4i0
3c4Ohjl20oNTjfVT2fYuvuxLSedgMsj3xX9OstGoHLzssa+qag9hJi53pVfbT51LRzGg+DTLUM2L
/ZgNYsYqG/Nx77AKq3FxFC7N72LlC+HRxzYLvUFrXsrFkVgv4uz6p1karw8R5U80P+IVUY4+0sG9
6Yel+im46dh8LLrPdxt7mbZf3MFkhoVafpqVpsdB6jRNvIcjXWhH2pjYhShl0NMrsrQvAvL2OJa7
1qpGrGuctQj1rm6v6TIsRdDPZYpbzwSCG2LSODxinr/Q3Iaufoel+VgAbNudF5DTpBW7Ye28LGxH
1x6O68ic7YvVyvvQtwi5DJWQyz/Yx9vPPZ6L3yvax19ry58GemVTL4Ped9YmqJtp4bSdiu4vsO74
VwM/89mzB/Ol7SAXXGtarRnHdJraW3NYoa+jH+TUXHuLNpITOxk94Launii82ueqqIcfdmwgezP1
cnogEberD6BZ7lPZzfqrR/iAG0wzMGGAsIYyN68W8eRCN3icCBDHArwvsPDQlZaSLZiaSuzBT83b
NbPcYVfZK5b8zbTWkn7WyiT1fUfzIradWG390O66oD4ev2R67ScEqpTFY65JD0d2VRn61dqUc7Wb
ZqE6Pg/OvtCcHOOPsbAF7tp+nX84fh9/w97Yb9jTqakCuRpkBVu4EU6BPuidceSGMos0dJS9VFe5
6cnsOIqarxFudjZetZNdzL9H3H6WOwpwS+xyM530b/GiMEPmafv4quuKcT0wS2V1VFXi8ELJloTe
P1p9/AN6R7p8oXDIm1fLFr3Y156y+nD0+1zdtvDlhge0z063c7SJW1pnWKXVBASesnkHY5NLb99o
RlaFaT+kyatq845mOufJbyf21/gFrf1My6aORb2Xmjaj95mKXiKS5Bi5g9ZndbvE6F3vJd5M6Q5m
a8h6X3myK67HxOHOO2OrsR6cuDC8W4sGn/xpS28Qe80rDP9AyuDg/EZQNzIFulggK9XtWJJb3cso
zpFL/LBrIvnu/SQRa7Quy2xEhIourz3rp3+23FVvk6BA6tTeVYhnnXtYIdY3YChD7Jmk3EmDRMX1
GIqeWLoIk3B/uHGGjpsOju71GPWzXhc3s9BLD7/MufZue5tk0NCdcts5ZAUtXo7rhnIT9UeSh1o+
tuqKIsKdASjbtt7pXK3mX45hC/MFy64F8gQXW+/WpQB97hp0KluXs+awbHRuH7nV1FzaBEnT38kx
LpNvo9hyk0LB9aUJq6YZmhcbFbUe0mDpOOMSUnonvHDlOO9bNYnm51KNSFJJXGr9G4vbqnlP8qUo
j+1ipIqunFWLe8yrSHVkKVoGSz71tMTfq6xRZVSzXU73uqoo/UzRzd4NieGzv+68ChL480ze3bLr
yOIrAyO2G/sGPk3WH/LKt9cr5EQ2nqxgVPWfysiI4yYcflyDxJ5iPUTqYlWHGtJ6vvNmrrBPpdUO
C740i+vcF0XrjrtVSbIbYTKsy9+2UzD9AlUv2OKpobbSPQxIz7uuJ5V3+ybR+sd+EI15pBvZcpPx
iqHUrtsUKuI90LPOD13r3j8Ic8nTOSDmw2+vnbrxmwv40jtQFjsmVHwAF52W6ykWaCLqwwenirKx
Hvd1EschH+4zQOgQfQy5vDeSi7AAwAxJGOjZW/jBzDxtBI+sollv0jty23+sbgbg0S+vnx8IqyKE
M6Dd2ICeEPgyy2t0jS06on06h3GsERgPnhGmyKouwEinHUFAQA3GrA37kRFBk94+k1IFVXJdNpFf
+/YdchM/LMrhBctbFbGjmHtIHv98/HTn+Bh8dKaRPoJFv+KMdUlB1XBRrSJMT9zdaCYjO8dkfvpl
cVei70jRS7+AHt3bBys0gRVI7tYRkQQZwS+zLK9TkLJlZ2JNcGENns/iBuSj7tvAHywnTtZgYqM1
SWpuYxuW6e2E0+AE0evjcJWsQ8K1r7f1EgMgf/lsXM+WoIStKX/g/rImT8Bpq+fBCjU2kct+lgdV
DzAdyM4z1P7jt3a2+LdOJ98Ynlbbl3YmSdctZ9VgyERLvCyBFUPj8GK/DgXA7YWhztB9cFMUY1sE
AfTfM8DdXiCwungSRotqjH+UqpywGhuH1DW9Y0dsp892YzaTELZsQHf0cKzMt0tlwmVQ18a1iNa0
M74ZfGkvcA7aX54Y8ydCqrML39z5BwBLQNsskmkq+OhC347Xxl1vxvBlo3kQZui0rvfU1nX96XYC
o1DFolmgVUf1/nYUp46bFSpNGWVwRqk0FzJ0A1O2KRRGTOYv2QqdPxSt9819GY2Si33BySSqTvnQ
58osMuOVsNjUH/v/eXiqftYXg5Y01klw3TfnADbHEyTfakF5obPk+CXi7p6kA+eZQcux6otLUrKz
dbg1ZAh+xUNw265O98Y2jqXUCVuLRNV0u8Lyx2+63g27ycnMl9j3LpH4zz6xbTygJp6NPjQCpbdv
TDqLJddkzCOnp6Ao13muMduttVtZ1eLHx5/z2evi20L6iVIHtw/K2pPVkZg91hdiXKPRyua95tdi
51qVdWFffG8UHb07RxnuC/qpIXLKHTDTNQrECUfE321cLN9xqhndC539s+0XE1oUGBAJMOPBcvfk
vLRVnRlzY2tRPKOVyaXfRWOJxjWo6mINckD9JJizZP372Tnc7Cs4ZuhsQc+wT/Zev+AeR5hCHy3S
7w9b+m3YtmV2YXc6n8PtmGQGYaVDnzmdQ96hOZbw4didsG8fFMDXIIpL5Ih3RqF8YgLZ2eEGnZ5g
dca9s/DqIbIsMe6WUbohhIJh9/GMnb+o7ehgGDiXwNanO21VdgXQXjdEWq/cMO+xNJ2LmyQpbjzI
tWHZW5dO5rNveJMdbS1VfUs1ZJm8/aaczAL9V5SCIh+Xx6rv5NFPVH9o3NiMZNHMF8qO83l06fgh
htiWPfvvST2FyE3qq6ZPUT74SeiSbR1AJRw/PY9sEpxVEBU4J6l63z4Vk2fiueDKCPeK5B83M+lk
4tySdOE4Efx8RavEf9DrxrrkkLz9h9904Lb6ZtsuKKyQHJ1a7U9DPDaTKhErrs3yj2ZO7V6m9Xqj
LXp1tdAQxWe3yO0XnWvA8eO1cz6z29B4ULLikTn92w/9T89fNlWer0M2R5pP2VjW4xIZOajnx6Oc
7cHbA/r/pr5yltEtezuzaZH2hqymOcp6nZYi/my3ZkcXzB/WSyfme0PhTYO+CQ4U4ZEnS1P3SJGg
5z5HRmtagaZUv1+8zA372LvULPbfeW1UAyxIDhgW6PaV/GfuMO5oqPNzCNd6mf9AS5i0tKccoUJ8
pki7ibs1/qK7o/1zStVUhloimwv+ZecfIq1/GFEQiJheaCJvf4LsySqcsVOO5hRNwMGYMNT+WWrg
cW5ly+XLTGemu6B/fW/JeP9vq0Gljcrr7ZimzAw5gvRHngXuoY2IHQnYcD/9yUNEwd8dOTGm62eF
1gKkEY8lowjY8fum6elJlvLp43V5Zv9G0Q2rkZvMdhJYSPzePotLf6/Gt2KKUjdFmF2LgV0stpd5
vQeFssagMqX+FXuWRWdj1co4WBwHr7vSTcRw0AG4+2Nc9sgT0qadZSBVnxZ7uNJ6fsmog19yukcQ
Zk8JQ+AQHn8n63oVWWdB658iFvL8mOrO8LdspuzCrL+zpPlK2QxgK1I0nV58iOIrnJSUPgyd7Nr5
wpJOnLDQVJXtcMx2sqvOWpffs4EvxIE4kkELG9uLL0EC76ww2GCgDziHQhS2TyoPPe+UK2mlcJet
vUPhaN0NtqX9/uOXf35sbgnPmAlxVadGPFWkJaR5Em+SqYh6oxp4sVqmh6ovDT9IO9w87tJYiPyO
bnSxfLqCwwnN5BkpgblznQr0ixjm0xIXKnL9Xt6ALj74edV//juluqHQtjZYhVvR27Vdm0YyzznP
Vw4Lxv6pXu07wc778Sye77e4yHI4swVuN68zwoyiC540C0o9STG4Q3jj5oGL57+9d4me/6xTLgZd
8J6hAW308Y28+/ahLLKsVUEMRaTXU41jW8k9OVsM6zpGHHjJ5+zsXGYwBJ9cZFkiGIiczGBRx8Te
JqYb5Z3X/pOBJ9fHUQ6euNImNvsdkiThPspGL15MTPPMMMUlvwwrkhRaGlF28SNFk8olZ0nS6gvH
gdt+XaaifRaG1cuwq4r0kSwnXwULne4OCZWcWnljyKKowwwM58e0zpm3A2ut/tDnK6uo9Mvy1Uxt
Wk4zCQpihykWzH/bXOYm6rFaselaa0X2DYDcIhGDJk996B3lJ99XhD9/rVWWxm+SAKsyGuslmR6M
2uO87xB6jyR+isx6XEnN7G5GbhlQRQzK1/24xoMMLR2sNJiUO13Kkzn7FJloi3p8C/He0MaT+q4a
xznNM9OOhNSe8eG02E6noyhaZF8lsa5u21/Y6M6WLSOykwI38no3Ff3bdWRntrdOsnMiOoeLfhjc
AiPxBNVMFpprMn26zIJlTomIiTTMVJPP8u1wmTX35QJxIyptDwOHlja9rOLfH3+KZ8UAg1BFEvSy
3Xc5Nd8OwsEg04nM7EiQLxmOtT5k9NMMeWsVafdVqwrnwrd/tk8zoLVNI3c1vsVT7yj8G/zWSydu
iD4xElZMQx1PbuPCq3p3FBTeSL03QMk6eVVzWviI0Xwt8qZi+qrgfD0vc3JJlfLeKHgNYFcNtckG
dnw7eXTw0sZENRqlptFd5Vq9BjToL4Ef58sOSTwHDnnPW7F96j9q+MnMekvtCK2tsRe0kcJSr2l4
Wual4+38gdC+/AugAmRCUz5Zci4tVz5+w456tTU+FFKoHOPeCyfZ+QOBBtMe4CLI1fMMXdnMPhND
rl5kxSorv2l+Qeyaredt8QdjHevx4xV+/kxs/jbfrM0BwGlzshQm+L2z6jsv2szSXyErZi9lsVyy
XHl3FG7Upmm6/Dl1nqzHbmjbePaiUffGl25KxxtdZOrl42f595t/U9EBCsAmZUvG0ZdoxZNNj4hb
zUKZ7Ee0OpBaoUOW2WHBgaALkWqZ5rVrLt5fqfTif7HopvyYJpr8VWf4KxxgM6w6tMsy1g8f/6x3
XihCgM0Qc7MY5s/b72CuysTr4ooMwEJPna8KwshwVdlVsT4vMEP+fjzaO1MN8xRvKbZFIJIzXcyQ
TG03K0ZzMjvke7EPDj43u49Hee+ZUMEQZUeTCbOD7e//c1Eb07HRinjwo5kkXihfuRYpFN8Q+UYZ
fDzU+UlG4AaYFPIDkry5hr4daqsXaLfzUm0rr44eBViw4pdynfVaHYjE1v6a2cWP8J1ZtACZwJfg
Y28CgbeDNm3ZaGjN4miEShe2WlmF2jhfMi89P16IwNpC3yAjYOBwyhNO4VhJ3YzjKEXeed9kWfEb
e3YMsif8EDvwnwvH2TtTSTm5+X/rtNKQub19qnZWsWVjpRDJZPQDoSHN1xIn/6aBOe58vTdumnnq
L8UevjeX+C4Sfk2KBdrAkxeo2cOUxnMeR3XJSe15s3b0jfWS6OfdUVAR4yDlwjI/9Zxd8EywrGWI
I3Mtf+MpM+/Tzvv0FZpMZnJROGzoZdGE3H7Ef5Z9pfVuQW0uokl5xm61DHEoS6e4UCW/83FRQeEL
DySABMw7mbC0Qx3IoSYiZRlZ2Bt2daicFduStf716W/rzUgnJ5pmY6CQxIzkt5iZuaj9bxLN5hMe
G6+CTDOQV1rGYth/POy7D8iKx2cUPALA8+00GjVps6nONJZTFv8CLNCHcB77bg2duet/fnowJGek
tGxtdzQVJ2UIVTDRdsDxkUUJ8tUkBy3Q66XajYNmX8CO3lmD9DapLMDK2O1PlXtrZq4wI9w4ylQf
Y5nRoTdXzmd9/DlHAb5BWThMUQqeIgqZTwzWoCwRYV4PJ1DLYdg6o7r69LT5PAmO7pRXG5z59h1J
UTROsmTJdWwO5ZaU6++rpjdvGxoWXz8e6nwbpPPHHssFAiUz6/7tUOOYTZAE1yUaVfo/S8V//dx8
XLWGcJOyOH481vnSYywyHTY/WG1TFb0dy+hI90qmeYlQ8JkQMPCMxxvewxLGn3cfD3W+Ghhqc8Dm
Wo0d0Gljc8mczCtsAySxdOawh+u0y1b5WXfMf7tWGugSTlcAtKe0kqRtqKyW2Yoqoctd46a/5eo7
8LtUc+EgPn8eUB0gUZf/gZad+ZbNDaR8nbsJVh3rV4L3iuvCH9QFjOX8BXHO04HjagKChInX2xdU
uHGWkodmRLFMrUM7kB/rr14dlPp6KUn2nQcidw05Ly+Ixqm7/f1/dnPIHLVb9cqMsBPbbD08CJKq
cD9dz6MB3JS8TB3VhHtyhyydaSLT0nEiIlfpyY7ez7R07tbcmi7squePQ+3LNQgtNKog+A9vHwe7
m9Vs3NyNhlT/R9pJdmUVyrpQzJ6XEAyyPQYqQ0r50z5VnMw4bbSDG+E8Uk+B2QoEHoWzvnJNFpBY
sYnAXgEO22dtADfrdaJXoY8greJWdFK7zFLoRd9Dv1H90F2l7viojW184enOpxCeERU6IB+YAnrA
t1MYeyXOXa2kVGm5M/RKxYHotPHCHvTOKFxYN5NeuLsu0NrbUdiZ0gp4KY6sxa53k93UYTJAEf94
+wGm4L/z9jq0ibrZwiGRgiQaJ5+ShuChS9ssjkqpXH8n8snVr4ZJT3/hriBfkk5Zf2qr0cTBTOWm
/ca1v/O2JDN/gV5lw74N3WIyyjsjAzh67MtWTN+2Zr04xHk8mncGHd96X7hlHT9wWfWc/azFujwk
GOUIlBWaOd7BFWjtg0cPLEUhVgGq6UYDgTypi2G+QZMzL0fsP0a0VX7lF/u1TVxrp8nehn+bNeNw
jVdnqd/aiy2dMsibdij2yKPG5Thi3bFeOZNexnsSKi3r2RJifsnmvrKRI2Gv9dBipmVd1aZI553b
xzBftcWsSrUb1eSsV+Wql3ZkKkCX0B6qntbWknbD40KYtIkqpRv+6Ss19HdNk9MzNHqZPM8Cl+zd
pMVr8kXOJgkHFcK6freyE69QsmFH7tyut7/x3bfJlWMKA9gfK6ewoKa09rULU/qLco36YTB44rtk
Nszi4GAR3V2NrrXOez8rFXYrRmn50WRhApXv8M0vl6CpBaY5er7gv+JWcnyesmn5X95KPHTEOpZ2
OOW6XT4qkyYPgaLmjC5IOU4yBCU8M1KtsHZVhHqaHEScXJBG3GwlnBG5y9QhuMHHqnpAiJX6dyly
vopuhC7UPdBl6v5ZOqGVP4dWqfRGlziBHi2Sq7TvhruibZHE1YnrxXDcLtCw2AD+m2M7Tw/znM3q
io5vd92Bj77aQzPk13VnY7iGmEpUcFYs5e1WOevjIa/JLtnNGHypo26NcPGrjtbJdW6TNHvtNtA0
dzbeMV3YjEqKKyvDtWGXwiCqj3lJsXctDF1xAlq8lluu3svfcbFH495VOqIfAavlZ6/ZvQc+YDv9
1dr2tdy79ZBg4WPk7YR3irk+ZHHseCFE3zS7tyYAh1t7HfTxmpp8zI9OjoPQLoUJg1fQTFCqjfxK
YWewtFaN8dsiVIs3WFcMN6pSRRwulSXxjWiMtQr7MRZJMA5mrnbKyW0kHbaQU7B2A5Y1rUOO7eYd
NJbXQywmFWRtYfZXZg97aldgqzzsOVPKhbXSal1I0S7hxwuyY6dH11e83gT+nQqXzPPUjd87i3kY
tTWxcE0bZ7mf0ymZjk1io58Ian8wpq8+DSHCieZYE3uMv1v3e0zY6XDrT4X3PZW59oQNm++HWdym
9W0y4a8QaCV+pYE0UUGFxdqznjZPuSr0nEnEwZogRAinJtW7UHBriwGBHZWHGWjIEjolMgCKFStT
ARpyn6BGQJkv9SLyJ0NvxZOB5Uv+NSFMTH/u57VSX3XWC+bShLAv105XKDeoi26ofqC1HcbdBFVN
7Ky5hLbbOYk3jqgn7XLpQ0XccxNklUG+dWrO3nfbjefmmCmrMxGd0PH+JVPiPeFNI8nqwQ1n67GU
afm/0W719jj15lLClNamF2jHefG4uHDgvrhoAuarAdCj/4YBEu8/G/zmpRNTou/QBfnQxvWZPOKO
lIMvuSQ59+BjqfZzsJcyvtNJj0z3Od+x+rVM+kwwW83nfjPhGYtuFeHfcDvKZYTCDUe1CeH1l9Nx
Syl19nKw9TngK2EK0eKk/g+24bg4ojgb+0BugZFXixtb8ipOXX84+CXZ8mHnElT+D52N1gvlPCYG
3oUrhpFi9nUs6gAC11tXEuj7kHUOEq9mmXvjwRFzsh7HZNLmg1kYw+sau3L+kiCm6faZ1pbtbuJV
ErneLXq/r6Z2VfdZkcRIC3tBOjUOTnLQyBMZhbUbZ1Hj2mf3jXXLURsjV6loSx5Sey7UNVEKVntT
qkHOUYUBl/jij21hBX06u8ZtMc7IWAbTV0PkrbGx3FJ02+bv2LDVS6nMyXy0u853n4vWE/VrDKap
PellOhZROWrZEKSrstdjZdTDfb4ixT44OULYZ4LeBrsLZbfYYufE0zJz5qsYLTLLBM8/3CM9REY4
zbQ7DVFQhSLB68VmaTUmh7rFmfhQdXExh2oQ0rgn2GRdD97ctk0o22RhYa1oFI9eOzrkXZbL4Hxn
x5LNrxV3WuGGjVbWqIvauJ4OdMXkN1cs1hKOrRe714OgXcD2kKxpxAeuPzir02j7UfXSuPJ7Qph/
ohUq+0Oag0Ee6CqUuhnMhUjSr9mCxy6E9tYuaTRZYj0om5s2dnNc+jEhS9YfqY0cegiMJRbFzu7Z
N9EK1E33xad/O1xDZze/oCtp61+a6pN4h9qIi21GHfGX9hXXJll4a3MFIawjb0xmsImR1tX2HytL
aL7hv9H0u5K9mZYpynV7YJ5Xs/zL6dNNd77whB8sfUWghKhyPQsx5JTiZshzZHz+Qn9lbzdY3wVY
kso4oP9nA4oQSkmJaYvVDf1mMb61dtXj/TY0iLnW1XPvE21w8mhx1zzfr6UlMGevtKHda5yd2tHx
F+qavNEI1U54S3OETNG0Q/4lr/wqsLldDp4C0tw5XeoTXLemLV+S0sejlc/ipc8IxvjqLoWuBUu2
mt9lksjsIRdex2e5YszCboa12PCzE/h+pQFrpJ6e1km4/pOPuQNqIbqH5t4re5oV2Mjjt4blpdMc
V1Sdr4RBWcin+JExx33qmmQ2JoIg8WURW8ZXXapnfPAg4LD/rreYf1latLR5JnYSldjwJ5uzhnDs
fqp/ooGKcZ+FhvVLIXD6NaNPWfdrvpGEZnc02I8T1D/I/Yy+OGTYhf8hXzRTewMRTf5op35W31ZJ
1RkUh1NrNEE5o8TYbZc/siXqpclecpUX/UuNfSayWGPClkHhS4P8eTbnr/QayQOvF7WKp8UxUFUE
KefYsw0JvXtUXPi7XUWPNkca1y/3hZvKcj8Wy9DczdOUjHeu0CZ1hWxRu0XRQHpb6sq8ZJpF/zho
o0WHOEf2c2yGIXZDD2aBFqLNRQxCdckvQiRePySYLTYPGjHKztGzlP0bC3NW2zikdfolThtFYpvA
huwWKGxab6iO1/6qjY1M3Zde3tchvtmLe4y1UR9/ubjXfa3WzaeSuCRnPjarnk1fzUlW/3iDN+hR
b0n9RUy+Nf7247gz9jXxLsuTxz/qgrnPk+V1qQTSfvLLs2NHcRrpuDjYIa4k9kztlrNXtmM7qoOs
VkwqBqMBJAk62fZk/7QeLpnXJqaekCs6ZC0hbOmYw9aMm2w/aML8lnjgiwdFUjvUgbWzCLnBlNFz
g0pYKDhHy8vZsn3RyND0Epn+MNPZM5+81JbtyyBZDBF2cqQZ2fxzsUuGzdMhgOMyVbdOX1YtxoJ5
BTbJYrUfEmt09fuGBdd985LWGPddXAvrWLPbQ8NwFvvArdDEUqBA9nJTV4hSybCxsummsPrCu0Uq
NDVXm56o/Vs6XVzuB+kJh/VcopSc3Aof4xJbTXlEfAf1kuQHVQbDaBj1Af6wa3wxRCfifZ2lMW6B
2Ctq422LxZtWBEpLKswqVJKJf0ovLuShkmqlOSSQSB5yBBAWVrvZyteTaJu7IS0mHLA6trQmVLmK
78e2s56SbkDxZveZGu7Iva2dKBGk/oaJJqpXHPdYcGXvN9ohjpFEBhNaj+Y4t/GovpRp4lZ4Y4Lo
4eMyWUP5YLsKXVwgHbU5vtfIFW79qujXh8V2JMtNKGN6rbQaV8kcXWMaxkm++gFCu0ILmsYlmCvl
KHS23NDkZzvPcR1St0Efjlc/3c0m21Cw6JKyi8PNuRSZs+Gzby+WPoA+11fultyXT3vvcV3ldhX7
PgikmRwzHxtVJR3zbjGx3sD74KHpUswqRLUMWM1an425oVUCdx9MBTBlUzidAB2JlFPTmn0cQRmp
gsYT2T3qEiLzSEu///gS/S/2ePKo+LfQMKHDjGPUqVmf8PLZ7YQfRz1OtnmgPCV/JcgwnhoEuW4g
jbb42RTpOgcVZ8yjXySaH66FyH5//EPemXIwMR0MybG3htvJM+NpqTUQA0WE1WwTKLfoDrx0ecDb
pj8glx4jP63IfsiGdIfi8/Hj0bf/+skswE4GgsEtjoS6UzEDtscdB2uZXPOFrd1B9quL0pKS5nXF
VxQjnwpZ1iX84nRMrjNwojcVDwyFM06+JmZlse/GEdpxbnxu3B1WT1r31oKZg9T05QIqs2E7b56R
8UDWISWRWKjBveDv/4sGcv3na2dV1RmdCd1urd+yZEPNlRp2xNbFdxTo04/ckZeMmM4gz21kT6ez
v1kMgoC/HTkngmsAMAGnyZsiLFKxfEG8jpEz1m4/Pn6RZ/DdNhQ9CtqoNAJpyL0daqBnPNczHUAY
mct3dPjVYeqd7lBhlHJMJdc3CGL4f3w86ntTyxukkQrsTjPhZPH2lErSU7SZEr14LX36S3mqbvRx
/G02XGYRxwaFgwXGx6O+M63IbkDEyXPCjPIUZhtGrRTcrETUuVLfy7ilDixdFcSkAPz/DEUPCVx0
81I8bRfPOard1p5F5Laxt8eFRgYLomrwhOSSe+gZqOfCJgVO9jUYG2y/J+ChI1yrFGLEn7ubcK+e
8H43V62+8DG8NwpgMsg4sjZwoJN1IhqtqvlMeGNAIrsaEVgIF+lSR+Gd1bgFQcJOIxd5y8d5uxpx
NMqV4ZHgm9Uif5Z4MzwqZtK87i2yY8U8e0AyOPgaVx+vjHfW4yZToWniweNhU3s7rr62KyS+JL/W
CH9DR9qV1/mocFGxLQwwa5nvE6XPj0Uquwvf3/maBFveeD0E2QAxn3YI4S04/QIOco2ptQr7IlXP
I3fvEMDoEsnrnA3DN05HCKs+6J3b1vb2KWOxYGSnivra7HxiUYkwLdTPRA1Jdl9ovQR1lVK3r1N4
7vaVDlb8beHCMxw6L5a4dDgmLhEsRE2+fDz778yB4fJhsqr4MiHEvP1djrl1qjCVvu41wj7oak1J
MNCK5J5L2Xj4eLDzJcZGB9uBjtXGezj7XIbZ1OinF9frbGL8Mky9H4x4mdwoBImYrphaWt23eRUv
F9bY+RdkgHQiEKVDC2vvdG2nXJf7ntjE67rtxObZwb2AquXTGw+j+ECWBg1hNKjb4//n0DKLHAsV
Ly+vsUYQz//H2Xn1xm20f/sTEWAvp9wmUnKJbdl6ckLYccJehp389O81ek+83IUI/REkCGDAszOc
cpdfyas0OhnLOuC4EO1dPLeHRuL4OPQmqynB/ddDdZgHQ0imKGnVjRpmVWZeGpRmuCFWgd5Pihxf
ASubEsa77yIGpkSIIRldJ3byZuBC72CWl0WoZ8pwQqVq8ptiid7bd3QYBVU34KSEHfiLX4/ijBZS
HQgMhUhE2L+NElFL11jFS+QO/XtBnq9DQRCVhC8iWP16KJW8hYPLUJHX6gQ1dBpcN//99saXq3Id
znCxIgTqwhfGhWYLuXNRkGpbd+Vz5YX7GRVhfT0CXKAsnOdAchu3tvYor/e2PMkA4BhwK1ys8s//
2Ixdp9ndMhVFWM5r+b9pKNZHJ0MS5/0TA8che5C08L1ttERDSxN1lRZhM6rOGSsSUp9l4T8dkbc5
5ur7x2NPgMakigW4aHuQl9Zt3DJNyjBNcTFc1+J7R6/T7/Mx8LTsv7cnd+eQAThT2es8itJr+noJ
rcEeekTz2BrusXTm+lKbxVc9Ic1pDD06jW6zUFUTO7fInQ8HaBtlANpP0AGMzUuxeHFf5WgmhblS
ui/NyGXIrpz3wsDbi1/mbHCDYMOA9NhG2ELrslyqnIVGDgd2pJZ/Tiojf+ycdZfQKx+RzfYnRiam
cCWGxd2SKNaVso66RE0oEMlZ/RLR2t5XLWTjqfA7uJRMtBm+qW3RfQaD2f6cRDPOgRrFODZwc2fd
EQrI8rXKEQ3z0yn2jIdl8Izisc07Q39wrVXBW4aoUzliQFEOJyft8+k4rLQVQt7RRoqEc8TOOQm0
4/oqOsrrhddIWnmPQ9//SlyvzxCb5YMccrAiy4m6AqKVuSHqOKyrPnYOtAdLLApTLVlOSFGQZ6Nk
jAQg1fQof1BAnmgHC2avC8ZzJaBAKqqtHyEC1zt58J0d4nE7qCTcqPCi5nq9LyO3M9kjWRVa9Gle
UP6b/8KuZs+t9DWb3nw1+vv03SXiCI0KeTz+uEE0dp5bDH0VokJlNI9oNrjeD+xK6M7mK6V2X9UR
HQ1pCNKm6xMx9U96asTlEb77kh5rezT+RZOynS5u1DaC+uwyJ6c1bspfCkxaKxAZkP7/9aOa9IeB
AmwcvH1+72xx6P6wd+QrAsBtc35LNEgjam9VqCi58lKwB0cwbap2WmzFerfUBSQ+0irQKfyLO+Lm
ycLMyl40stUQA8bhoZ+z+JQ6RnOmI6bszOv2+3MdoRVM7kbaCIru+sM4HVo+BoU4bojVNk5o+A4G
ckTllJzfXsDbZ4vKEtUdBiNBvYF5OJmXaW7KVbQSF/eHpiiwRUgNw88jrJqofdLAeHvE20/G9U48
TmDz+lRuwtEaicA2X+wirDlnBxSaao4djTTswrXD20Pd3u4Smg38DOAH2L3tKiIOW7aRuZShJsr2
qC8fqqY6YLZDcVCWk7EiLaUMaLRzvd9bU0/y4lRATsSkcgX+OFUFbi0xTiBlGKd55ieje0ztwjxo
wvwxcs/vvJd3tooO/B4pcocEEnz59WiVRBRXqVuGhArJseyM5NFMinfTPig+2rYcgigbgs7moK2I
cWnojzUh4jn4T+lUW4G3oJzK59z5ancmJGWyJQQdXh7Z9/WEhjFGAlkZmnAs5/lz6njxQ5RjsfL2
3rjzkcA/8rcDR8PjeguscpH9hl5WNmHXnHttZNGqbPLNmbaOoexsiDsz4pVXHYlzkjC7TdYwJ4Rq
NTJ7YUw16CzAW5yTpVi+vj2j29RLUqdIuVg2AqgtG2MyeFejzGbdFjJcQvucVpZWwH2zapzOZnVq
Djl+RevOSt450BD/eQeBD8Jo2eLgOkcMFbqxTdgWrXqegQX7Vql4R0wF3g0656mCdgSaRWaXINyv
t4aRqfHgdlEdJtm0HhtL9MdMjHvBzJ0JcW4JeEkmKcJuq69rAtxibfUmXHswSGUs3K8lAPqLMWT2
u7MgHl4NdB+JOXygrdf6iAAv3iONCBG17k5ENN6hFJl5WDSsFd/eHnc2ISr3FAEQyUE5ZFszkxjq
IRtrERpIGpog3D3FOy2GGPaqTPcG4nGU8lq4cqCBcv2R5jkdMwTLRYgDZIbUxQRNTFH2MvF7o3ig
mHm3YMADxb0epSgWc/R6tONQglU/Jcqqu+g6AmnbWbbbewJ+ICRL8InyTtrye+quRLh11ofQi7LY
eTDmBaXnVO3j6bQoHsp66eKIvbDmdnIEfbwguD4gZUTadT057Dvpri71EHadV4QjsQKNnrpO850w
43anS2dWDH3IwIG2b49u6/ZtV87qECKILc4U6QcfTll3gDy+Vx2+NyXiY9vx+AdchPwpfzyKnW4P
VMLtAZBDkp1HQ5/RWlH2uC93J2TL9x6yCA/VZuFgoznAH+MxLLSp/KA4IA1QnLUMnAgUuN1vn6jb
C5cczpLWS7hHoMSzuY1Gw8q6FjBRONpdlR+nePKcs9EpJA+WUwxpSPld9y5LUcaf3z8ymQHMe7qB
PJJy0/6xmKtpY0MjVuUhF0ZlHyr0Z6uLWXvgWJYFrNNT2+MDd9TteazObw99G1PJMgobjuYCSi9b
FQfN7BPXTfM2QHii9Z3KWJ+1xEJId1Xjh5UG/efWNtoDeL9oZ7lvdxAvJ7KEHAwTGtyWxdIaohNz
mXfBoAjzkjUdL5ue7uGeb887a8rNJZ80maNv7pV51poeZGcX5Gr6dcxKfGvL5sVN6n9tq4se3l7M
2+0Ko0SCUKVPPbWjzWBaagJnUm1UgdoU6e01Xs45eQUqHtoezv+VbHad68mxJC6eeiKMrc2eiVO9
ikwzQaJHxJ1zFAmYkCOq0IN6nJvUzCXUE8yAhPSsR4wY1ScaEOPwVfr/Yf8JhFDrfTOZjQjvzLnv
EdAGWndOlYkG6Rgb0jtzEiO4rMyJf769Tq8X3vbHgx+goEyKQi17c66nWM8mTTRN0BXZmoA1bUvj
s2kgoHAqisptUp9ye5EcprkunDCC+Zkdis4Yu2Mq5hxYdTYSeK/N0o1nfKjj+JT3VE0Kf45LzX1s
1NYwm79KlKf1H2YC0uGitG72y+LrrH6ecHvidEIGfsyKRNN8kE6Z9REgBDaOE9Xs4i8do4nxGMPt
RVIMvFuG8UdcNC9vr8O9/UKQb/EhVXpsWxelbqxUwCVmDlMNmIu6FD+IFizfaZr3x0COrL9h303U
T5Fq84ijmZsaEwDnYJTFm34yxwsGwxOWmPF6entSt+faQb0AuTTEOJnbtqYuOs/jbYuqoOYh/gA6
qDwWulO8+/YgpJMtfYTtyJe2xGuSla5xXHyXh1ktjmiNRg96U2o7tfM7HwgKK117ypekL1tRtlIB
XGUlgwiElRQvraav2REN9/xi6XVd7ATedxaOjqTsssiGBOpi16/AuGqVsWiJQMrUfZEQymDkld/5
Orf3IYwn+caQUtDb3dbpQZHXFqiTNsBGaXpA2HZdkenu+jRQ49z8HdnKIHZofbeLiDAljwtRMZHx
DeEOhiRC0A1PTFJkybe5NScEKhVvwMibyHLa+WR3JihfFTQ7kAokI9zsdGMSgthRKsGBKhn93LJF
C24QBfVzvJiJCfZ8oZX99p6/N0WXFjkgD4KiG5K1riye6LGmCZqqaT5D3Bi/FLUrnjL8O3Zihdtd
AqmONwbeCxVuro3rXVKYZYO3x9oHJkbZmt+WuQtFrm2X/Pz2nG4HwkURYjXACtSobmBCiobJW4l3
K5yHXvNnIwd9Ghvv5nDD3ya4o3hEFELdY/MSuGVMgdky+wC7mJ+xJS5aOX+cmh6+zaC+v1Av42KC
cCoehK7bS0Ngl6taidLDJeuLlwFs9Qls8LSTuN9uBkahSU1DHhlHaozXXwh9JyCpqhiCqZqrR/TQ
HN+N7VlCEvdy9TvfiEIpcyIO5zRvu1SOivEPdYIpmJpcOQDPwORbgvHfvRPognOhA5ygHrEFT81K
Re/DpL6P3hm2KXiFflK0dd0Jnm7mItt58nJC6kR+os2yZVCZnDEBvF7jCfCxV6WXfVe7O5fRzfUA
MZVDA0yINoUkmF5/HLNIvVQfpinIDYf6yaCpJzzGcDBRivQyYUbvv712d8dDd4GUgg6YsY2vVRVR
LwO1mAD7Me8LFfbpVE9z83vUk/yiaBGsmbcHvAnomSDWaZKwJgNEZ3P/tUqBQ4FnTIElFvOUxsnD
vKYv86RdSEE/aZH+tJbmXnhxf1BOls5WlINfryp680JtVptvp6ovnrMeaDC2ftdgCpMkaeU7ffdp
KqedMFKTc7kKI+VcKRqQPYAeIhK4HhbTtKzT23oO2hjw/qipx3UE29mVev4Y9YryBVOU8dtcVSnI
zrI1v9jCNH/PkfX89prfZI78DrLG/1/hl1LP17+jyBYBNtueg7gybQR2B1H+pdBejg99pFWS4lQp
f0HLJft4e+B7uwtxj1diPkVCZ3NmtHmgPKR7czAM44ITl/1LAL5tcZf0+zr+++3Bbu41ZukRO1Jz
4v4kcbueJTV3expSpB0TyvCfBpwlwPUr9ksUWb/fPRK5KAAqGKvcO1v92Cnq8TxcUf6c8W0I8dKB
yjZoRTCPun16e6jbW4eRUEjh7UEomfrT9aRW5GKLJoc87wFs/+EMTv4zb4W1c4PeWTq6qJTkuKKl
gvBm6RJNx9ijytQAu9Tsc9UUzmNZKtFnfezKnfjgdiidzBOsLRRZ+mjbaieJZ2FUnToHbuZMpyxq
p+OswzBK0vrdjGmKt68CNuQTPODbLI7ytObM8IeCehTjV6eIxh+EeulOQHd7uHhM+UbUZtAlpOB+
/YWaSU1TkcdLoK1iOejCzZ7jVMq+jYZy1oYUFDcQqJ3H6N4qgvXkIgXLSiF3E5bA53OX2SyXII0B
P3owkb6PrLqv1PH6/N4dSEcQ4UXZ0QfvtC3+xPnSdhocuCClBf5Q9GBmEQifj2+PcndCLsGC1FJH
AmOzitrwKtajLQHyz98W5P9OoNogveIUsjPS7YkC8YhKKvA04mxu5uvvleqF4ySLsQT53K44b3mR
b/Swwt6ez+3Nx6cBnYc7KjH+Deh3xUF2tr1qDWh5f637JujpfPrVIv5r0DL8vwzG0ZWoX6a15bW3
hVa7EcS0wBvcBbELZ3W+mUCA4TvBFQ09gj19p5Nwd348pTJWeXWfv15Fyaa0q3Fag9mF4ndo7HY+
CBWqi/D0DihXtezM8XaDmBrNLCDjfDT2yeazIYLvLgtoj8CNqjbQ0Ak/D56H6VjrLTsArrtDgRED
WIWaJcX+67lNHf6r7rpYgaTxX8hc/sNIcD5xQ7U7k7rdi0wKtRdHch5kE+N6pK5eosgVyDjqjpKe
02ow0W6iwvr2XrwzHwkfkHUCWnVoG12Pki7VqA1m7ZLg4no0lq3y0yzhHWF0af14e6jbbcGikf2B
N3Lpmm21jfJi6KyyQt2uMS2waEMJcbwwjPik4RqFM6WnPL894J0VRDRC+hsjiEbLeRNhtMbqYdNg
2sGqZM6HeAXD0K/mtLPb743icmlwuzuv3+t6Ba0WaiEmUk5g9G7FLetV1d9qnhc7t/qdYSiWyk0n
146+6vUwaevmRKOmGyxFGp+UocDwmF70+zedvGil6BoVI9AR16NkldfjYJlHgZZiXp+XwjsNhHA7
m+7OXLhfpbcOBXTG2XyYutIS6YnnkvotyW+rXN1Pah7nO0f1/ihsbp17j2djc4BElrRab+UuFshL
/8Epau8Yo4O98/nvHCAZQoAfIXGmzLZ5beM56x04mW6gIqCGHJ7QPiBIirnpnO8Ju74+dNc5A+U1
nkHKDirB5VZWyK6yRolLhCE0MqG4e0L80u+FA4QEvPbgat8LB1J06at4445ZfWRdDug9YNGRIcC5
fE1wt1OW74v7TV26Q5l86BX4H3b5LVF+RCJ7cDyM64Qx/90qv98+irdnn8BRXppUEEhft6/Q4MTZ
gLNCxLcASWkUTRpOjR4fjMZECzwa9zwVbr8947G3XqtpHP9NyECaqoxLBoOoNtwZy6OqPtKZ2gP1
yH16/T0A2VMYpK5ABY2S8fVpwealh76zIhXYNWNAREbHIYXX7sN09j6DPctDo2/FE4Z41Q+yrGlH
Le7OqjIyh5XSq2RnbXY4sNfaxgogDukuJAH6GhgVY714JF5LeZKyPZ3fW0ocVWuL/QdjQzZutoLR
apfqDppwcZi7yTL/p7nYET/FFajYg4XR4nDJJWLhYeWlUY4LTM3fllVKYEtiFu7p3VsKWLisA5M9
8vZvJp8OGRzrukhC3FDV42hOeqhlCqwRlGbxQfSObw8nd8zmW3Ml0mmk/07jeQslaFHIo3OTtAGc
+/TUa60ZzPOkP3oiEw8AQ7MH116n728PevuB0TOHekeyQgOEsvD1BsNk0Ml62+sDHEhbjn2KGDFE
RCd1Amy1ULLL67Xba1xzE9/MlRzMkBwZiVi7MUqKEqmNTBc1iLvBVQ4pYtnjoW27qTu9khGexrFe
n13NEM6hnFSRvaxeP9gnG57gp36kbo0alIp3aJVgtJBzHyVRXnIDAXOheNXAPc5TVKoPUO1K6zld
m6j2h5iA56Omj0br2wO8oUB0g5n/1S5FrbxUCq0LetmzNUj/7RpXNozN2+NkpUP9TzEPsUMzIOli
MrpmKOtjEsGq/bro+HzjkqpQj3WKbixP6uQmA7ayKHGfLdhTz8rUu+2LlSZ5fsKJwPFOthhU92LP
UskDOYH2dwt9Nz2LGMLiYx6NY8bPdGCSqaPnQPeKZh03RkP7AR0Eu0QUb4YvaT4NA0aFdYdr7pgV
Wn4A37PWFz3tVfV/iqlNyoPWrGuHpKnSjN91k0wx96O48NRT00W59iObPHf+mAjyiN9YOufIB5Tx
Muf/TUbUJk96h1LMY7wOyKIWWtFOBz21kelIxyL+nuVZol3yci2Tg1sI4ElUcuxcfUzU2qVjOmdL
NjN2joKTc5rdIjXOTu44TTCMzpx8zdU6jhOMUt0czwJsUVvI5ARPPtg7bfrkeYXOUfDmXBzmMYVB
2FLN1S9e1jjOA9POh4PRq2nzOVr7XJcyo1X3YxCF4iFFoa/NA35B0b9C6dfyB5T9+F8bTZLklKLg
Hn9oGs2NmoNRRXC9p66A2F8MNVoWHYUqpKGGuhP+mA6WeopoBmNKXfeGiSJKp6rPHUFu/w04Sax9
Xagtp19AC/djYFhLh7ASYtf4jw81EjBJVjrDKQUbKj6PRT7+vRpoSH/gDRu9Q4IqUHzM1MJbaehO
aF1hlxu1x6FAjOPUWVWWXjDaHObHBW0CC92HamnOfGr2mKFz9z0Ya93axzaf7STMnSyfzipr7+D2
rZTO37SyvfhfMWtDdtQmyxPQW4oWDmillvUn0aVJfVzdSZQPonG6/ElNVP1/2Nvb+cdWx5s5qPtZ
wB7pEpy4hwRx5I8iEfD2kYsp+kMdKdqX0Vzc9inNUB45FJM+Wh91PjttwB41hidHz+wP6EPhOi0w
8eyeYnqf2hkJwdH5skDDS55T7N+LT6kHyOUINkj0LyJeyo8osCNWUrJQ/aV2tFgJkzGD642qiq19
r9zW/TtHbgRN5RKJs4+KCkzinNAYWS55ay9oquhupKt+lRnldDJMXk8tGDAWNZ7boU3Sb5OlLNon
K2oQIc1hAeLB2iDUlyo+nkiLjhcpVjTn2cMx3acsJaJwdhCNOqwpWtkfamUSP1JqVJHhR0aZfWhy
rXuap3pEILzEo/fitL1hKb4L1e+FVn4013BICm8sfCTLuPKO6Csl8RcSsDjFAzjNG+9oxorTnTvc
VbtaOpYqzFqJ8+hsgDJTPy4Ft7MfReUQBQu18R+g5d0UWSrP+k6gjco/gMcJ3aFk1O0DPGOFOmci
XO84U68Ux1lBSgstlLJdOI75MGOL4tUosjkLLmEavrcYQrsWZtu9mJzAxabXe5zUpPnXSNjmjznq
Y/VPQQnPDRQDN9YXa8mz33piptkLvJ+ofey0efwHRpyLbzLCUZ4/qY3qHhQ3Hs3jasWLexl59JUw
nbEx+qh6c2wEieDbfrFG/A4uSmY4pV9psUh+xLNFZQ7Pz3Y+tmhiCIRyjN4M1By3e6B2TlV+UHkw
F7xAJmuFxNKnaKImdT8dpiZu1qMzzK75KVnT6R8wlOOPceo79eNYurmLFBsSjX6VVsv439tP6p0Y
BvV7WVpm0wIa2oIPRcY2T+rVgDWfqSf4WPNRWc3qA95ASWCgrnpBQ8rEX2hsP4ymQPrFRaLt7R/x
ioS+jiagU1hg6rlcqAVtI3lQdK2oE9MI8j7GO3Je47w8Ec/AnZpG/IUXPqf9KIYO+s9UkkF9MzTh
NN+1Ulk+cxlV4lil64DEh7G2WMLjKJ7jxi10p8qSE3bRheH4HMxqCF23G5CRAAnT/dZzzuo0V+5w
jrpuVE4gaWaMuCFvmWd2gPd9EUbLo+5kgLn8eej6+tAMSLedW1gNeoWyFX201tdnE6dv345H559y
0qL1k0lrfnpviCf1GOE4Avh+9QHchHgKonnpOlZpWCE5bhwUnv/W5/wm7mXpG5TPBnsu1ODtb3OT
OjCoJOgBySYRpj1zHXPFwOtWVJjSsIu18bQqeDjXNTfX/2EUUHNw9KBzUyW+HkU0S7WujpGGTpFM
T25LKTO3OmtnLjdBK2gMskXZGwBqRapwPco0YjZoOrVJIKdbRABwYLCK1osnK1O6kKDVC9jre75H
tysoR5WAQCwEaLpuUuLRoy6BVpcZCITgatSD8FrxIVrMO2WEe7OD4UiZmxYlHRD5539AD3ODkhGe
LFYAEGQYT7ynQ/plxPnYOOhNvYCvMYp+fByFofQ72cBNYI6QAuqRTJG8i+O3maIlUCljNyIFs6b/
DOX01LbjLy93/kuSaM/38P5YsiwDwwsJEPnnf0xTVIvVDDSfgxbeGiJKUdRd0lX1cKAwUACgUv3y
3r3J5BBQk9wKWr9bwBWicIulK0xuKvvm4Em/c6QHxc4daN7ZJpJTgW0Ud6EkmF3Pa2pTJ6or3Qtq
G2bvCcKXqfuVDrDsYFmI1R0WdBnbRwu1zeLo1t3Km14sUPIw1VIeRZrqyUOXWrF5TIrESqHPeTiS
n6xVzOMxctpqeTRtkSJxlTmjG1jSA80+6FGJoJpSdG76vedo2mcdqcpnxN8maL9q3K0HohWje9aQ
1eqfvXSOo0tDi3jAVH6Mu8Cq87RH3tB28mMJtpSImcQPHRoccJBGbGNXPQC5Knt+T6EsYaOtkG6L
WSjNgxWl2XpCOy/60dhKMfre4M3pe2t44L0kUASwAAAYkEvX65oliYk1vIp8KKJH6cFGHw42P5Kb
O3CE2+/HONQeZLkQcOoWzRPPmj4IHXV1ze6ywOut4hHFtXpvm/Brr15KORvAAJQ9iYNQjb+ejUEK
AAEBwSEkWueHInHTg2kMe+dZviQ3oyAxLOu4FNi21sCibRNyfvYiiKTqh0Ck92SmUf9XbXjJzp18
u2wy7pDcVKq5Ekh6PaGZNetRb0vCxqiKZ10fxXx2UlR4dx5P+ZmvpwQFVUe9CB0UFXSX/B1/XBuL
OQ16PSlZuNKlwS9Rg2xxJGyERty15rr4LVw3XLIcZbD9Ii/7Hd6o/DDX479S9iUAkc1Bm/B6fMPC
7btqKfnhCjgfUM5F79hJH1xjeHaLce89vf2AuB9TIVGJqqiUbMvjkEK7aqiQ8ImE+KmpxXSuYAn5
qwUa/b23o3SJJCSh7S7FqDYvtx1jEUwnlyi/SCm1leW/VjW9G7bE3wzjlmI//QmAbJv3xbHrVG9T
RaGol5LWjDMBtBjfTW9jlNdqMi4rNoW0zU0xZI4rnGKJw7iai1/ACepwtoo9jaPbDU+xn2KQ46FD
TQlkM0oGzoKE3YlDNS+oU1d15AVJZ+85ad7ZAVKfnOuI9hIh9WaYeGmHLl/KJFSqxPzLWg0jwGxr
Dt0x1Y9vb4F7Q6HEReWVaqAERlxv7awvhrXq3CREXnQ6qLTYzwjZZh+RnGl2dtvrxr0+Rq5kzpvy
IEOMesUR/XGMW6NDx1GDFTtltTkeB89sRr+tGq7cwhoobgNXboufbaVlmu1rGoqM/lz0EAetZEHN
d7XcpHjqQR0Uj2KNU+1srxVc8woPGD0wpnxMdqrSd743P5fTiPo419w2twFoXPd9o2XhYFJDfNCo
SxsPw9qSdr79GW4HklEKAAcdmA0v0eaL22a5tm0eF2HrdjU5Qpl/trx0z8Dq9h6Ty0/HjTSExss2
H8hzE9cNtBjCoVDjjwhGSr/kbkTYVoNZi4ZpJHZu7nvzAk2IlAY4WZolm8NvYqKaYaEKaXdYkeVC
gjc9pVFmvv+S8cBeSpwxmxi0+2b92gzvWSN1YPZTnw+p/gXQCsTOM3B7VuiLQF+RIaWOcNXm/W49
4Wi1OdShPpNcH1p3zpD8GvThLxX87J5Pmzx516dFqqpwxxC6OrS39OuTmTvrMqQ93GC3XsyPDWyE
lUr5oJSohbQILmqgqYtfyVRWM+i+mVIU9znaBu/emDLhIkfATlpCmq5/haNEHTkDBXuns2PfWgvl
CY1N5du7R+ElAh0AXkpG0XLl/7gZ5joVZWRbUSDiXPsA6aT3cRYod76fjML/XFHZa0SSBuI6DxJw
hM2KRm6jltEEgxxhi0FcPHhVy0NcqmPuozi7Tg+JiyyqX1sRXr1vT1Au02ZouXMo1JAdQGXYbB3V
jh1s0xwotk7mIhM7a9TcNX3qUeN3ktZPeKw0f0oHlSCbfuvO8NtjyMwtyNhQBCkFQODb5CezO41L
WZZ12Je1cuj1aT7o6hLvdKnvrC83mCovllccn/wVf3xFkuMYK5W1DotFa/6HQnJVHaq+G0+zRRqD
vrN2WLLU/t97lxbUs8QOEptx1WzFKuYFoWlNq9oQqvm/Wbs0X7SynE+q7AJHq5NdAAdNh76z3a9v
D3y7qGhIgiJkS6HxQW/rerqTiqED6hltmBoerj8QBz+KvtZ3Nu32zpbTokmHuaEsQ5AzX4/SKPPq
VGbThTi59UHi0pgbem06Z3oxHRbTyC7vnZVBu8wjngcBgoDPZlZDgXwZyPAq7FTK61Y/gpinHLsz
q9vzAAEXLpQMP5nZFpyBRrXrJqorwrjro97XLYq4B2Hbc310Cu0wqg/purRt0A7qnpPW6yt3fRYl
/5xmICkl0KmtqE7TWNmAAEgbRsOqx0/83y8nLuKzKQXljxq4bETAOiGLu22ld76de0vzkPXxbIfZ
2vT5gcRY032gGPhSMEMSoMyD4HdSFnfNzp69DMWHVVahYx/+5picywGVm49a2iz/rf1i/kP0P9YU
8N0Mnd84mrOgNQrLOaiWQiEXAdi2O7XYjhZQybU0ukSzGLBuiHv1uadGTnG9KdFWAqvZzz6i1fV0
UFQ3iv0Za2LnMEWlYT8uUeFFH9apt6szN+piHTprWgqfSyrrHoastzRU4CsdZWd43+23GTVu76MX
Yb7jp4NOZ69v0/8MY3aSf2tj7dfvhmIm2QO4sUbQrMOLEsW0ZPzalEZbhbOCKPyxjBvPfJzqWY2O
hojnKFDNEQMBF6/p8YlWhPE8Rx7rVpdUKI5ILxh0MpQCJVilsa0XkK5VF85dNb6YndH81oWaWscW
+erykHfLsjwmhQuWO7NIc8MKKN17ZRV5gfBrIjzFoQeI1/YtsuvOi7VIUG0uvCXMcyx57a7XnsXa
qwFeA/Vn0QKh8Cl57xn3bAMMajTS8pIx5cEA03t91nOn5voeljYkrM1c1qxdfuqN3QieBm8Z1z0i
zu3dQqSESByVWxrzxIXX4/UunV07El0o0CKzL82kWO2TsZZ2fkiFsL8mVT70O5XOO3NEWAAxQR5B
ae+5mWMMVgonuxVyvMZThGxj6ysG2VpurO/VWGM5mR2IQ40rDSLQ5tHVo3rhQYccX1i8D7IfJh4E
Uko/6sZrcGHw8uH89uV5Z0FRWbaA6yAMKZHz1wtaQm9dV2rtYaICRAQpCuXuYCVtZZyi2Ow8nt7a
2tMAuLOir0o1rCfiOBDSrgddaKTqSeeMYeZi4+6nmhqd1L5HQimHZLeTEd3O0H59jNgu0ql4K/Bi
VYlLGjdPIXFv8RdpMIbkMB8ucOGmz0Oe7UUud8aTWk0QPxFxZW038WeUz4ig6foajqYuYj8tMfLx
BxXOur8m5UjTqCujPbzq7Yriiwmvj3+ISWF1Xa8oXUQF559RDSfLrj8Wc1VcKjtOfrbc0juJ372h
SMrQbgKMA+tq87zrnd6bmDPoIXry6d+10s0IqtPAD1urGnYCltuxHMmelSoldAvBul9PKxHaOFCj
McLVmIaAsEZ7TEasnCYHqbH3HgTCFYIfCj5ERyi+XA9ligWFkTSxkUUpItKGYXmqWj3/sup9ckLG
rn/3eCBJucmkgIHUbNzkmfWSoGNuKnaIrUnmKwlCG2Wunxtd/wKOpdu5w161La9DCBk7kBNRpJMk
tk0mMVhToilAVMJsRHvvgK7AWByKqCmUL9FYRDOYoKhTqVfnFMZnLUYnejbNOr4oKi5635NZrecz
tV/n19vLLpd187t0lHWgL1Cspl212biU4HJtqFAdmHtsCUocas664sQ71XLaNbfjUJanKUZ9EibS
VuARhYWOt6pP2LUJ6KZaihE+2NggGF8HkXW0NtvexrmjwgG8vywRoKtjB9Vuocthi+bn5BjFesqb
ZnCOiCcY6l9972KUmFTu9K1eC1d/zt28MI7sLYH7i6rN1nmyC5c2Lx0K5UD/yG4em6GKoDTMaSX+
7qdObT4URhLFZ+6ovD7Geu9+xhM4806RNEp6tulEP9EV5u7QUStX8W1AnPyJ/kqNVRsCfdNj7pmi
eCRAqcMaKBf9ZAJ/5YAflftcOtP8i+QMLM3S0M4/5ro7mT5N0dQ+gM2IDR8zElw82tmwfndFJNwH
kLMl2KlqnXCGiFvop61bKOsxwa6z+F2YGEz8zuNxHYIxMfLoSGPcMMMyAgx4XoeEO1wdsnL9t27w
M/oEgxFocYJcY3k2wFKIX12RlOllUMuSdybickbbPsKcq6cgn/LkQc4ZgwKud4zLu95kU+wjSFb0
DyT1ZnPMtNL85NTZ0H+aUs/+YThVu5zxGqeRnyNKoJyt2UN4JQHL4SJV0ET0IG0nio6tUSZ/YYNX
eY+gd3DlES0a2DgbxTP51+p8pwJVNIeCUKc7kXw6ZeBEeWfiRDjV4hQNk6Y+9YUaWSf4zUDPEhQo
YHY4osQm0+kMB61IkfTRufLU7iM2fsgPAl1TtPMIW+sfNE6V6SCIaNUnOu5WDHXUw72r6hacclRX
WdeTktAnO0pnkF/WJDRxUfVCfF+w2/HCkjrki5fkpiD3z/TkYpReoZ1sLKja53WGdrRzaF5Tms3Z
BL4vq6w2OAmOzfWVGGtzrWsrKU+WGijKlHpa/0w16T5uIX/8e3ZRWD7FOH/8oyfZ+GikfF6BS4t9
XGK6PQfDymv3PA6q98XMjTijMUxYfDALU/vuDArl6CZCDyVwq4nDglRNH128TlveK/lADQgsASEj
qmgU3LZFRGfp19iy6vr/cXZePXLb3t9/RQLUy62m7WqLveuysW+ExInVK0W1V///aB/ggUczGGF/
SBDnyhyK5OHhOd8SGElRAFYq2082JlQbD8QrEYZmqrXQBKhZgBU//1qaCPvMbqM66ExQwPbcxoew
btqTUW7Siq4NxYSWR/xSG1m/sPPCiaHqTnVgTUOJNZUzfp4zTfvXU2x3o0JyJT4773pXJIhLaW8V
n5u0Jd+wvSZovcF8QpNEO4qhcu4+egvQnkCED108yLhctOffjjjWYwaYN4HphOXj6FbFKSFX/XDm
sozC8pDvLjW15bP+We1RTEtMRtoE9ZhMn6KoVYBV5mAI0Yrdf3xCBpWlpYZFXDJWn62IOsXS47gN
aqkVB7ewxZ6UcCsVu1wcOpg8+QwIZtQ61569noJSUKaNTTCPlcOtTa+lD814I3e4TGgZxXXJxAxE
z4HNnH82hQKk2YqEqhGNy0cUi6fTpEGcnFq9f4ip6Z4+/u04p9T86Srw52q80AJVAYSuDVIb3628
ioxDrfbtxqyufTsToWLDUhcS6npjd1NeSlADywol6aGRBSjP2tnCAF2e1MVwAI14tp3KY2D5FX9s
Oa4SoOtF2nI3S3uvOtK7Kz2t38m5CjcmdFmgYigqpoQFiqfEoPOhjM4g+0kGlgm81q7o4ze3T0/z
oBm+OqsjKUlpYL+mvd5erWszRIKR+tRC4UdD7nzYLrezMrT1lrpYmu4QOVVxqMSblbR2ayNeG4rG
Fs9VhluIvedDKXLu8RHAzdRSLBzREHGmPbR3inHY357TtR2/xNXlRQUL3loFCtuLFXMcijbA+/rJ
QcsKMF4iEdEsCiJGuPUcvmgz8ljk6kDjF976oiq8Cn9FlyqJUBlviLL0UUu6/FPkOvJO8fAINqfS
2+eSNFPh1fw2AMt/HuIKv00cav8Ko644SnANu8iAAOc1mfStMFI2AvS7Z/F5LkC7CnHKJU8HMbQG
s41i1HMlxZswLLpqPnpWRk7qZaqX7HgmloDV1TYNj1YDmt13mzZW9m1red9iMUx/u3NmD36sOK3l
p4NZDQfK3/boO5FHYEx0C7GskonYvtDmYfRHKPGdb+Mb+ZJ0vGD3zpBaKao/XRVvLPWyZ9bz8pby
PzBAisdrr2bSw7BTAdMGDXpOOzce5KErMGX88IZawFaoGCHvyZ5a1QSS2FWcyqpEMIV6tzfKOHlt
kOLBtKGtfiBzyhP64wMScFzGxDGCws75UQHMO1tidEUQ4eAAvBjjybQezRcdN+//tDQMN3LFi6Op
vRsMQTsmlhK1VzG74VUJJGnqA8uF+O4bek3onlvsKHd27xhfbs/uXdTzbNUYZan/oc33zsBaHdCq
EqHd4JSLArfWqs8N7ecBLkFTeOC7zLLW/HiYdHeXwCd3Dp3dWMU/WD9WaLSHk63dc6mOzsPUual2
aOI0s//qK0Tc/KlqCrSMhd3iitRoTjjvqy7svWCOQ4zpeArYiQ6KAiR/89CLfISr26Gb/aS1ysB7
Jho0TBNlLL1TXRSavCcv7uK9mCKPyvoETFj9PI51KH7FCk/Gf0tMJb1vpVHxGDJVdIgf9djO5MvQ
ds6/lhaVPynJL/0vYPKozSV5Jn+k3Jv42TdG5vk5VrvhIbVz53kEoZJ/MRIz/QcKgPvVXEhBn71p
tqxHOXf5+FiPlB0/Gv3h2oBdoeEKnJpztByvP+63Ef4KuJ9eCxqwAgfP63o/T8Dyoce/xQG73GIM
heYvginvOpurLQ1pysVg2NaCIs3Tr02piD0lPFgG0kjzjaz34gJYSulkiKg9wV/k9XM+rWicMKcu
Oy1QRtP67Q1dDMWzc80vaBzGp1Krza0dvQ5DxJ8FkI703aLNuxbfUMxOAV03G0FC+GgO4zSL5DDP
Iv0s4kL7qIA90Y5UBBohjzo69evaU5mwNZpKWEGWROoetVDXb9U+9g11/Of2SQVbdzkzPiT+NS43
HCrAq9DnxqPnIQg9B2SQSvy33o1e/2Kr0zAfKIrByQin3oh3Qusa8aWFbvM2I/DZB0UCP2g3sMHh
P1DVwqhUJt6jKM2eakHpirp91kFqea4vlLKfP2vwWWY/QhKkfMHcMql25djYjw31+ww0PtqD+1kb
UttXHG2CsDlnUCWyocMgKEqQTfBrM6pHaCl5lB4BvkzZXvBRyiMhZtJf56mKnb2rTa77Is2mRr0h
6ywDvkLhAtPvc4xhO06YeOT/yvw4KvY4vhDzw3nXSwtukNq0IvwRG278E2VC2ldRPFvpMfT6QT3p
CKjbPws18QzAIF6lvOJ76FoHBbPX6GhZM9BVrCgzb9fQscc7eMZP/rHKXfvvopdFuBuG0cv8dB6h
JVg8tH+rHW094kTZ2Sdcgsph7yVWot1rRtR3QAmmlByigAKg7VOnyFOc07oFrJrUuhL+B8lBM/2k
skZ7L0o0ro6FkSYJ9tdT/BVjdMyU4bd5v5thVuanvKrz5xpV0VeyGPyAi3nK40MuFednT/UP+l+I
XIk/WD2vE9ktHaokTtxf2axO1E5kOif+PKm1fhRsfax7QyX+hS5WWPgN2CPcrKsk0X5EytBXBz3O
pX1KWzm7O69L1HhXuXkOGRvbEdjWo62+kX503qdcR/TzaZhkVh3dPJXpvYs+UH5UY3TesYznoTj4
eq8J+5MV63F3MJXSw7M54UkF03NKoYXcPg5rhMxy8Gjw8Q+AMvpl6xoBBPMaCqLNo6P2Zi4St8Ng
2IhdFQxAXto0enj7TLhWdHpyGg1cGHZ9M7Vb2MP39+f5BUqznEIgymkUR7i1zwMczDe6SlAqA82S
hvuCqXrs3WUzucTOlIZanxTwH9qDW/dJRfLZYsFJBcXqEdiOovTQpeXYf8J53S1OuVWGxalRVEyV
F0madk8Tzor9Xq9rJLW8UvlRhPVkUPTsM+9YY/ra73K3K94S2fdvXM64njlSFOa+L71s3Km9ouov
TVU3+ktXZMbfdoS68VGZ4tLaVXk9dHecWiN5MmuuH4zsJzGpfleWEtR1pTXpRm5zuWg0VVWdBgSE
FP5cXTxu0aNS1OZ4FVeZk/mTVWbOF4+mY3g/Qq6YsdWh471PClXJME1vEZTxpSys7q/bm+ciVeV6
hfUN0AG8HcSOVY5Vw9OLErPzghHHgl1HnYuOrrkl57L8Lec7g+z+nWuNnh5UnNXVN3q40lVC8YI+
6/XpCHwUp8hZxeLWFVb2aJilURyiPhTORsp6+Zl5QpKwktYtPO81Nayk+T+2pZo9tE3f05VPjp3m
CMi13T2Dzpiri3JfqcnJqru321/2vYV7PullbGpmZOjuAh47Pw5ePLoScGH2oMqwp+Kr980vxVWz
VzuNkHiIElV8SysleQNPUPd3oxvH9U5R0JrAuqiyHie6pj+gF3glcOFy0PcucF5xQGhzHJ5iqXbJ
8fYvvtwLNDEWDZwFGgXodrUnAT/nGBTH+QMquRKD9WY8ZdTnN8LV5V7gveLRakdeFpDbGv5KzcKc
I6UpHmahhGPgwWP8plFzSo52omI2XR28cZw+357aZe5FzZknPoAXqPe0Gc/Xwq47tR70MnvAK8A5
VKOt/+UYpUIcbNLvpl1XH9XCxMqHvrsBIXChJRoXSLfMMpIBevKDhlRN7ZtEaBxalS0+3ZUle9cP
WUTTF1rYKlXmIRyXkztkD7WFyNokwfNV0bgFVrhcMqrcVBCoI6DOQPJ6/vW8fHKjGYzCUo2f7rQ6
mj71wqk/T0KKlyxP+n8stRu/fXTJ+IA0g6k7ARZElP18UBoBptTDqHhw86w9JXWkvbnoXv3ylEbb
V32tbaTnl58SkToEqbUFEwzfYHkq/PHq6MiehKSZ/gDiq/aTmeInaWaxuz2r5W85Dwrnoywb9Y9R
Ms2kNwQI8UFNzPiTDcYdaXR80QWYr0+3h7qgpAI/xPSV/yAcR411XQGKh7TLZnvKH4ZCtL/tVHpc
qXFXW/TXZpndtdjFh0e7pkN1mFMzbg62LRLlC4WlzN2Fpc5GKhNvxK8pL4CiF5HTf7Psuv6ZdF7+
HyHdQD5ioh1oCFO0h1KVzQSIDcmAZ+pnA1CaXlPa3ZQ3MvI7YRb5rijDyAHcRm9pX2mKMA54bFd/
K7WcxYvshzT6FeGgHvqhkstvGKGN6TNF+02XvIt1oLBoLRJ+1NHRnb7QGtEGEwhZHActKcneitG9
ELLVD3Vtpx9d8veh3h0OYbPQ8zpfcnq/BX5rURwIO3FQWTXJP8P474L8+XR7xS+eRctIXOagpmiF
UR0+HylLrNT0KggTAocjHyxv/GY7kXVnprq2H5tJQgYZhgd38tqN+HpxeN5HpoyPyAhZhL2aY4Fm
vTvUfM7R6tw7Tph66sD5btzm10ahYYCIFc4US/vwfH5Y5kE5nQvl3o2a7rl2x/4prFLno9cgc6G4
jgDwchvy7/koM/hHBfSxco/edPLcVGP9kHfWFirrylwsOgTEmeUWBPB2PgoUKtLjTKL0g22Ac0qq
pv6sg+ex727viYvYDTAXTjwtKo2WGhyn83HQzhhQ5EijQLHV/ifS++4PnA06PA3kODlfhqoQ/Wm2
snDrnr9ywkDZMCaMS/5Y40t5kS6knlCBgNcuMLMkrrGZL1pKAq3nJRvB7trn1ClKkltymHmsrqaZ
8Y4dQZkGonO8/kirTK/2VmUTcm5/z2sDUdxArg2FIpUIcj5QHWZxkYchA3mYaSN8Iu5oNaffPj4K
xeN3jspSTllNB7onisHFEAXSUf7zGj09ZHq4xUS6Ei7oWf7/QdzVcSK+w8ADnUu4sKcfhScotFmh
7O+gPcd/N0ln7BrNzgiRJi/5j09wAVmRUECevOg2q3QmeulWQIZr4R0dbkS/wR1845V1bfMTMKBT
oGIEK2YVECOkPfombuNAcyZxrPpK7pv61Wqe0a03jzmJ8Ma0rmx6GwXChXKK0QuMlfPdQXsJw0tL
TQI9NM2/PaPFd3Uc7Vk/0OCYtgwhriwg+Sxl6wWnTj1+2at/JBPtGEHM8twkmBIqX8OM9Ac+mPW+
zz36N2qq3YWUbb+naZxGGxO9cgwIWujE4vUC+v+Cm1cqjdAytLogOQx3qDjwdLGqaONUX/mc2DmR
cNLzhr2wbuE3yDB2aQLxDGKldlKt8ZcBcOxQt4n78fkA1UMiFkIMpZQ10KKJNTnIyUmD0ZPNc1aX
6k/wSOlGMH7/wWfpHz7OC+1vaX4D2lrfk2NHrJyqNIXN5Cj4QcA3G+KDsJbOxug6KCURw2l8zZGh
WNGu75RpJHMC9k7vc1RGPM6bQeylblN6m+MB2U0jdSks6eiKqfvWrD3toarjrtuHsqMDpIL7+V65
XvlbFk0P5cZLzG8z4CjzKW2VxPRnbIjndhf1qWV/gctOFlhkvaUfbc9quzu7MPLmc5nNxlscqcD6
b4eBi3cZFywcBCDQNBiwDFilw8D6uYmjAYtV/EjRyhHTXuAz6E+K+pzIYotfeLmfSD0wXyJ5oB4B
N/z8wNQxHZMUWZVAlHAF1BRdGkwNcx/O/hYu5PKAMBRqa3QVcWDizXk+FETGsGlrWFY9Wq3H1sqj
U12V/97+fJfxjeaFh6IDOEf27lqAtTUrO8wVVFCnwk0OpjeIH4Pu5o9VUWl7dGCH5yzut5Qf382c
zjcx+5fy3oIM4CJck4w7M5sa6hpwHUSW27afDUoknvUFnnKvJKVIYz8zB8971kY9Lj6jkFWbQA0t
gYJCqaph/BWn0l79rqR6Nv8oq155arO51P2R3ZvsKHe3X02znx6rEW4hZCkXxa5IlKXwhzrUUTYy
S9h+aiWyv7IKmVtfoEjcn+JIKbaevpchFlr/IiNAdQwk0bpwULcDSaLdtoHVO7Xlx27VPUx6rL7I
qJu+q30tT12XzsNDEU/C2AgXlwBbMlGOBoZz1Cw0Ysf5JtL0bMqNtKfFayLGth8cU9AuMmbFfq1T
T2bfZJLX4rHJGrd65dNP0b0ms/I/AN2x8WY3YtJ3akIJ9vX2vrvc3IvTFxRz8h+ql+v0xCNj9TpX
FIE0qNfok5g/aeg6/L49yuVphVXmgZym4UznbG1dkjh9An4LLqczAeH3ayCjyW6MeNTeQT+dt7wq
LmPRgs1AaxqO7sLcW31s9F50Yw45TFgH1+XBdBXaPRbw2Xo3x/b4ZmWG9ev2DK8OybLabC6i0hpz
59Z5O3poQActrl67blDtQyPc/liVtXto0mzL/OjqeItEEdghLtU1SdDGKqFADoygNA5hfUyHOPyu
Z2XxQuOXKyZpaaNsXKxXhqR2g3c7zHoO0DrJrFpV452T1AEIaXGnxG270402vsNOvd1niO5s5OdX
Ng0MdTR1yBtAv661UhAyq0XjxnVgTll71LR8ehqy1nkQCNltHc/lJXgeCBcyK8Gdo0ByufYtpjNn
jqotQRjqEQiTVFqTA6vAtb9NiKfKIBW1+7kzh+ozsHx6HlnBtt1ZXWcWx8Qw0Fi0HNFNGN+JoTzc
3lqXVwPfgM4QiCPKAdD8zkNHIUSWUWotA7cpJLK8xkEUafMfBa5iN7YUY/ZyEPVGvn3t4/856BI3
/khIUYYVcxfCglPxtjqKvPD2WhmhvKlq1f+wziSf7ruSKiXC5af8MdSEsL4BVwaqu1lqx5L7ItDV
Qu6xT9/SPXkvSa/XmZyeYi51FegO62nR7ALdopVBiLp64juqgmxkZITDM+eXj9tiuVP5uvTC31Nf
ueOjPk/RD+qXZuuHeZ5+VAvZWxQx6PSRwCwtm3WyqsSD12ghNP8arUhf6aiizV3yUT9kRgEltAja
wRQHq7nKYDrFGGLkwstgFhlGo5YpAGs6zen2Pr2yZUgh1OXzksAQBc/X0R7MWRmUBhx1JJQ7dK5n
Al85BzIk7t4e6sqttVQkSCnJWVTSzvOh6ArPfWza0L9p6wNTqLHkrnPrg1IBy2eDzUtdB527BcF4
PgrkKCFQsUCwYGgQ4Vdq41nOmdjfngssOv6e1aakOE5LC+QK7e51fbzweicEEjwEmFPl848EiPv8
04DuIB6NIirzajcrXN9/5SJTCjq+Sd2Ig9vPer8rJyxBv6izhoEapjZjf7CTuFXotGI0ed8OyqT/
LrLa+A4IoEpPVNtwmNfTTNV2hrSaaDensfFVNXNeLQIkifvEYz5FzdUeG809tFYDmKjDU8G+i8tR
ax9ai7e9T8GkFChyka58spV2rhLfSrXEiXzRAPdMfVGmSnyaHD3S9vmEtuq+cnuzgshS5rPv9Fab
gwMUXdf/VKt+cu6k1RVlkCi5mux0FLPrk2kNPSE27DsJGS9uit3UR2AgwhzIat3rWvzal4VTHToS
Sc83NGFFzxp3k9yVaTrlr1EERKv0+zHREz9V9bE/oi1r93iHhGZ5Vza5Y/8qa32SsMbcqb5HQbM0
XwvExkBL0+h1fqWWGtmBk1ZqcYCHkYT/MtvW2hnCDW3wIqGhUoEve4S2E+khGTYjlXusWa0nc4pE
9Jfb2PWPcJgFRemsQYS0pWzenLBNHX5OlHbrveVJ2/THocWf3ElMpbmLTUUmL86EkiuSjvhBtr6B
JV9+Qg5Sf4v6EZa1byd1Osk9wrmd/i80YqIWumxIsoo+d75KOXsWmrstGJayRR8lS0r86NxCOnhh
xLbAgR37t7x4mjve7KdQDQvd16p5bI5GqDbKPpNh4nwfB+52f7ANMb+A/WwcvhQCTjvQnJP2ozGo
4vq9aSU/ZyMpdchBvVkfkOBxnbdJL+Vrruboy3RZK+YnT41FfurQ/hgPuK9yU/qObOFO+2PTpd19
GlVKdzdqdY+0s+MRqaB7sun8GjhB4RvkcsMRqzv938Gw5+j77VN4JaIsYgSUVZcW1UUX32TbFmWm
1FwMKQr9Yu5Reo6qxttIoq4EScYBS7qgvanrr2KKh5JuiT1lE+RjBiMa+W4kkicJWcinRlJvIUuv
TIuuJS9kWH2AStaPHggng44PYhNAVWv2atyE33QYORsc2gvfXSIlVTnKOiSIOOyt0fJmHdpjbCNb
CVzDC1/Ax3Q/gJdrrznAtu7viI7c/IlMtpjvprrE8bFKvYYt25fSte5rI7Wyp2ly02bn1TSUg5bb
sNspnaO/IeOni+duGqZ0F7V45e7txCwaHkNh+F8S9Tnq5I1ipF+tblbjT+x4o3tK59mW920CYNMf
rR4iqqp0aKIiFOAm+wqOQnF/e/8sZdxVDF+soJcdhPzDheik1mlea5sT4HOz1helcCSg0silJWgB
RFcyFTHYwgZ/pMYGNDZLsf+9/QPel3L9C6gfwIrg1QP2dbWzLIgR0+I6ECDrYFv7cfbqT6FQ0sLP
2xDXZRlnnrqb9Np6dG0lnR9kOdft3ugnXfOrrKA56LhKa/D4jsp0ZytdKA+FmQp7h0pdE59k2CY/
ZTPOnwrg5lvqQFcuQdtAd5dbHWFEADXnl22u4ow19GT7I5gjv6n6fYWk2C4S7SPZrrWRq1zJqWnW
sG0hrGiMu8pVMtR5NcSWUaZy5ta32NX7Gg37mdaNOc8PHKSNttry5FyvDhke2GcgXhStlun/keTy
OoirRGbEl2xSn3RDlnAVRYfMfd7c4TamBlM2uyDjOntjZ14JAdj6ILmCQQLt43XbSOntCLG6vGaq
1Btz1BT3Tdht8WWuxjXIMrTaaMVeIsZKY0RJPKwDoyr7nSLwiJzLVtm7ajpuhNBrE8LrgsI8ZkUU
5lefUkgzov7PUJEbDo1vpKF2KjOz31ixKxuStyDCJSgNGRTkVo2bESouim1WHcg4fIKgUf4lTfc/
A02ze3PMov3t43s5KcgxFA901ogn9rpk4aZ1igKfI3jPt/l9Dlb1adTFtJE3X85p6TJQHgfFRINt
zVxpIhNgHqorQTlm4T+LTDkQGjuvn7XQDNWdEXry5+15XcbF5XRxzOA+Uvpa1zV7DZXwIRtloPZF
Mx6k2cjhrmz7wjz0WR5FPngBp7mrHIcQaQnXkLtMkWH49fbPuDzvlOmZM88SYFHW2qG3VfVJjdS2
C/oyxU00V81n0MX6jlrcuzpd8iMO7Wnj5F372ovAGtc8hWP0Hs7PfOTpfRhJrYM8MqRT0KSqBKfm
pUrk49c6RHcgSOst4+P3DOI80ixs+YUyj+cViPFVuaABxiQzSDQBN2msvHqJbJVvCFJI+RkiUR99
rbw5noCgldSoYCTjbj9rUlE76C1gMne5ZsqZKkNR/wT47KV/JXoLYLnF3TX6PMjOdk88J82fathF
CawdisLfErNXvL011Pn4rIRT0m7UZ66cDtB3yGFzzkhn1jIkYaN4c49vReBaWFvYQz5/LqlebJzB
yxi9lJpA1wOOYqe8V8v/iNEdFG0cg6QMGp5e+5KModmFJD69rwojebOKMT9GCD09yNjJPt5GZXAe
gbi9UV1DiuF8s/T20MlRETKYAcKfSoo+vu2gIXX7HFz5kHRPgUQAX+HNub6G5kShVRQzip0rZmCM
WvGm1tLcyAcvL4OllL4o26LytbCrz+fijl5UlbHFhyzT6bth9+MTr0P9zqjwh/gfJmRzvN7hMjzY
z4eKiRWDLkwZ9PBNkTWAcNYYuX78H0ahBLmUPuHRrkuRAkW7uDDiPiAN7fdRbQyo11ZblYCriwOW
Ehwv2G/qNedz0dl8ehrXfYD8tndMtUmc8BqYf9yey7XFWZp0LjcbAKML2EOrtWncuX0wF6146Xo9
4c52KtBjlrJRQLkcinITjDb6geD/YGWeTyiUlSPmdCD4S628L0w3+xUKHcoE7buN2/rqUKCD8Zpa
Oo1r5V/YpVHvCXBRPAv+dWgB+7HVUBvolS2H0MtVgvNJKe19xwGxXa0SwKmpq8xkEQxCmWNSqtz3
0Cg53F6ly7vj/yG/AJSTEF+IEkT6GKZ4qAyBlLqc9wWNlRM8i0p9SSKWlndSY6b722NeXpJk1DCq
lw7uAnVe3Vfg7SEd5IzpCmF/nux+8mXZLMYpehbYhp0cFbfaOlpXJgpqCsUgVMTJ6NZ9dFw8UPOA
4R+oRgecMUa0N8fV4yV27eYxrPQtf8MrG4XnMLq0i2gmUsSrSdrOBKGjd4dAkTBYpI23khdW0TFt
e+/DtxYvb17GPPgp3xMRz7d/huoIRKtiDISrV3dwGMZ7GKRb2J9rHxCqhk3XHa0gdV2ltMwe/kMW
j0FTdXaFX0iGe04l9WQKEt2R34o51z+OsVi4b1QyoduRTK6772VPu9dOGwScMxC2IWxKRGuy3Mw2
rqtriwX4hmONzhOTWy3WaFYp+vXdGIRG1QZZZOun0kDLHsWgZmPzX/mMZE2UScxFtIqG0/li2RMN
j7D21EDUmnUXT322j4Vb7xKC47E3Srkx3pWpUQciNIIvB/G9buBJq1LtFqHPQMVn4feECxYSgqFV
PvAAsDbu42tzQyLLMhdeEaX55bf8kdiISkQNu0ILxqZSDm6Jd3dh5sWnakZBvwk3RZIvAwkNACpc
IMJg9elrsE8e512jFLTN9My1nlVqnnuNfOOvMiuq+xDQ6Ws+oR90O3pdxuWlGYq7Am9dc5FnP59k
NYJ9ww5qCEi61YOWqoof4WFx/PAoPOAX2Ct5NLniCoQJ/SWdswKjWrOZ2+mO7hDSEwiGNP2HX7mg
QVAAYwwAIRRjz6fT2ThrFC3HujUkHDDNDj/PitJ+VJUGlBRfjcY/jUWVZuv5KPhymWmBUVpQu+Q0
vODNfYhQs19V5keF2blTgLBTJgRXDIFxnUNRk9JieMZj0AFf92FFlvjOaPnOseP6f/h2YDxcwu+i
1L3u5uYVFeixU8dghl3uy1DJ0IJwtq7LyxO81HAZhMSdhHqNECyFqs1iQsWe7a7gbzlovpL048nG
QeJwe9ddGwq2PnR2cg8K1KtdN7hWbjp1Mwe149L1JfOIpQ95Y8hOPfjHfz88mglUAy3gRc4Sqsj5
pvB07MP4XCq1Kg+pscku9mIY3CN2jR+VU2dTAKtCIZ5wAT5kTRAXddaIIRvUoG0jb69jG7lD3ar6
+OcDuMwZ4p7kZbUG33SIRY81tjxAHMt6R58dbdwinE9GpmzJO15EIXq5vA+WSg6vBX3N1NYNSCF4
lzmBS5n6n3FMun09JNnr7RW6HAUWCKEVVDEXPtf++QpFg5nFdYtCZjuK9kTdf35yuxr24e1hLrad
gSMdoRQ68wL+XifVg8zdfFAySgkLnqVIPLxBjQaTHGva2ggXVxRHyeHlTSOc/wMldT4jaRRj21te
H8hUhF/tPpP7Lp+106Tm3VGIagtMfzk1ji7yojTfwT2hGXM+Htx+5CdybQhoMCt3xqSn/iDr+Dhq
YuM0XZsZ7xGeJYuuNufqfKSpgQaYWeoQpJhRH2hp0SZMxupYa1X9ZsbV1ov4vVJwVgBaohLJ0iI9
Tzt+PTVHqnPkUOwNwi6OdjFs8AenQKhOVmH16IL1+pHJyXpA086DVa17Jzqhw2kGMhekOh6Ck1Ga
j4Y6bZ3Ci6yAr4xTBoqWGmttOavCVJw4spKGMga5U03+bBrzfqy66jmui2HXorj2xcm6LXbuJXWK
Shg3qAF+CFcQejPnn3+sraaBDKYHktq89xqmciq+5gbU3C9VBQXqR+TOZn4EWW3qT9QtJhReusYV
D0OM/vNBhJ0VYsHTklR7ral98hCjM3fgrcyZbnaBp+yg11H4q6Pc6vpUOXPlP1uJrDzDUnRUodIX
adHu4kEk3l2XZG5zkHgEl48SYxbvbQqrOt2TA1fC57mXK//USFfHftJw2vYo/MSRj+PEZPT7hupU
uKsokrYfLQnwdcBrgM9bTsIFhYoae9GTzhiBiwSoCnhA5z2UYB08GmUqNoLK5TZgMJDgELZ4rfNs
OV+QMHeEkc3OonXt2X8bndtEr007mOVejyyjPLWmFeYBXctpi6hzUd9jmryTQHKQgVD+WqX4jVV6
UTphp5G2rukbXibucMoFyiZl+yQkGpg7q6nFocrs8PV2JL0M2EwUnC1PazhdTP180ggBF6Nr1kZQ
IRmygzXb3xd2NW0QHy9DDaOgFoUbCjh7RjsfRa/nMdfDxAziSJ9S36vsrP1KxbP2GA2eOtI1xTBu
pJBX1hMPJEC/mHtQrFiXFC0FPdJpYFCegpPczTaaXzQbldLc1fqodLscMZsI1B7x5/72V72cL9Eb
s3NKS+9eHqsFrQGzzNZgmgF4LdvYt1VaTXQ48RU4xGVchL7ZRk27vz3o5c0BJGhhHFIkXtx/Vkvp
uRJgBjRwcE2eey8ik2Hg9N+nhbulTHm5YZeuOu8ZXtomKP3VJWVYY9I2dDNQ2MT12NDDT01efxtm
NPzNPv4mFJycq97c2EWXe5Uy+6L+QALIM27tpr5IeAypAe5lsoF6pHgc7XuZiI8CDCmIgBdYNDEX
kaA1nx9PMxXWGhITg+OK3Vgb0akzI8uvkSrdWLFL/j6vKNIYbKHek9o1zF2YOui3unWDQo2K5nc3
8T7YZUCugKzQ63ZOgJ/D8FhEReLswzYyNDTOaUegyWIV1mlMI1k/2Uao40UuqbLclUZIpkoUF1WO
tEqNBVhntWW2RT1Y9tL5Vb5UdoiXVJCAMa+7Z2PqxXnRlF4AzkuMQaYOFtwK2KHZPh9sLXko3Vpr
dzjm4mXjKhhPHYQso2+3d/zlhiBiIoyKAtHC11wv1YDAkQOlKwxStZLfo6xGww9Gytfbo1xC5Bdk
IiBIeshseS7r8+iluUO4QLTDAFlZDhXQMSy3LSvHmajoKYfe4R+BIG5mLfCPocS38rMrDdR7JhBe
/b0i2/5ebzNlqzJ0Zfou5V7smCzAeXAlzn9XVeD7MSPvEBRTBCKBN7NX+0NTDB8G6ywcjEXaACTy
Ui5fHfduqpKoxlb3AUnYbKeNQp6UBqGX29/5ImhyBuAtLUgLSjNUGM6nEw15hVVJTWGBVvAnr4nF
XQ2B+Vlziu4Bt/tuy5ThIooxINokIKvoBPGeWE2LPFeZS4VypDlI7ynu8PQ5oVpVV/6UdKhdV06Z
/TbbeUIHiM21EWcuVo+WOpB1bnzWb2H0nU8XReEsVCrwFZi9k36XdGXRaPGyciOtufJZuYnIaxcp
GIRqV3dvVRYZ3dWcel4Xz8ox181Q+HraV0/ozcXG0TLicet+uIQzI1GKUBct9vdu3roOi14olt0T
uv7jkI79ri3TJjuUfey9uNroaL7ryuh3juceMD0wd3tgkbXrY0GdvsX048P97a115VsvzC8cf136
V9jMnX/rTNSxU5BpBoYt4CBYfXwfxlZ9d3uUZb+cBUUmjSbrgjQmBmMvdz7KqPTwMEWpBSIU2V1X
I/7RJqEXaGy/jc1zZetSVF9YK6ByuUNWRz8sZ1HQqdeCYVT7fWKnDmIqFpLUyljszNIx9qGmTp9a
O9oiyP8faWe2HLeRrOEnQgT25RbohUSToihRsuybCi029n3H058POhEn3GhEI+jjsWduxqquQlVW
Vua/bE0SlCBsUNgdDL3KMmJz0AKnrpGYQ1bpGdjv9LKw0H7m5tC/976HEMVjkXQGsMuiGHO9nlk7
NSB8FcWvwbA+gB+wHtQ0T3cIoBt7g846XSLKzwuRfVVUkpBMqXjGcD7isjxHtfrDaIS2swE3vhe7
jjiz1F9o0K2+V9QEVhFJPPYCs1ePQaOWF5CtYN+01mzcKVGtzymOQcc8aMadsLo5NCnwogGwGBWs
9j62M5kktEBdAF7pxzJD0t1MMuXL3Jn9HzLuSJgbOQLksLmnfLgRefB/WjRjQF5RAV+dB1EbbTSI
WfFzoffPQdSEp75toz8RoMbbda7e6xrI7cwzHqQFVXCoims/IUBgirLo1qPMbymvmVR1B3muYpwX
e7CC98/61q5ZquDsGDqSyEVc782qDWRKr7iJBJiWHOIsCU9FSPZzf5TfijCrkEK9TqO+Cj+QW351
RTWTMIEy66pviuIyIqKSltKjFkpPshx8ySTjKPfW35Wmf+xC57tS2y4GGcfO0KC35qrlheYePnFr
3uDAqCPSqeRVtf5Byog7Wh6rdGza3DNbkVwyqLwP9+e9EWS4FpfCCC9xynyrVEAq47CbywpZyTjL
PndJkPhBHBnHuZ734C1bm3Sh4oGaZ6FvXNhkueqq2GIoGRb/DypUva+Fs/lFhCJ+TITTvvdpSCcP
GA/JJPGTkLM6jqmQZH22E91vsi57oUCfHBwUCL1CksVJNivr/UF0KW5R1kJnFPr5Kl4rca0EWNup
Ps7NM+6vmnqIZP3dAjTMCoAIKCUahrx9Vx+sNrs5gvNAocaSGpRNlfgwq+gio+m0J3K9sQMRpwen
LvP3ct6vT16pagKaGd46YZNXnwYrCB5Keyh2oqayXC6rk0dTA0QXMZP32U1no68GPQ1kzQ/m1jnT
jxCQJ3PxMmVTn7vABdsa+RstdKUC/kbSd+I4qPhw3D8IG7uTA0A+wY1L9Fqr2s01NdOiQFszHXkK
USlthC/B4gDmMzg4k+rxnhz71vKiiKsTc9Asv+mGjZNWKwUSo6ACxXQwYlv18rKdT/fntSS369UF
q7IUuXm73aiv91Zdxpoa6L5hDL/MUnqrJuOZnsQr1/1nO5pe7w/3+z26Gu83ioOHDGBnHnPXm8bK
MlWbgtIAi4Bc5RnBqT565P00D4eWYkZ4SOcYrXlrTMpHXm6BfB4CfPu8ZK7L/KcRxpn5KNld/VoG
vaF/BnAX2Qcx9pHkKaWk2WdLGqyXFs7TksVGI24TuZmqfivJqfpXn8YIFZEsd9FzM0WJg+ei5rwZ
5jyVXhmmZE4Nzq/to5hVOTlPYWNAD5B6O3uA99+3LtT1qP+mVZOO/03TSxJxXszFIRwb/Vs5pKl9
HFW5tQ9aLenAJmE0wYZFfNw+qDVPAzeWUIl1dStU0dgaLfGVL9/+VLJ0DA5JlcXhURMx6owktqhp
DSV1q1MK4iZ1J5Fkn21LqL8matCD16v6lB1GDGp4OshC+maW0FNfDLkM1OcizBpfDawy97pKr7+G
kxClp4VyZ7to9mrpQ8U75c9SkqlImG2mh+5EnIT/pEjJr1Tu++Q8RKP6sxdwxjwYQ7VD4BpQX80y
J/krSB1YnpWaZfIBC7bO2jluG5vfBONPsrLoGt/UtejZYm2TIWfc9iBL89IC+DOY8+H+btwaZeGk
sMbURG+SwSKnuu8MbP5AUg1XnqBFS/q0pxOzNQo3NZkXb3YeJquQ3AOfsGagRH7ddOFB60frOIp+
z9tgaxRwhzyqyC4XEZXrgzVwszi2JJiLIfdvs5wM37I+CY73V+y3Vun6/C7sEWwG+Sw38WKkvFjj
MURtM9eRV56W5thzwSuFwjVCJuoBzzOAMY0ZksrOHSqWhxivw18YaDbaQYmttPlilWr3S6ZGE+/9
uo27An4kUXPp48qAdK4XIZwKIFUC3KqJNu0fuVErn6ZYsizURgwNP9O4kd1FqOjHVA/JiZ7c5NNq
2Hvob30KJODA0S+6YjcU4tbMyGUQu/XVOlM+QL4P/0JrwNgpJ2ykZvQmUbRDK4LCxRrFPdu6RMmE
BJCw83OKRXDuOfte2vXdzrJuzAcBFSpOcEMWVNwqc4F0AMCkEqofjgOENCO3vUyymp2baGsUm5PI
OYHcw2G5/na9YSQ5AVf1o04BR5jBfRsKwtX9Dbxx3wFr/b9RbsF9A8q/9aD6WTH0z2WSmZ9hmKlu
NkTzRama8i3ti71H5+bUdKhX5EsOGcTqjdIFyZyFTcbUCrtzpcYZH6rcMnYWcGNDAAQFKrZkDBQ9
VnEmkMJWV4tR82NhqIchcL7J8qQdoiIJdxZxOUarIIDaJAUBy+Slzu67/lS4tMVmDXANtjhgTKlK
zenYTnbSnPomT17MSvqch3N9iWuh/3H/+20sJUMzO3Y8e2S9SzSbx2xKF9CveUAfU0L4EbuEvYLk
LVVuKQ4wOYQ6yMCoSV7PsJKmeCycVPfToP4oDOWfPrMlaHLdyZaMH04UHWLpD6uSPhAMP8+0Q1Gy
UV9t0CIuSdaBBmzhBt3wKWqm17Y2Z0+Z987/1kpwQYKGQKlgYfVd/0SNVoilTqwE7Sy8iafZPgUx
fmr313urgEg9nz/KWASzmMX1MOSMtJ+cTvcFdHrAAnpRoV/cz/pLNGAMfULWM+ieMnPI02d1Tqid
KipCNiedXqNCMpRYew+3rYnzfIIIQaQHor6k6v/CKoKtRyYZFqefdRg/4+KRHeXY3hMD2hxlkZ+k
iog/4BpuMlKJapmf7lfG2J4KtddPUV/V/2E7U8gHDInIJe/eJVz9ay7RPEwhqhE65dm0P1aymZ9N
zN13zuttZIDMsSDsgeown/VTd+grekhFqft6Jwen3oZX60RKeyqL9v3LtgwFtIRSKK2KNaNpQiY/
1ZqCG1gODEj1dTR8s8JdLszWjEDngNWiur2QNK/Xre/TLpI0Yp1m6DEqHTEVmSAxHPJXUey8WbbG
gkhIiwDMjELt53osSKbgz032G0rewdNYaY2nD7bkT3Xh7Jy229uJPJH8zaYTqVMmXx22rkO1f5QM
wy8G/NeNQC9ecr3NzwCU7B8RKGq36lt5Zw/+rjxch3NGhYaBGhI1AzrJ1xOMsjZXrEY2SB15mb3M
lOj/jiMnL81DEZa4kFc8HELeZ2r5qiLSMB9FWjffBmDCvTc1al+7Ms45rwJ1iBiU9zCgCIC5AyzF
fmE084jqypNRFt1H4YTF97hGOsLrdD2dvQSW0OxqmRO81kURvRqhoXyhiFrXrtrE4q3s8PZ0VamP
pfNOZFsWcz1tfBT4rvBBllb2atpIU0RG45g+vG/h0sfVHmrivpcIIoreKjzIYvNT08faQyqw88Gz
AmuMMYqyJ4zzisP9n3Mbb/gVZAjL5QZseJ3OSXhfml0+mrjT1MEBf1ILZtlk77yrtjYYOSOUAxrn
irMuY6odjiFJrZq+Hknjn+OgNh7OGNmDaKLIn6EWu31fOjsMz42p0V2jMQwlAPjHulPRK2qnGV2E
XFIT/KlgA/Ja97n57f76bVzZBGuIxeAdlyR1DUU0ml6356YXfh4ERv2nbEkqNHsH+fnYTS1sAeax
R8AuCCJbPXNl64Ffpxjeuojipk3jVZmaRK4T0GN+w0a9+GgXlZo8WrFIB0j5phH7UTTngR93eWq5
yC9m2s6W3Ig0XAFUReChcuWsUQjjOOT8FVhIFg7FAek5PElaOEoFOhrvvxJYrsVqa2nH3bQE5jmf
E06hRbadmqdKOM1BygrpnJRduzPUxucHp86kAN4Tp9b2F1Wf9lghTMwK1BfqMzXN3cLaS9m2RqGi
tNTnmA9pwfVpbuXeUYMxt31pNkDCaHi+9OosdgL0xihUrrgteRDRq/pdrPzXfa1mTVq24YKfolF1
as1oPIPb2mPFbY1C10SFwE6niEbm9Vym0tGjOAK1lNsdvrbIlD6UxbhnAXGbxS9wS25qPgvX6Nrv
cdITirscXMrsGYVUOfmih9ODpc2QycLoEAnzSJ/6n/vHdAmqq6ALMoo+DThChA7WkPjSMpGTdxLD
t4jsHE8pfE04y9/sOlfQlQj5bPcH3FhL8gOwPfB2oEmsKZN9n4FPinvJRy098kpdiw9RY2Y7J/d2
FCRrF/QA1HkwE2tlKwglILq72fI1JEpOTtBlUGcpnL13LtAjDKobZCE0L9ZfrDYaqyW5dvyA4umr
KEb1FEGaeP8o0DFJnBbGHfS01b3Y1/2oToJ6n7XUJzvwj9/NhObou+cCT5YvA+ACsO8aFBjFaJo1
IFB84ADB69hZ4ymdk+TLfxgFW/gFVLnMaBUVhtqY0HuKhd82Xfkw29gKhTxU393aoetCZKNwzIOM
VP76vJIRBCUy2sKfoVa74wxueQjyPZuR26MDxgDaNCASWGjwVq5HMae2darOciBaRnrky0OtfSyD
QHueQNcoJ31ynM/vXj1QDcsDnyoT7+DVKxjJDKzUqMT64NbsRyEn/cGstL1dfXvrAVChNQaTAJSo
vEZPYRHV9VGaCT+cC4mUcYpP/VQm/qDGey6TG8eULIsnEAzqhTW47j44WlXYeiJ8gb3bL9qN0Yey
qOwdvOvmKDSJoamxs3ncXX8oRzjFPFiVQKSwanG+CKsHGbmit/sfZ3PZqJUtdWta3OtOX2yHuIKW
jIKTnTjKahCejGhOn4el/vr+oQAQgL5bjhJh4XpCoepkhda2gk9SNZ6i9raXCwtr5TbdgypsrR1h
gYfj7yLgurRktM3QljLNtRzP+g/2PESnWY32tFS21o6eF6VyThL/vdoHSaW04SCRK4bCKh+CwuHu
CU2Myoa8e7y/dlsTIjYAUCDVQtd2tRl6Q5UgyU7CTxDnA8AeGScr7bv3x2zMeriuF7o5DgyrCCQH
WDLakUZPMpyTr0k+fgHdrO6k2FsBCPmq5fZh2XitXG+DXtKzKK0i4VelJp3p0yUflCKM3KiXs8+W
POcP7186Ci/cYOxv+oXL0v4r2QoRHSwbwHl+a8bF594KtWfCxJ5Lz9YHgt8DshSO+QIsvR7FBMvb
x7ig+pQzxuOMY4+v67Pz6f5ctnacRW+GZjlqkQC2rkfBw5u+ZDMIX+uV6BDgcP0c6IhgVhjPnu4P
tTkhZFCWpvHvhvX1UHpdoITrMBTAcPV7UdTTJQLXtLdumzP61zCroFBjUxVn7UxQKFr1WY6MF6lw
wnMpYSV9f0Jb+44DtDQCyUvY49cTChSB7FGjCr9r2i+9ZsXnQBoHty769ogYa+reH25rYkiGcoho
CqKCsdoQ04SHipHp3OaJbr01XVL9UcDxSQ8CR6ydqS2LdJ0OLzaqKLzymkBVcM3EahFcg2bWB5fZ
MurjREXzZ2N04kcWj7m+zJCH6dhbyHDen+PGHkEYC0IlIR04yhrR1w8z9KO+R7kStcFjTvD62I6W
9vPdo1BF584AWQvleo14NaQ2SxUQ0X4YzviiUZA4Rm2hvn8uS7EMqu2iD0zt8Xp7DFUtqMwwFwWd
qiUYDc9BJUc7QM+NFQN8YoEaxMqH0qZ2PYo1BqXdYNnjiznusT0d5aNZW+37zy72OSAUiRHoJ6zF
H42prJKC2oCPEuJ4sUPsMATKpjuqK1tzoUsEzBJqBf9ZrVg0x0HUKpXlZ7Peu8Vgi2Nr7KK6b88R
Ym+8IziwLJi8fhM5yD2aCtbYoPVn/BjzwnmmP2sf07CV333J8ufDsQYdRKbKd7r+ODi8pKkkl9ii
WqN2kBskO7j9i51l25oQTFkiK4oW3IKrdLgpVSN1NEbBZdd2Q9RQPKfHObTArHpnT9/GBaayJHUc
nN+Ch9cTkkZpUNWQPT119h9dIvl9WP0KrO45mzhJ2dTslOg2p7aIn9GhpE6z3t1SixHJPDK1MJdV
b7SH/rNdqcZTqrXW4X5Q2Btq2Zz/utVLBV2xJFkOkiRPb6M6YLye2fm5ScNoZ1a3FwebG/sVKBMA
7m6Q/UpVzVmWWCYq/8arYdW/0J3+FjR24wIm+nV/WrdnahkLhMfCguaSX8WHzEwtp15qd5HkVC6I
ovrYNfNe3N5YPPpESxYBGofkdbUFu250JEcfLb+ABD976AUbXj+MhXqgimnvnKqtwYjJZAlklPht
rXIWBIXtuAlMyw+CMXUlwE1ums4/carW3h326COz4flO7HdqG9d7Aj1lpx5C1fYnStKenFr9qaZ3
vXOoNj4RKOFl5ShA8UpfRYm6wrqoCmfbB7XveBNabgepLv5+9z6gIcVltAg+8Khd7QMu+yFKVWoB
St1Kblu02UNaqHvOB7854deJA6++RRGcrg1V3HXCP+BcLg2Yk/m4RM+1nw99/KkGwv42YJJnupU6
oYTjWF38QUo4WYdkTsfQKxHQhyasVabKocv4vygpxt7f9GEuVa+2xNy45tCqls8OLF8Vp5vn7wFx
V/xMEbuTWleONKkQLt6NYfQtLGql8UCWIzd1fxWXrXVveqscDEmkRcjL5glNLp75Y98Ux0gb+8dh
MufXJBNfINiNlOWj5KVpovTH/eE3dj6UJArJS2UUTPIqRum5LTrdaHBsdqDv1VUZn0IEuS9Bav58
/0hL4w2cG+Q93rzXO7+3hTaFy8NN1nHJtHtZOlK1tqiMQuu+P9TG9icRo7GI1AAwlHWeJOy41eUo
l3wpyIKjwDzszBq8W+aVcgQIeXQMlvUDW3c9IVGrs1TmkeRrZT2d7K6Ep1YFf+qtvCfGuDUf7iqq
rSadbTLZ65F6LcvSbDIln2qrfejR0DBADEG+31m3rc3Ah1nUUCEeUuC9HoeOTFi2RRhcLKsoDnPW
5F8tOyge5tkazvc/0Qbagi1HT5LHLgkzpf/rsbRKmqnJ1ojFoIhI7P1Ua8WXqVQxU03ha5tWKLtm
nn+S8vaMouaXcJz2aiPbv4F50ojiAPCMvP4NZBxVrYBt8bXUbP4xRFv92U3yfLBRhj2lwnRcRTTi
nGS1dRhstX61u1bxYiL4zvv/d89zFQVoVi6cFYoNy7V6/Uus1ohlpOyry4zwR+rpaAI4X6BvxuFp
GuVY/y6no/hR6pM0P7ZNgDZISYaD9aQS55I4kBQiXIWlsIpK59Sn0lsTTRKysiEMnMMMdUTxAWdK
X6DFOO0LzrVV9HkwO6k7mK0ORTyp5KLy0jazGsO1JqvqAADXsl8CN1A/QLEnlsoiqo+GEznpt0Ev
xy9xrdWx19oYKbhKO4rqoIkIb2iTZ6x2kkb5d2PKtOZHuatH6Q22K3UAt5Kqen7CUDXM3qKszPuP
5TAHr3nfBoavZMIMvSnLnbcwTkfFE2qQOBcN363yazpNcu4BZZIGN9VCp8zchkdn8sWAzZSfe3KG
4sDDJcQvRSRl64kidMChKuPQnQq7zaVnbbDS9GyXjZn4k2W0ozsamaK4hqTyKtDtDsdcxBa0yR3o
nVgPkCnawHapAda/YlnJnBOtw9YhrVJGwa8blTHOvcLO6Jamct5MH60pTapXtS7y/Ks01qOGoENr
TT8TPQ7SY6qotfIyQnyy3BgkfakcptgS+RGIR1i4dhBZ47kxMrwpD2YZGPoF/a0sfbYjJyoPgTob
PGRnM1X2tPg3Qgw26RT2SUwo7q8zoCDPMJ0QivAXW+MLxjMBUIWg28l+fu/j1T4Hawo9iwoegptr
wQCIrVIaNqUEPlBVLmqqt1/iUBm8SCwQb9AS/SMylcprNM3Oy1zK3RtmkMnH+7Fna644fgMhXC49
tFmvD1s5ahWmgY7wLSTZPIWy+DFWq2EnmG6NwmsdLDJi+IvK9PUoulKZyuxws5pxaH8OMhHSpq2K
nYbMRsheIEjUA4B3UCJXr0fR1BwRZTUJLpkQEAucQv28dLefQyWQ93hLGzMCtUGPhJ6zBVxsFS7z
ts7mWUiSL2RCtKeK/g2fhnrPzvB3DrzaJACuke3gPQ1EZC1RFVttMtka40T9/IwujSeZQezGefhE
dHxsRuchlu0DL56ncYg+TFrw2NgYSjZd8JKa6aEGxtIq0xlB31OeZX+1aXXCdOyYZJAgAqnwJnk8
GM1UuJGm71xrG69Z4JoL6wlQAyu0uqmRqU1GBLWDC3DNbx0h36WKLB20pn7ONP63MN/PCuTALo16
qnjUjtf4zQxmF37idXDRjLB19UyZHsm0+p2CwNZVyQDLRW0sD+d148+pInMUYx5cZBu3GpHF5zBN
IY+BFTTMD6boB2xl7B91k+NsaH4cOmvnitzafKwpFyRlCdDZq5VNy0DLonAKLnBMlF+RknSKW9VA
ud4dG8DALk0MyqFg7lanlvo4VmszHzBEo+YQJ7WCH0Swp+W5ORmOEQ8bdKluWiVTLw3KXIjgkg56
QF2qgHbiqvjdHu7P5nY7UsHhL0RlF+rfGmpVIChv9rIeXeSqN9Mj9ZccI9Q5QQkwUDsr/pgOTvhJ
yxE32VnH27iEmgnkfzT2qYxR37mOSwBKU4jxRXJRDe2RFCE5I/Fpkbu+W/7N/E0MMAGwgifksXY9
UKbkVT/UevzEJ5V/6+scSCfUnWB+M51lFLD0DMLRpql6PUokTfDXAiN+asdmPLJzZq/rdeUs6VX9
H4aCGg6QaOHZE26vh9JChMFTvUiewtRSEn80LdF7phnPGjZNIpt3hrupHDEzYiytbywQKJWucv4u
4ymMlmbylDdmYbpzo+F5XBvah6BJ7YICXGce72/Km83/e0SQRTQ44AmshWzpe4RJUg3JE8tcQ1pz
pmOMPNtOvNj6YqTS/zfKqk8oElWSe6VNnpREdagSmHjd9FXrllX0bk/41YRWd3CBz1sd0Y18ko2y
fbLnWn3Rqq75SN2le69ywDIUO5GHLb1CYMHXmyO3yiyqNYYaMVNwg3iw3EZq9x5Gm3sCYVI67iwh
eJLrUSRaKXGBAdtTvyjHApA9j631pETmc1fv+tdtfiiInxAzoUTj+r0eTDZwlNSSpyGyIs/J+uko
RBf5djzsfajNeaHTDAKYPg39muuhirEYM6r3yVOkzR9wMDxoY46liWJ4dS/2ennLhXSVxfCpCAoL
RQ29SLxCrwfr+imz8iJJnorZCP+grTdrAH0HobiY3Qwafk9Thlz62HfjYYZ1uJdGba0rpY9lrvQ9
IGNfj1/KRqJoWZo81VhCse9NfG4S3R5arwfx+/4zTWHHIisE6wb0cTnz/yp1t/Tv0jrmTLe8xz6U
gVOcyygX53dHDqogvFBAcONNttZSNtFBHzuwU0/RMDrQffToYWz7cWcuGwvHKAB0wLehi75+CmnQ
Q9tYUQjARdoBDrRmSlbC5t6EXnd/QrdiCwvqkQcXgnj0qGi5XK9bWOhZGqRT+tRXk6MelawMflhC
NLM79U4xel2J1ayXW2bunCoe8//kNchBT8ksuTvEPDCeC8mY/+nq3PlQ4CgtuWYRyHseFhsRG6QK
omtsZH7jmocydzKmKKlInpKpMb7zdK+OwyB1P+4vxsbpRBgJSgVlcRgPa15nPEpVRA6ZPE2S+SXR
oge7k3HFBkEZJOreR96aEk4Z4CB4ByKEuFr4KgyzucDL5YlafHGquiKK3WqiQLlzvW6Os2xW+pxL
oXAVSk02qoLOZfpUSSI9hBRn3BBrw8P9pdvasmTFy7JRxaWTcb2NKpT0o7Yr06cIX84RuiS4gXp2
+yl4t6bvAvSCJkSzEx449fjrkQrDqaWh19MnaU5QTnes6TRl4Xi6P5+tVVtYT/iRgfOhe389SpqX
YQsKKH3KUWk8ZFPa89TT9O//YRTgNgRHZ1GuXo3CDaqFnW2mTxOCB6fBTuqj3vHc/H+Nsi5GW9yh
pRpI6RMmO5E39A1ZKhZ+/2GfLUJTSweaO3StzmQFTDEsGaXlwYkQYqISCaji3Z/Lxj6jkw68i78p
46yhrIORw4AvksmfsqAGREYfpX+WEy17m8ZA26sWbY62BB1ua+i4axsCK4wiHQtXmMsD9pOunSNF
IJREOzSRLv/5/pnBo4b/xwKS+qxqQqGRilj05eSrld2eyxAHB1dlPf/E57vfucaWm3eVGfDS4j0C
TArJx3VmUMrDlPelMfthXEuzp5tt0j5hwyGXSCIjWXpMpLSSPRv0+F5Scnuwlq4t+uKUuykbrcPe
nM6F3pe26mOKNf1hDOVwiA2teLy/mLej4AxEaZS9srDC18/OpMa2IRW07NTAnE+qmIpHWenL95a+
QAgvuQAd28U3Yp0LS0pez4HeAQtFPuFjAYHrsZNKBRaBtndP334xMHMLiBsOHs/ANdcPWeRhGq0F
D5hmlgcwIvuhSpX+gv2efVAmSflp9tqettvtfcig4OxhHwMYunGqVpUmm0bk7elO2NHsmp3THdSJ
z4frsW54Vt9jk3H/w23OE+UnaqJMlPLEddy1SzENysIs0qJBdoPRCk9lRiuoBn57GsJgcmPTfLs/
5sZmIbdYpKYMPLmpPV+PmXVwuOuB5lY0msOTNLTdCxfxu0FNJk3qhUlLlwXyzfoBzzcNUGSRGSWU
xmNmLg5cmPue78/ld5i4PtoUlulAcEEuAKo1B8Oxo1wOJMqxaaM3w+ck1NKcEmBRN29ZYNjRI6VD
ZXCzqGh7V9Ta0A3YTutq6BqVTJGTzDwTXoPrNf9akybyBycyECjHrdYakGnO6/SoaylCQIk6Ocap
FFHWeVGpJHvX1m3wZSZsBKp+dL2pIl1/ltlugkK3mElTacDAaIPo/8DKABXdJHOx91i57fIjR81L
aZFoX/pf65qvI7rcCY08vMzGaMroiVlF9eDIQWWfTdEoylM/UIe79BjyOV+DocqDR35hRgVmjpzw
waYPlj/PmiFVnjYB589cQ0xzcCKGD2+UujrJsyeUap+xAFTbD20ihtirG1TJ/4rMLBOPpl4VsDmp
fSpfh7Zw+h1U3e168gQkxedFzc2p3ZD2pnqu5AZyXlJmvKPbKTohwZ1+aFDLP97fhbeBg0sTEOn/
Nh5IbK4/HV1TrZfiOr20AGjcVJrTY13bsqtI7B5RzO9uhFN7BlaMlyT1HGAaqxNsl04iC3VOL72o
6+wwo1luH1oaYZ9UNTbknXzq1mCZ64tlpKKJcA7/qNfTQ57OViocYS4Y8gZt7s5dpXXf7GEMrEOX
WFqeu20e4WIbVroShW4T44buDUDXy48QwHTlEmMy+12rIYo/JBq9wFMSB4r2FI5VRiswC5z8qxPF
6ngoA0v9G1S7yF6a3sjLUxFoUng027jMv6Qqj7GTpM1d5I4hT/sPRt47f1Nvgoep8nucy0w7uTmn
/dj0O9/4JmoiCYByLVB7wKAgx1dr3mcOdoJFHl/6sdXdyZLiQ+Kkezii234dRF32K2UZLnTagqut
1CDDlWh6PF5quq3HCRDMRTZyA4cwkbl9EKourXPQFbnRX5I0C8/NNEfvJZksatWwS3gbUqWEMnz9
vcOmyElv5eqyYBUflUE0n5UwbD7fPzQ355OyGkrLMgIFvG+o/F+P0qFCpQwYV19aVZSHyUYmK86E
ejbk8N1EPYZawKK4GsLiBLx+PVRRaA2NNLO+lKn6vTUS/YBo9bRzlS9/yNVNtAwC9ZlLj14aOinX
gyTIENnBjDQJRyHRj+XMET0IPTK0g1Q1g/EoUzkwjwOljl/aHGNe3zSatHeL3BTB+BUQnhh+Ifmz
rNe/olTiprLMqblkVVF8MKI+RkE8G86API3Qg+MVnPPRTv9OBlN+LySSVyrdXVAsqHosArnXQ0/U
UHXch5oL/kB/9InevYiu+WpUNrqLcZjuRKXlvK2We2EMcWPyClvIa9ejDXMjdCmK2otU1OaDkLW5
PJZxkQo3KjLReNOQ97yXa3vei4c30X6RP4RYuPjaL26ty8b+d+mtqw0AEaK/ZHVcBY+DlTDdSlVQ
Pq36MvVrUVR7DjW3n5Uxl3YIGfHS314flgycWBuL8dLMPVlLmg+S/IxSielEh0bGMeS5F0h4v5Rl
mHwtimaeTu89reQJvNjJ2xDAonh2PelcMydlGM3+EpeK8UeSOvKjjpDmE8L0487FfRtpkSEn1BqA
I+gM2qu5EhkXT5NkuKRqNLzpXTy9TCKLdh4zGyu6FDvAhsp449yYj9HDkmo5JYqaE+50nqDZ27ro
eeXZMS/wc70ARLHEa80jEQteKq3ZTpS93UYL64RUD44EwXbNfOuQbWvSYpouVmxLSyEEIqxXBGYW
PWMtZldgJtuwf/dnXB4ZPG0gGoA5WSeZTmQPQ6U08yVIEAVGRshxHRkNyMAov753wxB9KILDNgBY
cMODC+axG6l7y4RDw3wAWt4cIXwGZ6Uc9Z3X720oAHlL644Nyom8UT9GlVjPk6lSLlZqiIPTdlhU
SP2kfiI1jD4Bpco/DJIS7iQEt/cXoy52chgkILOzxrIZXUq+2zryxRka+8ERvLpR8Kjq17Do5Z0j
cbtZkTVnORfwN6FuHXKsOCC7rAz1MmcU0t0cNzue+WFVtqdq4Sp5QZh03YupZMOfwVAoex3Ejbny
MkGjmEf5b9uq69OPMmSCSYQcXPQFMKRPQjmASBgfc+ClO+cSN1T+sOvI/rvOsNxjvIzJMa4HU/p2
yudgzC5A1fr8pUCgpXODxgjnRU8SBxQ/qPs5PgSK0jSPhEvZ8tQm1KUvaR7FwVvVSVp20Z2sfUMz
LFRKD3lHOStcbH7i5tDaYo6OlhOFySly4j79agqsS7M+dZucB2rILvrKs7L2lmTXm8dAx8ZPl5JT
HhaZn3C52ycELprPQyBJXmJWEf9y8JetY66VRFo2QRSyUsXNSQ8tvFIqfFJSI23dJqmzwssG00LE
cPqFK2bxTCvTSj4qeqRoQFj6+EPeWuODg+XeY4P5U3wQpXyycCBvjoDu4s6z5rZxADBME3jqGpnc
g1wixVvx42v7Y52WWEJmThUMoauNRWF7jeRYvgEU2IOaOj1lmjpMHuqJ0j9125OnB5Czvy9MJ+GN
keJ8yO32FA3mJRiCpnLtTkk/1y1Osq4997PmWVyoSP5WIeoUBTKNi8KZ6TZt8T0Xiua2iJu6whyM
o03KOLpzmcsTVlv2iMqoNj+SvpSHyAo4Jti7oX4ikDIYxhjznrYwTxoSBGAMc6Q/uUYlz7D7LDqj
RR2Knx3/wncdS7PEa+opwVPMUZPc0+IwjI9J3WEsbptI1HtT2pWl2yezY+Gx1IraNTNhtOcomLP6
oOEiVx7bvAqUB6pM4psuj2F94ON0nOAcTCM/NZyRBkKitSi9Rpel9rFTgnw6yVM2NzvR6+ZsASJT
FjQseTAxeX2zzp0xlkBHx8vU2CGtJ3AHn9W4iXV3sOTm7X5UvrlbuU/B2qCsDEd5iSXXZ8sJSwWl
1U6//A9n59Ubt9H+7U9EgL2ccpukpWzJdtxOCDuFvQw7+en/1+g9eL3cxRJ6kgAJkCCzM5xyl19R
qFoerLT/lpfFlvrHVSQMp0MifGUGwYTWBILInlOVb+JyHydtdzAozUS7xVxaprTk7qs6u1W4c82h
4VvXSla+KGWtxhsB4tX7Kn+F1EyA0EJAvm42VG6F3RsmgufJdOlww4sNBq9pn606hfvkgVm9v7TX
35EAF6aYdBejsuasEsRx7LtESXqXkkkr3L0TTcnfcRl69Z5Cu3i9P9j1d4R1JKsA9Jt5ztfJkyo6
ocZUcM6DXmY7J8WReCqrLSWfq1FwmmUIkhl6AlSJ5JT/iHSpJVtRxIVxbqsU/KwpojY+OGNYvtsX
G0glmaDUl2RE8oTLgYwqH8KwqKyzkmuNjQd3Fn0dBqP5t0O4+eX+0l19JwkOIIEH5viGrFxNaraq
IR4S1zg3eiuWHej/1n6c01zX9uCC9S1a1dunuHjOgEhR6oD9TTRLuLDKyJRR1o2KnpJihBwFJcXB
C301K/rxoxfGAKjntPA+ATFJkgcdxx3Y4otbDE+YPw3dvhkBkj1XETHb0wLQNNk4JVexE7+Ofp80
yeGQsDCXK+82EXhSCpNnl2LwoY60+Llp1AnUN97yZ2Sk6+eiwfB6I1m+Opwy72cDSzwSsA1rtSgT
vbNI1xf7PE+xcyoaLx+/RygA44ZVh0N1IJdfNnyorzYziGBZzQC7KyUn15tZZEnYpn1Ucc8OWXiE
gA2utl3cLQjgVawGroZOKmBDsLuI9K5WtDfL2B3CdD4XpRZCSjaEn47DP16deV8cY/b2VhWar1E5
bvUKryaIeg8BKdVwergwPVa9BCPFN3dMauU8dKZ9brsxfcIf4921Ryo16GDhEwVhhdbMKjrrrcRt
tDD1zjpQbPax1X11ehF+WLxuyzLxem8CB4WAI50bIN+aqxvVKyDll47wSASz/FPfO+4pLjv3KNyx
3TudGv6L3fzf92+H640JoEZmLACiwR2aq+Szx7uknukQnU0jNj6QLeUaEZvm5Hu3nZX5FCtNsSVM
crVjqK7SFOdeksk9O+fyDJY0K0rTGr2zpWn1t26ZnAcjaYod8BuYHnaUI6me5dnvuuy0jeDjxp5h
aNpACD9h87eu2RQCtp02mN45zEJ4e0SsBy+bjP9lFDpqVPtYUXPdf9UWJ2nVFoMk9N1Vf0RK3Ecc
8d0PMMvId0O19c0szV3t/0kdukzpFO886WEFdVVz9009NoFdUSO/v0tuLRtoWtITqqOoF612iVNP
3rDYiXvGpUL7TW2xfi7LIv7v/ii39oXkauNbDhD8CpThxFXVLZ7c/9TAl19OHnYfjQUBv1/5HONb
qDjEv0ezRTHbrxSt+HV/+FuT5J7lGMhIiqvlclvOiGpiuRd5PJRhspPmnQd16bckmq6CRb4aVwqe
cFKkFobf5Sj5XC/jpJjuOUdI09zbsdOCncsWPMb7XPVSP4lM7bdRd2KhVwlDH5RANm6hbG78ClAp
KJLBjoNrsa4mEoNXlUKadW57NGwPej+VH7HlgIEfm6MXGMjre36e6gjYIeYT69/MIobY8O4Fl4oJ
NEspCeEGtOqzaIicuGrfemdvTsqDia3Cgc7IlozujRuOq40oi6IXupnrOrUSOmOtNy6H0cXkBEbU
jyrUEl8zqh/a7Lz/oacHhxoSV6ZsM64D1TkJ9XSGlnTGelr9gJlq9ABIt/tgNHlydEz8d+6v4XV0
R/sOIATRDM1nBKwut1OdRTFlN9S9hpI2TRa7VpCOiec7KGVvFPDeVuoyspNMYWmRJAXzgLdejhXB
EzRofMVBOyEPus94M5EiKcMQge6sNF4nJwvzo43/839DZUf1R9uL3QSRdi3/lsf6MOxivOqi/aCN
9fCtKrNWfFXRuXb8eMR60y9rd3b2auRF1sea5Z0+ahW8t9NiOtMvwjqrOBVD2af7ISorNeiLzq32
2RzSokMcO+r3vd2iqI29cjT5xtg6zl4fOMv+AEPuw9gpkbnDHiXV/Mzro/TF7EsHXIzV2Mmppp0x
7TQcDrr9AGbS3aOPZJiHsZ3Kv3MnNYvTEjXGwCE1h2rnKZr1fYCzUvqj15lir+IRD/JOqVLxMBv2
UvnCs6PeZ9dzOWvZMs1P2Gj2yc6picw2TtL1zUn2CYBJ5keSorCKHIZG7YGi5/bZjdRgdAZ9Z7e5
QZFHa/tdWgMVl8CcZ5rYW/SwGzEL6F8KZW/WCVesGYJdQKI1p6sOyToh944lrUk1e+77pD9k2Im9
aGHmvpuALRkn5POkTlDTqLtebsVsFACN4045q42XNF9Va+zZhKOuFBtR9PXKAtni4iCvl3Jd65UV
oh5jDVWhIHZD8akQQ5jsrbGb84euCV3sAHR6lp2PkYNwXgfXHcVGKfTGq0TaiwkBKnu0t9bi6Xbk
OVK0KDzbfZ9+rWbVPBjVYG9UIW+N4kidHNnIA1+92kBTZtuNyVE+j4j5HpJ4Snam2b67qSI1oPhq
vH4491E2uPxqnidIWFotPLdDU46+7uTLQ6WqU4TxQZlsMBmudyZPOPPRsB+Qz9z6oU1Kc0QSLAra
aOoDTAfs/TCxJ/PCiB8pQFXfc3WqHu5fx9frCM8fd27a5sRJtC0uZ9gsk5dXgxsFGvnkzuuaiMBM
vBuNK8lW0hJbpR9n002+HAVLYrsZYjsKkibSHs3Cbf9CJ3X0Y32k7Hp/RjeWkYiMZrJUcUCPfjUj
Cs8RSCMjCsxs2VV297c1K+0OeNGjTRULx6KNA3f9oDE3mjaAP3lCkcy8nFvi5lochlkceKOrRn6U
J/mOLqH51ROE0ffndh0a8JTRNYYiJGH4610fZZjlikZEkMUdWijL9D0V2j+hrQ4+LKxhY7Q3OOnl
+0nlC7ljYNTk5bQ2Lqc2OVFq102onEdXaOmul2nz2baGSOWxSBT1R5gN3JzxGMbZLgKulPgjoLLq
NISTp/ptnGvmScssqzt09Fx+hLSftX036tW4H6rOVXa2OVf1P/cX6cYHQbGGAhJLRa627sXYWO06
Rivss2OE45kO+z8p4KmnRM834u/rq5aKEVwFbnPUeCjOXC7P7PE8Dl5mnzsgC7Zf01f6RJAwjbtY
cY2PQ5P156kQ9osw4/bv+5O8cW6ljg09GJqTsnB1ObZrFpk9jbV7JvdNjmmHLx1Vvy0O/I2lRGWD
DUerB1TNGli00N8chKu65yRxbPSnVJoWnkIpCLpJ+O39M2IVkYIlmZF4y8sZiSnXCQpsh4rTXB6i
smyfasPdutFvrRtOgiitMwRVmNWWFmjriXKK3XPd06upASEQbphb4c2Nc0pJlkY8KkDYJK7fjdYA
+9V2rnOukvGnIpbXqQ6JPMkdfPzjtm68W3NiH3IxcM2Sp63ewjitUwvLTPesU01/6KvUONSKtYVw
uLUXbNm/lX1//GRXo9QDAugAuWgaWM7010yXyCXh9cdh7v+7vxOuMVYgrCDLgmJ+41SshQK8YoyQ
ONLdsxl2be0bKrSUvYfUyGNpOX20NxoczqqBPNMn8E8rQGhdm+xUe4zdw/3fcnNtCacggpL/gsm9
3JVj5ZZd3i/uOVYUjWwvmnemXbkP90e5tba8+3RjqH56+loJqG1iB76NzYSHdPAVe+xOeVj2vrOM
W/nXra0JNJwcFtwvUvirY5aGxlTXBo0JMJHNX4Wrdmd9MPtvGb/Pdyvde70/tRvPMdURbmGUDWk1
rhlqvT6PVp7X3pm0ZxklBUM8VAvSUVVcdZ9pzha7uK+70/1Rby2oS+4MM0O2l9YIuaTVKg1LBfds
u2lxcMJeeR6rojq4toi+3R/q1g6RTXBaWSQ02nqCI8xMbGo5fQte4H6kdc6uXWp3//5R6MEAmHVk
XWDNgRZJFI9Wwz7UpnZ8UsosPjRxuhUN3tocMAe4IFE9kVCxy90eIdQS1cXE7YjkyGHE7/Iliavy
eXLU8iGKyvrf+7O69ZnIi6lXc3URZ8iqzx/9q1oXHrkvBz0luHqYI836MqudSS3C3JKZe/sOq2CG
6hGIxrceIFO8HCvGvKsOFxXpHGsyoj0/J3/pvc7Q/GUZzW5XOE5ffGhQ0I19VzGq1tfREFT8qFLS
F12tja/dYOMrP2dZ/sWz0vxrZFrz9xrd0O8lpiEvsFaiH6nZpequapVvlEL1YxGmgA5ab6xPY4ib
1IPZ1XlxqMspK3Z9li/OgbOgfTdzt1P3LTJdLi4ZBbU1LSvMDfzftU2KNEEgOKbngb0E9+vlEjiR
NKNE0gaZmdhFqRBzUbXHp8kA8KvEqUWViZblFP1y9dw2fsbY+uJmWlkmJMoEsMNZ7Za+5A0DqPFp
zEdb7FQYdQ/wMuoUSdRyqY9hi3XPY6l2bfxi5kq+8TZc7xjJooGmCDSL8H4tsdfAVRbImlRBbdjJ
lzExQ9/NliUYs6zbuJRvhHdYXcLskvV3KT5wuVp67JSgoLmUJ0ybATPokYZezTg9NDjEYAmUjO5j
P83DQdMRrtiIva9vFYPCMhc0mGZKjmv2laqYzlJTxT67FUwXL0V4gAD7/XEK8QntG8BRhLEg7S6n
mGUWxKQJpvmUTQs1OGrNYDH0viv2aZnUBK59/v5WMjGESscSmXcA8utoxXGKZimnCCZjS3HJbsvk
lFZC8ae63MLaXl9nILS5xgA6gNpW1+QdVSmjQh31IkhpFgH2n9sDGM3+0cUpcV9l+bRxwK4/GoBX
gNnoOfPtEKa7XM4oCk2vneVy5tNwiCmr7hskfQ/3L80bs6LXAMqLrjB1nvVHq7RZzeYqzgMrS2Zf
a8zTnFOgm4rwqLiTs7ERb40GjA6JG3rPdBVXYd9InFx5egU2A4GZvVCb9KiXWu+XmvhpF1ZzvD+5
N7rs5TWN9wiUEii7slqwJj9lE8mWSMYiMIxOT0+UJkBWKRD42ofQdIs0yNsKX+XJhLeA3Qb0g/04
W565i6UoXCtVrw+jWrX5ARlWkEVOMzcfRngYoI+zdPxdqUbVUDctEodKaDEVv2cChWbvjn37y0S9
MEaNoHe+WBov077ACTL5KwYUs7wQxMzNHk5Mph70LI7UQ6VE/ae+sTXhi3HWG1yduZ12hpgWBHud
YsAEunNfbFCrk1/oYvjSmyZ8Z4vULT3ZFTzhd4cJMkuTtgZStgyA+eUOnJRYX8zeLgI6GPFOM6T4
clUsGzvw1iUsgbmyu0xd4MrOHmhL3VuiDCL86r7oyuR+Dcew+t6ZybtZ6XQIaLryF3U+5iaP3B8R
gu5NXEqiLwM1wqYZfYP0YHXqluTLzQkREtBfpSeB8sblKInTezkwzTKYZ9c5oouYHEoQhcei30wo
bg0FwVWSEKQDjrGakKLYiTOgThDESbicFM1RzqYjslMNCWPjM924jkhCZb9KYtOB01zOKi69QokV
owyqFPPSxnbDo0kReGPL3ZzQH6OsYjjqzVVaFVMZKHo4/e5HIDTt4GgnjITSjfv11lDU9STAluoO
oJ3LCbVJ2aqD57AZ2u5TO6f9weuieDdNwxYo6NbS/Rlm6JcjZRgZAjEkzIgiPTuDQ0h2OerLTxuX
Hf+X1V1H+YYqFTUCnox1chlhrSgULasCQ0kX9EtddWcribuRC92aCwMAfqMNhrDRKo4Rw5Dag25U
QZ7b4UGxHPPQdGW48U7c+DYwWpgGsQrF/3XXkpJBnIhSK4OCVhNilMr4ULjNJxEq+bsbDEjIAFoF
t0iHn5To8tvEGvWhrnc5rIiSYjMaatFjlPXuxse5PaH/P8xqC4Sx27lWq5YBOmH/YF6uP5AEjL5j
ZNbh/ja4NRIsQapesDwNd90xUVUVn45eKYO0TzDyBazQ7VIjsl6AGOKE/e7BUHYgyeOmY4e/SQ3+
caEC+0rSvLHrQHfz4ZQkyKhUtch/1MLZkgiTocFqe9OxR9RKPkbsPrkx/xjKQZU19UQsAinFsUNq
SPvYdbN9FnOm7fQiQWLebcytAOLGoLx83K4ESJTZV/FKVWHU6g6dCIx5UoZjZ0dhv49bb/h8fx2v
AQkmLhpERuzEt5LY5eRysiK9me2SzGN6mVpxthv1V1ZXUCnTp7QyEj+a58+F6n69P+6N0yyrYxKN
hFYCZJ/Lcd1Wmac0bKuA4lnxTcx98mIkebmxJd9gVJffjjgC/AwWrBIjt4Y6JPYy5jEnOkjmpNM/
6eWCAXRtctFTWyzr5uSqYdq/jrURm8+9BTzQ78wh6nYeb80UVPGUxh/0hSbGU1fok/dcDtHQvKKx
l1TPS4gUmb9MS9ziotAPX4EDir89L02jp8pcouJsU6R1TgYGsI0/FFZNGBPxyQ+eAIAJXA8K1FkF
ia3t1LElLRp7NfwZj2Zh+6o7R/86w+TkvlYPlfg8OvXyqltFPhyX3FQ+5ZSqkp3Rpsl/nqhjfM3C
VP+u1d0Y7xsHDeCH+1/s+nizlNJJnPID7eV1F0VJupHOcF4Fcw5t3OntbtdbcBuyzKw2Dvf15rgc
anXi4nxpOvzhqiA2nOzQQTk7COi97z5ijEJRW6K5eIXXlRQxTV1newi31mGknLTUMHZ1bYf/wyhU
tXm5pGvblbJKb/ZxYseF4JKYF+dhMOKpRllitrdEXO2rGwNQEk8wjwoJKdnw5Yma2Gqh1bDVwwxr
4sad2r2YxirxTaXpH8twxMv8/TuCG1gydykt0yS4HLF182ToSHoDM+7cfywnFV+NqqtU36IVsbGM
b/3O9UkmW6SqJ4O0K9an48WZoXSNQC9AWI2PB3Bbv05uHc9H0qfme6+Fff3FnVGaoiJla+W+7cx5
Oln45H0T6FGrPjxktUQDXKQeBAF7mfbT0sQ/cugX3s4VvL07yBm6QXPVs4Zd1i35+MU2pYRnN3SW
e4wXeAV+35Wz94mLO5tPZpIIfRf1UQehmJrYjNR0YpmnLrKb3q+4RPv9WNaLsotqzZl9PIT1al8W
Lre771Kh6B9VZ1pwVSvjNHv30w+BEtYhQktg3mhDXH4fFoEc1Vr4PklSHyhSKofMSzOfh25LBOHG
5qPrL4EwJLs04lcxegUHx+5qUwTNPExoZAzVQ9MaA52pRT0tefR+cD2KCwjWorwFu5AU7nJqTqTH
9A4nEVhpmf1GfNru/TqqGxrXSqJsYZFv3EdMjVCdYhY34BrslaAcZNe4WwequmAeyKbfYZW5ZVp6
HWcwJ6Txwb2gaELb/3JOHoWWJiOUDiaaNZ/YpNXXrBdoP3d25o9GtDw3sZf/++4zLPNsB6DGW3Fk
9Q4b45JpScKgVj7p/qDmPWfA/ccsxmX/P4zENiSeYZMg13I5vdITU1ghzB9E3QwcDx0LYX1MinCp
DmbC07Kx+W99MwIMvpdGZxn9kcvhqFelqYqWT7CoY3gwwkZ81LzF2t2f1K1vRgMKxUJudkytVkG8
J6XeraJuAk+oi/W3BTUNCfs2aXM/rd3KCxx+nXtQiMC2QBTXkRsAQ+Indj9kILLw1QS1xW670WmC
QR/Knxnv8xT5CjxDxVeiSsv8uGzxuxRpmuFOHzlK4yeZEdsbb/WNsICfQadbSitKUYLLn9Ho+CcO
bd4EllaZx7oxq9dwNMVHa0max/uLfeuT0mCRLkjyfbNWh75LqrqqvKkJROYN4SmyYt0+TiEKBIf7
A926zWycB0EmSFrxuo/Z9FoT9pbFV4W8+RThGwMuRAziydPn5asN3HIDfHNjQDQwaM/K0y8b+peL
aCvLAjmmFUHqDIB8jOS3F5cZrgHYudfZFujsxifjkqaSTJNdmrStLhorjEYgF7wLlWKI1zgT/SFp
W/e1N6etoPHGJ5PvAc0+KboJQvJyYnVaGLM+cr2AHATYnKm5P5WD+f7vhTgizw+oC4Ksdf+tyBNt
pK/I68Mr/plax0IHCCOCD9Y42X8hy7ZFb5fP2SoY+XPAdfd5AROBYpMtgq7ScmKR+LXK888LYG4Q
1c9gt/4TnrXRgb61lKQyZDJ0HaSG+eVS9pgcCRaaSS6K1uxmjBSKHdJK2vtLIFwmEugGIohKyPrm
1DD7KDvyn6DxoKWGNR5QodDK3TiLrTrvjeuTocAIws+CT7H2g1bwMmnCqWiCvjbopbvqOAdemCWP
RT3j45Hq3aFQMUC5f7xvjUrmSa0C+AzUsNWmdELLCdMpboNydqKHPmu1Y2SO3bHXzT4wh1Y82GOx
FbHcHpQODn0/qXO/einGIos8Mw+boKTD8diIZfD1PjSlsl2zT0re3bza7Bxdq/uzruiaA6jh1qRK
snoktNlIgZhVbTAsQjTHUMnqR3qr7St64yB37aotEaDIy32jGhmYatfOAghJyp6yBnzz++t+494B
PIEJm+QnSpjm5Q5OI7gjPNn8mNIGqCGmfQfIeBdhbrEBq72x2Gj6IXYBSw2u8/ptDIclb0YE74Kx
HfNfiaFGP8csrJ9g6acvnqE0BCFVdLo/vRsHlL4ZHVbEmTk7a0kcU2DbGZpVFyjmkn1YytJ5gk9e
bozylmdf3j2UEZCclRUbVHvXc9O9seAGZRVtUTcHXMZyxPEbG7GGTjliDpzCWs+XfZ4l3RMNynlf
dPm81/OyP3ZFj1oYIqzF+74sxHKVXpdkI9PKppy5Cv/bxR7ttHN6TCSorBhhXT6mixefrXF5J/tQ
DgXwnGwd+R+ZtK+GSuoEgGqTTGdkIRUfp4fI57+2j+/6lm+jSLY8IQDrjKzb5VbNMUYynElMZ9XI
1V1sqc2R0GfLOneNZGAYKYwHa4WLiObkurQIRSHrmiRZzkZLFTjIvTpuTmODV/DOpU0Ayl1r2+qh
NkujONjlOP1KlNYevhsunkjg7jP1HztPl/K1NOIlLvwu6ewfGXxe42CYpROUw6JVhwySRnNoI9UR
f99fptWJlr+fGUiXGii9iHnJf/9HaZR+qqvVszWfy8mm8g8XI+I39KCyCiPf2Pj6KkiSg3Gmge7x
LLHz10q4HpVQU+1S41zbGnwxKmQN8sEzOiTsA/r8NrpxbZ4+pBTNdD/XqA8fReKqArv3tMI6qkqt
f1oeo+6vsajt5GOkZvjMm6KMkU1VouXkzTMGGpmm9F87fRQZaVduN7pfdLVrHNqka7Kvg7YoYm9a
facdjRi5Esae02pjslcLSzZNQM1poo4Aan/1WtShTYm5J3sZBhcpib7v/M6ZfrSL3h/e+QlJHyjq
IbdHBYeWx+oTFh3Ue7fQ24DSkeAFVn+aoqFVFCn7+wM57IU/7i35+eDCy4oDNTe4hqunyIbRm9Z5
Zp4ND3EX+Dxpt18UNdrlemi9DkZS/F1ZjfLehWRUDhYVEIPpkQle7tCxRyNFqXXjTAam2b4JOvK0
wPorfLPdJOWsXoC3KdIhgGgPk4MiqVyCP46DZbStl6WLeUYyzOBWjpc9ROpmo3F0fQ6k+wUvAOeO
TGg9Jfj6unASxzzPSGM+mkMcfTZy0322Em15EHoxbvDPbo0HoFOS+TjibMbLWSW5N6HygWhCkoTY
crZ9hU11kj4afQTeoGy2BPtWwTWrSIGZhgsOItSsIPRdjhfiwlahE2Wd+UXxD5TexmNNu+qxgqjo
V6jzfKA/vxxblOs3nrF1uPT/hsae5Y12pF9Ze7WV7kJyHayzUJLG51jGpy6c/m1R6nock7gIGs1K
9jUp2SkLvXIfzh5+DzPrfv+sXB1/KRUm+90eyac00b5cgq6Eht1QQ4QundtHCg/TLoR3slfqaqtF
vCojvE1ZKr0h+iTFutZJ9dB6arWIyDo3RGx+kVfqPimqcl+MlfqgN/257xl47ooWneAq2qjS3PjW
tD/h7ICVgQGgrV7zAt5LbnW6de6rxcYLWB9OHCEW1ko7hIDq+ACPHdmlrJ837r01OltO/GLo1Tbr
66a1FRHb50aI8dBpM5IjmWp9NPXaOS4g7Hchn/1pGMt+14o+OpnRO4FWbz+BO15qbsF7viLimrB9
s9pN7XOSFvZRaFq/i1uxqfUpH4vLm5fmF2R1XhPEEuj2Xe6mkIC+QuNUPQvNnpzj0IQUGTrR295h
SGK18h0EPmtfbxPto9mKYdoPHZ2zXeM5Rbdb7MLbQlNff3YIVPREUBAnm9XXjNZcR/oTHyn13Mb1
eeFpnZ6M1nkmfi4BsFofUvQyNip113czhQj2uVxngBfr5weM9Yw4p8kiFFZ+UNRY89W4mTZukOvT
xBVJgCrhlvQo1nXpJcsFrb3QOM+9Ne76uh8eW7C8+zIPo2MFIBqd+6X+hU4VBfl42FKouzFJ+b5K
PJNBWLnOp8W8ULpKCvNcaZWF5pGXBA6Aho2jc3MUGuHcO6TQ7hofWGpW0eTKaJ6Ju9UnVj37kkaZ
s8EjfMP1rLYtDToiIN45StTrymJt1iGSerVzVisvH84iybQICTQBrO1AKNGWH3Slbq1nhBu76Blz
Om/yzbiM/nUXJw1f2rruVW6u1Mwg5zktGgfxDg2u6t9yxlHsQYFGqFp+0YTOlxgM8LxDCDj5nqgu
mnfCsgQYUiUrVOdFaHk7+slM4WmHUkb6t2rEg/5oOn2HYIFS2dM7hWS5GKSLJugqHCZlerC6m6wY
eN0UpeZ5Em75QaBvDpfayX7cf2WuIzJeMDo2NFJQ/OAgXt4LlFLNGtkB81xG4fS5yJbuc+R20OUH
YRxoPONgrhTD/v6gN44+ng8SX0pmxfW+GtTUI6fVl9k511pXP+h2oRwRyTUeiCvMnRl7yaHx3HQX
dyLbkoC4sW/pjPKg0hG7Ydyp51WCKc/inLEmG/Yoh1n7rC+2BGNvj8J7hoAzxf31RaN27FOw6M55
Gub8QGfKfMJ/batE/cZZW50OiknEtpTdJdNslSEkWoMlQgwDLEViEFcYBTzmqOHONDXtUdhp9mPJ
VONlGtXks8en/cVbF++Hph1+IaE9v9z/qje2kkyVqc1TnKeuvM6XRY71W6s45wTI6hNdkecWY87R
hUQa9+H0wVOM9Hh/yOsYiXqWZHVK6BlIEvnv/wi2oyiqLWdw0EHDKPm56z3zkIxm+1Cak7pxq19/
Ur4m6RFfk4ooikuXQyW9FQliQeWcg3iw/bl3an1fOHaqb4T213Pic9rgYaA2ceqvynVuONEca5Wz
0kzTj4JcP/Md0eh/hdg5btzi1wdRbh0eCtm5opC0Ooj06NTSW1zGCtPS2an5YJZ+kbmV2AOEiltf
NZuk3SHaMxsI6qf6O82nuOQssG8kgvwd9P46CPCqZWkjrYyC2utdv6aivp8m8f29u4RB0GoliaZN
RSH08tPFSdF1JhKTgdPWtl+YTvcFOuiyK/vY3mji3Pp4gC/ewIlc3mtaiqbxzSq8C4KqKvSHBquH
o+gK6wnfdW3juN0cyoFHhbIi5nprTVgDAiMpUQfdvS9fm8SsHygl/7U4udgopF7vfORqQEZL1xCA
Sesnova6NI5aLwq6VlWeO3Uofmmx+U4BLnYCbx3wMxRA30R6Vh+pD5MpQ0+0CJzCtR6Kpi+/N10r
ftee1X6Y2qh7ESgEbnyu66nJV5brSkpSoTC26oIVMy5hmZ0AV3TBMsEY4h9h2Tm/72/AG8NAueR4
EeEzyXUHbILnwMvd1ZjOtfQ1cjP50PMkb5Q5bo0CWpD3gHNEnL+qPMSEOGkoQMeEed/taqCYu7zQ
tkgUV9tO1oooVMK/4soAtnl5mNCQlYQepQ30bAh3uc3bGWl5hjDHe5HLbyYQoKNl8Uty99eXAzi4
ps4A5J27oes+G4tV/xxq453AjrdRCNdNYnV2wBWNmtx3mMn4UWGLkvFzuaAMuyR2txHJXn0cwCMg
s/DRQOGKsEAu6x8vVUtAwz2EVks3adV+qONo7y2bCkjXH4dEmroTf9DbAq96OUqJIIo3C6hWyEYZ
2iFZ7OzkFZ4x7vUat5D7u/rWYHTO6OUgBCghzJeD2SaeCq0ReudkXGL7sXT1iUpqWcyhr8PM3bjE
rypQ0mlTvhIUhXgv1u9vrSx1NQNmOFumsH07bzO/suKDMhXf47ncEla8NRqGe2RQnFm6rauzNA0K
ktvREp5Bsug/p3rCzDOrlceOzC7yrch6Z/uaXSi59dS2qX/Q0lgnOmrfq54ChDMwQDTtRd50h94q
5xY95q4uT8ST75TjkyNK/y6AWrAQqKavKgJJHlnd2IUVfpuD9S+qH8pLQx348/1Ncr3v5ZmCt8w9
Cxnqrdr2x77PYdtqtKJEgKKT/sWrQ/ENepF4+F9GITTjppB0itVcSkhIaF4BMfBg2x/KyKFAJ8Yt
zbSrAJf6MB9H1k+k4Oa6Ioc9GF4IdtcHXrk4HzM1EYcBH4MnI8XoKbPH+ZDX2jsBlnwmskCa40Qv
KErAfLg8ZbnZWAo60X2AWF1x1Kos3atNj2A0zIH9/VWU0d5FOrEaanW19xYtr4aecKAX7vLZsFNz
P8cS/a0ZyT7Jp+zFm+P8MVOy8XB/5OtMhkMmezqkhORm1CAvZ4nUn4V2t94H09DGj1kMus6082rf
uxnuPiHa30O7+FUbOifRKgOC5/CBWvi+YCb93G2LjR90fbcRMNLNotukQWdYy2SyCPXSTP0YaC5u
KmA3lY9O4paHCQnrjXj/xq4C5wcEWfZzZWf8cuqIqAqjM+MpGNo0P8GVtP28G0Zfm5ocn6tqPgwi
NjYOzM1BbdAA5E4uuL/V/UZvYcwVRHcCzDHLpwiY2DGrzSGg0C9eHKTLf6duutWHuSqM6cAekEPm
zaDudwUEIpGJiqbKhsCO1SL9mIrS8hEt+zeUJl8Lmue7HD1vvwcwpJ0Gy9kUeb3xVQkupXMDMluy
rn651FaVDG3dRSO6c2F/nJw52YshIsvpo+lxY0dfFVw5+TgYktk4kpK8JhENHrWFaTZGjKeitvTL
qHEsP+qT/FXLpLqNkU7hr5JZLn6v6bGyzzsTOf9lEFSYwiaNrI3TfWvysqPAN4BrRLvvcvJ1T5Mb
yRFc+Ars/xxr8HbdqJw8tWhOG3OXYfPqIiGSp+FGRYk/7dVptqWRid0nUxCKerLokNSvaf5Dz10L
sm2dTt8dFhy+RILZsD9gXOJb2HlttKzW9svy5uRXsNF4vlHW9la/QoVjWxUDB0sfWjB0mef1h9qO
vWdLL6wgibSftaGjNJVUU/I9zcRjrLpf7MiMMz9z26OnF+aujlA5OCUCXcON6OnGYYDxwmdA3Iuz
sE5K+xk+vpWpEw9jr1tPFmViayeohzt+bs2L7idW80UXoR7vTWSKEp/6fDRvtF5u/QjeTAIcKUBA
3eZyTyQY8XmD0k0Ba9lMe9tFzrGwRfiopbRiXC/rdyJS/2ucJv85uh2aqfd3ynWYRTRs0sjkxucm
WqcsCCw3Qs25hpK+pouZTx90jDh3BdHqg6jFxmxvvG/sA/YCyR6NtbUZfVFj9uCk6Rw0Rdw+qiKs
yV0E1AzfnKMPrlrUPsLwbVAT+22lTWsBMrkbUXmAs4gJIkXPNVwwTNI4bOL/4+w8d+RGsjZ9K4P+
z1l6s/hmgCWZpqoypZJK/g8hqSV6b4LBq9+H1T3bSoPK7RlgGq2WVMHwJ855TSUP5EXLbY9eAVUV
FxuXTGkelQgBTGOwsNBoW7N1EUjo6idP7XECybyx18MaB8ODsYh+Fxej2Oid/bWqlzowquZWxLHu
i7Pd+weWh0jnmSl/uihcRfQ6jh+g8Jib7Yikhj9kpnnjkLiy9FDjXc8j9ieF+bO4xmgmramTVB4w
ukteKboOUKOKNawFFnMzilyis2a1b6cx774VTjp+fHnlPduaX/QSaT0LRx0oTefhb+kgj95w5wAe
GefdItx4o6uJgnAEmrxdHY1PRuzl72KO1MC1gOa5sdL4SZGa23RWnNCRjuHL2NKCLO/njUtS9cbm
WO/g8y+k8oHyFmqNqCmeHdh9ilw+tj/ygP/n8lAJuTzNHho9fmJ0HaVIPeo/FYV246F6ji17Xqic
SauuEhAb0pCn09+1QzVMk5QHoXhNYI1d7k+JmF/znW9Zu5g/NnW1cerIC01n9btu1Old21jz/USe
EcS5c0v74sq+hSeInTt4OhVE31lc2otckVGaLAeKFZSEVTHxAvSUEemGIZvzXds5/dYoKJAIV8nf
v7xQrs0CCRXqOjaL5ILyRop07HR0WQ69qk0/pIEotWMQ7/cAcf2m8JJjUeTefzMJ5MJQxUCwGkrB
2e5AZ60w8AGTB9cZ1YN0Nbb62LequssrXUVB2eL28PUkVXGCK+bkvQKHs7rLUdCzEP3Pu97n0eV+
qDGP//TygFw5s4mcQGfwcaDi9LPZQDMvchCokAewrIh2ZBmUdV9LHOocSxcfZ2Me+ht35bUTicoC
IRuYCIMi9umSxNlVrRQLQ6Glx0tDmQv77TIu5Y085yXygyMauP96OK/lqfOgf0jpWxW18lDrZODD
yHW9jSZjYnFF1H125zmt/qZqG/OnDWbgp4LQWbztoBqB/xh17ZYjytWdCFjW5qYikkHV5rTbs2Wi
j6x0y6EzMnvepI1qm34j0FQNelSXtmrODLs4QH73zDIbkHjQ1S/CmcujPXYxkoBYm3wTqdPJWyN1
JZYkjocIxfuIf57nmQZPGEqUDMshEob5oUZfQgVWZS2bqTKJIyxNlgdv9NApQf/pW242uwUVrrvU
i0l5jXAXPy5ICfiogDl+j6DAjSfVc93i9OiEQIWmDCYvECKJb05HrlPnwtOqUj3o5FnH+9GLlKeJ
/F+8N1uTXA41+vxVxTmq+anipU/WXFW/14ViHVsbI9lukOIdPszevFkpyvz5foA432nmg6OgMApE
ZozGG9HJ5SI//eb193/JlKDyb9tdnfDNEsWXvvCMABFE7+7l3Xs5c7TiEG5Rd71S/5R9vOJII/Vg
gLPIDjnXo9i4VWMUr9WlMbLg5eYuH/Zc7ggBrEhd4IxoQJ32Coael8UOa1hZHLCUxtAZDddmiufM
4ubbYeiO09CLR8WRNcEQGcUVh66IpwJdmRoHsRkN8Ze/aW3yZHEQQ/MmIccGjY9T5WxxzGaxZJFu
LAfAIKL2p6oqNgIkDLZmJBUeFKeenKAzqlwNgYmk4zvNTJqvL3/D5eNk/QhwE1woK9TsPHnazTYn
NpoMh7pBj9QXGZ5dfmyU2zyxZlKbpjIdFEsveKO5c5AjZnWHsJW7cRJSoNmgkB9RZPF+lmkTJjMK
6S9/38Vi5PPwzIFoi86hS5XubNoy9D2jaVAPBfu29I0kKywfsRdjDl9u6OJuXxt6FiWDfkjG+mx9
uKqSLymCuodaFAWBRvk9nuePSqf8aK06BNi8tdVq+3Kbl7Avilg0S14N+CDx+NkVZkcFdtJwoQ9S
A6YeDKMyvrfqLgIpMkUtBp3z2L0m5lVKQG+ZkflLadilL+Feqjf6f3np8C0m48xRSsUXrMfpSEsj
qSjSSPXQmYPXvlYSAqh7jVv0VZtVsbctefdl4Wibc7QBQ9ZYqP6D7yEUHMEdogtsfnx5dK5MPREx
bxUKfmud5yz+i+tRb2CKaIfeGNqHyFPHN5klvVuv83WXne1CEk/E36wultq5CqQ29uNcE4cepBD2
7/ZQAa9PKmVqwiqPrTJQEtmm9yreBlrY8iqPggVnjC/J4EnPn0dJgcPPKr3BtKOHqnSLzfDMxTn5
PtKu5G8gV/IKYpGczQs5MIUoYMqPWakV1qYRmlQedbS2IhNbR4EPuaZPs3ys+G+ICnoZhmzbyCEU
fajBFucb1VFkuymA9kPCz3O127cJno8fxzaWc1g2ZSE+pEZmiq1uCUV5KiJ3an+4sl76oxeljjX4
mZ629ffWyCgV+cjSWFYfxngRlQs0OmFUYVz1ON3bcsnnbzb4ivhVi9fFeKiGvFRuHJuXRzk3Pqkj
QmGuVWRQzhZG2tiz3s5xenRzqQMhRPLndzO3jc/zkgnwmZPeaiCqLQ/Es6lkxieZSRjunRFnZagP
WlI+QY1pjRtH1ToRpxO1pthAT65FL5bT2VEFozLKurTAS8xJxOveGoYvVBnYy5qtCO914syqgX0N
doT7lzfKxdFFfgtxFh5MqxDlBTZNleSW4kpPjmMCj3nfiiZ2dwUybFiKmW0BktEbjlCo4hYHebRU
b8zHxT4lkQoYm/9Tk4DEeXaNFaImcLLt5NgWnmh9jEand7pT3+IGXA4vq59wmEt81U8/R5o7NdfM
bKnVsUKk3A2M0RPdGzVHuvW7dJPqZ8RL5StuU9gxvDy8F5EKVzSlANg9nA6gCNf+/xIPrcI+ep0i
sdLMqXvXKZ6yq7Eb3plWrdwIii6Hco0GyPRDHAUXdq5a5E2idCmy1EfZ2nKv44C6S9AHD1/u0GUr
1qp1vzZDwotK8GmHlKTQ63bs66PaFRZ8otkJa6NrbsS+F88zWI1rH5DJYFtc5JmGaYm8XB/q42h6
9Q4VxXEn3Mp850yTt9E1hbD75W5dhFMrjZJEjgZ6G0TvOYZI99x6LIyxPRLr63iK8krFwMwAU7mV
VmpHrwlE0/ptDO1w3qBh5Igvvdcl3S0i1eV6AaYCJZZ3ElR0sLenwzstntEisdccyezWe7XVZbSF
Ud1o/uhoN2kCV4Z5rZysshrQCzECO23N0itBmjZpjwpLalN1ZbevXOntp9jQM18DaardWD5X+rdy
m8mYkbwEhnO2fLK8NiVQ1/YYz5mNZ04GMN7LnP6T5Sjzz5fn9MpSJR5Z4V+gYgBKnrU1urOaSlVt
j1pqtENgGjGmn6o+kql/uaFrw0hlGFj6WmW/yK5kGgaJYI9anFJTNTCwITuQmmpf6eNAZSAXs7zR
4NVRREr1Dz0IEpCn86b2k+umUrTHWvBgB1us3qNdudzbLqHmy3272hTIM3M9GAmizyMIfOvHxWrb
o4g8uwwWqRpN2Fle7N0lgyM+vdwaSXM+/eQiBJ9IGOmukL6VSX22ASASFqLCFumIIDKux17QGlr9
Gh3c8oCxfR0aCD1/dG3loKjiawaJflMuXrWVLWl9SZQZuEs+vZpHgA4+7qTTN3Np7R9CVoGccydI
4kK7S6Bs+ZXRij7AEIOHgZ7mmKTVmm+MRbJrywJN0KHy0o+JJg/tYDivvNHWeOQril9Xq09v7hVH
Utrzw9yb7usuTboN0e6ES9J0mJqBqq4SFfIo87HdqIntom/loPi3yORjKrW2pnLWj5s4TrDJGceQ
HzVt9VH5XPbZKzuq5n2jItEm0mgs/LR1ysR34r47AiTX4jAz3PJtZVjdA6In+UM+R+qusjrJSaFG
PpKZr6vILTZ81Xx0MaXeNmMumzG5o3g5xx8zsvhPyADO37S2jPKwkV5+6Fcln6BJRG+/cqDlp2+d
COTNfWMvDJaHarb33sIzJgvBAzI9a3XunagmbfKLutCbvSed+ls3iyTxO7XBP6vG5DLfytImRe0n
pV4wI0tFZMd4m1V7hOatLd59GitOhS1R63x3TZGle3eeVnWFoZxElxwHrmb5zlahuu8xWzGjj5D8
0t4OxgxlCStQR20Qe8vJm5/TbAHVdZM5MbeomM31btBWRTM1zZN0u4DuJ3aDi8SLmK3VbSIF54DQ
kL1It2iNtcsGpuz8oEAR+qqPXYNZZ024Ny2dHW8TTehzMDgDGslikLMeqpnq1oHVAdP1PTSb8VRR
Ra+imzwV7X4o+qR6mD28nfbWkOpzyAuhrN4J2ILDjvrxhHZhVJAJR63CJkDA9UI9gOCytF1RZSVe
YE3W6NAsXCXuPw5F1invjCgXPwezM6z3FcdRXwYmFbc80Gq197aJlzvTDsg9kfWkFxBLpeH2Lck2
7tgtzgVTtdFEXiNEJkb3s26WaDCAVBpzv2vsBrchMmD5ZrJa721TtWoepJ2MSuzXorT2TS8Wxa4R
eTO+NyFiL5/TpJfp27YY6y8TZkJy37apzMKq6Xvbd2qrKd9EvVNCy0kzB4KKnXQk00yZ8QCw0HKJ
Oz/Lx0wPsArXE16EfVF8MZqkan1qA5Mx+pOgooCkeTY+IaDkmvdjHhcfxFzEwHkhePWPDag9owBI
oekDzazKWUZfSiixqM5F93GPqdjR6hvHXndQ5A73g4VL6nExazKi/eDgSZSmthBbNIdl8SrKomR8
r7i1+pMwvUvCxOLVxgbCn27jaq3MMbtQp+7NbMhueOq9oRlWdc1CFUcseFrDx3vInPyS18xy79SZ
2gRLbZH4tlt3VdLCLt3rIx9Fnym/c5eZheSidGM3ZBQXg/TzUNrKQ476l/umFrORSAgMceGEBGRT
/bsJbMV7n2RDk4TtYjd2oAyqVEmljyOafLMjYDBjQb2TueWK3yOtrItXSkajOITocbsVAnt63Yxc
Lnh4shkl4izJsg8xwOhya2bmNPnY3uMuFCGp8DGRcdv5lpMm42vsh2XlqzIX4wMCcVW+U4i1lZAX
giXhTI+m88aWCKcFqDuajq86g9luJPM2+N7Sddm9mTvlGBZ62dTrrZUTeFtFHW8K25yWnWyHojxE
KJB5fpQZens3dpYujjLVUXAYrRI3Jw31KqguVdZFMCjXTEa6NKr+aNksiiCNyhjXZxPHtZ2qyqa8
I+OOE9m4kHrwbXjUH9AEJONgKwm0bqVQzfER8yNDhZ8udC/weq8vDwgeGMrbWtXT7g0f0iufxAR7
/eho0ZxsKha4vXeawlhCcimDHjLVruEvXb58tGKE92qmNzETTgtS34HTm9IKHGTPBXsginQrwMq4
t8Ky1NCvZtGLceOITLq7Rs5DESpq26SPka0pFYdoNkrfBc0udq0J3czveIQOfjX0S/soNRN2lDYj
++dXbc9Z1/PD6r1cRQfvKi2zygfmbi72S1eSARZeU36IZ0JZNlXLYs2brvswZplXhrVatZYPkr7/
0iIW9Cl2nUjdOANqSCgjQrx/aCjI4FAY65z56QzQD3m5Jil3iYSG4fMG6qGc1xUcJaWYbHmHfFwy
sbnrGpOGuk5VfwCF+VltO7MPWgu65F7t59kMBcek+raOGuoV+VzLxE+L1SvZrZDD9OcyLZbNLO3O
epO7g8zu+nwcYCqNk2LM1FalgnKdmWRjEtjD5OXfMnM0+2OjeHhycWhFrY+6njtsLaM2DnUHNWLx
M1nJxnfnakR0dY4WZds3pbl80zI3b7b2HDmfp9qq+xAPMZK9utqOs98OZlQhTYWP7A6diET3tVat
oKpIvG39Xp/Nt0u1VOXW4gufFtj9/edm0RAzgFwFiSXg6CjqrQp/52OqLmXNCbQs1WM84PJBlg4S
T0iVso93oMNygBsilc0mYxTWHZTH0lfmpvMCTJMo88tpmD93IGXmbe0gchJMtbZgkVkJT3+CqDCW
byZUvZoOjGmZ5kFVp6MSxrCj3QMEdePTIiwT1frWka9KpD4BaBaGMX3A22Tu74dlysdPgy0T01/i
UenvgEQ5lZ9qM+iOzrWSfgOKNy92yCJlabg0LRwPyo/jchcV/ZJ+kpXqdNue0moaoEI1LkdhTqPY
qm7fuaEwY0++sozGe++YWdXto0bT+6eZDKYd6I0VdfvOWU2dmzpCxgUoqzu9wXQlK7a54i7KA5dJ
+wk1aGzovTpP8Q0lSfKdNFKWhD2DTTnbQktxn8dLW7/SM6dyPvP8I0QwBscQG3tqlPGI4Z1e7WIX
P7pg6fE92MxWXeQcSUYdH0ExlPhJsDudPTxItQjqOTb1LYpshIJUO6ZlsxCprNVlalqBWzZW4vez
YS47s9Hj4rVuDChXTlU89Xde30nt3lsSB5umSgN5Lln6VBVkm/fbRLUqO1S1vJl2xbAQvrSZHn+Y
XZbFPasfSJ2akFnb4KZWyAdc9aZuO2tQQf0xr5P8bWQY6XEoHa0J7GjKODYiQxY4empjzeCINoIG
vdbduPWMJNTLOqK3rlM9ihSN121qLnq5MzWCsG08evV437REt5siTlrlCV8zww3Nvk+U3EeMYiLQ
w5rFi5ZA6Ekhv8Zen3mpPxQKnkzKlNdtkBUtOhpwwOt2q3QNJdXOxT01cIY2FuGsRYrywVyi+Fuc
Dbr+pCRt91GLNLT8Q9WSc7+3oW3g8p2ktbxPRap96hQT3Fc0kq3zvd6O5i1BeCNfe6WJQUxXVd3b
Qa897y7G/K7yCfD6ZgM83662iKMmKMcZVuFxcTXjB4u8372WRXZ2BzV/gK/HiOS7uWDlIyAoOhEW
lVV+14RaWeGcDbO5r8dFea8SgDk+S9eaw3HR3CqY7cxQjsqslunWaOvhvjayItoWqmJIjCASq4Jr
r1QDDi8dx0CxmNgsxZY6l5uE49i7Rx6l4bSPyrG6s1n3g79o3YzkjZGXj4oubZcAjPD3KAytNcKC
15707VzEFv+sZxtk6UCJRfaJ59zHZOpNX1EK/QkvACPbm01eOb4iOX0emkXanm82KDSyTQiEd8zU
GIWkdSbtoS4jUz4MS4811OwaqEtEVjuzzpwlZcmgfchJ1M9teW/rTlPfEXAMdZBhvYzzRTSIH/mi
O2KnLWYSbyOK6otvz4PdbfO2TI2NQP83ecNeyKZdOyYUgHIcjlweY+VSHyotnotduarY+FhUojQV
oEc6vTFSLc++RShNjaHWK1kyB2XTto91nLdfZJKZaATaadS0HATG4D7UwGJjnySqgtUvb8ks2sKn
Wx+Hdb+oCfe4nNJXueqNlJ8FtdF7qfPo2pEL8aLXHgGVsfVm1YvDvEqWfvaBjkXdcU6NmtgLHEm2
USXE6/1Q4yYIigNRQiO09HRJjlPdt22YlYOzBHYGajLgP5f9q9UyzdgRwkEAJmZ003tIBtix2vpA
5TZzFvPJzFtRHe1MtPNGzwhRPkF2b01JbUCxvR8ZlbThaKSJBRlYjEUKoEotYzjg4CyVufNBUDQj
1cfS610fYYsp/w4ycGnfPL/R/9f3+X/HP+rHPx7j/b//h19/rxvZ4WQ1nP3y36+bH9XT0P34MRy/
Nv+z/tX/90dP/+K/j+n3ru7rn8P5nzr5S/z8P9sPvw5fT36xqbge5ZvxRyff/ujHYnhugC9d/+T/
72/+48fzT3knmx//+u17PVbD+tPitK5++/O37n7/12+IuvySrlh//p+/+epryd97X6XDj9//8X+6
r9/+sSnT7uvwo7/46z++9sO/frPsfxqUnSiN6sBuSGuTWRM/nn9H+yeyMciguysIiBwOCZeq7oaE
5u1/orYFVIpsPHlPcpG//aOvx+ff0v9JWhKVhzXFu6rFer/9ZxhOJuyvCfxHNZaPNfp2/b9+O02M
rcptwI8APKjQTcFsn9Peba8s20LPdJasO21z06vu0qi6pad5mlL9oxWyfGT6gEIg7HmWXHQNkRoN
KsQhuPGO+EcYX9b09D4Z1PSgOY7it5PdhZAYjQ8FZfLHX+bmz07/2snTxNVz8yhV8z/0IeHzXlAO
FsQ/IlsSXZIi3Cg8QwNoxgbPt+aWhP9pDeU/TVFmoxkdgM9ZT40Cb3IOWjMsWm/L6/udsMmNlwhK
+4vTc/srWAcOevr55R5emUbGF6kyJpF/Mc5qJ93UKVZRKvQwySK/jDyFOy6ablSmThNyf3SO8iZj
SeEM5PtZ53IdL3I3sqxQVZL0IOEOfFFo19dQZzioeT5+f7lXZ7Xk5wbZLxjFAvE20ZRdR/uXkglR
Xa2NggPVGyYM1a2hRGLX0uIAlfq6C4kvojGw89LZjuRjf4ql/JKqNfd7pTXvb3zLOoR/ZSP/8y0Q
V+A1YLh0voj6VFKhSGIzLMnX+Gh2hnJOX0elHcYR4ZuxLDKoo/5o8c2rHOEq1ml/iTOBwo06tsHL
n3NlSTMyf32NfjoybtmrKTkarhpFL8PF6r+qUazeY66k3qpbXVlblOMgq8HaoTR4DmwdzHwQ8dyt
u6f37mbESIum/3sk8T9Hl1FZYQO8Yeyz3HLhSFi/FTLlHjv1fnXHDGYnS/b5EjU3VvHVofulqbNF
hW+pS4xmGqHqJEkQOwnmamNzHOI+37w8SVdHDtINdb+VJ3KOz0ahcTF7TqSwmftuUztq+yCM8ZYI
zGV/kChmd3CuUR6zzn2l8mwazMZx69CKDPWuIhq8m/KivIvGsf/bq85dsR1gCNC6hmm8dviX/Zgw
TVFlOg1CSuXwoSTW2C/orH0gt9b9LSbzuiDQm2HFcTNRqKUad9rUgFVu23lqE0o8InZJ3U1wJLtb
Flbrsjrd1EwNlAUq7lwNF5qahL8U02tt9cvVtR92b2SHfrG9QLV7dSdg5n3L9Cnav7wsLifstNH1
pPllFMfZaUsnEg3mFhp4R6WdCA/JkPla4dk3FvvlElynCuwzyxBNnnM7AxxdZ9Pq7J4Zi8BezV57
35pDdAM/eXkxgOaGMsvqo1qJeuJpjyCBFWU0kcutNEXbG+RY94jUmr4hSoZRU6wbYJsr04aKDiBS
0E5Ae84XB7Luzop1HMOlb/Xah+MsgsiZG5LslUQd3MZ9KopvOXhcmTegq+sgUphCFuTs4HDQPDA8
8J9hjvd3YFMjvS8I50I307obHbwyoMjEATGEz0Yt0T0b0CRpkcqZeeMs6ji9JkMzPqlL6oZ1M7db
BGXcW9znK1cttyzYUspnwDAo8J1OYR8D+ie32oW5mhm+3g9VzSXXWjiRCsPxIywhMqR1O+tr45gY
pHbDOLzxNNG+Sb3WnW4cNGtrZ/uSuHcN1aAsox++BpS/bJEUsTinBLAaWoURuT6pUI2CxTDkEjx+
3L7tM1k6vpxtbQkyDClu6dBfWWCcyyxmANQMyDmgbqp6ksAJ7eNCG22NSmnCQvRDWPTa17XadNeO
YrjR54vlhcYBIQTyJeg2rHXx0z4LV2jLMPRjqGtVtuknchYI/isBfJIfLx9Al5NNU5zkiMysWEXY
i6dNNYMRu3ZP/p3UU1eEpaNHq2mQd9fZg6GGohUYV9ZRtllkb4KEihLnzhXmeO8Uok3Dl7/mSr8N
UpAA8zCWZL2fXSqiKpZh1JU+HMoOTKbitG+tQkvegZfMblwqF9tq1ajmwcPDaV3m5/SwBURDpFjl
EDaU8yiKZk7QKPH8HpPoeRvL0f30ctcuTl/ag9kP8Z4SHGTEs21sKxPVLqpIa3HA+46Pq7b1hu4W
2ud5hE52C81gdOGaoLY45c+nM5si6rOWoFtNHj1oiA2mfp3XRTgoqU7C3ey6TT5jcJ9RRKI+Hmeo
As7pvWjc4bFU8hXQNcbmYUEoa/P3RwA+PqwoB8YLsLbTlWbr4G1t3MxDGEHq/WQY83api+QGRmhd
r2cDwMG8hkA0YWvnCnXpGClxYS19KPO0SYJkWvJDSpI8gjU/6jtDUdFu4kglsxUpeyv1vFtCsGfc
BuKVlfJHiox5WI/tc/pj3Gq5VqNBGMZJrpMmtqOwRWsxEPUqBFmQKyuLpMfKBRvY96xR77EXY7lx
8x6fnKXTqPJb2Y1r+eqwoDTHqKyx+/mJEuu17uTVyM6KasxyTKpjlBaEig06l1m+x0h73kdRjw40
iNONbDTllovxxUHKsNhc1bxLyffDDD2d/w6KrLImBsMm09rX+FHqJCllfjcixfJzAc3FGl20G9v8
jJu4ToYB0NUi0wBrd32Kn7Zqj+qMXUghwghmhtm9qurh6EZKWCmU/gwlQG/mzsA0bU5Ini9byo93
hvP71HthLxLUMHAcj5cbFKjLkTDghpJjgbAJWucc3ph42pyonS1Dyi0j1hG9/qpvtPZxMQkh8Jjs
XsPAa769vP0uDzyWJCoVq3L7Ckw/u9VlS3nRtZE/rXone5A/835jzg2Z5qG7BTC+0j+uTLTbV0kY
SNlnY17iOz4CuFmo51MrNUocQI2qqp7yorP2UZG6hwXw5w2OyeUKX5XLyJKR8uD+OIcgQmSIKorp
MkxdRjHRq+w+Xvp+X8jGgvlbuek+ApNp+IU3yleD3ix3Lw/w5eVFu2BW4frycL0gF1LiRdQ1T0EI
d2OEwJ+IHyKHUp/oCv1GU5eXCapmRCSQxtYRPk+irRAQ4rFFhnNhRb+XVZR+qEbj89/tD7pBz7Bo
JDcvMV6NGNGgc2lEqGP31GpWs1HqxPied92tvMLl2qQpXgHqisBeWWGnmxQT127WkkyG2tgVd3Zv
gmxUtJQzuy+MACatd8ud+3IE1xsSISoKEihFnIutC/pVj+ogYcJp6t7oWoWaHyz1l4fweivPzy2s
Awiqz/qlxt1o4JpGaiafQwrvbbBkZb79L1ohPkbIn5SUfo5SXcYpFXPay7AAibAFK2Y/jNlN1Ycr
c7Q63cCdQGVidSU97Us+qhPZNZdAUZ/1Oww87btSidq3ponuIiDyW7K+l9sJwu2zysIqH4Sd8Gl7
MxggTDpor3RTBR0aRfH8ziyoWJXzfOt6vNY591nOclXBgUh/2lhfDGSde2UMlWhIwixRd5ka/1TV
7JHV8/fUT9criZcjssj0a5XaOX9fabHb2a10h7DtWo8302AGQ9Lesia6Mn7rXkI/EpIHeZqz8avH
iRSlYo1hZsY/yig1CXaMzwNH0u7l5Xe9ISoQvE9J0J4vcmXsOkNrjDGcxrZ6S7EKVRvSXYdoGf/+
iUS+GeT/eo9DvTtLBClU3VM3UscQecLmEdFnA8t5pXlCw8q4gaV9dqM7jSPX3PZfbZ1lValU6mBd
eHa3jRMfpq4pOsCaSzoHaaVFb4yhn+xtqWjY+kxet1SEUc087NrKIfADPYjlohMZJfoCVj0tlPT1
YQio7rsTDlHdDOQPf9YfnTXpui/zUjohtc7cCV+em+d0y3k3VlEYzBYIg5BUPF3YSpeA0VTqKbRk
rG6SxOiPI76goDCGbmOhn7ZxokjJUI5clAMK2dFeOsgtvvwV11bIOpjoHyLhRoHr9CNGyYNW6t2E
0oPW7mKdOLdR7XFH+si60dSVjbzGeUQ6GDQTWp2tegmBH2EEMSEz1ubHCh46cArUDQ4dQCu/SYz2
FoP/aouUFJBAhMGPDOdp5yw0AcwpH6bQJG1ylxoY03ZebBYI4kTa0cib5PHl0bxyqaAihd7GypBZ
VapPG9SWHi6/LkWYeHUdup6s/Vi3sxsr50q3YJxQQcISgyDg3ERqKMxITsIUYZs1apiJYrxv86zb
L2ravVb6ZbzR3rWVyoEPuYH0qsNonq3UMqO4rdfDHMZSTLgyt+N2ifVqO2VZ/U62hfK1NESmhKRu
xZu087xv6FqCTXt5cK/t+1WyCm+wVbTVsNbR/yXdFMe1XRgri021B23T5Xl1p5BTjwPDTJDwMovk
tVG504PUEz1A99hedRrUQIDCIGk7No/gGFUykBJ8FBo9W6DTSSCnuA6LiK0III861eLq442Q8Moe
W+tRKq8KFXXd53798t2S94ua14oIGzxiVb+ylXnvgc55rCohvr88SNdWICueLY2+CVSRsyXviVhR
1bJkjJIu2iQYk/vtbMXb/6IVNjNlBrQ6Ljh5SHS4i95UM5nkJtoX2JncN950i7l05YFIvgClFoJA
augXAgyySgTCpix0rYzt30XR9mNQLgmEojyyvTuwFN4Y6CR234N6rqqA01Z9NfVqcQc5/6cqnHJv
EZFspZPHj8ga1JMvyXLsZ02dPrw8IpfvKj6VcJ8YBY1vyCuna3MGOjkXeHuHJDmWO9mk5aGIuyxA
zDHagVjrkdtqzG8vN3p1YUGsR0OZxBVEzNNGW6QyptqroXUO+cdudPUA8ozwY2+5JUx3dVn90tJZ
93oynJla01I1VV1Yyaw4JlgU38iEXO8PpGTK1tALz2/EcbWaX4HnYe26sY+WhFr6KbBGv9JX8+CX
B+9ql565z6xfSqZn11GWR2OrCA61XOTaVtZq43e92tzo0rVW1rwpuY41XX8evbYOxlEQ7ufQFICG
cfoYgfDOf4+E9hy28jr7q5WzeyfX1L7VjIaFwDvuaaytKRyA5X7Ax0DcojJdSUuTQltTtCw6qOzn
VQ+hmVLN4kGwDEYRxqY7Zb4CI/h+ikv3o+jw050Nt/s0N2rxXs8t5RDBwXhAZs61w5fn8Pq3OCbr
H4bwquh1ugMmqOmeYvYilDpmdEKZU1wbk4+z5nS7xK5+4u0UVmMa36fArwG2pfFWQu15+SuuzjHJ
IgiABNrQVk8/IhujRJ2XWYSd1zZ7awLtXbd9eeMWOSNC/zHJvE6QPeHmJyt+tmCdBmE5iLYi7LvY
eVjKOH+TE7u+4q7t3VDHt+s+7WNnk8m8+qa4Q4nhh+N+0knpfZUTKaEbG+jabv31e86iAiCKjjBn
If4ve2eyHDeSbdt/ueOHfOibKYDoyGAnUiSlCYzqAEcPR4+vfwtS1i1FiJe0rNEb3LK0sjRLkxDo
HMfP2Xvt0I1caII4ifDqES5S6ciK//kVJlseVgOlIyKHsyucZSuo2eY2kyrZ+UQdorOss3jz9lHW
t+SsIKfhRyLFmvDGMPusFpb96A4Waa4hwHm191EBZqY/rrOnO1PNijIcvLw+qnNLp8qI0ir7D54j
5jwEcNORYHd49hYzs42dJbbGsEq84qIZUhnUWSE/vH2Wr8wheFOQWVFL8T+IdKePq94kaN1dmh7S
mJOXXLdiETpLrzzMg2ddatWES2lKh/YaMV7y1cq8KfHjAXHMYek05WnUW5NJRKQw2BVF8m6IxWtf
Uq7pqihwaIobZ1ehyRp1ygZ1pJmhGvsiVnEqjJ1zu7husbdR+PumWVgPb1+UdZ04v/VrXYkV1GS3
cD5JjCFk6lnBmjZXudjgk7rtlSoNetv6pHXK49sHe229cLjyjCGoqsEgn92AqrcndeZ1YWCsXxhE
vPtqavX/wZcHvaILBpl1iZrk9CjYESynEFxHY7I3cVcWt0s3yPu3T+W1Vwaj7Do7Y9xOsMrpQYQ5
55TYzAdg+LaP5Kdp10B824tSkd1n7HreJo2M1vfUUXvn9F67Y6TL0llzPOak531JBnRDWqERCo1Y
ielDyuSiqRUt2RR2piV+oRbvIdlevW0MkGxakiitrLP1rqn0HtOwt/oCPS+0jMwMlUH8M/vur1We
M0JJB5YGO/nZKo8vVXfRzU9hFBXatdFO3gWjmO6gdu+G0rx280iKAbeCOGMVmJ7evFya0IC0bA7d
2BivM4gkHyPot/tJxsqGjBH9ECtifC4Jlfr49mPz2qWk5QrcbuVhwmM5PXKtYrGyEGCilp/EI+Hq
RlAUpfnOLOfVozBA5p7htWPzeXoUbLBIqnPYQbJNqrDwxsLwR7wG/8m6Ter2OsFbNYfnxNeaj3Bp
4wQLF2/SNt7ozTt7Rtv+9jV7bV1kaEkhiYKHi3Z2zZqYJ1KaE5gzMxqvehHlyWbsNTqvqiftUM6F
EkZq/l4E46ubf6hdGodG7UUP+/Qq1mUH+0Wjthx7Ux19BO7ObdTN7UcWR3sfDRM5Y0hAd0uVDjcj
Ft9bEICf3z73V+s8jLQoCtliEaZ5VgCYC2gDbeKtwH+rb3PNG3aDrdYvKU7X3byU5jdVX4xP7BPa
YMrbDnp42lm3MQm1/0Ep8vsvOVvx0tK26yxZKOhxpFxqBLiCSpXNO6PyVx5dNON8G+gZ0No/LwWs
muQYYVWU11hbEh+8w0J8PZz3dxRMrxyHmpXqmX4+VcH54LfGhVsXLdAIzGHFcUqrYSeZ7rxzzV55
dBny6gzG+LoyGjv7FIFRbKRlJFpouopk0bTnr0WRlTuJPochYIwDS0fvsHv7ofF4MM++6TyuJu04
nUMyzz19cAnAhuya5Fo4Nol+12dOAlxZW6lmJQ7maJYXSzo1gRolc7Bkdf0eoWQ9qz+OzxwBQwFy
LeccZgZrJMEXBVvW03r1tmAjtHFKOd87o/Lj7TN99Ug0xSgZmQDxwJyeKairJc7dBUlQ686XjQnC
YMlwgKlG98+CzH5+nlDKrGkYfAQxf54dSoxpPUbC1cIZeZk/OfYY6FUSvbPWvfJlAq0EoQuG4ir8
PLt1rsRMKC1TC+PGQcnk2W3yFBOWU4dRqcDzm7MuuU50qzW3cYkr+Z1C/LUS+eT466P1W8fOztrE
7jyhh5Fs5A+16PubwdS7zSK8aAiqwix3wFiLjak42PUXd9J2XmSbj7pQLt2o21TCbYLYjNuvb9/o
V15XiJw/eUEUv2yETn8X9IYlrWjShgk+JoR1cw4Q2NbfOf1fMpjTR5e6GyUK+5AVj30uSVGdfvSU
Nu6RYizOuHfmpXleDN2H//DJgMyR5a7MdtbgMh8rpyZ5qLCWZWGLuxAVcB+V17HCQCXoVifoXmKo
tR56IZX4htWovJr6JR7ZMQ6m7Q+4ydSLpvCSzp/dybUPK8qm3gopnTi041jU2yprvM/RVBOMC98H
A3WnzNZlFiXTvF+WfmZT37V6fCySZEZ66PEtxq45K0Q2SmXOdkWEooorFWNrEXJCQKKmbKdDTY9b
NC6thmdZui3Y1TEXi6+VZu5uvDmKj7NVLx/HCtIYbOyF409u46W+O5hjvHFHGXUX2TjXXSCwWJQM
MTIl4m+putzXR4d+mdpj+SO2LSr0sPGy6pOUS6/vS8sQ5bbVaKsFSZ1azkYOiG1wJLc1NC9txutX
mdXqQklGw94N+Fl3qaN4+YUr+3beZwguG5SHjKsuW6PN4xD9ThyTmVbb95jeCf40J0D7fgWVZQyq
lViMmU5Y2UcjxpH/Edb8cqdb4yzpjU8L/r1GVZpt0gs6RpSFzuQLoYsnnWYDZiBjgF3TKPUzMDgj
9nVHXtQzsn8f9C8ginxMjPuS1gWJTNHcKBfKQL2E8bBfiJCPLM1P49mbiUaPXCewYiMdLnO9jx2f
bIT2Q2sJsws1jNyNH3cMlHd5b2dpUESRc4QZI/E/Ros+7VoxqU96XOCV7azMuBYxbkLfS1jrDzR+
UgOnqt7qgT0lBJI1WIr0bYGsvwgjWFGXnhGhr8uSfEkguDiVGmjR4DT7wVVrcAlOqTxG9TA8SzAw
GQQApgaXbl/aX2ae2BfbLccbqZX1pVssBeNnddR9djqqvc2GdHxQzcKDJGDKEY6Ei8MDjY3WBVpc
dZ3H21pMgkc8dq/VrvWU/QiXdvrUu25nYW6HDOqPXTco/H9epGE+qMaPqTSVxFdUI90NilR+VIKW
i4+1Jh23Y1PyxKplPn9gscy9DUb24skqyhy0QEyzJKAhmHxO09o9GEIU36tWittRm4b0Jood8ykT
DVjrHF2S7gOBSdSQtPYI77lboNQtvM5oAlg0eXsoCLDFrWjN4qkcVJmhlBij6nbSFyUL3Z4JULB4
Qn6zAClVfpYDXPAjpx4+dwIQ9L7pwCFsHLIlnhIyBYYdvKlIDxgjGTdZMnkWg84p2SboaZRNl3tL
6yfmzEs5lEXRb8zMq+EaSAdehK4s3g1IEcUF18MPIUoA42jOTct9xZu1b5KtznXpGcOXGJ6rEuij
JYRvuZn5JFDzx77r1DhlsyQVWTihQZEbtFKae/CUrINNQV6Wvi09xTaCFkv8rc67HJNGgCQlGCKs
BgFBiaXia2leHiBRY9sVNbDIjZQ9zmmJO5RkmKnxBl+P07y96/ECO+GUiN4MIbSUdTi61pBe2boy
WoFYpGf7rpIAGlG8QcZ+0xqJDNm6lM/Y9FsPaEJRpbvZk7ydoOLdAtn3EGV7OYJb9htd9HlIUx4X
iSijDmGXZ5R30+RauLPHRt82OSgJhtz2qPkAIsUYglNpSj9Cgzuz4NChgN6iKXcaAO9xN9lyxgHe
RPZyUQwtSIqwaEYPzW9vwYbJABookdZ+QSZXTsodzNzFXvxONYSSf6ymzIWrkE+Rzmjt/5Rkc5Ln
Zpvh0Irymt6Xd2+xFD1YulRopzVeu7GFTWpnA7Io1oib0B2lCWTj6B/nREv5z1jwP4KFqnmi8kop
36kR/xCEQg8hlQUpqEmDHgHN2R4xRtw4lJNnhqkd33O5gOdoOKMzCU2uGiIK01I2IRifb3yVcDdD
kggqBLm+Z7LY1H37a2f8j7y6/6MD98S1+6aj9/9Hr+7a0P6//zLB/uHVvc+r4XspXk78uesf+eXP
1ey/2BDhfGAzhEXrZ9fylz9XM/6iQjGJ11jB9ShD2Bj/7c817b9coIcOGvq1S4RB6b/9uab1FzPZ
VXfBP7Sv4Mn/66fd/qqEfjmoX/fnrlqa02ofecFqAGEyQkeKVvW5v2tqIahMvSWCSlGyxz53oq+9
Cl3YT4GxlQCHTD7DbWN5YqulSfOB+ewy7qxJW/35LMqxnyijA1SpT5J94lpMuOM2kTcyIQk9TNaP
UBuXWOEUZ1GuMcYO814lLE4P+xp7zY6qHUXLrAkZB2YnKX2MOLlo04jJo27szNpr9V3J+/+RoGWt
2tRm1SXbsWgiw7fQ7nxw7Da9B2zrsd2URl75PY1Y/pqJN3Tl97hXSzlNRihs0meDqKmABCEBBOuT
TcXYhlQk2U0ftzAPW8totX2CQ5+V1hPadVUrjh3qvS2hY6ldcaFDabocTQdyFLdPf9HSgVCSuGRV
DZTSq9RDo5miDKK4WVy2v5MigxlHzRFXlDwi4S2O2aTpvKic5RwIvSxjP1q5Jv4EFKTdTv1g6De0
tq0uyBW+F/xisjC3kyy755RdmeJjcBzifePVDpIUtoLPOpCHD0bJrfSbXlUnwGzZ8Bz1hllsWteT
z3j3zU/g3K1HJ57Gz1SlzU1Ej4nSZbLHArSYkWDpraqkDJopvTZqLxADFYfO5Dny1lIITFoNupLK
2H30YqC9lC+GYhR+qYmtB8+eJuaNEz0X0y2Kusuohic2x+hJzD2/okQi0wAKakHPbli0AC1tSUh7
gYh6p2rHirigwV2eWObtvV4t3fUC58XDOKBbStDphbNRjeLLougf3UjoAWCtoEbwbc1F0Mz9Fdbd
nV0sN1PfP+AzuUgU7TFvv7Plu23ix9wW302wjGmsPou+PKL4wtPl3vSop3IFerggwGdQEFyYxi5K
2ucmyxndptfNOO+k2dyRsuDbo9v6oKhg9s2Bpleb0bngq0HZB61nsqnWJGQxN0p2XVZjdSAlSqeo
1IBU00r2REF9SKAf8+N7O1+qr6naHoyJZ84daY0RB4FgqjK0B8q6PCxNbTOMqnOfWaIeAih/cvEV
lDWbAazyM44m4ZtN/0PP5JXtprfMb+vL0mrTYBjb8aGd3UA62XaF7ifxIK+BmfomNWs8NIfOQ7ck
UKLLD2zJNwK21GJ6T572os7Xs+kGmRdqZo3e7gkrxIaPylOemZtCciMdMjSi21mH8J+rPjuxZSP0
7t4u2kDpC7rlNTyqyu+Wz+iX7qKFFFJn3CqpTTAUn/zaCBWUBmN6ndvW1vXoYTjxDSVlwDoZmt60
zbpmK1z70k1UMGldDAHpMhY9ND9l26TW0W3T0OMLnavlnkY2NRa/xazlvuqq+175mORf9T66NBwE
DPMzCqbF95qvOH1B813SedxCxQi8aS+0+GtiY8+Jk40zd+CvRDt8gmfnM8kPnOR+9LSHZgK4lJje
F2SiLzxqlwOBYzQNSA3nexsq2d3omT0bs+bBafIhUMdJh4lPKe/WdwDStpFN2l5jjyxU5bPddcfB
zHwXV2iQTem26Gr90Nk1RRAIH1KlwklEm7S1bnqh7Oxo/G71c8LUCPM54iTGa7oxNwEoklsBKyca
c2jzydWiGtEusjI++1NG4iE7pcsp76cPE3/12AyfHAXcpJsOV3NqXxtL9oTubFcBvQscXdlBuDoQ
LXCPrxeyC3BtaFjLcqMKceHly5aQh6AyeXqHNr9Wc/HFS1y/1Zber+GmAFhsKJp91nRv2zj2RTZI
4mAjXtf22Ri0z00x7R3oI/fl2OzMmQicwrirHXGjFkdLqMc4A0U25A9T5VzTYzItP5udoQ7qRt47
6fCBWvNgut1Ga2+VuQWgF38Y7eEom+yi7F6GAc4NWzV5nzsLnFfhK3H8OBvygz5ewF3eDtL52NUo
A4sJakFQ6t1uGjODynecLpGTQs3zpVIAe0vFzZI2xyUF4W/Ne9PkbRxbzEx3SQ1gEgqoVSwbL7/O
9X1hyOOYsB3MqkIQLVL45hCTcJSCcUw7Z3ViL7R6GLYwQBokfdamdkOjBvVZ5gXwp9TY9nr0o52s
AwywvRid6LIsPflSWHYWqoML8625cQbG0YuyZAEIx4/mWBAW1GCR8Ml1zjZVBiO1pexN5W7p6iPi
up0lKEaBxHU3orOObfRV5upRG2XgltW2G4pNhrPSSqcNgZiBSPTdkvVfGmExGrZvtUr67OW25jht
rZo2gPVl0Q/eUt440w1kSEI9blWaAaN6iXICn0sbanWy9+D4wMRRzOTFWDqDMnuUZO9k7U0WTX6P
whVY//gi6vaIyfx5YT9mLv1zIbTLfs5sH35VOIPMAyS3bbqOtRUGkFMc0Pxu+th+GEHRPeFdZAvl
HJUyD0RW3xT9uthWRvGxl9Ynd5E6r9nXxlHCVO2+LLLfjq0CI5Rxe+s8MpOlYGHDgzTcB9PobtrZ
JADJ48srq+dEAb/UCvV2XmI7nJdbTzsUvee3aspLVoUYFIJOXRFkxR54EKugeBG2fNEjkxve3iC8
u9K7ad+wmGtatYQdOPMAgW+MDayPR28fO2BByA+0VAFWyuF+Zcd4bLQ7hchOZX5U2VcrAAk863qR
qfTVxko3ChQ5AGx8QCdQyRZvqgUrasn3s/HcRrF7KZfpYI/W1eTIHxaftUxb2Bk2ut+ZIrDmcV+t
39KMqtG90eSTWdD27PtHNNcXcVXQ/Ju9uy66dWPnaUqzQ+MRnhDRrJ++uJpofbOaLht1ZcL1gRLD
qjXERerFD2lPhgC0HwRt6bY3O5iH+InRp43QgdQnWulgeupQpPVeyva6B1opFN6kqjtks8sTbVhb
w+u/xYwSA8sSV63bYxXMbm0jsRsfMk44ztqDZTe8m6iADkZnIkltrWNsRPio+B4Ugb3IPeVWcp1y
bmBWu8zb9dqg3saS7zw8T6FtlvRbFeU2H2sYGnYVmFAni256KeAo5QMnON/nabxtSJZrss9GCuLA
LT/Vse4P3vzBtZvAmD8bTGTEAk1xGe5Em25SswrK7JNVIrkmdDCdxHUDlWtIjjkUXWGXgerubUv7
1tvxXmeBzwbtmFcUtEXMNUn50lmBq7uB0xpbi1aaVWgbrbb9VJluvd7adHjkDCYnHZoj0KGPdlX6
qfi01E9J2s6NL0VxIxTAZiABR5s28jxDtqrAfc0tq0V1PRa949JO63RumX3hJjG1edHGe9iWh1RX
yezgROdL4TrPsrHuUStET1bN9zhJ91Qle0nTK9I1ssqVTbLMm5gNgYkTpCiHbR1/G8AfL3PvS6pH
NW+D9eMKonQ78kOmhTThaPBV2+bx7PjWqctHuDmbxYjNrSvvRuruO5HOdjgI6J9LbfljTSOka4yr
OtMfSXRQzBhz8M2gXhZ1h8++DL28XQNftnn9xZ2mjZ0cneFlqjY4eMKotXi8NFBe2MG+R9ZwyIqb
tk4urK66RFAZPw9lsmvxZuakS2QmA/a5iFj09U1nmve5R7HVxQe7a3caQMvvDLdZd7oarTfdcAuv
+rQQ5RKDDiXfLvEz9jN+OQhymPJno4HjrJS3gi5r2ejdoxib5oBFL/B06MX8BGKHVROxaV/5Tkej
sbCpnEjsaPajgwtwUgJmPcmuSq0Xp91Z2FFESmN6DrzR+dbCLAL+9WD1fOUWOLl+k3R8xfOatbCr
g75k4wT254vQvGDSjW9dP4x3Ja0Oo+H7E5nbFUxrOt9Nd/7cyAtjpibPVL8YLlM3uZoRyou5t+7K
qQ/U5VIo+nes2n5bKeEkk8WPKIVKjy0EeFIUJVUQRcteN5cA0simkelmrXd0cLetvWx72k9jkz6I
iRtlFYdk+jLm0z5Pjas0kTun9nZtbu0G+T1Wyw22EfAUXyMSKDpj3DLGh+BnBmlPwmRVXsYOjEV6
p2lSbrXhQ+vsi+IDv9XzKZMDIHePNh8d9qp3OjxRvdeCSi9JHtH93nX2Zpxtl+GHIdhU6PODbO2r
IVaPLovltVn0O5wgYT/KWy2FJ1ekMDuNdJMnhsEcQLmb7eRF60FGqSP4G6llum8MYDUxpPizp0h/
IRzLWCy/dqyjM1mfp3ko9jHYxqmpo0Nmx11oLMqN5/SUPiTHaulz7nyAKRnmCX3bzAodRWl81crl
C3GUfuO4t2UsgiIDEShvo0h1NsPiQIrNi7i8KHOJzqG8gnAFh7aPA82e2YnLH0uMoW2mq2aEhTWn
fpKp1xHlT9mGI1IgI6/9tkmv6BQFBvS/pjHb3UASnS90h7Z2P34GfB4/0Cfag/dFgdn5sfqSZSnL
AJThjdRtens95Y9RPui86QX7j1lqXjgyz/MTMqlynV0gu5sjbTFt1wmxF1bf7uGzDr608vtiTqNm
Yyu8wC6b1MCctJCw5Hyrrd8N1Zu/ORiU/aqO5IU2Lt2l7vQwC+NK+Y5SW26EphzB9n1t2mhn6IrF
7Z92hKklG9tN5rBp4suURB+EVYo7ozljoXGb6ai4DW3XvNwN/VazUf73k3FpLerB7L0wa12yHuRT
Oc97Zrk0tqFmLk0S85Wj7eq1L0U87JxGV0Lw6d5GLnkwp4FVlXLTxWl2S76M7TOmmMToO84+h6da
Sns3u8du5TE7NtJu6lSzVO2DqO/qdtcntb0ZgPV61cGe+x+LOKz3DjOCW/OXpKaggNFlOqNGjO3p
ETd/1AYdOd2fACdDj8aB3v2IYCnr+3kc0xRCo0peBDlUdFXhW/erjBL7Cz1O5F9AiInooACtZupp
bTZv+qpgL5XrXcH5l1oRFkleeddq33mSxUKbrnrd7cWhoGZ9jiJtivextbLe8SJoIuiapr4ZiqlW
wmrJtSOmWL4+HW+rYIyi1bA9tdm59RDX99DtYy6ozmDseVzYWexkZylDICu3A0Ztgq9lcKTKtfLr
K33TYtBIgyZx9duSDho/R3EyldPM+m8/23L/26H8L32VWbzRofw+f02+5/kZQ3D9Q//NEMR1gSMC
IQXeaiRx/2II0ohkXqtjLKc9iNKCbuO/epSK8ZeDEdDDyoOAZ21j0r/8GyKoaCp/zsQ+itkHmBl/
+p90KU9blFTlLmISrFA4RBGwEkZ3Oj1Gri31yNMjVnxToZJ0pR9HrM7dPHnvjJBPB9V/H4omKJ11
/kHldXYotlkF3t6ITs7M5JVIV9b5/B9mEXFCLN9AGJA9ILBA/nB6lKZqwIJiP/JT1yhCW7bmplRI
Q/rtLv/d7P2dS/jnuayUK1q++Cd17sLZ0L1XOYcop63KdVr2BXOToO1asX37KOfhkevJ/OxVo2Wn
AYTU6fRkVpfguOQleRjO/K3pj03JtLkEFZz2AYJkP16ci5o9djVDgAb/2hdqaOFdqtR1pzP4S3Wr
1+qVsyT3b/+yVdLxbzHAei9ptzOtRRzLsAbZ3+kPIxrDKpAQxnzktShouuK+ii1KKRelNE8SPu2W
EdvbxzxTYPw6KDwKD3Is2m793Os1wMTuQPvHgUfn+TBVSnXoVL0lE2Qt8KA2h6PdjIA50vEweIMa
SM0mWtOedrZRJofEph6Jrfg9b/pPqdLZxYDFiSICQS3jiHPrsxz12evaUgR5qcxzWHnz1pQaHzkn
7TGcsXliiBVrs/Zhyad7ossqH9FI9eSmyhxgsR+PbhrRanASds0EeHxXREzTA1+boOqqq/gz4S2I
SEx9+TDow1RiewZkmCrC3EQtFEEKKMGU6u3L/ecj/tO7wMqk4l76Q3Q62k43tpOKG85ZSAQ3RL5r
YnxXbx9lXV/+uHY4F3DCoQRglnP6IC2ZMdtUrIwwLHXZ5JWNYjKGzFhXTJr1DMzP28f7c71baWeY
x1YpHXfs7ME1TdHUVJa8USDxAnp4iq8W7JnmeXwvNPe1C7hmetoAEjDS/hwz/iYYkvmcqXWjJYFj
L0CsVYD75GSUm7dPSF+v0NkVXDFbvBBI1Rk2nV1BraeFnapcQVrN5bUY1enGcXELZ8I1d13tqFuV
6KRt3ztZkOeucxOlmr5dbHAp49WAH3BwxkOd3dMIJ+GF5IrbpPCwTbeKtYcc9hnxkQirmJLK1KJl
Q/Z2e2mVk7ph/zEwhmnYMuVIdFyPHvDb53Yq+fr5wqMM5LOE8p8HxFyv8G9XEIJBNfUkwVCvGcz1
HRcOM3m5oePlqPVwi4WK2V9lWfvP3Dt/H3gldsA2YhB47tzTpWG3yMzgERGKufeakRHBmlv09um9
sojy2WXWjFvShnez/vffTm+cnFwipE6CwdVJkHRnwt8nI8JP59kBFuxkG7GgvXPQ164pqnxcHrxt
2h+6wNrq1IHPY8JWzyQJivbUkf0AZNBBb/ZSaOKphze/BSgvDm+f7ivvA99lSgx0j7wO5xyFjHdk
GWchgrmf6XuVyuS3TvNeSOArLzgMNkTJ60dipSmcXlTUZ8QVO4QV5Ax50XXqdMkbdYZipLzneP1Z
HP3+6lG/YUskxBjBPPPFc8aGPicUIF1tIg3QPtciZyQ7hbaipLtRgqEAW38fO127VdiL3M6yfMAZ
w8YGOOKuFC45PI3RHyY994LKLdN/eLl//Tjm3Iglwc6ck5S8iNgDQA/4mnsruRuXpbiK2ll9Zz39
qQb+8xr8+zDr8/bbQ1zRarSXTjX9MvFmzIw0DJKhtgJlmZcvGULaQ2tF7VGthvmhIYSAMBSrCEWf
9Hdimq2wk9HXic4myjLTOGAU7LfsvD/xySBhmNyru8GjBaQ7abExxkxsi7QoNlrvfX/74Vwr6pNl
lJqaOhgOMnYy7PPndjIW5jmXzWLSHXQ36OOab5Ode4+8uAIJkNN/6aJSUO/oGVO4ykmtYGy1WfVR
OhHy1Cb5p7pTYi0weXk1vvZOvI4EUNM0jB7v87JljjtXltYEgAlNFMcC8yc4q0HEzA6JSgl1k0gh
q48HtEVLlr7zOT9TtXC9+IzjaMUbYwO2g6N3eqOaJSpGp2Xb2vSIuypRjZ84rXwzicS7oOqoQvYx
Q0AmvdywKxo/rDMo4ZX2JiqUoGgZI759yV+54jAM8ZmgxND/tNa1ehN7mTlDqHSr6TG3jB9KYyn+
3Czxxjah8Lx9OG01JZw+qUxBOHM4CSvo6nxRxw9ttiUvsz+OUzDRO85s+gn9lClB3zNTxo5PYdYS
XCLdZp0CFYigvOmd1/KMWLDeB14JFn3qV1ZfwJGn94E+vVx3FK6POKPejGoWP3S9jSSQR//YJ+VC
pMZiXdEVqi6VpcPB6jUy6IrK3QAjZtYNj+2l1guWj5q+FiNSBHu4qh6GbGjCzjK/Q1F8x1h1vqiy
DQUcjO8efgXrynkQMyowo16iTvERgtlbr1S+5iiz/KxE4Pv2XXr1SCh32Nhic7C8s2pmbYfIoUGj
qijljwLE/Q4c2Bh4ifoe9+/868s52etWUedzwYNxbkCYa+SETIHIm2ro1n4+TB6D86rAuzoJ7T2G
0B/POhZgxEY8fmsl/Usp9NsqSYJd33jjOu1qF31HolISeEwVK2JNcsYgb1/DP88MLT7eAvgc3C88
FqdPGMabyc1GFiv0eih53KFC0FgRoKTmliR9KV8utQQl7dtHPTMF8WCzwtCYYD+Mh5G69+xLMJmL
2jHuz4KJNqmr9g+0ta6qwfRT6V2mYrzIHHOXJuORuu6dl+qPp4bXaYX/sC+loYG36/SM85lxvjcu
SWAkg7ExojoK0tZFrWuP793JPy4uh7IpDC3MaNgqfq4yv91Jkpg6lIhUMTmBy+EgvcxPptrZkCem
hFlqoTKvm+6dQnjVuJ2uXT/hOGsI8UqiMs/xLoMuCyvqO4pgNmW7hujLMNXK+KIZx5gcQj1YSgBG
qVHf1HFnHhtE6Dca8T8HGb9nefxzHV1/C/YZrMLOimQ9+5C4YmiWiXsYTN2khLrTTsziEUf5dj/W
QY7Id1dHg3pTA1wqKTTRhKIF7d8jRa5P8clyzjzeYznCnkvOBnfk9J6rIy4f4mDqQKG6vmUpqdHP
1tVWst0KDS/+llky2iVyFKGeTtqNHdEu7kYNCl+lWF+n4u/07/9tgv7XuoL8zz1Q/6WM85dv39vk
RKfJn/nVAvX0vyxvJbxSImvQVtaS/JdM03X/Yiu+0oxXQxbaGJbNf8eogEukXMF5bRp0C3kP/xWj
ov0FK/cX6IjUAYy+/6QBeroyO5BkKC45NB1V1mdWy9PHqIiJZUoUT+xx0ZjbdprTXZwYDmPwMt/F
GHrfeZVP1w8H94xqqCweoERpCdCkPD0esvCsHVAm7ueIqCdTa6MHc0iKw7wgACfGXD3qeR75v92Q
219vxe/tytP18ddB2QtR4NKKpnO3vku/LVp66479UJnxvqPCOrY5ThKttA1CQfP36IbrB/rfr+XP
Q7FIQQA0TPbOlDqnhyoHOS+1rYv93Bfp0VtMJUxAhvgRKSNbyUcLegvtup//lrjq+PHtMz07POQh
ohSoKtX127d+cU8Pb2XmQhq2K/dZ1/f+mBfGtqsW5VZPWmWtxRH7uV1iXqe4sb6UJKvu3j6+dnap
+QE0y1ZyL1Z++jLnzcAMKmXU21qzj/r1JmeT/rFvFfE5GwSxgLNYRpQxiXlZ600Y502P6LFEjxpP
OtOboWu1e6Zc087V+vF5nA1MPG//wLPn/efvWz9cmAIZxv7R1hMVObZdrjb7xoU7k6M8CFtrsvdu
PpCJHpfK7dvHO/tckJDEdoO5PJA3Yhrg2pw98Jj+3W7oGF0qCBsb7GI9UiHOzHY3alSZH5KqST+k
MgNfn0SbwtWZZWW9Mx+nKiOO9+1f87O6/u3xXAlpVCbriqNhwUQcfvp8IOCopNJjlRj01lz8WsbY
cwZHby8aOGfMYyHwkf3sVchZ62820Uy7drSXTZv/P9rObEduJNuyv9K47yxwHoC+L06fPTzmQYoX
QiFFcDCSZsaZ/Pq7XNV9uxQpKLsaaCAhpCApfCBpduycvdee0a31SZjdO0tivrrSRk/tYItv4trJ
3ee069WhmakFqNADfG5TZ4VyhbHDuJKsL1dVrY1DlYVjGRMpaG+TQSaEmFXm3/iifw4FPn9ERO8W
V/nyHH5+AlWHlDuvczhXagzxd5ApyjynU9NT2fgYvgI1PctIF5xHe4tJZakEhpAqvWrQouxE4nUH
hGft22B5BnyIqXwovd58naLZ389DUT4UwlJfQ+klh6Dtix+OVXYxwmL7G7F6CL+muhvNWNuD80zQ
IJOItl7a80j4zoYTX/nw5yt6eaD/8mkDHMS0j386+n+9oMYwJgKvDOGoPYd3v3dFzCHXiP/8Kp+f
Gm4bemWXeRzRApiiPx1LQk8E/cT72geiSb8YKDhU0rWHoVm891AgC//zy31eRH6+3MVYz0JGi8n+
5K8PplZnS8PLORX5lULmRAs6Uxw50/A3y8Gn7ejyPLAxXLZYbhmf8/ivX1812XXqtG25H4c0PZdR
PT0Vvlk+LIZujz1N/4fKyvL7P3+8z4v05UWpBKgFLNzVdAB+fVHOl5FZQh/Zd26XvnXFSMuFSM+L
Uc6TlrMKMt95nqNJfRVM6uWq8XBt/fkt/O4bpv/JCfBSTbNT/PoWDMYbxWAKhHQSaWPumZB72r7O
59j2quRvatXf3D1cScaFXkTZTNH664sNTpERgJE2eywP5QOmD1ZalKk7SbWxysqu+/7nD/dpboh5
H4s5uD+OfuAC+II/bcLSI8tVR5Xcm1ovCz2pwOs2WSDJ7nQ7OdD3NcRyS4+qXhPfmKTrRIbEgtlE
b5KBmofFQRLecgZU3b71ftO/VbbiIJeNibMdcxS7idupr39+07+9IpysLulEPGmfd24bRotvZ6Ha
z3mKtsKgMkmCsj4B59SPf36p3930tCWZEdMEIIzmsqb8SzkEW1y3mo9EOdQkZwJrrXPfTuPRsHV4
dB1RnzJn8Pd/ftHffD6w3JTBwJzMS37Hry+6jK6GMmCAUnFqdxs4dXKex9bH9psYf9Ou+c3zdYmu
gpyKeQ1T/ufLn+G+XGYl92R5IvOq/KK4qpwl3Ayubu+Qjc4HEm3xMHpg4a7GsEr/5ob/3Wfl1SPM
eyDuQAL8+ll7E4e4ccHGVG7ar6qOT2jNKkJ9jzTmz1/r5bN8Wv+dCzEGazrA/L+UthTo/mWxrLDC
JO1xqp32iGaOvTk0F+c5tdugWIcS/BBhTX93SX/zPVs460mM48W5cz/dRzoUJeEdvtrn2hx2sGvz
+0zPDC6Z7CTnYkH/tMrhb5eruSGec0XL4P9l/abdgqWVkab1l0u9tGEyDKGn9m5m+nvAsv6BIbkJ
baC9q1LDQtdll39X0/3m8rJi0v+4tJMBr3wqokKHvppuWTzTwo2uE2OgoguQJWUYwZK/gx9dvsRP
FxjODMNNysfL6OjT4qk4IdHNCuVeU6td51XzhAP17z7Rb16Edgb3KvUqEuHP4McqchpvqTJWhHRK
ihW6qwiAIbly//7GDq3WYmmGaAk959M3R6L2YCgD//Pka/dZ5G3brqCMTPEg0Cuu/+1HA74KlTfj
Yc7Rn48ijRzFME1ds6dCt3dVdoFXRCYV7YJX7pQZ2rhNejnkMBJ9PJj/3QG4/efl+dcD5+++TzDw
F1w6GmRWgF8XAKIeXTgjyB9L4RtroA5vRsGu9+cX+c0yDlscJR5iqOCvezjOOB0QY15hD/C4DReK
huUSep52Y75thUZ1gZ3+74qX32zmPOsMLfhkl2iOT71GSONTNpdJtTe62n2uxWzchsukH0NHou70
q797wn+2az89AA4nWQYX7B5MNT89ACkjqKpcfIl01Kn8PZpYWrlFbmQfPAzBEwtDZKz6KBqfFhUm
txHJ8Zjlc4kxLfUK/aFcq3wYC5tTQFPPwc5QHRng85i9eW5O7S+8bnQwHw4XZbyO6J+SYbaX2m4f
KVzUy58v2m/WDpfOPuoL9l6gVZ/2Jib9bYd+U6LgNwwmZ0S0rwOdGC9dYQ1/A/v6zWtdFkY2Bptr
xdnz17uQUBXoyraguPWNdN0hg90ujdHuoksv4t/+WJjo2YEuki0q90873mzqrp7tudz/7Hi0ZjAB
EQqNtZsg/f/zS/1E9/x6Q+AepN8N3JdDz19AUFWeGqg8Eh6uKeVE3fnOSL/AVzsSwczXurMXb+02
nlxuupKoV0aUof/DzET50Boj/fmS++x2DoflqgtU9eQukzVsuCSoRxmBvf353dqXJe3Tu2UNotKm
df0T4/vrRdDu3Hr49vW+ImrgpEZHfSuxZF6pdsowH+R5+tZjfH7sPOLk0dQmuOIae7kj3lPfFIsL
yM8yu7tG0v2uAs4isuyHNSye9ojNNrwbw3ramflIVFfiV6fRx9P454/AgevXKuPiFSd1DPwkYzDA
/Nbn81/RNoMQdqn2KPi92B6b/msCP6BamapWVew2Ounw8fnV20g9wFcu0pzz9aLHIaazh7+MmQyQ
2VA5Ot8UamIC3IQY/uIsNNznjMyMejW6gOhiKf2g2uWBAzV1XihcgJhP0z5S5OltO7cwwm2RQE7Z
+LNovmUu2oINQqMFtbhv9lg23SXAjyVPQhjBnSmy+ogQwDnP7pSccazqDGtQat8UKVUTWfOBXmIC
Ebpxp0mBf/OyEmo7Ua75uguiEZ+Jm676pQiOSSSCJ8vt0GH3LoQjV0YbQxNDZVvtZtIEx8eJIcuH
vEyNH6FKHG7Nohzeg3a5X0T9YVrSXreoyTbZhHFpFoC6lY8nSCX98s2cSFfzCoQEncCxWEL14PMP
6tFbmh9REuSo9CNzT0OBGSiCNfcpc7wSqXOZ+Qek5cNZh8bSw8lZwkOCafwmzXS5t42ZyzHWifGo
5Zx/mW2N41iaub/PvMn48IDrMO7vUJebIp87rJNl9JhrJ7mpy7bkfnVrieipCXFOdlh5OtV6y8ZY
CvAQPUhvoCZDdyYYLcrpPiTDt0g7wtwOAxqzSY2vrZy8N24EeaHTVPPXZvrp1dZGv+EUInZ94mQ4
lRvf29RjW9xTNZcdTZnhK2tn9d1iyHKgx+ZclVWpsIcP/YppV3f2a3IyV8IWims0Zt8qN3log+E5
qkqSE2p3idwthE70h4VhTTftSOpiMZWI0hFm9HiWozZy1mVeym1mmhDyZuAn9mK7cShNeWtAkrnK
2cFfclCTayTx+RGVuTwYTm1u68oNz3MEnnFFQFf41XeN5rCQXhcLw4daMA5fAoXF0q+M7Fg43o+i
Gbxt0k3OvvIdCnIvfHAn+S3oumpfsxM8dINoHr0icPbtwiG0tyUZIbKphuuqN7H2pijcNq3l42Zv
tP3GkaW9yxw84jPG3yOtPMCU2i+eSDE1yD60myukJxu/Kh6XZCjWEIy6I/3apo59Y8QmVNign61l
3EiSKTZ5mzA8lGLSfEl+lGfbpi/mbWJpfyXCAvB4mtHOxmc+9P2mMyelV1FQcoLChtUlcRi1Zcwm
tgMMG75NOod6gJF4i0l5wZCceLGqMytWeNfXYinTq37R5joIsuFMxofToQctB5x02COXBb0/Iggz
PDGQN+I6d/uVNXjhK7wnFuuaiJ1a9aBduMdxUzaFAlswOMZzOGfnbkmWl2aa1W5iiv2e66z+SNC8
PhmmL98WfZcYAfbOjpVzZ0V9uk2UW9xMRDVfIfjCQwPwNic20g9kjE2Q3wfMz7yxUrswH9U14lzz
TTU5vsksnY7jYpj3rVuiULWwfQ3lWMO5n5ajO/jBCkAM2+CosBnpbrDffeTJcUH3dd2aExbM2n5p
TYcuuQHDwFk1U7dEtB/M+cSkGHninOL/EFIqksKVDp6S0ehfXMExL619b9h4s1dXW8rnYT919vw9
DJg8I2mjmhGjqctNoAa/XJFnBkInnZ2b2QtZsr3Kne5q0AsvAH6tPVpGDCdBP6jbnLhQ1m49GW9W
Mee70rSzTZEP1bPKsvA0geqJdcO9tnYHaI81ZCSBNX10CJWpRbfL6hxf62Tke5di5uhhNXk0vMzD
n0/sPFY301a3Xg0QIp6zwQL7XuEkS8G4YlRsl6BeeShS8y31UHQ1VVG1NXuSO/JUOY+ewq+34jqL
AxfP1lvZq2GXiqr64XNYeRhoCb219QcmbEYMi1u+05t0NkEenMR41bFArqPC9e5ah8V3CpIgzrA0
ogg1gwdtVdGp6/pwFaR+LXgXA4t55ujkmz+00U2nivo4QpI4InYzkhX8lP4LcIvpbFWdH3tDdvKa
tNxXU2HGteWIrdOAXp+jYIwt3egdj22/DQy73ywL/AWaMj1ZaIOxtSrfPei5u+wg1BCvo++bIobB
7z/kbR+JL5jSiq0I7G5v4R/YcOOraqW7+d0zVH82ptI9zETGfUXrwdAk64s7W3nNrg0D9QDGeoRZ
a2Q/ZrdentVYlFi16l1n2+VdH7jPbZPVK9NA8rFAijBXmT3BOcokLCNs1gWfNOF4/dUtXffch156
rJzej5dUoBWeUP8dvNkxiamhh1sgeHO6k3Kb/LGuakusmtYQ8DDc8UbPfiOPfYeVYMM/8NY2AcFc
hKxM7xa3yGOn6f1NZUh2NiTLBW/Jyx9hxZnbJHWmx0YaIfCMcNiEHkOkwFbXhjtAeQ1USqcbW2/4
sASSLD2amomxKn0VPmbBVN3JLlE6VraR5buxs6hO28B5z8wm3bql0xIuOOv8zre8bF1WmbaA1Uk0
6HOkDp4nyEAxivLKNY39zLjhDdYOKfLVUNDJcL3hwlGImnU2NOXVMC/tjyzRsGgwnqbLunQ1dI0J
0Ea1ToPc3kzRQlBHWtYfpdFb18rPvKchqj3MTtZAYlOJqw54gF2ymEpynNrex9kla7+/G1Jlk1Yu
5cEm3HE1ydw+YVCFucHo9lrNzuXW7pdTU/ExjfaidJkUIrzWt5pV4jrfWs4BcWjAkZmNFh82qm2B
V6AEwqe96v7i3dm4HjSC2FV6ObFgvWfwSDYL1cqpJbV4D8e2/kawMzc8BEIljeEAvw0CXaiHqzRn
6OBg7LvRHbI/+sBzHE6yWCvXeSuGsXkxG3QhxdJbX/I2NPakej1bigDkUGh7RRfJ7FYZKuhDPkUQ
ZmQlYpgFxd5fyLpNh7EDcekZwAygPFhW7VwllAj2OGI1Hzg6ximr32rw2PcNJjfxzLL/wBit2hVp
A8WiK0TKHw81HIkBvJrInHtHjMu1AaaY9SvqaAQG0X2jkvahYR7XoZudhpWsTEao5hweuPflS+Y0
xrqDb/g8Fbq9M0YJjD4nfgCZB19RG4h579lFvw6w8O+DBhqiI76w+11cfHZqPbqWWCj7Z7yPNIA5
mFhpnZ/T1j9YfMlHs12A1tjY1Nou3JI6Ze6tWg5xMoIMW4HUa3CrDh++UcnXYamb05A1L30yNV9h
Ab61MCDiOWANtFh/R+gu6wpVbmJ68tZhXdjUabXcg/t5NsYk2Ra2kd9l/YLNTlFM71JwGqvKrpfY
6n08LA1TyN7mYN1EXXU2fbB6rt/pTaKr5oS309tmsoy2eKWQRhbNAXJBfuYQspvZYAUgtdnaVigZ
Xxr4Doe5yu5dp3os5wwmSdupI9QVPN1uUl9FTgXR0cLyrRP3rc/FpbYDzx7Z/EKxuakrlX/NYQwf
M4rHtdX4yb4IFwmgKAs3RtEaEIyASk1+FbEYTO3GrupLodlgaO6bVd10z5E5THCRvP5oQpKBng9z
MbasnAQVy88jc0us2Dp3Df+JeG7cCsrQRYa/FvnwJLFAtyKNNnVv+Oei7LLYWoACD5Vh7JbcUWwA
VXAuwqm6mQpPfVd17e+CeiJ0JPHw0y7mBSFZvfQj7s+Ro8/GluOjjiabIY/ynss8F+cmTcdNS+7K
OTUiYJz4XV0S4UtTmQe7HM3rpu+GHSzBfm+BB1115AyugU+2R1IvnO9j7pjbzi/aONUBxVkfTk8u
VBROWYaKAXtmR4a8/abOnNe89Ib15JT4TbqRO9zCfBPRkWiqgkxyL2dXBH9JlWQAqIvGTm1E4/Ub
e9TuTSid4GDBwrHavHvuEu3uWdGHY9J0tA0LS2zc3kvfxtkjcx3/OXNQRzy3ft9/awxf3kW5n3+x
B3Plaq/e9VXonLoxIYIOlhRckGiAkmnV0T5HjryXJL6S7eu0XLsS7kmVDfUHoLF87cyKTOgFript
5tzcm3aTXUd+pmNYRDzTRmJsDDSHx2b+yZBJhm1gESbLJSvxiEJcvtDEVtEY7pwLn5HNIUSiAXFM
t11s5MLbeNAyChHaFJ/TDEqjbLbViGrQgex9P4ky3auctXCsRLMhM9ONo4C1x+cMsy7KSp59AVBA
mGFnxFEuMJuj7dwaCAy2RgNuAnBCb+JxLQT0nFLnt4E/+Cd6NM129p2F+9Q/NsEcwihwRnkDe8e6
qakA9wZV3SEUfR/PHSfiVqfpfcmZacULjGvU282KsT2Zp4Bj96XR0o03ySd1Wm3iPFwgRuRv5mz6
16V2hztIG9dDTYE/GMsPSFZQJCpxDvM6AtZq2x8gibKYoMT5bgm88gJb9L84+WycSimBVMwXvBtM
hv4pGez6Skus05lXX3fD8MpMQK3c1nyphRhujJ5Ub5z8xspWqH1bMwVzbYEVc+1O3KlBsm/TBF+Z
nfXNLZUzQuggtt0a7JyDuU52kAIynvZJbDI3iZ5Hy8ZZX+TfBRbBK93Sr4xlsZAPnTP8cIdu3nlL
Vv0YqK22HaqGgwXI7XYsCKGzbdbcwKRYWUEJBdWlK+2+EotnrsaqNDaJZVdPRtsmp7D1wy3BWjPM
J8tneJjgQp7S+QbJyFuYqnndLznRChDp3oQG+sq5ydpHmes+9h5HXqgMag2iIVqJroL4ANgxYPso
lteg52pZqltWqZunTzKKrizRT/swGOUO41l3Db26fqrqrmZDkcl6UI44jszC8TWTnca35T/6QwLQ
Ymyhbmb+TkIE+tb1abcxm+lalnrCZcLN7fWRuvPTyvtulvqZ7LD6aqgDFefz1JDtRpx6VCX+tgja
YC383B63k9/2V1CF2weo0mPcV5wfY5gLYblSUy5OTjKLOE2zj4WAp1VfGenGKn0zXuAVHM2Eviqc
UjVtOwd0g1lNyxoYwl5a9bBRIX0s23Ai6GatG5dFL/YoPpePiYr0ykgCazMuydnIHQhfvsi2jJiQ
xSCHW7dWIH84SSpjRxst1QFPHi0kr1oFDEhuC+QBKHpYHV+CfLpgedSxF5m+7tLRPg3l9BqJ5j3L
i2AbNJbcj14zb80lMrH9j9VxGiSsoFL5wztxcRbMvVQOT0U0Zy9lWABy1R9FE3DW9KS5txMiv0g4
qABdLdXXVELkxlvRH5thdI9CT8PtYs9sIaNfdxscxu0e21mYrfwu9XdmZbnxdDnLqyxFsZn4yX06
snglKRCevKuLB3bXKSZOLlkXqUDJrMQkV07gym0Jj6xcC/wlAo9rS8EohXrF3DDte90ldKJEtun6
PONrteajE0TAimzr2IxRshOl1s90poObGcJntcI5d4V/Jr0aZVnECBZktG1yLUxO6E02bjNOGNaK
Mho4Re0pOYG2acSw8bVkyOa5s1vC8m3MlDekFawjmPVUx4zg2rXENdZwBHmU41RvJZ3qQyDEbYaX
dCNTSvBsCcvYnUUZwxnQW1Mu4oBmCCGtDtXzUkmQ1RSzE/gEos4cbHbpvPW7RkzgfnsLJHORWZs+
z+/pWTERELSY1Ew5GARCUUZP/trxFyuGClJueZnxOgmhPQDk6q+npDRjO1vcTVkFsYUSK/ZJ4Az6
/BvMtJ4uYt7tazpmWysyNnoBH2QlJu0JHfWn0YlI+Bvd22aEbCWbhvIzs9WTOYDw0SbokiUBtLaR
YzK9MBwBwOFxkpamrz9ghNXfoCcUd4UxAGOh+oqJuM92lp86557u9ZfaDwTLApW2s6oqu3hXsBl3
QeK+RlgeNmNUY4tFOXqwTFEeAsM6pdJ7qduwPgRVCx9J90/SssSpdJ2BVMW2XXvaXTZVFHZfB7/3
w92cjB24S5f1t61dbwcmzHsoJ0/guu31jhDo/gz+SxxVks/bzHazV9KdUrEamyxc63ZQGDSSdhNE
bf5hh3l+bQwa3pptDGufiu/Yc5eeqAzkXqog2rcuAIym891jVS0mNWznPNFSiL4FobRPTea3Z2+Y
AjgPKQMbUBFboA7U4f1cqy0QzmDLccrepuXU3S1J7t9OMzywJaOj46VNf6nFvFM7DUB4AuH03wT0
X2CB0eSGq4nv8MHsgPGuzDn1f+RMdfMV9UtzW9sTG0Yzc5qhbjgmoDrPbNYBpKUkOGkIeuAcLSPY
97aoDrWBn3YVaPo72muTLxiW5aEIBvMQytR6tugxbcUihohKIutZWoeFIzJKl9cmQWFY5KrbYqmf
NnmAnQXxKdxqWQfFixk6zYPVuPo67Rtq7rIYlzQGg5rC9ViMxl9FqYAQlBbAYlM587Mbf4D6BDl7
OvtMwcDClNN3jLBYVHRW7sRsWbRm5TLeLIbR3MlE2KcSZPBjYaWCaqKeOQsOQm105g8n4UMJjYkH
6QWxV4SerBZhWT/GvGyuinSs3szKpzWPlby4HeaMWElzUbl/VXU1RUCoZXHVhh3TfqH7ELbBlNsv
Ljr5j7YXULNma6hPdhGyMU9FEGJuwfZ5W495z9bLifvK7FEHnpugNuzYGolQ0doMfsw5CtqFdfED
1DRUMuowf09YFfvqRKpRgpPMwuXuiaY+Kb8mOxrTrn6EKOY+R9DwvpsgkukWJsQksIYxIx1Zql77
1hxAxQy8XdDF+VXao/cSmDqey0joD9KpzVcuMhgmO4+azWgbAAeyQqk1E8oUAJPflf2qdQxkQIgL
w23LkY7+vbD3SebYD0Qvt9dzBlWUnTGfa7h50j1nbcWsagTHRr3k0iTHLHmRBcM7f4IYimBSywqd
rvvzfTnJ4MWtKsxiS4Gpv7bz5AFwEgO/KmA49yMOZJqOQXTjIC85e33W0B6JMgKRp2B6koldmrux
mqNj0SwLsFO/F/qc1gE5bWh98vYBgimCicRM010AqegjH4asfRgKRfKjC+0cp6FRZ+tBOuWDY9ap
OJQgSCG2DGHjrE3RNHm8VLUDDSpy6WzYPPVJXzjNum0ZCrEhZIgmqxk9WxQm1SkY2/JBh0W3U301
QSMLer6Qdm75Si3kRgD0PWVBeGJ4YW0ZmFFZVC2jW9Ey8VqplO4GQbVL+UBLI/1CG54TdGQod9tb
o/kq26A90j8vtlFVlM8maW1iBUNkgsMqu11Sz933duy7a4uIiKPvFcQvRox7r2nI8uMFyQ6s2kws
Q8A1PPWpTs6T5MaMEegjxIt69dWvqUyiokjPAdrcbUIc3T5MfMa4NUEKb5aRFlfgktA0DGiCh03j
03iKiWfn/wVNS3CrZtRJMIyzfAgqNRXYzMVcrbu8525ME485ZRvyv42T5JjhHOeZjgBmmyZXDYtF
2U7fZOTpx2Ksu+8F8PWLe9AxvhlEEnzBpaYf6WrC2HJm6a/zUDjEz9fD+NSYTvNCSkMTC6sOnzkz
+NeBk07LqhTRWTY+9YEuW/hjXm34Kzwt/p6xKfV4Yl9UE6VK+22RFajFWo9I1cmgruxYSK95DkhV
nGjOigtjCw2jY81pu7ZVwvCgd0In3fXBaH5RJY78uOxQANLB4s4irMx9DunQw13XDhcCCitDCSjj
XExRqNMAfOzamZs2uUdhwb5LMxhCHerWtR6gjEUg1m6jrsZ3jzPfBXs08dAvXG8aoNU8bVAwzODa
sPM8O7riJmh99RVUkf8DIGBxlQHkow05jywPZofqsTPcoFqVnMxrpkSw5JgxmDw8pbzoVAq1uP3a
K73oMcsMbvkg4g40lOYi1D2To23r9qithsIjt6DGhPqcDpFV7elRjU9GmBf7i0X1xmFg8MB4tCch
ghuXbSE5Z4FfPsxeoB8FDJH2mHtt8IPDzlhBXCcCFtMAEmQKgsVApGpIKrMOOd2OOjotthJ6k4wX
+ohfynmxqbOkstsDjpTsnq1I+2uiSZLiAogq9g1e1+Yq5fmo4pERx2tGDPRXwfTquhY8nTPI+61U
JauumFOSzhRfZ2DZc30zEqVD0ZGlCxDW5MJovAyuewRoH8pMIS7JZGC595XDLayLy/MNgKHX1+FF
5l3PrdhexCxYcNu6tjeWGFnveRF+aDSPL6UT0RYeI7t56Jx5ZBSVFN22uKzMNRvANlqm6cr0fgJQ
pLqv83picmR104ainh1I+PwxHWdzZxf1fPbNsOE7QPd72wYkpLyKsiHIkKIROP9EX/3SoeIiTVXZ
7Yh15DDUVBXkyNku/PIm66ZhpzstD6ah5CGShnnsloxrwSanfIivECeboLnAFid+XWcLIAZW+Dy5
KT2fNTJfHNY5L5EsIqY2nGeOlOauLIhB81Iju4c2EN3oSSRnrNDDpsu8YY+FmmHZRE0dV3LhS5rt
vOpOwSDBJAZ1Tae1NsLEOM6VWc4riRN7bQ+e48bDXAw77P5U4UAAKbZNuqT4v9yFxJYeYnjhCFaS
GjgCYS1jiby56/XjpMjrulDGoptBDcOa74EEMw04WTgVmH+Qqw0TkdY7ykssJmRmZEW2pbxHl7t7
J1oYt9Rl0vtWsqFQJVuL3qt0BJnXtMMVo1C2rM5HZFy7qP8oHop9NBXOvi8mb0v+BbfKwIQ2ViGT
jxE8tbMys3l8cs3Op25s2KQ8UEZ7FyzDA4UWMGvKHm7eroiYUWYqtLN4DEo2TKpD+8Qxvr/BlE4m
qsrcaZW1LTJ+HHC39KhueiJAV2FtWiu/Zm8wjAkJtJqMY9+P7ZHWBJ/GyxwYabTGjf1UakrAKhhY
48nzbVmqcBin/xSq/X9wzu3e5fW36r39n5ef/V2qucnTrPtJ6f8/v3uUFf99/iu//AtA/v/r3V1C
B375zabGADPf9e/NfP/e9uU/fzrM/8vf/L/9w//x/vOnPM7q/T//47vk2HL5aSnpqP/qkUNt+C9K
lL/EH1y/I4X5y9//p6kO69zF3nGJC0V2hPSInzS+t91//kdo/gM5AElZ9uWXkESu/zbVOeY/iJHF
vI9P13MxNCAl+9+mOv8fDu5kdFm+c4nutP8tUx1v5VdxnoHA8eIF+4tcszCqGf1dwQDgYjZuK93f
ZFlSXcgOy8YLDeJBbPJUVxHQ5Au+Fgv4zmZWxqwi6O+lMCJOkJJGe1Ml+zybYdo7do8VPPfXwpvF
2+j0wz4UgVVyHiiG9zLLvQ3bF32AsbfXgAzGLVuTvSMzInvQSdFeZ5JayM1qLTDcOTK2+3E6h1WS
PgDXWjbpYpnvYpTRuuB0T0/MFMHekbm4i8wqP8phNB8XVYD6LvIkvBdVaB38qAu/DKZnH4qqLN8W
byq+wvueSnrS9Dl96fjrkR71ybAsnDapKcKzjUgo9tqafByiTo7jFAQ/5wYHlLPBfVKl87VDPMuL
tmVCfMoY0fhwXasO1lbnOttJa/meF/V0p+2Mg3bfZ8ZXqsqf4QyJutb5rFn0B4+RdeXddlC0aSak
pzYX1nVXeWCUk3G+p8Itv1QsZU+50D7U+SIa9zoyATG6mbO8DiQTnaqKAwbg2yr/kuDMmDamy6lZ
lG53xdBcvU7eSOzj7LcfHJeN64Jm7g8BBuSqaKOJ1BmWLKqRzLwooQbroIslfJkIYV037eIc50ml
LKJ9lqKMDgqotzoDG5m46YXwg7ruu9Jz9V0yxyBfuFVYeRXMThoGzmpBBrGqa4guqEGcbeu4zaYZ
2gfKumrndI8qhSUiZequtJAvdG/2PmsuQIn0cn5INPPJvrinJXKn3OhgeY+1Kvx14Y3BBgZUtQsE
IFkjjdY+Fa7mKLXPrO6aAS8iqMVglmlH9zKfLfpZYPIM+ZHixNjlOGUgEpGqYDgMGYrlzZ/bvRVV
O8MSzTrwmmIFzWhtM6cZeveepkO+0v/F3Jnttq5kafqJWOAYQd5KpGRZsi15tm8I23ub80xGkHz6
+pRdKFRWVyPR6Ju+SSTynNzblsiItf4RWedNXBAFHCQRzU9fxE8ikPDPWFK937y+RhFbszNvLDKS
/mjS98Pat37bVulXPD1D1NFhvyVU5dpAoMC7rS9n1tlNUKZvOqj0w+D0xbH3/XAevgXEWuD29K8Z
wV5qaXDLDhvT/vQsfqyiWKM4NQ5Zke+lEdSfNgvXzq8eLVe1O/r1Xq5rfWk+T6h3miq9aycin8oC
qx5ykaGmd0zW6kJ46TURWZ81xR+bfpz2dEXd2Gn90xF4s7H8KiIv7g1+6+B4hBun2cogsSC+Gn3z
0Jvdg9sZ2W0KwwGk8+FnyR8yXh+mnnWf9ehvJsW5yGK9qTTrqCXHPHQXAco+E50vWV9CXRpHY6T2
bU0Jzy0ggAN9lmmA+0Vvr3l6G0SSBj9j9rim8lLFsn/hsueSG7NiD3q9Hywnvqf9BPyhDoGv83CE
ECNBXIcl8joNqLMZpZ/ftBZPonDdmvWlejNNMuOd6qrLUDEwquceKuZcu6t/p/JF08S4jb2ObGdn
CTYO76ddioqx1nIj0xqbWwoGbDJnnUNgjSbYvyyeJVvUWa8mD8j8VzCQE9MSvxhjWZ8n5jeaM+cN
HIxPRwgrFGdsIdUuraaFUFPnCbshQsrk4suR5jxjNi8LtW2/NRIhYr7iaCKegRBeCtOku35JMk5p
cGkr/8uluw5ktGENZHfzRBjPbnURlFl9zS5fmoUq7EG7XrI3EIbco2kBTkraFfUDGnRweiu+LRqT
OjYDMdNLo8yW2dAyjwGCTtfT7c+iV+eLIT77WdOg/utUpkO6+OAeiGTVuzhovBCNaguCql+9EcFu
I2Lvxrs2jzQdS6/V8rjlZNb63qQ3gjqCW8o60Vwsc9NtBZaQX59Y2j5p3G0/JC4gv9lEwzR+0lFI
tCXbuWus89FyquS2bgkFLmeXBJZxuGddawlbUe5zG7TTxXZn6gMk0qBZfUFtFGc8w80WzGsAaWvi
h1iK6iduYvlTVjEdFs5Uu/eoEeKwiG2jpaqvJ8PcgmqIfCNvLvOCbIuLi5TvqzhIA4HOiYVVw/pZ
3XXcpV5mMYAJ+xmjgAqrxjITcjuISe+KYj6Vtp8e43SV7+PcPXWVqUGn5Rh/0WmEQDGnKIvWuf3M
Ip432LU2XB8cqXAfu2H1uXMCRCBVMYMgVYiGYySAVjKQ6pfNg0eBZ4rTchunov8GUJI3Xtno46jc
9VCXvr6XlG3lUHa9y8O3aquNOMbK0KX5BYJHT04TFjxnfX9nZSPCoFgdXHCY3aSCBIlG522Wmsq0
wj0B2gjy69/Ltq++m56u57xAGGR2MwC+WYOOiJr3u0IXMWIE46uouIwJgqFrq9whgr3hS+SrL5ao
gVN7gBgns8V0JpoaZb5hrak/Y+QGdUikBjUPsw7e8rRw/I1/Vcd2AdnAtW/4rDwBq60DWrpF2RqE
a9tHdM+e0cw5QOjJXe3G2xHZyh4D+RSq0ZPbOUcGJgYihvv3viBTf3Z/fRPAjB/fisByYz4dRUWk
vuYFd/Iuu1YlbniV/B3J75u4oigRIdcmYxg7+oLKh6Uiw0MMFIX0HhfHev1TjeqjaLp419h/8FKp
qEqCrxldngvUd2hcwXc46W/QsZPfSLmtHKNEVKX/qllDDvdUyXG8aGhrTj+WQpKYyXi7cQwPmBJI
XsjlFmPNNiBvapIWUnWKhAZhFzsd01HkONTKEMp4u5ZBmGbloW7Vq7kYnzhX6vsVbfo2Y2Y4Lkqz
Y6zOr7SdhzWheK529K1juDdBkd/lpECP19SiFovEphbmj2QRR/xLgr0ENss8/oulHUKlneH3ysrO
84Pw+g9VOefZRZjROEZ3q9hXYp+SDtlVf0fa9FAAhJxFNGsl3SdDzngkb5nfg+aUfeC3RGE79GEr
r7gk09FcEEVVHbQEdoajXJ7joo43whrQFXZ3g3DUe6amG2d+tK4KxSn+SbvYPiWWiMbZD8dyLLBJ
1lt3GO8JNNkpguWSUu2GsX5LazDcrK5eLQ9XpTQPi332J/euHJeDOQiTGjuEWnwttCmnX5lZ+feu
K+jeBL0unPXiCQpFs+Z+KOVZjYq+l8q9UZzRSGnKN2yawc6fx4NXDJDSwlKwYwD1Lt4OKn3Tg6qy
zcwEcCvr9HUgBuoJLPXXBiEu+6fUh1Krx+IdRSYndBr/BHIFuqAnSwO9IcD7Fmt2cTRC4q7iYTUK
Gljd6pMVNz91nbctTGqHVmu9pLF3L8vC2ijS5UEe3xfkFw/t5Pbh9WNC9kOqfOV1d8SFu/eFeKK8
79Wf64NnaDR3WfnoTPPvLGKL8gsYLjUY60H7bv/HyCAuEqhhGmJfVGY+a+nCglcDjT6wvNNavftB
BqqJmX27wAnzlhU7t6AHe4wRsAtvPfuitjZew3Y+lnkNKFpQ0lSVH5K0vUH120S4A8iLRsuw8KYB
CRrx3iMAkfTxDnUHfVS6bk5Vy1A7zfUjSeE3pGpuZ8N/ptOXScMS6dNkFTe5TilZKmtKTRre6GbZ
Ttmf3PfOkwPcTMdJ6rU8z5ro8G6B0W6pH3K7UFjTWSTlsQi8u3RFkB4rUsqDrFY3bQFvECY8b8sK
X5ok7RUw7/gyBCrR1gNP04YbeXMhd4H6yXmrdp5sV2h42g08MR2QpqfsNctfDn7AiOPCLHqYluUW
zRUzFfHEzKYZ18pgk+vpWWb75C0JxVCFKV6Mwrk1oSZPZtscA7wAkC+PNn9aaLnlTRl0ULj+Macq
oWfksTvnu1M9m8LoPdDfiPZRwUuu1gMtSUy4eXPiTkJ63bwa80oHlU0hCoc4kO6+Mal/K0uSV/Px
wbQeMt8+wORf6twY+EbEP0rpeFltnAxybY+xNJ7AQIJoGNJPY6gQungbRVunDMaNZ2Sc0337LBC2
dxuzJ/qUJADxQSMwFasUNZLt/s0Dyz2M93KflbTnpNOw4wL99TxNk0mTntD4EsxvJ/fG7EoMo+8M
U9Q7+r4XwpEy+ASmjmRfP8lM3je1bXGsNsWrEtTFTK51PZNyHoe1JHigsQ+1WnZNbXSHoP+DSEuH
i8VXnaXrk+RuoeLh1UAVDNLp3lTlszO3DK6AtbCv3CyiHWiQoBwNpioNdeKt2xqn4k9dZPPnJHA+
GreZQZOVI5JorZwTGR/DZhzRmCw2sL1MOgYg0i/DNPf1To5omormxQDN0sL+U0wGyNmo1gOO2a3R
ufu6TV7q4TqGBN0uGMYRFs/Lt2hqeLr78amiC4BXrPP5PCeKloS41IVDP002PlAa/CNH4yKt9QZv
ebUnFAW9dnBr9XZCPBV9b8JnWDa0RYdrprbqKu5EzG/n1ntPRvfWsZtTk49/Z7lm9/QQkrtv198L
/8oIdRMqFfe7wgDgDax3ZZs1mllreLSoKT7MJkp8d2BHyEqBS7MIPjN891EzJ+pcUcN78VMeKXIb
t6Inb0bma49Utj4jbHzMMGZug2rKt62qT04r+oNqJwroa+O7mtI/tBV8SbegdA3gb4McQG0c0b8D
KPfvtZYPFXKRkD2iDRPq57ZOW+yFVZ5MqZEPePkIYe36j16A3cQolxviwkB7Pf+og/YvHmBNi1I/
HzGSVdvYGewNjQDJnhyYjdfOt442H/nmq0h4XhZ5JLiVwwjIOY1+aA6mR/tZXN2R71Fi/NA0/wEQ
jCn4AKKVQzkiUVCdHQJsPA3uvNN9a+0NA7lJPqpjh2NR5Mmz1aPlx6FArolNWrgfSJRNy22u3J8B
51QSYAzyt8nk/yQ5R1ww5n9J2/Y3du9G2FrTjZnUN2DU5ypAGLMwUksmr+XaIxQ0zLLNi2qQW0nf
IkcpO3Y5Kltk1qxs6D+usYtbrXXKSErYol4oxhhzkxfVllEL35D3ODrSYA0zCZ25mr11A//LbwrM
y+gfokTCUq2IN14M19koKJJTa4jfSdJp460qMlTygIpjtw563XaUdSx8q1hG3npO6YO2UP6lQuRh
0sYfHLX3bhCjEyeKvsvBjtBI8Ivqkf9IH+AQQf/nM0KlIhJaD6c09m+xG3xn2v87NXh/1gXh92Qa
1Y7h/GLVlr2VOfxuBeey4V7dGWqcLrXTvVnKefFTbl0xj/sunqJ08vamxWxFiRr5xtUOrv65GpEZ
Uu+Y6asKr0sPRpadXXv4HqviJS9Q9+UkuvcMLrS7UVBTZ0hKy0tvd79xnFyflJhE8bVpOGQzBDwG
YjsPWVpa/BaSlpnEMR4dIz9jF+NJr6xt5zVociYunpW7DzVy6KYIpI3V+NYGZ+26UPMH5+gB5Ojh
Z7B0TCMKngXkHDRfBuiH3LtmSUl26Xexm/7mVFbq0UNgOquXpFf7AonmpgVe2UwN20m7dK+ElX+X
PjeBQt66IcSN7ifTfqChTe7bzjQP167gCZbYSC8UOk7hEjA/sDiFiVph+Yj5U9Uj2ZARkZ5Y0Kr+
IU7b+pZCqe5NOZ5C3OADAo3Zx+Sv52Vphqh3BBH1fIirPVORyRBgU3XTzjOLB13MpQb0gSF+ytMy
SuMMDUo+76tePPeWvKtX4PwM0ryt7krvhQxEPyyq+o1ukUNhLH8HLzgNRg9lUkQTl+jOwYrGfjGN
kWG4H9ikQlTBeZTxeVwlqi0HfXQVocKBRo1C1w7UHuSOyYPuRJVHmHdSJu1G0zGE8wWdk/AL7Hhm
jpyYwwWdVux5b3i3NpZCIiaN9kDIzongg13vZ4/Kb5G6x+lrMaW7yoJEJxbnSN3JPbKhnba6y5RM
d6ywzX2R6IfGX9k4dLxtqfc5gQvwudZHqkaHXVBIZMZ6Z5bBWaGKRf2lr92G1BC0OTIks7mfDP8h
ICic+bl4iNEN7fMluYnrele6gLXcTwQ7PZZr/ebisdgJZbWhJ3MAl5EilcIqttARl4Qdwckhz6SO
9b41OHoUzUJP8/A2ifqGAHN6CIIt2lqIIbAf0mGuYsUfALFoyM0xmlJLnrWHBmptvL2VxPvcjv2d
3zOo8KgfEL4Ha340XP8kg+aBxfO2Gr0/cTvR7mM9z6ocIrM0XtMGCGtoJEP98jYlGSoymxmgfYLC
6ULZvAUFk7aZ5ZuhX5wbPT+Z8EmqZ/ef4gw9tLXscnMaPkvL+jTM4WikaeRQTH4Lejps0UBt5n7C
eecO5zHwku2aLs+lXh7UON7ySp2okXxRhAhvtNSvdUYjHCTIplgaUtf9+4bWFyFGeJi1tS40kOOf
oNPKU+ORlyLEq4Ss23mN2Qk2rmHcOHl7znX/nrdMbZZEKmSLgJ4BMjKPdt8dixSYz3MfMs95Mu3y
4E/+Q0cyd29TeJeXf+UEyAUcWWwtMLKyY7Wzr7ty/9nSrFZOAljW1vsqQZ+63HtLzSkw1Ld2Xq0h
0uet39uM9onXR/R4dqHJoO8Khs9VZxDw7H7V0iNzGCjr6ra5Lm792l2Qz5cHlVs/Zmq8OmNNmlR7
lQ04wd8spe+rD3i+TcVZpwqq7qdhgtZsxvYNbNHJ0Yqmmk0GoRAepiTsFu8Dj+ZHybIUlqYuTvGc
jxyTfXKP6vrGK/StoOx3l9E8uuDUyQxFZk41ODdN/+R6462Vlb+6mdIXYYp+53qSWqdrxIgqAnVB
AcTog5110w9dH4nR1/ugYln18+kobTluiLI5ObF1U8t3xA5FtAwDQcPlT5bjh3IBz9B10w2o9oZg
UurbF9+LP8oqsCDbue3Mr6BMnhHwn3wV7zAxlDaDY+cho/B/EyZ1F2aCVpRPu+x/arNFV5hFszdE
hWe8eb080EwTkYp348/qdS3Sw1rnf6g6+7t4jCtj+mTYF4M9b3Tl0RTlxTbLGcbSOU1+corzNmrl
QHsdZWSjZeT4EkSzQZGmqeRTy9HMEvcOUbve9infQgAwtbzmdmdvAawRMXfBuVlxYfblGX6E8daH
FIiBjnrWu53KJ9qZdfIsUKQyQXCmgBhx3qHE61x7P9Xp12gWjLHxjtR/Zycw/oq41/Ao1rmYDWq0
3KtYOqVfNdPlummGqdktQJpRt9zZmf8zt4/95KYSUJTs9aX+4fZmJaRvij4GHl07Te5Hoo0LT34R
DzpuR+3tpFlE2gIckQNzyYhgt0r316h1LPLm/cCTNYj5iQXugaJBMqMMIU4wuYfA7qIgY3b1XDs5
eaqUYT8bn1Nf3KkMqNvI/jBSvvoQUlHR8swUzG8HY7Ek9kc7jgrbvE2rKwaK6C1zYuoVa1BEC4Ig
C/7aPmeTJFBgTnFt0Ti5tZXlhTDzNzboNzBx/4tUlY/EQLhEV/axhnKZS4RhVWNfmpUWMTb+9hhk
jGgA0Uy43Je4hoI2UvbVLBHQumqZYg9nhzyMxJzBT3eNaZxb1PrbZojBV2fzJo1tBNMIFPvM/nQm
XpzVIeixzY8eVkcU9xl2Gmvk7SvthrllEYZ5pzxvIBEoB8/JV/Fcd2iBthlFXefZabwDgZjBp7St
5a6P6+bLw9QLLzAnyHQHi1j4SVQjA+mQuuFQzORnN/kRiOiiqYM1w8mTYgbsn8VziSN0pCOlau/0
lJcQg2asxl1tud2BcwfwwJ52qIq+K2IbtoE30A7ZkIgp8h+TIp3GkruZlPnNXKx3luGiZorLcPBF
S3V2135TRVefZ/oteT1z/5K4CuB+WoDSSr/DX6qSMt+3BJexzdv9V26qmlecGRjdUF8NuIpRFKEF
X28rQ+aSBWZmAGlFt1eJmz5QyWQ+4Qp296JbsFqvDUpGAJLgT2vlBtQNwDVmE//Y0A8TlSxeUYzG
ZDfb9HozZtDOifr5VASWf58ShR62qL4Agr1u2SKA7P8uGRTo4vVjJBErEuJNJz1VjHq88dgjbnWZ
FPdSZuYjCWl0hmjfWw8I/Vj9mOzjbFtMgy02VEePB7WK6TsRXXlAssvSHJAlYCZDFHvYDq/Gyg1+
Oh6batEnPtFxhzvDs2mtpjb+Gh+c3IzMOVQn2oihOLDdat6tUiTJlmo+Uh2wOz4szuyfsC37hGS2
Vv87J12K4r3llQm0zF9WNVAV7E6kuTF1GvJtyikBIp0IQ4+9sF6vReAcqi5Qx6FntiI9weAm8jDr
onIaXOtE7gRzk6I+eIkTPB6TT1znWhl/DEKr1k2KO/NqaE0OsVW1O4+/rmbSDjouURS8yTzzpxX5
eu+16UpCg4OPF9TN/pgra764a2uHsQr63cgrUqDpiYf9IsaWkuS2vClmug7oF3m2LKPZI5QaTtxX
8WlduvneZ545g2Esh7yZq51j9VefgQvK4LXuQThT+qhBsR6onSgiswCCUsTleVQxNNhO2XWg5fyx
7hneUfuuB2saExB13v5vDCHyflim+eyRTvnoOyzsJDUL484B2yFpPqNS2ciD7GMM0v7OTf3yQVuN
e7TwfH5Qotcvt8VAztxNw1R8AmOnvMCU1NF+yIL+zVXNTJWN2Va/idE6+zYx4nmX1PCANz5y7hmu
KVeAIkhbMRIcy5qS8xRLMLa9YlxZrfTUwpbbs3fmABFgNEXn39uiQ9iPtrVNQtnCZmtcC/aO/AdS
jbAmP5qtgeSr4CswfI7F2Kqr2xUd9OtqqOHNB8uNutJCeiZVcuhwFdz1fuPsbf+z8jtvLwYrxYM+
WsET6qUqpPqzjVbblG2EkDm9DIXqOIOa0W3RvVfEN3DEP8Y6dc60LItmz9seJydXYc/Z6mwGa/c1
iSCEYqrgQILHeuycVAAzTn1nbYUPIrPzh/Fsi5JG0HxK73zWSNq7DGOJVNXJLbrzoPzD/9Y6P7kJ
lEdcMIq0Ho8fIEeQjDhLdYnAwdTjc+IgeoOT1d7rxHL11gmpATfkom8nd5pPoGzjYWw884S5IP6c
jMEDEgE/3zb1uoR+asXIkMkAagpQfJBqpggzT0iXmIrHQCx4epm+/SM5nu47zgR8U26Frryupwu+
O8xw/urtinqeX0lle/JNM73kiUp2VtaDeHJ+yg8EA4neaeIhYQRruXOVqM2z0a+T8bT0Wt5LLfFc
d+bfCayY9ngN0+e5MChIAdjXepLvEDxVwaGYRRufrbIWz6uTri8Vl5IYECWiG3mBrwyeVOaaoM0G
qHC7XGk+GjuMDPXmdq4RmYfDjBiCcDf3cRkb4y3D0BFp5I4bzx+vKFUeTGHliOWNj7s6aZcUFpoJ
4uJosvhuywUYpxbUM6ixSE+0qMcpq5brfJho+98IPQFmdqtdmgNPJQq3XA1a9jYFlbwg0TDlIUj5
TEkeUVaUzaN+rnLt3SoUL1EhGnaZyVvLHN4+f3YQGRGzDmebORabY8qHmufQQ0M15sgO5Izxtisq
XKSs/kPgOw+lrYYjvo/4Mth6eF7SBDS0xM4apwtdpdpGkxvO7dqAHSGNuUZtsVMVUAS5pfx7SoPx
3c51g9OgrVdTbddywp+c8Lzc9W5PsNgCx0jKB6LD87oIoNMYp+Xdsjqk4Rj1osPKlKtFNn7LtiEo
VWJZmN0Te94YJV19AdoOyk1J+R2OTWyzDcIzFqsldjj7YFBk3+nv2GA0lOmsHprF9TYiFu2D1ygM
SrXnlSEn8+KHmdXKZ4UlV4eBFGTvlFwsX0Lji48cl9mowRnSIuy41i0MVkfajsl9RP1slu3ssine
Fp8yiE2KXuVu6ZX68grLvhCxAW9VIIEmyyPX7zRZQ7U5np9ECUUeD0xJcfVgu2hAb+ygN0OHR2y/
tmgEbIMObTkYTghIXN8uOKd/BQTVRjdyPdueSWv77CQHk+k0coiH+I8Q2f8rVd3/LIX7J+3c/0lS
9/+hXs5HZPafKXT/m1xu//X9z/K667/+v9Rylvtv5HyaSOU8D8kcK8p/quX+TZq2zYnB2ktwF1VJ
/6mWs/8NbR308D+qx9DSkR72H2I5+jkJ1yRV7xriTna84/8/dHBKxyR4V7C8CrZB2+NP++eELJdS
tm4gniftu/zCkTeEeEvaaB5s51+EZf5zIJpvSoe8OlLrrjFWJFf+99RbxMgLIgUqQVjmt7KDBZ3V
akdtGvfRf/no/2UA4H/8TQ6vGr8aSsD/3uPiZylHleeAsnUx/QvgvKTSzP8i4PB/+HUEiy2TrLQF
Yd7/LYoPkVnfcVttvEx2NwR5Jw/D0jNk2mnzr+qTkNT+U44Zv5ErCJnGt+D6NuES8ip4/C+hsbHT
0hDtFbSLoGwHzBwxSHAeZ0XUzaXfhrGXXy1K6yAiFFnOdMQtA6fVMUewaBJNVl+HotEO2zoZmMuS
sSu3ju5nJEoFGfVPwZSZThQvTqVgp2rbvk/SoXgoNIjLfjSd5IeMLRZBzyOKmp3tikV58VJtE/yF
1r3Raf6hTQrSb1avubcZzLRSO6dR3m+2ZgamLidx88tSdfzFFs3uf1xjzpLIhYuBHdOaxa1oy8C/
jXMp6EC3nV7fk3kjXiakEaQ5MOW1qG8q2Oe+H+WPDGpZbpUdo46bC+wI26KQy8eMweg9HVyZbwOK
LYHfSwUz4tdXvfoonepWpd5V6CPN4W9d6CqOSnNevlWMXRDJf/VblZl31zWU2KCnS6fHmWGSGBio
OobSxiU/B9+d9+5XjdtSfdIY38N0DQhygckRKKPhzNwYR7s9WQy8BOnk07uf56VthlZaje+Vr6cH
EkX4pGsf9yii2foRCwmgmY149YT6kfYY7UJOMXQE4zuN28V3TafpN2/N9JUuAf7+fG2Es40buyU8
zLGHL0mIT4kPgW/GNBI60sukguf3HZZD/uBOf5DCbXn7yl8Wgoqk438kTu3c23jqL32fqJwP06FO
2u5U8Tbb/sKOUcwPa6tT9phpLJ7qCbB/W9NN9Wqp2TA2FgVk31kQjG9YOvVrVxixj816yX48pxie
WFttVhpun7se1h/NCLVm5qYgKPN0dYgmoaVKuu7Tdjb/EmWU/6jkaoX9Rxge6AACMhs6egonlwoz
krh9VWAmyq3bDrEz1qYxM1AllTFRUVndWjhhSAkjFcCrL6MZAFGUK2aecOoXbCJWQwIuEpwVko6N
MznXlaU+Cy3T76SfE/mIRS55n0QmkXiAjNTbvgPzwKo3QcrAKyJ36ka7WSPV0QbPoN7HQNG51f4M
3UCogKbS7N1qqwabutTOT9GMiIY6kYIMiXiGzR4lloGNmRvFvcFMg6loFMBx5bxWj2i70lNcuKlN
DZrnYuXxh6qmmbFYPlWeIVMsOyo2NrPjFTjB45K3rORvLCMiJNo/VgpHR1AJykYMMYZ2wxQw6qXP
1fpScOwHYQ+K9mdyS42UZUjlR+V04mL3DnboppQIY/hhsL7WfdBfzCn2yLmJvRSaF5i8ZXo1ef7N
lnDSsMVboRkMK+8DfX/2g1G/Oi9IW5twQTZ/xUkSgxbP3JS4F8gYsbcOAxrpb82s3lfUHvgDeP9+
Zh6gRye335sg5tsqxknfD9a8/PUVYmfCsGKAjTit8VwHRexHRdLUU+i3eIo3RZNPeJHQB772HJnY
PA0fWfDk6C7kwOmrQyDi+itDEm5s0NnEsD3J0ue7pBmuLvbYARlJQY2waiL1dzdD6Sx3TUVa2JX9
0Q/8/6oXCCv+BViMGSDITGcChWho+V0tHpU5mMElgkYMHbVdseFs6jJIhyi70mL26pVlZLuNfkz4
BUAbC5PMnVbg0e1LAG43JixkNwgXoVziN/m8c7wMHV1NSZu/V4OXE8yb28CLRG6JoyMs/WHVMLVb
q8r4maiIps2hbUciA2JmyLMXgxfd2ITJgwK2JholIjoB2by+uh2J2mKbaVjkwgwYG93OXIzb0uF8
vqavKKc7LBPewkhZEr500LMZIFjpvDPYBL3vMZDzj8vTmhG2PFHKWrKUV2FeTI5CB6WvC/QUpB94
1bKFJGwv+QsZ4bno2XJ1dssqJ2IuL4FbfHOcnyY69shG8N1uiarcF+5NUQeM987cAAJmzoIAprDU
8BOreEKqa07sw07ZcvgOxkjIQ53YSKp1nXVhK3v3DX8Leu5BSijWzGB7i5vO3SxoQsHEpGA1XFKx
YQiqzA1SR+fGWO3uUJBoh4gZgc1J9SlhCk7sHpfJK58xdwffVAL2n5Y/lyTXGwO+Ot2PyR3l08P9
6JgAC4FFTEFEfH3nbJFYZdfYnzJ7ISXE/NZNNj+6RIoQU+AKo9g3w5idK2LtYTDICPxpC229JanC
aD9qI0YAq7oc+WCuCHabhOy+Tc62qJzQE4aTHTfftS71pcFOGLrEC525FoBR2t7UW2MGhzCk/CFs
MlugIFMFBCDGiS4aX/sPixbX5zzpuWRw+tXQe7IenuOBbKAAdf6ygyqRfwq8bAKypRRWKMlB5dqV
nF8IOWGsSIVAf5iQtZpsF40NZNvbIzVCo5X2h5GH7xvLtBqx6FoNQnNHrjd0lQngx6TPwjoYvAdU
zVkD+zyYJN9ZvJEqDbonllP5hfp2kNsYhf1d64o+Bke2wYKcMUdanNjDHnOYDfGS5esbz6aFFbNz
jQ3xsVwgOQjouGc15XEya7IqNz7A+QcpDUlBu3LGCQD9ORAJErg0FLujW4FBeCt3CkER7rbtgu7D
4+ErdnJtystCXewvJuL2fuKi4Dni7aP5WyXZpz1e34/cdZDosIv2WNgp+H5DcpB9Qq+mHOwKQtVt
SWnKHGLhQ6N3NIkTmc/6bgaK20H7gXhJ9IDs16zJM92QYDNiFu3nqd3JZaJOOycKiYBapkkMXCue
waV3VLOpDCdrOImEafGZkpoH6YtgL0hp/dQmfFCJgfBidW4J4Gh1XeEcusRzL7bswENNm+SXrcMZ
NTDIJSU2dGTh34qErhLWHSLHZ58Fji0VYlq6GAhQREVVHGsFRHfoU84tHpzGciJSrtU5T2y72U8+
NtTjvARpAZsijXHrd8mqN5aU/XObMXdusK+gfvWKdjyPuqrTyK9oSWoROBTRXAlEsGQyAJOwjfLN
E9U1f9eGtmnG9uEkEBZ3IAZpcYVaYZWdB4eGCYeLBPLIHuwx2TUqh8obZvwc59EWzERDt3B3mavt
n3pE1mqXEdCE1yIxhXufSkKDwmUerjbK2RLlfdWJ+atHdGJvPO7Fa8aHI9Mwz331p7ddIAUfT6JP
CI0z2psUj7Z17YXlZ56WBKSzDpSAOF9HdevOzfBnWtWSbTzR1P2mSAwLZrR3uXCSoR9gq4jEojtu
EILs039n7zyWI0fWLP0qbb1HGpRDLGbRoSMYZFCrDSyZJKGVOxzq6ftDVc3cujXWonYzZm13da1S
MEkE3P//nPOdjnewWU/mcSgK2EglcTryK3j52jsyl0pdd3R4hNtQRU4ILxvgJGIi9spVgkkbZkTv
4Vm0yKN8+IOl/K09S5wJURHaCgaIUJlzoXTJ3unQsOdjOfU5H4zE4wSaoZ2cHHQvXC65Jsa0S6Mo
tXjl2L17iLwYgt9GxSG+afLKM3FY7hTeTyvh+o95iCGEcxlLjgcAzXdYfSV+wHHQw0twr8mH0Dpr
RUXzakGvsLaTiVb+HA312PxMU9b1t3Sitv5tA+CCY6qJOYO513n512/T4N9aRVynv2St6u/ur8G8
f9pGXJqv6qGTX1/d9c/mr7/y/8GVxEKK/o9XEqsvRIQ/J/iWX/77SsL5gVzIzEpDBq8a0O4g9H8P
8Jk/aA6DMB/6IRATVwRL3eoftXgWS4nQ43fwBrddMKz/SPB5P2xHWEvizwtM7NdkC3/LRZJc/GNe
J/TI9/of///PAH/nrx0yduiTFSQQI0K2tAH0+X+ed+0pj3oiC0uKVIzpvhcycKuV5bRWtQOw6+0U
9nPiBjBIIP1ag0uJT8+j9TVQ9GURB1DjL7e0BtAwAxzFjdPIWq/FGOVqpYIijQATZFWxGdABwaTN
cJm3MghyC2iUNVIsibXjsRuFd7OAB5NtPgAHWjdobABTRsmROGidV9f54FL8xF/cMOEO/JGHOYkm
8LVDwSsLaNdQX9WCm8DK1TLWR1+ldnKbtUYO+g80YrmGvZCbazihQbNWvpm8IAnnmh0q591JDcMI
cwLP1UJJk3iM+cjvRk5j3PYWX/yK6+90NcaqL1e17WU4JbI0/W79NLvXGRm5LX8Ezg/d2lqsUT6y
ZNc6dNq4lbX4znjdPkWJShteFGPIfFMIuFw2L6kHClYaTMBxN4EJo1+UeuimHjinpbRXbWRxVxxN
du8rSn4K8tausr7Jdkq97QMdOxsxZ0W7T4zSrbdjBheEb4EegwtIBE5cS0QBlxD2FnrHy6P9CHHh
jasqB2K0kjkOgTWM1ea5a52y3o8a4/C6cNEotxjt6pvKhWiyjkORiA04UmNmDxGgcfrFFE1bWypl
I6tMVHYTBkBSDcfIf89aPVynma2/erOyiytycW13SQGo8Ba2ZcFbzhDFdAzb3u8OWJE0O9p5WC4v
kcnOmuvqhI1fJz4GZW5l3h6XVfSNwX+09yPfUQDfLADuUioV32vMSgzhYZ9VwaoxKYt4GkbF5IZ7
wUnBwHawh+bU7+hAgACdrcs+lQxbbl/eChC51ZYQVMab2lYwz3M2gnBQemIVvuqc93pq/J+ZLZjn
x9lpb/EDg/WzO08kqywMOH0jDbSDLEpel5uSAQL/hmgKnJw9SwnO8QI6aeBiTg2JKpKiYzmNMUf7
sMeFFuA6VFw8mCBKyHLVCMV21ydPIhv0g+4dQFVMKbEPpTPn5g8iPvjMeuW+ZORO5rUt/YiRoZmS
D9PSxk0b94zoEJ/HfOX0/ciEC2fwle2f85rDeiTs2RqBeW00o3PorDT6HuIiuXL7Iv6s2sm+7yh0
+MkxSK5vqKroozMq5zvFRvVma8DA6IvuUxR51ZvpTKrFd7Q43BuZgKyqBfawLRbt8WR61DDSO+QJ
XNsuwyDxit5HZsAVYAyLfTR9W0i2xs6ORotxSdoQM4PYhBdEoYUe2VOVVO5ihWNDhVjAbw2MYJ5W
qNC6x/uUQrcE9NHsfVy1a9bqjk+60ypuU1kBih0ch5qahnHjo4ao++oEafeEWyh+YHYCrtsm7Ff4
sUz6y/vtZ91ZrbqJy8G+5cfLzKus7khRjPyQmejKDXKGpNuk5R8l04z1hK8ckpJyMIxwHShffAGe
BmGXSCBXy5aFbo4c1+p759TdVWerlmwJh7BJEUAMlFk4sc8VwxI5tSy+1o8pdwKwigbbjXM1Qp/i
WjUTVLKyzJNr3lkj3zyj66ZLAF69nHcj74Viqy3iMfG6xyad3lbCdfakz/KLMpd6BL9QU7sbEiU/
TDfwsT6KRuFRrLNc7uY4Lq9DbbjeWcX84dJtpMsgU1nZPaViNfE0eEbN3qsTQx+ddub1WGL5dbbZ
1Notflgm4XGLC+z3OvIAad3O8m1EUOSptJqanA7eLq99CvDlmTCLg998rsl4DVcrTPZNyspnX0aT
tF4agubTL2C/9pvTSrPZ2gWvtwMVffVtWDfLzS4oGVrqzoggrYPyuCSNN+NqUOTnOBUMYlJQlVqH
JUjf/Yxj04brK1oHB90Q2fGKAzwxt/GQN0+p7ZjvcZRFz2Qzo1sedT4stBuU34M/JTecuaiv89j7
1tlOevH7bv5/7kj/utQX/md3pAKvSPlPtyR+w++3JO+HazqBh32fSkDPRgD4/Y5k/xAk37kjMfuY
FtcetvF/XJGE9UOgqFghFxdnqYyikOQP3cYNf7ihg2zjmGg+HrWzf+eKtCz8/1RsYpqoG9zPkI4C
4Tm+/ZcLkulm0DFKEvRgCcxtNJAWrvWLLtyrhQKzs+f/qlv2t9rH/+tvpODWdgN0KVf85W9Ma9gG
GddKtnL2EyPaT3RuUvHZo4o0lwV9F3Be81w7L6EGdunIe+A6hCpAEkrDodNAfCVCnPOOFoRWvdYQ
RbaK2w8f1uC/UJr48fzl22NxO7EDmh49Ifghir/oJcxkkWdGkb2S2GvWTompUHltfpOkGEpW/Eyr
HYCG7NAFnf0o3Xy+y5cEdiKHfTbPTxPo76UwTbLGwHTk9pzMzggcjoZFdVM4yRvOuwaoCy5Q5bTO
e6DZobvOgjxkcQtp9TQHlzgNMHzkcAKG0SWQDnqx13H/VFWE94VfTjSdYPHFwtvzgpo+Rru7gaKH
KaucSRoZltw4VmVwnGJPUsaISNC4ay2ddj8voRUJDPU8NJm/MTWvY+nX7+VMQ0PPFZgBOLGIQ3oq
IBaWWXesNY27OIq9XWhX6S6sGigwM+zZlkzqutDmNjS6G5+e6l1UtgksmmxyvgAE5F+qdhmT2ehu
aPfBd62NrRlgpw/8lBW/LIh9k0XsIBogWb7OLhEvBZkxxs6IHyI/5W6a7QES5XsiXvPZZMA4ZkP0
bJGZWZlsUVftyDfIDGNJrNw29hriFkTKVuFbME5h3z7FEHfu574ZtuXcV1vL6A3u3oX9Ebqk5pGt
9vz8wkNb1/oSm7TMFH0lrtOSHHySgdIzytsihOolKlNb7KIcUllpRha1TPJ91jBhTIODy701xZHm
hADpJ2QVGEwF1s1iBuVhgwOqIyVh5mXbLgNLl9pRsgbItuIT6MKzgHg+5eExnO2fVSjLjVUDWZ8q
Ym+zXZV4p5xbMZMc00T6N5WSGqeIrG/oEkBLIGy7rRsMXz2NWBuOkua6mPoRhSj6zrwk/oxH8VNN
HYoXkgnoMi/pDo1X1hAZy2xDhBuejscTmgUYFlpfOtz2SUrLPoGpE/i/KuSkn2S1noekYIECl+M8
J5ba03/iXCVW/HNZfL2SLDYfCK2NrFx9Il2xYIHVIN1dYxs3trYfQoJGYhhAGRF6kJA/QjNq3olO
+4fMQjkBZ1xuEJRz4iNNBbp5oVLLxaHbeJcks5zHLiVPY9WipD+k8tm91dkNy4Rmx8pVfPjpXBCr
mMTa1CN+5zG5rQXGKV9UvG7KMDzw7oufWnO8r03Ser2Da05206GoF2QL4gaxqmEjrU5t0EWKLfv6
g5QlEfh2iO4L185vhG7E3q7c+sYww/kNcWh403Pk3hWTBXNQJgRbpz6J9nZK4YMf3imyalfSW9zi
Yhqu3XCiF4VSBAymfrSHDobP3DH0BxDPi2fR8wKGcGt2rDUie4LM7j+5k/PpAh8705Dm71Ud6K1A
EFAQULruri8jZ+0YDU6/wIUdMwSrYfAxe9GzqrYqddNNrsf2E9EtXLMnIWoYqecS19cBvgi8irQJ
V0qg3DMHkX90kQlnu2xurDxwD770XjLHzp7a2FN3ytHRTa0sFtk+C7W6Vxa6SlBtlSXsS9URpJL1
EiSex+B9InO/T3lW75q2ac5NWhW33Kf6tV8vxFxPMGyleb7u08pa21HzMxtKiAlZ3X1HS6VDOvnx
RbgNS3ekKlzZXf3aNsn7VKI8M1/dd5Np7RMlXBJUPTEdw7xADH40bPdlFOazYLzw1mTCKSIu2uSQ
u5IFtZ311r1yzPEkCts6iiBTm4IX5Bd0CP/K4gN8gAOxOK4bS8KHa8qQ9hJ2UMeSPeha9uAH/Y5B
feNzXT04fsPnWsFdwJ3TOgfTqaZ9mxnWMufmKY1NU9tcmlaYCadACxqibfSb30niRkWkafKmekKT
cIw687Ge6pHvrISVDjfgMHe2szWtyM/OPhzZzo82QZQWn3Y32bBiacpym6E+jKGbl7T6RP6HQFNg
ak0RZcIwsYlvW+m27Bx5Ishg4U31aGSoY3EdEK+4i2SRX9yCtF88usYxjhwYk7G2f2G3hpwjGFAf
la+tdcr0aG2YGwHxtmMCTU1Vd3GmrS2P9RHEH7uDXDXwvxYyswEPeKMTVIWYhHpNLMgXmzKcjQWU
hqleRvjOVFmcdAbxrAmhRSaCPqywDnZ9YmfXOY0x323t9rcAlodwZ4HNnfnU7EzNgpynnnW0DX44
XtVsdJuVTdL/rKPkezBU+FxLKg8MzniGPr++srVL6UlLw9aVnSR5c9PQz7Efiow+EgzKxQIULS9N
FtH0OCmwic4wH0a3XwAo0SmZfH0VY7PbNogH2ybUXwldIDdqLOstFkWyycVwkr7Kt1DauluFY2en
RPkiJdaE0UPR5DSok8OUEgaJi6LZVGOQXRcm5OWp6j1eE9NAfU4Rmne1YXdbogEjpLog6Fg8tcvP
0BjfBOUmhUADhNMIJrO9JIr0aT4MOJnziPGcFws3g2zVjALdt8CyST4hY8Eri+GhIa21M8DZwm/q
Z3VDH9p9VwJR4wMRnY0udF4c7h20PFXEArCCH5CxDmWfy4QE5kBIrjPM5FAPfnBuC8dC+rKib+2j
4wacGFeGSiQtN4081Hb2nRJhOwKIqK9aUoLPqeIh5ZVtjEOyUWj+8mRmTT/ep6YsxJoJuTsFjhsc
pm7U8LIpFVsXlXJ385xkG0wp4zVonYWD+k1MBFZkUs/hrijH2wkiFU4F1tabbjH2JRbSDZHIjfL6
fmeU2bRi48+p1giXI8kTN4MULSwco3md0zE6tOQNAdUN0VVCKeE57sfsJTbSmaVS0K5zjr8rifEl
ZyzX4y5oZXaqRqP5cNkBXg25p75Id0Qlaa6YprWyHq4Hil32jkjkvesNd92gAfRV8cOgrOoIE2dY
zyRw96FToXuCzVqJQeC8y+3uEPD62UKAJ6mVEQ+oLcO5IL5566Bz3DObU3WqwgmvsPBv04hii2Ks
15kb5F/CxUspDEpH/KRCsXPSndYGakGHraWSEx9AC6sy2va0Hvq2OmAIsG6ssXjJe5GeYfLf00ni
P+J8IMidFhWQBvuzggFyQmRasfBwnpu+7+7IMB6KhL+2NomJx92mniVJ8h4jZU4hOWdaducbvbtN
m17f6UArDrY5CG44SbPnHpskzNG45u3YtlcdXobMHOIzdTHeV+So5lqN0n6mVTHE7RyxMcwowZhZ
zY0bWpy828SuFjwTezmCCmOymT0f2xLoNCCuKdBREWZqVafZqy+hlWEcxWEZtNC6nELCjsXcHxtF
xru7vsUO/+gqA76MVZnI2ZnYO1qcbGNKH/LGuwaoWuDglqBujeLsONMr4py36rywOGaW7ndwV+s1
OsxONP4Dbzo44X4aboXPSdYn2Xcj9bxhyvvMkTzKqHvE2nBHzat/XeTBr8ZzfiKqJo812F+6ZOxr
dgGPDZfsU5kmr4U7dgiplblJQyvfmEOQrkOj4DZZ8vANLNd2OZCAI0w39kRWw3KzEPqQsj7clWAi
NnVm55jkxuaCXeVB1lWwg0WYrYDQeqQc2FOn7i0/yWKF8HXdFGZz39iwGKeSE9TVS7q/jj4NL2XP
rMaZZBfVfQHc9xxZbCvMOFu3HGCrjPXuhkYMY5VUCqKBi5U49yiTE16+Y2myEnHbAxMBgUAOtzzG
Df7kmU4KOi1KuJd9YN/iC3dRRBN3N3R9AZGhO8SWP+yAHMOcAf9zP4zNp+OFJM6nDrXW8dedmRE7
E7T/DJ5z6ovOvLFCFy5OOTtbP/bf/YaWgZGytwu4rBMm824XUzxzVTUuG8fKkFieC7GphsUpoyTu
sQJA2uRbd2yAKN323I0PDuTcSKe8BSGDiaNj44IPqzuhE+pgZ+RF/dIpg9awdD5TGBJ8kgl6gcr3
YRI73TgtA86KsPyIW9nsP2Lw4ivhQ2RGcWQhXwQ2D+oo5IFgS6DxT0B8wjpHZLjo+olVrqNB+saa
aoDwwFJrwQbVDutDXdFLng3EOZYl0hx10F5NsbVo3RkwaXiwnTtQHnZvTDDrzLdWsRAdR4ArQYD1
Jx3fhqEPL2Nih78MLNObjrplmghI8tMFuIiB8bgb2fzuUwHuraTyg5zanczDj0qaD5ToxCe35tOQ
zoyR3eQ/pEnWETZ1rNex8uj8YCRHl33qQgChg0jfy6KdbszlTUcQDp0vi8Y9GpLeLsQBKkhDplnc
Fnl9DkvrGFB7uc5sn/oUu/5UYFQekPBzaPfC3BPzvRR8+DacLCTmpMiPQ6mjlUz5ylodnvia3rzp
uQBNS2yqvjCs2/eShrXBA5i4KsfpXtR+uQvozHirbQh3TkCvg47yZG92E5CXbBk1R0xyHQaNlZyZ
l/j6+p3JdnpNxDZaNSRSN8AkykVVAAwn4+zUlHlJeI8LUZLlewqCbuEqnQe7yAD9UUnhR/fhlOfX
WCw4skIS72Qbn2q/OLhxxw898uYzXsdmN8OZJnkRn+nbdh8cVpXP3Ln1ucfLf8TKH/3yR+Z1Lyj0
CaAbye5cvchcn/xcAlWjxmVNStjZ1MznGwNm2SnzMpwzrtOYTypl/Ul/gnE9s984dj0NK74kd1Mw
y37NdPP8mh1cTmgb0+9VtH9rSfjf8HT/97TW/4+c30QOLWDurPL+40Xiv33of7nWiqby3+Grx8//
9a//+H2/7xOF+GEKtFWfLdlvyur/UV2X/4JnBb8ye1xsmOE/Noq2+AEGg5ejE7i+J35bQ/6xUVz+
EwKta6LGCr5CK/w7G8W/Njs7qLZsylBesX4iZfl/WfAZeq4Ho06cTdvFJyrEwu2UkWaOnHmDjcLa
Cj4W20EkD2DcgDR4w6Enu7PBjkgqOcl3gvLQwxh7R+IaHN4kUtf/I+STI+FJYcf3nz1cD0BWkn/5
t28sdv/0gP322/5Q9AOeIMdx/ADrD3ZxELp/bKst1tgej1aIuzfwWWL/sao2bPuHheffZoVNgU8g
FpH9f2cMXO8HnsmQJ8LEt4/Y/7eIvFj8+ev/tK9GnQyxTFlmQLQkRMlY/r1/NrC7Kc+D6GnwgCNW
2pvYHKDO2IXyuaj4nX5DykIs6cE8++dk8XqTf2pH9kkUyKoGBOrsuWev1G25kY3kAuu47mRQCFYk
M1CzTAd3QwuPHT/+3MXRfe6CGz1DkC9arOMNSfu59LJ9Dj86PtlDY3U0AFY6CTcpDsz+wZtNmzGA
wjL6VCkLBfzBRX5SPyEp+LC7ihIGECzTyIjvKq1m6JWhnLx3U+UdwDrMFLCH8mwMhFjNbTSNFyd0
xoaoPQy/np0SwcKngV5if90yXxJADaa5uJR1Wch9TpFF9mDahsjv7ZRI4wcXW59yFZh1dwKvZHDy
2IaCXxprDlXbGvHWlz2bM6xAsg8e9eTXQgFgCLj7hP1QFR9lDB+T/XY4zO6GPsa6PGYYScPrvu6k
vXH62fena4cnJuP+UKJaCFYNuN1urKAlhLrmn1dPb6ILjfk0jG3XfGFQDiFgduDQ059FQjJyE2Lm
bWsclVYYwb6aKmUfaH2y8rvGSjL5Tt9Qqm5SjzwkKKNmMI5l42TBN4NFpw90c83qawKnzGw8QkjH
yKT6wTFsUAmBVRDghjbhtGu6B1PYZx3b9fnAHsfyv0ez8MSGsIFl7KLaqvmxtaXrAqztrCaML1wM
0XbWkwM7in9gj0iPWssXm/KNSFnbLL9eFupCoXvt3PRhFc6vhsZS7qypL9ZjdOyxQap3d7SWuhk7
Gdvnthvq+hYXPjm9kC28Sh8dVBpKbp38OYamdowHasu73H9d0LCfVp1H7GX7/tWkr2wTEbH+7cG9
S/J8YSmO8SapB6qayjYGa1LGMXuDcRwLrHW1z0gfu5F+a1HrhytmGdBjppMOlHGlJuaYQHMXDja+
Ztc9rlUR0vE41kAyM0g9O4zfM43L7FX5oS4E9cSEWoLDgccYCyBissBsDmg2BeQE5M57ayNIw8dQ
pKjlawhLqXmDCCnNW4JyURyt48DDn4aISyv3ymrcSZ/TKU3NfWrYI9BhNgpUYAGLE/ZNnoX1TAiQ
HN+LHwX6DVaGvcWxmWr00ql09nUIxZBPWPTGL7VZwmtnwUDYhAHbmP/RMJFI72RaKeU3pin77t5o
5hzrTdIlXMrgY+V8cClsdw0QipPqEZvCcPgMXAKIR9MrDXEwmmJIr9upqe1vaZp5vbMMnQK2GbDa
bhNz0hSPjA4g9otUTd0BfFIlbZku27BuwuXCo4eCs54nBXdOK2luzd5f1i5+T1GqJuL9ZvRJi1Mw
d6ClJJpXx00T8ZmxSAK6qznkm4qP02AEDvM8OPgV4/+O0KGxdTGbe1AeOrrscYCLNSoatgGpjeyc
E5IEsJOr3LmK5q6c8UWQPaGmhLKExSwX2MA16/IVl8qAfVKG+ZXhyP62ZgJkakag1yuC2liXC0dU
r9ou568IcOeV5aWMg3TKfdY2rb6oet49dsLXORLTfcQmls0P/2hMVElk7AaqUPclxerbyJzxFI+0
l5yWEEywAjhZH/02tfYUcg5bnL58ZaWh1BuSDspkWhINoKPUwJwNGKvjz6ThToENmByu8FVQ7BvT
cxYg1XTGj1M+xlk5sGvPHfsU+eob4AlYsSit3B27v+atmcP6CfZHAGaqs+zv3rZw+kr00ZUxBUAs
sNMgEAWdRRR5pnRBVH38TfmU/+pT2FesR43jFhqut5UdPTUnVDMsx2kgnln1jPN+jiy4ioiFgOYY
LM5dX+IB7e2IZV1o+HC4oiDfWvTRF6tKOeOXlv1TJ70eMMbQV69uZbaPvAGgXVvkwSXTEY3ZOgjc
z4B93g17NAI5ooo3ToUuQFVR9D4k4InphQSW2utCElCxh+zit5l/x7d5PHo4Tt5Vo4GfWagGuz7g
H0VDjrnQL6t4QUWbjr2uWstqDo3tyZeBw56a4NEG6uD3rntfGAGLD8SZ1woj7HWMs25vRpb76GHC
eMM+rndW4Hk7mPDpfYNKQUodzEbvU3QRJIQknAY//NjeEEEeosukjPwgs8kCQFcO/ZqN3HTVebxs
naY7pDaBhJUZyfagp8o8gZUTT2zKP9wWwQjJ75wnobBWxSC6ZxYfLk+96V77rr7kU1A8NjPzLB4P
idA5J5uxrjvUhejcYW9bC93JOxqDoEWygyAR0NjlWxop/2TbnnGP1Q8Nj9bFi8kwCFjciN/CtJf7
lhKJLdqe8V2Qpx/XIf0oDNKkue5GdMb82LC1hyPHdwHJknCzYWbpGfrXd5xmFzpPj1XbRm9UU976
A8Emt20NQPfkDiCGV2snpZy+6K6l1eojmNcUCgr9xd9Rji1PSpxMTPFrXNnJs2GYQJOIEowV4mQY
91wXlDpBATdXJZgdhjwIcuuWPVpC/dgQPY4QqXecfJ82UnS/9nz4qk2p97A466tmqHZVxay36VUh
mmNjSyxmLQySlQaVyA52vOKSExx4oYZwyWF4EAoTz1yDDO+9rWUff44ed30wz1V7Txk0KMWmaNl8
pcbSDZRF3UuW1o5zkl09PnKpV+WmN3CXNVAf5TLoCi5rh0WABNg+m4P/VoRW/5EES/ummpLpAGqo
2gydZ26MBoJ8rGm14yVXfuUc+TeB9l6K2sjeoJTweq6heKQ+PHMdqbi9cpo+PUTM8ZveTNm/jCSS
3kad2avKN9vrYoQsCTkE23zYddQJjTkk1Sl45ZMBwyAzHAHE1wFUVScFNnGums9j0afGkSwJb20i
er631hY8Eaboafo14itCiOnTuru4btTuY9m0v8S4qL+pnNazNRTvfUTvAisssjyR14OIkWgVu0zB
68kmt9lGTXOxsY7jbQCaTrNBHW+MtphwNlokD6Iu5euh8G2NWe4sqJiOdyW9xWfc+FBkqqna1za4
E4xXvrUzrAF7QG4YAGRLmxUP5ibCYN4Ax2CcabVXmPNBPMEVYjNEZ7KM8+ETOad6AN9ZvQW5yF+p
m3Nfxyjp7sdQ1IQFfDofe3MKXgKpukPf05E76vpzLn3z0GbYS+PMDK6ppymva2p1d34wF58Y0Zy9
zl0QPPngLSt1vKK1U15kbyYb4WU0p8cqve8Ht1qrxLB2EYHKJ1sE80nYwnrBd/9UpDCY5jYwkQnn
/ssWbbMeC/8L6EO+78NCrTHXGJRz+oss3t9zTVAcpqlbrtsW+AJpK0oKqig5UjiLZMDwzMVuJKUx
m9F1XquvtBCZARu3CzcYedp7yU/TOSlCaogXunxxndLY1JVZ7MnsJx8DN8lDQtIA9Jpt5U9KVMXe
JXt3w2LafR/qqnhUGVrLikmEhasxGv6+g90ABaSakos7sFstrCxH7fU7YGXwV1hHMrxRHqvHHlxU
Zn9XqdDHghYHDMgj0HcYEjaFYKnPhkrkHYc/foYFwEjQoslnLg2VrLgzoIQeWWFKOsSp/iDSGxN0
OwVEUrEgjoHeK5ilTyV8cTbtVsNGP4jZpgExdF8pJhPfwpuKD/s36yu1ITQMgk+bcDMgmimKN2Vm
wjHtVNX8dOygPIFsT1ceFZrjekLp2LIbbjatIdv+riz8BDqsR7G4H6nbwh7cGzj+ck8VZrgtAaPc
+5YtbjrT4tlW1SRWdBOBlXYjYL3a1gvgV1fpybNnU1LoIHkSHenDEB27TOfXYDD1WjelAvM/QP+R
2DzIXZTQfQBzAeD0k/kMAc03r2uebewt5Kj4J00W+rvZOkyCPLHDTagpMCDiaUb4DxJgc+wC/UMC
mP2+NcwJm0juZqdepqixnXDV09BgeYItP1rrSbl4D7RvIdsp4Hzji1ZAoeyqZs3Pyjjhoo2Qhuzu
bLnCCJx6vbFvY9f7JewB8bXIa31L5VdxRN7MziNeng9fkRk7xmYMaTSvazwGrpjwCYLi6QCm1EA3
SWGAoMgKOV8Bk8Y5jEWj37Fizd+MjKLuqPDkY0wcZOfX3BuJWgjz2w06eK0R7WIGb7mXWIv0A3tj
uq27rH8lEVFdtMv7yfIk6pvjwZWSXWJc6HKLLyzrTbCLFOI8R9APV6R/sTNJcjM3Lo17WyA9tLkI
mIRcHhzzJnWIm4XAfX5iZRHbqfXcX31dE2erMmFSO0Hc+lLwUjyiDrtnogLVI/G66s0PYq7Tjbv0
bo5Nh1LRUPreVkVxNZmd+e7lCDtVFnlHs5MYJzl+ok+3QUezymh4oJ9zuJsrHLIrkstDu6+BDG9M
0Vl7CpN/heYYP+d9nRHUdZJrbEjsrOnvyTZT6yg6RCowwSnlGgz3qPAtBs9Tp+qF8zi5gDgqcWo9
TLwbjH0viWVFR8n2/gFXd/bldfjQp5A8fVvzKBKRiX4JTBSrTpD08soxv7d4KXLwpLgNQqalO3by
BQ/YqAioNeFdGpnRzsZ4u8VadxSeqc9Ub1D8EIL4gPrcoT5URfsQuGX03nVteW03koF7gKKFDYVz
3Ejy6UbwFBu2ONDPSKxfpQ7hUCAuzrtAvLzCoNucM4eMTevUD2rm0rIaLavehQSloNJwLwqI/U0p
mnmUnqxYk8HXKVxEb5DFszurAbvQzAHtVwW4k5KZkPd3ad2Fsa1eAOAqb+3V08AFXscgnC26kvkd
gxfeUWZYNxy0zezTZJAwXLM94VJNHdVqDEzvQDLQhsNvCzckU0iTRStr91WPanhqrLkUa3cUUC4h
SAfPcMlcUvHZGB47LZrwaprbNPuYax/fT4YeQ0FdSabNdakF2pnMeApPWfZZqN7fRKYabnsKdYdV
3wbfZpD1byotoGCOuOKyS20J9kkBF30TVDupBip2P5SQ4/hIXSUfXDTACgztEL+EEWWnanTVA4uP
aN+mIzz0wY5xhzmizcl6yHg6DKMU2NZKkRprWkRCDNlox9sARa46GUS44by04XCudGVm25kNHBbD
2XF2YYQrD4a7+PRis91HRJmHbZFwG1/73KbwXkcGAbTCXIpXWILUpr0dkVgG8Hg9zUCMp/Ow5Rm3
3GPjDfDmxsCezix2uoUy09JQxnFZrCvRG/EKh427ogelfRqlSxEOpeZsvUKiwfh/yl+6s8SJvGi3
0r73kEa630g9GL9MsqHMvc6/k3dezZEj57b9QwcnYBOJ13IoS9tsNvsF0WwD7z1+/VkYKe6QxRIr
JD3ekBRSzGg6K2ESmd+399qUAiZjeAywoB/ZoBoziJYYilRXb5QojO416KqujrR9IZFzndBuD492
k8U3zJSDmJLGL5j+K2RkuK+XVZ2CvzU1I74ZJcaatJqgW9VF5KNDAPMwWeN4Kgn+A8pDmdEjVh5G
jpVX0YPI0duFNR7rdTCaOpjvDjWSUEKA2QMRg+pJsz0qgzFYT6Ka1MGw9y0pxepDlTgddbeSXueB
agfxDTE2HER0Q2u1qG4MxXisijr37xSQrJzbeLJ6NGB6HJjit5lObfba+mkEXMqqyiZZNbICSFoB
7sy/hpLlY9vGcRC1C4ls2/vWWFipIT+VcyNVTzvU/auCc7tP/iBWDhQm6WTu0ARhwY66noNM4xAQ
fgj0bpzWUg0ZNWgs+2gNhfzTR4TtfR9IzwaErDYsTuu8hgt+7LzUvuPkYEZPsYPZd2GOUVjvzFxG
cgOq1JMntDeDd295hkd2OaeGHgYhS+VmamJGDenN/so4K5erCULFItf4MkN+zHBrw2vlZEs7KiK8
ajVacDZA/RG4juKOKtR9kEZFsoXVpLRrxm42guxibe23wGDNPmjCDV29qX0oexvKWBjrqeeqvE3W
qSOteDpUcTya4E8Ri2ypD6X2IclNrXWNYaIiuZjaSfMeFGkxOC1aRcLnVEzfpVJIYLTvAJ66G5Vm
Dr2RcTC6EXGpyiYOcP9um1pXlDvUxyRgTexfjAV5WHq+xfsrvCO0j4xNMscoFaSqJlh2QZ/h3a8i
+s+xzSnxjrBLxp0w1g7L/6ntUSI3tL0F0X3jUemRb/qR+QPTbbGvVc9B5Rk4/oSwq86PtubRbgeq
OsqN0DlbAXOnUYSSMhV3SI76o9fi+rSR/68CYGQLTifJdjI9V/RgyBZJI2Ab1BN5YqajL5vYYd9B
MuZrWDf+uqtU74kyRrrQVeCqLdXDHekt2kGMU7Xz6IGuiKUNH5CFENyEyVw0CBtk237zc4f8p1Av
T9Rf7S+Y2Ktb8HFtDGDS7vpFwtHtdmiyXxAVngaZNowlv1UI9UCNOPuwqPd6A8qxEzGVe2zMa3Zd
2LwD0ndKNUbdFevRkmBUsQyIAKsmdhykvZEjWiLS6BsFBqE5pURe+4EbDLWytbuKo7DJFgzR4SKO
e7c2bFJPZJkuCwvus5eqWNkdsOQUxrG716W37HTfSNf0QANvZ9Vd6SPDVen3Wyzgo2k6a5lp4Y/a
COTGGlhl47jW0KBALDPU01RNETEQ9gEcn7+NjDxdAysdN6WePNTS+hGKBHZfyhJ/70tPc+lvxTvR
m/UuGAv9SxOL4s8oRXBTcyijcV+kyV0ySb5dJdY8WeTtSWvb8oWOHc7uGqIxe3yMYwXDfe+BPW0D
KzNWKe/UAULL8EdmUFAzq+bFFuRLux7eoNcg6o7dNCRfk67xnzsI8ytOG/ZPWHz2K5mAlCy5sN9s
jM+Lrg7Cx3Ek0E4bNAjbWjLiYxTqknpZtk6NjlITPOclqfAVimpIYmoRPIvcGSMXcxG5PEDO2Dnp
jv+gIKrb1iL8bULd2YXleGtQUMQwZD+RUkoOCTT1tVWSbGC2QHiw1P0xuz7aAbWRrzkiTEJT87tS
T3+NBQGEmDqL1TRZILShZGi2qUFGZreuYBs+dHZV3KGs+MGWXkHT2FHy4MVb5Fbs34USZ5bArNOs
bLu9Zw/2mvLSwjwhMWoiBT2hfbNgk9JvtCnIvk05IeTrxNQaFH5F+Rgjk8sWIQ6Jhykf7zWkvRza
ULhPSl/sUpTsoDGyYZF7KqlTSYio0oiBr6ekI5VOVa08Xlk3DuriB9COB2gRAPrGJ3r/W4xIdDsQ
sQIYyQ9RKrYzwHBbxjxXkdG/ZNowncJ23HuwrdbwgnGzB4XpgoJsDt1Q5ac0k8Nesyj39Oxrd6Wu
cO4pAoC1oaW5zpT5N2GP1qWU2u+ZUftYQwGbS8CyWoiSxBXbqH6GFe2rkiLX3i5thPhDvs0T+iR6
4yQbFa06LQDH5dg402r9cYXNol/qtfjGGtq9tAV0xaTzCNwjks9oI9Gt2xI/LmkV9RYB8H5MdAVI
aZFQXUzJp4KZDHq90eGYA6eKYcsYjQVJCUv7npMbGbYa70vvJp4IDwZOvBtD8NgWSPS24F/G1dQl
z2S88U2tPO1JTaDKUp9JV7SXsr2NHHMxptUcVpE9Vb74RlI81PGQwJEERBHYDu051WEecrPmE1s0
1KjyR6phCBVD+P3iWUu0n7kIStD4+PBrU6Que4F0jTDZOiKHVn453gCwSM/DZQHCAPJ5/lTE3NKh
pd211Kjj4X6t9b3oIkmNpfRBKCbs/QaCW0LboJMXR+UyDET60tE/XFcKSDEfSc4ShAwMSzoE1r1R
170LlYiFnCy3+UMw+r84iLLX0PElD5jEAtbBguc494t9T+0Xv192bAmH/KpVIIxsn8I18hpeSonQ
zwY0wzfCVkjB9C1ywf3W5TQTzjiCxsTfoY5kcfThEZ10u6c4yBoetAAmk/p+jCLrwD3MfptT5FFg
yDikqGHwhBG3PvZREn8BKE2TQkmGjKlFKf0FisN/FFS3q5ll/aSPariC3y8pmtA6WqUJ0v9JNcid
GjUgQ6eq4JHd2ab1faCGvFOcAhEUhc66WZMwCh0nQLIjq1Z/FDQPV5irXwNdIWOjVSovWqM8JNOp
jRUQ4AjyYZj2tm7sh6hqnr05MCsn5nMZyqC4p7udLWMltNmiU0qDBILW3wD28oMCBptoCCscebQT
DKvkafJIJzYm8EtNGf6So+WvKEoRkuHcNwQ0sRx56OjMKZ5WUTnBoTIhTPax6SAeCgAAVT3ZYZSY
9ZVaSFjpILpT2hEeWnxR+uyWKsSSUDYiAoiKAr4csKB1hPt2adFJY1eb6rcdvVcKQKQ/deGsDh9A
sTW5EHSZq6LfkBXOGgQWrNsU40iWspqo24xYRbzfWvK7nbJ9ZA8ziUYdD2GtKbes18JFHNis2awq
q0p6KoI9OPYQVrvTG4HBBYTee7qdJSzdxq0GG9DE60Wc7gykewOcK1O/V5DBC7Jeui0nNHSDLTFX
42j/Q1T0L73+s6rkb1uZhFiFwV/XNA3bHJ4tG6bA24G83upjGwvLsjIys9ynUKCHA2gWTV19PqMZ
ZPhmIKYhcOppYNI11YJxMP/9NzPCVdtHRZqFa4Nuqr3O8XiToJk63kuXs3dcOVzUiW2aE3zRfGF1
7ufDa2cIv3l8Hd6Cbui2JRD0nMlr+lI6Xi6ccB1migmFnjKsCTwQ4QJ8eCPbSMV2im/oJ6LupLaJ
dqdOBZUGs7S8FQ11JTj6TqE6J61pa+s/UNb8/6jsmm2T/1rTtfidhBOwkb8VXfP//x96G0Xa2Dkv
2kMV6fyvrvOI0beCcvlWc6NJ/iGTkHcKkri/NetvgoaGmAucJHIBRwO+AXbjDJjxGUDj7O2llMIf
gOREB9YByGNO+n77rLd6iHTXUGu3UYKdxKcUZthHymnz5nJcWCTem1CtfwyjYWVFLmaRjHy2SFCc
QXREa9xtFeWQN+omGV8945eBZysx48Png6Fme/sC/3M0inAWQ7F5dM5Gi5mS5s3GVlnZN4hxxDIs
+28z6g11Z0p+AJ2XIVZpkIxEPUswG53yXfPSx8wOT8UU7IYKST9CNc+vX1XH+YL29+uV3/h+kfnn
b5SmRFLFxWdT+/7Caz2ATrrftes5A+VKzaInCvmo4Jy5ihLlMdDKL6Wmby1feUAaUS4mpYCfHA13
ZuQcVX0g0gdsUYGvidMhqCgF9Prnv1F/7439x2/kGUNpCFxWyHNvbGBaOTKKsnYNmq7seDljtRVh
GAEp05G+V8z8G+p1jjMlgIpoOPkBFgKjtF0c/tsqgCOiKu0LEoHvsBgeJxK58hxbqK16+vrzn3rp
jjtwXFFPqYaNCvP91VQQW9uJzdX0dTN1i3SErReSF2m0uGtyx96y5EM0qMA6ssdafT74fKv+/l78
8zIJ6v58A/FxizPFmtrKQsReUbtJFbokBPIeKS+fD3H+mloqWj0gN5YEP61xnn8/PyFlaAZGBNtM
lYd2rLehxSYmF8fPh9HO7/hf4xi6iYYLV7oqz55K0VARi7KgdkE7/vYziU8jDmkSGGRJWqmduLEk
UCIc6WhNoY9XJqoePv8JgoXt3dWcfwLyQ5XlTxUm/3o/VRxNdpLEClo304mPMbQK6pdF9yp7tj40
Bipl72NTeg7n5jn9Ze3FR6sHk7GVRxVwWLAUcFl/d0UCi9Kxc7nE0zLsAH/3W83ij9oIS6m/D5V3
4gx3U5R2erIy23G1uNtN0UQKNL4jNcRKHXdE02mtuG0LhXoTVAYSD+1bLLgkb0zeE4oDbQGd5Yj/
39jyM44K6qP1GCsW8RmD/8VsVHhukjTq3kRGYHr5rSzo7GBzVunlRRGSCMCX4CKPPVVcWn35bvY5
zjaCBRpgnzJJrDwrvRJvMD1na98cXs0UGzDaHKpIZG6Lbmvovb42usY5siW58mIZ85vz9uGeb4dl
zoQnGzIYC/n725GnLYKUtK7cpPSCtU73cImTj91rPtHDs5acKB4asho4/hCkuirAD7t2Vpm7oDSA
K4bW1xYz0m3fGg5VQ8NkK51ia03RJqi+BBvU+acabYNfUeDm/OYrzxx+ES5UpNQjBPK/+xF+XpQB
Wz4i1soH5bHwVfnn88fu0guGMxGEqcmM0Z2+n+boq4M11SgsaWMoT6AgmpM/1V/KNvn9+UDn6/5f
15NPN2wH/sNZ6P1AvUaWEyLeyi3UJN5m5aS0nMoTBYi+yqqVQJBdo9B4wW6jXtlAX5qj0A1T48U2
kG6fzVE18oq2b1G5pMLGv3FunAIxaC+EpoRXRjr/3DNJyuo0MmjdacaHkbyptpoEt7c7Zfad1cKz
LRLz0WebAQQLR1vx69++qEJHkk7TGLWnMwM43u5iMPl7WR+rFa6O0FxTHEQ+RHnamg2whXYyY23O
LrwyyQuXk0HRPdugLua7+X5QJQfrM4R9RaoYQABHREeq2SNeVQpQn0/v0rIsdJ0bR01Z03lL3g9l
9ewky7isXN0uIPXEPwzydVzHIqXcqQj46Ydd3zZ/SrVGTZHGPz8f/uJEUUmzk7KRgZ8/sqKUFOEc
npvKIALXsk4QBTZ1+c8ggH95vrvw0AjdhBkCRMXkMT2bJIpGgRMwq9x84qSrT9nXEHUJPmRKnon2
hX69s/x8Ytr8R54tboJDFt9sAdkAAsj766ppZTUNlVK6lMOsZ6KPOaNTwg0dVt8xeRhHnIcKamRK
u76+luA1XmRdrFEo5RuL1Ia52iuuIEku32ycHXhUdcLFz58rgWNVZn7AzfbUTWO3VM3l+KNwflbU
aki5HNCDqu2d5ehgPxtZX9n1XbwNwPtMDpAaJgH9/TWx6fBbVY9m2eqjB7pNLij+oy6ym1H3XyO8
VqvPb8Kle4AZQbLjYE3CvfJ+vFEoPl8gq3QTmgckSj+Dtb1yny9NiTQFPl4ctXR4PO+H8JEbJd6E
HsCvsB6a5JcThYZ3vdfGb0gtDq1yZcAPJxAWQPFmRPtsqfUpZg1VNjIiWVRropy626IqoG9k3Q/o
C/qwRswSuTTgrJXd11uLrVwr4peu1m8SiutOZA0uytYfXaqf/FLBd2Ybwzayw9+fX/1L7zY9VL7s
kBo5BJ5tnEe8ymrWtSUBqNFXOxlOvVHegO24/++GOXuo4rYNhGi70kWThbiPsF8/GehAqX1wZa28
sH1EPv73hM4epzypnHCiUuuG0/QzNLp12iko98XXJh2u3eULu2Xx13fOBj/pUJh6/1wBJtcDdNOl
S4MIna95jFsCMatYu6FHdFJlskMGtKVumru25T98fkkvvTeC76tqYxEz+PfZ4EOIvh+EupvqGYms
QnavdToU3/67UeZf8aYWRjjtAGYS6cEoqaHPbFY/uXLouLAjkqrxV9iHBHulnj0bg+OVHjCNwq3a
Ac9J/+IM04NWR3d24D2qJdAGy6Ft9fm8Lq6yEioW65xERayerQmZaHEiFDYOyWkgfzobUBSMDxnb
2t1gs/h5YbRURa1tgX8aRKqZX678gAsbayo+LG2qZsx+2bNzTjSM3qAPKfev0L4TGv2MfMdfCjD2
mp8+DWX8Yhbhn0ZPMnJu6YJgAFp9/hOcCy8/Z2XHNEgM4Ygvzp7fPOTxiouscHOr8lyyL3+Hk/bQ
ZQMKeUuxadlSPbfs5L7sK2OPHIOORaevg9C01wPn1BXFlPieHKTA1cps79ciInuxSzaDg3OkEMMK
dny8IwpuWdEXhBYz3TgWomnM7491FdQHze+/jgq9w2ywDsOA7KVBcUUVE1+tjYp5qRmdumpwAyVl
Nn1rw5AznQ+UNVNq+q/cMaEgyBIK4d5QlkDOFzHybJp0wIuSlcjNu4LudxTkwR4xeb+y6C4ugz49
ZX7RHE3g7QBFQkhL/pyt2y2LmJ5CNRx9GUKKmtNeDX/uV06iw7EQqyuT2oK5yCYEvHjFN51SPopw
1Dejgp/Rm4zbYCCqss5DsJxxn71oE2Z2NfcOeIjoW08KTG4pjx2oos2oKqil0JEsKHsThFs32j6u
MEBRqPgDSIVOfnxDbX0XKhE62xrDkIYN+tBqmrLLffPf//JLSvhSs3X8d/zP9++6F2Uok9SxcJs+
i5ZTD1qMFvy9Wod3vhM98E9deQkvfJclB64ZLKyDwTs/6sMAG5QoKAsXyd44M3P9ZQvl0NPI153w
K/RNdmWKH0pafJilLnVjBmo6Jh7b93M0IZOPcU33KIfkuyqtkcx0aUWPeWbTI8/CH23J3xRE5oJ/
se7TNP1Nd/nIT8tOvo5m2iuCZKc5xLBb4TDeWk2WvZqKbmxabc4NgxjcX7lK2oWVQhqYL2lHzM5f
7WyBHGUaj47jF25NhKG0i307KM1+SoNbaRT1spI27ehoilZOidVFkY9m1bdX1ooLS4XEq8nmnyMI
BZr5Vr75DphYJlHE2zlfm3QJZatk62ktg8mWV2Y7P2RnW3JUB/N66DBlSsbvBzLqomgBf+euHqdg
8oFcWP9EWP7Lg8a8tH8Ygoq6Ds4andL5DpdqRdlGVZe7ca9/rfuKVOcs+5rA7aEuA4qd3Y/wjXu7
tuork7v0qSOHiz2DhZPW+PDRiaMEr6dK/mId7mNp/U4K74tVE4kSZCRcWiOKxmv9ufmJ/jBbi4d4
Pk5QMzq7c7GsJC5rjdkiSQPjPz2WVrq2geBtTK+/0gy8dGlnEzqFUGCYH6ob7Zh4+SCdwk0scaeg
1EYBki5jQxwK6EyKaT8apUBAoX7//FN26cLSvSDYQWjko5lnT40FXyUH31y4nbag0rsudFJqkjxs
V0WJH31Ef4SM7PnzQf86kZ5dWoqUM/kc1iWV5/mlefNSxES6YgEIGHVy4p2p1EcCgGkM19YreUgI
jhB5YjhIX0PRbCkvrbI4Pmgj8dkKsq1lbDvlmqJquvH7ES51ZVgIqG0U0woxNn4V/TRRqS/gXAGz
6WsiHA1rqdXVI8pAKNjNi028DtIJ7cmIW2ibmnMz2bHi1kT6LWQe/CgM8iGoGs++AXmgToPXB2wL
AbhxsK5wRyxssjs2aewoqy4sHz+/PPq8Ln24PJTSOETSzcRp/v7yWIkpCrQ/QLlruraqDQlRnw9g
BeCtasqtPb5Qe1N46n6cdwcB/NvvCdHscZ1Mjyr5yU0LgcbGj2xNebQmrwoVtlKaSwSmL0LC9Ir8
0Nkg5rhWKbvwYXI4+UppUIYAp3B2YxvfCoO4KvhKYLxdDvyeRYt/eAUs3j/KgrvallJeeXcuHBo1
+iz0hBwxsx/Us7NYAhNQryYrd6vebEibGOylnlCBKPguUwIp1E04pSmmF8XbINbQlrTjWUoiqEZ4
R5+wzb8OffO1BW+PWn26jwph7gfy7Ndq7ihXvqQXvkrzJsEwBPUTsu3OX7kCkWFpE7flqg6F2ib6
YkC1g0mTA75UfVKRHUhVRYMZMSk6GjFluu11dOGfP2QfFxxNA9mvOlw0WlXnK+oQlfD7ZJ+5yhgf
klG9IcoVOt0IfQ565+gc+5AtrKyvHTM/nh9mNQL4BIqcqCt5Vs4ebnzmloddyAXACQNUc1xilePF
2JBP7L9WXvDIU4oJrT0lzZU5f/gWnw19dnQp6xAhnZrwiQRmiW18R77psQf3//mlvTLMeUlcduSq
EtXKS+B0pyxpKa4CAc2v1Zs+fPDn2WjoOVhHWSfO1Q6+ihwJ8wF6nsFEmCrK/JDgfVt/PpnL92um
MNMk1NkBnm38dIT9QmoRQLIh3uiN+RiQ7iLC4BV24h2S7WBBU+tQYkbVW/kfDc4HX7dtlCXOnNH5
9kNRoM/kMDDT0Apln7XGfetFvwgigrRV/EDDvvMjQHiy+pKN+e7KxD/sHufr+2bss4lHihIGgc/Y
fthuLCdZo9WmU8uhbxQE/XZfSjP6Nkjly4A1BCX9lS3Ph6V0Ht7Ewm5w2kVJcPYR8DMbe1XsZG4n
XwNCEarUP/TlLbb8LbqiK4PNc3n3xTkb7KwmMil4VYnpy9w0I+xY6gvRtave0qlaJ//lUPNj/ebb
j1mndDgaZm6tErPeE2/J6qd1DzpF+c/v4OVJWRphKqSHfpAjGTDaSgHbwG0bGzKlECQJqSgKLXsa
SRq3uv9kZrSaKSxJ+ELnJcGUjqRFTztzR6dqN6EOebPqkmLjIVVbtYORXHlCL87vzXhnTwg2aWiB
KTct9FH6av2prspdKdFFQ0r8Dy4l64xJwC5v+3kfBcYgIIDIy1wtRAlQSPPGqTE2JmnP9vBaM/3D
nnR+GOkrULxWOeSey8hqBesp5DPmNZo13VzE6JW4gRuyJhphF8FbIDnq6fMJfvwq07mnHij+aqFj
HD17A8xKVbCezTevhdg7Is6tveAVt9ha84udgqe4DMAkkui1zhr7ESjMlfbFvJSdvYLvfsDZe9Ga
hdlD6s6wQiG7wS9r0qFIZP/w+UQvfDV4ZDjBUbKmefDXOf/N65eUYhLhwMWtNS3YszcvF4ThXHs0
EVx9nA5FQsm+jJ2g9pcM6+1rXjcgUUCzUBLQle8QTLwHEy33hh3BMqkhIfckx4/F0K9HgwAIouTW
HSW/VawjVi0HCNlK+UfmRbkIpd65towIwGupryVl8RirxBPZE/nkeo1t0DhFg34/k/8WePFg+GlB
t+lDtO5BV+KK7QYV/7mjLD29eKI+VR/H3HfQEE/Dxq8yeP5pRiirQa19KYCdZBjjec5pljvVosBA
75L9I//keBW2VRJYxxzDfJcpd11rpIBpQmuViwlCUa/utdaQSLExk/Zxs+lqp72bMmUNSzDedpWm
u5nN7ON0+lU0sXlTeuY3n/oW1KPCLa0KJn3adC65Xk9GlCRHbtJ3KxHDI7EzxpJojWmhGwXkXR8p
9zR69lbgelroVlLuenxCK0Vp8iUpHYd2GrZ5AUjQSQGJ2Elb3geAUN02sz1s96nmopLDBiPQWJjE
rPtCa1Z+YIUL/JQvRd1+ITARolCm39oeLFutGAt6e7q1geLyV8yj/RIw7jK09PoI3Kih4KeMpzFW
exJPJu8+8CyMhmFU7WmWy2XJG7YPKhXe5Vw8JGsu/q0QrINVeSxucK+NFBO9xdj61dqJyCUUvh4d
cSflSxWOQ6UG1toUDRlumX+E+0rvJ036XWhq3ToztEdj9H94KXDfqH8MNaPfh5qNBJ5UqmUj45+Z
mRQ33VS9csyemLaDewLIoENSpWsYSbTu1Xzboy3ArzKQGSXj2fekyq2DkW6hR9q2K+QS8JazFM5o
rH2U3yvaxsRciuyWyjv3rve6wA2HxkbXnFvfxsKkqzFAgD4gzoHGLQ1vk0Sw6SE35mBUqmBP9FH9
RLgWG5qpxPGBZd3VUl/MJvJ8Dw5n2KbUEv1lVFZriEXfclknG9/A7dvLvr+XYJc4HRrtTqm9UyFG
9blXfGvv634MF7qAKJ+3kb2oiQDAjOsdhVTMlWea/XcLO5abceHrtYoKwNh0SN3LbTdoykmYJdDH
pq8sIsG8ceHg3NdtP9h0xlTfA9fUXXvqYhZnERMEABuJei585qkoDimtip2iQsaua0IJ8lzwj+df
bbXZ4uTNf1ityHdeZD1wjo6/0tsE19GhgNyVnWh+QEJJ14AtCfvNsCL/JvNTJ70RgFi5d/Syx90y
Q8niiOicUdvaFCwWOjbKxhvWBRFDqeE0myRoxH7QrRc7GLRDiVl+0RaQYXvbnm4RBVZLeE2bds7m
njBnrLWybquV1nJig0TuYeucnM5NtFJhSSE5+6j7/o9G7UH0EGfBGFZkrPTKn26bAnmZ68sReSHH
nhsbxz9rRoXpq9DGmijIdNI36pRT9pR+NWEGr5Eo+X6pu4rdYgwCtWara3DGxa2iZN3JTp1uX2u8
MxsN38c6xXr8GI6KtiPP1SSdKTXDn0Pu3dqBJGS6I488B6u+xGmu3isd7dVFn7OSjanIjl7U77q+
vjEC3Clemf0iWWKwlkVALnhROhMJQ6FFTdLDVrLTasuHLB+TCm5l1kNspMu64QTtUIU5YL7sF2nh
mZAKhqUam7dxG90hVbzvNXODd/q5qKJf1VgoC9tRDiTz3gCt3tohRpgJvLcdCmzP0A2WbaU9K9NE
WUZFgtFKkIciSfYjMht3qvODFMn9pOLdl0Q6raca1hLnj2/oEeqVyESziVXtGaYawR9sfIhPM+6I
cQ6Ium81dwiaO2p2v1LJczHUY48pwcc/ZWLs7VWCf/jLTmP/YSCiq5GyNWV38IrwKWvNVW88k/SJ
ErNqn2uRPgcqZ3LcGhySgf/2TvMIN/qkpBko5yY/yhDGhGIieiofusZ8NW30QL3o19400pQOQfSa
G6xx9wrMLtX7CsujXihCXSc5WnTZnjLh722ZWTjwSJbSqEVhqKeQKiDvepm19Jr0N+bVvel8Jals
WRYOwSYEi2hiB7joD5GPbpTWpznIK7DaNaiK3zBmnrBh4APT+j1+wblYyi4e8J8aGY+2phz4+i81
DqVjaLkUz28M/0UbZlSfFzx3hTiBINCXPJglZo3sTjemrSNYCwY/yR4UjTc9ntKvRjcu+lG6mpXf
0iteiq6xaEUpP4POw88m/BtTS1dmqL0oZn1vxkO+Y51ZwGn6zjv1Pe7gr9rxuiGt9tWh4OcH6UGt
Kun6zoPwxEbRBvkjzeNTk4pT1Wiwbjsex76C8JuY+8aztK3BXxhw3QJyC5JVaVrDylbhfVjdOmRD
QgRJE61gxEHmlZNrlvVDnA2/eyhm+5LefbNP6t4XgxuILqy/jcHQhfdWamZVfu/l9hCs0UiKjR/G
054K5p/Pt2GXjtVU99A6AIGEWGie1aw80jxaBWiaG+nV0e4C9IDo/OSL3t+OunqLGverb/ZbMIHX
ztQXDpb03Cn3qhZSGbpW7w9gZTbAgCQk2K0xwzuB3CaNguvnMU/AenjiziiUnUeILYoDnnPxG9fc
fqzse/BWh6n+oQKBbq4pAj5uflHpCh43ikLz8eKsKARhWsEz3mau72ES0iHGpdlSQQ36+VX/uCnF
mELTDNuNpiIiPNtjx7HuOV6XZDz4DQAFfaGQuThM0HSwfXfBKi+vFUQ/TkxFPWOqQEBpmNBKeH+x
TTUo0QZTPektsZNat2SzfZqweX0+sQtHQQ5LBF6ZdCAN47wCCjlAzWid5oSat3syG900UFBDYkgt
9Sun3EtP7nwwY/OjzW0g+6yKZgIrihqbsWxgI0J4GzH+0LOvZl0QA5XVNIUMczVSWi7ktb7n/Ed/
OCP9PfS5EDNPKy8LG67mmIzYe+kfQDDk01/sehkv4NERwxnY+86U//5R++2cz98Zgk+UKu2D3DU8
54tW1RvyvTcg2m/0odl/fisvPTGUECRvKMcnRPnvnxi8+fFQZJSdlIyjpqHdc0SBqN3efj7MhVXA
gmisW6giuY/nLRhfh0Qw0d53275dCOdZT3paTsY2IKMjVuwrUpVLD43EBzGnvFF15vD5flaqaG29
SBreg7HeC7Xbp3mnbCsZv05VQQmRywu53njyywCL5TUd6IVryqB0rskrg7grzyolWEKh12Cddo0p
pSPQjPEmgh25rIhRvPImflxiVLxHc71ORxKAx+X9RMei7sKhKnM36CasoRaJjWmqdzQf+nAbW4i4
JtC2azk14krb6MLJ/s3ImnrWyiuUjLUBcpFr13I3dw8JH3U/f2guLDNzDYjb6LBOY816Pzn4NWUy
EerlWmNzyMRWGjeEv64sEJOfD3Th6URchLKGRALdtM9NPqlwqsDrWWNkXH3T4YuN8a9ckeuy9g+Q
cq683ZceD4cThqB3hfT6/O2eIIeS501fgJbZsmrEpsr1BWE/VyZ14QbN50MdDTnRyzSW31+9ipSz
kXCd3EWS8L2apYmWef/5dbs4BC0BivW4s6hovR9igN6vFipDDOF4gkUFkqqRX/67MeaH5E0FydeH
DKMxC1QEWYi2Iyzea02HCzfE0VHAU2zkv/8ibb8dAtVLX1DOyNzGUb/KPPzVFeY2UMf/4OvMnz/7
ATmoohk+u1wdEI5BFYxDdNvXLo1eO/hKC1Tj688v2eX5/D3O2SWzTb8rrYLaHlIdBZc7ObVSfsEB
fMXAd/n2/z3O/Fq9uTVKPxpo8JgPFr971TbulTS41iq4OIaFvWj2UxGOeXbN2lFUAlYx3yfbW7ee
vi1hjHx+uS4PQWeSAqLNYnNWiy2AUwzIEigAN8o+arJj15nbz4e4sJJRakTUgY3QYi5ni6UKjDph
KQADOSV/IECfxjR4Lev0ODnX2vkXZzO7kdnWGtqHPp0GylZw+zMXRla9CCam1P3bWhUkMahjDPzP
6MHs2UT79sZrTh47XSygRBkA5JQcMIzsNmYZLtXoWvTnpfnMmz8sdTY2jjl/9e1Yom8Sy8lVxmrU
+6l+8L1rK8yl1wVUC8s+/l061Gc3J9eqXPhWx80ZU0KRlZ+5B3PUDq9oXy4NgwSFkFlb12bo6/uJ
JAhIyGTmI2NAUTDzgRIlpx6jutKG0i/sWvlc2uzO6Z5oaOnfjzNRC5dewgNAEfo2H6kmBhtds0lI
IcaqsDZKhALNIZ6rsgDuCBoOutvXL5D3Fpkg4K8EyvCTUE72EBNm9XQx6Y4b54TkpdUeCPtjlk9r
xYYYTBqOBmjdsq58IC98jt/N4Oy7X5MeKGvyuNykgcZQvjYmNHE1P+lmtTb16sp38uJoFlI2qMrc
n/Mzk++0agjGn9efXHh1ulWguipBuRjyP6FzrUl46SFgp/H/BjtbmtMB+54MGUwlrIfvAXxxe2GL
58+Xm8tTMmhEsjFERXl25s6C/2PvTJbjRrJ0/SppvUc25mHR1+wCiGAEZ4qDJG5gpChicsyj4+n7
g5SVJQbZZKnuphe3zEqmzJToGBzux8/5z/fnfefOPMDZwso8coNZTY5idO81sb39EfDh7Xv652gH
X+g4knPGBqmEGu5sHUMeWcpdon8Qbr49CDoOfVXH0eb8clZHo9OIokbG4kIBVsor1avCvG0+2Are
WqeJ2P8eZX2wv+xoYlzUzrF1ynJZ5KveydLPEODmjWb+P97OwRTHzyAdpcFAo1GFbvFN6F+tRv9g
KXhzGqBUMlx6hEj+HxwO2OtcYPLaGgd0R8r0bMAPrxQnJN0VKNCj3590bz67f4522EuDdiEduonR
YrPb/KCt0Q8KhJcp/tviU/Yfb91NkYlQVzycDHaj1oZqSyaDqge0ImwL1/ng2b05334Z4mAmdEPs
qqMyMxMcbD2nY7caYCT9W/ONhl2CTzY3NP4v5xv1nDSiulFyTj2zEpXOjWpTAxXrPmqCfPPlsMEB
ZuGXV4LP2JROaTvsoj0ltxkomwRo1oOVMoub350G5NY0Tr+rLk9/lYIq9doDtU6oU1r21jCafddR
IWmGi4yD9/tDvd7pGIp2MaTi2Byx1L18eqNeJ9pAyxuoIAcnSHmH/OEo0ZJzBeOwwjilXFtm/QeD
vp4YDEqOzVZVhLpoZV4Omi8euNcSQmaVLxvV+exV4rzopg+m3+tPl1GwguecSNzIoeTlKJ42oNku
eF8TBqe0lFAALDa5+jkddbIK9gfv7M174thMRpSO4FfK9YamMlwB+Z5AKYUajSZCoV44zZv339cb
wwAFAqLBKB6ixIObogopYGrKgkBLD4i4T7lzvxnKDxai9ce8TNuRb6d2Zlq0DaEiWy/jl0VcXVD4
ppg3HsWdmtuhW6v9jYvh2kcq8bduh34yx3MQ29uo7V+OE5ejSHsPjkVRmdemBU9vsi5pbvlAqfHW
7SBroBeCczz6lIM1QgNaZgjHwIw8y9vAhVPsp4r1wX70xnzDJgaADbJW9OCHMsketG499zAqdU9u
LL06LVTvdJTNRofBUprl4/sz4aPhDu6Jo/UUUbctjppJbilJXLgYSa1VAK9JQyjXX/+N4SCOwO8h
WY1I5OWbKoGi6aM9MlzdBhB2jiJrOYL37QvouRm1wfeHe2NdQvLCCmjTGcF5/2BiSK+Di6gWxdG0
FGCb4wdraTbI+2ABn6dSYqPh7MA3fjDq6yVeezHqwWo42EDmZVUWR6gRMA5YULnNG9mlRwD0fn7I
v+Ub+D/Z/dHe8a2qZZviXvp//jXnwLdBVevV/P2TYCX9dXXhQ//w4h8QQIFpvRq+t/LT9w5jn39g
ltY/+a/+x7+QUDey/v5f//GtGsp+/WkgrctfaVHgf2zjl7mwjvDX3zx/KPibFx3GnOMfJ0P5AKez
/eM///5t+se+Ew/l0xs/7id/ihjgTypkrPgEt9At1qB9+t71uA6a1p8U7lgC6BV3HAROf1u+meaf
luawMsCX+lH0YVL85fhmGn8i0kFfBtjBAgqA7P8fD+by52r5Hn/KMLnPX1ZVllG4PSQtObeSJCG1
ezCpmwohvqJl7a01Zp/yXjHPGs2Ga2Jlj1U/1JvETJMQO7f6sc96b5uXDvbGuWmf2fD0HnJ11XrT
G7hNQeyf04W30BuIU3RpzPYZ4n7gAc1yZxqzvmnBGqKWwE5MScCLYm8ij8BUpzv408oGhLR5Ir2p
OtXknB6JMveOFr0y6bszr2S34HqjreAF2vGKDmMktuoBazXMFbAvoebWmxyD6dPbYYyRb5du6sKp
RfmeEzwESp3XQV1DzV+qBABW5Yaah/gLZzcfrst901WoZnBiP8eEo907rnjUpHHllsUpIJqnYkkf
U6cFnM2/8CL1zkxQ2WBAtXWr5St+LpDe8+Z68AQEGrIzRrakR/aKLx8pUyeuhAdcAStcrLreTp6j
bBY6Pzm19wDY3fxZd6Njs5yjY6dXlpUthFR38AC7V9cxPkBz3TUoHxBYpCMCHErLFKi67NEx25EW
QWjxbsL11xBsb5paE/sUZ+ML2M09WdVqkSeR1csjW+IKpZrVZWlkSYgqygzz2XGPCo+X1JqRdjoD
UxjyRh5Je76sm3u1Z7ROlPdiLOvAJNnoq3Si/vhXlS3uJ9lelzJemaf1Ri/5w5ZV4tCNxXNgjMo3
LdU4BGkAG0utP0tkPoVtkTibIgar5yb2DRYTOB/jMtK14r6Z8dl1hJyP4cCkvPtZtdDzY8pcDfMK
OVZk0EUNB3jMzM9UXg8s3PYLR2CbWwed2+bZc2Qqx7lcr3EQ9x59NqEXo08rVHi3C+8jzZJhi+N5
fV9nnrXDji7xGzw8TkFpI9xyLfMcuRCmP0Z3Rl5R8b1qHE7naBhOHTs2IYAtJa2iHQKrTyIW9SNd
6c1Vugxf6snCXh6Xt8UzdlWTPkIIxthqrlC69/N5PZf3XdReR+gXAyMrrzuuNms6nJ6KS41mDsBY
c7LtWgVze714hPf8JLOhCk1TJGFqGghijG4+LisBQqGsDYCdcQG+elXD1deeZCroCfcL0P1Jr6wb
XEjBiRP7WQggtlWKf3Ce0+aJ81J6XqlFF1ar7s7Gs+NuSLPyNENKMPv412B1LsUljiS7flbAEsfl
dSv5zqSXPFtSuxqFi9HyIJh2afls1bbii0QRgQlA3a9tgttUMSVQaCUNOswyQq+YzrI0uV/sGvhA
XGKGmPFoQSVDgoD2ZOw87PqA+cr41F4sBI+RBV46Xs4mizmDcTOmIZBdt8KJoF+ZvXZaz/hNp3pH
cqLrOgzbUFvVVhdvKq/VgyymU2viMIPCiB9gGc0UYty4YHOPm0CZNF/6mQWBJDT2W2rUHTVVnDz1
lffNSEFbRkr6vFa9rDrB2c0ZQrRScMHJvl4iGHpc9Qd7G1eoUHScF7yYBwClqcNUgBEbrzRDVVnu
eJL2BjLhmchUc1e5NC+PJjmoxNIXX+2SpzGdzuYifwY/NN6JDFM65BpdgMO86+PcF4edlyBWIXN9
NFAu2TsiS3xDb7/kLh0uuvrASVbAR2lW6lk5H2PPlm81Pm7fzDsWPhO3Eld6UMWtkZW2pHWclnOF
JtlKDWtpNceDCtYpN8r6glrrsnPnqPky4L+0cd26PC3Gsn2sKxuKddoYeM8PZz/mjdWvveQ545S0
Nvpeu+iBkrdyp0INQKgo053iUmQx09Q7sszhZ5/WbwUp/1r88T/+qf+FIQgtqe8FINcPw1P6x/9t
Hx7Th19DjR9/7WeggTUxCTSEFKSFQMjpa3/bz0DDMIFZEk8gWjHWBs31v/zlLWtgLWuRzUeCSgLO
opHs70ADO1pOWRYoVLKaP/hKvxFncLx9GWfoJPo1inFr3y2Kcf1QqYTheyw6zPaQXmuVchTFcfE9
xabODcvWsY5nS0vRQrJGw4bRVTrtjV7e8b3iUj5mZLWgQRTiuS00eR3HXmFsdbPPEDbp2ZGeLF3u
Kyp24fgKgh3EM6PZ1Wacsf5IXE/1rI2fcPNr9i50sRKDD7q21fIE2h62LoYRtZ/TrHFCvUyVJ758
9ZNTl9p2soA786C/GlNEQ34BhtZzh0lgUIT57L5u8/hh1oX9VcZ56yepIz65msTWM+rBLuQkZwJe
CWa4wuswyXBNXDVq3XqO8fUQPhaCrEpDaV5akc2eoHRmUEfGdEWpCTU1/i1OGiBMG486c8T2YPQS
80h2PZt6MvcsaxrnumxfN1hUnETd7BjHObZwK3C6za4J4xG8G9MssX/ropz9Nyeswn1VP8sIh8Bz
lY71RUWCM9/SNNOWe1DM4gQX2O57lNgYayVCLcPETZC3Cr0RtxTT0g7HPy8xrossbuJpV5ZNlH/L
sWly4DOMdAAUd2XXSA+/tSkqyEvif2VGN+NCDGSFhD+NlmzMEeLN+DwlMxknVj3VrTtqJhbm8pry
nSqUMlzqjWVRv+eFxbq3KXE7gTwYFoj7apVV03JzWn6WLAXCrgz0jgdMb6WaDAIbG4sPzArhVWln
mesSjC7jsNYABjOKA2gtw9M0KZILZgaxOltdu5+awbOD0coq99RdOj0neT+O0YaUqv05QnOr+J3t
NmPYYDgB92lyvYdhAH68gvC9E6cdrf4UZYoJExzyEI07WLgV6nacB9gpotGJ2AZDF7geCXP8ZJtE
roFZUOb7alkJR/MFzJNfDcQxnwlb3BuXzr9zu17DFRUI4ZVjz+74ScuU0tpPUd12d0DJ7Lto8bIn
vDQM8wLjo/p+lnlJ7ASFHB1lKmL8CXFaDQCsW5dgMtF7w1Is0tBuijy57fDuYmcYMKcKaNuavtkt
WP8gV5VUhpVw3G8dLhCobmu9T04Api7QUerWWoIehqN3LKZ8+dJTrjprEg1NxULBHds1LwfH48yp
nm7aUsGgWSnj6cJNOLgif0fFu9Dy620NR7ZXWJ3otxYd4koY4WTwtRxGxh5LItqgy9nQxqnwNvRP
w+bQXPSi5YJANaApwLhpUhl1KGs17zZLFj3bNJVM9tALQYxOSo0RrhVPzbxZ4mZaHlR3amFZGkuM
+6sjgbpjk950u45geYZPZ+D/UMY9e6EWqU04L0q+3NAYnWABKJmL/qQ1mokRNBaEPuGn87QCwexA
ESNQLp3Dxs0gsrjf1xSCFkRBRSJBwzppsSlye9ymmq6kfoTzbbHhtIkOmgiRJvG8IDrQpuSCvPho
botSyb9GtGTKzi89Ul4EMvSABVD7u5O4Nvn8wVCZ3wmmjMtan/VjNEFGjE1hkz077qwO20lUdEz3
ni6HwFkSwPCEZylmAbNWh6AWWzuciWB3hTrUVSiruLyj+qJ/WRY7LnzKjNVnOHTW11kb+nV/t1O4
66XECLy2om5gqjg5kV6K0YnP346TDYc9A+1pauZb2ZhDfILHbhQu6NMvlgFZmMLCWmMJxTe0TXqz
2FdO7aXkdrU+Cooxwqy6mDwvA2jaLAI/KnMsi21T9MRdeD2JEnCCEhvb3hwrmiZ7jLNOjK6Knb3e
eBWZMyU1BU52iu6WK0ckYvocGcOEwUGYKoUVgbxpkyVQcCoZFT+dpNYCSXftpZ0CRVVH+5RAJ6tS
lg+UpYWP0dl0j9ezt0n1xkDjNehqp7hjWKCwz3QMEGKJBdEljuNGbo4+TIdmtJDVNzxTXPFqzLzt
88hESK3NvopGvb5B4dBV2D7hZAJihofrblLaBpwinB2zo1vAjOfZbwyrafM9AXKTBTrbonaKzHjW
1U0Kd6aeNkk8qlO1pamt9Fl2BuxTQcNKeAt5XMw0/YiloMjVDrjFhDFG1cOwQc5oTCcF5mRNi21Q
bs/5pWIukWv5NbZzzSbrNOWblRgF1jNTPDenZsYLReBL49BEsflaOji+03wwSC+M3ba8ThvgroGd
DGpPM4El7UCNir69IrqMh9PIMJ1pl1neInfYu3TPFK67G2X2+nnTYx4Tc4F18T0pVrPPCHRLH2iL
aGRQkSm4r7HYWm7omEC+G9tOjk+YoufIUTszci70HBvXk5iKcR5ksxq5fBaJh3lBGhUJr0BQaMRH
pdP7o6bj4jPOzkVnh1j7jRY2zFatIBVs7aW/6JeB0+FQxJxBMYdY7TM1UWAsPpHSMPw4Yzk2dNpA
9sYi7eI0UYd4L4FOTqeYJqnWRsOZmZyjWqbCPM/sZtYvF5yNcCYXLQDrBpGTfZXNsUajBzn++xg4
Jr552oIVvdG6WXc+2fR0Add1LyiHt94d+uXKZVExR+tciGg0j4WKBHeft7mCffEqSS4vIFJNEoc0
1bpQSydvgmXoi96nXCvktw7Ttypw8ZD6KvAtaoNimONzCxuPa6uOoq2TmCybrUwTbKpNPSug6Gr6
oN9raZvU66JjVveVM6RfhNancVCXOb1OMpsXe19gWpZeeXVSXmuSSscdRGxH4mIz5kI/ZuXwzA3N
gYg7gljz2mez4qbuKrcovU2VFYij8ZQClA/JGpusk1ZQsz3K6kksW7fDQxsVbjeNBcayZkeHgWjM
xjiOTTX7RhO3XW/cMV4WP2EuysuxmJP4fugXcZ/ZM41tS4Y9oJ8V1fpORWnVm4qQN91LY+ysm7hU
rBqOl2X1xZbYMBr8Yh7mlZGgRacDmnWwZ+4Sa3QEJasNXAO4OvU9qD73pZ4M3WUhrfKyr2fnPhOm
2mzmLtexWaUDEFMqTa/bjTWZpJwmo4CwV5ec6Cvf0Ip0vB8ytAOsDuSKttL1hnGXtIowgjF3FFg+
aozvHx4V4kvE3FbPigSTlSNay4Ch9wAvLN+1a7YCe3Gygu7FkV4G32gwAsLq1IN5bMQWvtMpvVlb
4q7kDFtO/XOJP/aFrinFjVu5K0os0oCb9M1kkAawR6LwXmMLxm3IItckVX6+O9KA1gjTaEKZe+1n
1etrUj/JMAyhnCwyVwIkeX6RWzQeXlCviXR/yEtvt9Bb1B1LTwDr0uc53c5CHY6jTnUfQHOXIFes
hq6NOBqmsGDS2NdYOxV5qEYO3UgS04ot4ax4tvs63kWDEjObceR4rlRrvq2HEY+nSHWSndCL+tPC
p4prCEnwLyJ1WDptbmEf66PYjFGqXkXtMly0itY9OUk6qb6mpoMerLEjdksKaaWVf4qpLyYei69M
CbPejUnfhojfPY8utwkfPwR9SwyEbYliewsBwzxZEnNW4YeNRvJU5EVjbS2R4/Kom/TNrGj7bu0+
M+wvlZJnZBlHo0OloU49zS4V/D4QufOD1Ta4WRpOg183xjALgI6OyiNxddQ6p65dJWeKFmlVUHUt
7tudBWoiKKvBuSRK9x6gwFXbbO6ZEj2ANgzl9YHvxcjMeQqJcsebZJkcYM19Ii9pv2fhkbGZ7ShJ
YpdcJJHtbfCLmx9zNfOqfTFaa/pNIYuw9SoQL75qTUN13M+DVmym2iED0sws7B9UW1+WUsDYkrxe
1X8eyxXi9EOtbNWyyzclspV5Fizv+WLF11kZlaEQicDZ3aZvaSRSvTTSvtrRvYVV+S/n578y4X+U
Q3EJ6q3v/us/XpbfflwB2XWAxWip3qjEslk2S05dPqgLNcInrDC3USe75/dHeVkQY5R1Jq1kT+Q/
a33+sKpsajN2yitsyPRYE3JCpufZwsiYM5zKu+lVz5nDru2XD21M1sT9P8ulPx8x4kokvJQdVPwD
XhbHFrEegyYFXNi81F3oIEsk5WWn3qk+TxWZTaUaRh/8Is+fKI4FRWtsYwkSxzZvqFeS5Hn/Wbx+
4oigOPqDwlpZFPpBta7PlCoSJi60eFXS0YZl666MZHz1+6Pgawj0wuCLVQ9HyTVS4fQHVgFtEcue
g5FJiBOVH0hkX9aI14dLr9WKHIVkgmJFPXi4FlB5q8vwOUL3C4+Q9UJ3ObU08jaTK+zjd+8JESMj
wtd24KYdVnENlwxBH030MpUeU0da5kwnYD1+VPl+WWpc7wrqIEJ5ROUoTA334K7GWh3Y7vgq4UCP
2bZSLOLVSLaDrxq41OVGn0b7929t/ZEvZykQTuRs9orXgGa0TppfivqYX3hsrWCVXLvsntvUNi7p
1R1P1GSwb9RlKr6x3dApqjBPP5iPr94ht4rtCX1zyEM5XB18m5Wt1p4tcSuP8RlipZ4t+nT1rhjw
Posz/QOZ6EHvyo+lwLLXriOwpwaNXAfTX8fxrkg1l9hmNNh2qK2wMQB0llTeCsIsxneuIiux7tzG
hZFhtU50ntZ5+uX9J/7qJa+wR1gKyK7Bi+iHag3ZqZluKFYRZD1qH38qF44QWkssFahNTt8vpIAP
Z9Yb6yBaB8fQtXVBsg5nVhrRwJy7YFqs3rLuigozdQ0fM88qQlGqY0wWHaN0jLZbLy4+EFq8es+4
nKo0R3rrrObzOXjw1DbXMzCpdDE60YlqYSjHodDtnuPE5Ajz/tM9GIz8KvpsglaKuybb2+Gk6iyn
nTJZ07GtTE+wvGXgVcOT0O2Peh0PXiNFY6i5fDoaOiLuyzuYvbKzB3U2tSQQHIRPhmHEyKJx7a+C
wlKI4xi7zft3drB8rwOiV2JlJbPMozwcsIamkOgDrnxV75B4zawxFB8v369uiwYKh+1yzTtDJX61
sLqpSGpPoR0vL+pN62VauJhd4gTVpGc7W51/c4fmhTHgOhxfxYpbP1jzsPgeq5HW7aCNDf0eSEb+
mca5DakZKxxiEk7JCMvlg+DjjVnyAy7Ph4ie6ZVmPJGpVkOzj2mvB1omRCwDIfrcz/RcfvDa3hiK
/qcV6UlnyspKe7nATuqEMyCHAB82SBb+mJGC8DTEcfyjoX6QUH9ZzNfJvyqtMdIi27rGPS/Hovvf
yjA8ToLa4I60OitdEp5TP55ljbVkx9HixFdG1UXnS8FRy9espY+x3yiW6Gg0hS3Oam0W0+b9ifv6
CdD7Y6/Ki9UjCBnGy6sq+9GtAX6SIl441kVqm/uFC67BW3/3+0Phxcdz5ubhZx08gHQRyYx7dBJo
zXgLl+EWne6tyu9/f5hVGkKHFv2ddGi9vCPMvM26TEiZ0xNMw7wmwI1krgmSoBX/xsNzKQM5qrEq
74zDOxroMR0pOAZTV8ggSZfonCI5nvbr796/q4M9gtmD8R4lKBZqj8aFw6FIsIi81TWaJ/oo25Ft
5rODxrCsvsnZjvpGfGaBtvj2/qgHJ5Efo+I8gf0bhSlu5uD7H8tciTIDxAYLjwckhrPm+WQNw4XX
9czTJJk+L2k77IVLOWe1PP4gXn1jdqL/g4xn45XGen7wLjksT26jGOv+P9b6paMK/b4Sa2xQ4Hn4
+9sTt6rCp0I05626w5czpyhEPXj0dvlNK2+VAgZHb/e3/8Ja8Pq2KPU5RFY467E5WQfzRssmN4Zf
TqJzmX98CRTO/q0vwaaNj454gmJE4YdPr6+rObWtgTqHvYwhQHV5hw/sSNmK370/Ud64I6JjCvbM
Fe7rcKJMfe/GhgaYpOmy4/XbLtT0+N/5tpkIJuEizYSs2Id9UcKyOCM21EldM4FiMsinwjDLE8xO
n96/n1f7OeRQOu81Ym9OS5yGXk4FK1GQNvWkOzJTy3amNY3hx3fzxiAOrbCA88ibvx6kdwqZVpkb
+dgDl4hpk+6ZL+ojcvobo4CwZGlHCEp19DBoAAfUUAmaI8ReRnzF/lKeNP3w0cny9QSg8Zted+Sm
BgvFIZWW+DbFBQ64lF5h8xSa3Nt4NJgZ4bOXd0Tw77+fN4fDQ5FGPOLIVx2SkezKyJGkSoE8yVsx
zcu+kaQqhO38noCbldYm8qFTmihoZawdfqxYekmN0oACHRKeaSi8tDrBzXbZo2NyP2orevWySAIA
MAf+jbL/9YkvLzJPkvRGhxKp5hZqNGfZhMn3/tN7NQrBHG6AULDpkWFHOljWlSVvR5Nh/HSdbgDU
RiQv7m8/OEbhoZH9W7dj9qyX39BQ41xpt3nkxxydwaxAWh05KxfOJw4CZvNB0uFVbMxoiDhYhIjD
CR0Pvth5MDrXjpuIekae3hlGhXZBNZpPUhupt2d2/AER+a1nuPaZu4QyJnHdwXhqlrkNJXUPIhkp
ZcXWx3D23Gz322+K+4LYstq+Ya14sFNEnDiqrKkiPxFKJE/UYuY4SHNWI2P/d0eChEH+ifiM7A0t
oS/fluyBRJjpxBdVNKDRqZ32gLncAj7f+wNZr0IZpsQamYFiR13Dry9H6uJpKpWEb1esazfUvvks
jSL9sUCNcFp3RpQgIairi9qj2KmsMtlQi2WGvgMNp+svSZ5BLu+IVRHSqsqJKgsEiFiekcvui3Sj
OXI4H/rRuse5yIC7k4ju3NGK5S7xJLkDEp/y1jb7qj5BFUYhymkyDoSTY6ZXlLTJ+8HY5vCfYC8a
7/OOSsOO+uXnJpqM7LiIrPhrZ/XoEfX18HM7T210Tk69M3yKN9UYWHBibqelduPzri9Ax1EGNC6b
WHeXsEPQcOrN2pSzhcVYh5uVYZNXBnb6fRlnXLVZyycdwLo975ZYVu55j2v2feYohDuuM5AWff91
vJ7HLmkHTspk0NY8zME87oTbzdngeD6cYSofuVJSePpwHr/+OpFks5dSXSTdah2e/CMeh2rrbA+m
W5FOMsQcnZfeQAwJAvFck/XyQers8LZoeeCghagK5TZngcPcctVOghQRQspqyLvn2StMVNNj/AFI
5o1RWEjJcpIhI1t+mEbOXCVFksko7WwQiqeEWYulFNfvv6LDzY57waTTIwPIQkBK7mC5jkSqD12i
RtTuh+ok6+q4RmYccQIo7A8PGm/cEic0PlAOHATCh+FCntUDnPQB1SbcNb8q2BZiCpc/F4Hf0im+
3QHxawPEv9hK8T91ZfwvVDLiQf/Lu3/VSnE6zN+LR5RM8a86xh9/6aeOkXYJkpLEpDhzu6yfK637
p47R+pOkAhws/keGiE+N//KXjtFS/0Q/R3s8yfg1l7N2x/+jYcL7k0wcP4uOLnYXjbn1G0JGEoas
3b8kOcjscQ00AdFMRd7/FSBH1lYS42sMLhMtnm8MMw0QRVyiFBftt6amsD/XU7FLskK7kl5UBxbH
u02m4peQaBgxjJDvNkjBQaS2rn5EBce983TxaHVLf7Ro0xQadYy8O+4f0sJ+qJ3ormrNrws4UTxd
aYi00mciuhtVlpNvJwK0ZlL3WDsYdQDkok8s7xh50ydHcZ9MMx38zqyb/bw0oAKSxAltd7ZRywnl
pEQ17jdJ9IhIbPraa60M5iVJr+cV2l8DHPWXWHXOei0yfJu23LCEFu9jiTfQnlPl3GdX+7LsqN3H
mhomVWFegI/0dpE9zadei2dGnHRZ2KFgpn/81i2j+7gY++Ncz+G6GgIVCFcJkABnugwvoONB8TCM
Th0bzYJ2T/PKlZ5kM9rl5hsMTnHs9SLzi67azFp08kOZGMWGuy2r4tFKJwPShwcQEutams+8yJ86
e4GaCVSWl9P4DRUTGkDiIUAOtxr8ug9YSYINndI+zHDVPJ5nYCpd797/ECTOTqs/Vmo2FyG1WWtn
6kV7ktBX5gt1RftMzm2pCsyzlEKeCQn/rtbVLMgMPQ80pW1B2rNiugomCJ1Gr2zbnCNH0UK68kg3
SKiSnl5+oqiMYdXidRhNsDnqqX5GQwl6U+xi/Talu6GZOxLndXtnSN1ZfcBdfgFen3oNfF8U7WZM
dV8drDt7qG7UETCAS9EvFMl4V9c9qEuNNuSp04KpnodzWhlXxwjpUo5cxSiJhA6hyB2G3ZhgRQW2
U9r4GUW+G5p6c91pRJzgDsnkIXyryrLaqG3B7K3lFmuMrbVeQeYK6vyR39NGYjW96WfIHoKmSc6X
MRJAsPVHVcb2Zmho1xR1ta1N9etAudHPdcXX0DuErAQn5EBxF45ljwpFe2zHNPZhEV3QM3C7uPY2
x2vE13Ffoiz+GW0Lsq7InrfScptNP6KxrOoZja1e6pvCGNqbiZ5r10iwU4vMp3ii3aEqp892Z+Jh
UqnKPukQXBEJdBuvHb62RnxTJ3N0jfRq3KVxZmyMJDkidLVDaerHeufuNMMtfYRfNkcjR5+58lTb
plVfbjxhtn5Xz91eLTVvpY5+7RxBaRBQFGojJ9plg4zhQo3H6jgghOyNPbEeZGBpHNUWbpQj8+uz
2rePva2u7bp0plfrS4gTY9raSiO36ejeo0D65o7NLSBL3Z/tWIYuOl06Y2rbL7wFH+2hsinicp1i
FOc4wCTBYvKgq845yWGH7Ee9Xk4p99THXakvAC6hGGdW5fnGnIyYRKf3rAlJQNvSWqXW1VCz88+t
24ot+j4tdLrpGoXyV/wPN/1SLyFkbeNIMTCLjZI690dNij1ro35kdhV5e8tdAiRmyRiSpna3rtKf
W+2ygSBgBmgNY5qqamNnpUO6bWpcgmNSkTy13PwkHWQ7Tlm6YR5PIhwWwekKaokeapoEENzvO3pM
+dTsdJOJBKh1DhUbAekVR40TvcRxNFPwaSkfzGmZPzWx2EdGTbOCcNowKvBX8xYVnK/en3uxxDRk
yo+UfrGxLI+ipyRODZYM/p86t2gThwAZKdNvNRpIh+UWBPbjGBWnAmKOTwOJ7XOMMbZR1HwWk5eH
5ZTsaGKLN0WjPhLnGkcI05qgA4C/xS4sFC0QCqTO8oTI1won4N58PlyP1s9IYFLne94Oqo9NdQPy
mS4wfX6qJMLeLEX7M3XV3ohBxzrR9BeG4f9HLh+0ga7HuP/8R2zwKnAJHurvf9x9b5++/xq4rH/n
Z9yi6DoNGDRRUt3FPg3C3d+Bi6LT6UmTpYn0gXoTuKO/AxfN+ZOjibq2s69H0hcNGOafwPGotq1d
GDoHf+13ApcfDRb/jFtI4EPBIlXBBZBVJPtwcM6OC1ufLBMzqllVrH1Oq1HsR51nf7XqyjwmKjHu
ayljHZ6xoW/qpOmD1MsNY1vGbvFQadlxEg02Dc9KhX4Y/wSAwEIVF3bdmw+cefSTwVULlFTpStGM
Fh2jeL2U7pfI05QLvMimNMxlVXz2omk4VeYonJGY+80IWnLXAtb/PNCMSvNZJY+SwbQeaZtSHsxC
wvCutWmDWeQSWDZaO4Hiek9sNoW5rae3v7zUN3RB9M/+Gt/xnGA80ixPJgIFyQp0enl2Ry8qmrw0
nkER6LeGWuZ8svQmHtEjEQVmLArO5GxYu9gqcXJI7OGbJdHYAxd3NA7zCG6vlTTTVGTa+nin2jnC
/nZkX8qU5KwS0PQ3maKOqt+3bbwKIYd0U+bm8gEt4c37IPeKkp6DFVTCNY79RVmB5jF20O4+N0R9
n4oo+p4YiP1FTVgnbMUKYO89tfVsBk4Zwx4fE/uTV8zUOGSn+NKpM8DRsfYI03s8poGU6lKhno7Z
pO9d3LFP8nI0L+HcZftYq9IPDp0vY+wf7wBLK8pALp8N+K6D42BrqFS1vfi5LFhgS7Q+p24c94Fk
kz/VctA677/zA23GOh6Veg2uBB8Ghdm1QerXZ7VMIpVU274PKDCV3LpNxIJtHXYSu74qBS4MiAgp
fZcEUBVzfy6271/AD3LTi4+TC3BQK+EojLyKFNXLCyiybmY7qDCAFarmg+3AEoUW3+apikr9eRFR
owZRN+5tBdDLphlV+ViYOhKtJbXkA50JCU7LbeGeilm/sEpH5XCLnvoejrbYLLl0ktBU+1r/b/bO
ZEty3Nqy/1JzaLFvpjRa7515HzHhco8IJ8GeINh+fW0L6amUqXrK9WY1qKWcKDMj3ZwGAhf3nrMP
RGQhz0TzePUWuZ94bSSEX+oNlzQAnekoVfbjGgoxHKpSpW91XaePIgnSAkVt0P5FQ/P3cP0PvzbT
FMYCV0CjSfv5z8Afx54wXmb6hz2qsYsay1tOi/CndzVfj9rVkM2usaXxlRmzNVKbzs51L0j6uzIo
PYy1WQawfeh5ZAWVNR2xmu4Z9PjhzSOH5Y6MqXXdzW5w8YLefZ2zebrjb6lNlnVEiSJ0PNZtpm7h
j8vnOQguyLD8v+jS/NtSRmPICiZXmbsn0dh/3nbNpklH5X62ne9EblKu27JAf47+pUZyTuvsL1bS
/+3n8SMZU3CesJyvssB/ee27HJ6AvXSfAwKjdzdJ3S2GX6qRUmMWG6rQ+rCL0D+MYj0zy2iXDQrW
RwuDt4qskf2IfIbxpmkBi8Z+CJyVhPIijZXjiH1ZhT6RDEFnb9D56WEzFLhLoZH2F4k36hnTCMV8
p9Pp2ZzbWPsA//HS+Gej8W1Fawe7uxL2iMQoVKfQlsMXb79573qjvRG5Cr2/eBjXbeKPy8tEi0M7
jo4v8IWAY/dfnwW2XYcb3fpjAtdNDamMeOGJRXOusjM3V27G7M3/+flzxv/7j4QPwtCBhrlh/6nz
m0npa7edfxilCo5hodfYKv00dosk/KtN648CTzYt3hk2Sb5m+h28PH/67TiqK2Gp/gduu3dPNV0a
tbovv5l1sslXUI4bL53WQ0FE0kT8jV9+Z95X3C4Ol/O/+Ci/wZB/fNC/FxzkJIMPBNHxjw+6CCs/
yKzws0Eg/a1YsEpGQ+ioB4yXNCkYbBfjJpsX/yVPJqp74aTiPav76d3KSf6oSxLJZnsgddM0mPcP
1Vz/cgNsd1HpylFH/pgMh7FrVR/5StVnbrA2F1cbYHlk4fHhR1b+XzXxf8/z/vhL2Sh3ebYhE2wa
x396cw25Bl0pvI+ysJqUAMjZ+2n0ZG8oXvX7cdEMD2r6+SvHaWASeTqmv2YVIB+X4H5iH8ICKEiz
CHFKFdPd2gAxMGUmg9itzfpjIp30iyxSdgULcSOVxGo9YQPq74p0cd7X2R5fmYpYxHkMo8V9mqhB
rBdFptHu+sTBV4Q9BjwAQ6c+jYKkqQ8YvpZvZSsscsqEeCqL1T+J1XLPTtsMN2aJRD0yx3wmjMPN
6cmTLJFfTM/WOOhRgv8VL9v69xUKqRSIksMDYKT950Rre9T9hH/zQ1mZ8c0ZlFdvrhkafWRk19tX
X3MvBsQxV2ePpM8jLR5GGWtenvIKBSZuI8vAHFEmm7Iq33xLu4+dVP1jX2gCQNrWxn82p95wJvth
SCNBdPnfxRn/o5vQf+si/0Mb9779VT9p9euXvv1ofzNt/sm4+TvV5p//9/8N5M0Vuv3f33WiQQ31
T/mvF53rH/j7Rcc2/karlb/gfVEU0ZP9rwatFf4NBBjzNZ/hmn9VZfzzniOsvwH3uxLCeKfQLfJq
/bNDK/CnEz1Jo5Mlwv+owP4nNx2EO3/chLmE8cGQHFx1RBaSUz7gv+77uRqkQLH8ilDauPSdu61C
gclASOM008TJFsI/oHLkWDqxN0zfbCgojd7Y1rwbNDky7tNoP832QluriPVShhuLjihW22iCoRKI
R70+tcu8ow92aiq0BskNWnoA+Bi93uz0ZFuPpvgotXdgHrS1ladjBJoUW+bPdqT/t54761D79sbt
P0WnSNmqimOtnDL2TdVtmtzQO1UAETX1lsyyTeIlse0FvxJVc/eYomDo5YYQmSaPSbIUG0XgcJfe
57CIt06PVsnBqQ5W28vv5kA9uuujtKWIWi99yuhUp4TBdKM4OQHGSRFuaL9a5Mawr1RaY0lnzGeY
qxOp3MDVPu4T1R2EHvbKoiboy33mGucOx30yfh/9UcXp1GOtJMQ489KfjFPiGl/15ECLsGjGHq/T
TpUaVlSGGJJJSjr1I5+/H7Z5RqBynRIzgxk294kgFruJDXLA0mNYy3bSX6LJ4Gh+DZm9dVayUNVL
EP7MbC9aPXJFpjV8HB3zTpudAfJFZ/s+QVRNOEbhei/r7HkH/FdAKYwg3bHnRSExOa4jadtnv7J+
ikimiCt3UlHh56/51O06LDV1nR+AR7cRQzu4Apbf3RpStsBj0pOobizno5jddzKrcPVb4ttafebh
HAv/dsJRM04FfcNWlyoyrc9kgBCCKX84oxvu74YVQ1gNcIVGFmLJTUjDN3NpwiPHzlLXeO4mMrvS
5NWsOQula20z982T677pp7tqGPFNOj42K3d9CPVKSlhwrmnY8fCPZSpit0zd8+zMpsTDZd/ao7Nd
xmnnkOQzI7PI1u7cmAO2xuFXl5RXGJI6zdwEjKY92izSLlNfZl5AOaj22EI3zN92ZtdIHBQmGU8u
3dJ0HSI7CW69Mj9NhJt1+Hz9BOz9plDimkW1qRw/34RGujeJ5xFLB5EmOPiDseVb5g7cbs0Spoua
mRkLAOZ5vBaXIcRfzeiaFBWcAMGyF22wtRx5n/j5FrMxoCfzAt9uYwRPTPAxj04Wgd1hLPpbdCZH
A2+ECtyDlcIH8sVJjnR47bgUclf3P/rmufe3mfGaZDNmLQJ7k3LbOEn4YIZ9fURdTUT6ulkWcb6G
jQx5uKmH7zO5wl59Gdz2iAOUdWps0a209zb3LBgyy2E2psdhdvfm2tw7rclQXEW2I1Uk6iGJAuNx
at4SKU5mj8qgdGOHFmiIE3VnzHe5JsfNGCLKujOMnK0/fYn1TRrvRDTTH0+6y4Q5rm24kSEs2VkC
gPWR86/oEZdWlYNbbrgQ7BUZRrWzGFw40xO99ePaXxpefjkqHXtXqM9cHWS2RFfb7JhupZfgZEYt
t8JdWIpP7SO7mAhET0hPsiSC64zXPcfuynWgLcRDU3zzMusrSeWmxC06jM9zIt8Tl7chWGtW1Wft
Txt/YolwK792NJf5U7fVpk6KbQU7LOJyv+myPkqsl2rSGLz9Tct9bemgEqy/EvFVF000lqSJuY+j
Z+11fsnzhC0CALWE1Gub764sWdr1ZjTTT3Mp6F/0L43nNnFH5JkrgHq7OkJenFXWZu6yihtgdgqc
6UHhEE5YLhXDDNjPNUjmLD+MjrMrFxRHgW3MZI6xAa5JNMxFpEceTXHR61sYfIRiQKTBE87qXWMa
W9ZduE2Ncd9RlvHhSf+GtlskGP/GL1+tuF/FzTqTnH7M9N4YnODi2O1zr7Hfp+pb6/j7LBWHwkxo
sle1d8QBxx4PzGS9CUzlxNgI75Qr9Z2GKxgRE1p+9m72QHOxjoiqf/Cr8PvIWytrfWFKSdSkZ3zr
OWtUXczf1STzqz/IvEmLng4Blgr7WrYywgEClt1XlXuxlBfVruuQujXJM7eBOwV24nuYG1g/zGNS
9bfT6sWtq7xdq+V41zTYWc1myhnZDbtu1cahc8wBjhDhZWvaP3ZVZm4WhXRdG3557Kjuw03ej+6N
zSjlzSOXkDCuUr3YtbmxGZT8Nkz9GqfQejONHtj47PXRyEhm4zZW8a5qkiCcqqXjZMxxWiexxjO2
Hfs+2fdYrq9zoZ3TjAenC35UrZmeBeiQoxcY7SafQpngGh1OGD2GF64POg7UKtGhsBM1EsOC1Ogz
sjF4y+z6qgzzozSUrxSpG9fk8A/96eKWIW9kdtvN5ksiki3Ub4ARoAZqdCuvIQCnSTmPPXymfaHW
B8gm07FcrZhu5VuNgqGOOmtud7M+p2n75RgzsZlg7j/NrvVPKZIejOreYDKwCfN1w8JiBNYYyB3g
YwBiSU7FOJwXJzvM4fpGizDGofdD6iKI+Q2cnYUreiEEKvTbo6kDGTPDYcsbqrirJcmWXKdsV2g0
1KXcpdkQ6y57M+rpvXGtt9Zqt6BqJFO88ZhV3UPVqh2qojflT/tMqSz2rFnFUAKDXVp3hya9nzUO
Hc7+3l+vx0vUGhTunkt7ZuMIcaiYRWQQqgBWCX1YjRS/7HDWsxd8VUGozmULNcBgPvbaJiLYLQvy
ws7t7a05CEgSYRmSByq1tPXeAQJw0cJuwW31zn3p+8m6KyRZojGRusNz7TSgYyC+fPecLnPZZZUy
ySB0lgY2ixt5DVVDa6XQ7DBMt8cWFhDEmcXfeAPC6jpxKIhk3t/WU+HvlbM4l0AVsoraORteGZ85
2dHTTosHy27oDdg5h/8ywidE3ImFd6r3xUqeZWSVqV+yhQY4VQHT5HWUiIaZu2ipKBEGh7jP+6I6
FR3vEZZb4Z95q/v7AqXnN2fB7x32lb4hPHUe2MJ693tN1oofl8EqP7HeqJ3XieEdPFuyHQetmax3
iZnuhrCla6w4X0/BqMsbZ3AYr+WFPrInkmo6psuuWGE4RNryOUXp9lYwTM7aTtOLNXFwYPeub5lw
SeBgP1T4XPjT2aW8eB3qYjni1Gh3SwHersk8+8aek+lJ9Nn8zeHT33kZB9KUJ3Yc5qG/Dfreu8AW
DG7Dfm4ufJTkKPP50addDCTDZZfK1WsBLeiYhyUgvAo3d8QHWH8MkwXf0fSPbUJibFgFyQOHsbHr
M7uPc7L4qAeNc9Ha4m4wm/qzJpXsNSOS6MZlXM+rl+M5XwJ+Xr1CXmn6lpQiGwiJk4O0ISryRrbd
PoR1UoY2KVRltcttnxBaxsQno65VLNziJS3V22KKZE8KCVo7TxCOqra9m6M7aNfmlJa/8TXu8oyW
tPmoaMG8SqdPtk1TTIfeoFIuzayPk2FJdtYSeC9+HWY7MTXWIfQSk+H3JAq+LmqrJRDZLizSC3Ym
AneDIbl1VDecGxvmJr6XH7JJTqrWb9MoAWle1q7/lqXPXbNO+DzH4rbIyCbLZUMJZ/qHxJ2OSZpk
9zoJi60zjc8ygHrVqX7gHQ2zG2d2noXW02Y1uluRTFyAkkBucOtH9Sjlr27i0lBLGG3ENN5Y3fyk
yK0gqul3bXjwCx5ua6r+RqYU7KX8AdW+pUL33s3Bf81HA37WDKYvdx8SrvMnb3Ru8uKr5LuMl1I+
JnmvH4yckzjJZR0reYUapuubK4ASuDOlbZ7mZ511m9TSpGGP4WOJxYRt8LyEK4NrKFiea7xBennQ
dt+fdD9wO+hKOha1tQ+7/mUZnW/N9d5icUlJ/eJkWle0ySI2njcVtyO4JCbbNRemkB5gnNGDa7zw
FDCTf2IzpShW5orDlQYgFAjiiIX1mhK5dVtJxzpqnYX5gx/2bbyybn/lbtbFdpYkRyUEcZ2mCG5n
4Ipyh0W2O3LIuphGk3Da8dL3t0U5DHeFlPkeb37eRBWALN6MKozl3NUoH/0B/GJ5JTl0KXoLLxtH
wIGjuYV4s3KPCirrZlk1AL+GltPPcZrJpEU2YcTkl0zxBD7oE5cAT9vOTi3khf5GQ62OVhgyQ9RM
6tAKlQy7tjBcefb6OXLWg0vk87sw1mLbiXHvLeav3Gj3agB8VmSNjlrT+8alOIdxOX+kTQmwQKTh
39vh/7+j8r8sOvH/oaPSlHL8E7uPP/CP0bHr/81BtoaEHK4087r/01IRXvg3pgYkFjA7Rnn2u2/y
D9Gb4B8xZ746phiSQVK4ak7/oXq7TqPx4l3d6e6V/379c/812v7HFPQ/cYIR5v+xmXddwtf59NXd
djX2IKP9Y1MlmEZlTcjyOJPUnG7BpTSVRwS1GsbbOpXW9AyjZzFOfjkJGggZYeYgv01n+STmzfmk
Gkr879rUebrtGTDRbkFTBrXIc5DTbdplLUBaENf0qJswkzujbYshizQeYUbW6zxnEcdNbd53ZaDD
zYrIbo1cBS3pBgG5A9qDxOhseq7N1r2duMrXh4S5S2Nvx8JdGXOuuut6ZELdUrxSenfF0ekaBQqG
4udrqlr9PU+Vhb5O1yUbCVkKFAo4JkN5Nxv2/AzQC2M8B/WW6Lp7wbZAAPtAa32R6K6G5oeYLDfu
R0VAMWoSQwb2eZ3FKTUAkWU+Rzcct5xXFD0HXnCmP5Xp7NccdbfJZK0o3H7jp8S9m16bHJcxPLu9
W97bRZ167F/2hkbcpV9WpuiKyB+5TFCFSz3erQUlD315L2787EJ4OcdZru7cYQYek8HoHQjkvZJz
giMDSGtjLiBWbVf/qqlAYrPz71MP6PG1I9QGzZcplovtXmftDenWapYvJb2t/QR5B2By3lzM0voM
89yh7VQ6sZO03QvOdrUtrKpG51h8ijT4Xs+NDazUaPaesf7AEyruDRuctAVoMXLUOsdFMML+a+T4
VITD+8JL8Ni2/Koq4OJV1mnyUlhL8Z2gzvAgW9g/osdErVUAgy6tkPMF/jTMz9KcM+PnRGX2ao2G
BCEG/sR7ohpejl5YJTZXSbRWPxmEBj4LshFi09v0fKy7XCIC2LVEV2uEQp5x01qrE6DkusZHkm7i
P4lZ466EcibGMo9NkrBM5JmjGSzDbaCdzHvwFx0GDeWQWbvBV2ukelluUvb30HrIGHNMaOombZjy
1Cu3rWNn9RE70u+hYHFopjymRtssZ5CsJo00ocynqXWtD3/1gUDpdcZonXWXq/b1Mk69OkhUsxug
hOsSjRqVlie1986yhX4kyGNBau9O3MUqfcgK1d2qJG+/bEa7oO3qpiN03vBOU50yK00Ln8z2pk1K
0b/2Mlm4x+dcZ4uxpreSTvLOnO2H1G/suPMISdaBGMEhVV4GODoBnQd/amjHc8V+EZwss1xaf993
Yl4PPfIBpBKzOE9miQQP6hfDWwhNXBmWbZhZLX3FpOtv+rZL1aEn89vgIjMnqomaYgk/QyreQ+mO
LbC5LEFm66RpchhgwNE46F8y1bjfqbQI9wYp1UTtJKbdMrTZA7Gyy94XwtyGwgx3TVAbO6dTIMpI
S9wESQBProI+DcryfW1RtSe67o7m5IpYgZ6LikyR7F3L4iLzdT0xIAzAE6WOnQf3PUDDs0ra+tim
ihfWpYcV0IlC/eqo96aifdRoCJRTo4PbYJ3yD6JzakhvLPt0WXkYdhpGGO34V9as5g7ulPugmIJ9
35sZulfly3OgxmBPYHiwDyzRHwEHGJsc0CRTpTa8IaUkuANbZMcNl/aD4cj8PGWTONMEc16ka8DA
Q3Ib9QC1t8uaHynfuyeD94RWKT+y0Ev35CwAho3w96cKX1PFjkVfm3j2mK+Dnyu1ev/9DVJZG4dm
Xm0kftf/gvCmXwq65cGtsg/axfI8T/C2ryzDY5rV83Ow8EjYe5N7TdnGkJgbGXRqeaSQ07ve8fj9
umnaTUYDGXhA6wkG0D4S0AU1fF6s+84fp21QsnokMutNO3vfgmTJP37//Cb0srfJB01a9PwbBnS+
u9/PsEmb+dmYK30MlJPNJJm73Hl59X6mvRvc1nZm/5xzzSig9PMPKsAa4s6afxSDrd7rOlk/52qs
KK3Swbr2Ctj65p6hoinouaUifPb7eXxSay1eJbooQHuhZCBHBFJX1sHNhD4S6FUwfUkKptuiD/xz
aK7hxlR12AZvNl4ucb3tAKsrrs8YhRiv+kqFdQKcCOOTtHHDTBuwVCYMb/p/gz7hX+jpwflucRR1
Uzz30rVPs7/Mez1590ljPOmueFy8+jDX9ho3AWRAd9pbZX+s/WFnDcthsO3PNkBSZeSpEwdpX58M
4rairA3uJxtVLyFMDwF1+Shx3thFpzbcgoHnV2a/X4UWsTMOLKZlRXqq6FiGaV/sHDqi26QJ7M1C
FGGEPyTdpjI0oirInHOPvZ8QtHrYkIdub7ya2aSfuulBeSzxfvIq+kW9/vA7k2bdoOiDT8srIGLJ
82+eidb+js7qhwvWEQmseDLV1N1xloSbYVrqAxaVapvD4N0uPlvxsGbhlhZMCUG88F7mhvT2Kw2Y
HHaQ9P7oizNILLHvmyzb1sqc916fHc2wW9i4neBrNvrduviQq6HBLuXEkSXXR4zfw1momWGCHY+T
Z2MdNAu4g7T4W3dmIDGBLeCmGZwX6CWbotDbClht1LbZS1LTLhJTQp+o60+dzt86ve5bGiuMkEdv
ryFtR51Z/JCOhKzqmfWmbCz1pVE5MRjvjTjs6RAqSbRfaS6HdRDddnD9amuEcx3jFd0IUPy71GmO
zjJa8ZJ75Q0oepdRaTXHKJyDbY2oe4/UQZxGY4U/iX+d9zXfi3lBg222Rx1e92qwuTpd6o98oavU
29q+TARl7NNpBJ2adOEDjdXu0ey9aWP7pRHXQRk8Ncq39mm92IeiSgDcgRalU0cmQ4wOhy4RSL/6
MGJruKDNB1p+bfHLENlYUTrMeQCqyru1r8r7sDSrHXs1VENzEcYFaIl6U+gTUKePcjgG0g9jCtIg
j7iNGAdvodHth8lPZNDLXWKZ061RAxpsCsckDaitLtLooEt1WNpMDultQtA3bLiQyUbiDPZecbHF
kzZmd4lRdzusduq5agt025NoSLUgqeI7d0ax9wdXxbOrcAus6XQcx8o7LXYOw3XuxFlWQXEEZ2me
bS/3DxP71c95aFqWZI7QsVEjyzQtbuAfrrTgagDWnrNkTAenmX6VCCuQJmwyGTPRJbb0QgMvkz5U
+Fy3S5xKMTGmIBz3RsLLICXCH6gVm/aWZHYV50CedwQtCQC/BvkLkyw2C7RVeqDIy9vCX76PFgr5
nP4FUAHlp4/cDqbYd8d1W89TxmW2cbdTPeR0srOSuQsemO0AETXSVetGBpU6TcdpeWgnK7y0Cd26
sZh3vVcI/AtT8oP/cPEQwnjcaozqLDG9vowzCROJoyNPCsYQU3iyp8WJvWJZfiFU8X4GrW/shedv
ujYtYlnYzkHmwPOQWk/7GV4AB6Ln0ytv0Fe3kjMpyJOvsMLt6NELpNNWvEO97m9NJZuLA3NwM9XN
K4KAArGqQTKCKrJnmLfkanAbP3qNu2xsTQGql8HbEk8lt4Fff3GiP64WfYGEoywiuOVuDIdHrMhY
Mi1o4RzL1nBQitMkgb9/cZaAaZqY2dW62X8rQ/1MDBpQShe6YDgg9PGovVxhx3XROptyMjnMUmv1
NNtlrXajlX8SdR8Ck8k//HLl9FtJvDeH7l7xjkVF4DgQvQZO2tbJNpQauGYCz4q8AvAfdpp1O2r/
tqpr64a7SLWv5zUn+LHMXjEKM+nDQwoBFew67odUUypbm5DqOxoyAvTmmn1UcbeLUkHWvDSsjyAv
+f1yo/7Q1xVBEX9akIgyH2lw7jiyvczXmQ5g1O4MT7Xma7KSWJXhSF7AvG6ksTwtdeDRgmfoKkFd
RWOPPJ8+/R3ZcB8kIbzktWPtDJ8ktUUPzHgLT+z6LrliX8uCl35tH4VPTRmkwfVL/WVfbeay84aH
tCGeTBfdr6kXFLodszYFgJR27Fg/WZk/XAh0RnljSQ/eqLCu9qogZ7ENyWvftaKNKbDIiqFairBc
dsdCKmcf+pkCyRr+GAe8OYU31BusUaAclZUcR466Q2mL56Kxj7agSUhTyzhoW3r3Y0EDzTHXvciq
9ETMeBqXTY29wyERuU/JkKHRgmR66Nf9xGOMOLbtesslPT2mDJpj6sk8pqljPCaZLd4mFIrRmMyX
pR4+oMCWLzXDZ4e282Mv7PwZqq2FEUTZ37hX9bs5MH52aHsRy03shX53b8zifjWau8onQy6g0qpT
cY22yetj4VXL0WxQ2rFwP6G93xg81zfoum5Euc73iHSgL2V4Akfd067CEKRdDCRu2QPOtMpi72rE
G1FYts7NBGn6cXICvetE3sFfvlKRrQKkebjqQ1Guydap0/A8Jinlmfju19lw64fjHNuVGH8leaBe
bWlWTO9luHPE5B7Yv4CLF23yCuuuviulMe1Xz01u6adxhCUB2O45KGNbUvMkPEzPmNKHybfreF16
9142GakdXkP8DTOw6dbVBRkUML9u4dYwQK8GfZezOaMjsOeI6IDuTlpLtUflbOCS4xa/yYz1Z+2E
K33mbLzMSyn2cNXziGLFixZHu1y8u+HTwZRF+WYt9Hg9QNxhldUbfEef2SiplHyA0AvIhr0n3eGm
4cWeitb85oKrAzuYmyfpdg7rf6HW0c77Ml1B7CShYJab6WoKX+2nLvGfy943Lumo6Z6GV+rePAkK
83Dd0MpPz8zYLmO3iijVHip8q3wLcIMdAqd143YkGbPU3XicxqBndtRdzXae7HbeMicP/HaohPvm
zkFZ0kaDPblPa+58U6hfMQ0V2RANgJ8fkPeuWxla/WfjVc4G9SwPvTKTInINKpFhAJ6fTCSArFNa
HlwtjHPt5UkcDNyhqDZCRpzl+NQHFm3HMs8tRtb28piBk9xyFy4OTe1m1H/5cMMVVW8bP/WPI6x4
UKVT8dyEVfNo17A7Iod99razyxXdsVZnG6z+3ZAE489lBollVwhm/KJMnyrCKqJyDert3DgC+Dwm
8iYcMAUoYkyYd3TfjM5pT3IQUF3TIp9RMLC5aNgjr32WXzICh7Gf36WZ8b102/4loJ21KSy/3LUT
tWsdJt1+nd0X2ZXutnCX6r2zyu6mSNsAmO8k3xjklTcD0qCjaa5o28YW91Gy7AfA+DeOW/8y6OSe
0ylbb5IJbqnpYPeyi1lTTQx+lAW8cmGe9geHKCHm1w4jqCT90cx2v03y5HPs+mFfqupWcf3q1765
V/5ckwCweF+JF2D+SdPhRlPxXWjyyr2PGwkZ4Ji23+vaLW94dDL24RXt/cUKY8PI+otPMf4wcNk6
BE1inFuaDpuB4gkIejd4sfB4Wa7PCLYE5luTD7QyLV+c0IzJV3LjNesWCQO6yx8nXHOHkfSI/UQ3
D/NmNe3D2hebUHXiPWwTh9SLlUSuLqmeUNbPmEDTlgeTdaeWcmjXt/QYQZ1dubggSViE9uyiP+rG
bFstpFY0ZNhsB510d0WOf36GrrKhoK3ieq6d783Ch+rHFCOhNjokVm1XPa6U1ds6M8WLp7meZIwn
4sHyi3197RIY6WDsRM5puxTGMewMfeBzZcdwpplEr6G8dcZSEXCr5Ve5SvLe/Jb4j0KXB7+p+v3Y
Vcu3/pohZqShwm9Zp84Pz0IH3TZr8BG4DfONtoa66+rg4PU1eHbaNu8gkJdtLp0UNPOgzZ9EUtev
mrQLWKtyCB/NNjDuuzU3ftQhQjF3DNRGa9/5NdBOitPiOt3KgzkalrzehQMdGosEcBooc/tKCyr5
HOq8uUtyrTe19pubtNWMVCaCHEi4RojmFHdTKrvDoHsKGzecm+/LPDuPFtKVyMHH8C2QrWYLcYLP
Ua6IojGmHAoO7mozTwuzNlfkT2OfsAk3XbuZqutFu17EqZlNSA8wjDdOyyHUAMnDuFnViHudxgxu
iyKQZ6wm8tMuwBRcjx2mbKNV5Q9arcw6R8arkdeT0zj2yr+zPVEsZ+RckqRXD26yJNxQWLqIndZH
j2ZmkkMnN8czFuHu6CSByV0t7cL7es6hrYRWcWu25LGQVIJupyTjApA9Sv8xC8a3ykyNOEHH90PR
c3t2Ui85hx7yo3IR1s4K0+nUIPDaDPhZqPWE+DW0DVZcQz70XTo+WJU/n5qkon9WNHKfoDYjA2+9
RaCd7kf6jTe5XyQXwddGUbqED9ZcmTQ4cRIuQ9netomRnNhbq7usMO1t5XbzPa8HwuYl1T9DCqG2
ST9tBNTCNZ4cmqs3oPffMF4/SXulHhoN4EzIr2KfZYLS+mdVDcPGssPvHiA7MPH8tjbWZZqL5bNG
GUkVZMVG4b94E2hDLBj+xljSnWlqvJWOYTOBS7r/Td2ZLLmNpNn6Vdp6fZGG2YFFbwgSnGMetYHF
JMyAwzHj6ftjVlndlDKv0uqa9aI32igkBknA8Q/nfGeDn3jtUMiuNAn9MylMTM1TFlYZyXxOM3DE
y4uyZ5aHoY67e6WhJLdbtmtJbHLcAW0fsmoMEkSYh8YCD1N081Ncsbtu/CYAir2B/B3ioKHDi/Th
bBhMEKOo3HGDE0DD9vUsu85cLwy5j6QYi91kFJIPfqRcs7x4HfuQH82sy/bAn7rdPLUziJS5WOt+
fqhV1J1pk7KYZ7v9PogsQ2nDkx/YN5TBZtw1vhbabPCRb1rxVqrF/gL6qu5R7hHBlyOhGS0aKULB
ssBShrsjksZbaR0xKeAfzQ29lc/ovs/PY+Uzey27YkSrV9FFZtlLr+foIRNbv8myTjunDTGKpI72
9oZHin/tCka8PkBuNBLG2miRWmnzWOKP6FgOO1YRNm6U3A4d0wN9FNq6JXMO/HzKzcL4toegsPdb
tz5XzJJCoUb6KIsmW9V89t5lBesa2sH6/Z1xOTxM1XznV5TK6ZADZFERVV/DTvTSWZk+/qAGC0GQ
OtMh6k2Y06KSV2NW7806e5ZtfAa3jTo109Zaag4bfRbplR63t2S6IuoQ3RzEsNp3i++4az32qP4c
791zW0W3Ur0w4mmCAdAvTZSXQNyPPcKMLnV7aYYo3ynH+nKjQcu+HaTFBTBiEQBtE7S0E9gVtCYo
NJI5ckRLJOiM3nXCzU34kkw3Q5aXe68Up65rw9asX8YZhPtcCNrgBhO7nT63l9047UNE2mThhY29
tKED24btxsLONFVnO6sfJof0d6GYyVaWe6p8tByWYmNQgSTbgFYgKaacsBJ7MnQLm+leIttVHU0s
mVVuPQitfe1xza2AU3hBrImJJ6Z+jOq8D7IZN2KZeO3R9sbH9pK6xkhAD0upv2QedL/eyoed2/sP
tUvJ1XTWdDaTlMADelGUWtI6SKe/E65kO0Ie3FXBZNxiCoBe0odxFzrVHPomgtvEv3ciRiJZnW05
6ft13pkRZ6/09kjY9AfKx2yb+h+EXMEoGyqGvrr/QB35zHqbjAmJ7N+qk/sUAfjMPucqx7sU9rqo
zrZmfIpIMGiSa9wPK0N1kmX7Uu1G9LIHy5u2PDELzjQuCWGk4xbAAQqpogoLW34OXblPavMxaiJ7
Xef63RLZ9SGLy+xE7GMQ+0a2Nv3qzfWwmauSvsdIB1Zbkd3uc4sF+hxdvCF4Kk5Llh3okuLDKFhR
k0/6URjyIc7TN+QLxiGWGnaI8RL26RdskihYjzFEo61FqXbCcqkgCXuoNGp/2Mzu4l/PlvlplUNx
n+sk6dWY6QMnkfLW8poBAzpEYLRSSUDzrm7jxZy3VdW/phOPkdMYj+s0eeBIR+hVjhKyTz9vzZLF
zuDW8Tc5SWPd1xWXuA62gbpr341s0UmsAX3hEMJVlftiXF5BWpzauA8XCx0tlMJDkffXNdmLq9SJ
SO4rste5tm/5vPeTZW+c6nJ55jzm5gb1Ye9s2zy9n1p8sxmrP5LDops04YeGvjyqpp0Rw8o7Nm13
1qTC3kz20iFl1STLimfNxigHfsNGdkc76tZVn9z0vvGkxdzqctrnuZXwt/1nXhDYGGnGe1vqe4e7
YeDS2I59dpa6tydf595wrSIY7BIpfXxwrHwjbGu1+Ll5M2W1gaOd9Z3PhHKNPepQ1C1mExJBnhJV
vTiktifY/V+bSbtxciRkRnuPmAso02KQwSWuUT6kG/a88kVfsqskmlZa2a15RK2nQj4CBU9pXPyw
cq0rWIztxphnc092x3wVR/Wuhk+ODji1N2lJBk46s+sidGlNos07DATMMMrLD4M29pRZ0YtzqSyA
fl9FbtGvYWegQu/jdkMG6WuZ6ONmWqKzSdviDLq+UU3E2cB9VADQXMnav45ZIJBhhKzPS3wU8QZS
w9mqBBCHxUEyiDmnirrxGrvCEbkYA2BazU3pdikkC0u+2GrubiZhZwctS9Ozry2SSYLImKa6ZK5Z
7pY5SwqlQnPDziwG7lzRyye7ycZ3u6FgbyfmLlzkVfEGBZNunbravkT8SGvWNihH5GailCPu7dNF
oxOAGYfroPQejtsSD9Rf7HRLvWWfx+gpGWxBkpN2g4E821Rop9qK0oRk2LVoyTbpmSTD81qng7hP
PT3fDWIaLn6DDzvPmTywpGJmscLPvOcbDKgGUb7MfbVuxlpxaDjOwRzLO6N0B1YaWpj08xNk/kMj
cuxiun7j9mhTTCGLoIyapyLpb7BbPLIKzVcuIr2V5trZujFita8WNaMj9D5AvRg05nq/HTA0PfT1
gDjOzjBouHsv8q2wb6wosCZjXvX2cgv5QuKTHeqDGpa1W0C4IM/1deg8YrYaLM8Ow/kWp/mtwzdK
zBX6vdShcI3FdmYxuiKLBR0QkJmyiPL15EVXeRnfCdT6VisI471YaHn67Iak0FdotMK6d761nvGt
H6YiUOwUN4NMsWtl3VNc9x++juoeBfI8uc5msOOU69i6SXqUeDUkb6zu+oeLSHGnuV6J9p/9nMgT
QelgbgZvadZ9URxVR9BTP8IkEdmrVrOMIIyHUrG7UhpQHDtpDAKRmzsvMmi5nbvOFeo6ngieUNHk
nlRt9+uoY7w9lDyVOT6tg1cJVN1xvWYHnRy6IbXDBSfAzgeexSyuZJge0YQKty4BZ3tPhk+UUSVz
55x06bGtMHdgK98Z0XSd2VyG+uVBE9FgIDrelHWLmpq7Y8gtxQSIDS6E3+tRJ24HxB1mNzFjtU7T
POxZ2BNBTaGQe2bCXTen+4v3l9/SFGuNtmAVFcPJKez7YRnczeSMt42FYgQL0lPbog1zyEzjjzrZ
pwPe14kxRl2eu7gqN7NZFWedMGIKUL8IDJtGRcwW3U2pCYKMYxq7lLFwxtzTehosORXlTR1Lw/pa
TDT666hhe79yyTIZ9hYRLflxIiRpXklyfqyLMQHXhOEMudq3nkaQFw7GhBy0QjVsolSsaVlIfM+o
1szR1VsmE5wRomuX54RR3XTbMkpCHcswciQjKRmdc0f/WW8Kz52TG57vkSLlpp6/Lzk2H3wVumRe
X2LI26H2VnmYEuMQQ4lhVVIHZdygH8sccnFOqD8oCN1ZJK+NHGMLybkt5J3JUoxqmus+T0+Tk9b9
3YCqjcI1Nhu8RmiUqkMVJ34f+qy7Gd47fu9C+8aQviVPQbFrJuom144xs9f5akRCioA5qhlpOfhf
oCx5Gd3Cyh8GI52AEI2T/VKRzqcf/NlYLMoadPXdhrrH9a5TxBNcx2OpuSsUd/N6NLIUPXrp+Teo
KbwriAvvE6m8nkIibw+DGxQu8Ydd3o53HnJQ3Aay2bVRRHznmPbxtzIb5Y1GkBbCzKpbzABe00ju
QWV4e4Qed8sgnIcyzl9iJUI3SxiAG1Fg4rwJ49y68cby04rIM0SBU66yWdm3LM7Rimqe9AJOw355
grjled8HpczL6w/u0b+gEmXncsAgD42jj8TujW1ZiK2fqS2S3oBl/Wl2UgOGp9GtEAymrEKShSUM
xIFJmCHLi2LfDvxllXXL3ihxyqrmktstuumpWZydVFN9jDqT5o2y9ziWyOhLfzIvmW/JWlw+pMqp
8Lm4aosFu963kz9vR0u+V5p3hXW3pEdqDqOkxqM7mjjglmbitnSSDSJAK3SJtwr0hDtk7ITxGLWC
83gy3TNJWPaa6eWMlCGL9tqg7OeZ1Et2oMszIVGfNUXHupvUNmuXaCcksXZx51cBWMHsuZL+J+JZ
nOl1f1ULlW/rYXxIpnQ6Dky+bpvGKzbOKFSYpfq3qquSIE1anjKWxjxaLTIOMxo0IlGHrH4THg2t
j+XfntiTT0m7j7pk2lRo12iqGhYRzXxgaWfthM9D0J/Rw9skqW2J8napEsRLn+BPAW453cZG5CJ0
L8GRmz4ab0LVUNAK/+wJdWdXnnwABAOxv1/c2wuybjc2sVizXGk+orHAmkYI7cZvnIndTGvsWiD0
R6Xai2CVTW2iTPwbvHsMDRasBtVUe+525q6ed0wR03w2LA4Y7i8bqxrH5dozSVmrct9ZQXw0IbLm
rwSjlOs25dFWm9l9ng1TAMrQ27CGvV+msjyTis1a12+oBgU4gLVTZtNTbVslxQwaqQML7x47ieSz
XzEWnZ0VEL3lDXmY+Y5Xz6lvO5/m0GSqb4RVYUyoBeY6a8NOT/SDk5XyfRl85oGrgTd6sotyqS/J
dc95aqRsGGv5iLLNOSJ67APNYsHZL+qwXI6sVUcm7dn2ZMU6rDoVyAWDRmfmIn2yisZLcWO02rKj
5sCXl0uI+lMyguCKpgMHGIW1FxV5oBCJG5sqUtgRVG9QdbUV0C/EwDp3n9X1k/dJ01eREto7/oaA
6+qkYDPVdjMepri27zTHbQ9eX5rrKdHcmwsBJWQnkV11cwKbTVYfporNMzdxFeRlod3WeXkLwFLu
ldLse9YiW0bHX47KvLWmspM7OByFi23fyt7ocZwYkbZeXOLm0AAlS3eE4PvNKupHNo9EqqXLpm8g
kWURLbKZpncTts7AnplN8RzegVrQvqoGjQFZdEE719vMrGpMTsu454QIQa1Sk3CTbMhUm0H9Fbm9
RuZt8GR283Ms9HtigxmAFsaWzZfE/TYepd2Ze5O84QBWnxkQQx4uXs5nP45teoObG8iWX7GP7CCn
NXMJvQCBwKMpO3EVu6VoaQzJa6wzpQfEPXV7I8EI2Camelyy/AmcMA/vvvmkAerukOChcqjH+4Rj
l+S+epq+XGE/MCBKMds6l039XVzqSRApX1B/jw+UoED+dM4JKL0oqnv5vPilz3i2GC+Jcnw1RsdO
fHSrS3cxqhG2LL4zv8tOseM4wOxG8Wjlrn0uYL6FCBnS7eSb2E2tz9kvl81llM9rM98iFJ45eO/W
mxJ9bXcSRDtjsjG091733A1zIm9vTql+5fWkto0RV1hEStrDqAihRc+F6zRzMJmiDhhXbjdfYixz
A7N/9y13mvHc50a+LbJ23hQgI48sI9srawI+MujVZ8X1uJZ9mh8bhWx1VVbxl5ukKIUarK9TyET/
NJvcaX5zPw41cjaWFruyGUABX3zzQ7IrLQQdVrcYFOMV0SyWnnKpmzjshY80w63DhkVDi/KH1fvB
740duW5rc+6KdYn/ZlAoItrMuPfj7kqU8lSa6F7xOwyhLKFHoNR08jVko34TL748ZZnSkO8Q1OOg
VFqrqmGbGo/G2k0inNTYEHatsuWuZ/DG+0X4lfrzU2l0dVCIhHE+nxJumhhZb1au+im701rtSevy
mf2WL8ESAHHvxnnhUe/c1CRKH8lxZKfFxpx0z/aoYcMJEYPuWNWh6jcoyeuaQaWV6wPiB++1ILqR
CYr2YREUvkhi/zrG75tcDacR10OoEddZryBURBy19tdl+LwfF/FlZJ3tBYY7dBtAVVxcxkJ6GB/W
Oaogvf0zKOR/QgY/fKmuV1//AVeg/Y+Qqcxbl9bV/wLEgA1n+f8tiA/eoMB+/qiIv/yLfyjiSeL4
zUWzbjqOR2q9+BdKzdABCVicIWBPhLjgT/6FGDDs3y4BAEBR4Ax45oViz569S/7rP/3ffBKSwKhZ
OnohSBT/Fl/gJ1oUqPwLopjVl8EhKkx+yR+V8NhPyqUnnmSHl7I9Tg3DA18UapNOJmZcy1JX8UCw
oJk4KmQpT7yeh1rjDx/WX2DKfucG/V86ye+/BGNG3o4DO07/UzALBUjakaOJcuEinrRmxCJamSl7
UyczLmyZFhiQIZ6+m9VSzOHcIWkoB6+sQVBW6WOZc/z9+ldCc/wDd+ECpwfeYJDEYYA8cqEe/fTB
OPEE5AF7VM2KVAdj5aFFl3Kic8PsU75MYx/f9FVNsL1GRnWAwB+/NUkyPo5w21Q4pfxpZJBMuA4H
v6aBCZjHyrHfRqeJvzvQfnTqpzLCeAf1RG6Fq4iKsrtpeSlmECdUVf0HGw9FTrgtO3PVWRbu8y72
eLKatVnsOIra5mxF+UQkaWf5L9DOoGYJ9WUT9PsdygJP1MuF5Nza5RhhmS4mK1njbESXMnue5h4w
LAOjqsukyXYpy+Ur9r3ZsvJHg5KU5/cUH40YoeMWNeJQhcSI9oxqvKUeVuaiyeZAd86gFb4N43GR
oJw0FVGmGxP2KgaFUhG+ijo3RivHIE4Lh8mvGoiul21t3dYNUuw5Hz8JlUfvPYjmlXkuPgSz6Jco
NCCrJARoOhzencr7EwS1+kWT7hAhLGQEC3NiSb91/KdilbPNQvCkzMynxUv4fZy4Hy4IUVmyyCt1
rO8Eq0yr0jbnacX0YXojOQ68X1ZXUHi9sags3sNEyUDCNwOQeLJZoZXc09NGAYF+X9rBlqvF6BQ+
StDDPEMgMshNK1mPrJSj7H1j90vDos3BouZHiqA2sxjNa4Gz7gvQT2dvqeaRTagUdoUXwexeM1nR
9x2FZHkaiTd9HdUywHAYBnWybYW8zKsgxQ6uaTxVbZRA02AYe7tEg/Wh7NK+mrUiK9YpW4hHO8kT
EH++0nHwuzEK3XkS2hWCVgQRUxaZLV/M4jQUwOOI8dnI+PxpfI6m3cErZ3xYFohgyskJar7oGqyw
ZOKQdaUJipY16XuP5NkLqGQ1tqU9L7oikQPvayLGB/pCbgZfj7St4w6z2pqDqXvrkR0y1/WSVQ+c
ZowMfIwnqM1pBolI5vKLs41WIRt6QEIUm6d0rnjsqSIHiwRXf46CdmhFf6S+hv2Af3vmkatJtO1Z
MyGsKEtFtGy8dPfSpa7Gh4vLnwWgN3/vMWecyPhtivXsdSXbgKqu673rdIPADFfSC+oaGseVj22O
4HNtVifSaGPnFkQbdaA9lRQihpw9CAcIcp+9hHHprCdPsixCkY1fHOLikvrFjt+R3VuiDfcZz+lM
MHD2/Hc5O0xTlkU/Y6X86KIocNWhj2zznAvq/NWkVfxj7zGep+8CLG5gtnqyIVdAhQoMo15X6xlN
MeQB7qk0d1kilp/MuM8NCQAxHxCt9mFhlVQp5LzGjCCRdtotp1vRDSxyu0N6mZMpIIjYDSpbD/g9
KFgQRlsMU4Ad9iCgQplI1F3pg+63dz0+odrpNlOSlycxLYdaAlVg+IsI0AbasWb+YnzvUnt68fTm
aKL5ZSWbMIk61FD+kLsybDK0DUwCu2MNNSXZyXfHgxKZvbYqi2zW0rEfvAt6Fr1FCE0vKH0CFvJK
OFgmBJ+y3osNyiYZJHMdIOU+GoMONkElt8mg3eEo6FdaE8Oe8W/Rircb/DEDLO8ZJcYEPaA0vlIW
X7dGjf83mZ1nwpnPjV5ci5Kg7GbsKGPJGQimVkZQlLEVV7Z9XZkvzljcJKmxW+oZZo2hfy7x98Yk
xWu2abuK2js0kzURK25m2ZFWvT33BRdfPpYpU0P5GEnnym+LUGP6s+4zoMe9LYmiQWWWr023pSWk
hSdlYtzjy2a8j6cgL9vmtk3Kx0hZtw7FbSzU2zB1eK2wuxBemm+MKF1eI51BhmunYFRK9ALz2DPd
1Ztiazmlv1GxdYdkbISj0K6WYb5v8d+Qaeg9MNgI51KihE6d+t6ikjZRT6/ZCMxGWjNXM+EYWPI7
1CnUpvZ8B/4j9GdySoETXpDoUEgaafUITObrVpvYaolyTbbqrUyX5zEbVpdyweNYOVmW+WS45X3E
ib2yuJA9/BZ8LzHDCjhXb8uSXmERuDbty8R8/vDUp5H4YdMqjNcdagM5I1P365MXWTWylgxvXOu3
zYs2GsesxmmDQ36HKue6NVktXPTtw/s8p2XAIhR9fqsTA5Zs26G66v16/jYZUt8UUrdOFc36hmxO
9RSVsBf7swHxL4Z8DiKaUb+ug5FYimIM6RW1FZab5yFuXkFxnYR360PoZzvqnkgCPBWFWDMRtYNk
YbmjK2ASKIyE/Qp/49SCPt0sKM8u7lUUuUsSZmiwL4qZbKcl2mOTF6dRxNczAtrDYvsv2JKabWoq
9trYgoZQz1sZarPf3OophK5O2mYFJBkWfhbVoWOgAecI2061eIzMPDmDoTyZFkM2douPiUUH2OGZ
X2J+Lk4Xeysxcm6b2gSsjaG9sbFL8ZtrSHPi9qGSHYl7fK/WqmYE8QDOMJBZ/LKA4Klk+lqydxsG
j37JZRzt1EbD090pkTk7eK5dF2kCpoMb8G05EV+6Bvqag5UUeUSllnry3SwwDBYEYsmTjTKgjZhM
olXqb3miMKWJgYZDexqjp9nV533ftDvL9efjoLWPPvjcVbn463ZiB1d1CToYQ95cQkIC4kmOGn/t
pCyLW0ltytYxZ4w+nclhqvNjWQ5YyE3nwRBZgdg7PcRAH4M4Eyl74vjIJL5cWcu41RdWOqONOsPk
oBOs3xG1i3JrLgLviq+3Wo880zyjvOSZBIF2CFSJkZ3s9zS0W9f44A1eu6os2XvDHwdR+VhZ7EWN
xPveaAi/Z6s39QAlxyGvo61LTPc2d6vjfBnsZMjuJ1e7phwTz/hNv8xRsf3so201aOcoFt7NVKO3
Y6Z84vitblJHNh+kFqnVVETXHpK/1aCqEHNE4LXqiWTxcEkmJNix75/0mLOBOjSoh37Hwwv9kO8E
pogQHszoLJ3qe9sW60m8MCU5Ga5NUYQtm76bKi1eWygKkl4+pNW4N0jwQaXOg8Wc34i+zm+cuLyR
KcjytZIj1xpiuzHTP+cL2zj+cLvkJNC9ATk5uLV6qnh8BZY97NB+fc5OOW/R9WxHHy0Bkb2HtjSu
Jdyvlwp5C04G0GGgNo66NLWghJ/flkn8BoNm4dh39nrnzGDKFufQ5phW9BgpBk9zGEOPIvGc+7ll
6cUh18qnYgJntoIJ0AILYOr/pbW11awyrYiykOyh7HYEryODqdSwH5Zx1vGMzi3WTG1PKYuzNlOB
MwhBcqrUmgc2RN5rJqb0FZVc3Aaz3nrXDP6171mD2G+nt9zxpg+ZBZlqP4LoMbUcKSpzlWlfUjFS
9hSpJ7fI0sC7OHlbFBfWx/LCIrl88dyJNoCw3VfCh7JQz+ri3e304qsqCB6EcpXRgPRFiy6lWE7W
iAggEAzuz7q0hB3kOHH7lWKjztGI8ZExou4l+dpHhfcWgwDC5cimrwrcxbX2eac5M/1KywgRadDc
b2drlPuq9pW9srXEIo2X3T/7EtUlG8FHK88Vy0HuF5Ew8I1UBu6xl21zn5edq0KsMkMcNoRdvdnT
on8AfoPMXFcifTZilCSB6zGupNdgGV9lWn6NLVhdZz60x4tAv9CuSt+TRYj6kSiRpe+meyl1/3EA
IQ++G/ZqYMZWbh5nr8mx5mnYJYPB0nhDSDT5OCc0RXsqWPw/edxpfPqMcwYcbgR/IGPyGjoa3etu
/BwUWsDNAh+cACXvNu2jiRIqgjWA0oHQ8JWmz5wZlEjV2nE0rruaCJT+0FnJ8mxDTJJbPTK0LwPS
rBPkqMVv52wyMMRRBGIbYXwFCgxZBWI/ObEsxRndeygvJu1eFdY78vnyhG8QI8Vo7yePpdBGCq2/
KZwm+eRORxBnUQdEAaPDeAl05WXvfcm5GDSlO+ICicuvxfPg2olxgs9AT+JyUpUoBTbsInIErGRW
oZzD95ftmq5Cq5WaqEyClkhliX/Dnq+sPsJyhe5mpj/NlQ2xgWL4vfGdvg1yNWMAkplVPFUgSlH+
NgMW9qrsInPjdi2rNcvFpbryOsaiO4T50Ws5av5qaUdESc4C5BoyCyU226qlV2EKBOo9T/CdrpHt
ookrqhz0nT7aNA115DkvY+8mAtWwj6UHRNNwbgskP8jgEle/+I5LfBeR4aUbCy7S8uIAer53m2rQ
id2O6UeawcLt7iO76Hba0EwN8J3UfNDxOd43GMvey2l0XhNgIEmgDQzk9rEVof4ZwUZ8Me9LdVQn
ZfRNWcPMvc1u/nvB3jgJWB4O39JqlvDsdKd45YTK0LnR3vhBXuhonhOyJTiLgbJ8DEUdfcUFiOhA
WQyh6Y2SC9CEmSz0EE35FfYExKbrko2gWsVJ2rzFcz4/+J2a8aBkjc8TNs6d6uYyaQ+NZWJ3riGL
xlQ2wEGh1UrTAL9zO6DId5sn8KcX4y6G57eYEacPreViuE+Wmaz5YgAXxl4HZqlRLSh5GMbKvxmW
/MgJFoxIQGgCMHVd1JiO60Fu+COiEtmhPuRd3+6cAgsKIW6cDoy2kGyreP3rucwFzPDHSdHvL0XG
gGuQg8iK9ic4L+E2Xk9kZbvL+JG1YxAEJ8w++5s39OdXcYjgJOqOMZAJR+CnV8lGDWsmC7kdBHEt
5CGKWNXjhPn1e7n8Lz++F4fREtUjky+hm97lY/14u0uruP2v/zT+j2bl5OB4mtwB7xcrYh0RBBm1
098sdooBmvbhwfL16frXr/oX782i9RS8Jmm2lvkT1LmgWCg7f6h2CzIa3JRcalx01WW4+a8B6F/M
9P7qZVwoqa7DcNMS1mW89oc3V8+ef5Hw4bhKUEEJs8rOvTPlfxMM8BcfISQfLodLPuYlCfjHV9Fy
M/EEYTm73kvGsGI/8wCuaNjPeFBuVJQYK12L8r8B+v/5cndsD2WYuCSE6+LnrDqfIEkerHO7M1FW
QGEgETZpCVResBltfv0p/gj9vtxZ7HigNfuoTS0y3n56f05mR/Qvl16o0OovN8+YP9k2WnWEPb52
O7g9XCKE3m04m+xL179+9T9/h/YlHcwC4+/hWjZ+ulSQ9Q+dxqNxp8NNOsAFZRaSzn3w//Eqnu7h
kxK2zZX543fYLJNuQjNpd7PKjNCb3dfYZxn8b78IqmrXtF1ewkBQ/+OLxPRJPfgmzo2ponVnlPrs
tdm/f2VwajCWNz0QM4zufzoIu5agT+jwLaFhNlOPsnOue2Qae5e92O7Xb+hPM3NOQkHcnxBY7h1O
3p/eUSpyifE3aXcGXShK7rRmMpSNswH/S3b3mq1F0LhF7T4ms0XnNjGL+iRhi10VtkTRBLkg2PJv
jrQ/X698h6wyLBRLtGrGT9/lgnvDSkXa7njkvePq2BQDPgPX+5jd+Muw6GVLrfmbk+b3AI0fz1Fe
1OPa4ZniGEL89KJmXxrojQWcKG7X0I7lcrYJXj2YZpQcpqw1b1XrIcarO3+TJ6isfFksR2yi5rVl
FReNHS1AKprxqmC5ywyutPRLiTWGjYck9Nff2+US+PGX5dvCpMzahfeNtP3HC3EqmFU5LXe0b9qk
SEVxdY162M1Z8EfyTNQjHrNfv+Kfjyufr8M0XeK+Cab8fdHxh5PYodIxnXQadihOzG3VsHs1HF3u
Zn76H7fy/8Qm8H8bYpxP9V+Pvz/FKZEXEr+pH/d/Fv/iH/s/0/uNPG3b4mlr6A78eO6af4RAwrWy
SLVg/cYK0IaPy9/8k4dl27+ZBjN91lCwsLhk+O/+uQG0jd9Mi5WUD7qSYAZBwsu/QcNyfgouEaZt
ccbzy3FR6qbO//fjJWmPKekh0TAGFKTZ9UCLtXY0x14CT9X6VjQJ6yWZRwIBtrDdr7ygfgcyzG23
TlGJP7te4xpIQXE5KjuNKJ3tPqvWKegN0hvMbnkxbI35nKPqlgonv4TbIbVYRAB62qyDzpyUv5fk
wtwtVkVT5Ke419aRJ82MytrwbnsN/APGGBPTNVwdxCE4SGOslH5sfDYGX05WOtNTlszRqYsWXnaI
J5KslZQM4oVT0MDn0Zdp5EiuMT8iC8wRsDF1e0YmirnVuTat8jpxuhcNfC6WjbNG8C+GS9yySHiG
PIyGHne2tjHjaRPB7UjktLt4Qkz0UPwcIKvMGjbF5Oj7BgxJoAnHQhDN0+LdMZ8UPQ3FVmKesRLD
8mPMFDE0Fe6u1eVbgxgl0kaQFNlRNv6jnuOp9sg00GgzFkSXq16MLLXYNNHgGJMX6MRarlifIVWp
G6ZRQjGs8XS6XWvmn9hMohISHJW/Er31AvconBHuq8auprBsSPoctHXnLbspZfBZJM43ZiT+a5Gm
YCHYDjTs5qbJWddoiwJX8+JnzRrjF0SzE9kOVqF9jeZMfA3VgH0eVIn1AweeRnttQl5gabx0F5cb
HGZIFlIgkdTzx1QpdZV5GsPKNLbs05wgG+wqKY6segry7rIeCvfANgZeRIqwt0sead0wmObzeNm9
tg1aDTcbZKiMkR6uYiyUrtPWSu9iH2PXCm1aeiy4mLeR60I0E115y3N/DvXZ0sPxIvLU1YT8BF8N
nVw0ftdJBQNcPkSgjKu4YMaIZYSqvfo+J2N55MqfWLiiQ8kdMk9QjA57vIntjgnwEKAMTj7mrrIJ
OYKcuMIRmF/H2YgmJ5Ifsd2Pm2yK+u+VmlGJNragfS2xB/tGOXsHMdUTEdFTPedBOjb0zKJDgBlE
dVR/Ap3tXpKxk88m6jY8KyiU8bCMln9rFdloAJdr+YLJiVafymfWOi1+8axDapeQ7B3nZhoaEKWL
5YlvdVK2z2ounfcZ4DArCExn6brK2urkWJmOSRDXzX+zdx7LjiPZlv2Vtp4jDQ53qEFPSILqkrxa
TmBxRUBLh/76Xqwq685Kq862N3+DjEFkxGUQwt3POXuvHV1FSvYt4tIZerUo/S9ZXOdOKKH8Z3RG
A0OaAuIDCuVYfzJt6z2GM4C1gjRsLWTNAIySbY7MdECE548nlXUppgMoQT9auRi6LeIsT3oEjrrO
dc9XH8x5LuADWUN8qnJV/LjCGr84PpnxhShKOhFZmglmQKMud405pgt31Kj7XeypvMFERtNg7zaR
UJtyzjpAXp0K2xtsdfKNh4fvyOpESFQTolGcJ+XSJXayklJuHIrqlBccCA9UKI4+VB00lbMoiRko
bTRP9zmZEqxAWaKRPvAC4EFzNSSTGXWPsZcEowl8PV7i7EagwojIGPXO67hj+AkPpiNUrmhNQwVT
lMYhXeEEm4qVWoDy8GyiIICZz+bLFBZXZaxla61KsPEa1xV7OTAUug6XSPBab7hUDbGOWst9Knns
joqhxvugKjOnA2ElZoD3Hc0ow/6+3SWZ67U7JY1p3CKijwbyPXvpbMnHEziJFSDCYMQZPb3GsR5v
E+HS9cnnYp42rLAoxwi6MeUeeG8PsohWQXMzlZ7/JZauHfi31AVUiDmU4I66Egn0mNOeWKeOqaq1
4vFqTo2vve5Q9yHGQMxUaYxjznfffJpdyz4eZlx/7ejRg26afBAHyywXmrVhTACCQaBBjZKJRO6j
nJGxHw0Q1OOpiPoyD0K7L3dRr73+bsq1vMzVrM31XLddFORNElV7ZxyxAk/CRWfQAiuaAo8JlhUQ
6YmyUfLeos9IzNwKlviq87Lhy9WnqeuSn6VxyOMxGL7Mt1cfgHOiqhRxsHh1ejAHHuO1GArXhoZY
eyqQA3UvNrbJZzjeZiO248kuf2GnHk5hMw6EBfp5fyxQ4kqmCDKlTxeRlrGdB03G8TJ1w01dA7df
h2ydoDvMjqZl1xaNfTBQ8yJ/Ie5GkRc+/WPYnamPtkxVBHj2Ogg1zZm4gLwkyxeQj3PTT7UB9szI
nNMIZpHhXki84YpNHS2DIfos2yzDRH8/stoFfRkUpo6mVh1rNArGyO8UyHc3IGEQ6klvhLiMadUD
P7JIjDral/pj7l1mKszeQJ6JhMnyGqRN5m5KlQoVhDCABBqFJPY3SEyYrjiE2SLprhq3DaJ8qb4Z
cw6fPe54GnV97/DE6tA+4e2uf/AlgzAfCL66AuHJR9qoqNloYT02hEbh9iKLYwOC13zMbNnTi8/z
Yt/nKFs2rcznE1yj8VWpIvJWVjdtFqHTaqPT0fq068pkHB2OgGZrDHFEQ0b6Jh8YfAROGZY5WSlF
kuxIHjTuKaGXBKFiFb3b7kt09XTFpBN8FxMu3Ys3qOmZ7UnKjRXlVBGIX/0vFbqJwjXRzbdELnSA
OyBCv6SsyyEMCZdhmYFYMlxxgZ1Ht1byi8lmhYl3tLt+U5pj/eWVzG4CnE6V3BVQpJFbm6EkF0l4
5iFmdrGsi6no3mYGbHheyW3AhdYJ56uqPZIdw1F+K1AU3cZgOP1hjeTZBh29MxJ3iWSil5/htlgl
plDQzwk3+h3hhFYrWQ8WNkzbzvJVsxBZhFy5c7uVZzcM6ZBNug+VJn6D4XWmvyaNsJRmc8/t6xqH
HKsUwjEcYcdiNzJ9DirSmpN47ZFC07l5/iDbBnVPi5+7xbPnw2uM3QVhpXb9FjPBTLAJldaIXAFY
YgPCZREkd9aSQGi7JIF23SC+2sJhREnDBm1Mm1FWDVHbwNlXESTJD95Z/3vRC/Y8e3FC5inoNIjl
iGL0M9IZh3TLbHB6oENb3oNlF79Q1UHyhMrMvrUsbSeuA4FwDha2yyOR55w9pit4gUxt2varEFkw
z3CBlgWfkF5UAK0GvauvF+vTSzwyJ/i1W0chGlZynQi4Xvm+naj/LquSbj58/6//Sf/z7+sqoPXl
r/+x/aUrqqmy+/Nf+1dx9YcyPd8BN+9TtVLBUHD/s7gy7D9sWgom4D/kknRYry2Uf1VXwv6DhhNO
Btpq+ADMa7jT/9FXUnCpa7gTshWTmKf/mr6SDfPfK37JD6M7w3+UWGTg2tcu25/q7zxDr9E3FhY0
VIKiw718kYxFfphQIevKNXqEBZ2ZQ3b1DpGw9Q50bws/ZG/QB+cVQe3N6yIC2KGB7wKsGQ2QN/6V
LCtq371ZQjJRojwLWs7kyIv9ZE9/gy4PYjJCmAkKZFpTrUv13LbdcUZHuc6xa+O8cqFpEJp7U+kU
SfvCWUYP4NKiEDrRhEQAIpTJttjOYXQmiK1hP61xgA44ICqoxythJOxmfds9tMBwNvUc3s/z/IpR
a5PyQnSNuy3ikLxv/Cav5FmQmOaWp1nEHI8yvOzj4lhvxaTjXb0U9dpqYEwtWk5kROFkDk39XIBl
vx075nq5ZCF3neI3ZiOf1XLUd6aTLr9tI/mwPCgK1iKu/tEsPQBI0DhTRchwsVc3OGaye4cAwkMR
y3Zd+np4TtwCgyxjP3EkVhIs2bUP+6Ciwlg3qL9qtgumPR/+kAtomznLIsE2BRUah6/7eWLQiQhE
hSePeAwALpVazkyk5RkxL5HyY5Q62whM/e8mFnYQx7LPArvjaMYGWkTvlaevjpnJ0ncRsB7S30OJ
iD9Z5ruqyYsLTmlWkraoZwZBrjxo2xsRFS5TeU5a97dPHAaJn1zCIbAQmB9mGwLiNJfO9cDeAZze
OZEbjXKdgjZb93ogTQXnjbOWPdQRvEGFT1ih8qZPraOQoVdj3iKSJLcE8LolnhozMi9D696XDmfY
YhEJVWCeZx0FKVVpBwyXa9dkpypBVlOlsuzQ6024qK0czJjP3YgzAngiWGG3YVtflGVycGxkORF2
KlEQwaA5LpH74o6llR0TCq4ddO39UME78ZZwJrHD+ihywDuOaSJRXJLXJLSizVIhLUmZL9WmvcMr
Jjeh5R48P1xuZ6Ccx3mxguiqPonu66ump+jLSzgqqhETqL+7GrDcpd385jbpOVqKAC3tTdlbVIMY
JED7BH1BumMSTTTVDbLVxCbGI1rDp1pi9J1M+JozjsJbObgkiA5rL8PBXugnN42ITLLyHRXwVbs5
XSYcVp1z6OTDUD0SnoE5Dhux9UU4UzDNM9fTfDPt9Kq362/DgaaDanYsR/22RUtqhtZNzhzenMMz
Z6MN6dLsz2xDdWoFXVkMgb94e6D8kIWpTpe24a4a/o2XQPTlVm2HfCKvZFrTPoLBltli3U8QvEYG
/ymms+OgiN2yYz43ThmmG0XkBg3yj0dem5NI7wjkRNHzkWTec2yWa7nYu5mNuOn9gyzQB+PrnzuU
XABZwTSSmrPc0J9FQ/gbX+/enUR8oC6fnseWekbgxC3SZqcqVAoujY8wdp8J16Cs1oXNOqc/QjoH
pzidh/WUJb+rPL/LU5xxSwqdojebt7oZvw3cm0HD23iwVI87FRXalF/KRv+icbEDcLvAuRNUudkU
nYE5gCZOoE+hOQlzrE5muMmMihQnE2fX6Dc7lyG/XHlWfengWVVYFaODxo0ttykBL5t0yOIbpCcz
UXJ52kbPkT/IlWv42winSIewApVAMOv8McriH0L6PsuZS4XyJ7tHI7ReBmCO4RVL6CgDG3BvPFA6
6W+5tA8mlc1DW4QJkBrLuFA1w3YPwRLSRUCBfbZD0I9WbbR7QppdDl59fogw677QSQTjUWhk0OTe
rC3VhohnSY4r05TmWgbEK2u1f1aSxJwQaZ/bWUvQ1pQ+XuWkK2GrM+3px5j4PUoA7y03vB41UTod
Rp/Uv3wwT2BEkmMsaxImIpxBykrrU4ixkXO3DxrKW+u6eCL47C5vhk3coaWg35OfmrBMb8MSX6wR
P7szb0Zldq9NUW1V9iup6P/F0aOb0AshQ+iH2nkPuuiI9BoAV7YTHVJUiN9YDIcGPnrWIK2yzl7W
f8Exwd6lKTGzKrtvhfhCWQW5g7KQQjrZFxMnttEl593JAp9OxyqcMrFaFlXTYqMMREmFSD8uObkB
IbjCCMhY6S1G6SGS72Kpv0JhZtu8K48TR9nvYcy9nV2V335b0ZJCIAvLfo1qdV0XtAFJuKHrUVyg
cN6CjYwpAQnmGUqcOe5MRVdviIhFbPsippdledewwhsaj6Slvl0TZK8PnXarV38YT3nLrtYpDuzI
vGzjPTHKHTEmpGhYy6vrZaDc36lM98iuz66anmCwk9iOwXLDUwKGZlpVtruDxHVP6UmW1HRYIkJe
E8tZK3e4izoi3qL+JqkpSRnyfiLjIQ/A02drMQ+9bg9jqTYzznHaU7BO4rfwykAd+mPGQ1zhZY+6
FEoewOJSDEhSzA8aHRenqMH1Upa458XtXwkqOVqGfDJ8OmFua1zIWv5ZhscGQ8BWDAD4cDEAGJnV
bye0UW/Yu9D6pfoMh6lB8UAuSzjZj7SpMTD8psu0RzJ6djqWmRYSiTTTS5WLPR1TgOdecpf2DLZg
fjBBUWuCiygYZpPXHHanq7ut58XnWN6MMoRPkX81ZnKIajuwyD9Ja7hYeLO55Eg9p4/E89aS276K
J1tioRdnwpV3TWEYB88EWI45wAjxcWNLRfPBlPc1xhAh59d5jHdeEW2niVhAHK6rlEruaFoT1q5o
eBgafz8s0/0QDyVRm2XQhz4FcLWh17MLc3219IfzwW5gAcDZ/kZlf4h9f8sFA8Vcrec8Rsg0sxV6
O7qHQUq71nSebKP91cbmTgI2Wlg2aEw2vIAtCGCi3cruwWqRwkI0KY0G9mO6JmVtHaorOQhhHVR+
8FPZ2YOWhNi1eM/0D/SBy1TqN0vM0CXmvSI73a4XEHmI+vKy2pg5ZLz0ELmDt8kXE4JG3Po7NEzc
XtPZ+BkpPXbMUqVOrrJOs+mXK/Df9z2hZdUoDVQuZEr2m8LJq72khUJ/DlIAReB87IpvbuUhs7gm
VbGZ+uLMq7WadLqB+nR06A/QOWaogJl2VY7uvTMU7drtxzSQvX2uXXpGS+IG9CgfCOSYuBP/CHFb
Dd1wZ8RsixNNHnju7RIDAgUNYo16J+hrOyPdEamJRSXlouoQ3yZeUVOINrQeFKOyRas3H5HE01Cq
MpC29m98g8fPGUxzVU2G/UQj601UT/4yXbpaPlYVHbTB2vZGdx97zQ0DuRP9XBp3xIb6yt+oVh87
hrNO1Nyr1nrwkmE/WckHfs+7ri+2hn+yRtJyFnNnoTTBWIRVUZ+K0XsChz9sF7P7vi7o20IV7AfV
sMttjO5t99yU1oEgHOChtbnNaowBJru2H4dBS98S787GHTrSLl6JlEImrPJtCelzpz2ANlfDbbJH
2BUHKBJFMNtoAs2agjqFcOVbX1H7STxksuOojqtVKYBvVv8CSuVdzN6HlU/h0XbzgPBalgBKf4Ki
X2VZwuF0DljOuG8ZewbrwrAAORa2xc6RZPZKuuGvzh7W/ZBfJO0iTifrq+lT4hoK5bjVmbOainMh
w4uKLmHyUeJb8EhSyyAYlsbB1s27Hix2ZrVuAOcatfkho3ybIdMlSmI1YjbPzArRsreqgd2vGrPd
XuNcka9lK9aYXw1w8HSaAy/hhtjGkzvikYSbVzvJjrJ1P8l+E1k+D89IHEvN5LQkYCup2DVSFcDT
xFFbueEOCtWqUeGD23zAa53XIJ/c7aIepFfIgImRtxozbxu6klTbGYOyLQ6p6SHcdE8UeNsQvkeS
YUbw8uylGTqyUNx9MvkX+8oDM/JPX2jQQr+0q+5m5X6K6CtH6LxzAKGAhDj24lVW1i8yTnhm5BME
6XhbMFrD9YdBxgCdMKEXISSvkR9xKMJ3D3QGkkUvxZfAFGeHhb1HG1hheW3bx3Zywxew1en196L5
rKfa3nZJzRnC6apD1yNpLPR17qU4X8nIXlgmnBupSEqx5dvI+rwi3kKsyATgkXSGQEfJnTVLxHcA
saekeRQTsLNqXI7+qF9Rwj2MtmpfyVr5vg4jaCqeDANsnhh35B3ek7djBpDTLmFvfpPIcSRf4Yri
d1DPuhuGD9+I2tczjxA4r7PlWJdcqQDvONMRXblI+6sdO38wRMYpYiu9S33KPUsY2bkcmvRS+62/
nzX8W0UDyIcRlafApFZ4etsLlS6WNagGh35EbJh3lt76ELaYL7jZR2jgTstxJK4TZekTBJ553dXG
8mFEoCvHYTAC2m3eGSazv0dAV1VrYdUDIQRgaLddvhgnlCRgUqTRkyJquElB071Y1O8BQw6+CniE
2IxlfxvZrZGhciX/YEXyiQMiTfdRg8+mRUgo+nCsAp1YtTgR6GaOza7MjB4CdlpNyE7DLovsl8IE
xITzbojanUHM1hmCdbLjSaM/Wi40vmjqRhy45+GuZuBZ4PwYXdqZYXLxE8xlnHw7bGpo1AYMFpDY
8lgcPRrK0brLI5IkWrTt0M4rAPZcLEHneXCjKhhof9Di4GDx2rOOYmXKLEpRRRr9nvnUwLiY/uy0
zhf0ONCeS+BI6IXneRPnCvh1xmFjJF4TaFba7Z00qdXFbeocFEzqJITEGjG272iO0A+57Y1PX/gJ
xYN+0HA4S45kFTG8qGh5orNCAb+AJ864tdPGOnF8vBk5/3NP0iEOojYuz3208OV7L6vvaSHlsxeM
2hjTW0+AV8AVpJflCRh2cvXW2QYVpI+FAYxrcigayrUNupv5pSmrGM6I4l1q8ZFx7IxmRpdmrW+i
hVEWeuqQ0dXa9114cB7bMhZAt0rr5WqAApS2T5fMbCB6iUbUZ2OQZcS0HcPgdAjB+uendJzMidOu
WAYiMRZB8EDjTm57yeeuuaZ4us6EFc3OxQ8FXOz+JCXd9YFZmjrGNs35tyJZRjCEAJ7I4ip6zmAT
SbCtl+wt2sHiASsjAmRWAnET4khmZSIxAJhcByB4Z3ce0ZujymlUNKwmrGd16Z1TxA9AhDqrtzdM
TXDIV/wWRwL/Gg2XKod74SzkVjp6IIDTB6OALYG4qM8Kpk4E+dXv+mM4wXfZmstMRJ1NUt1aNtNg
7wpcLR4jODsVq6o33dt68ux6gwzJeHCAFP2AIOk/LUta97OY9E/VcULJ/czedG0d72BK6mNtDtV7
LUSZ4G61reUwmjPJ3lDX4DUV+WwFzKDKbldaS/MQJym00DSM7lOwO0RlNItDjvIUkWqJP/pQzjlh
q2h53xKwCDdQseb7XpttoMzxahlgGYBLthAHiRJd/HRO6B8gKPmPdWd7DyiOq7MFUv4eCQjEwKwc
xbElALINnML2XxHf2/dNScAkZXeakZlna8J/HOh4NDbmdD46RVFf7/6IGJvkJ//umpgEQSwlK4dY
KZiPbgUvijGN2k7YzF8nO+5+IybnWR9DWJWJjMtHstvlbZm0xrbJZiA7Clo3K0ligv/SzEUZQ4m6
ODjLzEo3MR7ECINP8zFjuXwjta0+pqKKHsOu5TyiRu3TyhrotkGk6y5FYvlvup/ZvQviRX3sjFP0
q4SiuhsKauOUuKCvzM1BcHeDKMCjzDZtxsiQKyhR1WUBO/UjEEnxHDGn6ur0N05swYM6LkO1szrN
FsN1draOB+MzN2mSlqwvHNqjun9ImwJOvNTYaslyYRLBAMTxTl3tOa9iqjnNRCBA5lqSsIGehfJt
UVZX83ghb1sBvFno+XXx+EzPdZxX1ghSmCgMlO2V4pCsbiX88ZXIJU4rU4Yus7U+3/YTakbacBLo
YGTftcIjBGUBVCSXj7h9GNuIwZ8nzROdz9l1p0cXruux4S0E6LPIbeJ2lb3qo4rjsyGSH5GB6FpP
IpyPVt5Gd1HkqccR1jgnokWvrDLRT5MJVHpFC1pvI4S25yuig7K1fgANO1+E3YS8XNK7wc0CCDpX
3b1kheHY0ZbBOD3JjA6BRYthn/sEUSrC60Bd23rltLQkuRfmdJNJQf+FUKdtLtNw3WA/WTkjPJfB
Dumodpd+jM9mznZqpzteKwaVbfbWzPZjy1x2rEhs8W+mIvouVb7DQrcyONoQq3QofPJ9fLKpLKaW
OOjJCV360+jh2qmSlFxcVVk8nCW5wuQdoZFuh7MivOOo2tmm+Mnkt1N0xmsayRg1TzU6LxkBkqNE
lWTdhU2XvDk6vfpG2k9C2eMz8275e+TggB5emcNNU1vZW14R75Ermb8LzMjHcDY2+HrboCX+e+Qt
mlEYQmCu/UNHyljKmRAxwY7ns8Al5/jWW+6W6bfs7Pg2yxb5pRanYdDlGsifyZR/RuIr3p3Kry9S
m1fnU6oNBPuN229cwpniOOufxCLIVPAMf7idrWi5H2Ek03Y3O+cTHEJ2ZN7f4ggAgGODQDAn5XzX
IndPMSckEYxWNvxqO0V7YuyaW1kyJvUa29yRw4n4xHWXXWmAMpDl/QSGNerDm3kGop93GKaHeIrf
Zryzu/GaPc4UulwX1S0RxPMmrBNn7fg4OpAy+AfGk1jI9LG55iezkYMPw26y5md223hpzsNYaHrP
jUcaanRDWytdg411ApULgTKLHu/S+87LCA16KuUem1f83bk2rJNKk7ecZEHY992+QkW7yRZbbSbD
PcGAGVeR7T8WV5JC1elhr2f2IAGQPKMh6trKwrEVPiMCTneOctJTJQoT3WvnBE41L3eurt6npP0B
LrVJEW38gwOXq7I89rTi19YwVeBXoyPs1xcjNwIZNvKXO/c0lmJoK07PsaDpdyCCSZS9mvBoqT8L
hwe/Hcikh19Op8XAun3FCcw900XDw9JNg7e9dWr7cRgjUpjNBWotAOVPyytvGEZsmAQvO7My3pua
DiZMIWAFPMZ+PbRrg+lQ10vsS8N3ao8UF761xxtX4PwYyCRyIOyWXJeB/NWghw4+EYnNe2xfaNqk
Lxw/gZDZwxCwvO9CEL2YpBBrld4MUw7wVFptmWVX2wHyW6BENe8rOWCx8xwBWr7nVS7b4X228oKj
NYgkAM0GJqU326t2um+PEa3dYL4WN9KZ70XmE6RLGm4PM3nfLRMASi9b8Ne2nYvJLos2iAc5/yqU
t61DmxhzqMh4lyoPP5CNwZBGnTd+ecto0/Awt5TX9QHx5LCCjboa3Uw85HEXkM9eoMQbpsAQTcA0
5mP2qpkuW82Jqe9eVUbrHCrTlswCZmnKHu8MD5FNzjls3RlEnIF/5g0UE+w4qCNw7tZpDC53HHli
wMZeGCl0rHVOukUnlJ+KNqsf/dBEoKvFoTeKJy3mE1rA72lyj03d3HiLe0rr9MX/R6tv7B45wRMj
hh3tvhbu9B3RuLPSuL0ATzM+UoQ6t46Z4Qyb2n7PutsHdg7+0ivKlMMHX2bsq+XesZgx9zAHQt40
BH4EVvuYGz2dQWHW0aVo42dFEx+rYEH/3uJk3x9cskEWnd0zItwXnruP4xTIrTexO5HpQfwhIeCk
Qxv9bYnPv57SN8Jz3Pu5wXTWzuV9Cr7iVzUN3gPmlavki5WO05KZ3/hdxLFistTTRCWwzhFSBCMm
tNapyi0+AhpuTFl2BHp32Jzl0aKJh85rvOhQ9y++n8W3oQHNmqDkB9xItNw6b1r39aRW4grdj33v
V9MwVlw3pEKdxxHm5loP4cGsFA0xsely82NeGrEnbWLlEfZBI3DcjTIS26qXTz1LyWaKJhgLGNU+
p3R2OYyCCkM79CCJkEJtdPKEA6lJfFpg1HOWRDS2a+7oUXYoD/3HrGRqE2F464j5Avt1E2XqYJWc
z/3qoya2AIXKDeZDIpXKttvAoM4CNAi8r3VOa52F3Qc7TI/c/MKEualzvk2aNt9Cyoe6zW4qmdzm
cUvUGdBIWvxIyAjm2DuxGZOvlL/MNB+H2JLPfeEfUeocSkIHVj2BcrQFeRGm2NIv05zq16kwgqxh
6uJBEVy342xhO17sG7dt3hFB3KgqZVjAhHtZN93UbyEnRsBLmReZ5vjmahcuQvVIOZs/83VQIdmI
32vvMNY5zj06xhPhWX0aQdg8jnF9k9JAuht7E9bZbN+myTdoE8CnqaYv08zD1i0hPFIQvieDNX22
7WTfwmPrvpNoJLRKp3LaTMAU6aQnjR+ukVoyoK6ITBtWNoii+wLAMMdgbyLIkRLEuGFCbtwiCCnf
K1hov1BxJm85/0qHP3R9n7zaBOHFua2Fa+JbzaYuCEjfWOXccYQpkRkyTRE7G7ENi7kebi3Kk41H
wtYZr01GpK/LQErlhLq6wL7pwTnFD4fRiDliOqyRscBY8HIRRXAPGV7SDP4heWClOQclXUVAIQcz
VH9O+o7bdx7PoZIzzU0NWYwB4iRARnTzf4tB/qXqUHjE/t8aexhbPwByyz/rQK5/41+MLecP4XlI
opDwuBizrpa9f8pAvD8wJzoE46Fzx5fDa/Z/VSDyqgIhisIyTewjjsWP+5cKRPzhYJLzTFOQg2Wa
pqX+Sxr7v0pAJPAvlCaCcOsr1QvRy58lIBWH61DW+WbgULV3Qr3cNHIcgtQgjPJP1+Q/2O7+Yi9B
w3/9JD6Iq4EDSf3FC9OJMfWQtSEOBDFMyjx9XGK8gA8XrvmJd4nm599/4F8cP//4QEdJ4GEmUXQU
kf/+1RZ6TzEhHxuOr8mu7SZSdNJumn+TIUB0iU4QUDmDpeINGn/j5e8/+3rZ/uSl+edn28DQYJLC
UXP/cllDBH1V7KBlNlF1bnRNObBTQndMx7Dn5/+fS/ufPs1zTB4gkh1s4SMZ+vNNnNDfwOGqNrXw
SuvVYICabKLRA7841n0z3P39d/tP1xV7EF8Nn5CtTJ7aP38aJNQYvRB5d25a7BSsrU2XuW8qS+1D
WLmkzWHNvsssfvn7z70+IH+5poqbiRkFT5mDw+zfP3dw7Az0YLUZHLA3xE+u7Qzcb+rIr7Cl2zEb
HET+/hP/wzdFIYVW2UFsaDlX1N2fv6l1lT96bbER0M2uQSquv88avFCZu+hNbmfiJMxlQXQ59ue/
/2TnyuT792/L7MQUIKokv3pMe/79s/HWVWrKrC0+R10iEidJd8Xtv264LCffDJXDc1whPNi7oQU3
S3Sxc0Bba4LVgaLG1FlDqG9sZ34gfeeaKio8+SO6ZXi2UwIbQdcBZ78yziCB52VfnSSSGziToi8/
x9a9SjkrS92x8xDRShUigHhhhyAwshw1Lk8N2DXAVm5DbZhCqFUw6OdbCtfhIe4qxK6el5b3MJts
c0WIjR0GeVTXR4MscoklJacTbyYumK5cLfYcTK0OiajJXBhVRlLVsGQbUVU3XpRkS7pF6NpB/esY
6ZG6VQBKEOtqTtNhN9fKwYoPbheFxoQ0Algw3f2VS6333eXt9MaehxweWG72YC9KO/eDz+hgVNdh
dR07sFzjkd0yb1CJb6Qk05ypqMsBhfHSgHfPyjveZK/MXyiasnRrcDb7GCobTSmuI4hHY1rL92q4
1iyw5HJ7hT0p+4gch4WmVTxgG78pBXhqgZrI19rxVpnhlPk29fIG/r812DzRhJozWuEIiwuBdAuT
bMufWA/dHHQeo39ZCdKlmlDjNsCz5RwdO8UdklZqUC8yjqjOe2qskp6FrkmZMEY9v6McmdFfz4Mt
3nwZa4hA+DPc4mKjNp7JbjLEXOEFgYP2Au4J4eyKVTxEOtTVUX1PrJ1p3MwoW+yJhruGCYiESGVw
jwBYuNsuhnt9GSqLHEEiRfomGy/l1KnmNsM70QK0Q0m+jeGZ2BvoIgta9WpyIEGrsjfpuJmdlz2Y
dpLEx8IccezEyE0A5+BuZmwCOcdwFfOxtIhO0Oxs4y0uuB40bQkJbJiNAy6pgDbMwp7frShBcO25
rQXIqJEaFkU6DM13A3xvTNYxZQJGFWZFdKy5QdyXi1BhEn2ZvVGJRwUllpgJ9DqIs+oGkxQg53ga
3xYTV/+q9k2UTJbdqvCd9wtTU9abyL5mF/zfqugq93dPmA0Ely7LCBoQC0EBFA09J3ssHAOpgSMZ
RS5aPGQFkrkXh37QQeBz57cYvPMTkWE2EIy6CEmIrxdGB8gSjcfIG8e3WibNQ89cqwZ8q/GOt/6A
BonBXHgGqui8y0iHO+RwNvVjX2E4mg1E+cwpfXWhtd9fiTHgztBztmiUC6dy4lOEw4e3L53FY+yI
5bmgn/JlgJ/GLZDlUKOi8aux4M9BiAhHUgVTM7+Lytj8xLTqf2dzWP8arZBRqZnjSSFFsxkIU+7J
lwHG4Rj3ThOH8Juwm31FrmtTEYWleiQTpW4wnPlcTwJoxhds3Kw7nqVxkIU6y35LsEkoQZVn/3KZ
RRGvC/6PUSO2nOKjSaQ9y7XLoMAsD4Mq03fRjws/kRPzN92ziKEn8kskL1WYbPxYUZBm+GfeF/+a
xAzsmEzRAly1QYVr1i/o9aDTAbOxBTIKdDdos+riJYuqBJyNyI1mMzDHpcgtHSQ6ETi/lgTpEHOI
IWtQcZ6VceP8whKahoNEl+OXHTcH/tKTYZcLYy4VL9DsksF+qz3gbZBA3MghFsK4UqIa333oEPaV
69gj04eRrSo+9JBqPzAzYm63hCqR++i4sUFGilyS4jrnLADRk6NbnD1/CUGTorzFVSgYjIa6IBzB
tIgk1oxvl1XB1zp4bl3Ht4nnJGNQaD+ucF6ERe4zTC3n+a5u+zY5SJCU7XEqeiDii5rc8aiobZ2d
tkYGwhNvG9KpoYaV0xqWROvS5MlZdlkYPvkjwSpbKPWUOVlaosIoEmYwqxItvMkfn3Oeu1HLaKP+
N3tnslw3kmbpV0mrTa8QBrg7pjbrzR15eTmJpChKGxhJSZgnBxzTG/W+36BerD5ERGWEFJkhizKr
RVp1riIlUdDFxeB+/nO+k4E22lotKYx9mriQCUAIBB2Svq2S+AvqUhy+jxs/jq8SGwQn4CgiZEff
B0BxZsSzNGxOpyL57Khu0Fe6DZCXaQlX88lp22aNeWAlvssbEGVnnrk+3S4hiQTe0ySZLvLc6pq3
ENDOlcVzzdpHrAfZsoWWbUO/Uk2prvlcy/LcmWCy8ZRG8czrRLlpfw9734hb6gvorwnSztFHVip6
OHudsOfLhDYd+sasMAVTE4+yjV+9SiDg8yBQHY0e7E7puR4HSQ320JXpDjtv+lAH9oLWyKMPMugg
3scm7b4mpMDvR3gq5x6EHI7g2rKYMoMycQIi5JvZAfyDTSBR9PeSpuDOU2lXMCmMmRUIsoXugd5H
a8SPHetzHbjoR6BTGbt0S45gN0QEOI59VNN27aTKfxsC1KLtFIc4UYDeuvupdPuPdA6rp5RECmQa
cNxv3VzVPH/Srn0dE17l+xwMHhRTMmHlRQzESB3GqYqemDlHDJRr+mbNAVjT9Cw9ORG+pILwDCYn
WL/vcSlOjU3/1y0TnOWStz8u0U3kRQAjvEybq9CAoLoes8pxHuSUBE9dPDHUDMheLLhrfAplqmUc
xB6Ip0foy03H+gE2vApOjEtCn5rvCcdbS/tWeTn4aiiv68rpGGG0bl9+SHW8eM88vA2QR4uSKHzr
EYLfSDDscwzo5bld+vDF7T0sTaNT8U32nnMjGRM84zL25gsXhg9l6JoQzT5xPQhlPd3K/Wbypr4l
q1KuodrIAotT82JattLq4WLk5KqBa/OUL/Cx5dGI62leT6sVTKQ3vVbQ3lAjHirXn69TdmN8sQOL
n410E+uTaDwBggiYNgu8hPRUX+cYZmTkLZ/VUnZXNc5+cd1WJh0pbkt8JGK3n6goIoikP4yW6QEW
EU/1XqdgDqujb81RcREx57GOvVkWOLVe1/aXwAmm/HKCaEexWJW10QEGfRcfLJR8DN3R3LpA1WnP
e0zdJAAMDO83OdvpxGNmo7xoHWOZGE8GRYRlvo1VzI3BAIetEROrLOfKa1P1jCNkDSJNfRZuZa5A
v80UpSHgdUWUsFCjAUv5oS/x/SfNq+8smBpjX8wsSMP5epmHgFlIxKuIlU6ZAxEY5znZlX3OY5gA
dErydzJ0Ne2aPjLe59FLyQuvgzI6paFYxNHXTNaDPgpv4p60U6arH8hBNAzQQk5f8BamXlbsCy6x
J8/161crdCkvjMVMnEfYfp1vJTv5lzq25wXfaI+fJEsS8ZW5a3rTI+Z+7Igu3S8JEO7xPqUpr94J
GuqBSAL03fX92LuUiCd4XrB7Wxd+1iU3VLFnnzxPVh9AS2jyVUrSIWvSgbd2MMTpp3mYBAZFVSRq
E9uyuZkQDL96S128Cy1qOg9hrfXHVsyZ2tb5CD7SY3xUXi0UsN8memAByPM3hsA65xA282bidu8U
QV3hDO28Tw3h1eOggRDDYmyxCtMzJl6WNKOdy1v7ByzqCz8HbTYQhatawXdou+N1AjPF54ht8GIS
oPqhai2a0Zk/X/QOZuZ9X0TLXUqNqccLX9sXZJcQA2jyGPstHC3rlVhYexoaAJBMU5lObUnZ27BO
57x4MZ0J79QoaPTFkzUPrXXkXZ6cJMw9fHQOWxSWXG0G4CzV5fulSsd2D6zI8vcemwtMrcypkUKV
KO8gl+IKzKJOPtd9OX5o5rb6oCDR0VbP7X5gIRpfg5PTH4F9h9mBpu2caHJfPHoU9pUbR40uvYqT
hn8nGnhKGzyT8SceV7LZh3JInsdotZiLUPuXKY2P7JtExIA3M927bsSv0cfrPND3iVluw3gaMOEa
Rt1uSaPzodFQpLDBJ/KxoWw83zSK7dY5A6To77w2yjE8E1MMAUpSb3+MeJG/K5qI7myleDOWQikM
BFL09J/EhYaLzNLpsR8N2wDy1g1I7bmsDk7tsYmrsJteIUNSJ9ZF2M9+wdz8fwDHv3kIIP9cHNyR
0qzSN8gxv4XE1p/4RRy0PIgZqHgBBmTvu5AYv8VTDfwQWotE7lgVs99CYhCegiCUINqBy6zJrv+U
B92fCJb5hIaQSgJbeX8JwSG/lUBcl+iaAyqLHgvsB673PTbHwRFE1ZjD1qcv7QPBcns7sc+xNuxz
gS6VhlaMjd8ktLcrZlgh1pKig34Webs2L/1mpeMFX/Iqu1TDvNaPQr9yqkkcTbdCvlg1V1+h/uIS
Dnn+MA7BKMRKLURJZ7DQnVPPmslnZrG60sFIA3AwzB+aGsg8mfGhfPKMI95XbWmOps4x7rXpdI6m
BuaBbjRXfAu+BNDzctM4fWt+0d3+O67pf9l6CYThP7u8r2tdv719E4H8+Sd+vbydn1CoPZfRH/5G
VDTJhfprBtLxf6JlgowjCWaxNkyQPvz18pYuTRI/A7cQR8hHon39enUL+yeehTbpR4WKTAGC+1fE
bxBbqGi/aYrwy+BQKHuN00Nncl2bz/p7hS9YwtiqZgg6RlnLuZxzUd40KgN8UaJmtKc4JdyOb7Qv
1dquBa7G3TSTF3aUQy1B5hbpkUhDRRrSSBqZ5zugC7qJrnJoNhTr2loa5uB2qb/SeER/HE7YOOgf
M/znLGObWtYqOnkOWT0wF3Rakh/g7RS2H2KR13h3dpHjJpPetYJ1bLzNuFOmjvsDirDBfm3RrUQd
YpjYfXUdqkn0w8EsbmEedJKZgqyUMe6zVNAP9w3N9/UdY2x2i7y87fAlLcOS+9JN2DCgAE7enl6m
GvYNmZLikJaxbV/GorNIgA10wBMOU/or9JZOH40Sg35wpQ6b+9CMdn/beGXx0Wpryz/5o+j0hV0O
do1s5q0InNG0sJEF47vSqzL4p4gPlAYukc75dQ0OtLdanhv43A+BVTAcdU1AqXUlyHHd+kNttwhP
TeYfQjXn1gVAAklyinwfxtGhZV2U6N5tjqnbuhedYgCxRYXCLpXEhsdMjukWnT9w82eWtDPFFA7L
ibHX09eGoQfVmrHJqxuc+rZzdtIufrRYHGNGDmT05tiyy45ySpvxfcN6P4w2TZzNXb5PbXAUL7Qq
SXUpS10EX9pmTrLncEJnufUbtlJne+Bv2puuxsaQDNipLsu5Ve8I8jTBQQV6ei1FWcZE5yJSjBmi
8L1FcibB8zBgG7Fw9q7gVLpxtk2MiEWZg5dM27Rdc/y4VN1PbpVWD6z6Y5gDUzw89txqTFWygfri
nN3gHVLxOsZWHv1IMyt6ueO3Csy1dc0SVQT02uf2MDyk0LoxwPiVSw9kYtN66I9BjgncVCQtsAoV
XdMe0C2BksEipv2DlV5dHeGGBQfHTovwshctUcDcTulz6Dp20dd9FViadDo3Myq2tYZO8XvmN5g3
WaEOTjG/b4zdXCcQ8LPL0sVpAlU8SONbH98w3eQBHrJN33jOpyIwrbdZbGf5ag8QBo52p7hh7NaS
a0GeFASGYBLfl81I0eA4Wq57JDXKN0375BzjvEmBvRZp5sK7rYt7EKr+siHAz7A+xoZSHzxP4QmZ
PB9dBqAKBSh2ONkFHQe91thVlqAFw9L41tE0cx1cmKhxPqbaxhJN00oImArxtCUWy/i23LmYnvja
RIjCtTPGUE4GB8nC6pcVaFB8KW16Gms30QfaIMb3rRJJebQykb9LkrrB5LVMjDlazslKhvdKmFO+
V8W7MlohSwU9aVcFY33MdkE7IfbnqQ/XnOZIpuRQIAP08GaZNm3tO488buMHZFfqtNmR62AvomhU
j3lRU3uZYtoqbggKmmQXRzkxymVE6CDijb35QGrOTZ6HYULJIEyU0/ewWHmwW6bSeeEsj+PdVHvq
HYg9G/rxKCzrIWyH4YIPbu1NVQUvztjWJLPGUtHyGpVtvssCRToz1VVT7eNUTKC9qQuHJ2PY9+Dq
w1nYk1GZKgrhJ7T11XroFEwA2gI/bMPclGlBicfzkyjr6mwrEiB3ohm7+oABpnRpyOhZjlCBnL4s
2nXflWz/2XVOnvFpjmtGNIssbr/6WH4uBp7yzYfSjIBVAjLFwTHFmuNc5X1FgFhSORMfjcEvOtOy
+ahiRJEbUKzNdKXYjS5sLIbB35YD2YUD5oKRC75kSbVNhyymZS1EjUluxqFRULYKyye32bGFfzKN
77+gDOXmQ4fg3B8kp4aY+5TkOfXjUyhRBGyZXqw7VvekEBWGAx0gdCljFYc54kvwFG6Vedllonrb
PqRQY1+HZK1mDfPRr/eOpnP6lozzyHdnNQS9tMzLZKdm3xI8lpZF7GzTkw/oQFerL+2cKFrAxhL3
Nv5nJ4+nNeoN/hpJMcnb+Y6Micn8LSU6KdkQb0kjw/3JlnwtcE+j2oiNTow1XAaFv1o98iVN+y1V
J71/xczX0q/wl6NYriU0mq6dudDjusEr4+YzjBSCbbNNbJ0+3tp+3wXAnkHVu3idp21olWtRzOAL
Oqx1TFfcRT0W5YyJue0J7WcKNkE2Vx26/PpA32YDbOw74Mf+fISSzPtxp/SAcWRTOIjRO1YmGeFn
AVjunlmC6beNGGlHnqbJcXaxNbnLDVtxzFgqWxsgZ1+Z+Fgb3mdbvMninQpSH/hSXqL1nWySJXg6
nIRRdoENZq2dCBJzXHDF5s+0vbHxxvxLuSrDprCW1OnRhh7gkAmzMum/pLE11+cut/ER7OsIjbMi
hGMF/UuwlNWE9swdVu0caoIxrndw3asneM9ExXblEnioAJIvtzkVmSNhMDXRPEYY8fs+ma+rKfKj
PdOacjirzhCx6ix4LcxvS/zi1EFoQumk8iYz7RVvuY4+1ihagUKMryCDEdFriEXS1wPxaONLsmqE
c9fs5XEW1soCyg1ulROXLuitjZhDP7kuSml5n9renbvrwbEbcztWesQZKK000h8aIRv3qncCQY2B
0ZZ3TsDK5XdBj5rFyGz0fUb0ul6Gu8arrPmxBRkxfETsWkNllkabo051mtMTjtTW54WWllrfu5Hv
MRyp/Fh+rbXKonPRjeQtlKuL6GMEaKXdl8B5Hx3hhNecOJ9Uoa+q18YHHaAYLTNF/DS6HeJ4BS10
PocNY5pLEucyf5wTnQwvOU7M17YCjHlBKzFspcnjNj5FON5TOr09Nd6RDhlczG0hKL2c4vrkPMOW
Ky8jKxirCz+vlv655ErnKrTTWOOZyrAjgwX4iFWLTY1XOpjj8ENqHNyL3aQXMW6sAW2SdBCPlHWm
KwYI4ScHAdt6xKNXj/cjOL+S+FTZpvoCfKhEOOwTekIrshf3ic1Df//zev+/YxP0L0bWdEJ2w/98
Z3//7/+Xd1H9je3n5x/5Ze/juj/BHYeCi6bH/ufnPfovWx9+B3omPq6QvZHEYYBV5tedj8UGB68Q
4BdKOQT7ERgvf/t170Na9ycGn6tMwMtaBQBi/srmR37rpwiYEbO7Uiv8RTEMYnX07d5HBAv2MJIH
O9aWCdHoMae+OiBzaxGQsT3/gGKKl1GVJZZ6NYSQlcjaW+PZ0WqdLVbe0mJeC7PlCLOevXtEkLI7
OZOwmC5AOSsu4Z0146ZxE1sR58QUA4SI18Kuk7bHXl8n4o56KKvaoRPyWFFYSyDWlb7+HKsMPn/Z
GnnfUwugeW43brHlnuy8XToyBlHxKKnWlA1zGq9+A7Pvv6pK15//+uV9+6924cJd/ZMLd/vv/6//
8rfP/+s01HjKfy9MYSn7uzIlcKfBLgZEBOUVxvbKSf91675SY7l4gBRJBCJQz79dwA4bdC4ndv2I
9mLdvv/9+lU/gdwCdsSPAvvFwBP8lcvXXW/Gb/buKDcuuuaqmrkeDq/vfEhZIaeoaGdcllHcP05R
HKKhGgJi5hEF3i5T0jOepT96Ngz5TyYtecl3sRGz5k3dIsvuRvpYs+Dz1FpMMA9J07j157GU4O6v
pyiontmeQk8Jk7axrlJakx7aXvvNRUUU8G4QQ/AakxV7tZmNfaB+jWKjYRU1TkxdZvYM4DYJJpOK
wU8AixA4ThCx6i9aqg875fhA7HCUpldUUbCECCrHPNJsnrWbsnUIqS1jya4tHAFL2DLRpybGv7PE
9jDvE+0oueOkOFSV2NitHmvHcnKy8jo1N3EdOhdkDspPblK2Hk2vfUg6PYHH8zWpHAGnczE18oVJ
PqHMw55QdjxcBdaIicPDSD1vopwkJK/0xHMpdF0yl6C+F+T2bupSd3lHT2zqbnrG9sxPqD1wnoRJ
0+YqbWTGFAtwpkz2Dl6w4OCxsgfUUcTjB5NS7nae8wT4hd1L9VS0vlfsaELL5VY3NYP+MXab8cSo
aEwIaSmrv5ZYbvrXEm6e/yyR3zu8GYlFFnrWsJrc2hAFa6n0CzcIPVC9McO6y8GLSUNunUaScMwc
GoG2c2kH1W4AN/4Zc6/BKCwLenhh1BHGJ5J2E3pUZG1kIYtwazmyf7RG9uXgZTyQKk1v18uNhTD0
COsiKlmiT7Z688UUM4RgcBtswp/NuEgx2tu6pVjyndEZtY+sVZPuiN7PFGzBrUBNc28yzjn5Scwa
fWJu+dLHcs+qpgReTK6LnRxLcso3VeV4+wxD1kcdFIxb/KUJSNh3AmdfZ+fhU/WzL9lxoug0xuFi
kW1enctmNAEpKCjOwUYXvcqPwuGiAHPS0bXn+VbweSxCLjrqx9fBEi0x804rw8aKDEPknxEQqvig
/CW8i+gnfmkmMJ90CkXEj8c6YVaPUsBmbWnU9CmwxHTvaNt/6Rp8OSt9EBkBXFgUH/Bku7jXpMxZ
CsVD9JI54aI3Hs/7p7TtJYWbgkjlVsX8HdSods+ZVVbvSIKR6AnrLv+StaJoEdnH9DWGCfwwjxhi
NuOgpws8/hYO/y7MuH1cJY9d6sfLBWen+TpmuuKTYdF8b1GQ88Sf9O8aO9XJ3h9M/0Ddi7wqQ3LM
XCCSkJHIKsFIGsgVVnHeb2bXZOHwMZMeDLPF0Q3a3VgYBO2kEV+dVtT3TEx0vNVsIOlDzBe0CdwK
/Yd4xn6yRTJwiWg4OWkyM7fFjTXhId6YrO/eIGjat7A2PExzbPrz7VAs3s04ZYDddZvb9qnD4aHw
/uuewm6ABCUF7dZeZwbRpVWQT4RTFrAFqI8qNmSNKHRabBvrukCZuqTlZ/5oj13/KidUlA22DnWz
qJ5pJUbGVm/tPKEHb6hs5mNORo9m51ZFAMdH91e5BS+oCCuIQpPx/XZHTr18x0Fhgha6AudJ3Zp/
K+wp/SAox+GiQ1o/0zTqvdZYxSDftPzcps+T+YlZXXLT4Zl8aIlYtJt69qv3kEL7ex9H+nkiwYfG
JXJCEn7aG4iGiXlOQUssTKwo+LtsqrTtDmXXuR8JWfvZKWrpfdjGVlTiLSytiU9cYnGTLd4Zng02
FKzQwwtb2dQ2tdLP67WZ0jyUMJ/GHeZD/WDoRgIZhAHgzOfG/pBayRJsOVRY4KyilwiCaKvLa/pI
8o9oJdVTS3gKznA3jPaO2QQVhUNctOPedbL0qunX4bZHzS7ARSwApEFhe5JvkCJ+tWQBQk/hVfB3
fmTpt1yX2XzlG3+1Zuis+DKViTutYdzoprRbnqULnZHb1JjxDjMTk3JT868GPV1TfzslSfImfHYo
wBsGnEhJM1dm6xnC2JTrGU8wPEFW2MsqCo6C5V1PsU7GuLvUIv+Kc8B8BNISY7WioZYZdmyH7ZYB
oFxhHr5Hg3Bs/I3VDDgM2NUOW5jqBJxYjbnvUcTkPVdKlIIBo+U9XHup9oByk+c4LuRjOdnE5SOy
ck9FOuen3O+ITYp8ssli4Jx9LUecVBvRAekYC3f2j47CxLkx7kqJnVLPPGm+JkBoZMQZ1M5+QjUe
UtNb3yXVMZFkJcnrZwG+jpxx0aG0lFtveSsgoLJIDNX63y7UHdxO8ZawA1ERImnjZT2jt4MsSsWd
izehxZJlATNjnBrdUu1GXTPNJYm103xm7BmWPV70lEABfJc80hlFYYZb04m0mLkNb8PJ1QbzLE/R
bjsGAURnUrPjuYFEQfhjCSbaC7uFf09XVglQn6mw6dGBvjzulqHwiLhofVmYyP3qeCubs3Lofbto
VMQflipihxo4/dgecEWWww7tZJmOGFB759hTN9Fdm1olFMeFjXzvgMv4Ahwsexw9CcwJrxSfrBdA
AVlmCNbc/IXVCN9RVvIMkR7GDq51kYAN6axHCgm5GSYUM05VVRSgyZjm8bCDA/bJEqWAFyWF+xKR
lmswOvIXQG/NxWvcIA+z/x5Jy3POxTtwPs7Xys+ye4hZ/hfd4ATdlV2Uf01qUFVgWVHJNgAgp3Pj
GP3Vb6R5w/qE4jM2XnY3gJOEQoOghrC9ZBpsSNkPHWSibrmKO5G/kSm2Ypb8nbt3mOQzOgCFER7w
DVD9Ij0nu+lr04+czYDLZ4iC4k358OH3Rnj9uBeMzXk9OUnz0nXjlIBt7cO30TX5FaqifOLd59PA
QviUOGe59NdJjIeMQlZwNtAbAmWOmmDtuxHL3efQ0d0jVjgMI2kFW1CiPcbATHRXbWMNEB6LYqe+
NHTWeRvAedOto5oOFA9Pv4BLuyGu5mWA4jeJM4/zxsBgeOgNLI5Lk0DPPNZW359T244xoqKR3cKA
xddJuAc7hEdo/yaruEdpOgVYvI5KWTfi4hSbdAigPuHRRzpOFr//KCIRnHWdDe/TBkEf/v8a5IMD
By+MK4bF6OA3dzpnAbHjsVd5W/7/eO6MMB8pMw6Y/dbxeMajo3zWWlXI+3sMwes5KS/NY0zA+ANE
dm4NExrrKmP/t4DcnusXTc+mfanB/5xw35JYRUW/j5GixG7oFeCtjpbCh9adYxhkNUOjTU29n8d9
pYncxVODl8xHxT/zXY/v2XaGX+FVaJrDU0/ZeznNuTkqZQbwDJE/fHIzw4Rp6VGXNjgzBfvPgMbC
eSb01NpN9Uh2L3tw+37BNFypYDvKAs5OMTbZRWHZe3aivtnMnuWd7F4UXyRznkeTR5Z9kUtS3JMr
5IcITyx+v6EBQ1qwv8Xx22EfszH4YhYslvEyNuxDCerH5dmZMmRgKw6sL1njsUJo2qIKd3mgqaWE
eJYkh5ipxBEX+mxt2Xsn8QHnyVoRjintvowTH1aN5ZENJJs/7YYl6mzIjwMSY2gWmw5B8MLloStb
fZBJ23sHt6sbhpRMEe60MNA8nbEamKcJwOmw/lM8ePkQe/RXtgFvjv8Ju2WyF/9c5jm9fSleKlSD
3/wbztrm9Z8Tbsk+GY8E8wZn3d/aDKt/3SYL9ZML5Zc2FJ8yLp8Z9991Ho/hNy5EyWXKT3EZ8lu/
yjye/ImptGDjbVOvhedC/JVt8rcij4urRAn+Z4cClnCInv2tyEOhgmtHpiaEXie3LEDj/Zy107EN
GEmFKzajwB7+g9gMu//fb8w5phdI8jK+pGgqIL7y7TGN5yYwSZpur1l8vgwIljjynHdVEAx3LKDc
HxyOE/yHwykGnUhY1GjxNXx7uN7Gw5ozCNlXfqiOnWqajRYLiAfuuN3vvvm7X4wBf6tMeVenWLT/
z7/9w0OFtuOIgKPhRPj2UJGh8swQC9/HDoP4jR8mzJkwvIcbYsA/6mNCKfnj52JZhdOBKZLz/Wns
Sg0lwKm7fQ119yaR2lCiUMhPbZaXD701YiAveOmwMDT6mjY/tf/zD/uPvkZsER4ipUeSTX536Qy2
vYLyGd7GXlCeG2ZFROa1vuoXk+1Ghq4/+B7/4fGwT6IcoYlz03x7csNobIQoJbOziL4d9inttTfJ
4WyzwDqHhfVfOhw+E8RPhwjkKi+9vfy94xDLUDi6sdJrvam/Cy12mT3Goi2eP/eC91tx8ddPp4fF
RCKo+Wss8dvjdXODT2ycNSP4CcZW7Dl3NuvH65LZxe3IKOQHn+/7a1XZvu2GFPOtTyCJo+Pb4xVu
YBaVT5SLZ4u6y7uE+K+AW1ywz/n45x/NWW+x39lo1PfH+k6KC1esTSVbvQ57u1PuAejABrbuM9OK
dqAYUSoWdxPhn3dBZJmbZpzUVYSnUfwXPjQXrA3OnCFJEH73LBizGd5EwT+EYpiKcI5FxSi4m/MA
pvT1zz/0en1895mR0Fdj3Jq5JGj67fkNXKeBMZe0DNVCjLQpyyJ3caaHfq6RkLp+fKP016WOKcY2
/eeH/v7JoGzyiI7NDEAyWmCM8O2hmY2H7dzG5b58SvcWDOutecaSMO+Wh794IJ50vNz4LBibeIJ8
NyKIVW8s5lVkaSAFkuRx3C3yUEvujWX1vgxjCNd5IvcWUswzFT/m+OfH/8M5dqD+8jhgg7EqvOK7
R8KQejKl+Dfeq2JIz5K23YvFNdNVkJAYol/nMwnf/hTjjvnBs+8PZxglXGF3xGiGui2+z+8S5aqc
tksKmHsYEDiI5mEfZJdzO9vAzljjD+ABju1QeaAGo/YHz4o/Hl6wMICYzCuNl6i//v7vn01hHjq4
khPwDaiZdEuzK1xHk7IhfrAHZe6ArZndeuP1fXBRs7yof3Aj/fHMs9mXjsPrx+duWsdQv/8XdJQB
QtkCdzzh+dl2QfY5VYCSW499uKOHeteGVXiAfqd/cG3/4wMTb/cVLSJYBr89cJOa2PFqyoC8zAE1
QzvPPreK6rjYsroBlafeT/NwHyR2+oN3+/qJvrmfiaRzwLWNgZk27/dvDwwgj8AWsJa9n+EjZ6Td
HOwAWpBdCqroK65/JGrz10/z2hscej6xbR/ozbcHHT0G3oMmglm1U3w1JqF76DwxnJoyBEtDXPMe
1lTwUFHd8YMr/I/neU3BsDoMfUGdxOry/P0XLMfRnwjglHtZumCUSL98jO38qZmVvAiMkie6aq6L
2HZv/vyW/v4tz2CDktM1UC1t3xPf39KjaHFK8UrYuy3SczYG+FKg5Z+DWb5zqII//fnhnH9wPJxf
TFR5ISicqN9dyGltibCFZ7WTGQTygTDIzhegwUmMwaki9KmvIkRzLEVDRiZyCdNr37IkbBtCJW1K
582gZnVqxqZ7tDCPXICN+3WE/jb97/hLfffHZeUfLj3ucSVsXiPQClEFv3ue5zOydBa5484j9EUB
OJ1CisHPhaeK7MKakmHLs6g//uDMiJ/fE99c8oKGZxAU65qLVWb43TXgBwDI6AP3dpE/VaAo3UEv
nxyJgvlV5X3Z3kC2qqYrKOeWfaYyIZPQxbPFOw4uxgJcCTCMjtNIjfxDl9a4rFAgSQBiKIrgBxvC
6PYN02flPESJIewCaRjwv2xrV17mxF1oo1Vt5X4axFxXF3acMzWZQWcxRFg7fOw9NNxouQwIdxcX
RmJG386iAaRNcG8toxhl8NKRw/A+AM1MaAJRg8Y+VcsZfn+cDtDhEFFe7cmbxaWVxMPTMhPU20Kv
h3RVcakDnBHtch/LCS9TQngU1KLIc+rRJC530il1dNfKpIgBjrE4PFBTN9uPJhjVlxxD7QU0yPl5
jnGpbTFqMMgwQxhD3vJA2VBmHaxpSSQXHYVWdbckcjQnK2lDG/hOuRJoFyaLLQ+BNVJVdi+hYp59
SFw9HsuQZcUJOChVLEBQaQtY/GR+NqWy3+nWb0mWL270if7BdriMtTUheE3aJwM0WfFuZC8EJzWI
8MTmYcT8nMsIN36ipFXv6qCoxMYe+LP7KRX5UVOQJMmSiO6l0ijde2Sz/gmbIIxonZXkba0e+eGU
ddn0MmHMvTG1742H0eqj4RZnIKOs1DSJOaRpCfJ+xiyEhuYF1onsvHvlLDQ7EhDTVNgGmX9TLUn9
Vbq4lo8C5qN7QnPpabHURG+3y5gs8UUUpOJEI8NSXfkOBEEsAnbTXiaxbe1tQl7WEVNfH4Ocs1CQ
K5GWauv2M1w2Cgm9G78I+QVP9y0hS89xsn0YDBTFJVSIVVu03kAcRm/yqfjABuhsE2vuDrz0ZbQn
O9zGR1mWzAswJABRsrt5PE/MhJK91WZxf/KQdSFEO9TCbAqWteYUEqJJD2Juoi9haI03Xmfb8EbC
XI/7gFa+EFf1MjzKhsqaTQqQiXzaKJiI5D2jjF3kDfWHIlci3SvdO/AMeJpVB9XhOAKwmvI16D4i
AdVFuAQXVMB7uuWtYuf0THze2SO9MsLNp/JMAi0tj6XI+uC2r5dgOEn2kDfjGMn43LLcepg8aVno
bWHt72EuRQHQz0pf4RSFRUAyueYIepwBUmeDcbZOOcegaZmX6aOeYR/blclqMH8qulMFgvkFKwg8
ekWTDdxO7YqdcEtopsjTHjiQZMp6XjCFnb13ujB64n2G/w7uOeXkMozCOzOBq2Il4yFklgjQyJuN
MDZOubl+9fBalntWqEz6/DGc00NlZyBNEifK7HciKcp2j8hRvFMCTevI4KU54E6oyn1ByK7ndNjE
xTACtOHdOuABI9WlsrnGWzY91A1xscuwtM1Vqh2AimLOqzdqPkCa9pMZoh00uQj29uQs8KOUTcw7
dXx+ORcIa0NhO1is3dZY2yiSMPqoeTfzvqwLpmvsOAZrU/Ew/5z1ArJzvATi2ipUHVJAGyYXDK3t
EOdkYN/2GuwmLRl3SaJbuU0jwPU8Tdg8UfNGoZ1dVC5NB2Xm6A8YXTz0/abDHj8QciYN2/p9cmsa
J033YJeb5DIvx6Y/gbLmNk9qopOUrA5E6GNRUJLnzo1j74oydG9MyAON7jigWixBYr5Xhmy+d6/c
1h128Kf6jNSdG3yBrrESMD22yPuU6JnEmIeDnw7rodz2slke+txCyfcqZzpQy2ZB9x6J2x1aPaJ3
55ieEJorsuqbxk8a+ySyLLut5mYlAhVhLG+NrcyTb2vfJkZsxndhGCePEaXrz2UFhpNpZdeRYOay
ucidQhCIx7mNej7lTUgHkqGhafSlajHjTiMm0qlavN0ApZSJ1AAmnPcODL0tTUTV+zyOQI7AV8ju
PJ1hE67bhOreoOzpBGzaoHyY6jVV/h/sncly3ciWZf8l50hD78D04nbsRFFsFBETmChFoAccnQPw
r6/lJCsrSFlJ9uY5eXqhhrcB4H78nL3X3rbQuQceln0fAS4AXyg2+mYhjfi/AZD44qILx267qHjO
s2ObxVt10jMziws/hqzOpFywp6OTZTtC0f53k1UMX7F7F9mpnxzxGK9FTvzmgmmRhRFxMQNQclkS
hjHzzKhkO60wgy7DOW3BRnTpdC/XDrAZCavLlWa6A+ihJLWBZWDN9GlL3bpJ2k5Yfwwoe/9pG28t
D07phs551iluQZr6gZn3G7vJNhCWRAOpKY7cUixLoM3KGx0PC+DWJbX+dhiR3jWy2SSRDamEPSCA
4ZaOJBnEL0Hr7nLLdi+JYiQvvKgYRe89L41gG5YpDwZmf6ghtELYiQgNeJEuOgJW8TIEmFYwtqaI
yxSM96yg6OD52Fw85fV4bedj/BzkQdUf87WF2psqYlUJ1FxL8oaw4uyquNDPmaNQgnSSUOI93XcN
I9MS4W2PB4GAji5UwUEQOICkPdzkxMl10WkCDOEy7zoEZpQVB6I3xSf4TeMD9ujq2wxy8nIM8tZG
ftNBfaY6aZ8DVUu808rPbtgFR+ZxahPPnd+PJjzXIXZmnV0QflMMygYNQDOtu5Wxln1dTH0wHspt
GG98p9APGaC7P8FgY3fLNdrm+00saXySZGn3icBC/8Oasyg8WTNTqscGbvlth513MW5VcLoWPh7q
Uauuvm8duIMhZOB7wC7vNSfVZfHDxm3t7+vSxik+jab5oitM1kOoqu8E6PZE7DpzztwlCiuGomo1
da5H6QPHhsiKhRLuCqcrkT6Nv471cdFxdWlP+JcXuYH3jCpcHKW/UizUXPCGYDWyBw7KicggWoU6
uj6Ly2EB5/93OkF0SZhiyWVPcy3+jBE7yM9aKIcmVG1H6w5Aui2YuwtiuaiYosuutSAT6cEmJMsn
J4mDpzNwDzl6cG6AQo3jEQkG4mcM93F2cCkmjLgIywMcBisX+9X3PHkFvRcCVqGV+60jRLJPmpW0
Y0YlQ+ufkcUQnBHzQNs7V6stP7pzJrfLPqvjp6WTuziNnqkmfe/GA36NUCqnTcX4x+Mn2nkSrPKr
ctbiqfULiFPZ0OGdnqRgNM1Qa33ERAGwVBXRAzPZfkDHjA4beX6E6IZClIZQmLsPraWyh20xGUPW
WjdfQa8u8gceUOcU+xOk5XgkRuqmTTGe7zAjZ8iUanetqG6zfroedV5ez9MYyFsVDP1lmUaET0th
BtSRJT1EVNGCzyputuasLTJOdvix4QfVykAY0NOH7eWgO3z9oZB0FqzFmKKrtagHGEaT1UCOtVV+
jKwx18nCvGs+y6VH5UnSb5WfN9KkEYgYVskFTibg6VlD5G5CA275s87QYCNVaIfoipJ3Ks7lEAPy
D4Ig0onGcfQN4zEpEH6qSPSExFZfoe+zx1OVDQ2VTZRmZya5ntjrUZJezLDWO1sLcRwM67BLkCbl
jEgrZue7nCD5GlB/mOgiGBhfz4ROwQwmdDUxErkHuywKEPfasqwEnjCPqLYLEGI8zzX+ckHEiQj6
5ZPVm/kzmHluWIH6PN6RNM/by9085gfapADs14oqN3GnKlLY4TDS0E6V5V2J/YBgiN5pz+7IxniW
a248QS5ZhEm7udGPCcLGxu25rd+t3IeCwFVj5RP+AlsKDQcSpqZcOirOvCD3BIhEAyVdWQhnfXxK
aBUb1wbwIkrvL68tym+qohl0gnVcTDB3YvL36jQeDqsUBcwd5dVfSzosLWw2NDuHIppFRacKcOgg
PcgUlU+pSznp+GjJRYiNCkudAPAb9X18tEY06iaSB1YFJnw4WQ5z1/Ii0o7AdRWX5NgRyDPdbmgd
ysSX5HCcfX+0qEKWhSo7KDjDMtaQOM42yw72Par9r4q9a8Wp54jdjJmlQ2gnUQ+scVnMu7GizrxE
KAFMwKXUQzdM9bpTXtV/zptZPGSrPV6KaQUHXy1k97FkkCXdkZBiH2YebSORKWab4gw8xd4KVuJx
yD0+txaALfQM8/xU0RPBfCgk3qZSWqEy2X4BF5SvlRtTbB05NKuW4UFmLlxjdPXdpW+1o32Flm/0
fkTRtJ3RQnfzoayL9jnq694/ktbYfC+5S3lS/Hlmr4BcL/fVwuhv51vsdPu+cxAAjj588x2zZH0S
+DLcQ8j3ZJ3aHFox09+1xPA413AqFhJNrC2s9VmJxvrOd4qSJWBwP+wGydl319Yqvty6FbobWAg2
cF1SHJFioHYOerzy1tKxuhjcJoZK3mdgHQNUKhSlnrWcib/QCziLtfuCqXLi7LoEqFyCmesBDH9c
BhBrvr7tBmAcrL728qiQKJp/vsUlb0nNnx0KjycrrANcQoyKyB7CUXM3++CLk7Znx8Qk1nt632b4
ozAups01BrjSS3xma49VYxfcJpnP8kd/l7zQyS3cnVtDKk9WHtvhjIwFfIde8HEeckmuD49gS8Xi
RMolkRoY0RGZrzoOHOnglNduXSQDTLb7oOkpGSLytB/rqMmgN2VddJi3UemTT1gb/7e3xkuUrHF8
ERUskF2E8ArK1Fqsx0lix5vRHlg7e50wjzveipEygC9dJUziALMDrRM9cVOVPpcNnBSeK7+O9kjY
nedwXvPl2OeuuI8II7ku/Glr7vBfIciEdrxS4XVbDF7XiSZ374mCXc+jLZLdMo8KH/xZw/G1hsy7
8ccZBCxph9AbKAqgaIcWjYsriyyIbueDe7J3RQ38/9Bt04CwRk3yUx6LebuQuJiyo2n69IdiDFtu
+daNsiukqGI+seiTzNHiIPNPTRniRKyzODzwjabpfQTYxBxQodslc9n4IJGllsPtHMI2/xvvJOHT
3Cis1fuZT8Wcx/U4bM2YWrnRqrGKL3rSWkDL9WUJHkdPmPCn0sc+TH5noE9ZR3lN301GD1h7Zv3Q
q9SBjhPN21NkV4t7BB6wQJJs83xnQe0IQYAU618aIPGZ8EZWpJDoep0A3pn/9gk9uc6sWbOMAGha
rpHD5E5C7hY5MHVFrjrZIEWwXncIJueEQcE8HWxnZPDdoecZ92PWpRbMdLdEO1yp/g4kyEjcH7vH
eNtaRo4deLMHxYVM3PgYsZFZRlwhsnM7Z4xE+8qC5l1TG6s9CH3IL9oaNptUwKqhNPMzjI2wmPq9
5a3NPyDpxQ2gEO0evcxcEnvwM3Z81Yf7kCOWCZihQ5144G3IWQUU96egHRYdosphI+TRVM6exJPF
vdxS3f8VaUGFtvq5FT6upJkFHL1d53KddRYlJTPqOwHwPL9fcx/mVjDHhdgjzzfi4qij4xyHq/u9
awY/hXxElGRCs6DB2IXKy0v4N8N6PQUm6GBF2YTIecEre2S3IjJFTQjxmHPJ7NGmArMSv1VDTibF
KHlcqmhiCKeXKD/ZGJbHXdFEpNllPRCpBHOkNewJUcnFAaR5OXK0GNzsvFTQkw8OpedF5fFP9+Dh
5ht6CXCiWUEWKIx+EKx7R8K3ZqtCnZbYc4EZjElf8Q1I5fwpp6jlQSVvpKVqViaQdWK/5CA9AAx3
Np09OVjeOpz163o91FkVJiCoxLVGbl6BE5XpPwUr73MzhdHjYI2rj1IGQP2u8BUTFx3J4Z6XDIiJ
BSj35HX5QBJgmKc/8g2v2lnG8DbPSMkGdpQxwBXQSuyKVIh6O4eqaNbPI9FEIJspNgn+8000V0UL
hLVHR4NgXZ5GXIdZvoDX6AZ4RwXs+YbK7G8oauIZuE136+txpmsB8Ydqvg0nAtRrui5XHY2b/ODl
QXBdZsyYzxN5jcUFXDT7aWDL+Qo0YyEVaFqqx1EU9o9eYNj5JOFTlgQiFZO3t33+4YWuF5yOss/C
Y1735dkPMpexNb0yDLHa/87I8CTZbohnyLwQNEHZF6d59DjDdgOF/Q6vt/4c4sm8IBCm+uEROByz
M1jOM8vH3H+hhs7DMwwpESH6o4DY02eouN85juEewASJCHElbTThjNz/yOAQrNDCHWyddMjsQzDi
ijiMAv1bQqCF9dfI0ZADcxzxvwLXXHdV6Lq3d8RozNDpF4ooScNk3LORa6CdI5rw82bn9kHOhSz3
NmIw2on42o9B0dBroPcIRV42rsB1V2lFZCkm5D8ar7JUYnnsxkflKPuZgBB2CFqYjMUClCj3ZYiz
4yod1iUijWySww4r38IdG3OQvAqDyCaoFe/kXgCXMzxIMan94JlndrMGdcnG1FRH7gVme50kXzdt
veq29jTS2Lmbho7eGByhkxtZrXfMyZImxdUPOUUp2sV/sdRVrbkfsk+wKLO/hZXlhI7aYwmUyGpL
LhnRHstJMm8iCCDjcUhmX2+MHvrN6pjfNzwwuBrj+cBEvTtUXMakg0Tfn8lr5DzlQamsD72a8ANU
w0y8dRb2JAqRgD0kW0+QkYXZAx9GqpYvrYmpR5yjQ7Lqs8jBx5Cv64UzNRAMsp6ooHM10sfjFQiu
Jmyokk+ZzezrIlYs+vc0bIaYrGcfTWdLG9M/Kj0HYzLAz6RTHcM+O1ZOThQgnRBO7qwUzkB92nVi
V7pTNiVhOvccXFqZkd1jKVWTbRNNt3bHgdgJ6pijIYibIzh6HXEmwYaw33Q+0rmNdIeL28pgONHg
bT7lcsYOoPJAP9HLYXgW2R3pmzqlr2GLcvljhDqRTG6Yf0UMif8zKEOVJxPnEDLRPAt1PMlMG1eb
rnEKxgt+FVwH6f3AaNDSVBL+dko1OLKdgK0LgH/oH/l2HAk5rs6vJKOqeCeUnq4EJFVsIG4bnFgQ
OMkoUktmcmARbO+jTltAAPpN5odamiwxS4ZDyrzFFd2ZysKmtND97BxXR9J5R1Q5cKKJSkIP8kyj
KHA0oUMJE1A1X09Vsd0iqkzj41Y7wXhkoVfdtd2xqJ8ijVHsvCq7oarJALoiji6G6eg6sv+Tfi5x
d3TiAnefqbY/E1VDT5no4FqdLKwdD1O55c05IE38nCP/cTDMzNGfFd1cP0F4Od6F3hB0V2VtZzd8
93CFSyQkt2nQeRPBeumSEvOc29QvGTavBOOyf10QC+/uwqDg9OUCWSDteGmMDBvfcr+LGLobZFaT
+sfa7rycVO2s+kIOGOH1Yx0t3/KiAyBQoCkFebZ46mktIguTsB41uyzToL2couEP6Csctzf6Dukh
Y+7Z7iMRtOO+JIO13MkQDssZ41D917AB5twTKNe2N1OpuQu7WLvfXcL0iE5w2wize+8++DoOEZLS
651xWq4x0lIwMMdsy72/EYzXKkHq338NBy86hfgdBiz0lsV8Q5C5xQYZpsWxyD3PBkNK1YqSafkD
bYN6XpeFPkmKOX9vjUtfn5peb0xHZMrqnNIC8UAd40dJ5riuw0NHRFx1mCwmXKiQm+KyCgX+nTjT
fXRuxi34EnMyKllH53D8nHNSJk4AaModDW79JYjHMj9IHzjkafNRz9xQ/XFiqWnIpVc+oL0UAp5b
QtCGJbv8g/kursFv4lQRj4xbYlDBG6PIU9fzvF5Z21rmd24jGu/TvK5qu43KUsZfOneoBOnpYTH9
FVSxB8DRKekuM6UcPyOgbeA7+I7EZvrrselP82QmtGgiwDqLyPfFR0Gl38gt5NC47r20WC7WyQtv
7dWNDyxy3tHV3JQvr/e/9ur/MobS/7/sNvnWfvvx7d+qW/P330S3gfvfIYo9O0Kfwvya9IT/Ed1S
vf6Pyjby/ht5H/LJVwO2jZT2/6psfWIUELgg14Xpwh/8ZxwpM6D/f4N0n6jMOAS2hsPKpDwEH63U
Ef58qxNLdo8kVuuN9mHe5v6eB17102MTBXOY7UTPXMIwFGfq18/EoMT9RK82k+NyVHRstxbXhirL
MWmg+Sz+hZ9ZmbBPE8Fr5bcaKMJYnDSxJbK7jZU/ZO7Zs6WD5XoZCsgaNwiRqqhNOBNYtUtAj46K
e5sxBS9DT2RjRpO2Mye6dJjdAf8AIkecImUgHP4rI2WrIg/m9W3RV0I1AXnYGTwGNJYVD8N9RGGL
WW3tZ/abvdOOpc05D883faYdAa5Mdhme0iMiP61o7SH9HRTfqGH+9TXzwPHUOWjtsO0hovyoSGVi
AR4Wjs1XJ8xa+nNSjyq0Dwg8I9oGFQMsJpXWvKT9s0F3ULkXuVu367GSlHhPyMkW0v6AxEZ8JVPj
pG2zn+ErtQwfuDjldqGsKUPIRy0WNFjWpzmKB2Y3zE7dc9hUI1fAD6GP1AxnmgUcd5YRGY+RMoMW
hgeJcGreF6oZl/eVYSHN49OYsbcb6T3wEnXZrKmsukMkXFvceQtAVoBbm6PED5jxTvfo8z3y7khD
Mz+QI7LNS69oFxpMHeFU89cDWCmTe7bGKhX3lofLatyLnn67c6U9DeLnhGWBvtgxcuJANjdZK0v5
g3hEQNlHPS3dSjytD+JeJD19Y35+3xeURdcRxBG+hGpiqq+uwU7jtEr6wG/52D0zQ97C0Perb51g
/znQ/MLZNu8fr1rBx85LN+if//XQf/5ZGmMkKO8vuXBCl5wUFmssnIIn+N8ypaGagrAGGP1EXb4i
N0SvlmKxgLOhQrqKeRdOOXlbutqWi45cKm5yjnHgqs5OkwZhdf7123mvmkIgFiDUirB5BFFAnf4x
aYMBxgQRfU0fR6CJ3BpraWcYiRyY9lZzkCEOjuKkiKmT+R2pCzKEDAI+i+79r9/Hixj63ffCIYHI
GIh2ECSIsjRv9F8KQbr7BWYXdkzgsxA/Pil8R6o8DUNVhP4dDvYiDUGucj9y6iUMqMeXZvXK4dZC
5OYv25EgQ/OLWrZ4QYwwy2BybgU4HM+6bdYadzsVFplIN2uXetVN1FROePfrT/F+L+XbBA/gUGrS
2mctRqL1/kMgiWNtCuT2uLp9iZQ+VNrja/TnpYs37H5j76lLTixjR3r9r1/aeYkpefcNCswJODa4
tRy0Vx/XbFQu/pxrLwO0EiLhf5hVU4n+OI0A+DhKcMzhxQUEJ25wv8O0Sa/BGlXc37QaTp33SboA
sCj+i8w8qYqxlmbqP3akcELRtnIiuIbcEWV8CzAI2McJWbRZThaVd/zMcOg3QcvT0YJVGDiQiv9M
m6pc5RfAtyVPMYH2NfOHmL6sHx89dgAeMroracgw1O04kJ/7kXRZdbmtm+Anx56cWXegEs+8o2aM
zFMJe9qsSam1hlx8cIs+f3NQK3DkpBBRjgpP9vTycK26YuPPotefQkvK/GgUAKTxmqhus7CsMm/4
zYiRuPl4aLj4s7KIee7Xbux5cb9zHD//nhb1vGxXI4yGhdDSsLX7ZxbRlm8YYyQrNUg4unSotWqm
03R0kJuyAQ4QCSnlYAIJCdYnW5xQ3JWSWWNxakHCq/ROVsR7WN+61wUSxlTPxVv7qV7ln4rOFj/a
2+AGBl+Z/U6lc12XbldV5zJ1O0i9O9BlqJH2aKom/iqJYuZdR5z6+FxxmSnr3leTWdWa1/fZWzB9
71tpTnZ7yHxZXibu5g6Nw2FosUcHPh5tcFhBGG1Gmgnj4vXPYUmYX398+1HZRNBUeBu8rqgr0531
SwP8Zzn0WTWq7BQU9Tq5D3PXm4tbBHgZ66+TwvlAXSsWxMCXVd6a+2yZ6BPPV669kfJx16Zuxlf6
62fjRfv5/tEIQXT4bEFstTwcH2TfeZjayAei6alDVYFJOIUI3rfJ25pn9cPKV8ZMWXPTLC06XaaL
bb/w7t7+ilcUY09fvCT79A5rktmsyYIfuIrTIoblXg0pDun9XA8Vd1Wcu+YpkwMj3lPQ0NzoSfXj
3Offl4CmClR5djzSk76fusCd9BebnmH2BcN8sIbXPY0122E84tJnm6+IgjUbqItLtLrpbGAP4vT6
H45nm/u7e73bifUzdU9JSg1vK/AVPCza/JTx6hLXVD9an6XTYY8KsfKqbsq/vu129Ms2PrGVyXKO
E2j/NuF0FpNwrgfbI2UVY7oiSzGDIy0DytaW+eyK6wxF6fjdBsnPg+tMgcse6zl6BvQH5bEfw8ug
8rOUVgfwNfJbm8CBiEdrA2Y57S7i28GH/fpKG9/av7dXI7BmU8Ui4nnMohgIvF+ByTog2igOqnsR
ar+zj6hPNqpAt+XmZET2WhqmDHlLuvhrTCMQ/2yZO8GVt3kLq7Luervw/8PdLbIBJlHXY4EjAe3n
Qk8X0g0KVLGPweTitj8QqGx+qSEJjPHNJFVAevDaRB3r9WSP6/I9rmOGjeQURUtufSdYhtCYm9gB
+x6e3KVTfYRFtFbsLs1KTjhQxIHDr7ixIpp1FwPKp7G4+vWX+17Vy6HADbBmkN2Exta4qD58t2sA
Z1+6vXvvbEOfkemuVp3RWKuobamt2xSsincBLGlaJMo62/Xdh1+/gw/VCu+A59iBbeshp+dh/lgk
DIMTLLpf7rOurUTwdbHXNdgIE3SA952gByJkQYgzTFxrJ/LN1YVb6W3rf6Q1N99EDKsn5A342Dl+
+ibobfgN/UF5/7o2ulhUWZB58tn2jxMTFy7LUruxeSB46ilHCEkwde+vv44P5QaHRdtjKIAKnHfj
ux9v9rKaJ6Ax3sgFGS2GHowsYzQEu7WbGY/9E05lM1ZkSa5CZL85uvx0JXhhKh3QSEbl/5MNU2+M
UuFTy/scqRWnPxYLwSKl0AXzy9vi47XgPYjizpXanlLIv3X3m2+A0vnDAw+cGVOLEf1ze3JNP9yU
C81BBlOxvO/yeWX5814fsLwExh+da/iCpXOKqm7gcXsrYppmaxd1nXdpicO5gq/jlUenys2SDSmB
2hCBG1tePgVmQ4Ae+PKZXn+wRyGZc0IlDYT+0pIDTgC9AVBpWh9oz3VzeTulxCch6hUVTvILmHU0
da7cVplCY0kRJj0HVmQKh4H5PHOj2vWhtX7JaPRzF0t7mEGecELCIrSTVkrReSxz2+WtFK/HsSke
GlMIhej/2Klel/9Scfc9M4kxRc4YL3gErlWwekV6qhzbbBoOmi6i1nG4Yis4umrU3WO76oE9hoRY
nz3+dQfsbLLJ0FYHfTXxZxXZ1rxZH1rshEhPm2Pi0XbI+nG+4mWvq09t2iGpuknrgFwAhqMZn/FI
qgBnmutBNpro6AktIGmmaZSmKt4tfiVVv4f6aLgfUT2HG0TNknnwI99Lx06L9IWLfeQ8WfEWdADT
uT92rzXLMjQulJZCTwjIExb8gj/TLjlgxQmRm9mvpNI2b6XAMcgbq6NAcwwMoyHnhwUrLIEYReDL
UdUyHoshefsHDo81N0rLnsthkprNfMGpt2X8aKp/2sD7Jkeld48yyjQS7FL5a3NmozcVIDly5lVB
68T84r7eUQyzTKHFNLpmP60lO7x9cIKUJfRAQWD2ame1LF7OX3N3GI7QUnAbH70Gjjez6bbxq1r9
sQoXPcnVPHdgZRK3LgVp5TjgqUfsKQ50dWQ6P9F9xM7GT6Zw3PiOrLLrStI1mIGTVJy1auIwZWVM
X25wouELSuDJmEcDdJ5mfZq0UeHYuxSsZmRdNzobClq42bj1NpJIq4zyfxrOA+hP8Hx78Xjn16A8
xOWAupWrULa+ZpLcgPboRtrZqMb84Mnyba36S6tkW4KmheCZIntYR8+ejymoE30Vojkr5Kcm3dZ4
u+eJ0Z3uwQL7pESc7DoEA5uQ/tDDObBSjrLNhfP6PNlimnj7sFYb9L0lQUR8Tso0WuJ7LAAVLySy
wRwU3k43b9fbCRHIA9Z4LadIpTE/5W1XtmZC4dV1DNaWr+S1hP71wv3T6gmO3MWWxW5quyQ7f1i0
0Ng4C2Hi+ZfX/YOOAaWdxyda74JlVexefohpYEFrU+WcIwGN8Gz/+j38tHnQu2fbgHkHws2EL7yv
lPpCQNAYLHVno9BZ73K7C6ubreUw8cQQjrMO3pC8Zlv79cu+fLZ/1eK0aLDhuQLzpXHThx+9QWXY
0K+Kp+FLXqQkOZ2cJi7ikpaHC2zrsPjrko83DoyxmHA9J+9h/vIsVltwFVfppPVjnFvDzGxdaq72
oQGfHMmjk2Hgjs8jqjuuda5Lh6qPVS1F7205da++ZFuAvHTXl3ZeLidX+gOQJnAUcub4w1HPqU8F
S5f09rWXern9mzOIb3x+//7ciPRjbDIx6Re0BqA3v/++nRC1dhbW85eY6ZEzfCtXn3nq92IYZ663
1xFbi1iCSAgWBADkrulddr52oDnxvEXoeTOf36OLY06qjj1yoSRnLv5CB85MMO/dsD8xXRazaTqU
rz8Y/khZDpfT7Kz+wrR0oMG6Cyvwb/2VIHOjKQ75lFG/XIRpvFG+NAoQb3A1tZbZjRzPqgooysIK
1+DK0QXvJJOoAYc9MnAZLJerXEixgcVcDX4Em4NdiAlW7jqrRPCX2vFc3K0S5KE8c8KPlUV4NaIP
F91lPKOzBQzCjge1Zd02c5XllOqXz05KB2PlgW5G+5tTwsdClgMg9nEcYojr3eCntms5rjDvtzm+
8/xCKfkHJ/pqvcPNlPGsmZqF1RskScC3gUnCdJF//Qx8fPTohNrcApxFTRn9U/nY9ay1qKqjOxrM
tX4KXp/1zasFtwAWEMUrUsCzJvzHrwvGwomBsGIGBqHx/hYMJNjtxdf+ne1bvK4vR9PHXYiD5JkZ
V49WuqgD3Kq/+b4dYzV9d++bNjfZwSHGfdPm+7DW1BDy14F0oDvlcOvzGacefFnyVq6yQOVud9k1
QgjrsHEal8FnOGotAr2hzDc8q13vl2K46PK1h1rtjtRBf9BiiJZl/k1p75jn8N17dR2bZrbNWePF
df+hhwcev5kL38vvIGbOnBLxg5sbwR/CMfqLGqDM4r1LbujwWILrQ2YH120tv3P+m6l1344iqVxi
LRPkJ3XZYiKQVr/sBynMF/3ra/qhnxwZFkpoIAyE44Qundz313QkTBTEbRN8DjasHG4SFrm5i9CN
4wxM5MvGQWAUsdEB8ByUJPZQZOwslesRJ/2bN/PTje0CCDYJ4OauhhDz4c2YMoGk3FTdteFMEtfO
nn1TXHnBKHitEVX1eje2S6Gffv0lGKrrh4vm47vgoRIBj9ZPx36CpjJNAiorjeit6YLZv2m/Igkk
Uwp1c2Dah4jDZ0WCtF9hgbt7q7my0TMbxhSj24HCiEeG0jDA2sDbfuvINbIPjZeGIFFT1SlI7MUn
J8v1pPdibToKBx8eWFD88+sPFfx0J3pM7oW5thDDTePg/aUlGCTXcOLV3VtHNpZdHN5i0jOKqAL5
iZRnRTNTt/u2wu6QnYvWRb+WhHZtRnE4zYzoexrQKVo7xbml7riPaVd9gXMJuy+hK4t3LrEBPtG5
9XyAZdWxD0mIsHaQC4NqvhCTH1beiTgTit9H5QEOsg6vxYK7BKZJW/i5mRwMNHVefuEwPP6ZgyEP
6E3iIsjWgwDqWnun0Cr8ABgr8TKqPaC6h/FzOaO6se51N9X+9Px2OUjAMx0pPW/mwo1j23kcX3yn
y/hwGHzR9KvXvjQdNsBfYE5fesk1yeF88JkhEQRTaUn2lOva68z76wFRb8uJc14ECm1H8rbfWhdZ
Y8vOoQpeqYYToZyClN9fX8efdhvGscYTjCXeBaf0ceMHHoT+RFTTHXkQ5gnVHZ3X5zpPQfGRC1GY
71CAy5suxqIKfrv4/vzy5qEAUIyAjf08MnfZvwYr1FrELUL3untrZfpuC8UkqeYo5PWLlxGXj8qL
d1FnYPt/RzN6McC/W1ADg2vBk408PnZ++vw5nE2c6lgcszAzpyoCIwbTI/WyGRFHsKR6BSA2M+Wd
r3paDlxAF7AsjxVC1I5DxdvZzHIX0zecWZD5zVQiEaeAf50JvJXzWxdzL6VjMEAnnNqMZAQ8Ri+v
+nZnNX5tZhwotKcmQLyDXYPQLhuCbbifHFSXUL9xkadwB5HD5431mxXyp4UqpBdIrD3z0hdU1odn
eq3Dyh0Z3oIJf1miOI74XPK3YTU6RKd/rjaCcS9wj3rcLRuACgh9wC5/dwD4WJD6oYBbEDEyElCn
3Y8TN+SiCOq2en1o2snKAnwCDa+xEHvAUh1H3I+/fg5+6s36wlQAgJrNlCymhff+TiRYJUScPGcP
OTHVuGJh0XBgQ8JK94qSsctj9W3xMQzupnEizBUbiNOjAyMdgUULMCgDm989nB9i6cHOC2LnACmw
wnJBftqyxrWGb9M1+UOGXoobavMQPJbHihka5e9rgQZAko1LWjPfCUhQUyDpl32Gbc2vboJ8W8zO
S4+CrzEE/lDdjIVlrt7rQtlkXqOfyMB0S4nrnWvxpSdH0W7Avzdm3PpagPbUzjyFY7hRjb7NtQpv
NLc5mkJuidqJqTwIdVYI5uMmZFC3kwKDwjXwksneQIsKGezHgGTafNcL0CMuqm5A4dVZLf1Ln2OI
TT3r+BCo3SQi1oRf1tfm3a8v98dagIeeoTIDeWAt0DHsDzXfPDmFHTMnuH87WTaDIMyrKxCFHzma
EnUPeZTH+3cFEf3gd8UAhDqWOSpsKO+sPOhhPqx49tLV3O3KPU5Brq1oJ8qs9Rn6YA3umcNgIueX
ziniEOX2guQOdkcc5d2t+zoICT3OWu65EAPJnc5Mp4HOahbR9Xmb67yNLE1GwIJGVCD8RC2JRsaa
8ETobrghpWpBM9+IPIcyTPPeTGJbcMtGgEe7pv5UL/OEU6Hl0IQv923MgkjdjDZ9JRULEQGZgwsL
0ww6n98aWx20q95KFozHJJVIekIjUfAlvrkbkOleRdxS7JJpyoS87rrDFjSeeKp0GrAZC9+aCfnC
j4va5op0Uzzr2Hs5C31abEZA2V6ThAVwsg2qoitPNUm66Q1u24CLNAZQAIZ9lSr04J8wgDJVpWwq
NPcP7UydVedNMbHfLuyRZwQ52ZIWVkVoOQJB5lDjCMfh67bR/4JN6w1IC3YdBYn14C+2HTB362Js
70dCciiKTkUU1Cz2iL8nTUGmp63ODoVC4nwfLRPrVFPOZstKbSsW3+kXkR2d1enSi11etTzE+6Gf
ljXa6ddJchHSSuRFgtUi6Na1sKrbpEKMosfm6m151iaU9HnpXTT03ebhIaP/UnqXdh9z6L3TXYlf
inZfJ2ysbsEs8dbmRLk+x73lRhezHIhUwm6Y1nOeSDcyG93b+Hl6WSQKgnO4IEOVEkJ7rRDdU9m8
tl3fZvLx60Db4pKy8kxY0vtnpTtTCE2VNJ0sNbNRAYy3QLzizuN5Vj9eJ4FIRbk9CdPCon4VIrq1
hz3uQsUcpoys8nflNsfF988YOzlChxfEizlJcvB4v5bzaLdh6MiASIa88KB2yjjrygdYAoLBLozg
9CzQjuGUQB/W1vEgOd+7qTgvNbP8/YrftLrqJlbBvaS/d42YHTuIPzvZQ13PSMZiDCvLjSsgZaME
9cNLm+9g5mF2Az+rLqN+7Wpiiut4gh86D/xZDiQC6s9tWSE5u7QkbdsTyUgSO2JXqG8pfjwCb/HU
4Ll0neELx6WiO/S0O+tk0BGFqexCd7kIpb3Wx44gELnvU6TsSTGtsGL3ZNeuzlUct/ITkVdC7ewg
436b/w9j57Ekt7Gl4SdCBLzZlq9qzyZbEjcINkXBIxPePP18WQnNjLS4MysGm+wqmDQnz+/IojpM
Id5pmEqE8kDDTkS3xBs78vDyOnjkcFFHx4m2ScjNFsE72YTW09C647QHe7C/4y6U3crZ63yg9yB/
bqtoOLT0Pz7maia1oG9/+GnafBiWXTyXrjFDfsduFjWZnZhxhdOBk4KsPzZsV3YIXdlds2ifOy2k
/0d6cMafEZqGMwBddUCjsh6lZLBi5xteuFeVo8Uhe0cwufjq03zZdZE70GmOVqwRY5JRojJY0MTA
f+/Rx4o9IXfdy5g18jXG/+MpKZL1VCy996UPDeccR6Y4ilwqKM4j3Zdiqj6bLo4n1ipL1YIKnmDl
JRfkkP1XU3reHwhK028xmXRvyAXix4T++RW7PbKCh6ZzDyIjhAEcmlyyOXfZ+tZ8vppOPzwo/eWL
sDvruE5tfixyiN42EkDEU4G1/CnDqXhvoAW9Vq7Z3+iyk1oW4LZC2FKOgAtBOoYaZfRO27i8WZgo
vML4XVxo9jABi6QMH0yyDb6V3tB+i8BlzvA2jP3owTz32kGym9R+tbcMfLt3cOtcpJR+/S77qRbI
31sAjGU0fiR2Jh4jIbO9b9n9u1Vgaj7J1jkTaGY/EXhnHKZ1XH8VbSw+Ez+jh7fEBlY7BQKDNbY+
LSCACzq74uJk3vKy2gRJYCQizxbQ2jWdciQs8bo8lDJDvYpPiPsK1QYzHIg6Nd9ixUeD/sCDlC75
ESFCjFNYFvFfZCd+RL4YPi22tzOk62hXcCDcYfXPepgV5leXBfhozEX4AqE9uODUgmmag6XXIal8
72vIuZMSeyJyBRMeUf/A0sPDoLvJxSNDM9uPkSRLwCProaE/y5RB9/WY0Ij6QfaBcWvsNtzHnB+v
HsvJG77wBEzANf2gF7XuCMrKf6R1kZX7ya7n18ZDxIvLImHPFVjGDhWp0++RadefLKgQpG3+wKch
5gnCYLGdHVFeze+LEQwnb5X5FbEz3gBluhZvYGz928RmQ4hFV58HKKC7cHbqd3/KGoySKmEVxd7I
xhRV3G4msfBUJlX3hxX09XMKPng0cDIPDvEYYAafFFNypL3xMeUAWvMgfksBpK5QMn+OnfPhl2gJ
CHCbTway5f0a2c0JDro0EI00RfQYuXF14cZKZw9cI5+pKNDmYboSj4emsdmSVZAYxiixZHmtXUif
tpWbP1qDvIAp8vDvdaXxhwGLkhDWNnPrHVdV/umvtXfJU8N9EOvSfI8qYdwKDNqYXO78lLjOdBsy
VDS72veqAyfg5o+JvePBWjz/GzhL81bFjeke6rToTz7xah821vTtIcb3H+UycQKHgSLwl5FWqEjq
QUlvWxuS7TH1uuypISqF5lfcyYMsEPsizI7iNPydfJhwb3ftoqygs/EGU43QPjH113T1uy8CFOI4
2HmanUYvMr8QEwbeVIdVzA0Rz2nCAvhC2W68ISQTv4SzsPxExF/Ah8BLhAdv3ia4wvgUDdVXGv3e
bp7X8EfsiASnFBx9dgLS67rjKch3K8q9U45AcN2R4Vai5wyz7y7V/yUwlvTT7Zzu6sZ9QOdkSveD
v9rlDoOfmKlZTtUJhKq5ZXZWH2jGAy+4RXzIM0mKvExJh0bP9taSVQJ12k0uJQGYe6wl+yN92uSh
Wkf50GTLMxf+M+/86mezoibyE2AuHIBZuxunP7ZksvJbnoxuhdtHz1kwu8cl8/DHbqak2nl4TB1y
z/AeXTmTpiLN7/Tg3Ie5mIN9gOj4jJ6BVA2DuXvIUFv/jhwmhbzmiW5XFX10UTZjX9EdlCAuRZE9
G4mBA2fekQjSzuPFj4yVhCFi26ZliS8u350fgtE1vqThOIJO1ZjNnuYcew78DsI0/4USkP5y08U+
QMSahZwoi9VSvQU01KrR5hcoyp7kSqGW7TMoclSRdpRkyfDSpAWUl+0EKpuRA/HWntjOQt1U99L5
MoSdwngKFhSYMfqIRtAeSZOXtELdPx174CucS2eyetbsIygZy/2B/EpUmRdP974prtRRKbj34Vf6
SkO9M+VQEbNj9WCQCGX6pPktxjAfqZpG6yJUdKFD2R82+TXCT8X9ydxU/cYZYWs5EJEALeOwDOO4
PsETSdpLi6xF0sXGlkPumHV+/UyOYz/iFBN5JNEOEN3To9G1Dr5mRq0guLhewl8mnIH4BufSqh5s
t6DEMyDoIscOXFm/uVMT57/3XiJ6SZujE9kX0GhcH/dSFsTEPnDanT3/TE8qwV5tgBMBW2eCAboc
e7yGQlpjTUGEC8nIMj3FU87GteOQrgRR3Qz8UOrDbh6hbDkMFpXOAbYa/xzdEZOGBAWCijiCVP0v
GDPF0BO3YXben3+DVUTXFE+T58nktpio/3dhIOQ5JnajKvfk+Kz+DwqyIDsO+TQY56ZBDfm60Uqr
FV9LwetI6vVDn5AjiWKHM0jKYwzS0er+AuxXnH9zmdRxYfYq1VQrZCaggujSODMN1bfdWEH47pNJ
sQvVKvC2QU0bjyqK3dLHfcZh82ufqaUYwhMHLc70Vlmqbroz2GuV79fQ6FT6LrUl35lh6DC/GStQ
47W880YK1PP0ue9lf106io28NBAL8hPjXJ3mQZjoB5AFh7n+Dlaw+hmIq2ItbexlMSF4R3RrIg/k
7kq2jjd9jpBzrZjZiucx/91RbLKajsCVU5D0g6up27JBWqkxiWqBoJWdvpoCK+gOS4Z767/jSMeH
6+N5P1rqY9ukijGwYvEJZ+uaBqM34niH6jijSxbwaMSZ0/fS2i/xSJD6Xz2OaG3+wLkYa4/dOIFU
yBuZXsk87m2TzR8lPURK5qkmXWOmZXfKtm8O7yxVEUgmI01DdakxzT/eFFovAz4bHAM07lD2Cgvu
dOV66vGgtWe0nZt0SoZrksEt+UBjqfAZ3wx5IIVWe/R2ldJWSWxOB/0xzIB6f8FATARtbXLQPPwD
UjKNPqCe0lZpSE1LwyuHdbDynYDy3kHPn1YaNGdLtMMCU1Q/q8a1yck6toEx2sBndNt5Y5onPdr2
mrq/DEEcGAaHuFIwNvKGIFpxxe3mPnzqVrWOaiH9+xvBDRmPCv2aNgwwcUmDWmAtChSGhzGN1AuN
KVhK5M+FK8seOwuQK9SUTsUjyP1G9Y84WSjM0J9T8hnO1QQLidonLsia3SsjZy7Ftb2SZ2yRv8lv
T50BwxmlhBp6zUJ34nPRSOewBn0g9iajNsHGb8JL5xuQocKXe8Ac/IKynJPD04y7RDgA8KbqnoYF
Hxrga7Ll+RK/wUER5xmXHHe5K8Ff5g9ii9vuUywmQpYHEWUs/6VfKc1DZwdYl+6aCdy528feqvpU
UbZEC5vAsMzfc5YF86sJBUWyOkdpXp0GBCbjd05t2Y9a0WSmfU7OUfHFTMsBzszstByeu7bJ3Q+8
F/PyMfNhJ55azmP+m15Leh83KjDI+w7TJxV6e8MbV+5i7PHleDNGkzaDnnTNmKlnPjSuwtaI4FZd
s2rM1BO1SzIyPjbwtujhoVP13g/vKLkYkjgYKQoHBBk6cDs6ND7NuzAjS/upZdZ636cAYOknCkW6
PFjQqIN+ix0Dv7NN2jslTXeButj02O38pkxVj0C6dv+FtKi4+iFtoAx0v8swL+ZucWEEZXu9Hm0t
y/y+OMHBUZdTEoiEv1oVRss+DmqXdCHd/5XRBDqhHxFRy7LCLwLTOmXpyPFx/j3I8EX/tDqR8KRc
TW7EaYBHoHuUescuosDjSdWzq3Z7FT7A1Tg0VPjhFJsKgJzqhEVNr9HbNr8EOW3WqFicX50nXMzt
8JzkRxHndX6f6GrVp77bHL3ZCyaNFYa+KZvcAdOq0vuqlzKYNTlzYuuClpjTrR+dbqAoGNXoX6al
VQtN1eP+yb7WTDRsY1Qnzedgo6jP9vS91CVa86JmqhxBoYYX5JFqvWwrwA5B2DlFAEFK+F/yC3qY
0DZT/wOdp7p5zaWBsqu2n3XiuM76VduzENd8tCuyhLaF2DeNhXmw4pDO/8TIu1PdxzHOuLgoWtTr
0uOlV8492TnPpokl0UE9xlMfF8iY1xk7I64jwWcbRSdrTJH7OC94FVE8p2bO0QFdR79UKwGtQVXz
JKXJ2rfIyORuanYf0bDPEYNHR9P31QDXeO3ffAzsObi6MYLbl58mbGbYLvR7C1JTDfrtZfvQe9YP
zHMUlNUQFskf/hSr7RkTAkVqCkSgKjzFiJzfEEbcuUaAgUQhcQyOI4rfgWX/qb3vce5ajEN7ibO6
c4ZjiuihLG+0P8OmPVsdcq36tY78eQbZ9isG/5kuf2HC/w3o5ow4R6YjrBKcIBSdfcATA0MFHIvK
zM8vaOQUmQbBt1rEHLdVsxzRnRqtvlJSy31Zl7L/iWCdHPB3p3UrbBk9E7+86WRZi4IKTCBknoxT
wfP7FGOkiOZINBTiDZrj8IePd+v85t+3HAO1vNq/703+hAMoF1cFlCOfnaYHbAAEqKV6gFhVqQqA
1DS2q7gYPV7nhqrrzYuf+3iCOHRwqW43cG8Ua43NrgFYK+SFJj+g003AAOLSVtLO4H705mo43q6q
SheXBYMj5QHnXUREz5C6OZoeEifFTfawEXuB7JTEMgqDyLC/4cW6ltFp1DN5G8Z6Qtfp2DvxU5IZ
CMv3DfRl0XzvrHlqjgI1w7hgtO643MVW6WDVrt5/VhmB039C2b8PrzvgkiRCMLSLaPR4Yj7ZKzwr
023VqptCjGUtmH28q5az9OkDvWW6CjebWDGutwdYtLkiY3pTqXYmMbRqhuZxCqtjl82A6N5Baiiu
w1CaR9gaOUQ4EOsujzmntCnDJb2TcQY8rOPgrU2wgKJuq1O1UbVspXxiVXJUhR1Qu+ozstGf+eAN
GDI6+AkYyWhOBGd9NQkkPrUMHsc1Obq8FUXTdM6zoOhD3VnnGHazm7IF83s4p615vy/ycqBFP0Oq
5aNHk8T58dZXnKHEtfaXpIWB31MdgerMtjIKWIvSN+g41+tENKwuozeQHrcZ5DDX0XCyoCNOUCNf
qLl4E5bWRzUULVyYuJfBekckMVlt3oZH/8c79CFkHrITu0qh6wtiFgnXfHELu/1RFJ4iw2zlLk2Y
lhcItpUOV9EuHQNpGzOttBXQO0Fa5oc9DiO8zRB/Z/7IwBOLp3R0asoxqjI1bWYbu+6PsDTVJNue
KxRBNVMiBBxcyBz3avaaE8uJt4s6rOBIeW0h8lZ7vbfRSldEuoVm5HQMHHOtxSH3nRz+xDZmtpMH
bNX7AaQDLb5uy36mYXNP8zIhRptc1XZMWqD74M9UY9QL/qFPpImA3sdOnac9z0xv8tucRtCo750z
cX5qNDC3WER89OxxmHYUJ2FmPLJtwTZwXOFZcfMZvOpN/lbJPGUcDJiX8sjIvVa1MNbzatXdID93
QZcCrKi3Ng0x171QW862ZOd6bR/MdOCHOb4bPJ8yz0lRPGj8OUtjV56HaXUm6yrv1XeIHwpfYkgH
6c9DmlmsfMehgU6Tn/SD1kMuojLkGekf2WOh6puAR8AGYFZq7/z7bQ622tyStlMv38ROj8oBKjkl
1NoZajXF11NVRW3NVr3QxRsMAkrXKCzoMBKlUcsdbvd0nSUtJzPZbWNdvwenD9VLN72OXb4NE3Xp
wR1U3UrubSOPoLTwVRERjzyz7W+0D9Qr2igHHAjVBm1hqxrCGQ7dxIOqoCdF00l1/39TCdNe7f0F
XiIM13qeVRWTWq1aPlpYl6piptfC923Ske2SeznTAmhroXZhTIHS9QMDUvUSHQ+QjxJKOT2+QdNV
Q13vA75uaNCjvIvS1hUBwKlzGvXszWUuGqXQd5U2gKOdGrSmPpIqhi7PO7GFOoltKswRW1v+Fi2T
ZMldWwTL0DBob0A1GodZvQyMWJSeQdDB5os20mIVksHAnepD7+qVajRunNxhkGp+DjDl+Ux1XFPX
cq9htmoRV1CYkAdF/hHYvcYTBCbcyO94O+cvqnEUEWrx7+8Vm27aJE5IB3Pv0R0Mkl3AdsO74TB6
7w3pkVwZDFsOSXf8fppthUfqYnfbuhGXU2W67Xw/DaUIoCjDNBNXMyUbuhoMGP/eGrHv1FtgAlXk
6SqqcyeWpUpX+okrFbMu1ytFkQ+jpDdKeRMbN0vr0Oyq4/xDMIg6tv/NlXO8e7dMj/Xt2Rmpg60k
NmWKoLrNOF1rztmd3I7VyX1OaOGq0y9gEXT9VfkUk3DZfNZFw5E/YCFTr1e3u3Cau7fJ9B668YVN
WYy4/o9FZ6wdxIR0KJ6DoTTXad+Yc2RR9ajjjMhbxXLQpTaYQsfg8fSTc7ASW07wqU0MnSB6qJ0w
mPC6Q09ulwoo3vpznkNqMvMithSH+X6xbOSL4n8liIo+nIhAV1oXWtqLnEut7/ooEOpVfnvU0K3u
LQy6WLz1wO8UlyaY49Sen0LaiVju+FqCbdnU8t6Bnt3MHkecodq7VtsUjMVtAYISreoS3f/SByBj
hjjwhEjD8ugRD84kSNW9H5Cqzs6aAmzrfvz9BynbxrlfzS8TbMikYO3VI8L33g3KGnyvJPERt15+
bO+3juZ2pOcspmr97W8mXE/+yyZJLrTml2nKKVEPh62FiR55adsP6MTQd6sWvfXb1nIh7LEPbCjM
s3lKfUM9UlC4O1XlPpA16QwlYs/Dq/VaRb+SKpY6ERvMzDG67qxnSjuHU/dUsXyLN47t1fKCExla
wZ07O4wyyJdKIwWNPmBSbLujFjRsROoODSiLQdZwTLGOGOit7XizZEWtcoKi3Y5IOoykY5Bu614w
CbUfzHiY8xgbTM94f60vVYUj7zUa8dlqo9r6KYJDHa+PTAQ1VbejkuNPqmwQWsmwLVZBHSuBXhuX
6nCK8aiq3IRHqgFexhX9HnG1oUTyN4RlTtixkSJrk1SZdzeEwm6UlM/ywrSf4ePHBT2m7Wo7tAwc
MH284rhZkGV1Q7h1z2Z7hgMcWkRa0TTkqksrcJiXMOP4i68O/zw+JokapPfmeEggBRLz1bC4Kyax
4uZP98ahbgtspFo9iYKc1j+H0sZVZUZr+qo4VjxnNQWrGnjn0E84ZuEw0bCUsVF3kyqSUd0oHhD9
UjyVj97aqqGwFSajbrCvupLaiOFUjvfPNKEOcYrRZU1dBWpNNZC+EwqN5AJu094BtaGRsPp0mS6T
1weUjttZkmgudUW6PrDuR/xhsMiNO6aN5fbFO8udKszhZqkhEJowLAU8MYARmqGo4ElaSOlZNdAB
7qS1tDR83PrC/s5pdKGZct/6zCyIPmcBkgUySoG/aKIW941ptU2KIKkAGSJ6usw+F3EnDwaOqqr9
OrdRR9u2TpeAmVk4Hf3yrQGhN4BNqBPNXTIcsYRssw7c6V6Kbi1nUzePfTiavMJUV33hHNSAGAgh
1GGgXjN1DsXvT/UUpgH/VXNP2AHGah9GCm2UE2VYW9Z8Wy3kH9RMflUO65NE9TJ7z32URB2eVbm3
xgRx/JpbkxrqFBS1nX/pC9g1/jm1/dELkVRZyYAFTwD1itq9XYcBi8h+aX6hv8E//WAgeiyeOWrj
gedLPDKG3zoUFG54QDCXKvfQdXWCo4xpDp3XMSCSUnWjrKcuD+rmYWwgRaXnqOQk/rqkGBVe66UW
5UfNMPrLM4B1P0p/iMaTn2NaysmqWnza8VCnbmJqht9N2bTiOcDMuTrHI9cHi8rpFoIcCtwBF4+I
Gds90/NLh9e5ZWydKjtezLMU5rQ+YPiPm73IbZhBAhPkvZew/EI3cSOx7Hov8oaDOc3wv5wunW6t
N/o4JC+c76zHeq3r6SAhd2ELCaw37LA1ncRDmJUrqWBuF/U9PcAQAV92csvJQAVKGtPwZMAeLhfq
WHuJGWJAgLj6enU8qRCE0qydALTWED7o4UoOCSykMO9GVHUQy9x5LzIUQTkWtSuKVaz36A4fTKaB
c2hC1/QeYyp8m0I7LcYgulltlvX+zhktc16Jz7XK6QUnsqrFGb6G1RLh5Tc9EL45iNPi4sWGlLI0
L1mek1wS++34IvGCkATxwFl4ispOGA+eGAf5M2RRlj+l6fs5PU4Dn9/v1QrfqTiirB3dcdcNiAPp
DJM19umTMbwzICr+lvImkvjvPrZ0cJ3DWM5R0IbHxp3i5k3cb8aoDhzxnYBBNcTbYaYO38Q1unEY
WEliPMKMsf1XSDI8mV3rRotw4LEXlDNQgjkz4G7suZcE6KVedtVg0kUVelk2ILEwVaXeKLZCWZf4
9n0pygTeQL+FdNo5HOgSSSSx6qThK0sH0NYSLM3fjOyIHvDsQIh/AgmkhNIfkmv8ktVP1eb6Uyzr
7niC9go4YsMyUCBOITOMeRBjk36X1W0bjm55aog0duzmvjY7sM32UKjVxB8ErWwVt5TjXWnY6+p9
i8emNcOXGf92IzwWPc5wH1kWqCPSasH0+9WhJhM1kJoqRP/7zKaKo9lqWN26UAjxtZdhXH9mfeHH
f05YHA3X2cTn8K0ve1f8peFNfbfL1nfqlPcHJrmcgLNlyugwe2SoEBMRdOUH6qZiOQq6i0N4Qi+a
zM7BSWO1UZPrqs5R+ClSlSTcpA2HA3OVrH70hlyG52XuoWbGJonb7ktjEVSxnDGs6VHNDB7HiQ5/
DWvqKCmGunjBcTxeyYqCKAC1AyLluC+Kgn7B0ekLHLF+2KWdW8ZZdGWWiPFL0PHxQXOB6mNF40NK
98ofccuPlR+fSfBBlqC63jdyrLFrr0xPHoe2aZsdpCnb2DecOMWznKMG8tMyJZiHTni5njLKopPX
k+lxjvoFehIk7yA6YfVivxem0ZjPHUDhAeUYZoVdWf5REBb10YeyuAg7HH6y+fTyEKzmcowjL+4P
MA/50jJI+weaiDBj21FOv8aMHtyFc534ktLFfK7y0bmF+TgehyliIvb0l90/JfYb9aFDWd2e07Gc
f7YulLJduNpTtp+6QX42ibTbxwUO0CGgmfLeemH7MJm5+4hgxSF0YkJddbLxF3/2vTn/XFBev7C6
lbzl3E1pylXOt1S2xiWIWec9l8yTi11aU4tuwXHM7yoCMN2XUvS/Ucsnt46Xj/VhLAaSDhK4nleb
7vef9KDnm5MkKayPNjJxTU5THh7WtfYnEEThPdkc82q4zBPOzCmAdrNr24wOueWP/jkJqPR2GbCW
f/W8NSvQw4ZJDhnM7j4JNICBhJWvgzEu+B08ihKj4cXO3J2dm80TFGvQ4ho/9eKQc0ACt2vENagy
55BbzvSYx4n1e2iK4PswWdnPLC2GG8xH52WaLUZZ5MenSJKx1jSle7OnrgixQ3VivEHNuL2RNyr+
YG9jZxjXrvjDIIvjlCbMO45634bKT38n16nFTmXKX2szqk49/udnYnXnk+PM5ncsn9OPOPP8vRcV
GQFka/wlzeHuBBPm8XTC8YY3ar95rl2HJTUz0vEAw65qzk4VZH/OwrDeu7BL52Mxmu1PuK+YocFs
pAHopsYod7JIWFliSWwQ0UXxDo3WAlKNGeZzSPZAdzQHu6oOY1Q7EE1xsT8HfjD9yCPOYpjdd+be
JtUCYsjsPpDpZzx57PEPazLAG0wX792qm/KEEz7OR9UcXb26SuBE9uRzXeFuDsmRdUm844aePIoG
ucZRUsG9kf8x/WmTdQEAPYYg8k4uu/bAjTjvjpLtv2JbPjUg0XlIvl0yx098bYnfbryeUAxVP0vD
WbyveThiWcNvnEKFD/yVsWf+wGuuji8muYPDt2iBzOQ9hdMc4MLM8XvFld4LeUNzgf/VCIn+XGI+
D2Ni5wKgGoQ4DKlNnkItMB09rgutYBTlfTW/rEVS9E/2BA0fP29TWlf6aIX1uSx9NOf7MJpC7yMZ
YXQQhGEx21hbCB4KqOzwf6leTNOuiKaCMVqbc3UoFsOPMG7mS6suf8lIC4RJ1Cuga81u0JXZ38t2
mQ5VHQ/B02zmJki0QHn3OC0J0G49YpJyJupufcVEeQp2ZuF1r1keuaLcYxKW4vw311DSdrkJwH5Z
0KqJPSlMNU/aYYM/s+425pVhUDqv+VB66/8pe/4nT1iZLrke7D+0JtBMIJz8kydsyyWDCy3mV0Iz
oln+AljrmvIDqyLSif6z4AD3k39+mQ0P2WZwOqhabCQA/5aZujNJLAKB22sqwH7IBMGHhGUh9aRk
pfRSd5zFpbIJQTD4NxPCRpJIK/cAnQf1hyxjwX/cgD7HJE/qXcv/R8tZ1P+722l5MdaKOCFbcM9b
NBeu73/37cHhZzjDqgYM5iAKtRl6F77bg4s0FCp5PzHf7QOBiuqjEKqtXEZId8N4txjWfJSVD8P4
wSqUr/NxzGEswm4ko9MhwEBfqEGHlhsLZlv9cpyYQfmclgjp7Ws1tR4fL9fVVLfHsULFmc1OF/Gd
2oarxmaojU9em0RR+a3WD2JiF5+X35i7IfEMttUPpvOCj9qYLbcKUpo/nBjdnts8+HOHhdhbgvkI
N1C7QBbu0W+LlGeWdZU6aJMslNLlsJoRzhpe5Lk6bY2oaf3q4pG866ZHD7AG5xQXbKrM4MHRHLVJ
B4yboXhMmqnhha3IbDPzmiLKW+PX0vUzKz+J0SU7cw/ypPqOaTlh0fEWU5/43+MyVJeSObWHm1KB
aQFqi+0dMKk69ZGSYM74y9ZSiszCx6KkLqYulUd61quDGa/JRj3vI86hWJA6hbVSGpJcoa5vxTMD
V0wrgvJHfh6HYF65MatbxkRj4ljUmViOOIe0K1SDNkQNyJ0LT2C1poeQgW6RF2PXFu7mx7inOK8O
mAODMB0l2Vs8ROx98XzHzbp0KuNSxIA65N1oOyHOdJYZ3zKiwoP5gq0e/kqHZDCCLnkyR9IhaHjH
CaTXM+mr4xA8S7OZ5/QrgGkFfmL7hce3S0xTeBoyGAASr3h6MTKvmQSSg6cfcuYwd6OzRO4e+/re
euy0KST+ewgYn+Y+b7yLkUdzckxst/Ozlxy2Htc4ZJ7kV/+P+XwXhP2PctBDJo+AiFntuGgNfMxy
/rl48O2YRs6leB3R5bkELEDpNRwQeHj3NfbnYkbI6fQ+re699uyjl6B6uKG28VzSwfIqnEMEaRjB
2fYlfP0PAxPDMPl9ihk6dBUc34jQZmv/kgIAxz83cMKreA+jpO4ENvom8Tc7NgkKo+ssO5OnO2IP
BWKFo6P6vs0mFXYM0OHsxTQNYQIoj9VVG7t6fAT/L0UT4Ls7C2jfIgTGhb9Lgpk9YpiXTEaBpxYt
WQpOCNjSQUoTxos6R1Vka6kR3XfKZWbzeWvyusSTjXACGP44r4Bvx8ERL7NJ9g+lZTlV9PcvLnbZ
GPCse0ZsRSEzBktzQFjj8geVZB9WnCKCqf5tQzgSR46VPM2kvY+odAxGPX6LWnCZ2rD9oUbcDYM2
f0bkLsqDkfZR3L6sssDTFKpyIfExrPOooQUK7+VuryQ6ZUX+QJ06k9S1+IuScm6Kzm5NYiPr90Y1
qGYIa2clkhffR13F6JTR2GPls6k5N+/A3OvctXkFifKs5oJwRnkZ2Xj+0/5Bcuy0JFuScWHCmcBa
hl/fLBBj+y4lbWqIQtbz5vO0qbpsiXgRuAwYOcCkPo3xcKUuavz8j85S586j3Xkcua51gZwQhm1y
t5eJGHKLg4Ovgb3d7T/PhH9KeHFsMB0cofkezO0Cy3aU4O1/SXhbpdMskmh9TtB00VCUd1W/ZgVu
oMDmWrFRMf7z1/9Ts8rX2zR4GK40XSKPDt6/puEI6isqN5yfN3R7o0Ft0lWNvSdZpXp0qILUpNoa
gv8fqb+tvu1/LwpMSEzgPMtxHUTxzr91hRijBAoGzHlt7rDAAOoZpFSKGauBaeyHqnPy6ThKIZgr
0aS0YmkG1ItfluYwbKNVxQMF+WtKOVH5u5TfY7pGYCbMO90QQMOnNGMDwE32YxBhUo1fiqJWW9pm
xJWxAfuV8sqX1NT/+aljR/KvO2UzwqGE9RxzM8xj/q2XdYGMkb/2yUudCBzGjpQjYS1OlCIMe4JC
7vxBWhBqp4EN6iMq1Et4JFJZhfBy2cGqqx02hYd9vzkQsNJTwden2Pdy5hTTZcbg2hnTeqdhxq1L
rzGZoYTH4B2AF9Q3aMZp4GIOildmVKmfbVwGomtV/5djINDHnqwUUNgjLSX1pMhIVh/iDxKfgF3R
pRbwgt3TKancqlCdfTYPOgW1hg5zrAewk8Nw2GIOQw5SCGcz5QpyNCZTsTY2wiWUHbpCuckS/8Ly
aHvdrsaqYHm0oajQaw4No2UDL0napIccz4mzQM3mIEE0G4gsKufTxvbSoLA5pfgtvDnQkop3dJ2Q
ozRJZ67o+INcKPNKNbQLp11PA0xZwvsibVte9Hfa3zKQRkDRxWuQD1o6vLWjkB0qQCCsWj8Tt3Fi
vxMHMA96TMIg0XOad+aKpcTwkKyVgqa6PFKohObJu6by6N/5RMlxR5shycY4bBswmeLSEXAEVXTj
g/azrSBeDbPnwi2jSx2BIC+3XKPP2wUHjaVIKH0bKofRbgnVMs7xTCFWpd3Fgbur6rJsFTwklphA
ak7Hhr0TOaf54cUzCXobzyEthdI+EcblgqZNBZHcFf4Uc8J1LfrhDTXNjeCNIOI5GfZwMpbMONkZ
zRLMjkSgSLI9HGdmYJ7Q40jesnGSSUuoLm3Ta4prOYWdpFnNF2zkGtNwCRg+s+M31INLBALwOUrm
MkeczEwMMLENLdqqmNAhr6MgDjSuuTBLsKnal+1h2ga+OO0xHCy59ieW9JAFvl3JnAO600WQbQ4d
uKbDP7qkF2HGJl7ioMX2L9L0RCfwFcCyAVb9rGx+9jNJKfLLQkgSXV1NRdjgJzZJhtj2lw35wXFA
vfWeQFKIo6hCVEmtvawKy4C0frHscO3JESKQHMo+FMTQfCd0oyiooT27xS089m3lbigMTtvOg5dY
IHuEx6cKjd0mo5nVwRjsyEKyDHnYOLmJfmEAsWqQaVwlklhzgcgNJT2CZdfpsTbAkr1OS95VIaoE
BfAsnNOTezWyVQmlRt51L3EklCSVp9C0M68hyix34nfEkNZk3hq7pv9/BJmaJroN+o69qZV1j4pq
xhn5WYhaAYfo8Yuejqs/DPVneV9GJqYl6wF7v5wRh2VrAF4NBzkhGRgpHFXLfA7SBJf/XUa0W3GT
tuE28lAKMxmj555DKGOy57zOMpSHfgPfadIeHQaZPzx7lFWK/r+hxrpla/YrAj5iRrVd1jiad6qT
dpbdWAFsXAolI2x9xemrjhrV816mQaF7G++taAfFNDUKYhbAx7lHLmJ7emtvdNxyIhtzuK6yC19x
afQI+NzUCJplPd3rzCqW6jchyAwWBSYYjG0ehVVCIMK7O1Z5YZXRZvesRtJl5TtK1pVfKKgzAKKL
YUiC4QaQr4gbyqCF644BWpiRBZmUakJrf6gN6nbq0lJ0PX+Ofrjo04sn1y4ghe56f2mScZd3HRrg
N7KwRn/M99s0mwzyl6EbZlO7omojZrvNrPKVplSKKwAsmPtcHkNImdVTJgo1gh2/U6xVIsHUDWKt
bWKI3doc3cy/bZmDFX89EoShtitmqxwjRY0SuclOdAoyHAcSorDvJKrGG+BYInhUvJ4CPQZLQcLd
soRo/KHNkCsUDz51OFyZmHhXbqOxiJSpILtH6t+2ctzVVBuD7jdZ4WK08zL8WAISmK4bLXG7no0O
owkjc2y40vmyva9Bc8gt1KWci2kDGGrBJk/RVZEKOVb2/Qm8DWuOp81IFuSyUcukPg6StKMG6FQD
9TlfRIS60gNcx9j6V6KooJ9xpvzDYM9BHJnv7iGpZn7D8lRrTKdZmCzP94fM0g/MTJC9GKfHqgKo
ysl85ZxrHsfAR0Wx9zpYQNPZ13oFqRnxiUrj+CzpByAgiFYRKp3ZXfy13eDGEnQ01YtOvYK7NZln
W2I04WqjfGzbZaypbp79X5yd15LcWHauX0XR9xjBmxOauUhflkWX2c0bBF3De4+nP99OgBITVZGp
UYRiFGwWC26btf/1G0fn7c8rdtJ0giAjn+0KkfiIAqSYhA/wHWXR+zcxn05f2okA3k7dVBpm4sAS
Tw2JWT7TTBvkTDVA+Czql5moFJQo73FPwh2BKTEjBkWUC2DHSFvBGfCM+syzMWGTMc3hxfNUsyCN
/pJo6UbTCkh6I3t8eWb7zlydUUfUzKizrAH39qKh9WPvVMkWnXtjUgHN1XyoeoLmD/IKfVjtzsaQ
JD+L5tCsLIkxbGDbt8xYkJxnkczEwA56t3KNu4pVU+7vib518bScn3seRPPL+EVigQMsPs5EQ54b
1PPjz4uwYzENtVVNIWaGG6/DSokyhlBpz1r7Kiazd2oL+9HddVPxlzbGyMY9GGqYZA99nUtW/GiU
iLBorhqF2/3EEIfFchO78GGIyYU/Yn7R+Y/UshOGRpqmplXbqKTbY63S2hDolkflz78CaxZQmm0r
Ar9gXNj8M7cRn0b1bIChSrNpsK3GpISLsGptq+MijOoSsELP3LR2nlD7hgK/gkvHbyyNWPw/Rw8w
uMWGRnf7r1pLE+BLh+00DzaT58B2uUXMwrjdWms4YMMbptIkpCtUo/wzwguB02mlLXC6auzFyJ1g
IwqIij/MQJE3wYB5mYtJ2QR0mCTIK65g6F8/TyxPE7A9sEPB8odDE6e582njt0OkH5clAopMe+4C
tpmMCWH1IR2oc29Un8ZdpRI6TzB32IZa+DCNu+t38eosiemig2edCf7FV1l6s1gywZ66VKlP9lm/
NE+dyGc0QBs9n2vDvhUVyEwiTCaxmj9VRtdvZmEUoypY5uH8A99FIasDT5jLc3XoZnVBoGX75Bu9
kGv1LVUWK8yZJDorNuAEoPnfX7/wq29h0EVXNKp8YHEFjOvywmptk2Ti6M2TMW24FqJpnLpnQ7VG
L3AXnGuBNmgcdGXeVLdfv43l8wMsiNXdUngJHKSX3oH0u9rKQz7/REjFhFr6gn0PhC24bRz7hUxj
Pstfv7JymXyEEZqwV5RVHWM0ugLW8myLoMrD+tmVHv1JExJbLueerR0WOUmok/nJTE7qp/NnYxdi
PZ45MjpsT/eTkkNruGUJtRyiqmLxLgyACkfBwmgJd5gQTDBUc+XH+YQ9s9nqs1ZwGqKT1OEXe29S
yxiTCubGe1qiHSrGbY5OZoCCdZrDPV2OlNJEXm/odHHpG+kjFs4TYQs+Wyt/GLy60BuEubUlf40j
U8DRilamyteiwSDfWzsFeQnA0J7loHYx2hgmyQ2/zIURDGkaumZolgZ9yVIw5V+YLRVmMSgGUv2D
pmC9+21mANZQGG75lS0iggzQL+gWKuE6JlxnuhGLdyG7MgeiYtQfu4QcS/+kGWWdR3f4i+i4ArFz
sHRaJIwlf6p8C9Cfvg0dyqna62EwPPcWvgPdNgXGsZpfjktdjOyL1DLhEvaFqhCx/6wG4sldqd5d
/57LiY+/h27YKiGFTDwdD+jLz8n63Ip8TuvpV9LMNK2JwRb9oklsYZ+1gSQ/wZwgtNLgo16/CePS
jpUXqWoMK9ti4cPN9ZUdK3toK7Dv4SlENsem1hZVZpdPTuvE7tHrewnXnpqcQs5D48TBjabEsGBy
UYpwL9Ofa8sY8miPJFuGO+LWXvTVlxQiQrSVWSktNpF2Q20b7PWBBjaHEk9YaHWK6oHFAQTT94IS
K7a9uewtEnA8wm5kSzi5z9hy5vUtbDV2fpj13xzTcMBcSzAo8e8mXI8hkfErm474I1iINiKpiKIA
d6EMClWhQgeIZGH4wOyxbcq3eWk1EUtKHz3bIWR9nWutRWIoiLxW2SlUv9AHhG6jAWr+Xm4LKfd4
Ar9pkn00SbM8uxIcoFj1fSJ3LYMiMN/I6ADq+r4sfJx2t8AHvny8/vWUV2OI/A1WKNmArYaab7lr
WTb7Abz84GnG1PPp8amZOEneA0iiLCJcqYsdep4TM9uY/M1n8LKYcp5gpguATh4jYYc/0g7mTxM5
aX7shCZe9pk0SE/uII7apnurZbvs2Jq0a7GIEx0ekamxnA8aOW7A5XL5yCkqN9LvaO98Ld1NLOQ5
2Gj2RoP5hNgfrozQyk0bhN/CjpFvzQ6m4O/4soVDpUnOiOmYigXUvFjQWmjipUVT79EaJZrqoKhu
onkbqT/rPf9PdYhF9jOLKH1rS+SHnQ3tfivN6M5AgAqN5HFuXc5lYzEVhQTbBVSorLRYu90AmZed
BZYARP6OzdoMyP+qKIzaQhg2dvlj4IcWC03Cic/88uv6sYVB9IvlVKLH5yr43d3K73h1fQ3ACi6e
gPN1NpLFkp7Gg18PtuI/zF79HQuCOMhdxIgkiiF0EsUkir4+m17dAJ8ZUrCJxy4HDZbnywXZBLM0
ydir7nHQPa8e+vlkN2+zHmxYsS4bwAXB3oDba52uX1884O+jzYaJSQUk/EA5zL7aEKK+08lG8oaH
kMVl/GTbDa5hfkXOdLLmpkup2pkq6VU3Brm6rL+oOVlHHTIIqEEZc4vnjgyt1cYkKx+IuvCL5tnS
82w4OkkZjndz2z6NlEw71Uop+uf0hcQZa97eA1cNBehahA2npcrCoHdck90AzrQr1USszTMvgE6K
WOHpgiaMIRRIQmzUamwtcMggA2ef6d8K7sX117qs4bDFZmDrbAZgBGKvu/ysLnynHveI8KF2WqxG
CI5Wg8hakVNXRgWWFFFroOeawkiMAWz+W0OqS4u1AxS5xrzxkY3lR+Zd85ltcVc00ZaHni6GoA3z
LHyY6KjBWdQ21ZAT9nT94V9fjpWLlhHkO4uAoGXbPAzwW3Ha0bj3hK/nt19a5LilVK4nQvuNC74q
zdh0OUaxiJElKRMeuxhOVeX2wkWjuJ/FTJPXQO8hT8WgoxMNHhHs1sYPJF4T7QKj3sR86VltIHzG
O1K7XLl8wFEjAr+bIbI54cPwZCGnmdSj/Vm8PImPsD2AvEuUIVEjL8bY1DF6XX4rnRJDOFoQ1eIO
om+STxJddnmLITy7TvguDQNSQc4E10lKNkvNjKYVigErSETLvva9EmDGbibCb9oJ2CnEKRg8MHPx
9XofTDUcQiv8gqo2EbkiSYvg6WgpgSjrflUrZRuMMhzUgr7SmlwP+EfB1O1pU0mo+0YrFccwEi2E
VqckrIWLzMePzEsNsLA2b8QjMX+48vQeqtAUIDXsTAHfzP4ZcJ2F4GqmHE9nl1gcNr8NGLdVO7uU
dK9edaVUDua+SkjicO7CYiQBbUIEZLnDzQVhbIfoc2d4ZL69TC9rPhbNy3GIczhnxhmtmRHqDCM1
AuWnbjVg2lnufwYaJkASREeAk2fvaTk15CHcu8TVDMp6ssqdz5y26oiXaRWtENzMDTh8IUToZHBG
Nqc3MP2juaTWUz3Q38eoQlt8ToDVdKoasLP8b6pLO1zh+hH2XyeiNGyCOKhXHq+bQJEEF9AQQC44
D9dUEfIraVKlwkQo013OtHLM+0TNO+cBp8aq+RQSWkg2DaC2MTqbqSxxhHVzusOZsUpowpFX52n4
k+g66BT+iclXKFaBta5B+c1i28q5UH3NZjaTjwqqMsnDRB9D5nZlKtiNatuM4HlcqflPwGZ1FMrG
flaip4AXDtRIhYiOP8cJSkf6XWvvvMjs4mEzI78zVQAJtUA7Z+zTbbAj/oYLACL7Fckckf5cyjj2
oN0fm2j8PEmOtAIZ0s8EUR/5jX44+sZxkmLT0G2a78Amin6kE9s278hrTXJ1h+GVNBwtfUQ1+g5z
IyFPNhBe03qLjG6ssDEOR6WKN9XUfJxhaeLuhF4aV1wh159tJixAUgYrp3JT4eSWhxktBItm17ib
O9CshoLIPyZ4+rbvLTuqJWwsJ1h3FkWW0yowF3DOYOrBCXa6Er6fhnVj9kzZ6DxxWzysCuxwW1ut
si3qdzEMpw65KwGyH3JJxVRh3U4cogkUILldDMxJORiqamjIeDATtDhuciwJAKZnL6bZHMsMMQ0s
t+hwjQbcMEZIAc+0dNtnK9K8DkrZ7OOc9j6b7fyk0xCzBxOd5KwsmiR4s4HUNNUj27GlEz6VrbZ1
pqVrbjjN2qtp4tRnjyr5jKjPr+mXEjnETBdd8iQZnqB68EXhljRJHidflVlIpeMaztpDvqonH/ua
6oKGDcxGJhCqjqL+mCcq7NtMM9oE3HhC1qe2iGn3YjQiLUcYuZ+NdsaefAVa4rwZx9tMrZtZrKlP
8PpsnuWAmrMcCkJi8W1Onp2FbiWMKhZ4TGdRREyuNbKvCGS/UHzDfzKCzBzR3E0LZZC6Noto0mcG
4y7KfDmCX+tIZEGuHElHgV1Mtg/d9PvOJielNgz2Z0Kr+borFxU9smUyvBT43vMRc/o0v8b2edWr
eAss8rPyb1op1TN2otilID6xyYpdYPaUm3rGv3SPZ63srF71cMAdj21jip+ed4m5wTt5kczLwwRn
zg4Bs7xtFiiWcGcYlylOfXHsYRsXBOPRKSQcs6HXcQBu1qlUCt8XZRLuTyIYjPF0qnSi98Txy5/O
wb8yl85imf8ebGgV/U03QI3HghzhPj+vTYf+uReUAvlz/5OOev5As3RWxY56DD6EqL8gqMzbnG7V
1DSdPYo+zIybRNnZY7qa7JmGSXyESo+uw5NGmUGHZNbP1tO6kqOaYtNqRNtT2sJ+NOSM1notGmzU
6XSR/swn/TKKxkGUCdOflMneo5+uPtVukFjEwWEmQEUkFTKOIhZUsRk3KYOPLCrBYrGmVA5OnIny
FEr2ID8WSK7o7+Tocr6UpKr4J4+OJpbfQAzSzzhEDzZFf8WTSHXuhOUQ3tgQZ/B8MgOY3HTSELdS
ArvVlhGrTbErDm0hifgXAniABF3PSSNtJ5mwDTMkAmc9cKWfjYX0vBOtMtBpPbbXRHC4XroxgRqb
atvIMumw23oyrJ+GraOdg/HmSmDe7knwZQW4Cwq1gXNIcPmYOmuvQATgr5FGa9K4i5EEMBAmHeW8
IM+F4zzQJ8WREg2itpibghgchSQhTCfE2dlopm84Eil7eJxNjmxzjdtMRdVMLFJVTXBccDURAmKy
hsSqM/ljGalqUGgRKi/WWaj+DQNmrEy//1jT9KxxzZzCOsqJCeKqnOayVahgSUde41nxNhMeZg9v
ff6N1If8RpzRBAqbTArrmZA0WSehGRTdPJmtgLuqaIwyF6b9aFKgSWcXMn9anabiqZzKw9m7aG43
elNzd3JnnNqN8/CcpKWTZYI5FaQTyFNNlS0MZ5M499ZHgAuvExoMb5JFHszoLsTWhokeSLaIqZ1G
8+xaEE5zLhRUamER1mqwSMsKwpJ1Z9dpkQXIolxT/5ZMHzs7OxjVITF9ROv5ENvea6Ys+sta63lV
+8n12tTIyCIQCXSxbQkOEkcA0eWeaCRSeNYqG1MfFIQmiWGv4bCh4vSmU02v58bvUBkYwe4Cl9wX
NJeTPyCddFFUhxNTS6G84PsXFQ4V2YvcBZoC1Wly1jMnF6/pJc1zDIL+WDYb2w7G2LybwQrJ6+pI
WXso33xzVYTtGWxml4wQ4rUsRsiQZLqHtIYnJp0WG4LAxnUwb1hZgxfj5zff9C+dfy+JsaiwJTNy
5pc8Rw+xQ2eFvhYcJ79/ribeCq712P5sOYT0Wb7REThX4V/Xj3dLjMKxVYtEBvpjhk3A6hKkGw2z
zwIvje+TOIcGPhu0zq40w9Qzm71m/q0La5AeEY/Qo6PHQZtsCcXFkVYXdjb692HsF/a3gZOChZwg
JxKUaMRC6pN0m+KywDJ//cJn2Oc3WAZ4nAOtrdOho79CiMQCp5ckWyv57f4h7Ybc1u8AJWvTu3cI
PYUsTl+9sew9QuRSgbwxNn4Vp2s9GDTiVU321FJ9jM5ue7Wc2MgXMS1ouvzl+k0umbDQX3GkUjg+
4H0iv87gHaBYWFbeavuZoTZx4Po5v7wMBVwq230eSzsEVblvhbjW2Zb9sa/bPM/3WdzDoFupWB5I
H8sskDJvDVMLVvMqYRhoyVafguMLP4lj5FFBLKXwYY0SW+OVT6Wq+dsEw2pA+2m2GGdE/fyY//m9
/3/ez+xleuvVv/6LP3/PcvxePL9e/PFfn7KE//sv8W/++2cu/8W/noLvZVbhOHr1p/Y/s+evyc9q
+UMXv5mrz3e3+Vp/vfjDNhXB9u+bn+Xw4Sc6jPp8FzyH+Mn/7V/+x8/zb/k05D//+cd3sphr8du8
IEv/mP/q7sc//7DArP7z918//524/3/+sQvCYPnTP79W9T//kOhl/wPAiZ6uBTKE9Tf/EfTpH6YG
2Edos2ar545zmpW1L35e/YdOR80W8COdWMdh/lcZ6SP8nar8g9YeZjzQKlTmgar98euWLr7c/3zJ
/0ib5CUL0rriqotuJglQMsUtIxbxmQrev4DlCpvTtqFWOnaZxXCP81H1Z4s71Dccvox3zLHxXWQm
w8a17OYZY3DtLup9DM4LNX4ZUN0Gq99e2Xx/F/ezQEHF/bBVI08TCVUy93UJE0oihkDuJOuog2fe
oYGuMfUOswdCbJ1Vy+FiRaJzuhtD1d7GLK0BdlcqOoooeXf9ThZdVHEjoIO04iGkgNudQwl/6wC4
IyyH1GmUo5uW8ZaTYIU6cKwO16+yiOJCPo6qCo2MguJMpudiLJa1AVTArdXWxV6acp9Oa7SxUUSu
R98yV6Sr2vverB90KmDs2UfYOTlG1q5LJcBhNcTSowSrU4pm3+O/vzHT0buzO9c9pGx9e4qhGA1o
2z+YsdTvIpxjd4rsV5+TOk+o35PQ2XJ0Kbaepnr7G0+2wDzPT0YXQxArbRWRhPjSv71AY8DytwVo
J7s2fcgbaWME5TMZP49FCpJmpQd0uStzwOwvy9Y059YEM2xgEeEBWBx8rDt02d2pWoE+y7pPkmwX
htahz9qPtWFwzHD3kjpAj7yxz7z+7CSQKvQfCMNDoGwv7lp1vUzr6to++vBFD5IdYaadF9WNl/Pm
VVTmt8kAs1VZvLvf3k3SUwjZQQpH0WiMtRXifD9UVr+7/gmUNz4BDTyNPY5enti0Ly8DPTHzkeH7
pzYegvf4h5jeviQ3ARG1F1fvS7xUZPhTYXAcyrzJNo7alU9YqJXW2oz0tNjWJfSjLeHIXoOOxkwI
93WGMbxxn2+8DZUug05poVPXmIs5EMVlXGmEjB3DPJdII6nrlUrFeGNpeWuqMQ7htuBOg/3TckZ3
eSmz0UnukfQx5dBmAU7/qox9RmrU4MdA4HkVVtsQ2fMea2p7PdSF+tEpovQvQw2GjUSxs+5KMhCG
LP0REId86Pp0fAlr8rhNv63XQ2Nqj05eid29HTdhbiq7s9Y/i2r5fTKMgvWnZo83PvOb78+GLIS2
VzgILd4foayq2oy8PxmW5n058CRmOXxjB4r2tpmm2FfE7a4h8ncVFlH5lFqo+bMs1j9IoWLeI5OS
1kYAknn9vsTW8VvFRoHK7DcQANv0IKgcBefht0Fu9J5OXGvtnVAmeg99oOBLgK0HnF3U6kOpcdal
hfCEgrXZXL/yojyeroyFItwXejuGvrhyrY0NoauhB5qYPKLuND9aUvizTF3prg7N6kZnS2xJy+c0
KftoVars5eZilhkd3uxayyxz4ggBTmaNm6bTONdnSQXOmONLEBTajY1j0U4Tj2gKrQ0BfqJ2WLKQ
POIybCdz7KOL6OYZ2oW1TjU9xRkgzf7ENt3aDnp60ppx3Btt196Ysa8WFq7OekJPnh61wy55+WmF
RVaFHpX1C239WjPjL6CX6Toeou7Gy9XfeLvITOnSQdKhtDYXlyp0B3oOkZlHqS2bceUXFfYTqdJ9
a4vGPxTYRVidbR2UDiq5Mw7vIZsexrI3No5n/d3iyrAR+rcXLVC/YPwyHqRC/4u6ytqNktqQRhO1
myFOpR3o0N+R7gTPtO8KcsojpOOmoZJ05JYPRqOdsAiBz+4Q7DMMqr5VEPo+BCQ8bAe7zB+wpne3
6mhudashKdkhGZm2ExFqQfIV70RnXctGjdVq5+0QXUsbpyRRi6O9trEU3MGvj/833hlm3hxAODVx
UlQW47+yjF5r8946pkbp7CAAF9skcaMVbKrxfjRtnDESEpeuX/SNEUn32raZ6Ow5sq0uxgRdwVzL
TeeoaZn52LemtlHonh0S1tK7bBiMtTci9aBdab1zi665MSHeGJI0c/FI4ETME6uLWQiDatDqOGKc
+DTHGzwFXsCB3itJlt2oDBepmdRsFum/okA4J2ezuF0+aRng5A2NyDmawZi+oGwmUifQ5E1lVhlh
4Ua3i0j0XXeYvq6jlkgXs+6GGwLUJV3zfBOCHkKpDH/IMhaFSp9UHfGdmXSMUYJuShICHpNcKfZR
SbCRa2nlPWCt9ogVxXDw+trZNX7mH9DQ+s/Xv/sbiy0f3TCoZgRTZtloDiISTowst449ire9Tmm6
csIsew4H40M9ysr2+uXeGNsCBiAWg1FGDPNiswuHTm/TVLOPuNGYqxwXol1oZ/Ij3iPmPg4H9blz
zB/Xr/lqg+WxcKqhIoSQYhnLOqqL0cjoSmcfK+TkBP2kX0vyt25sWudZebmPgBk4bCIG35T6ZDFr
a6t1cFvqglNGEgBJW0W7rSNtuKPra35A11YdFM3p772kYD8TlrK+okr36MHqZ3ov+raVuvzWUH91
HBNbqMEOCS0aBoO+GGVYpaW1mlWUFk2abk1laB+FGfFGidz4UBu4vPmahnVSUASbIrC7+6pTuj3m
rMONz/7GeFcNhU0A7Id6glPi5aTLEFAluI8HJ4toPZZsvz6Q39a+49jqfgEqa7cBBn77DMb9gQSP
6B6gkog6pHb764PhdVmjQvG1bAPCK4PCFuvgb2VN2CNH6N0iOAHhF9kGzynlU0FzLOCg6tOsFwVf
jSOC559quyGb7frl1dfrrM6BFG0ydFVxWF4MEx0VI1q5tj25UTGus1zVtl0GToStV7GmOu0OneS2
pyKgYYB2Ot0XrlN8tIkZOYWu3iM4aasvhunk7yJd9T4i28Chqo7L+wpb/02bVslLgH0R5ui+tGpQ
ZK9aaESHIoatGSWGsg8dIpmQ2jubMC5bnPwi88ZW8npJAcxiRaFWl8WUWDyiksX+kJH1cioyt9/k
ZawS+6uam6xw2n2Fe+qNd/p6fgsKM/0GBbMaQXy8/KSgZyMaG59PSoIIbfix2muSr9/YoV4fx7DM
AFKAXKmIk6W1uAzS8TSGvZudBnOwV15h3KuJo1Ij4C2DtwTugmPfoKZKpXeJ0Xn7Iqh+dIEqfw+j
OADCT+JdalfBUTU098a9idlzufZwQrdUATlx+nlVZWVJLNWJmkYnNfA0PKayaEOYkPZeJrH9xst+
PX+IZKFOpk7gatZyvyi1Ju/VTE1P45AiKy+z/FszYNdiJ3m39wkPf0/br9kFzmjdWmFfr2ZQJwEm
YDZizQIX6/I74wVlIyWo4lNgWupHz2CBwLpF2tL0GNRV32Xf8EnV1lSO2Y/adc2NZUvYCVWK8m8P
cHFYg16IgYQGli0G5G9rSNEJ5yPdSE+SIkVrpXUTeFLZxkqdHNuaPL3xys/Fz+XnFScxoD6kAWCN
S/DcUJM4TNUkPQXa2J/wEw0hGMn1Q61VZD7bVousErMq6GhC1hmCrfSkzMhhoT5acDAOsov5MDE/
1VYEsN8HeU9lE3YaMs/Ae6pstVkHpmnsjcQeNhh7yHj0Nf2DZubl+7zA/O76Gvi6BhC6KfiEtCNo
CixP8l4Wy66CSuVU9V38CZvTckegmr3BktGh04pr2WiE9q2KS1QWi5doIkJhgZABYPlslx8tyeg1
+W4cntgsoxcXu+D7zG3lfWh8sc1vpZyW20QK4Y2OSftMymxxY9C8XqVQLAMSQhQ5Y7+L0VuhGuwc
+n8n9kdyRYa8WnV+3t54t69XAq6CwpPBiZUPVKjLpxwS2RrNwopOulzF4HJ9+xCFOVY9ulne2NPf
vBSVK4pF1BemvDgxlL5p9V0TxydYaQnRSm6x0ULtc2iQk3N9wLxRW5mczXUdiQjB4bK9eConkEwJ
CmJy6jzP2ilgA+R+FgRKdhreRJFk7puq+VOycns3YCP5gvMBeYNN529LWElbJ3W6G0fo118TzQeA
AUxvjeJq6YyG7YJUIqXljmjk7hMwPEJIpVsH9dczxQTzMm2FvHce/9yw+m2hIWZWGZD1JydiWIPH
1mrNdW736a7K/OTg6I0Bi17vbgzUV99VGONYCJjAznUAzuV3ZVDFmMoOJ8nSftKbwhWhitRt71X1
hxvf9dWc5FJQQSiaBWfdXLYvZMKGSHLPxlOTYF3Wm067BU0F/saO6t4bPYWMzVpa49nfYGQ7eiAz
enJ3/SZefUksHVjJmZTCEOvVPaiiLsVuST11lhpu8HHoV1Eamjfm5asvSUMCiR6gsUyrhvbI5bwE
BipSWdLyU6uWwZ1UKcYjJnHdBgnDuPNC2z3URR7emDeXhRgVJo0m3iv9RYEfI028vGik6F0pnD4+
e4b5iCDifdWFUGl95Rikyd/XX+NZl/Y/6+t0MVtW4CpbfFDu+/JiuK/ViZJ7zedkpCJbEWaLnzGk
9T0qNLiZgq4YQy5DQMT64JSK/s5LKvwSLMm4Y5NpH0az8giEd80VDb5hTRJztY8SAnATO4i2ZTO0
HxSL+FHOTuHeJs1zXxiVsS6qqr+xV+iX45JnIZFC51MJ62Wd/12sNwFTDtvQsTkOuZTcJ1IkbT3G
yJMbF8nKLgJ1i6dYu9akAit8D5REo117aEVMsG7E1rG21GCLLCbfprjMbm0ikCm+0+iIvSDRyAif
nxnStogot7d1Raa2RAG7tYvC2ow6SbihFUgP9DD+7jGH2wvr4JMaWsUabDz8LvRK4aruiwygy4ru
db12H2wIKytopMoWd2qsxorO2pgKuOL1z3w5W6Y3g5eqGFqiCtYXi0Ncd8pQkDB17LCq34ZmjUNX
x6WuX2VRa4vLUOUxaDlPyzRyzsaUvy18qusnDqJt+TjAGOX5CUW1iI7A6zFr/xyHiEi1MTB2RSkZ
BJnZMUegIaDsiem+c/54JFM52UETh66oEb11/e5evwMdmJg6goELecNeTCubrOYhMTtuDubXSieP
bk3Dy7kxec8T5mJC8Q5oOVuoZtn26DNdTij44ZUSNIZ8tMnm3OAhaG30tilXDQFj72hV86wK4c9b
TavzNe+l+CJjerAaJWyZYvh3+Lg0JrxJWxEUg+iZNkN3401cHmbFZwI+ExCDQTgDAuTFPMHAr5UD
W1KOUWgYuC0qNgHfnco7Mdq10aT9wS0Mf99I3g+7Yppc/w6XG9V0dYopGmM0vkXv6fIF5W6Guazp
qZCb+vC+sfoaV08wysQf6xsf49VKCl5FzWoi8ER5wrHn8lJunY/kPKfakcMEEdWN4pIiBkVFIyXy
Cefj8caLXTT2z8/GEZoiDvowehtzcUGNrm/PTq8B0bv6XwN6jju51PJ3DnHhKBN6EraIvBWNfe1O
kkZ8RsvE3UEwj16iqOxX19/0W48PpgAbXKeoZKO8fHy4u1LAy9GOQZcTIppL0HI5AKFsqMkybwgi
v369N74sI16QhugpclgQM/D36Q/Bw4sKSzuywLvYvYoxlPXKs27Jya03fXmgnd40bXzgSLpNVHOL
aWbAwE/ahjHcVJn1bgQY3rSd9N7sPHMLK9d69uVcPskoWtCAxsqhcEp1zSl1AKgpP6lkyW3Cb1CG
MrsltEohFKAnVuL6+3jzHpljmExC94B2cvk+SLv389HVlWPXqvoHXUv7p67K4u2QN97Opte7S8LM
2mTtGL5cv7J405eLkMEqjPzJdrAqpGN0eWWJE5Onp47CWqequy5Sux0WHOXdv30VAAyZYhDvBoAF
MR5++96GhY5hDCT9aNe+sgptANSKrPEbn/qNZ2H4CrIGfWSTBtvlVazeDx3fi40jvjTKVs/ST6Xe
3sKB3xi6OHKYqNs10C9QsMuLKFKZkXQ1GEeFeMo7T5a8g453wIMZpvL7f/+tweHDBk1hYbK0xbcZ
IihBGqEpxzr13W2e0qpMtaS5seO/MfbAbPkujD6alctOBUcv32zKXj/CWJT2o2dZeyhqxvtu6PB+
y/L+MZPpVGv40N/4Xsp5XVmMPgTDNlU5gCLMjsW4x6uuxqnf1I9K0zv+Vnalwd2GSe19jWNG/cpn
U9HWEq4VD8Sshp9LIhA+gFwV92YS2N8piYunPDadkwI1N12PreJ+hZgtvfc0I39X57FdrbCi3dW6
TE89LKzAJWstHL8lJJgYhNvJ0dexHlLylXCcw2wfMm5BsIiVPzqj6u20og3ZBDolyjHwt8uvyA6A
IKXAsB/ItDe2pHumK9YgjqND4+b+BnUeHkUOCVzf3cC1vjlFW2oIazQfz32jHrRH3w/IqEuBMjcx
OqVsq1iomh7KGAh9Hdil/FVHWf+DOJHc2PZj3xFFkkg40ilZEW88P6o+DnodfNT0Jtfp4WXui6tV
T1ja4WFeY1Em35W1bn0XMl7si/Oq21Iwdji64pcoQcIm2pdE+IwQciOC8Eh8bDsSEaHUj1HhEhhd
AJYTCymn1l9Dx7AkfV1FYpsGCuQfwlbxYo7batxWca9VmyLT4ueCSmyflx0lTIHBbL1qLKM81ZEN
BlXQAfd3XdGxnRq9m34dE9hB2N1L3l3akRqycrVB+9H2hAuvKOtYfOGmPxe08IJdnDdErDVJ15Nh
4IShBpCVleyQKGKCAw6D7seW1x+TO5q2OMlL5t9OE0uHQAuzd+KIcseqqiR3rZeWP0jIwWBeS/Is
WvdSq8orZMPNZzUOe5S2rll/zouxi/a1Ujd/2r1tHEK1N5SVoZXWj8iPx0etrwq6zLlVU5tlmP6s
xhoZ45pwX/+Z1JC4wPzUKOJ1rrvjnd6OOe1oPR1eyqTe416lqwdcACMKqMbVEsQz5fAnTgmqtZYT
T7nHsSzrVyhqMCxUQ3wcVjE233+pjEfOyEqN6QDS7mJt4dWIsA0mzN9d1oOnKUGs1itZHrWTnZfR
BwJTR2dVhoH+WHvYU27aISSaVjd7+51a5+4a9a3/p0JaBa6BdmvuvBohxBr4ujLusnHM/r6+kl2e
js97MDs9VAC6Z7JoHFwumtLYSnhJCRode8vnPhugtzlFL+Frx+BfRfC60Bjrwe76Zd8osQ067WD5
dMhsemWLHQE5ft77aJuPpt0ZT0XgFicnlfC/Q+j1d1EaLiyQJtx6NPI2edcUxAfo7sFLVP29bQQY
F9s5JISCsx9T0r6PMi24sTMu3wy9RFZxi87l2UNhedZoSlfVcJ6pj5HRBs+RV8Vbuw2ttT5i+e5E
uvKBcuQW4PzWRQ02ZOADcETQvcvPIVOX2TLZMFS7JD6RvEx2lqeOxFNsB2dntemP699hWV6KhwQV
pEcpPoKxpBq1uUoqvVS0R3cs9qXNyb4PBw/ek1IeoALd2NDO9PrfdxUuJw5uohcJ7AmwePl4hZ6a
g9Ya7bEb226HXQF2NbBZ3/lZ0B5CdoZ1RQjvVnOCclMnoXvwOeOt3VJT12EeFpua1vXa8mNny40X
25RW41rKknDrB2H15LgWmXTNMNzYDd/4KJAWRPVybqotaQt6XFWObwTdMVIHc9fiH/2iII1jsqfK
QS0ad+t32i1u3xtfRhOVDKgrbWQ40JevCuQFrX2RdmjYyuIwYAF8aGH4rWCddhukH8mNwv+N6wkO
IRUnh19hG3V5vTbCkl3zq/7oeeaHIFQLeqCesY5y597Th1vGVOLuFwMBLxobAEqc4l/ZdSX16Hcg
VP2xKiWS0H3fW6MrunXCeOOZeB7AJKp3wL8z2PRbcYthqNRFfdEfUzRD69YYkvu6Mz+wHdQPHNFv
Td43L4d3BNgVnwwHlMtXSLkmW16g9scxLJM1PJN+a0CCvhuk/AfAU3ZjNr3xDgHJ4NNQpQH8LdmL
Wd8STDOmw7GzCTiCopztMstTPv/bKwS7A77dvEgEGvJioU5NBFNpYgxHuTa+kgH2gjLopzf0P62+
TbfXr3XuPy2GBdRejeWIrjJKkMVphFQlq8/hjBwTa2g2ahQmK/ISRgJEKn2PT4F/6Ki4hC9ScNe2
gbty8bjdWH7qkfIaaOtcNnB5o0a4fl/LkwWAm8NqBZQovK5gBl9+WAexSJkOSnOUvLbd5XaobWpJ
tg8ybio3Puor+EFcC6sLQVOSZTqPi3lIS84IAtdujg0l+AqqtvSJ1IHwscvNfKtVGVQFrYcB6rQo
XBxluO/1Kt+7WE/c1VTi++tP/vbtsC6A1NMGogd6+eixgogm0/0WPEAq7kaVrReCRvec+ITaDSPY
U9WSa2cnMPVUt9c3+K0Wm4a0iUPQpN0NytQrqPv8dgwcfhjxonhYvJ0cI1TPqiXgYfjVDzLhrRv8
DjXC0XNAV5VsPh2j2f/P3Jd1x4lr4f6Vu+67zmIGvUJV4Sl2HDt2khdWpzthEIOQECB+/f1In9Pt
kl2uFZ7uq5MlKCFtbe39DSlML6KYN+V4O8NQJoVWAnJZPVmJ4GIfLkMDzzNXJhFhzh2sGyM4ufjk
VkkQw5baaQ6gMkYJgH/zThUFi4e6m84AhNYXPV7pkCpCXQFWaCHoh6Fxv1K0AR0QINAniGtUSddR
95Z5uGLBTcyKo4JmSY0WwrVXeU/vf1H3rcUMWsYap3C2oB54/EWt0RU4obvxCaEDRldEL48ApSI9
nkPrwYXMHGQMPP8w+T30wp2ZpbqhX8sqc+7Vwvlz51fhniAlTLwcZhSoBZOYMtvfiwmt7sglBFwE
ipXre3KnROEdAuieQuzahzMHLbrPUa2iuMFmQ9epFLFdCHVtA3EYu2Gx7HngTQlIRvVH4jgy7aXW
Z/K612HTAyAL4nso6ADib4JJWDEALjuV+smPNOzN3W7CxbP0z3zf17PsIWCgQLoSFZBjGZAVLeDh
2ZQBlEP8TiVEjGEM8FF72YPSfyZkvPGDwNIFImKVfUIKb0QnyCLixjxY1pMCjjOVywh7FViI795f
N2/9IIhSOCtYG+HZlLfK0ZTFTZzZTwC8RLEP1hOMiOjHqLHV/v0nvT5GgY8G+jYM8KHQQTP2OHND
gf5Hj+r7aF9YzO6TwG7uId99BWcu78zkvd6HaG3bAIQBhokC36vQjsquLTLpPrGAhTHJYZAGFXfx
wYKd2CEbKgtOY1b3DO/wczWWN34m4HjAUAMeica6OaELLDxwhy/cJ/C4w0eZe3/YhWX9RUqqdqB0
Tmci+RvfD0kJgMbotKJwHxnJifTaaOCwdXmyGsveWaIM0xK848Qhgfr8/gfEingV3aA5hzQIxSPo
kaGNfhxjoN6SC11l4VMR5dey5y1YvfBjvoFmr6Dgg3jhIwR7JUs8RqKHDsIX7m6CLkOULFPQXlEn
A6a8A2M+UXC/hjFQDugW6gOwN0/o3LUF7vVW9RXl2vwzfHJmfiE9W9g7F0ZUbVJRzlEbbxoo4Iho
5PGwyo4kYC1OAaoUcJHbewRpBQ5Rz9VxJJR3FU4s/AT4I84uh9MYXkjO0zCUgCnCHAHVXqSqgKST
Cy7D7hMEXgcFckIBUSGQ3z9xSG8GSQ6RoSB2UJeSu2ApnC9BZ7vzZThr+0vh9Z8mf2Yi9p2hqgEY
IvXXyoNuYRqBagDdHhylsEiUGhh6XuLd8lmSSwcGnyIu6qHchTzEdVhZw71fAYqPmosenQsPR9ij
QqL+F9rR5OM0N4tKopBnn7VmlOL+bo2QvwFg68rqO6RTRQGhlwTwfhi6CgFMvgC4nyYFalo2jhyY
p8Z9Rzm6DKWvUEphKLkmkN6Z73VvoTAHz0q+1nBydg1KqQ04Y8e+2kqT74gOKMCBBsYRT+vgwmaQ
nU8c2CHI2O8YNFAoRCy+AR+EWsxa9/STTi/kawsI6KOA0zBIbUHptDHUzSMggsQiP6N8OwH5DujU
A4Q08mvw3utUQCv2QVrR8s0OySRSWbQ2xyR5AkU3b1qCNALUs0pq4FHmfSBBy/wMF8I+u/MnumQx
yjfFLanGoDpzhXojloA7AzwFBdoJ/QIjV7JRe+Zg0CxPbSmTARYaF3DniA5D4ZKDxj6L0biyd6FV
ndnarw+AlVK+ompXpznc5I93W1/6oD8XhD7BJU3AqY4FyBHPciNex6uV7orC69oRBbTN2NPcWzIC
BSDyhPRsuPJoIFNn6kgS+T2o0753LhN+HbDwPOS/oHmuFzhvfZ8Xl7epy4qwhMzqE4fjxC7ryjke
pXsrQTI8nItXr8IVHoV2FwhPdD0KjEfZGcihswjJE0QRi+uC2gvMx5DkW+GA1k7vkl0OD9FPFQjV
d4M3tD9znjc76k/wXQ04OUdLO0ZbRmAmrK8TUmxu4GJAFzr+5ej0KaQJDnkSS6B3Q9GXH6XI9BU4
AWHcu1l/wNYvIHOa+1cQGUGRE6s7GZbyXE3grYUF4CdOYdwy0bcxkhgb+hVl7uT580QI2ylvQaEy
U9mZbfPGh8YZjEsPEEBgQpg0MFSpRTmFQ/AE9Vnwe9y62EvtOGnAh/ni/S/9xg+CWrsHccyVefGK
8Jf50JWG8Bd9qmrlXTp5y3a8AOj8/acYPJdfHzBYyygBEHPobq7c9ZdLt6ETi0YGRo/nFFlsqVJe
z00jDwjBGup/aFwEbeHsl3yyY9ktsJQqNDnTPjRw/79eAlga31vB4MjYAiMaVT1c7d1cFM9ZMQLL
L2HPc4Nbjm4OTel10CZ212PSyWCpElPFPy8g0vIr7ILoM7TqQBF5f1LWIHR84VmJLqCdgKDvrNyq
4znpWW/lWdGB1BiKxUnAr8r7g7Nwv9sVJCvdPa/VYF3JPqf5bz8aTTqc5bBJWAnpJjU+d6J5bhE3
n4gdqF2JnhU0GxeaSNZ8ZdL9MXce2b//a9eqyPGvhdAA9KRBMwRgGUTi419bEWUFy8pO72ft/qgB
BV6ZDbJ/KryaAMGQ9aOLFgIduiTwSxiBdy1QYmdy29erHfRlYBeBfAWAEYDJ45cIOkXLcnBAD7a8
YucNlbzyYF27e/+nvlG0OX6MUSFa4LSDqgwe01OOTlUQ8jhE6LgOe8f+CCXe+o7Nkfjc1MDBOiMk
5HBjgQclK4tbLgIQ/5Tu76C/Gp25ghnY1XUHIJLiaETT2cF5ZX4EWAbZiyot8kSgcXTAf6s/ePBM
Bgyv4Dd1sNA9/EXhl1E2ImlzVaOgu8zfiNPP4CJX1c7Op/zM5fOtyULZe41zQHlC+dpYGKKn2ZKP
80pxcaeUrcZ+2ZrnkhomyFKPaLm09phCZvIHEMT0jntTsEOeiJg/e27iRRLO1jSafjsw4v72qwuE
M5cieB0vlS7LnQAdJrSBRneCQHnf7DioeGd2xa/6vrEtcHNckxVcDAAyMYIAhD7HYIbS+XNJmuoR
Avjkp1PCWHlf9nZtASNvVwmk2nDeKndp4yprVepCrCuPeeFWNHY8ST9StHvvCdAi4U7y0odL1myV
+yGbwzPVprdeF0IDmBjwW1Ct9o04bhdZGLQsqp5dzaLbZUF7jsC98hbRHUoKCwAybkjkJ1jFl7Cd
QsJQ6LG58qwQhvABJO+73uKpFYDD7CtRJXSBm208A6hwZqO/tapQc4bqB7pp8Iq2jHnVsIAfC2eO
nrheREzqJkA91OlvPVDqv8MncPyrmIX3tctrWOPZA3J3X8JlHWUpsWplgKzrd6jjoF70e1D1dQ8i
4AJIhbYVyl3hK9LVUimoeM70aWCgUvrt1O5yj2QJ72hxZg0bZI2/n4Uk7lelFtJzZiJRErcvqFqy
J25FzSVzBGQAPTkl4FEE+14NTVJ1TRaLQi+pzP0mVXWW3wE3MIGxHESpC83QZLYFia0RLEHZFsVV
g2rEp145OobVgfV57KMh9elkARFhYeQ8qvY0VCTJ86Z+ej+wvg7faJW58IaAsjVAGGblnY9FZ0E+
hT0zgCcuprCIruyu++P9h6xL+HhHrkAv5JpwLgG/ypwzz8vseTWjfC5mh8ZF3viQGmZqJ+xIn0uz
Xx+KAP+gLYJlgCAAEO5xkHHg66tJnrFnbhcQGVv1tknVihvRdMPewt64IMipbjouxI7AYPwqzOYR
JUVlxwXC1x5+ksEdqJb2PoLu7y7Mq3wvXZqlPtpjD7m1nOXQr4m/MTuo9wOeRgG8BSjf2Fco3dZw
yV2qZ6SNAQDPWVl/gWtV78R0Gie2wk36O2Ar+LOvcBTHFmX15SjkDICMpxXIPR4/QL67uJkyOAj7
U5gV8Sp+/AlxZEYF1F/Y0whFvvup4ewDmRGH4kWjaLFvHV58Aq/CAnWf9QToWuVmNxXN+gZOdAM0
b3Ipyz9Q32wKgC9LLJMBRXcbcxzsaFPOSYghriLWNgOu22PzACHaHp6Cg7YhYj7M8Bek0gFvCpvX
JkA8jMNda9fqqwV5UEBtaihrnYlTb00nUjDEf4BG10T8eAFI2HbXOBarZ7+1iwP1G7HjqEp9nyBS
usezfxeFv4LnAIqHGhQqLyus/Ph5JIPMvu2RCsQfWFa6PS9hFe2heeIJunf0PJ+5iL+R+KOluTYA
waxABDLR691MwoXb1QDlDumgcKMj+lyoUD+O01j0e3gThx9A6AfxFypkBJAfq4R2z9jWGTmT89qv
NxtFcRuiJmjro8NAjbMLI/p06Mn4jMKKuGw9y3vsooke+MSvApCHrpB/+B9BG7Bi2AH/2RfAbpcU
+HVLCXG52H6+tzS2Gp3tCTlzJ1OURat9NS3fcOs5p1L3KgwB4IjjAWgE3M1sf9XtenljigAsnyFP
CQ2EBtkjhGo7tsRT89+M+LcE2O74j/ZhED9+DB/+4KZ42pEq20kdtv8PJdbQ4X4R+FcJtyONtUvo
6uBk+FutbZVk+/X//1ZZo+F/EDNDnNLgr8LLbEU8/y21FkT/QeTDxQGdInSaAeD8v//nv1Jrrv8f
rHG6Cigg6wBYGv/0X6W14D84svBHIEoQjLEfnN8RWjs+BaHatioPQZPD6GpAhT/roF4ZXBQ2Ki13
cjwD7H17XIcaMYE68NwFPi7cD35Ro4iyaP0Musd8Jnc8NbyRSMN5hGmIG4X7QvRCfJqCxcof8/ks
bus4lP5vWqDAe7xRaLOwSLEs2ENcRi73ENCkVozcGGA4y7Ma4NcgC50dXqyVj38feC/F5U79GGNX
Slyrqylvg/28ug/GuM3kIu50EH17f/zj2sC/P8aIUSE8vXgF+fK9srn3wbZBMXuAAbMV3Gjors4p
omkg4kb3/NP7Dzz1g9a/v6gp8sjiY7g+cEQ2N191hcpU4klVlPv3H3Acff/9Rcb1DpqqkzUo19/D
aS+croB2ypyEM+kUN9BLrZwPtoK8OJhTINaEsVV7dn+A8/QozuTCJ5aH2VZu6Dj5uC4BKFzLPvsE
k45ePbn9Qq2rAV7m4T26GW5w+f6PNY69f3+tY0xn2EjmS+3vVZ6PKEM6UQqc+U/OXKjuA606AaWk
dEhuuim32V45XQc/KpJHTnOmZnrqgxoJWp3rZoTNDuYb+gGJK7qfoT+VZybz1OBGCIIEXAApmsHf
a5TGvlid7uJsVNWZMsWJ0c3kpIZ6XCBd4e+ZW5Y/LAiC3rSkZOdA5KeGNwJRRyaf91A+3tdDOD5B
5cmLoeJ07op8anQjDAnY5HLu9P5+6MgCeCJAu2IXQJDw91hv/yytyAg9zpzjAgLV8D2KcyiM6SCY
0ZnqsW937y/eU7/AiD1OBSe3DnwaeLbrMPgoS7i4PTUwsvi5bfz1uS9CjQSM05pmH9K6nd3sNS69
Aj01Js/d/Y8zp38nyIg0tGMenMx1lnZA7jaHSdh83NeTtlc9mcKjZ1L3U48xtrgLa9logtdtOgzK
GS7aoGut/YJcfd7zcph+r0D/768x9nEPDl3mzk2UcmgxPzKhi7sW9LzH97/FqR9hbGRgACN7Qo6T
OmQu97UUoXsDUGPXPzMfNtpnpurEijKZamh1c4bWa5SK2tOXpFmsOwqv0/pMZn9qeHNDZyV8ghm6
mwqFVRhKVLP3NVg6vn9/jk4Nb+xoBf851HCCIB1rfAHcLyGZDKU2vvHtjf0MBelWo8QZpZ6Eivi+
1tEMM2FLl8vGB6zf/sV+YxTofjpj9qnd9O0lt1Fr2osqXKYzjZVTE7T+/cUDQke70kZfJKWyKJ9C
API/ziA96o3v7xjDQ9cRQFY/TLkLDsnFsLgz6jGsmaxtp5nZgJlL3QeDI8KUyZx7l7JxxiiulCfO
HZfrQvy3aPLPHg6NXaZRjrHgXhJBN0lzAYM0NEc+gs09Blf5kDUMOgaObr/UTeR+U20+tRvTEJOx
Wc95FnbLhFAI12x+VRCZhcjsGUVaFw1T5QE1De+GMSmLgDcHNoNKtQPOzO0eRijYnBPUO7FAzBq6
zgICtx4waJqQrMJ2U5hGYe2eWR9GX++f6TXRxf44zDCi6CkK4ovo9oudjQPwxctSX3DQpfVdLhuY
lxJvai68JWr92xkQhfbDCvquvkQMpNczr3Lqhxp7OWorn3dT6aU8BHIqQSPlB5/hSLUtjpolyVpA
lVfPVZgKAmGjfLC9Os7dKP9rU6Azu+vKFkFUwb0vzfkcffVxut1KC84M20Y3juXehe8WISFN/Ro3
mUTZUbPEqhT6nAD2iV1mtnVl2cOCfhZROugpcy4jTwjr+8xt7LgCXsFd3JaKNzEUNXn+J29W57Rt
v8w4ot2phRGZI4I0iLIGqsa9Az60Vh7ZGMFNPPsCeAHYaiLcqx4k0UCPcK0KOrLb9Pq+ce8PMmq1
VT+j8q/yATLFcBAIYL91Jgad2BIm9xS8l4LMuGelFXxhEmewq12mu98zqP5n65uqsbiIdJFddkvq
4N4Yw1nouc1hBbdtYozdbAe89eY6X9I81MMHBZYijud+7cRtG984mItKDdwVaLmQrKGXzjizXYaG
dbpt9PWDvDiVXT76fIC+fDpkjpdMbiihzm6fIy6d+qzGbo5aZ4nGEJ+VDE6RMFfBwo6F3rY46htH
fmURYUHEaEl7sAQPkoLFMPrecnh/Ztb5feM4NhHIbeaDamiTKYXa6Q/cBNl48AbGWxA8oZD//jNO
zY9x5IN6N7YVy6bUxcb9BDRDtbe9jm27IZscwaFFKgQ435R2gGxdgk+kIL3Qbgw3npFP21AFhF8a
AJhg9nnXZd2EH/hcb3x1I5vGQZ0xZrtDCtBlBotQ35Hgrc2s2G2aeBMc52e5ZAQEdHDPy/mKDflw
o7Ks3rapTNlW1EfJCDjKAB2XfJIP7mRF9Z0vInipb3t9Y9cyuxyhxenMSAkVxDG5/1VT3Z5Z+CcW
pSnEBngsQKtRNkJ+H5IGrlRO3FOqNr66sWlh8+3BNg8NOt6Sr8JBftfS+RzY/tSrG2csg9YJgZPm
f18dylVO7I/B1lc3d6sfQXGjsMc9nVA0dtbR5eaJcY0Dllkjz2qJ0SGcBKuqiCngeZ1zGNsTM+Ma
u7UAfr9D8wije86PvvTqQ17mG4tNJkCMzU0dlTkGh11ek9awxcXNK5i35Qam4vw8uGEGgfdx7w/Z
BPjH6MQ2h8XXpq30i+7z4gCEPInTdq6l9u0IxAyMZX4omJFuW+ymzoVcxMC7YlL7hhVeDLbL19U6
eOPgxuG6SmO6uiDDPuytdifn8g+pFrlxcGOb9pLOFTJhBaEsWsRBVUKJSTjhxtGNfRq6FclLQvHq
MLr5INEe+ZiFeb2tRWVKcM3Kc8CQoCpdbPhExUsLRfUdgcDGOQOGE5vpl1LyizUDgBttFM/HVHtN
C7yQy/2UT87w56YlaYrfwZjPEd3c4GTNZH1FK2nvJKvOCVufennjaAUvH2Qx7at0oO43u3Lupefe
b3txIxWe4c7ZaE2GtCzILcLjV+2EG8t3v8BLL+YcSMwGqMhwSKupiEAr9B87SH1sCwK/aJMvBm+Z
JIJGSqWkHMqkrsIbOFmfM0c4NeHGPkVbeOJyjsi+ree/Sm0/O35zvW3CjV0KjntOcF7rFMPKIYbE
MIBBWrrnYJenXt3Yp2Puq4J5YkgpwPZfvAFxIJblYm/LNEzymIK0t1VDpwKyPGLZdXP4HX4i5+Dx
J979F8DjxTfNohKOy6VQQDcJnTQNx6uzc53XU4MbxyltA6+EwOKQwliNfohkbn8ALpk/b/qsv3CV
L17dGZxBDKLEciyAd3Kb6UsYnZPnOPXmxh5dPIjNZAVTqfABobaj+WvdR9tKvCY11pu8GfaZGJtU
8hGw5A/gsP6WTdY/V/hfCM4XUwKX7ywf4Py9KimRhFTZTblYG+sDpkiZbUP3Bq4sZA/w1V2jw68R
CLTbQssvgviLFycF8nTRYU7qor3v8u6QNcW2WtmvSueLoWHRqyHbY5N9t4wXYnKuPX/bCfqrYf1i
ZHBFh6DjuNsFTX4TdXPaimwbwMNEZQIWNxdK4aV583kZVVKFT5s2jUn8r2kl+MLwEb2CfRczvY+W
YFucsswjsx+hyjxBCErLyn5c9OCklYJC1LYXN3YkjETg0wkzjVQSdPehhX9BM/pl29hG8Qjy/RKq
2xbZ+3CMiYkV/AHQ3caDzZRYwcLu+xocr7Qogzn24Ry9A072nC74iUBlIv3hJB4Onj/CkzuAI+ku
QhV725wYhyYgwb3XF3pIVQR8xeRKHtt98LhtcOPEnAAe0brN5N4u+MVUo93ew0V640oxLqBCKchZ
1hg8qv2PruJ/lr+rLPO/AGu/wnV58FTpobi8F437Eeptf85q/D3Vmn/HNk5LqAWErjvbKBs7rnWj
ory66r052DQrIMIdlzAL6cFl0FdYKP4SxItVfa6DYlOCBbze8dgzVd7EKHb+7OqhSiwvg1uCgwzo
nKDX26scaMHjB/Cp8TL0aoY09/gfZBqf0Xz4vGUpwkjoeOgR2sQicDEvSuX+rlfw2YM+SbjpVg6F
pePRRTGCxU1nvPg8f1SddTWPQEdve3Njh1ZNaHlg9ss0Yu6H1S8baoShsymYv+LQqFwAc6nGIbV4
fe+ROqlEsSlJsU2jBuGTVuduA2IvBCeSqQFQ3Paqn5smxcQ7aXQUZNQMEgCD4GsO5fAy9B+2DW3s
z1kMGYscIlJt11Ncd2F/aKHBtylNeUWv7vyppSPgOylaSMuuXbrb0JXb2v62iXNS3JGssMFi7wB/
qWOpBLkmo6U/bZsZY3tOMPeyek/hi476LxDl72cZfd82tLE9Bxw8BQ+AC2dB/mnm/NJqzqHCTwQV
U3x0zCIWVODzp9AyKfbjlIMoUrd/bntvY3OWUHmXcCGTKS14As2d2yY6l3aus/q65QLh1uOYAlVi
px7Bm0uLZvQVvHqD6kMfQBx2qqCztykhf+Xj5jPYxLPOFykEr77VhfdMOHvcNDUmgmkGCLEOwkxg
/48Q1ZfCjm04EafbRjd2aQ6DvxJKfnhxz35uRgLFfsKfto1tnqFzz5mAQXMKw1lv2i+u0l7cRnXx
e0rG/6QAoXGQekWeRyqqsSRncl82zmPZb7uLw6rteNVAe6jHhRlDZ5reD1Z5l7nBpjYUBLyMoSOd
Nf2oRQqBVSclkTPcg9RabgLfgkFwPLoTjhakMbESM2uByq7oUxi2bAOMgTJ2PDicnskwy0Kk7cit
2BrDQz/l26rD4J0cDz4ITymPYsoRHq9H7VzX/rxxDxk5LsR8alX1uUjDLG/jcNHXVJTb+mY454/f
m2KVWLPDRGp340fX7m+ENWx7bxO9JEp0J4KJ9KkMoufSFvc16zdd4kAAPH5rqMI1LOeVSAPMDNRl
8ynuNTSdN219UyF/cKueVB3t0bcpII7nsHtF6OdtYxtb04Lpp4Z5dZ/mpQs1IRjOjXtlkWDjxBjb
s6ooUGmVxr6hukkiFQSf6tJaNn5RY3uOsIOCrLLbpwuEahNberc4Sbd1z1+pSyjSRp0PmR2o74N+
xxBrNZNFHNGRbarh2Gb3v0cdKyKq4dA3r6JvcJadLxRrxottX9aIAAD/WjSfW3xZqBmuFtAABWWZ
12/rUrwS59RMqQi+EDyNiIQM9Tjx5qei4bTxSmrCmewGssUTJTwFm1numhxiRph/f9sdw4QzhSEs
MKwR5HVVB05iBUCtQyByY/Q14UxDDXyfdFueSi/Mh9heHPYH03N7Tvdj3T5vpGGmnM9cikBMM+am
K6ouLofm81zb205UUxKgdjoYFIUK895G/EJLSx4g/nWOyn7qzY2AMLqjq3k98bTK/OXZgizDBfyz
+DnH6VPDGxHBRRT2HY3PStusl4dQwdEy9rMu+D3HvX+yJBPRhFYf61o+YuZdOV0KEX0uejhwbtqy
JqApZI0DBLPgaegND2Uu7yc2PGwb2ji0c2iDwmEk71MYSX5rO8jyFHB/iDcNbgKNBovMenH9LsVe
onEA6EtMNDnn1Hfim5oC7kIT9OhrjO6PWsW+za9Yew7F9Au6/cZOMmFGfTkDXhc5XToGLM9idIsr
hIOwnFmSNzRnFw3X04NqZH3pShdmgENR9P4jKG5h/9GjvhQPNGyCC5jYDN1FxVoviMO6RDE+n/vI
mqBhBZ2iz1PvEJVYum/ZHx1EoKD4iMTS2dk+au37kKtZ7WobVbIkQJd6vlQ9iarUga2Idwm7hAmW
ZRaqCV8IkL36YLuVDHerP6lKproc4PLW00KCbecs6tA4zrzs5Ni47bc5hP7Bx8ELSPUdvnB9n0aL
Q8dUQKYEylDD4u8ra/SjpIX4JksCHebqIre7nN4EUQuqltUvzgNcXKZ4dAJxyUspltTqKLQTpqYe
vd0oINK1H8MJCkN+XYxekte86ZDPUqqTSJRuGDddKezrqc0qelm79uClC2Z7SnyXjZfLQppb0Y6W
t/OscVygiSKy5aG24TqzLQsxoTUwXB7HEcq6KYty9SSifkENFWqR25a/Ca7p2xIW6wvtUopaHuQP
q5tiybdxbiC4epxaWpg5KGDxLoUdStbsILpapXMPZ6xtyaWJrrFhrbEQt+JpAGWMee9IeCHGIfFZ
v9sUHEyEzdD0U0aKoUvRH/g5ce/KJ3Cj3ja2Ee65msTY67BLCwu+dfEgYUmbuLRyfm4b37iijX6/
uCPkMtO6p0sUh6tSXoJLprOtBQ4BjeOvO4Vl17aNaNNSzOR7A9/cPwWBeuem1zdRjs3sqYApt0vh
gtKh2kliJ3fptlVvap24XqZxgap5WgTNj8xjD1lYbtuvJr5xRAdyruFNkfoqSyWtrzLf3nbEmh6D
PhxxtI3KaQre/BxnhLKYQgJ845wYObewcjdgaFanuVNV8cz6n0ElHrd9TOMEr0DrHtvQ6lKlFb8F
MbG86Nyh2XZbMLGNRVBaqoVCVpoL5t14uLeB8aKGr5vefZVSeIlhn3hb21A3xU0HBngw6MEKLyHl
vvHdjZnh4ZTBXwgJAjpA8KJWNpxsofizrahnQskmC9xo+LF0oNHW9VXgjv4QB70ItrEHoBx4PDey
anPApDosdpjdXRWta33DjVlva3iYdishzLqXRiJfRaFshiFRptLQgubnpu/qGIeT49YQ4FtjQFU2
MCiY+jyGCNXviXT+k2ubgDLIHc9qxi08Jbp1fxTAsv9YGtVsw5XaJqQMqkiwwawYT2EfM5JLRls7
sbJp8s90Jk+IB8C39vjLgswKo/g6atOltl3xyFk5dkm2ihbt4LBHHkFnuyWE1tUOOSKjSQ77qOBQ
EN/vtn19EzYjK6/tvNZuUqRAt+G4XNd9fkbZYj2h3kicTdRMPqPrEoiuTeXsFFd2LaJ4lZ/euOmM
gxf05cBSFdLySfcFjD+bKodMRtHyetv93zEiEvwmF1y21swhG+zsuilz0PF0rwdrW2piIucWiAyB
COy0KVQCSxbPcEf24op548bz10TPBXJB3uDgAVqtQkyLegap4c9N+9r0A6qHRg/QmWvhq9bKZM7d
n8vgb31xo1ia94stJQubFCk/fCjYFWwQttUuTJ/ohhArnyCskg7eKBNGVs/kafm0bVKMUulQ1CK3
p7FNMyWivSqcPG58yBJvG91YkBMLIAXN3CZ1WdTl8KmM+qsiVBCC3za+cUh6EJV3g9Zq0tBvq6Sn
0QUMvvS2vMeEjAne5jm8/NqUesV0I0XjJSHcFe/ff/V1gt8INSZuDFrDepxsnMD14vVIfSyZU/gK
QipwHyC7bbcl+yaGLNJBBo+svEst5Q6QW/chJ4s1ZNFu22lpGadlQ0rZj7RENPadB0gBf8rtbFum
b9oKQVxiiCyBd0f9y9+VAqX8BRY1Gz/vega8ABu2WIyEARUIu0iRfRrh9vTQFv42NhP8045Hr0sI
A1uOrNdgE93zxvXTofTPeaeeOKcs4yThqC5YWdPWaIajKtH10T3x8nLjxBibVumh1UqXNRACkHBK
QD7svy417caN4xubFhoxWcYHUaeLCL+jdvShCYvn9zfV2/NimWgyb7TQrQZDEKTVLoONhFTjjwkC
gpve3DKVmUvUEWAcu047jzL0NmR02QT+OSOVUy9vHCGdU6l5EXj5DLaie992eAyVk22h2DIhZTRY
Qu1L1N/sabD1ri2BR0iqtq3GTZdQaCker/honOB1WhV1CpVQvYvgkvmxA5/v07Yva+xWHZS46U89
JIbtfO6uKsu2bh2H++rM2xs+S//Ly6F2efz6gec6cxAoLJ1A+c1db9utuijZ2IsDrkrKOcB7HOql
vV/P3Q1cdaPlBtYeffMVOuLeQcHE6jL0iPZjeFUoqCtowthd0/qzkzR9r8sEZrHZ8r3LdKkOLUeW
mSi/mv90G8+7Hnk1XOmyGA9upiYMAQ2MIrag+L48Fjb4Lfds1al4bMuIy9U/3Fvwr2JKilVl+bbi
BVl2+N+y/OA6WTf++f6kv31GQQn4eE6sjIa5w3u2l7PLgl0xwNOwjEeBUuZlOYEvdOZScWrlO8fP
AX6yd1bi8z7P7Op2pIzeQF8633aQw13tePiOML9DFZalzmz9CJz+ntr5x/dn6NSbG7EMt07dkAAW
t+4CPG/twJ2gk+cEO9Yj9HWKAGH64/dWijT5ImHl1XNoglwKWJ5NO6qBrthNSLnzS3gU1cWmagbc
HY8fZveQGfZGn6WEk2Dvsak+wJwu/7xpniIjthU6U7gtuiwd4Uq3I9nyPFTOuXk6tUyNFMS28lIx
oVga1Kp8AHrbu4uKfP5jrmxyphpz6lMY4QfwhFyNQZ3v83Jg7KD82QY6jNT7slkiJwGie1vd55WD
d16gupGJGj+mdQiAbsEzAtHGA8y0BSQQHMFVvWWpjYbZ4E6HwbXPBOhTH8HYZKELLOcCDu6O5X04
XNJa+ocuoujMB/lYW5vQBRDiP16lPsYOyjIkkOmAth+47vkX2ofbqK2WCaRbXZzKUosqDUN/OABz
HcVZYW+7rFimE89YolgIUewiLWH+ceCjbnYRLTdVLmC/djwxVsDtug7rbGeP5ZWVubHXBdvm3MTQ
adeqJZSrs92yePuM9jAicdJNYcHE0GkIoZWSsmzHSuc69Ml1H2yrs1kmhg6wQkxSUGY7Xk39VSXl
kBLffdj23kaykPlhMWqXYLHbuYR9ufBiTWvvsG104ziEGrnIfIuUaVhKfg3U63Of623isJaJocuD
MIdTuyrTWjv1AZaP7f/j7Mu+5MTxdP+VOvVODyCQ4J7peQAiMiJytZ1OLy8cL2nEIiQkgRB//f2i
pu9MO067fU9U1UPZmUkSAum3fcshnIbroKjhpZhY4FcM9oRub9oOvs+KZ3cB02Z31bpcwujWLpxm
Q2QOj+mkXfdx7N7Dm72/rnsGP4aftxCXEN4ekjGvxmV66Ad502l5XXC9hNJ5vq6NaJDgDBbubOM8
huU2pL85eX+Rg1wi6Rag8zcw/LCJ4OkKs05dKgpF4evW/Hzc/1OVvEGkxyxWtWAtCQ+7FSWnotZj
fh0gDX4/P18/Fx6ciz7NQbSSW1xkQ61v5dq31/EgQ3qxU2c61iObSF4Jt2F29QYogN+szIWLx/9U
DJeSXrBBBxVjbPhN5AOy3IatSEEwaqDl+QylJHnTpvlGCjYtIt1R9JPhO2FhSg+FTEX9fprzcNpB
dr6JvwiWxstNnZGWXdUjh6/1z8u6pdxNdl7MbhzpUEKeFhoTSX2djgIcTH6++gAX3o1kqdm1bNX7
tLYQEQ7668bH4SWCkLiYbENvzY44wYHhsM8gbK6/eWq/2CyXqJ7ZTRDhYd7sPIu2og97XbL+ytPv
EtST9jOFmQlWfRMQgHDW/wg1v46dBD+unxc92JSY6oHMuwZ4/Cp3nJchTCnLq/b55VR9A7C6bmGB
AdhO/NUI8k7w+DrCJpwCfr7zNZgiiMCc7YEiuIkeW9jEwjze9Gasrrr5Swm6EXZZNIs4q1bNKaKl
72ASz89mj9+u+gWXsE1t+xmumGrezZKrncgSV6k8uaq/Dyvgn5cH9UNKFBHzLjqL0J0NnEuRsKvA
/hAi/fniii2JqS0uvszQ9h5MMhVyiK+DhIaXkM2Ez5BmmMd5F3eRKkkfdbB2H75et+gXoUf2MAMM
SW13cE0URRYEYBOuSXhdkpVeBJ4GwOcwCYjdScC84Fuhm4eBEfty3b1fhJ3EKUUiOtldkGPWlPRb
s2t9euXCxD8/01a7SGJub3cQTI2fRrH2X2m4sety8ksIDBdoKUuVzLs21GGxqrje1TVgdP9+YX5R
Jl6iYIaon+JekmxP6yFdnvgsWrH3NB70PtEKUfDf/5pfHfMXS1QvpE6iDh8ijbOgWuK0Kcd1vg4R
EyYXB5qCwZi1FFdvmhHeNIDDlLn036+79Yvg2ncI3sAz6p1alS9bMXWVEfV1Z80lIiZXSWhFmurd
0s/LXvAsLiBgvF132FxCEr0glG7a6Z3l27CPTP9+i7r0ukd6CUjcuEg2iW7kTmWclWJYYRXc6uuA
+XBw/XlPjczDNDar1S6AsWbZbWosiPLXKTfB0/nnq9fwMNQRPGd3rZ14uaVigBO2uU5VMLwEI86R
R8tZN9m+68bteQvVCuvI8XdS8r/YSpd2jDVxLpoBVt6lOgIf5XzGqzj6Xe/uV1e/2KhwuEG72uf5
PgnQOl+Cb3IYn6/aSJf4rD6KoxqWFmwPna8a3t0bYLKWr+bjdZe/2KfRIIncQg13PCVGABG7lfI7
Gg3j7wwxf7E0lxgtZbIZiZPK97mJii6PT0N4ZfC7hGdBiGuyHobpe5EgWT0P/sfrkLHhJTYL/gwt
HKCnfL+dpY96FyVlwjNXXLXol9isLhy43bxMKqhwHUatnkJ6nZog7LJ/3qOoclDUCJFUFICfbgzu
krF9c91dn5/wPxXRKWSEuCZjUsV0FtFNogbwrrkT8/vrrn+RbYwqmuCMLNk+kdF6dpg2yelM1fud
nuA5WfwXg4j4YpO2Qa+SzNV0L1RgDrZeFvFgWNjABFVMrD42YnP83m71b4vrX737F5uL+mQUcjTD
Lsw/dskzXa7L+i7xRelAltUYXJe0bzOAf9r0ykbDJbpIAtub1y1jezqu4bJX+RLeG533vxMQ/wXw
Dp7hP79EAOTHFvuW7UFMaQoYv7X2VrhAAjFrtJpuXLx0IE/DnSl+Wk1sxxKip0FYymCVv5Mi/UtS
61+8CZdoD9Z5Qhe4ouxFlnMGHdLRu8JF+PfVR5a+JHLM8TdjEo30plXdc7e1z9E8kPRQm3bmX3Pd
8B1krr6vC4EGZmHZZn9XjUT/bTP2L+7vEgHHfFyPSzcNKC9XN65lNLRDrHZ9j6N62PN67YdikgK2
Q8VIJiSEa+f1yI5yUJSLPboxXS+KYesXf+S1D+ovhDigKccQgPy+IJ3fnCuQGasJlslRpu4XU7uI
HtcgYVNf6G1oYPoYkrwlTaEtU8ieJcV+h1/jJJsvSnMBY8ykZ604kq2HRnjl0QViTeWnxemy96Rb
30F30C1tkfawaoI2vG9XMxZRPgc0KXIPP4H+ECl4NvNCoNFtRQEyyjDjBg2T43sVCxQcHeuyH0IJ
/LWep2Sp4H0O3dsZK9SXy+Li9mbz8wqrrj4kZvwi0elnMLrVURi5Is1owz+NbdLn30Qzw7AJ7N9N
alFAIq7zH88QxoPahF+LEUpjpnSuNVFfMbBt692G+Vu8C+J6NWWd4XjKy4U6n4oqXrY0vI2yheb7
Np03Abof/NUPsJYYS0bVQu87WK9nVdgSR0rO6ITUPRNZlQmoJhfr1NBpBCy3k7ypbI66nJVoq62N
xJ1No2ZFFlMGstHS3tQJQ62BAETFfMLTkrwt4NKJyWMewW63msUYf56soJXz28q+ze3myV5pmfYP
m44z+sKnmLEHYmtC7raaZ3NTDRuITck+d/PZXnGjbB7uQevJ8LxU2yrcHDxN82beh5DCRgovQrn1
B0/J6r5OmWhlU8oFE4QjA0M2f45WBgXLchgT2M81WXDWDh3mYXTwsx02YFshu8TmZd55PEspj3GK
7mt8pP2YcfgV9/me9nwsJV0dDLF56gOznMuRxdyGs+l3TiOwPVDZzN3zusbNmOF1kPG87wjchEvZ
8CSGtDD3Q4XWFc8+ZZaM8jZfN/T2eBrOqy6cspgAFXmWshhpt7WwTi/zlJDuTdRnmu6hytOvt2Ps
IoxCQgtBvg3YBLs0oOSF3lALnCuFMl84zF/jIQDRSi8sUe9YKqKs4rVJu69ob2UDNo1I5FKZLpXm
oZ/Dhj4D0zeJfecZuGW5DGV62tIg7u8i7vrtezsOcgbNSgcyeZiwaeFJqriPj0pE3fSBByILY8TE
vqFpwUSSq4fQ2j76mnR1nfmibnLR3Di3LOkp1G0iP3aOerjGxiaEhEHjYIgNPfCUDt9q65q+Kfqp
z76mhE7qAyQJNl5iJImEByQJ6e/BfjEZflgGyTfZ6WU7Cjhl++d+C6OoVBw76VuX4DU/NH28Pdg8
bPZhPGXdY6ZnRndh1sJBdur5uj05sCPiALACiE1k1Vm+mh6Ns+P4o8e4j9928Kj2N1J2Q30zxXmk
b+cpZ3HZJXAm/pTROMm/R66vH6A7EJwwe9y+gRciis6lTdVAVSqo1nbL3AnGI8t2gOIU+TjkbZJX
agCB9Q3zfBgfoqZuo6OT7ex3wcS79ZB7HdIbRtc+/BDSuq/f8ilvVKm8DSCk2YW5AQMFZr/LadlM
qu9NuNnwSBRVw3u4vdTycYZ9Ld+HvJessmu34Ox0aab5HrD4SN9P+UK/DRCSGMsarT33yNdQ4yjh
cnU7mkqrmyrEiHO57TuoYu/rZlbgpgRsaZ55ZvLkKJRStLB1oOlXzvNOlc1oetsV2RjVIQyrErIe
zSCMrayLw6CyZoyjYhw2pz4Rm+MOqjRsImhgrriLNmiMLro1MONuPOs4FVBB3PqHyYHNuEuVdp/j
0DsKm7xmhJgr/EPoPXLs5rXGFmZlN/BYlFS4VH7wE0w9oYolBHTyCtJvW3t0FuTnZw9TQ10XfLIM
XsTRppyURWeR27kCY5LFfHPzQtIX+LZoBIQeEkf52wFXOT9IZWe9g0crxuO70cUCXueLGtObAab2
/W5ZGjL4oolstt261TRoTK+wI8sPYe1RWID+yPnRwC0vKDbdtsE7mvY6rnhC56Ay4RLlFfPb1r3o
cCPdYbGby29mIYO6mlxc+zsCu8KnMDJd+w7Dgdj3MCMe4B4Oq4HGnvIeZe+DR+sq2yd9i3hn6zqd
gIJP+HonmrDrS7npyJaJ0iwAHUWbunWgXG4memvDXoBjMybWPrVryOKDBM6ge5CQR2ynYvEJXJcg
Rl9MTufRMSK5sY+pmYLxS9yu2XBHB2Lwjo1cDPw7GbINb4KAzp/ZySZrlz0+2drtUtEn5j3t4e18
Mk3bkSO40XS4n3UMo7YdjqOBVvDXIvXrBn1tCOEb3qUHI9umAfIb9CW8IxnEt068s14dVCcIENUx
ENbhzihYZRaL9WP8Dr8ze1kibtfPA5wGIDWQx1wm5QTNzqYMcD7V5Vqr9V0XU0sOWa7A1EvHEQhn
segsKL2aLawBtXQreEELi0pMoTL+hNtN08fV+aY9BGOcYNzY1n0wPwuxyfEEhgPfkBWN2/oNUcOM
PYR1wzB6cx7vkbAkfGLb/RbmiTA4iTdfH7MOjx7qxBQudXcOB/L0CMsUo4+h5bk9rJbm6TlyrxxC
Eg2W0ZjC5tjlIUQOm21uyql13r8h+TrkBdzvMrpnicD5VvTEdfoxtFE2fdm0UUlXwL56TY8+IeH6
kODt5x87s8K3CB+SyPqxx8TDvc16LOJpizu9ViOZU3tA/A9Ug8WNxbJzG2OuQfJk5YaHqZtlv7g+
EO9Z5K14WrBmy2nqgCV+7JaWt2XScWk+rgoG6J9EzHwminWBurnCSpGh+T5CaDd8gtVBkn+RCc37
z9Mw9TGKcqhoklJ0cccOglnjkb/xMKOymILZIxQOK8IHsj3oDNMgXVhloOwhPYCdLPgKKwKflCGC
enfc5ql/ZjPe710fuoGW7bphrCbYmHxIY4BpSuKzuivRwEgYnC0lm2/igaV0KWC5LqYHxScOnnoE
zVcUH90g7+HJ7IKhoOCPfunkZNd9GrXJ8hiNoYZoM4bz+XOSjY7vlwH2Sk9TzMnHzMAaqDJJjf5R
1gaWPvhR1Sg6dOfiRwwtyfh26JnZbqNunCQOzAR7A6QBoBuzmx7Ku/q+FkOu1jJLkubJAy4VlCtt
xfLWbG4Cix5k6diV0L6s+5LlUasee4PGZMFFM0w74kHGHvYg2MIvvibjWOmwjvEkWj5E98mszva/
1JyTnwx4XN6UebakcSXmKYzmot9W/6HLBkhtFZsA5e9ZgZpLXhpD5Z0eZ2RcJW+6oIw6SAn6Eqf7
UjBHif0Qz1CzODTUKcR7toZI0wlY38oWniSBPba4hfDNLEfLyjilU9V7Po83/Yqt/ikNtVv2MeuH
CHY2sJI/RUlLsooMwJQXhkTbPkcwcrbQad2Zhxk4uHwsBRVsuOtN7R8zf3bN3fRGbk2W9eEug+3R
ijCKlKPSW4Jj3w1L0Bx7Oqb2eR7qaHk76jkqMcuY4s9+qN1S1o4nB6RrcD/twTGSGKYWeu34gVsF
vZQEZHwEW1Jum4WHvISDFq2sDuNDg3zggxOM3DbQ3xIFzbvJlDyKaQOhX1RqUiYdPWWu8d8TkLq6
+xhbR9xsndny+ymI9VPooAuMEojYu4Zm8YbcKUr00xIoYL3tykoK7YF7zF3A8FdMEEjYg8N773UW
v5cuaHZ93NG+EGK1t0s/5I+Ng+1C1eM1LtN1dmXM6/aQwMD9bqaNPzXROnz2zdK9y8mgyzakb4ZU
i/dpl4950YTKAKs0D30/FWvY5s4UDbJdv/ewHPQHusTNC41WdbIdDN8rvM60FNu8rftRd+nJA4ua
vHdBxt41gyPQ8kdNzYJDLdjihqLGm5tBW8Hz8Htra2/fpymlvlhasWbA/0aL81V7FpE4Dn7doLWT
6cgr2DFPk4lRx7REdlVDlyg4LVECKjNI8S48aR7V+YMJVmP3C8QhwpeNDjEtc58s9nZOVNp8RuYq
pl1q4yA+qFa1yV23LgNMe5txGVCOK529kHlQ4eNEZqJ2UN/wI3QsDOVHGSz58CngMKDuytS3aVuF
puO2mNMWqWhuZ9aWekCO4oqaBIQMhU/93H5bs5RMd8sql+0rnMwc0iFusxRv94C9laqiA52q20F6
qY5vdDa03Zs1QsNoJ8eEiL1lOHcqVDQNO05nVPFuYiImj6AcdektQNckqqJ8TfNjBFLZ+qMFgl88
zsZmKix93iz8ZCZDQlpAJybDGHPr4sG/QWnMYlTBwN9ut2jsGJwLfGQuulcCW/Jdj2LVferTPj8m
EigIYoRjnyJD+uCzwCAUZfIqUzhnYnLBS7wdSJaKel5wuhs9r9UiGp19oBCCsC+Zw9n+0Zgpj7sq
ZVOAeFWPabC8o27r0JQJ4piRwtpaizKvyRA/mC1b/Y8EGhHDd92C67fLOthPvvUDX3OoVKRSP8EY
PO3X3bhAEvgmb4NYPlHsMpyIIdFThuOJrwwdZj6iB3ToSMjdgfS8D0WVbBopQDFQSht4B0jUH8j4
uqn0izrnIvD+se5NZ7Vu3E3eN71+GUwgl73sApsfjcnnFE9sy52upnhYl899noKzT3mfm8/W9RM6
WU0ogjLv5+i2nZqalhMG1vbOd13S4JGwFhxPg9FMqdUyISmdKFSCXuYtyTPIO0z1nWxidKfqNXs7
kdij22PTbVOPfhiGQsPjtQBlrpkJTOmyTu69y1JfNrDFnY8bMSjQeD6j02SdDFRhZ+vMGxY5xn8s
8MPJdlsfhryi7hxXi8bAmOSwUZF+9XBXbLuCyCCvT/DwTmhSmmHrAuSjPgxu1g1v8A0ifsROFod9
9yXfWl4hxif1o4yN3rXBtM2AzQR1cER+S2wZovlsiiCzU11Ck4u8J4sFaHFxvFHHnJ8jBlbLRpAE
lrItEZGUeEkx9wn3HeejrVSQtm63rGC/oOgL0IDcGI/ah6xzIQrm1vcPIA/Mx6Fu6YgdWc8nGaLR
cZ/HjY2Pc22HzxmSFfcw9s6c7MTGgVeZ92uZpjg40Ipp6s/QSunaqhE4O9tO9/fWhkjgNojXuOPA
Ml6qzcPMBpSh8NAyTYb7yRIz3Ot6NrezUrL7Eus163cy6/Uzik6yEwEB0Qj3Q7Oj3xhc7IY1cS8p
FGxedUxDmNlDs6XFS4w8oxgcE3sC9/C5nJDeyzIDdmWBn2K2YiSAc9OU06TXcphRMSKxUflagibl
myLieHkn38dDqYCuAvMAojTxvcxHi/aKDbZcnJhbUv5xdcu03W3J6rv30IaR8Z2g7dya0pJFtbcy
A/YKunvrWoW0QwO0XpLHGL6X1SLZ2kH1oobl8og4z95EnKB4rQ1Ko4LCL/G0dXWwApM6DVvVY06d
NkVtwTz7Vo/wcznGPVLnooaySPYqLZoQiFnI+eHnuIYAFW0Wx9t9kOXSvsNEK9Z3Dmz+4VE7+Iw+
JDNElsos08o9CgwcvybbGEC9qEkt/8BlA0Jab5UagLUTybOIc9sWcN3lhevhQ4KKGX6LOPsW9YG3
qBHRkTP73sw+KnBGrHVbbOjcpVXPKOfDrXcMZWYBDlf0GQn2SEqJQnR59KrZ3JtQTQH76OppnB/n
pc3bU8bzRrQ7Mdd9e1wavkYc522c/ugdssnPvW8cEuwtV1Ci7uW0vUefVQDTs6AgF2uxIpbrw9oZ
h50dTy8x4WSPOUp0C4kBBJIshYx4MTo6s/fYD27Y5dxyqOtk0bjeuWwe+09OoIAttEaP7T4KYjq+
qi7P+6qXtY6fg3gTy4MPUZU81BIuam8yNKDiv8ru+UEZQsYf6WhydlijZgjLJIEY9R0CWYNg3axp
7KqasjVTJXyoAK0ttwhwsHcLlIPCE4UKUniLF4v1p5mSRMEWL1zH+1yhHVVQRRy0xBXXr2FKWv4Q
b/UIhF0d9uMBou5B/AROIaOyhEPS5jAbGb3aOwL1uD2AN0qUaB6n89fRCRPAPHCz2TEYUDV+DAcx
IXWnyO+qSOeqA1ETeaZ4mNEm6UtwD6yZCwjmRPFtSOMUOXRqg/HQAoOwfHWxzw0+Fa3tjWvazFU6
VarfDYRkUxXDrcX2xaSF53skvUN+WycQDwMwcThbZ8FJTFYdb/P1VFuA1kuwfJo8raAjEBpojtcC
s16MCWVzostKNhzNViUHnJMSk+wJIaxAuynqC5Apt66axDgP+2Sdo+mVtWk/BEiRosQSeMFCaeaH
6sUArlOP6ZE15SIQDpMyGHR+Q2MV+/XYRxnJXqCnLOzd+Z1bFT54m3RJ2UUrkY8pa4f1Q4BPkwcF
jyyR8/6s9Iy8e8m2JXmYz4XCbR3IfkWMAZYU4ku+bppHLyKDnEzPhIYLajKU5qxESzlFUh4akY/f
Wo8jG1Ajz0T4qu0STPsZwq/IC7HN0TaHk4vUJ5PLOXtMebc0iIhZt33vOZqun7vOyX6fNMkYOKyu
IiN8iqlu3yTIahAa4pwl6V7haJ9euUpSlxUW8un+wbFkzp4jtCFaWKOgzWkxJknm/kUFswyeZIO+
9pvlnI+Dtu6zIS7ZMkHzF5QypYcjF2jv4yVJFNlrhvyO7uAxOE+3YMc1qSs3tMolEvpWs5ZVAHHZ
7NYpNMzvkERk9K6fk8S8G4eu1yfWECePwQwf8c+YutRhiXEWBeFFimAuBha74E6GULB5E8xmbj8G
Gzz7yhwJwLjzs8j0Q2ssSCAiDdnyvA1AWJVZaNDLbskwQiBFN4H9llGj6mfiDC/jEdr/3bKdgg3W
1hr1kuTD0amG+AJpRodmBVvtfPAYLJGDRjPR3Qw93cIXNE/S9NT2GHiUKhQYju/AtQ11do7hG0r4
c+Mg2E86jueSUNEFBfbcPVXGJxippNBI2IcRYMfTvg0itLXpiE62LwbYj2WFn1aVVpqzNDnYdc63
g0rWIBwhdxa7OUfrooGPmJzzqLtLI23MS2qgOP7KmmQWdyFagGw/pHzO3zmHDnQ1NFnXgLkHaOVT
O44Dva2bYezfuQwLc+vjrDencIbdzP2Ce43h9u239KmbmWhOa4c54nvks229lOFMfTtVncwEunMJ
9MvasJyxmVVQQgCCelVh3MGyfN8D2HqW92WfoL8XmqjMc8g3ip1Ax9vMRyacxsJa1in9tGosGkZD
eBNg+B2z3L8jWHYQj/KU99t7NInrdb9gJ+/zbWN3qBVocBsHdY7JFg2h7BafpxVZfBN2lKqbvmNT
ercNEqzkKPbSfnLtnEO5oJ+hH7G3MHH2vIgcTRlGOTEASeFksqWkqN/MZ7EkWfwkIcJh4v1ZBjVC
6bamMD7P9JYvXZkL5/rKC312W7OGPqS6TsZjAparO0yjmknVLF6Nd7GBygo6QSHGStJrNu9b9Cqj
IjBRFOwxirFtNWRNjuxaTUaxghLRki8rg8P6bb013foWcgWJRYuR13r7TsaUNF9VL8PhGBLQ844h
mlvTPRj12j4PkGvm7+WYJutdlATG//BT2qk775vAoI+xxlmJDAbNcbTRZrSQW2MAhJtscj+HwrjS
ephqHjVuoavmLY77ErhxitFgkpzRfku2zwG0fBgWuOa+D13fmHttt2g8MVjCIS/AJ6zBA8ith2u6
YUn3Fd2MgFRdmgXKQGoUiVhpRrztYofee4/mAA7SczXjzvlIHuiFlD4IIo3Nkk0aVAKVnlcwV6jK
myLUaf5o2DIEoOK3rP0+n+PjdzZDWgA867Q5TjJHKhLivBveEa1ji73XpGKyhcoMGMeopGGixHjY
hhWJ0wDQE9JM9UPMmXV7HKPQCVyGsV1ebbeq9U5uTKQfkAzQZC26qZtP3rNt/ZAxoZZHRO2GHAzS
lUJA8WQqYJTTnHuCal0QczGneUJynLOT4UDhP6AfLEAGhzXAhgp+6lGcpzB1TFL7BWTLKStAuond
bqWqR3NCT/wtpsFRUy0LDIvfdkD9IS7CfwK6hvmS1fkLU2CbqnIM0bZfbsZaT9IWLbhwSSEzjEtJ
iRGfnl9RLzfoUaEuDe0XFGVbGxTUYmDcFSlOWYtWySDBhCgg4K5cs19BaYRxzrgmlH8C+9jPupgd
DF6mG4GSo+1KN0Fb251QD69pVGnCMbGu/j2a5Ax5+xcz9Eu9kQaNx7UNNNtLGDsOVQtI9T1wVFOJ
8IymOjrM2W9I17/AlVwad+nJeJMQQvfgRk/snfWynivVIK0BwRWZfxmCCT8gCVn9+Bsi5y+AJX+R
Of4JitMBKoPDI073NIM9gYUCx25CB+U3H+hXV78A4iiYmxnG8xTzUPG119GLy1T9G+Tsr659AcJB
VjYJ1dTp3sMBoeDaH1vgKq68+AWi1UaRHeVM0z06KzuMB9qijlBP//sX6ld3fgHmqdeltWne0n0T
BgZH+FKjzsNhf9XVL2Va4l4RzLyxLqgMIFNqcxjubfLdv7/4L97QS5UWqiPh1NrhdeEsj7+bsRWu
DKmPYbGSxUIVagYw9QCIfaqucioDS/FnnA/PGscgX5Hu4QyZfkgmbR66CN2Avz7Qf3xb/0/zKp/+
ex+b//pP/PmbVF63DbcXf/yvZynw33+ef+Z/vufnn/ivm1f58EW8mstv+ulncN1//N7qi/3y0x92
SHSsfzO/av/21cyD/ev6uMPzd/7/fvGP17+u8uzV69///IYunT1fDcJb45//+NLx+9//PAPV/+Of
L/+Pr53v/+9/Vq9CftNfbPvtj7evav464H/kjz8sf/2jlGMjL6/0+sXYv/9Jor8RJMQsJzE07HLU
Vn/+4V7PX4niv8GsiuUAOTCKivosKjDCdZH//c/0bwTpFQatacooTArOVHoj5/OXgoj8LUlzwH9o
lkVQhUnjP//fLf/0zP73Gf4xzuJJtqM151/6l6LJ/x7SGdrvEHvGbz//E6cQGvz5bVmycQmCNUeV
7ldXV3njgV9CZu6V/CERlnhhIE09FpKIYQJJ1UV1FSIl/qQoFM7PNWeD4Q1c7CwiEQETt9ZoEi8W
tIVC5GLQVS0wn77JacieoDEzfaHwdXrHe6hS7UjfQhAZmSHUVTs9nME1dRiRAuEyPKYpksCyzehk
ii7ikpabBN0dLW84WSRNd86pMEiHuJ5f4w9QtdKYVECN8L1haNPvYI6skpLWDXpNAO1tAZKDTfPj
7BaLZjUXMUpRutFvHKiuT1h0VDUScJigWMGN+F5r1qOBjgEiUquubdACgVYClDWYPkkCfHehwT4e
Sp056XcjFMGXwumpft+SdvyWJuk2/1/uzmy5UiRb009EGg4OODd9AexBY4SGUEi6wWJQMIMzD0/f
347M6hNS5glZnr5payurssrKqGQDjvta/7SOk6NAENes8alo+qG87xFyGoEhs1GFc2/Uz6PcVjdi
GCJ1L8NAcBhSdO67ZfA6CudhvjMKRPwgwr7XIs2b28+t7XeaDyNvzUD0iE4DWtg62Q2xIA/Zb50V
QUeFWC0kMVmP8Nn+/DjXEEt0rKD8gdoyMEDZVAJbQ8d1PAKLf6xmsX2o4NzrQBeSwT4lndlxyHz9
wzOUYQYVOX3LWUtyUH00YjODjlpbFFebORIZDKfSUF4NZDjtEROUPBHSaO6o7UwdUOmb9zovnOeM
yg+cvxjUgzOl/XSwmtx+aOK+/1ZIoObAhDa72Loyf7FhXR8mm3aVlRGDmiqGEdxAcUuqxakVQcbk
bsRmPtwrlNgkhmjU9prvtqnp8sCiB3OZYiOEe5MOpJ53gaxBYs+Q7jkaSIT4keGq6AnMIt46OXWc
TWuqHTOIzL1bmdo+UPAZaLuW9ZqWxNvig9B1Wh/dThMsUsZDft7Rw0EnMLbJHK4Uur2GL2dj/Ack
NV7J3EoYRUeVhbQOnJ8RTDdx77VAcbKoO/OyhaeqqdDbyomvu8Fq4x1INv95Sj3IHurO7+x9SaTG
fOZaWSHNQMf+6jyvluQ+fdmJbNcULMaLDYBrujTTjFyVuEPitNcWBDK/mPFpO7+sGw/AtLCac62Y
5A2D56JqGwrD6yN8NIV5xQQwx3pEYiyTu80G00A2M0on7Du1zdEYp6X5aSpLdwunGhbtGbFqVj2M
rWvN12a6uvpiLIzceaybzC8v6hnUxOJsa7X/lSZI57elV0/pfvHZgW7NyiKWKJ015ai5LPN8rfXo
TRe6qK02WorR80/8mGGwE4xqtndzv87mnWzBAEMyZPMtqMnD/pDzErmM8Ebm+8aD7TyVxoxwcaxa
QcpNn7lfK1npNELAVjN8rMxSOPd8Lh9mcME5NPwOPJlRxF1IbtKqLlcX4JGpdo4ZVnMphjNR98OL
nIpKocsq1jpIKlvKsGDOtUG3Y6KQjtlmhn0Xp/b4ZQVcvYvzzBtC9l0wdBQLOrtCfSbjnTu1VX9r
1m4xh2Wj5A1KR1XsUz+ebrD3WiXvPWVTIoJzhhcanPkyYzTL/COxtmFvxRNfc1bmNfJRm1ca+DAa
wNIo2e44n/Lqzsmz7DZDc7OERb0lxxmUs+7CbkoQipxIkxjOQDg3QAP9ty1T46MsUoYxeugl97OD
urBIcMzlwTB3VCZDnqXLU2vZTGhOlr7KIY1cq2dWpt3Nwehm/JJkKBELdXNW9jd+nXUaic1SmOgP
6yGmG814WMZozu2eZB5UprJu1w+sgV4eslEm6A9bWV2hO1izyHDTDYY5sbw6IvOz+QA56BeFHWjY
1h+WTquC8aVKLSCvkEGgdWVV7pHOKH2YJrM8L3Te1rA95LleF/VQfMIVVnd0Yxabrh+b7keAHw/o
plzsjLA/A71KkmbZ49BO9lOJ9pe/5wr9JN3cdXa0SyhC0N727W1rpvqSmKGhDIWoXJiHhlntUCJb
6kcln/MDbQHyNjGldL6jlc1PNdmZd+gfuj5K7VysV0InxXWmq/hH02eOF9Qq2e4BEPoZLJeFdwTi
rrogJnrGDBwxVvcYjesxysh7pZnkzPEDTMfQ4FJMGo20TXY7GmR/CLz89FOLsi+zEOFQtu6lkyDF
jWufpeQ4BGKGaazLaVfAKpY7YNP1BiXT+gThZuW7tMidMvKHxmZxSeIiz5UdM5IbLEW3YWIvDkx+
OnqfFjsdNX0cE6oDuN0B6eJi2cfG6H2O54X9DM53nKtdmqOU2aVGY15W2hy8ACUFipDayno3HKyt
YzgA0GwbZdqc6gj9vyFCOfWuxoNbeofFMRXCvlyrewurBs90XlGq4T6LgzLP8q8lJ3MdQpuynVXx
1nzscevE4ZoL+9OkcZcjbiv7D6wJ8zlvnb6PlM7WLeh5GnB7Jcje7A1MkQZN/8rwPy/lRLZmHrHd
ImwYa9u4Z0Rn+rgVrf+dQM65PpUABRQ/M2PiAJdtMyA/qUyOzVSd5W7H7ylKCWxldi2vcBRjAfdq
uhVlg5o31v0CxdFbvlXvqkwYzp3im5kjsxbpBgGBtDvql7avLr0S8ibsKmG8ANG4zV4Pcy73CerI
sy1RM2IKKRI3VLPwHwF2kUMuhcMooaKHwMr9pvtgJWWh8KEZdbazlnz8GHvgRIdF2xCLC8hnwUiB
pPZ3VlZWJugve1M3NDECmrSBTC0MUbXRONVmtgMY5o/HKD2nkC4vR5jXauqUYlnSeJ8UaXkJk8pc
FFpuCrTZ5UEftgR24xqgYn2aOruaGFQxbT9sQmxZDD1M3s4hA7+6ZMS8u5zW3nbpdrb+7oAdfC5i
K7lP1gQFphpmH6VTUwBuQNi/VKZHk09aVvsUL4Zf7efNsC9P1OMUDKtEM8X/mB2xaWxf7G5UToBe
WA5hB4fDGlVmjpyGYSgPIPO8n9XqPfCwUY8opthMGB0Bx0J73OUX9sKENtr7Nj5n4llr79puGm5q
ytnvc1JpAYTVV3d9V7bP/rTk35NhgWcCV0Hrjj0he2Z0GThRlXX1pzGt1xcaLf0xJ/hsCBUaufvO
84vzdp7HL5SvMe9PzN03TuXuptHu0oVTI7yJ+kfnD+gsxA+rW7c7H9rsCCbc8IuBTZ8nNDi3oyHq
DvFWKZnIltK8yB7FNQ868b+25ZR8Xr3S+eKNCUTuMvb1V711XRmiWPIvB9ulvoqZ2V4wJqBTTxUr
5WrxRqxXjNIp8yCHuKrCeii3DiWMVY7UwVpdzt5abcEKyNmiqzbmCi2ap7+6bYsPASTypGXoRn2f
GMt8RLC3oJ9MFvWxk9KCGLegHQK5bf7dWpdOFiIKW8+QmqKQzlUxf2ZPMw2OnrJb2Zc9ZO/GZnsU
TDY5JbtcotXB48pqsYoJ1UbrZmWx86rOpYFXnTPvu1UPL0za7J4lk93r0J0JddzN2AXyQJIn8Dle
qvmb27gmNhMbSi8dBswXGUX+pxU2YwAIyMcGTYu7HbcttikWysZPQCR7Iw7jYXHXneMMkxcUOs10
EMdm1xy1g3YhsJBQJiET1QoEv3Bb/nHI8XCdKC8bi5VHPQ24V7js9Y3UeRivEs6B+ti4j4EDELgZ
Up/zf4kf2ixHh2dRZxmRquu1CRDNJ/YuGdpVXi1lXFfHzt+Qp7dGOVNeupP72RUS25/tQGYHaqJi
D6ehQoZVqJrDfary5mVZMFHs4pl6F5qvk5Ssq8/JYrh2/mVglVSBtlEKB3qYzOfFmOkAp1T3LrtD
RUqdAtBUcCdcdJfNi/3Ie9YfRZE5T0hM7SQcx27+Geb9GA/WaDEWzx/UbpAqfUCs16q9txnpdkFv
2VQRHZjcwrqI5xeGIceY3ZRAYoQIa0j2fC7jMW5OcpPYQkgabDWiTiY3kJHK2WhqJm0vkgZSx+DN
uHuFQlfUMlEZLnGu1miKWxrL3qr6kzwWT89REYCYho0zmGiFC5RZgUQc4u97p8zbwMqQugZOmhhp
VDrokA79irMlAOg6+WQlthWIsIWuI1kZl6Ck0VoI7bexuzacoWcsnd9XVygFYCty6OkmbBdQmaBy
2MqiYVw9ZA7TAg0OPUC96U2i7HeFGzMOS5du5t6Vdl5aEcQzLak3b1nCZIOGY2qJ3RNajnY9P4DZ
w9gvTSN0NNmVW58Nimx1pOoFLUJOxhQC6M0pqcW32B8RHZUnOsNe6vpAMdPfG27RFOexa6ryJFYs
2DIKod0IwxG77JQ4zrW/VegQ62Q2bheodea9dyPztVZ3LPyrcW3QjgjI8YYD1/e/552hp7D1Tv2w
MC0d7zXdRnlK0+jX8wJUMDuWcpg+kRk1GgcU/f4UNH5vWecW80qST6bfDjBxWTG3gYvGhwI2dfIu
WEuR9RHfS4ropV9hpsmOkQXcIcdQ0LcZo2aIX1LpvnMn4PFyUjllp12yfqWdpiLqS1Hi5ReijaPJ
iUEHunGaoH1TNMUHyN0yPmd6c0rXU5WFPpatl6dnlpcm3jHhYG6u47ns8uOmEl1dWVWcZUfO/yzh
+x7cFCocddKZNksIRQSZHu4BRtLQmi9Lne6VyHjNMBb98JEye9aB5fqt9T22Pa332jWh65MEMUdo
GuhYr5fU5qQUZbXlh9whyeaI5yMVO35g0ewRJXf2DkU8jf4wOkO3K/o+1lFCg/gjN+dN/BxESdQV
+iX7POWnbQExT476AFvblNcGLPEWLVurUXes4H9nvrPKMUradclO/K+V7SW53nU4Waz+G1g3M4uK
sgAo1Sr3RGT4ZtwcpBnHHnRGTTEYZFbbqf1kj0wBm5fGm9GJrOZ0XQ7NWF0I9ojyxm90l93HJ8Ix
HCAk56fJYSJfHTByZ/Nup41m8xI9pkMk2lz0J9KQLX7VU5efk3mdl+FMbKuzxyEXx/ejnjKhqKXH
nON4bGuCkWhxO9p0kBPcnwnCCOSrPimqK3Hwl8XQYhGoWntrdkiQEhXSw+uT7sAd0qOFs0bsrHLA
DOKXW9pGfZqJfue6tZ9/LXRjPEIcVe25blDmRWB+zRKtPOJqr4DghsvO7teBEzVbjcPAUO11t7Uj
g92gBekyldyIeoALYqiCJTw/odpGPb+bZ5uXYSFIT3f90OssdFtIpLOsqMb+jAN+ZKU5XeeigJNp
fjt6tWjZ24n0OXhQK2LvQI8u4SSymvFZ25Rwcts8ygOiefvSUMu4RgCtSEu0m2SITC27u83dMv8y
IxwyAt3rcgxhiSh9u5506AAw38oi/Db9tXJr7yPZg1UVrCi9n9UgTvNw+0kdLL4od7d0W9dE8Py6
QazpUBKmDWt9ruV6lwkzJgUReaOMCIxreTOb0vcudpEFCEAMZgD8WK+7HEAw23WFV6swa4RqdjLb
yo/AAwNS/HJxz4Demjlcm9xNwrXPqye1LE0cGLM/XGdbU617g0b3MeuU/8BUmFUHGxpdM4xxNj+j
XC++riQdQEzmqqHPImuXI2LKJpTWAq1jgYlnZLcEQ+Q4r+hllxQdQyARs+rIqnz/uTQGhCqbcKlW
BMUWR0nu9m2AaqL/zsdvkKvkde16Pk29WD93Gf3BGdrT5WEcqynj4XcdXWOiFkrRYprHBjQsKdBC
8zHVXc3zXYb5utQj1MwhQ5pFIdWYdM52SOh94mICqJCvBIYm3TMnc18s3XFglSDoo8ZJ7qt4obT4
yKz4xkYELNCPJbgUZaH3hY8UfW+6owNWazhJr+/Mwt/KwAFQcneoyov520hyiBg4zpwm6aK0Mw0K
9zhraSPrcTHre9FUTrtT9uKOUesWEp2gAi/Se9hxjEBBL8d2ZaB5amlp7KUbA3WmUzpl+6nLjJET
wC/dI0k5cRkhQnH1Ob3gtBEYSwOXBjYcknNgOgderkOOuVd8Yf6bP92WqEjVUaaxI3nZbuLd1oW5
Li/9JGMq1K4c6SovZsbBMVOLjoYWpmoTTHchDTIDMm1U4Gr8lvrpNF+ZBC6mj53t4UpCySdMmYLT
VQl09jzDmufByBzS9mucd2v8PFjMi7ov4moAvMzMmC4hGBsXYCyomx7xN8o535GPFNRpf+8km8pD
uHeVfrcyY06dgM17ce887VN8+4x902UgoZksMEw55R8SlkZzy4GEnQk7bq51xDE57CTmzfOcrIVP
aLqX/DApu8F1pEbvmmSdExLGeDqGaUucd4AULgpcY3QwZHYV4/E2tz0fDViFCMsHA+TwmZUv5hq3
L7rJxMMgcpCeDBq43tmtpDzMWpfJ6DPNIpOahiJPI1/Um3GG2epkojAG79Ijdl2cl8gtGyydKsa0
i0vBCRa7VsuB+DnmGCWJpk4W9OHsYoZe73pDZVUw9+08nNvbWHaB4nlTw8KuUxW1TGIhx9Q/CaZX
0Vuh9kGTgIfM9hFuPP1u5KXjn5QNxp0mYxE/m9CVtVtBmDZkxXzYZ/XSpB8ZKyIq/AvGcAVMlGAr
b2eEVHMzICvNnMX5WFsNZirgf4VLNLHjJShQnX5vVL08YEKYjSgrlUZPbKTLyL7S641PO85+CFBQ
bsFLDZSanbMAAlhY5CPYiwQ5cqOmb609SFz1ls3UTsX0FLHL17l7bJAScMPlZN3m87AgzxtWQUaJ
TPaZVxa3THVP53BWKaa5wW0/qSbPq3DcHG+KhgF/CkD6iVvBDZBjadYq2c/9EKcBq5lufGEYNBJE
vXnPGBvR0JO33b1M3ugOEQR/cbOSMI0BePNYZpO56WPB+r8l0lCRYAfEfitpUNDvlXn6Qv6Cfwsc
wtNBjjnfDf46AgYaXVzwSHrno5EluubHLTG7bs6XHFI95Bl+ZzWugVtnKQlhRjN/Rr3l0mNouV35
XtZWOEg2Cky8nVSijD6ma5xToL+IHE40ulmBXCws8k59MbBZ4ClG9/yjScrhZbKTLIoBiXC3s1Fc
wtNyfDPKIaZHB4g++SXW2sDzoYonlK3xGuGSB+2fjXW+j6FeUqKEjQTVZoWPL7Kwks+hRMl8tfgG
Pqshl/kLfVTm8HQbdVnhB8X+GJtOlE+KKbhdrY3ljPHyqg1Lv8xQh5puFuZDDV3jaAd8Rdo5dXI+
C3OLcm167CllIfMok24rdwYoidh17H7peTcmDSUyCn8Sw/ySBtMscB+07I1msLWGuE8SFJ1Bk2fm
sPcr1ceBz7YkA23gog3gwurihNBAB7mMkYQ/7rBrsyhd9y6ebfNBDbG/7avNTm/szmxZRfnG1LUS
pOl7weYOHMIsGCQnzUQ7DowhsYxo3X7zl3b5hIq2kcEUi/5aj4wCClGjGjd4LrIMXLxh0mjSD7Be
Y2nF950U8Qhga4s1tDuDZh4Tr5FdUxKqG01ohIyWBlE3WHbvt0EC7usd0da7ZjSWbUrw8pIYYYVe
7bjFJJ7tlQIZJpSwRes9uGtVhMOUj9UZvR/jNqveO0eGmchdL3MHWXasK4+VBS+H7CUXW5i79eaG
dmt3+RMU/vAjb6eqCND2Td9JvK+KW3foBz+yzBMADAwDEaRUM94OevONC9erbfzUzuIFrRzyRxdN
4A22omI4SC277LLn910i2PS9YB7j7QH7J+IdjjqbnLOp1j+kbjZEJ7NFldGj6FoC2xPp7VT1zRfX
dlokZ8jUHlofmXZg6rL59u9J+avsGw7/5sfwlnJ/xdJ/0C/13dC9vAxXX/TbP/n/IDkPc/07dv7i
pV6//ErB//zzf3LwUvwB8e5JjOuOLamqEUT8ycHbNn/HV5DpTNij23LsXzh4k7fm+HgMfY8Y4lP4
0384ePmHJ0339L+bwpWeT8Dov+HgucgvMinPlg6EvoP5CYO9Uur0834N94lTI1urWnx1ljoW1uMi
CIICXQeLmh+xvGrn1gcOMs6Macxf/HWlK6z9ejEuY6zTcHNSbYZ/MD1UXklIg42Z8JdH+Zdq4FeV
wOuovT9/IJJ/X7keaPXf0uqsxGPIajF+X1JXNDvbiGUVkkBWTyGj6PS/iw1E1OC5ruUiLSff0Jf2
2zkCE6kRJ+0ytQmTOiLJzIIHvRT65vf39FpK9OdViAmFH1eWb4u3sZZpuhZ2atV5QCIOT63K+7Oy
9qZ3JDin5M1fxRWne7GF9LFtea6vvDeSK0WTk3hWS+AZ0zX3kDbmtU9TcaxdJ7koUsNHRKlfAGnX
d27v9Sv76/YIAbA5oUzTVG9UHS3hA/0sgTnXOSkPtD1M5e6NYi+Q84a/f5KvVX5/XUo6SrqOFI71
Vm601eicOZqhmTD0huOwDYxda7/MxvYDget7CVJ/uzHM7ycVC5oVakLxNiEQZJ8RyCaNAk6Sz4Ns
cbnK/mV12f1/f1uvBVvclhKKS0hP+J6w7beJe7lZFJ1sARRjhL4RfqhqV8tZ7lq3ZkSzOdcXfofp
9vcX/duqVHiSTMdRwnEl+8Fpq/hFXBjLKcuX04lZzJ1X7UiSGH+IMaes+h9cx+VCnpD823wjqJt8
S/gEr+L1oRB/dGIb5xthS19/f5WfQs9Xy5/bEa79819Q4T+TqH65HSfPV2ugD4L8GyjXtFXieJ+g
fpPing7sqkyaqMwlgGJMH9AdWS7HwmX4tdlcrf5YBaJrriEnPv7+d/3TU0aXb0F7mraSf5+jAASL
+SPFcOrUZ8KhgSsmeonfX+UfVqpv2Q4GdO7cZqm+fpfmlldqkjxjZPI4NRjMtsgAHpIogtJei/cS
tf72GfKsLdT6ru2djpO3KYvSJ6RB5TQGoABQm1I9i0lhBHfOmQGbHH5/b/98MddEwGYja3ubVeY0
nvAQquApYzT8EbXRcCOyRp54AdsCoG/b95bS3z9Hi69QeDYHJQaet4GDsYOHYRZ8jpg22+s8VY+9
UOd+M89hYbugNgdjeMzI7zi1ZVust8guMOdPqI7LAdGoTPi1a50/QEn/u8jP01Zh2bxpy3V43RLH
zes37Z7OTX5zin0ajoOfBMxrV+s7kuC/ryeuInkKHnWJiQTw9VVEnKWKK9Es9OhHLxZNQlY0kdwz
H+gM8vfmUAoKnNdn1+muXCLIfHIuec+n3/PLx2vPsdnWDvYLTXBOBaLlgqU0W1r8kF0jyfeyk+Qx
d5I8D42uT9SutZXx2cQoq6Iunv/dsNY/H7JtiVPBZaLofptePhDvhWHllFdW+GN/nAE3l+Oy2sm/
G1Tw9wu9KceafEydOeVCNZmIpMTYDPgT3Xu7w98qA54uh7PEh2K69G9v1oxFZBAsHU+3RhaF/p4B
xwthQ7b7MEPWZ8cBCcl6RhdCDxG3TfredvFPq8n2bdsyhXPanN683UYgd8kG9sDCY/LXyn64RwU3
RL6e3ht5ZP+cJvjqHDidArwzpglzTf7i9VIye9uoIT2BEBNgoGMpJrp32UGQsTnWCe1gRpSIJRf0
13GDPSS0llUknE6OIIAqFupTVmGdVYE919NAJBh9FgQcVjXVfKW+b+tvXZqAi/mdHmmTnTS1F/CH
OdHAClsbPw16HcW5wSAaLNZmMccn19BS3BgzDEs4AvGat+mScfDUM2LBCmUT8oUDOX2OtAIkF4UR
idXZhihuzO061QsQ+0jKJ2N4t6mjV7dGILtpcYcpmrvFPhBwaBihRpr2PTHweqFHMxL3gvEjWxIp
UaGdIYqrKA5kl9hDMJAB6waWvdpYtDKsqtFgLgNTMX3Vted8584zBZFdXRZd2VmHyvWyMbCRDnor
9BaBEm6wlF46ArZWtBRJkCZYUeIrTLteUt6kxrR2/oXZIIfNn3Jd41oN5hLXhw+lW00+jkxfLEYa
onxQK2F5RtLh8Wri4Qu6u+GjJmvqxlMaaVvfVwSs5eQGAgBlUq/QQmK7K/yiTbBvAYCEo66LZ/jm
6nt34gPJqIJVjPrVA9xizp//sdi8+CmrcsHpPzYxIl6+tgwKUGMOOc1NLnZq6TIX9ZOdZpGcffIb
XBj4p8lwze4C+pfA/nAdVhuZBHVg92jO8qQUTkrjqT8FNHmR4rExD2jyHeKgsAm35/Gc1IYMvNiQ
H5FC1N55W3XJEJRM28QxhVLfjXIVEzeC8xNsviaEKbCFnXxpi6pfA6RlVQl0YwjoPvSE+iKd9AoQ
UKlxH6Nlm6JxieUxaTNiuBK7qYi/EM3c8onjBELBaWuxBGhTT7lc6bjcph2WgNAQq/qQq9a/qXxv
cfaEEmxwsbNEeBd1EF4lfttZZ8sVKMxP2/9mdLi3c18lPRcu65IV583d52QU/kmqMegboyHuJSRw
s7vse+lnEfWQ8O5re1vM27nKOxTa9pj6By0F8zkRFCZT/bAsPR4akQzmXaEWt9spqzbEgU6UyT/n
cIdGrS7qye2N7CznqMrO6Ghq90js9YmbgzKpDkuuzI+eYeZfZ5EP6VWzZH7HWBzCNCkRSnWdQrbi
caVJSMhUqb0cOky0ZdgnW60hJE4y6YxBdS8OqTQVMG1P2kVZ02MFC2I0MyIxScBcOBJRXOOT1o7W
zXCxrp0Sy8jCGpA0pu3mbcCSNSJPF4aaf6SQFgLPJufRjfCAMR/cIpdIz2TgH101WKgOeiYz5sSn
kMGEej+NJgn1FoEQ9R/o5Rp/p712S8K86QoRtJ5gQfRmQkJYVW9xMNT4aCO0drqI+toGzCzQeq0k
z9WrhVouU4CVUK9fhL85n8tVSPxi6VSeZYltWREoUl5EwjT0UzrPs/9UbO3WfyYAhJyGwYqLb20J
k/w0AYZaBxevsH/RdI1jn6vO095OeAhgYMB7GuiurOznicgHsUe3zVkDGcgATMj+/BvZTeV0gBI1
jxZdR73TeZcw8NQrUJHwlBY/6Lu8bfdUAZ4bpgArJ29MxQwfmhKslyrHiQqhlbXXvWjkY0miz49m
YFowOroRFCxpW/Q/aSWqx8I3T/A5OYYp6rmaXQJbf5/ukOJPeVDEpKqiyWiqgSjPwrlNRuyt5IXZ
hRO6m84x7uFAtkNyY0kkqEvQ2rvBFYUlSMkbWnmwLGaga/4RaSf2PZO7ut04lWgUZgLVPhibJ5Iw
4TvbioeZCCFF9qlDPKSHtGvsNG8RUdo4DC9eHjvdU5VqB2+BmDqRrqzFji8MZ/I0flymxDozQBaf
5yQHqVxipkZH+LuL4hzGU9bsOOWC9j1rzEyHnet7BsEUdoVNlflEZIrJA0S8WbR/1oZ/mWL+gmje
uG/e/OX/+v8T9zvVef+9KYdEk/LlV9jv9Mf/RP0M1/1DUrxKx8bX8h/EzxCm/weQHrAeJn3boc/+
P5CfIbw/+Dt4bzyHOQMWf/S/MD/H/cOB1gWipnMEM6L8/heY36ng+a+CyMUVDvKkCNWRlkf19zaK
2fbQ9hhi2S5E6vTo9hQq45uBzKP4k0VutfhEwljzXgv1uqB3TQvkzhMujmh6Ff9vFXS2OAnO7VKd
e8GHJLj9fHl9d/MesMATenVjb6/xpnj210lqYh/VeRE8Pt8nwWUcvDNE8Gff/Ouze3uJU2X9S1+C
1aBqN59L9Lubx6v7j3n0cQufzOC9W/mJTvzuQqd7/eVC7Yn3d1YudEG0RnSfRtxMFdXvwAQ/e+Xf
XMZ5g8XEVorKjbRDmPE50s3Bq8ag3tI9cRaBh00wtquI1EbfuyOaD4HlhF4CdwbpDQPJFLY8Lyo/
QL4a/fIh/bWj/Ar6vvMmndNq+uXu5fqfx7ztP3zww8M1hqT/y0tYry/Rrohq45I7r4LnNLwfgmtC
td95vK/7HFoOzwIt8DwLHOaEV7zps/C7bgslFSeLx0HLjDGinjLbDtrE8N6BlV5DFH9eyqXRgRig
2yeK4/XtaCO2sHugsTZIR7lPHHVOSGaOUjcpzjFhUYEWeLZ+/5bebCTSAg8gU4UP2lOkw72dhlOs
Mt84satj24t+v5nkxzrT2EUViv9zkiizw++v97Mv/GW1/ryggBnhK4S3AEN7fZOxkbcW7j8uWGEN
tDqEIxjvyDdxCo/6eSbUsGjjw4DiakcQjHfhOB26cDGrsECLhVh8mL9oIAXEX0KMISO/ybbIMkq0
kcTKyFji/NZwK4VQv/KvvDhxg5HI62PSaXXAlT/ssn7ySGoQ1QUcdLvDuWdH9kip4lC6hRDe6c4t
bMF/q8qdxsW1//0zOC2ZV4+ApC9AQ8ySjmkp8y1f0wwVCrDRT/a2Ts29TwrZvmnIbvyXVzl5P2ma
HbgpwO63QPfKrNGYJqBltlFlMdQrnvZQrN07V3n7eUA5MR7R80lylox0N9985VtnFJazVnKPw7B7
0Ko2zsvWme9G1xPH39/QP1wKoAwXH6cyx+xbxsVCP+OlRSz3K66WqODKn9ZqGNEmyPH2318Ktsp2
qMw5/k+03q97F0ow1WS2KfdkMzk7r523SGSZ2CMY+HdDbTi/IY84v4XExSugP948wNyqNwJ5Unfv
4/LdoWybo6EEVvn9Db3dWmzbB/DjY2cpUJ68naMe48clv84fjx4M4Q/GdRA12JUy+1HGPtva1nv6
zu/JZXxnh36NUrHMqXPkiZCAPTUJUnhzdyaKXLJFpvgA7Y4uwJ3K7rHEj1jssYVknwfH654yai3y
pFDuvHc+vN3c2GwoxSTaY7gQod4ySxW+Gj3JvjyKwoSk25JGOEf6Mm8Ova4wb63JT97jl94+aVJQ
iV6lbbVd33Z8+eaOVbV01UAneUCblh3ZdZNH7WJs6GkRLjaFaBRb+fDOp/F2R2GgOAjryYHNxsIn
+WZTdfAvVQDfzZHAL4AbQh2vgPyyd0Z5vv0Af17Fp4oF1pWY0t98FcIVycoH2BzboUeMW6HYdokB
I/xtMd45df/hhiyTM4KHCZ9rvS0ekskR64Ky4uhiS4hmT6Bg37Zp9/uv4h9uyIJcZSsmEdmDYHr9
mRNJvHgbnd8RezP+AR+qONsn/5uz8+qR28j+9hd6CTCH247snlGWbMk3hCXZzLGYP/3/qdmLd5pN
NDEG1tjFylA1K5w6dc4veGakH+qaOLTRnLsfjjvd4trTeOxaSITeDte5Je9USNX+oJrUgCwjenIR
+9kX3ZBt9I3v58+hncozhKNn26D4boeaO17DAOYnpNWD5r0VZM1ZBXS3kUqvjUJTmhaYCsMAMP7t
KAgMqqFDVcvX8kk5tdCUfaUufj5epJVBkOriuvAoAPPYkYf8VR4pWjabpySDX5XafEThDBItxNLu
38fD3MUKZgvyv0UpW1aZlxahJVDg2tSywVfYkx+cDtlQHRreu2py5z3MjenX4/EW6TG7wLEcVkfV
uaddXo23n6VZWRXCfRh9uzDDT3baKkfNSBFvBxx+qD3EpdoK7hgdOfsCGrzcWLqVvUjbFqoc9wLv
R1X++atZTYmXDjKMgy+sWDkGVQxtaYhoIWS13X97/KkrK0gHnIsbCAOSbUs7XdJ0ifXQBh+vQtxv
pgwsvRfirrJxya19E1AcQDUO5rTAYW6/KaiEkSQGwsoj5k1/M6OO8F1I3NqZaopRXh5/1aK/xd0m
oTsS/CNvVQ0PiNvhMBNCYs3IFL/HocM9RZldux+hXpR/FKGivJ/nIhc/ktxzvw6B6yKUjREMUrcq
wvBlh97FRnReNMvl74HYbQGgsD2d5tBSiCMcbZCIg6pCNTGSHv7R2HtnxSmcDGGayERft52kY7JO
0itF+FTtlEZ2XyE+rwPCSQPItyjGUXHa5cqcZAeIwMofGmj/j/pYoAf2eP7uDgA/1+GCxgSXW/pu
+kYbhTNEkycfKojzuwgUddhHetfSP9Ctp0EPkxf44rvOGZyjdLbYiMZ3F7UcHw0UCd6iqLF82Dlt
R2cmrycfvi5l3MIz9xqOR2fUSpvvaLXGz7Q4tmSZ7rYog1K5MTQPVS3Y54s9g7Z3O1INn/w4TqTU
MWyIfZgKSAg9SgFbPcLV0QCE0DvzbMRi5J+/OuTVkI5Nb1uTX0BSuDiJI+Afihrx+EhXN7bf2nS6
Bs8AkgNQQ8u8h2MfDB2AX59uebmDrRATpqe4870SweHS0bGqcNAm3DjzL6nN68eU3PVEFo37G1QP
ze3bb4w0I5odMU4+cM1mV89Qsc56awQfDXRIkexUCz+b0JCunPRPNRyqD+ZoH8PCgKmKI94OxWnk
FXi2ZGiAonC8kZjd3Sr8OtJA+uoAliW+6fbXKQjJZoOaqP5kthb62WL6mnUhoHIMNponQ822Xi5r
y+BRFAROZbEUzmI6AieJoYblqm9hl0HnoEAZ3xDlt8rExqlrDPNcDugmPj7Kq4MSCClumgg82otB
VTztFAvlCb/OZBuxSExsYHq9/qLHTfQ5Qi8cqExVgjt8PO7K/qZ4QQ9a5vhSfOh2dkfA8g7uK2hI
D9g3YHzhCeWYIVL422Zx/3w82MpH0uwm0QG4Sb64xMfAMULnxHEmH91zhV3UIh5uxXb3fogA2fM7
UEuoOvHWRE7eY2SMOhkjkKoX9aVXR9jujTIzGtjDKnVRqFWaCSBFHRInPD7+vLtL+mUgorGcSGDI
izV0aXgbGRVlP0/Ujl6DkfoZouQbK7Y2is055aN0rswlCEOtA2fU2lLzW1hS2BsFA5L8CNzCDHv8
Ocsqr7wNDUennKaaAFDA/N3ujcLOPAVEk+bXjaqOx7lBj/aAZXo4Q76W06dRB/4q2hC0yTC3KO9U
DWL8eyUCI7JHGFp1AFhbaezHbmy9DfHzcldT4APWQ2imAmcvktrAC4oqRgDAT+CLeIcSbSN0OE10
8DceUmtH5PVAi2XlrZohHM9AVjFCDJ6LGimmaqyzz1oDhXFj1u+e+4Q4AI+AVoHBkN0uDmRdt/hE
pQXRR1EcpFEM5U87QTZejGP+JbeE8wEpbyhuuQHD5/GCr6QTJggqx9RBiKje8h6YAqidmUMsmNBR
/mq5c6vum9obP3MvwKvBBkp9DpVguhqeVeFOkEHQfPwLVvY2zzu+3QYNbOvLhwrmB13t2UL17Rzz
mx2SnGK4xp2ovDeZW79sHnY270/e4qZrLevExYQ7ZJG2jq+GlnnIsmoEGNHmb7+6eKGQIXG3AlO3
F8mDQIWl9cbA8REIsqnd58PoHfohzn8RiBB6EFAuvj+ewZXN6sgyEdk7exYZ8dsziy17VNVR5iAH
MziHJnTE0Zgm9coTMNh4/6xczB63JKFO5sxUMG+HIjNytazVTMrQbftXnobFR8MLlP7goXFZIAPn
AF55/HXLfpAMSR6PBt2wqZda9G5vx8Rpo5o0LTR9lONwUUVfWcdbos4l2zKqn+ahqD6Hddj9a7bG
gFz2HGufyj6zy43MG8gbIy2SJl7TlBvJEzRmehEcKcLD+54T2+/bzkv26Ug2cmq1tv6EdI9pv9dU
hCbO6Jy1CTw6r4HbOurWrzY0cLrT09ZOOEFFbx3t2E3/SNBOLeE5R7yx4kSfGml7ECGFlhjtHwWi
TuiMxAFk4LA3QXiooBy+lBB//9SUOEf8axT1d5zsGsOHjDd+AJk0VHtXGJaN6AKSmmfMLYLqpGQJ
no+TrpjDE9wvhCNmszGHvdeDCtpbbq6BFerbf0lA6/I5kkR5xH719I8arxn0m/LWcY4wA2FKdr2U
qoBgM0NcBi52LPXW/NUjsoPfPWq4+Q5SIVMyTIr3vfNyB3cLc0ybQ2r1inuCUewNe6VPUFjJUyP4
QH+oLz8nmM4FB8foPcR4qMHBGU1qAVWTR6AGmdTVsSUtzPEvrcUkBPGxrnnXD5aR7uzIav5C5Mzh
F1Pr+luAEcPmIgfCd2ig1f/R9lX3tcJ3ET8RMWtfMRZR/pka3fzlCkDsZ9EbwyfbyyqdxUzw+JkD
JLEOQcrLjjR8tIxPmWZjWdjjT/sJrpiCysvceh9bgSfcTivC4Bd2CBCX+iSo3rdq0Ds+39R/K3EA
CD7YGPtAorYTtT5mWLC+7wqtQjeJepbEJwxKcxysIv9rQHzROGOakn2DTailx6Aeut+mCvLCR7UR
szdUEiJtb0GP++WGGqxgo66K4inKW6TNnXmssXArU1oitokKljTCSYKTyEMXkfSCV+kndZaqZXlR
azr1ZLBGezcz1OCi5Ama060OeWoXGX0q9mEe6X7aVKV6HnWvDPYlFDDkH+tBTaFbpcav0gotlNQ1
3Fz2qdP0+RWV6uzvMe/GX6SQ82VyUhfUoYa/7M5CmwB9e3cMfiK/UP40jTbXTmXTYfLgBKpSHMvJ
Vb4roWojMyGy5hOiSxlZRIe5Vco+g0aptgOaIIoxYOKijvTZhmzMzSNalPq//69Px2EUSW1wfQr5
V09UP+GXQPfdyApW7mlglJYFHFqjgmHKP3+VVSZG5dVKIEzfxCkM9UMVM7kjKhhQmsNxgKNnNYXf
IMAiXUvaYOvpvxZ+wM7bJvU26FTL9koOA6gY1Er3W8Lke2Rj3EOeAU96HG9lOF0GOWIc38fzUDJZ
bj9ynDqsGYxc93Wh9DjekR9w87tqB3kUcFwBCdHInJ+RM0GGezz02u3C9UxfDBaSvEVvh8ZhJZSp
gu5PKMHkO8jD0xnnqPmzVblIkwn7x+Px7j8VLgadROo+vDaxcbgdD+I3CLtosKBB5lhtRD1KCEh5
ArR6UnC9xBNUWLiKRbNC+vt46PutBGKdGhhSOqDX7/q5NJ00RKTG5FIh4+Qdy9YxfoZxiu5OrQ4u
dPQSCbpjpxNbd3oEa2Lj7blShqNwS6tOPlp4my0fLu0U2eZkJ/kFyZso9HvbjfBrjosSfYuQPBu1
IEpQu0aJheHTB6iUU28CqSL+q+03Uy1Q0Hw8JfdpDK08alqgBUiB2Qa3q5EqcW1AwkkvKCfTh/YE
uNlJaNYVkq779+Ox7ncaY3GW4TOpEAldmRa/OslVaNUFVgDppXCN7hgZMbBXTe/eRQBeT5bbRxvf
dr/TeLMAGWDKqVybjnE7Xt9DY46xWfARpk3PIIIwLLLm/B2+5No5FkDhJtUQGyd5ZUJlgRDyIN8I
HGMxKMh2sBmg0H0id/aei1zsUL2dj2Gnqhvfdx+aHMchYLAnbDify8YJ3vC201rC8/GT008KPEJp
zrfVNV9ZNYfmjKdTrqWTvcy/tGDmsVB1gHJU7MDKJlC+iGjo0cBSB06pFm1UEXSdZbmNhWTy9NPo
DXJUqMbfLlsyzgBJebVRG9bLjNKXS/ijnmHUT+NQG5/KGkukC2hyke8RaA6CcxJp0QfUQ5yPsWKW
mAYOI61FRFNRF5scER40gaDzu0Q3CwvJxhipGAHs8VOitn3w3ikm8weehN63OSQVOj3e9Cv7ASAA
rz1ad5LNs3gnxBNsbcNqAx8puVEDBxLU0RHagOOgJWeN6du3nwv8h7oFQ8pS3u3kKUKa34L88au6
c3FOLYpcOVI1br6aGe7Db35GAseRDUlYMyg5LtsK9aQ1CpZsgd/mgvQy7O0fnZ03G1ijlX3OKKAP
gBrRl1n2ZDwEQUBOTYFf2kpEMpIaSfdNHWHzbAy0cj9gl6TTXZXMJgLi7eSljtnXtlkF/oz3z3wg
XdbJ/vBfa0SXW8h128OxcsfoGcnHfKsosLZRZDmA5yvbHjrB7eD4ThuoFeuBrypt/JWMqNW/p4lR
fNOVxqy+vn1XUhrkkccbFsDYovgRCiRDvBH2i9K0yq6vEy/ZlXWtXnrcizdOwEoAYeNT3wVYQZZx
B7sZ5wJP+knxw8zLD1nftgc11IdT20w/J47HRlRcifo0K8B9UkmTLOTFe9FSW4QpERNFPkePPuhq
3RwQPs+eRYqMcAHj54JNgb2xc+TiLGIWg3JqIashpLO82to+Qh3PtBRfr1B8QDhZjYJ9WmvCOna2
GMHhAYv2dqilD38rOt6/usBYaSO9WPty+nx0ivjHpAp7u4NQV8HK0e4wXXVGyKVRGQAMQ9VuGE5G
1k/qYfbCEDe9YGq+PN5OayfUAWf8v2oS2JnbkTmKUd+JXEFFbrafcoRY97jA6hvftzaKy9mk/0W6
Ssn0dhShVLPVuCUri5cwhB76cAYmUZ5wNgZa27EvrGQgKqSJy8TBhiCUWvCKUG6impR4KIh4cf/b
DKm5NiEiG49nb+3kcywsmRXRe14OhzhSklWG64GIEebBNEpB+6m1d1PS/4fDQQ9d9l6BpbFVFlvE
tWhw610W+F3aAg/r3KT7pEa5CZIxRwJlV2C8h1YuXJC3BwHiKT4P5L4OGIzFwHPJ1m9nvhFXztan
LJuhLDbb37Ke+gzF1uL45jllLrlvHXoE+l1ea0GfyeRjEv6dNe4wsUoOU4RcL2rgYmP5VrYlTRbC
qArCniLnInDTyi8MLas9/Out+H2mF9G1k3KVb/8gUjAKc0AX2fuLzR8CDRhKMnk/TLPxyRVJewxr
LfzHC63i8HgobSUD426A6YyfIej95YWrZ1WjDVni+YknyotJfeU0Tsj18fhGjU4NzOyQtQH2VGEH
Sk/0/a6CrPQnPo7hOcgUd6P+uXIte7wVCWjy9N892zIKG3kzyvtfVCmNQresziUWUldIsto+RkAS
pzybjI8Lrd6Yi5WzCXGURgFIZ972y5gaAx9zupyx6bU0yfNgj8Ch3MIElWujddRv7KXV4XijEnYI
4HePcew0KsS4LbJFxasueEkhRsqWGD4O1YSv6uN1XglzHgxz2eJyTQ6K/DGv3mNDgAoYrEGPdAco
tTaOCkZ9qMIhiIy0XaZusqxlVrG4JWVvn6yDv0anwng7oK3A3MSN3fOxFkZPKm9hju87HR+B44SY
sHKyIUcmT5T5RXrOQyl8HBVGXFMPHads40C9PLbvfg24ZhdpFB6Ky6cvvtlIK7lm4ItkyM29RxGm
vjZlXkYfmrKh3BplsCOPwaz040HBGP0JHeHxHxst2O9R5SI4XXeZHe6w6U007gUtz/E16ZzrRFkd
z4BgwN3i7Ssms4uX0rzsTN5OYBFInd45CnwvaZp/pGfzD6Q7yh/g5bLpUCQ9tmmPR7w/ezzF6JTL
RwVP2mUocDjnWCUjRjiZ81CfTdFrPwIrqNFQNo0Mm70qblIIipX5ZRbCexs/XbaPXAjwCABARpLv
3MW10VkC0cYgdcmrjMbbj6GdOCixA/DbuJ/ug7gcyATsCMxG4pxvZzYC+du1oev4dRi6ZyXKikvX
wsV7PJv3x5tRuCUArFFsYc/djiKysEGCWDAKMvInpEsRhWuQywWXOG5s79UP4gkE+Qk4IsDH26Gi
qexwdmWoLABE48EP8Cu97/b/4YNII6QOh+SCLG4lQLbqLCbb8SOnKQ7C0+p906vGxVGat2dJzB1P
aYqRmgQkLVZIxxgxHquBUj+hYu8W6nSsvAg9wKnU/stXuSBhuM25/pabvshJsE0Qif4cjX9qgIUA
Yg/i7KKquXG13YdgibBCaIqcmW7s3fWCoF4626MDsKtsL7FWuCc1xzIFkVgdrpNhvTmA8E08jgDA
GsDJlrUVfFv0AnSR68O/V6+litghtt3YMqMyv8feaivkr3wfu93gULk6/1nyIIq0iEgcWsIHvisf
O1rdn3i31eI5yHvrF5LKib7xEls5YnAgAG8C2JOEqMURC4e2QWq7cv1IQaYxLgdUyJn7A9rM1UZs
XBuKhSM5INVE9max+R08B8CPGa4/F7N7jawWX+mOu6Iwi35jqJXTTNWQgyxTIJkC3p7m1KsNFJv5
KlxTMEJuRIpziDJs7Pu11Xo1yktT+FVCYEBfr9pJuD5HA/Al7F16flP/dXLj1kevwv4Pu5FNT0Xc
IbST9Nx+1UD6NtHNZa1K/DvNovQ+TfY44YJQFicTj/i311gwzqJgipQPWc9daVFxe4caX+n6Th+E
R0d43ckGkEeXa9xik8gVuc0uKALDfZVtdKrAS3UrdIcFCUHBXDaqvm8rGlOpyY5MUbHHZNpQ/cql
+1zDVDig+K7/fhyYV3J4xgeeQBUEcB39ltu5xWEkjRBDcP3BQebbj7Uw/cerZ2Qq09h1MjRdbVF+
nOq0Gc5Ywjs1CZAhvuS2Lq4VJTK6zUOU5Bv7eCWdIBaA8ITnAqZqmXMVzZR06IU41J0sxCbAC2jv
cDxz/u66Gkdf2s4e5mdGjxJYbdECfjwpa6eILhdEF0psMAkX+y2X0OjaI+G10RHFrgplU2jEyuXx
KGthQWpFgRuDGslfcDvzCOib+HTQdnDSenrfdBh5J70UGRmrX49HejmQi00G74Sb6oWxxHvhdqiW
I4X8ueX6QB76D0Mhbf40+hz2fkRV4IdZCHQBYi8cLqrKY9vTBrq9rbLVRFqZVyiSqDnS0+NBcZel
GbEBwWby/MKL0vddigZKPxVvhubbcF+4TOhWeaALl5G9sc1UHxrN84MiiYOX6ggo7Mlts40sTc7a
3awikEldmxL6XZaGWYfEVYSBD8mgDA6ZUIz6gBBN+keWBXZ8HZKsfmcg5r5VvF+Jvzqve74OHud9
52Nq6Lxjx8j+zFLtGTE5/TpiyPDODJt2X0yuff4P+0fiDYH2Mav0nW/3j1Pq5IipRpXENPofqRtU
72wRoWBv0DuIsKo8WjE5KnRX74zIBvZDWru1edY+mvYB+wd5ABOBtdvfMJrtPGPkRGWosdIfY1IK
72w7eeLtqoKE/cj/MacbF8/KESUFRy6Bhjv36vLioewxGLnHRee2TrdvZqTWkCqqTkkzlf9hKMai
dCPDMFny7efhttsVnRVxxwFk+JbFnvkPZkWzhViIFdYbO3clvIJV/f+DyYP66gJX1WEsrIlXjN1F
KmZ0ZOE/cKUWlxH4GG5xc6h9BOzhOsjIBNnoP95Oa2GA54Zs7CPdpi6jkU7v0fQmxfUVfSjfY0Ew
PMMU0DdS5rW14w0lAw1SYqzh4huxhrSrbiK8TlgimUYc7sfJNo9RXQUb07n2QVRKaSEDFL1nzZhR
OOMtStYVdEl9SYM5xpEI+ci3TxsQTPm6lo3cO1BAm8CxK1Lbj7I8Os9pXh7muK429uEK5cbVZVuQ
tFiVoPvFRqSAPVZSj9ovMSOBa6eJz5OheDh6mtT0TLzeqmCKzpU+xgdRBThVQHV7BjxG09LslIOK
etjOcermfZ6EpTS5sN62sqTSRD2worSk0CPVllKVOAvnzWSlwSWd4uzUGKX5bCSjdkJqvd2o8C9W
9n9D8W4F1wPpEEj+7SbK5zJAWzEOLo1k0FttnaBcjmL145VdhLaXUUgyIXnxcIW6I3/Fq+OID3tg
iLpWLnaqYwxRV0A+VIBmOl10NJaSjXRgcTL+NxwNRAoYVBhMZzEccrFtmZVOcMFjztyrjd36VYHm
kN6n2dsYNP8bSuKHWSudqqgMRK++rKTQqiKJiE7zFAfAhUSCoRRmsc+9mC1MLOdIw1XPiuY/Hs/o
4mr+37hU27mt+ErkrBfjRnnQppWlXJBtcM5NpzRX15nCpyDBnLSHfnEdhdFuHJ2X4s+rhOBlVIlY
IiHA1pkM8nbUqKp65P6i8BpUSmEeY6TzzX0cIQK1m6gFw1EyjO6KDcNo4B4XNb+6xvV+uQ7USNyd
k2DcmWpqKge7bOBktAMyTKii5Q2GEA1Y/6MbZcOnCVX28WDh5DPsNPxtsOXwquRv0swx32NynMen
trTE96DqU9pQvd38UNs66D4Kr+8vbWkHIPQxJ3D2PTL34f7xxMtPXE4BVTiYHTQ5qcLot1PgKFFF
TKqCC6p55biLRyd9rqfKO2EbhXZLHtEoiLzU+zla1ZYOx9ph9dQX9ASQEHv5LM2szPGwAAouSE/H
xw6BvnMeB/F/OKxUDZAeoMIqG0e3X4jTC8DIYQCcKaUwLbVRjxPLcw4q6ZBYGulGtFsm7y+76vWA
i13VVNC/oh40qHBK+9LEwFmMcg4/hCNK/fwvb2dO0o+tALRCA6s8OHG+hTtci1Cyl0qU4pVKhff2
o6vIqeqpKGXIqOoPNB2aUzyH+l6pDQsPg7J429uIb5aUV+ozzDGoLG2R7Cm1SPqI/sZFLfp6z7Fq
D4h650fpy7yxY+9Dxc1QS4hDmUwdeHEzuFSuU/ycMV2lCoo/zyQGzIJqKJQIFtYbGbX8/bfHhI+i
40hVA3AF77/b+azTsjH0lDUdE535DPDAUdV8PLpxkPU8d0X5KQ3TYu8pogRHas8bm/j+CmB8lP+l
+AhVrSVRNBVU2Ea9i66GkUcfIqAXz26HHt4lKSxzi5ewOpikXNCnoi67/FjRi0FXZtqdKT4e741A
tBfFCcaPGcY9G/f12lCyjChL9LwAl+x9rMsQ/2nQzBxtr8Llw60OWuvpR5GaW3jjtaEo6pGvU7Sk
Cbq4RVUsUFT0UMNrjBXb06Qp2W9h9O3BmYzx6+Ogen/6pCw5hcOXRis75na3ZF2uTFw78TVSuzOu
wlJneAhPaGOlB97a8/HxcEv46cvpI21GBAEyvaWpi/EaAck1xLD2SoHM/do3RbAb6a7sSyXXjn1H
dUoVtnHqknA64G2SPuNUnu3HVDM2MH73t4kELBJlVUouPP0WuaiNb2df9fyQYGiTj16J5RG1qniP
UByGz+Nk4bmrSGJDb33amAN5US1P6OuhF8urFGlm9d2EE+2sqmLewXlqraNqpem72R2CGmrdHPfU
oJwapxmtMWjm4/Z7BTShngQXc8vs1cZW4Fi5DWw6XHSHKIW+YMBu98KIqij9zgZV2GKKDkUh7HOr
zPEpwSQNH62sejJ6kRzavkcVdG6ic1Iivf14cta2PncBDQkp9QNs9vY3CBNdG4U9ck0Ru9kHRaP+
0DpY7pDEjI11WNv6Lox6cjjolUgk3Q7Vq4jGUoIkdlTzn14eFure1cPioKDg+6WoxFYAWZ1fEhiS
VV5zWBwsbjojAttH4hhdg6RDZCDSqp2LFYmBc3VgH0ojMI9WQ9yC7BN9sGqcpfvI26JSrn01mQx4
O0Ba2h1DVqQOGg/hEF8xZnL/UpvW/tBPaXFqcdZ6wj6OH/V4RVcHZH7pLFGQpCB9O82OliSB9HG6
avgnXSFSZZ8nJcmfEKONPmWQ1Tfuv7VLl4cOxTNKHUTQxQ5Cujs1MMyMrzm0gpMzoAjbFyM2gkWH
8UBH2f3QJKbx+T98JfgFzrXqcD0sktMoJPNP0Be/Nl4//kAsvt0VSpS8R0gMa+IwFqfH463d8qDd
CF0Q+a27WxZuTa62hRtdndqed/DI27OW9z8mO7AuXgBlo8QcbD8VUHGLbPr9ePC1naxRMJNMAkIF
iKPbNbV6Wk4Gpkq8RtQc/xGAB+MJWpDLHYJ38ynvte6Kbp1zCvt0eAfSxPhc9HPkbORycpxFJJUi
YLRTUM6Cm7hYa7u2MNkbu/CaAfnfZa4dfakGRd1Ik1dHkSBVHtES2bj4WpcZxuS3Cq9TXBu/AV9+
q4vR/HNjTlcuJN7pNIVAGUlkyuJbDDRr666IFfJShdocfbgB3/c5bt91alWpu4kKwVV1I+c7Jzej
+TaNItwVvZKKXdYZYOaUKJjx7fXYjFDUqg4JL5s21iGNagvf5KLHkmEs01TZutTlXblcBoBsFkFU
QrCXqVFGnu3F4F0vim3W3h4PRhSdx0i4sCFjU/UTcpyS1FNvvwNL7a2D447qkxak1d9h2wXPNnKc
OZr8QTluXCdy0u5+GVkUtWVKRUh73G7Uga4FcB9FuehY0p3GujVOEWLXv/WsVD+NBd45j1dxbavI
1p4KLYLn+jL5Zas4CuaS4VWv5/5q6QElz06foo0O80t2svwu7khKAbRduE0W4cZVeJYZcxZe8wxK
PNbuRvR3FNjmNzHrNTshDzJgaWkU/q13jja+UyYj982uaPo96vyGeG9MZYpOTC7fJHlhjT8ix56H
XeXqFE8dK3MRyUXCHs/O3PnZ9EmrnrWRE3+wXUnRgmeafymB8cbDrqWz1PoDCibwmbpS9jKxsXV3
uMq4w2kYTavxp9bFD3kyy/LJSDMv3A29ln7BMla332Fh0QE0i7qwQVm6Gv5y+EvSf9tIJV4LA14z
EB9SpKPe6XX45e0LRv6rg66ja3QXyRx9TrE2aKNrq07GVYWR/n4QovAfj7JyJ2GgSsAkWlEcW8ap
3otLsAl1dK2SUn1qkO18wr1RXGGmw+hVvG/QLbXvj8dcyaRkX0F6isADovR/u/WhwGK+XrL1p8Sr
9tAm80vdpdEhCOd4IwCsnTL2Ou03Xp7St+x2KC592lGzAgW3Ln9VntuzpilWxIjFfwhCr9iC/KyM
B/qUmoG8AOngLjK3KXDDIh9z5VIFxqTvkqafulOdQavbhYrRQLFVDDX59ng+1waFGylTJh6c1P1v
P1LD1b2euj64tLGiHedB/+lEs9jZUxWd8wpb38fDrSwfBAvmEpQWgdVdnPDaiUVCchhcOkyYybdD
Gb35ty2cpmMj2VjBlbiFHilON9yTL7nh7ceFplGFao3pnVbW7W5US+cyElQ2LtKVKQQ6C++R9imV
ibsE2CydsLJ16A/qbLBiOtWJLyB+IvN58hq0HqumxHP5zRNJr4GGuwpFCGfBxeYEwW4JRc+USz2A
MXf7WTmlVRLuUh67G7O4smawZxB1AseHlqC3SHUzMSWRgU/C1av78uTwfH3XV0aU7+tsM3DpK0sm
01weL2gykFwvDgEmZbaiz0Z2dfLYK454iGYe8v1oPO8sq2/sXcwz8lfTOfFfMfq5+c7UpAMphm7m
P2ma1O+IuNK2qaHzc6xSPNjZZJF7MidX+0MFJ4ULgVchMuqVXUA5bmjFTw1779+GG9oA9Mtk+OI6
ybwFkFn7LpIsOrHwCaFzLCbRxDodiKmSXivpYWFzvg4BcOuNiLw2yktt5UUEi0fg7YbHVqO0xpA3
OI4WmV8NqBZ6xrRVC1sbBZYpcowkqKQf8l541aOYcFSMgZJk1xwr8OdYwupE2Y4b225rlMVO6GqG
GXSRXWNsUQ44hUcn3cap783niNgg9ZFB8wD8lb/i1bfgNaPleBNn1ypXlT3ooe5sYxNxMtW53YgT
8gffZjd0IgkScO2kIOdycTwzGIWYk/SqBWEMqa/XmmOARvXnXrPz8GAMlnMqdNU3nDR6c5WPLJ+y
6UvlUtp+3X6lR15oq6OZXlGeKK7Ycak7w+ynq4TybTxe1r6Sji4NLNi6VPsWyxbVdV7w6s6uBtDf
/ByJRHSnxhndcJ+hO9T90p1eM3dmbgTXlv7ysHHDrI7/AtyR4DeItbefCmh60GzUDa8tpspPYKvD
99RP1Z0rrMjHQT15n9folwwY8WyMfB8nmWT0ZHSSIgQYl1dpqztt3L6MPKsYSVZgv39aeQe7wNWr
rX17fzp4IXP8pLYBPeflvi2GKutE1nE6eEhj+TVFz3AEu/Pj03Gf4WGTpvIShfYGDW0ZtSBJDvR5
i+yqYopXYMszWvkBO1JcbXrsggDqR23wzqbwstU0WimpMjQNdakPJtF+i3Vs1LDohJHm19Ispm9B
2Yzvsiyx1WMeasWvqLX6T60onMOYWt1TaiCPv0fNocwwtB7SrQfQ2tJStpNKXbK6ZC/iamipWGlH
QUZts/paR7lziZC6O6hpHH19+4xDkQVKLPfwXcXFqCe97ewov+L5mF36ylM/TQo28qi6iK+N1xUn
1OeajabzSuXD4bUl0fm8KSEoLeKD6Gtqt3mYX4u+rNCKD5UDKtnjx4FK86Fz9N9T3XnntGm7fZYh
dEfNY6sXvLahWWl2GnUT+W5ZnFtlCJAUcNJrQ4H83NWusceWytsI96tfCioBBWF0ie87zoqJ3owa
WOl19Jrsk9EWOJfBH4elm2lVpEHHGqbnsg2jo2vHOQJelT18m/UA4ZvHC32fNZK06YCKAEqZAPAX
F0+gD4A/tDS7NgKkOo5ezvCzSj2j2tXDGB4LLf0vh1niwKTutOw0y3rHq6sOvKSpdeQF10Fgt3Z0
uVyfBkHTf4+RnV3vujTu032j94218a1ra/t65MW3Uv4GdCqS7ArHdH5vDrV9Hd2y2ah8r47Ca5cS
BX061F5uv2+kQBrmdcDSCs8qrvBBg2QHsad7o6I83R6WDtAJZAnoEvzX7UCROvDawLftGpg6fhHG
b9OKf+odgsaFJ6qNWs9KCCYaEAepwcqn4SL0dK06hg7E/Gs66HrylT5J+qce97b+IbWd4GxFWQkG
FRfLN29PWFC0tIgL0HaWJZ/WnEy61FZ8zUSnE+1nXgf7IKEEFuupeNKLrv/4eMT72i/qCiDsIATC
0ces4nZWEXnooTxRa8Yamer6bqgHvX52FXxXj7lb9p9nVe+NU13EWfSvaLl9TvkQtubXxz9j5Vx6
5GZQVGT75G5xe5HrKUPHV3d2u3cJrpmHSm/wHgzK8DlyOmtjfZd4crmbGJD8kyIpEL/li6cnINIa
6RnQ6IpdFgXVoY8n87lBvfDcODZC4FHa7JtJF3vbUJp9V6RPqRJqP0jr+o1lX9tt8t4Fwi/BW8tb
N/aSzjQp7FyxUKOimXWmkp9QQpn+qBs3PvSdKS4etn5bkqAyui9yY48sBt1YhFdA6i2ifziMQ5Dm
dK3CMMgP5lxkh8Y9afnRsuP+uUejzEicYuPaWwkYJKlII8vawH1DGqAQCIbeo1WmBs7RrlqcP+dy
i4uxkjtI1w7YLNDraZMtDnDk6bnHQym+JpYS7/MqbDAUmYLDlLtv1D5/2UoA4+Uu8ug0Lkv6BYCW
0pmL5OrNQ2Lv67aZ+13agkjd5b2Zn95+UqDuSicDIP/Osj5WK9PYiUhJrjkiZnvgorAxABD43hz/
nMFVHf7DcAAiLMBIkmuwiLphMpcmwqHJVRd5faHN7R6KwRAXnojpEcs9sZH7rq0bRThZjpbIzuVD
oshbt9MVxusHEV3BbM/HViuQaTVVfSMrWR1KIjPp2FNnWQrBorg7KfGoJVclJymp5kJHh01of6Jg
vUW7vt/zLpYasraO57Zkjt1GWfTnPC+pxvQaeCn5JS/PI6qHW3yQlTSLYcAkSVDESs0o13ius44M
03jZXm+QiZLPGYiFkECjzHA/1l5fn505TnZY2JkH22yajch6f6HI34AAF5xv0CbLWDYm7dipUNyv
ltWxYYjiPjz26TlhvbGf9Eag4hTld/Dcw+M4JVvC1PcxjfGhQaOTxY69K4+rbfh/nJ1Hr5zYuoZ/
ERI5TKECVTs4nHbqCergJodFhl9/H/aduChUaFtH8uC45VWs+IU3wCxTbeIRFRNM1zTrp9RuatQF
jNHrQP64fTVPn1or3ROG2VxkDubiDk07dd25apWmqxM7Z/bzqD3OSVyemwLE/+MDeb9r3wrjdEsX
oAnmRbdbyQE7GIu04fsiCVlF/itvqBXrEDb1nhzS1lQq0LPph775tKx2LdtYkRALYaigLSFeWe2p
NUac7WS0kqdplE+gKIcTREHjvRrSXKp8Jnm2SlaG9s26B94IvVVQR0quoi+sT2OpJ/9AsQT9u3Qi
+jOlydg4Z5EUv9B5q4TvtFZ85CHoDubYxH80cCBOSVO/v6SzSN3xVEJvRdFgfT2FWt8XuJQQF4am
mEBuJcHnecZw9iChp7C3AFs76k1Fm9IO6OT1jhrDKrPSlMswmGygHcMU2n8Iu4Xb+nhPbS40hxVA
LKYodxix2KLxPsdlQtbf1f0pKav0i92rc3/pMGd5wjWN3J7YPEPMWdeCnQziTaXlNgxhUjmqBCFs
X5oUt1samaqsap08uc7zLNLPao74EM26EK9t1D87+Vs+Vr2BqbsSD8xCMqjTQQPJprmqMpFD4mKF
Oa1kJkXpSjHIwMNoNHbjZzBxvrejWqFZ11W930xTYJ6qfBpjX5YX3+F50iNtZzK3DijQau5gBD51
8urbrzGsOMjLIk2utazm1xxpz0NrGxmy69re/ti88MGOc0yQmKEEtgrg1GAhH+PDe40AU30oezQM
EGUqs+NUyfMxFnhO28Yw4WwT5z/tNgKRp9TvFDV4O6pQZHRKRgRcd8XcpI270DAGAAVh276OM77V
mOxZO/fe1lkgRkV5eNFAvCuWYKGMSK4NbCFPRX/BvEzy67i19woEW6vHGIs0PJ9EVnu7enNv96Vi
TnRXa8U8RHJsek3bpVgFhtaOlvh9zkMBYvGRxZfWWLKf26G4tAdzsgainLlqX5RWVS6ZTsly7JX+
MENZOzw+5Zu7BawkXTPqXFRxVuesS8e5QaaS7HLW5L91SZ/6Y2sVvf6UKVaByznFcNzgMK3PXKdI
S/QHu8L+IKcoHbmPf8vWNJtcOJQ5CYjuMg9qtqFkT054jXDxwfKgDq5R4linJIfb/htDkcPT4+Wc
3AFKMLhzGhSzo2sJVrA/KJncKC/oz9heoPT0fR+PtrWo5JWUTlnQe5BIlEcEOlJKStUahTcCaXoK
E7AHThzo/wDC3IP3bi4q+BCYRuQ7mL+sdpFalSZVcWbSDAY1c6twyp60VocjPTUAEryhpHoQWFX4
x1REiThWQR3Cr620vfrMxpICIFuK//RHcW5e7a6GWRm0xCCvG+bRy5U5ddBtNhO/Lwax82RsjsXl
Sn5AK5bC0O3RUbOOpQ6D6Aq8WfVN5GOOjjUgwK1AQnm8oBv3Dq1e6k2MQgt9Pb/hUOtRNvNZZTnL
5zxvKmzVgz0+ytYbSKwDmZxqDE/h2zL/UibUphFeKwSKqxk2ne5OqGL9oySh8ifAJvtVU4oycmFz
qMVTV/YVj6FGx/svc+bUHDO4mF/w/5G7oy6k0i/rNpQPQ5UMaMJqypTZR0Uf+sZLyLzRk0c4fgHw
2NYRp+BsTyNja20g1FDJoaKMIvJqQ+plQYe5pOcqYQLvGcJW3CwPUz/FsHDnaG8cNtA2XJ2Lnisd
l9Vlnfex1qtDnF1xDeUGlTqE6WvoSD/iThpPmh5Mys7x3vw4BxUCUFkg0da5ftTO6jzlRN844kwv
XaPbZyGF7YWW3p7E3EZQhmA7oFPi34Xbu/q4airnHlofXSA7jD9KhZNc5jo1yzOTr79AmbOu9DXF
qergGe5cz1ubniQG1VpQRsT+y8T/shtHHMxpIzJ2PA/orQLGPLZG3J4eH62tydT4sTzpXJe8t7ej
lFqvBO3STcP4QZgusCbjqg5S8p8563t6c1tbBRwp2HZypnvSlSIlSaI2bXZNcjPBiC2qnkYp/IyG
UHkoLHvP4WxrOGAUC/MTUgAsrNtPG+J2qJCcy65FmeuHhtfma9hVqivpPVJgmrHXwNqaSkrGxGDY
I9FYX20WI0ZCX9fz7DrnrXJAWCA4sCWLQ6FJ728ZoblDOQgBLQz/7jAw5CuTTLxAuBf0wZNS9eKY
hPleQ3nzg0zCWvIeRF3XBw14ddfpNmWuFsthD6ew6bXEQsidJb3+8ngb3ldfF2EkMPRokyyQ09WF
lfYl6KgqS6923c4niXuRHlhkfwA6m5+bpkkvmQj2PNu2TpiOEQjxMvfkHUK3AMEnRJhykQhCZSNU
et6y6t/HX7a1CyGlUJck0lo42be7cMwrfCqgzF41ULxYnNTw5MV0CqdeHCSl2JnHvdFWe1AXyH2q
dkfproyN5yrL/0pEmn5sOXpe1UzvFD1Y0g7g2lwekBx5NdepOGo+8CoK/NmnHp5BB+QAAynYp2HJ
CfiNeQSUDFRvEQZZ5+GODTgvGdmMuiQ5p1hTMx+/qtaLk1g+1tH4Tv/w//80otXl4tig3Wnq7FiF
TeEFU5bsRChfXQMJO6zHX7V1xIidEAbhmb7vcVV6U+ZOV6ZX0+6dowEN9zhRqfTDTq2P7x+KDgMZ
Ku0WgsTV1rApGWeDyXUYJmp8KjHd1nCLn8fjAAoy3xlsax8ieM3kUUrgwl+d5zKcrTpEIP0qRTIk
RcwZvBg5t6s806+zymYPgbJ1f4C6AZkKaRAA3fJ7fnksQZ3APCl4xiYnL75gQd244VDGp7hq5C84
7sxHNZb2YKsbgxIk8sKQCbN66yiLfZjX6VInZwKaa5lFU47Rltl6k9mGninl5uR1dfP98Tpujsod
iQgUVcG7krmE0VYurDm5NkVvHWIy6HNGi+iE55D1ZHVKcZpnHOYeD7qxTwH3QJUEUr3U6lfrWeHp
01dJzaBTgxxPMUefEyVOD7k66jtgsc2hHKpR8IvILdZLqVqR7iCllSw6NYp9CsxMfAhTkJOX0iS1
2UktNjYq98mC/YAVyWOwChJGNRSZFgXk42lm/SkiEZx7dKPORjxIjUuvddhpvW0tH00IUjSkKZw7
2DGTOBd9P9LMkRIJYyin91RUQXwtUvtTATze0+Vur6KynO1VdW9JB5a27ltAtFo+VdhdbwZlfMXX
qfpoKeMraax5itHe8KxIxOcpLMbzGDS/ERMtY5IeIAx4X5dSirpLAZ5QiJPCJvGQjMGfJR9gMfWm
GfzGWi6gdcr+3Nt35SlUAZ2ozOT4qpll1HoigWbgVVoVUQwroVR9tAse+p13aSOI4AHkXTcX6RhQ
jrc3T9CKfIl4ocMtvRbTKbIXO9xF2G2NYnJxc6EusNP1VZOYAlpUS81b5EZ1SKel3Fj1ewrXG9Az
zhstP+TsFhLW+mMSFNYrw1oghApBhNeT9313RCV9xKcgwygN1YrCbQpRVK4CE+gQhroRIS0D0ASj
0nanwrA6KotSK4gsZE4WAVUKdNpqavtF5y9SDKRp1c6TyzxzlcNRLiLqcyAR3cdX3LqKczfcsga/
vCFRUeWxHIamX/W98lfQ6tq/6Cz1+akr68H08lpPUcOIyj/YSnoFaMHq9aMTzGLP02d1A779EJYY
Xvri8AFc6/aHlLo6mZXZm740JO13J1Jiz4Ap8yE1imjnnV7tq7ehaL+CP+Chpmq0mmJkeyKzsCfL
H2QJ2Fkjz4cwwrDu8dSuLtm3UaBuEiKylBbCELcfhAfmENtoRPlRNAEgbGwVmHo4olFbFh+F3u91
iDY2DqDmN1YHnHQoCrfj4VhetZUTmL7Vz91TAOv2WM+59MoMjN5oGMWJZ+w3VLlQEdDomREMIHC8
eknU1AlCW2JQrc0CNy0q9TAMkuGrnRG/r2q9zCcPFtQOvpH89o1K8OtOjea+TUXEqsUVHAFFB59S
leE5spvUw4G9PTxev40NeTPeaj4zuZuTPkksPzTj2KtjVX0lhhuRdxTJ+wKN//80yEB0oZDWoRR3
u3TVaGUdZommn1dJ7ob4FX4YhDR8QYtm56M2NuWSboLlBzGHPcpqUyLRjmKHPYQX4sQetNwgjnVj
t0/zYCdeQo31/HgSl1/+yxv89mVQ8cHcL33EOwnAPs4lbdba8KLVlpVd2qAvviSFopReWmrDnwgs
Odlx4YVAZUk09alN+2SncrZx2sHBUxmnasv7uJZWbqNRRjzNDi9d1ShHo0K5k0hF7Jz2VbDx9qHQ
4ZHXJuJY9I1ul9BQszgTQgtRiGurZ57f/sW0Z+vFqk3zOaSN7RyYoTZ0rdYJPz+e5Ldu23qWF4ON
hRxE2m2tEoEWMdZcGovoElnk2ci4YZqJlH9u689dM+APqYgSceexQgrUNfomCq5G1mNT0Ut5VR7U
oNPP9Wjq88nss3p2hZ2ALR8k204Phl3VcHCVxWbSGnShf3/847cmjhgb6MLCV6DYfTtxHRagWmU4
uNpAOYxcS5WsU9BF0ccshpLhyIj22GkjHy0AVMfHQ2+dcB4BciequIy8GjqwyiCz21Hy5VweDk43
q+cgN8ZDWo7DzibcOgdcXxw5SJqLMeHtV6JgZct5MceXootS5wzsu589bCqz9k8z0NQ/7V5TfoyS
vjSVI91+ThXkKz+8/3MhN0Kl5E/7zqZAy5y21uMuutjKGB9ptgXHyQr/aaZoD7u18RTRiaENhUrE
Yg+/zMYvV3WSJqGso/riY77QmW4Uh+A2KI3XsxflONsRBzvtQJt4IN56/JEbFxzCFKhfUmulUrhW
hleHJaHrG8nXEB/vXvIepq9b9yWCrSV/97nRo07svEwb+wgK5+I2RTUDqxvl9nPHKFYrJ0klH4PL
L5loiy9yln8BUNbvrODWvDKbBIBL0n+3YTPL6CRFLQM/y+oxcmWkXaI50/qrGKye7AJfmOI4WmW+
J8C39YVY0cN5ZDmRjV9t30lW2q7NBpxDsjayDynybbJLPpJorjXW804yvHElvCUXWBxSNYdjeTuf
VidlPCV4hdRjpYZnEDYRrNGph6BdJkZdnkuu+5+RlYX/K8iwpp0ttDk8ykXk4eRv1I1uh0+lPuK4
2oFPVU76ojg5Zsyh1UyZ2xBmjM8dPbvS1+2krC9iHnrp6+MtvHFXwIxAMonKMLi99edDXyuVqU6i
S5L3Vv8vZrgwu8EGmDTn1QHXWpppSYF3bdpFLgiImrwEIPpvqLIvXq3YclNsB/u+mgZczMSUVnhR
ATIKnzJSI9fOOnyerTDfOUBvWP3VA0YHYYGvcYQoZy3775cLoyzsLJ0lC2SFMKXwxam0UD5RaIsK
BJA1/VJaZYV7fCc1VnaKTDlvFq2bZPRkNcysk+jzOjlbmN1fjVGSuqdBkqZXpIBKc2drbh0EVoar
beG63WUpRj5UsgNlBSvMoTPcrkrDP6W+r3UvSOtS38nOti4zNiHtFS7TpVNwOy15GqhpkOIuFxUm
iZEhSsPVqQlrlxDyw18x52c6Pd58G9HSwtUGVLyAQ+6UsEnPwC2FcnzRJyU/ISJUnubB3EPAqssv
Xy34optFQxO3rkXD/PbLUnuOx9I2iFjqNsr/pSGhxE+NoUyxWwMeQBhRU0PnOrUOJZpOtmbpUnYD
AoKBIabkEqpalnwTuh6hHFlr9fAUFH33Gg0xhchWo0/tTXNiTbjwmt10VROrqj/HSK2aPyWisNYd
8mokqsG/ttzZIetywhIJvh0aLBahNdwd30FXoKbISnyRHARdLoo5WyMasJD7XDGBPHnpErmqPSBU
oex1M6KFp9zQG/WkaVL2WjkpvuXvX1PUITjLgAlI01any1SkRh40M74oVlBdYmFWXpThxfZ4lI2j
QVxDqWapf9PrXG1WIVQbwrYdX3KLko1MOPwR/E51tuJC+fF4qK1NSuC24CHRCriLpuY8qeN6ZorV
MKSCh3Cmp9jNHrx+47Vd/m2OOV7HRIirPZrJIpWRnI4vbYcpp2TVInOHGieYssLsu9LV9iVUour8
O9/GJALKIP9c54LZ3GuFaDmAKoTo3HUmXUoOpbCznTnceOUMUydmwdyAPta66hUMdlOaYZZc0jAi
JeIbUZiOLRVGWp4WwXh2AjuuXpFs77/ouUj2QMsbdxvcH1VFbAoQkbwWuQ6hVsJQDpeLpiYto07t
0YyvXhFLC/yibSP/8bxujse7Sg64WJ+tX/UhasKKWmZ0yY02OaFbrPn6XGmHeIqmb/KY7FFcNsaj
8Ym0AQ4xSNGtb7gWXV0cZEV4ydOmAimTGABI4wIZ1Hj0ZVH8xstEMRboBIgsiqVrTwYLwcMM3fnw
MvVoh8xtBrGTq/w0qcGes/DGSWcoXkBaB9Qp19EgV3cyRCINL40ZO7icmeqTkCvlUg1xfXm8aptD
obXNVqUcepdJzCNCFKVKdtgPcuHNSZM9BSK0YU50w46W4sZxp/5PTZBmATtynQ3SPsqHHm2ZyzwZ
U/HUN4FWuxUJoXaoxNzm7hQBuv5ugFiOvj3+yg0LNRj0mIIBYCPmu9ucipEK1cBa5FIiGCDOtBah
XI22U/7bRK36lIIYKU/dInp0QLNgyrwW5Jl5ssw4yjwzQXHSk7RK/9Y3QEwPouus587k/ziaRhK/
hsCvo6+Pf/LWwsACAmNi8eBRAVw94KNpYknUO/4gjNALcV33qQKBGcpyaedh2apRU/uDY0/nHZ22
9daWdLxscORwFg9K9TWuhU4gXA7HXg1LLxdRdBzyZjyKAFq6qCMZJlTc7RTONq5LqOlQEgj9eBHW
11XT2EOdyPVimlH1/5Xl2F+bESJLYM+6N+nx8Nk28p9BIvqdvbHx1hFQUJ8Ap7SA/1ev0BwZZQxZ
yPHTPmj9YNLMj9Y4OHtzrN4HZOAkAXNCzl30Wpf1/iUCH6eq00bgnBho6WkB2UHS4azFbYcMR67V
P0A9JN/aXOq/GW3Pf6AnUUGuGZVleZJmZFzOVjs70enxLtu4RCnaAb5GqI9ttjYQy5SsibBdweiw
rtOX2Arn/0wnnM/lMEVuNQXV98fjbawyuCImmglAvPPO7G2wQoDTGBUMNX0Xx/zPUuIPUW2+iND8
VivaX2WB19DjMTfuHVq+3DcLf2pRFLqd+WbA0RWxctwjQ6380QT55Ml2qx7D0aJMO1f/yqmp79x1
G6eXo0tiwcHlY9dBhomoMfCmEqdcJ/lBpan1mrzAKKSe651zs2SJq0CfUHBx4lxYQyQVt19n1oZZ
Gqnu+HTO+tiTWvQO3MaEk+YKwWlzSxNth0MZKeLvsJ6bAI3WWvr4eIq3PpfamwFLEvbM3WVV1hl6
doKCglJJau5aqWy+NpYR4OpstmIPuLs5Gu+IQeyPCMc6EDYamAi6TrFkiFH9VYwy/FobUeKBGRW/
82G/DLVcHr+c2j6W+nDM+8BHZ6s4i076oQG+PU1KOvzGSVxYUUAhAHRhKnE7Et1rRU2CDsPjfESy
TI3k57nmcrCnsvXssdHPv7FkxNzsTUj3wONux6s0tEhk4G++JqdN7IKzBWSsNm3+U1NmdQ86vHUG
yY3I2GiM3PfO4kIWctOaGPWaBnqU7RjnyevCYE4P6jRVFFgS5GxdA+vEPT+Rrd1CGI6EAJf80o68
/VAHpaMhmiSOv530R4A39ivQTRlRdV0c3z+nVPBoK8P55jiuzqI0xuaERULgC6BKp44+q9fooewr
nb1XAd76KggfVEgQkoFpsRqqRY+/GmHa+mkJBCGXlZCzN2GpAGVuD+exdcUQONEWXNqtd5H2ADEx
nWUag5XeWR9BRc+XLtDlT3CStNxV2qF5Ic1qLhI66z+GBRmxc4NvvRoY4QESAqtAELeKhUI9leYB
2wO/jIJAvqgiKDrwSIP5U87C4D8BaKE5hEOmfSNayPbIt1tTDT5iwRjz7XflSoceHm0Hx/KtfMo/
tLk5niq7MV2KO8a3928gyo/weDCoh3W1/JRfrhurFFFs0PD1SyQET3WizQfRx+lVbtTfMNiEjkD9
noEWIM1qTjV1IreSGKpx7Pm5MrXea3Eow/wlGd0+rfc27MYmYvIWJyRMvO6bI6GRFF0827aftBU4
ukAz5i8CC7qaSlQZ/sBOh9cLzofxD0lEeUWdIf75eHI3Aj1ACTzJ3LKLbfXqyEwh9H2tRLhUBY3i
1UDGD31u7WEfNnYLijD0Kaldgitdt9s0e2wzNcJrsxtt6zQIPcICVh3PCQj/nWPxFpqu3n7C9kXT
idqucR9N5XZXGp3j+H0np71vDHGqFS6cROVvgVOL802pssBGdaLL6p+h1BrP86jHrwqCmNXXWa9o
Eel9ZQ2vgzZAqxhaMWVfpaG36kvaTpbiSX0Z5i+5EiHjWtF3QUSznl/NvukkbxrqdH7uK0X+Hw3g
tsaXyJq78zwF079Q4vvIi4NG1U7qMIlDpwwNeldIqMaXMlNCYyk7K9MB8Wc9uqK168Jrd75DnJvG
T0YxOo2narGu+OifZv9T5iY03UbBGuqgNk75X6N3GQ6VVVO1XpIvIm+TGbd/SaVQ0e0OO7aSLZro
s5na0+hWZqoXl6ztRU+fQa9iDNucuvLkLkHITJJpkx2VvDJm165s/TVxpiT9VoLU2RMZ24i2sSAi
2eYUsAHXx3uq+znpljNHVQtxvCGpLhJKkC7SuvOlVwtzJ+nY2ovA5HjSIKwiVLQ64zEhaGAMOtae
g2x9Kh0lR8UN16xednbO1tZI3IEo4WGFDU9h+ftfLq62l2Ih5ihEx0tPEbXsijD0lDS0m5MaJ8We
fdxGOMHLR3xNQQa/nXXQi90NNS9LkfwOYNCJ5zH8w0Do2k3SyDwksJcOVI7fSVxY6s4MirUtPSOw
TeuTLcxaNAjb0oXsh+bC4gWvqlOaHzBc2GNibF2W4HBRRUI9DBTgauEaa9SnAdq/HwFY6ekIASg9
20Ydm24tIUVw0LKpxNkpk/Wr2nfW6CWRpQn/8YW5tajgjpaWq2Lcu8oFkZRP5ki1sIqG8AumZ4Wn
z7X9NZeQznk81FsUtr7K2KXUzrE7hBey+uI8rkH6JS0NKgLB6X+dU5R/0g+1KrfKYj06Zdk8TKcO
4bDsaY6l5DlsaaC5SZea31PUz14xnnDai5YZUnGwZuQyXBlXrx7/aElPPsUhGEovHuFwI4De1V9E
VqS2NzStLLtGm0q5V9Ab+QvsRvKVULWQTipp8zV3rAx6nl0UT3UYxL9hFQ6eBSNp9IHgO6z38UhN
TkJdUfIdOf+SpppzriZTczN51HbWcuPxW7TpGQfyOk/wcqJuDmiiOoEFFKNL2+wYQJU/1GUV7yzj
ViWJUjOtRhoz3Abr1KysKt2pc31hcOvjsyg1tFmNMnB7R2GKk0LX/656aFqjmX4f+ig+hp2ycxVt
XLILYBZswlLnI5O6/VKlo5BZOBLHtNRiX9LTbMDmoJqPAIWUk5IW4Q5oYOOYcO1R4OexXwg/q7uv
mc10QNRX8lO8Sd0CYp+nO4vmnsTb+/iYbK7igteliLnUyVanRMwjPNxOk3wjtAo/NqPJH5za2FE3
3RqFxHoBdFno+q2LQnEhINENgeQ3oT55TY2rqdpiwPj4Wzb3ygKSQ1uAkjoBzO1ClbYU2+NEAV8O
auviiDD0i1HTP/QmlW/DGef/6FnLpot+lvms5caMxZgQ5qfHP2PjKVmM4hZtNqAIEMVuf8XoDHmb
STFl/XSM/GkyyaFQezkSms5Ub8buTNsw2VnHrUEXrNLCkVxEWFY5qaAzlevhQJc7Cs1jKEvBVVOa
4iWLUuH3YSE+q53YI2VuPCq4TrBBuQgwx1u/X3UjYnMcS4BgUVx9VaJIO4Yt3kHBrMWHUarzpzHB
LjAaeTmV4nfscxe8iQ6PEeDQXdVGjie1Cg3BuaTJ+VK0VXFQnOpnYFNpJO0fd6b4fhNT1wDc8f+4
87v2V6K0SqWqTeBHs6X+YWlT5I1OMe2c/bvMdNFcAIoFZB3GO6S1290zqaIVLV0N36ka+1Pd19WH
zlGbQ5d11isYfgsH9QpQIvildycaDI2mHFkp9cUFr3Q7dN45QQJVuEOEKepkdzYj8WcTzPPkWoUR
7EmB3J9WrgJKGmgnarRraUvcDhdOtj7DhRh80BhsGtGVUuaGU4IPYG+NwjwoFYVQby6qdHIFiYfq
ZupQEFMbRpLs4Fk2pp0EGaLLcnoIlFbnJ0laUw6ToufbC2d2U4D7+TFkNr4lorO/27Lo9FPYaNZA
U8kgmXh8Z2wMT0X5jbpNEEDt9XYuujnS+oEOv0/YonllS2HJbWezcQskP5+bAlRnlWXWVe3yb+8f
GXu5JbPkLb9rVjgdwo3NUA88AEHtpXaVPcmFLvDtzIvhrMyh/VTXojsArQ4uj4d+05+6CdHQkgXb
SMBNi4hwZbUDArsJoG4Yg5/MVn9FvFZPDxjHqge1j+bzqDTSc5V02g/MC3u6RpgZJTJKPMLEvIwe
Zu02qBv80wXFHp/+7jZd5JR5DvkD5BCcrdvlKLVitqNE7f1ukMyvdmE6yMzO1hkOwozGb6R96fRs
+PJ4Ou7CDIpvEHwpKDAiFbjVHsBZlWJlo3Z+lVWyfNTGLPMbK4o/DE4p1Sec5vVo58W8u9KWeh+6
Q0vHBhk0a73rh5QDGCJ35BTkvYYaT0eZMvjx8YdtjrIY3i3VfN6L1bPcNrVeBEHT+3XdGX9XRlp9
oLywJ3a2NQo5Gq8QeIGlR3K7ZkLP7KKOKVrUg22cm34sTzQg9zoFW6MscpQyKFmcJNbf0kyGXk39
0Pt6K01eVWNYN1hRdn48Y/eIJBYGWA7IOt4CYvnVlFWCSoUZ5AwzWPYZfdewPhSBqXxMQmHE6J3a
oeNSADFe0eIqPwo8x+yDoGUVech02HtP393WhL0BjgQSJwENHYXl+vol1i+tNqosRcw+QgGp6moF
VRe3zWSERkynVCUa3+P07+M5uJvpZUzKa0hKIFZz12RrqxKhKgBgvkR4+rHT2+Y1r4I964zNL7Op
5IPeeePj3X6ZDf3c6DGMIYQJZ6/Unc5Pulh8pn2rnhWMjvdsJu5uevrhHLXFyHPRPVynpeHYgo9X
jMmfMz05OsDZnq2iTv43alHljkponVW8UPwQ1aP3dhCXkekl8D/eGGrJt59qxjSDQIHIviSJ6oS8
f/xJn+glmI7U7l0sy791c7MvY/GesXoLKHadHNoaZsxtJc0+0Gb9WAfO9NzWuKQNtZ7vWdXfBxIM
psDtB4uxcPyN1W090iG0WlOd/SGTxDdtUKMn4lE7Rn24Rjy815tYcdvGaP8ZQkd/hcE+fkgSKoI7
McT9jl0atEvXFPQt7OPVDWSHbdWHCUG+KtTiI2SN9gQSDCLpew8GMg2AeBA65E+YK7fr2Od4YScW
W5YNhn52KKbG9hwlHPdy763v+XWg1euQKmouwTqefSWX9CfcjsQxT7N3o65obv0yyhvu9Je75U30
3kym2TeghbkRdn2fKhQcA3XuD0JR95zZ7p72ZTjMqRbOj0rDd/noX4arZxyjIlQpfXMy5yPW180l
1vXxPCSzwNVO1i44ivWH31iyXwZdzWRRTIox6/3s28aonOdmyq8h4tk7++/+0CkUSDh3S0GYTbgK
IFJ0JnQT0SE/UMfpY6ROAsm2pPRDqA47Q91vDQJ2h6eAM8fLsH5sJSmJ2kbvNb9Av+ygRyB49K7Z
o77df9AyynKkqTij/LO6sZaKJZhDofltEglPnbLBG7Sx+l/cUX1/vEL378DixmtjnkQEcZ/KJrqa
BWksa/40z1iRBCkW6HODlFGexwco9vK3x+Pdb0ONnhGBN1UlSChrmZCW3Z2ZXaRTEMj685DL4s+y
TOZDHlZhfEywqhMuUFZ5pxCzNaNLn8CiBgNqaF0GxiavtqI81H2AnNEBpF7v4apQuSXGZTt7fmtG
qcUscAqmldLS7UEryOSEXCS6L7IUcV+EEb+Ewpyf50SdfjoTJdude3E5RLdvDlgzgiZeA14ec53C
GU6uxFUE+3NQ4/qvDJkjcZ1RYihcrcpLlfC2kdCBrXPLQ0tIuhS6Wv7zeFU3pnfp5xIlEU4Q6a5e
IiwjmqyKC8ufA0VyO8eqPD0NlKNtJ+P58VAbJ5DqNoh/PnmjsTtNEV2qMDf9udSiM6Q48zAzN8fH
o2ws4mKfANgY6ZB7EhwUUCPvuUaJVoRFa87ITzDvuwPE0eo8ZKO0Fx6tPotOLA8bKqXEmCB/KIDc
7hoLFEBBhym7UFmxn40gJ87Uo738bmMUKNA8nyBIABivt0pWd5ozNVkGXyctXjHLqg9zae+RPFdn
fPkWRNEIXWm40MW6+xYdSaMK6OdFV4oOr9RUOXZz9rfVK3Pl6jhjBm4IEuJ9x+BtVAAxJHXUkGkw
rao4XdsqsCzq7DIYcfFHQhPr2gfaYtdQJKXjlqlYaMRdDGpcMULtY2rTT/ud3wArmr25cBjW0EtJ
06eRRxX58km2PxsaAdcYWJYrwiDxzHiuXxClEa45Jfn3TK+rL4937dbEk+vQziOZJt9c/v6XN77K
aP1iKF5eaDMrXj0N2o/AMoVLfNZ6KMYXL5DDuPXePSo+huBZAEBRtVhzNuahxtYEJ8rLDNnsU9jK
6lkgMP21kUf7JanSnzEYjO+Px9zYyOwvOvYWTa776o1SFlk7131xcUqhfRClJNxIkjP/8Sirm3XZ
UsAPeIBVajWLesjtfPaUJUbkI4oLppj2nwjrJulxEENa+UQ2dYi6Toiccp+EiemmpWPUx6oJ6nin
rr66XN9+Bb8AKK9GtequRTu0ttMpBmYqSzHhe6D3/0zFZKDi3Kl/PP7erVl9Ax0SIXKRr1/JSKnm
ucVb6CKCoF3kfI3TrI3pzg2++T3ccW9PBaXlVVAYNXFU66jsXJqE1JMWJJJrWmCRqUjvhDu9TZ3F
7c9xRIcPB5fbBWwMo0yKSOQXyxrVrwhswQjtUGjSXkxpXCJgtezNS5hESXWgELkr0b5xICnNUMkA
UWJRrl/dSYNMlws4RXWZu1Q6NF0/XTC27o5DqeeHLleJeMZW24l1NlYRgAJSYlTRgUCuYXp4BIZF
kfTlZQhl7aQFGAk44zDvnPqNVUQFgB7I0scHP7f6NK3qJXL9oLhESqajl1pV5wpRNreSpP74eFuu
q0LLMjLW4gxFUr0s5+0yphm1e1nitDciqsezVgeicfEGzz9mg6IjVw7w/Dk063469JU6ps8qjD3p
WE+WGLxERvPn8PgXbU2xiUIUKnSLAv96C495FHZYpfDx/Vj8I3DMggxvKnuok81heD9BWFF4ozVy
+93d2KSCeKe8pKKpP4VDal2C3pZ2PmZVmXmbXf55EIlLH+SObC/iTK1HRxQXo3dSzS0oZpoHLe8S
5YTb2HDVp2iU3KSXkjPyo7mys7obH+nopAPUw6EgsWFvP9IZJEiqzVxfaH1of0hGOVwVp1O9xyu2
tYeQkSQgX8QnKJOuhqHTMJCX5PUllHT5iyPVwYeqlq2zVCuIUKW65FUtQlR9P7enrFUcT01H8Ych
5elOCrlxcOjRQpimZ6mQjqzupHjsarWNwvoCCqT4P87OqzduJG3bv4gAczglO6gl2bJsy+mEsK0x
QwXm+Ou/iz5atfpTw+/OYhYYL6aaZNVTT7jD+9H39FfaRE0cIkB5JdJeerVgTqhWQRLw3+2n/E8+
UNbFineL35wGZlr7UUOeYw/94wh2AyuRjG86UJBOyPzOIgF059SgUhYnM9ATtvPsNJ5mikbOKNen
eaAV333I7HTK/nXrsDKZzoZNgAT8CiwvEaU1ywZiIP3K7KPTw/uGnjpcocm+eousslkPsjk3kPc5
njyN2l6HlijhkAVDrKE9xnpprp311xt0W4ZpAexXBOhfbVAlM7wIxrQ4ZWPDGV8UJITYa1VUvx+F
mtInG2Vl83aa7M45jOZYAGZXnjb2TABWEcYIcpT26cqpeRUb+FHbWHQj5FKgnOd2aa07BP+68qTr
xUGKsjJJHzFgU8xGZzbc3lTpcsJGeg3iPCyj3w7ZbxrDDzPLuzQvtkFWL0RsthYl0+w73XdrgZx0
WDGA+dy1tdAIIoniGlPl1SHjd6MCAQYdwigpxtkhcwfE7MfSESdUYOa7EvP301zJ9LGVKrpy3V5c
iuQCNDUSIq/il4EMqaeiVZxgI4kb3APseK5EcFOs8untr3FpJeLzRncHQfeKb5upCghb1pccNOXH
vdP2J5nODsIK0ti/vdRfwbr/aSr8PdTQXSnjtkYUUfNl6BjbTmSRWYoTuab9jNNp3UNdc6InA0bX
goymVD8avsGPsjTx8fBh3YYx7mvmd0hurUyadnAdZtvCGN559eg99rL3jH0gi6BKZrRAf5lp6lrx
2M3Olyoc0zW2JWLlyZQ5y7Wnufji/nbmQRe9jv12A5KfgXt5CqZKJmCIy7gx2yYZGaxcSYsuBQtK
eHR3IXxzls+u7Gyecg1uuTy5heXerHhr3wPdyg5vf55Lq3Blg3NDrAr1xrNVAOT2kQyC8uTjRLor
c2SPqmK55uR+aRVOPnczQBfEzM6uzA51Npr5Q3Hy1OLtEFh1DvAOr0nDXliFCA72YwO7bqydlzut
gK+SVwtvbBJ29mHGumfn+YP69yDOKuSRAMpB6Z8PmRfDn7QzZKxiLu0eHpI4uOn0r742mxw8ucxm
ObWlU+fjn9aIKrp/gligmyXYB5nAjzidw1DHfj2E5ZVtcCE6sxw8GTIycqjz+12oHAnGfi1PwEOW
m2EMNSQSCSsvQg/262zl3b4wS+enKa/aLm077Cw+IA+Fe+DfsPdKLa3LA39rqJSnKmqdXetkjQHz
yVqdmzk0q3dWPk9fNFC3P70hgufG9J7fPgGX1qfFxF+bajdCjC93jY9RrtZtJE6jVtVyIOsLW9jD
cghPfiRE9q60m/axA3437IlYrd45ayiqKwnWdo2cv4WI/2BbBwjtVeosN6e5tOnFKTdHdXTmjkDs
At362Ful/pSLsrBvG7e71mK+EM8cWrWUH2SS7LKz282owqmK6Eme/MlzliRFN9WLC7rfYG+hMfz7
BUcRSaDZWkrU7ef5nROAxvC0PlXNZNqxtbrtxyZssufZwY95//Z3vfBGXyxmv/yuwk0bz2tTKvZB
qDsjLLMd3mlm3JVPRml+q1KvunKIzlq92023OWCCgSKH5AHP4s+ADUET1a44ebIVmFLKcvrcaQXU
Sc2FGW5KSmq+IjL8ylp1W5ThPt5JGwAI0OTLx6w65DzHOhcnFTbrY9SsGdJj83KD1p2zy/CZPYyy
Ebu59K2brKvGBPxDuyd/bH91i75Gf7n00rkY4WQhFw8k6qzPxe4p5s4OSSy8kgc2x+F2RlD9fsjy
codljgtcXFTLv1+VW6AkraZli5Hl2RFGx0lo36jEKe3V+thXAMAa0wh/vb2hLn1eJjFQCDeBFDR6
X75pJHrmCfNPcVrz0DhoI+0OKBI0n1rQBx9FMVxjEV86m5wRjiXnhaN+9mX9nvS8iwzepUO/eVzn
CueCITwavlK7tx/t8lLk5fRBuXTO72dz9mejxkzx5Le2F3vN/Kt2rTVZIs+6Uj1fuKOB9MLG2sza
Non6ly+x7ArDkID2T/lQ6nszMKbblN7alXbrhetsUxTd9KE5hxgIvlwlMttuCCYKLbdU6/ig0y6b
4zkq1maPyVbZnvwic+xdlM5NcKvzKv/z9vs81/baQgG6HUQCBJHIrc6rhtXtgqBbSeWFDhFzBDlu
3mQGWgMnA1uZ6ZtjFYH8qhus65KQpvqEQ+eiMkY1UVA9LUXpu7sSBfEuWb3S1Xu9auEfojqyxn8/
O/zSCHIAd8Br/hM4Y+3kLWen66hqhCzUHc2NK0fnwldnyM0mhuRAQnMeGcfUpfsLuvpUML4/UtiI
2FuX+ko/5MIB3WrLv651QOTPvzoKQnrcZEFP3tQGH610KR46by5+LnUonxpydXnl3V1acNNKol/w
d2J5tpkDEI1GrsbsZFRVs+sLtDT7OVvehcb63WH4vX97V/1NLc+SBDJ1ZqMgXbcK/yyNrtOwtadq
zE+9aqpHBz8qN4bKl3s7Zt76kzWlY/UuTE0friATz5tpWEfa++603PrLansHZxBhudPbyO1nifub
AhdQ5svOx37Iic1FZGnSl3p2k2G2LbDElpNnez8qHEFXO3Tow8DxMWKtSstIqjYTCOhuEjwHaarq
EAWl0d42aej0cTvL0tmpMmiZWoO/DA6tNVfFvwcuGuIkFNx/1Jfnb6SyNZrzXomGzOIu+ykUE9oD
jrNL++6aod+lj81UlVycY701qF7GFMkfTbRX4QfM0XJKta0/930lf8BdNJMCd4j/y+6il7m5MNLz
p239csEUXoWrssG4mawBx9nKeZ9ZLvWm2414dxrXpA8vnVEGnvT6CV60o88216qEOQDeMW5S0+x2
heNlu7pa9ZXIfOGmASeNFNU2oX49nTbRIc+ayDduLLs3oXY11l2n2u4jgiDi09vH5dID/e9S2wf9
n54lBDHUmUNklDpH9olrCHUMKsSo/g+rwDSgKQBkAhGll6v4/jrn48aYyWSL2xt98SNTvGuGWhcu
NIaGgA6RftuYzGe5gCzyWVquzk5p4PSJFpaxhw5eHKDV2rfKb/NjFkpzl0li3tvPd2nbR39Redig
R2iDvny+wexteEecsGFeiqTjyB+rUVpxJHjcaVRe8vZ6264+i3G0LiN4DRu07JXmUAQtjDo0QLLM
XYxHt8MYRND+OyyZ1SRoqEiIs8s1QODFRTE63aZC/M95j6pn2CpLL8xPk2WneywVx2Roc++EJE2w
Gyuvv4noqV65PS4cBeSdbDxstmatd27IFnR+kxpGh95NqK33tfAx1cuD4YsxRs7h7Zd6canNcAv+
GGPZ886IzexwDCX3ry6K8DD4qYyVobL3YTM+/x9WosYDQs4F7J0TmkodKU/VKLKFXtMMiVVgoMCA
rVLf1ZBO17DH58DVLc+C4EOCx9njDn6lHzBned2LPD91/TDcY2EmDoErcW8Ow8z/1E2o+e09ta4q
cdPO/eFWTnPfrEqpK9/y//NDtuEXh4XR4lmwzuomaCqJGnlhNc4utxpxrNNyOExYhu7zMTKoAZuR
V2FVYYJqFlEpHa4ZP104q1t04I6CPUcRZr88q7B69OTN6LF3YkBKrQyelWN3SDoJj8aKH1x56Eu7
itqTHiU9CyarZ8WerCbXTiuUWo2tv7er5qGAntjnv3rw0deEKS9Ec3YTcy66yDSsz6duc7U2dVrV
xk2hpimBmdfeLsI0T/++fTfw4qbOupkFnUW7BWfEwZOQf+e66MadB17rZhHQuuKxL5zvby928XNR
B6G/s4mdnY+78sn0q8qGcZhD3/IS3Vd8udRiClJW1m5aqQuufLFLK0JBQHCLRhfOL2c5TO0GM3cL
HHaYCOjkh64agDGUWfpeGv7S7zypAvNKQL/04ehRMMLfQKGvIKh4ylCoySE7lUXJMVRuBEnAv7bK
pQhOWkZeQefhdR87hVvEaI9UvNXGABDDd4rm2EJYO6Ay39/1TCFkvDq5d3z7G144A9uoGX1NGH+Q
nc7eaDTRXMq1ybb0Sus2z6tiL5wpiFNgA1c+nnXh62HZgzoMoyhYzf725/+T0KD6vWLAPhanMc+U
ebQVlkQ7pWW6JsNkt8aXdPIa/+AoWxU32veMJkl1BzLGXlOgMWZphp/MMGeOmgmnuhGDGp+k6kr/
UHqpZ15JHC69mf/9tWcRsTWWUvadQlsE4MgO92vE66bejgNq2Ctb7MLHB0PBbAm1dotr7mwp2ZXM
75hR0/9Zx8/mvFZJpRkdO0bXPFRDjSdo3w9Xvvz2Zc8SlY0kRQYJtppq/6z4Q3q5baqWnCHALPax
n6wl9g0rTwbh2EnoY7SNBob7nc9j7sYhUo9vb7xLm4EpMsGDXuN2Db7cDGOV+/1UZvnJt7Wjd1kr
GZyGXq/sYzZjzBEvZjBcq4EupKGUB4CgSHSpSs7reIUgGUBM3BQiwy7urKHqDt40CXxCpcUmosVq
iXoEKpj/I/Vmu+iJW2DoOGJ06c8fd87qUthgME9GnfoPVWDWDPxyK7HLNrjyYS+9WUg3KEttYDzG
Ii/fbLD4YPXUNgsp0y2lbxzrqHxhH/2azmVmNuuVk3LprcKloCrapBFeaS6XgyodEILlKc/G7OvU
iRrAVVPuW89agtuiG6IqJmRGB6p3Q11Z/G/H7WwfB1tdgUjgZl923qryBitlqt3wZoe8HCCOGm6z
k/A48lsH0ZN2jz3xyLxzzPKd01PyMgXJTTtunVA/GHk3PWWtASxWZHanH6Cctl5SZ1Z6GzhDLx7T
tOgfozZs36HJa9pJXYf1emhDr9JXTsSFiwa6KTQmIqT/uv0+t3njlg3dkaYu5wdvqa0sHrCgOrx9
8C4tgx/vVp/QeX/VZYL2JFAglPlJj8Zyj91enmg3uCYCeiF6Ih2LZAZbEC3l83zS77x18CdfnWoP
1svOgYGCLrZRg5BzaQv/ePuZ7AtbMESDC4APw1MQVGfX2IjJUy22YUnqdGF2SLt6HmMQWvanQrnT
kPh5rbOYbdrbx8Ve6jJGnzOCYd3Ni/yhbK9cDzxHIXcLXsLPDppva+LOditvgirgXzArAwX6IQrT
7lit2fw4Qc2YHlwzz6ZPve9nInE1fh7J0KSZcYuibcONNQ7yzs0G/QizaW2ufMgLrxgmHyI6QO9o
spwHM4RQ1BAMjiJb1mpN0macjk7m5vVpKPn7lTvqnKq9RbCQ6p/oRYnA/X0WsFep+3EtQJCmxWiF
CTpX0koGZbYq1p7MhiS3e/WjL1xR35tQx81jnRnlFPtZQIMJXGkXxsbYWgP9eQddxmlVdbN7ex9c
eiUw4sD1k9MjhHH2G7VpqXUewdvrMuT7m/VwMOaliz0p/1Hr8u/rgDQK7BMeGYjvs6V6t8pzHF3k
CaFU64AYWv87ValOBnvVf/79qVCPhuuxTVeZD70M6Nk23a6RgDmZfRUeFuH4ux6dk8QX+vPbK106
RtxPAORozyKpe1Y+TKkYxNopeaIb80OqItxHqE/GJqIpj240jQlWLmI3WXX5/e2FLwSlv+4/qDSh
aPwqGUl7LzOVx9usqr7eO8sSvMN2Ovz3+e2mCkNXBqEvVEPOooTsXKm7tmN7YNd2swqj3uczfl/G
YF1Tdr+Q0rEU/UhuJiBK5yld0ZupssySBwqz/DZXk05an4qsGBaLC8jIEyj+1dPbb/HC9o9AQLBD
gCO8xjun/WaAMkKdKZa2AwzVpXelhWFbFRRXQCQXNsrGM8RAiRzjtc5OX9hRSzQWp2k2xvUU2cj1
3uYE0zppnBl2x1pW8/x+BGrqf8qy0L7moHqpmPjrDY28dci5OI/4/dIqM6tMCDymW/xODXr2N6jt
lJ8tX8om7gJffUasi04t0n+l/9FYaog2LRmvHw+eWzzYvfSr44giwx0YrzAgu8ckNJYp9Nr929/l
wmag6GEwyY0IM/i8qVQE7jiUgmlaTUp2xInYjytTrDeV56yJVOT3aTGPV8jeFz8RIE2qSfpLTBle
Ro2wriYzDUZxGgLpfLeiSj4tlZ6oy938WHa9uFe0pbjeTO/09uNeaiaRYXCKuY6pmM+Xpnu0aMwg
xckOlryKCwUVO4apspaJRIq92XHTSImgSFXrZByF5WBzFzpQtMfG+Pj2j7l0JqAAbNBxkkMGlS9f
Q68daufAk6hP+k0YU9/b34rMbTbrFrOfr3zpC3EMlgwkGXqxW/qz/Zr/KXGpslVe1VxAQP8CaA4d
Qozoy+3+/ZnId+lGbPS1VzpEGfkKjcOBVaQVPAKideLcXPQ+41688kAXigmIlPD/fGjYW0v05QPh
Pigao/dhsHmpOHZKBUXizHnwdRZT7jAvGPTTvz4cLFxwROCpSObIbF6uiCgwpP2oVCdbIt4ehy7u
hkgv1r0XV+vqX1ntQhwhE2b6SWPZJ5ydE1O0SxvQSIkj4RiiKj5UJVrSWnnii4ADXJ9c1YVN0kMQ
rB+jasqzOE0j4ONL6xnL0eciXugPZ2O613jW53u/cSe9b7TdpzE2FI37zx8ExWKkmbasA3LbeXVn
d+iaaGQ+T9DJ230Rzd4tcir1DUdKPPRRv15Zz+N1vyyvAJYznQSjA3XolZkHeLqavktVnlKkgxPS
jjYpQ2wdtDMGN29/eWu7f8/XIvugQUozCprH2f2Mchh+aVYvTwSVpdvlw4ggu7/JUseoSJifK8r2
76nsmuq4Bm0xJAt0jTmGo1pmcKWbWsRNr3L/DlT6fCvnLHoGxNQOCMHOJjyGbJqyHVRXf9qN5cRt
fOX3269/PwORv/qawEQZpr7cusGKBm7QAKAqAqv9kNJu+zWl5HVQPe3VT9rUc/+jcIxgQamICCQC
t/ykhFDLva8lGsk5fJriStLz+gQjU8P+BhhD4+2VVjnvc8Bpbruqrar+bBWGHztTFO1HNVpP9TB/
ffslXFhu69wTcMmxXmvOF4Y5TXIsJMw56pEc1fL3Q7kCaIp8mjruWl5jzby+XDm6ZMUAAsILWJnS
JcQbwgP7U/TFxykHkz2b5gJ53w2xBl2GG+TOyyv5z+s4D6YZQXZsiUhYmam//NKwASo4bGI81cJs
9mvYyU1nOrhykW5H7PWWYmRKUUuWA3/ufPLlqyI1RyGjU5e1Tn7wYbFk7/USePvIWowch3pjspIp
n4PvVj9V3T735i7YIZswLrEKjfEZExZtb7Q0/1s/e9lDncpcvfeaDi+11lJjcw+rpO+SSc9LxZi5
zTMgPXbWHdMlReysyfp5/NBNWvpxseIznswilbgPD6ZqUbwPop+tKY1vbuOpD4pbNqONZ6ffwizL
19iXpFU7YIfGnxVls2Wn17F6b6ms/7kss1T30TrPvz1rHEuoEd6oE0fA60h4lFzGKO6hGQhgrPuy
HeE8nmmLeoem9/IlWaNgER9QKpOfTa3Et6C0q2/WvJbtMbdl9yUP6WvvrWJd11i204Qb0JAK8R8S
MXl1GugNGXEYyXyKaw9P109TqnsMROBGCvc4TT6jk8gYlvpnVjj0CJel8T4aZhX+Kqao8fYFefh0
tHFmE8goiL69Fwaj0nsFXSrbDd4sxd2gjMW8AzTuOL9GGRVGjLjStP4mognUthppA1e3Vp0mRbTI
d8r2DW68tq2tD1KnzSflGWk2whaZI/N5nZtI3xh2MznvSqdiNosV8GzahObA0LI94akNMPXZDvPB
T8Bh6Zl81/GemSxo/44CfjmKZW26ZNi8cm5mOk7jjQxH+Zyn9vCNgTGZigLO8DSYSHDfzJL/QwzK
ctK7sl/sOUZhMcA4CMx9jRdePjUJAKLsT6hrx03gO5ZrPGglf1RLNkHuVtnE0KIJw48IG1sSRJjK
vzZeWjdQzFr5vUfRVSZ22JGTL1x2ERg3gHt7zEdUE4PmsdZYrRKojmx1BOYKxvxzmiG/llgWYA/g
+NmS7cCpRXJHu3f+ki659Z40pv8OiKjX+7zuRLsfZTa1cYvX3RD7yP3LJIyQ+k1ab+3+cMa93Qi8
4nHpIl3ExdL794YeQqB2AYNHVVnCShifiKRMa39IxigvHo2uRfbXQ095iAO3Ge5EGcoKs82q/ZI1
Qt6VnqOPhlb1r8XxVXS0xWLVuw7fDJlEiBA/Fn3ll7Gh7XFO2P6ixCYRRZe4Xb3gP2t00m8rTnm3
VTkX8x5WDd5g2pSO3PUm98x93jQ25BJRu7c5/eoqNuupuxuKcgG5G2Tpo7WaxbeIK1Qiq15knyqR
lp9Nr1l/5EbZrYlX5NaSlHaa/cYJKTfiwh5lkQhYlllsYEO27FIR6PCmtvr5i2M3zoeols4QF1Um
vsxi9Z6izB2mZG0W//2gQJbu8iKcfleusdjxMFb0L9swrHIYXIMD9b+rSwS8A1WYu7walyGOqnU0
+OdDtC/DoU1xmqjKBwRaM4snK4Km3A1d5TU7Z+mK5Te0PY5yFxVevquY/8kbo2/ce8XI7GFN82in
YKijZILp5BIDO3TXpB+h/+4qhnsqVmj3JUp200fD8dtut/ST/eBmjuRvnm53ql5Dlczr5OWJigb9
rRCt/INtrgNtWNcWX3fJgp5dqPWHZsHVPvGWYviaZ7LLkmbO1Brjf8IBGdu5Rxna080v4WF6FacE
M7XrcKhND33u+198s5z+dH4ovzh6EPO+98feS6LOzz94teFnR/DkEIEW3QzZLpetNwDRohG4I+GP
LLKcLO3iKTPso9sJlR2ciiFSPGZd+24WtimIdGp6Sm2b5pd2yZvjKiid34VZZPl+aRGMOgixhLR2
mL58d1Zd5ruQVhl2rYjAPXVGng6JKnzvK/29tt+XRtZWMbzM9Y/BnHejsc3hGq+WsXzFeFu3SZQZ
6qZ1KaqTqREWYhPosoqdz56JYsuo9Qc4buU3ABZgwMauH+c4isz+R5alDeZJujJ/4hfRf5VgLZAw
6GzxQ3qL3+wzZP38OJp6dB+DgrWSsig2jgVsMy8u06L+MxVAiHat55dqP45zECRNaMoHGzrAowUr
YU76Oc97TNdy5wtMbnqQZjGE9VPam34PIm3UP9cNYMJxtIx2v2Ya60Q7wGnQtVRv7nB669skDPL5
Sw1Lh9QUy1oPtyeNRbVAWxM9FFwMrHhtbYQzadqi8evrdQ32oTEFYHACA/gCOFVEVF23Xk6VmXrp
savqjfEXuAUvxZ7p+CeeELaR6Nq21L6cDPsL7YGqQex1AqA3VJXz3Kkoegf7CLphsMBxiRtVDRpv
S7k8OvNY33si74LYzVrATVyR4mGx2+XJrcT6VMmGvYpQmP8nTMnj9tVKOk3sEPbtXAo0X2Wbhc3B
nbGti6N66BdglciBxkapXHnvNKN7KrIh/5lVhAXcEfNcJEs5Nk+d6+TiUI6QXEba/NUtUjxrw/jH
7U5z3Vk/MR8ssceo+TcMqL0XhPnBzPa6DaY/9bg6SGpD7KGbrDrCoNlV0TtIDmm2W4YlOFq27prE
ST1fJ2h+9v95OpVevNZmnh/KpQ8UpyyL/kDibrGQJZoY8VpxWyYKGGCOmWuBFSgzaPVnKPxxJbfI
K3rRlXSX2AJW0CdW1mYytiYdPeRZjmiKuXhzskjMrWLXacpvoxzy/6ransZdGqhwoatt+I+ZY1ac
f89wNRMn6ZFgoGoKQImLVTR859gddPewhvbQJQsp88fUgA536Ij9p8Gf02g3q5TkuOYmsukVLkMI
nLpA+RaqHreu76ftV9ut7BUQTiY+t8sayb2uAMDGuEmFDzV6A+MumFP2ZGX3c3cjYKv952hDfxCG
xlDHU66akiwMa5FMZTTOu0VsUYspxvI4Z1Xh35R2WbxDqgr7ig67PvAcXjt+EDhILMelguR/IEqY
H0Ic4WeSAmvZV4Oqo/eU8OUj9hbUvq3bBGqnvQWo22JscAnum4WIvGay3puFKfu4zkyuHRzb8gBB
HGkW94aR1VXct5WskwmyBffjONccUaL9f3rtyw/IpVH9W26OZyyuJKt9s/Z6fo6sITt2vvYizks/
f678pbrLF6f/bJqKaxDJfeYPuumaNK5sImyCn4SaYuWaXP6GEMikhAG4A7+d/O8yLDlh5to6t2mp
wp4noPUZpy1BObHkVOOfZ+RjFWd25b+jlivmOEDAtt65pTOY+1VUtp3MeUNcbJ3Z83aAdIARSdQZ
bI5IFD4AAsKZI0jzVMTGtKSa7Zcb9x2iFCqum27kD4sxeqgkczvumQBX4XSKpuk49swMmZ9JEq8S
14D/atsbCpj5JLHAKRVGpbKz2SvpMohn/G/nFKnk3PqkVJ09Gd4QfQs6k0s+k8T0ocTm6Tjledoe
WlwykSbybaulQ10bFS42s2+w4bXBCMXX1bcxMseazp0YbvB9zfWNnAvns2oH6VB/WIUT160NpjEa
WksfzMZwAXR7YDR2TDUQPzQnnT644WapnLtMisEieUhdUmFJzDoXO58OOaOaHg0yAxnoGXrZEBu+
J34Ntl7bG+3mxkelTESKOoDqT9YGEEm8FgG1uPSBj8egI+wbrYyZ+R0KsFiPzdPwKSrqxkxEH44/
OtPK7nO8ZJZEtI5sbqiTrTKBUsFNYlDsCNJD5b5v3VQzGwxz63ZaDGs6KmB3XSzDafiMTIrHrzY9
idHX4ps/RF2Wt5OfTiLRAWKlSd/U89cG0F4f51bnTxgBO/Oc5EM79jEyMGmN4/gk8r01kIgnkaay
2bFVLZ0wSmp/58IdUSuKiqCMuWUM851lAAS5ozgIZGwjm0YpNdrqY1MUVRcj/WP/hnbukYJEGrHq
oKnVfio1m8zFqGWKEfxoPmRAGqsY5YH0lzNY/Ze1Vu28m0k+NO9pqwRaNat2Ny6ip3EezqKNU4aW
oG+apvjUlWv0gOA+9//qL+106EiT3Lhsoux33zjpT8aelkq8sDHHxE/dmmWREX5fMUd6bl2PDDs3
/Y8KwcA21kYr3me1yQB20d78E0MhlOEjCx504lZ1N+0WMq9frme1XzeFMeMwkY98M1Zr+INqnxJw
SIdwC9Jq6WNB9vJTyZHHs7tlpLsMD+B9yjxmOtiGLH5Tos1/ZC3zjoGAZIu6qm4F1cTYTHGZuwTh
dPb4wdNkIdoiqTFUR4spdfp3IBo8NxG6lr8xj2p/u1nErSFdBN7iJu/WYteXhvvNHajNEncOpm8U
tAQyAhY4yZDwfC8y5RbJYhVjviPNq7f3o5AU6Ve5/PBmv6lj7HuoLT17dX5AFCXzMYqxn3fCi2QL
f2msvhVpMT17gwLKUSpKpxhwivFAxu5Rvg6NTI9jo6wpHoZ+5jNLryn2GM13kBfAWfbcivPyXRWI
0MV90JpGwgVf3qaYoRBtWrH8MqasuKvsuSsftQUUqDKU/yWHKC4O9bREkBGqOnLuEEAv6l3YqewY
pm0vduSdNQAWaxnroxqRZ4jndnEy8uy00sBO7IHKWbk2x1rNMjFTf2sYq4xrHGeW9j9Mc0MRT8ta
UAPS+5P77dL+sRru3Mc+0CCxI0an7+fGKf74fu+WO68z5MfRNgu92zb1XYWXCol745tNAq/AxtKh
DGi0dT3ouYns8VO4+EObdNM0mwmQEIPrzxDDs0hXOGmRsVZeTJE73+gyaqyY1Kp9ysIlnJOgRIEi
NtrW+Cm5NH6ls1/9EE62oroso4HY71UeFbFP1mW5sxUS/mojSkpZd18XGXgFtjpzGxy495dPpVkV
P4HJNI/oL6kfrb9awXEeraZPIsTgs7jzl5obQ+mhSvJVBYR/BRw4VlQ4FMcid38OQ9u/dwrWjQsc
QZ7nWihJ1b1OKToCpcNVw13tJWYzTx8kf/ZRFkZkHH1lLd9TpaKP6diX0S41AF5xEpqWm9mlgR//
pQjFObCG01ima54YcnCAg4WrZ++mSRdPgtz3GKkw+jGtvkscj3TpEe+QqY/rOo3+Q/OnETHJYNvu
ozZ15QFdhLBMnDAnoC7ppL6SNVr3E/rpQ+zWnoUbe2B13aEym/DnnJbLD3ey+1vP2jTqsG5dngnX
7JWw91gwUoMmSoIYzGKLFsBzv3jhwxCszZo4fln8Ij+K3HgJDX0LKaMP6FIMIA7oBzTpKa9X+khd
Y67TsYymkpa9WXJ7+GsbRBS0jjqWVObzTYvHmAEp3jOsfd7J7h24lWVJij4sKi6mhhaUNjK+ftkM
rYw7W0uuM2eZwjujnsynIW+HByjfJEOrq/J7kmbKtSWXmQYl0Y0YUo82DbtiNRzyQpB+Ms5r9Pf3
yrOzx//H0XktN45jYfiJWMUcbhkkWY7tttvdvmF1GJNgAkmAYHj6/bQ3ezG1NSNLJHDOH216Qy6D
68rX9VDKosyC2pm0dOJN5mtZR2N6xGYdCIiIY5HV9c7bsWCpAC4z7l7Eft39OYyTfNqWnht69xIH
QnY6kiU18e5W6RgDkmfLMnpvnm3kZ6OTjZLTOV5XwGc12nfsjcvKxLrOIqPdznayGmC5SoOY2NXK
H9k3QjPVT7aVdFPGRFdbJ4yJsB34IIPXpg6dIe/chSxdD4BrT30nJPCkiTb5L+wMNX2ViQ7u+iRW
P9pmK1/XzSvLHJLB/U/x1zy1iYufMHK6+Nsm9MZn7JubG9mNPkskWX3aNixlqSoBtVN/TqrfmjjH
KuvlNHLDVHU8FSNb+3+ut8Z1Toy45FrRxjvSYPSwhUqExU+l13OnTgA06uTcHHZXfUzm2eqavkYP
qJOXMZwXDmjLPgA2otnTuQXaOhRHIC0eBhhvJ7X7w73KRYY+H7gMf5Llgpst7kz/zfKd+pF6kC0E
0dvkR7Qvys/sUGxva+NWfF/VHl6tWVrRFflx7EAsLdVGyG0VhVd6zLevkWw2ah/Qz32N/g4sU/k2
cdY9chTmFd0t/8ZgXeZ01637wGS2L+f+ZvVLEwHGk23DuD3PjLGfQxIu5NRAxr8n1MXVLOSqkeRB
LvEnvXXdm6FbgatiIyYVHWTMLtYe0rwkiWxqNm3pOoXfH32IpSqyv0MIWvPdoNmt06R0w6cuKL0r
QcOJm8amWj63Kuj/MMG5X16/wwXU9AhTTjd6BPmMZdTWTGyHM5/LQdj3eEjHGWF1Kbc8Xqvxt/CW
PYZCSypFiEMSqkIf1fzDgLW5DO9VOxbMAkCL0XIIAqP7evrq7MlWcEBl/9fMFcdnB2Yb52ssLd68
Y+tfVOvUXyh02LHdaTFvh6O2592v1188H95rSAndnxqUs003hTqUaMxy+uzJi3isKlm556M11e+d
iTHO5maHB0wilrH0aF35Ua1m+HW0jv3TDM74fSYr6KfVqzk8r+gHn/HrR7+FqMqRWMS9bfIJBG7I
D8vZzujSUBUyZLr/HajAfylCjH52w9ZvGVFHLK5Mqu6/fgfnz0mSCnnmFl6SJfZagvNsp30L/ZL4
vNYtEZX43P92mhDNnKR73yVzFtjbtp2TGYSFsUXqHxDX7rcmSuT3JajlvTOJqL3o3rbrvCUbxM9W
LpMt1bVn04Li0pOY7qtfvZXWtFfwcG7zsSa1xbG5rVQ4SDkH/w1WtAOnQvn8PMRC4mbdidEH2m7t
sYDzWa9juG4RqodI/3Aqt5441CovOg9ESMcpzyWSZ/46ogb2xX7gIOJ4E6UsYV5Hx3whJeRUsfea
/kjIJWmd+L5ubB+P+ds+Rhv7gmbLufPGbQ3SXcIjpmPSbnHK6GE+J1wDQ4rtJQaLa5hl0w5WYEin
UfgUm2hOmLRHgC2gTBYeLK9yu/8UAAN4tmMjxpyVN5x8tIVO5mtK1/O9nrHjYhPhaJysjpX4GElV
SQOAwj2XoKcVUpKue1naicrqeu1DyZ0rkySrmmm+ri7xbnzExjR5T4H5Yzf1SZhR1mT/KLc5/FLQ
F9+HyjBj6Jbnc0HpO4MTBtLneFJWQl9fN3y4mrDydBOReDeLZ7x3ilz81wkp2Tic4hHS+wPOWv23
TK7FGa/ihWbUs+KuC870AYyPrZss7DNTPz84Aj3HhQA+0xe7keXnwtlxx2S49admREORdaGW/3xR
NuSml108k98aAj1TdZewOkuzvE9qrUFZObPrs4n08phojRecFnjzVU/rbWNjQfwW7O34sgsnGkg6
mL2V4b/pH9fRcV9as9mimDBoiTSWav9q+tC7l3W0vwWj0370PKUBScfT+rJv3vxbNlP4Y4BoB0ET
Ievm4DXLe4fcWj5E9ObMbETdylo5uQzPpncaICFjAnYJDlIxPY2gq7Nz6WTsmRYQJtgDD2jf3qW2
UTNFbh8CFsyqKmAFhogpp9mZ3G2EwW1Rz07JzuV44jrS/8c/HqhRS614c+x85nx9b6zWe4lBThk3
kOL8t5IG+rG0yvo581mcdCDDf4cXUg72RLb1f5H2fOgVVmQvQ3HQXDWY1pjXarzhgJwyTwTLdhIX
lrtORVPycWA1tvCKNWLwT3aNQehf5+BWTn3Ib03qXGmYZBIGShK52Og5HJChaTLcylCUT8Hm21tm
9j75PqzTNl1conr3s+lJeb2BC/Z4cVeWuCJw+80UnTdUH4OFThb4YgbSoUaxDjOb2Ncmr/f60Pd2
WDVlsXlHlOTDEMY6FWqM1lwixYgZS/TwimNjbyDm9wkpdrTyRbTJvH4HiJAqa5LOjv/VdhfACsb1
bF/V4hxBGnF71pkaPcYzHZddy8vEmH6GGKIMQS0sDlM4Tn0+9f20g59i3Sg8Z7BZAEVlk8aV7Ag8
TtTFbs4LbTgG6SZ33Ie7lzHg/xDcUh1H3+vtIuyb7YeJFp3kqxdpHMwhVFbqI744nvn5JjfTIYxb
rk083nNp9z/NvHqXpOmmvy03WH0xKHPbU7zufXMKpyl57o3q25yXBQihcaOpZs0I26SQDm7RVCwB
A6IAYB9Pt+vRuatWIaPHhkXhb9n5lNdNxvsldb3LvOmcYUg30llklnR4VUidO5yvYPCZbFLgMB2e
nWh09cseiOX4CeixqccDCDwsfMaYOi27tfoPF1+1nx2ou/6+p/KIlWCpo/6HJIPUPTkTURg5oKA/
3SEtbqqTieZaPvn7WG5ptR7RcLcCp89soj5N4bwXDMGg0WK/9p6vnJ8cW2w0yYgLQaRinZcw7QR3
8NNmdyJ4sRKCT7zUSvZNF5hHuzemqjK8s7dezs/SvQnE2jjY3by35fFPCqDA38vNvHnWPGiaV96G
uKuF7RQeR15TiAq/X2Y0lemcukPvnKa4WthNeX6gUp2VEDdBdLDm/ylL/0oaVajvk9vQ/U5vSLz9
bTprUbzBHD5py/rI96WE2p7IXl042qTdzGT1dp73GG1bKK5su32bYY9oANLXtSY5tOTGD//KMBiT
M1B+X2VdrOBH6qBKTAE3kfyo98RCCzgd7l9v99X22pWhWgq5tm1CR7JhRFUTTG7WO1K453Xcp/WR
gFnLOVuNgNSzaFORJ8656WvzrNmmF7oktkHDhZ66w1n/jVUDDtKW+7YyvCTOl+Ffbh6A4Kb25AFi
6veo5gw678fA8sj34zxLG/dZNuJQYMIlhsfLHOJF9INrDeKyjIaCPeJ6lgeHVsX5HxdLvGYwT4Pz
YpVT7GV1PCbWi88ANxLWcCzmKSnXGIqS93/95shlXh/BqiP/p0MgSFSoTfkwLXJ312uzx6t+5B1w
dMaWOZLTqXkhcl/ikk+NUYH914HnnvNYAM3feWvXjXfAuqQLoL/nEtH4ERTnFpfFZQ70WOdBKFZ1
dhfkRCnOld1964CHVNq3qw24YwOlZ9Mut+FxiBR3Qcceq/J1HhCob2TX9GlHEnSXIpSw723HNIBO
wpv3zB39RLMaEZB6TQDe/h3jDseMNl3pgsW19E7VVJIEWHFemIchmXiOoLiPLdeMPvJ7czNPcFcJ
YnG2ZVusXFIp3fIxl7JJCjQB4ZaVUptPtz2MnyUYo4+UB06Hl6qLGn1S7RGyRST01RfuYAadzT7d
tbmioXAvShLm3LzW/rR/tHHv2pCV/hK+BWp0omsCt8qSSK5h5lkDH5zmO/0+T1uJw4WaapkZTKZb
puh2PnLRGUP5rd613q63XO893w5fNAWuGpc/Kzzw09TWvMqnZB2CV/7lXJCSP+6H0qty8kMvCfEW
8Pr/2KTUEyFI1X6B5Ks//PJ2HdEsHtsPdr3Z62lMViaLYGXehLGzGPPqsOrHa1Np7sW2to4wRwFy
wH7ryBv3DBh18q50GPnffdZb1HeNJuAuBaxsB9aGcjl+yN2e+pTixbiEXhhgfmWylOXJNrY/vkNE
KH4Y0/TVPUAGKgAltAZjht8Ki26rESKiO1NQ2VXnmB/A8HV1OraStFGcEuGUj3T/oPMOYr09DUtk
PQbIK+I74IRwTK3RFs59APbxvpgyACytEYTBoSqLE2xOBqA5v/VpSIpQHmbd7hGNr9x+BKFz+rI+
6agK+7QRbJPX8QjIBKYV0HkFmWXF6LuZbD2dDCCp/Vyqz9p35JHL9RBl1ofHqKjKk77ImwH9zq+x
75l8PeipJo28bugusxTKfk5aPJSn3vSx/WiTd8cJboAM4DThSZh6sAZ4QcEIQahPV66hPvMwHtSw
zwprT910gLwOyl/rySuRn38LbokcH62u6xoy2MDWFmNTsvf6KK+D72MobJMvhoDhf40u4wmygHO0
Yz4HvwGctXnQJ5sl7OzPQJZPh+s0IrcQvnqFDtZEX4bKV8spQR9Yf1/mbWacwBU3nDaLJPGxM7u8
rLQxv/XkUd/PVFzPuSv0AauIziP3aicYHiKvkeMdt1yP0nATQCRCK4jCWXiG9npP9D/Bu8owE1Nc
1tTCBMtXf+hQEBDQLf7dWM2EMhmsIP/G0VHPK+TXT7zt2/9xExsiQOvdOwEVWy41Q8ADbxS3xTvV
bX405e7YWCVZQozEGyHIkF6oC7zTMBAd+EZ2DZL1iC7C/5pFbcd14BBcC2sVMSoQjjxy8Edom5XX
zX1FfyGlnfUt8Pd/slu75ozjtO2zGR47yt0hCs1p8qHpsZVt1jLJNDqalvpv2zZmfKyIFTfEFQPR
PKB5FeYUNnL61DPaKDCqRYAsJvZAfAbRniUnYkUdu3IPDPqdOeYPtonePM9BUj/gKp6rcz3vxjtJ
QGJQAtPC26rkcAZkNoNXUmDXtjSPrzpG3RPOgIJqsv0oDXCl9elmeeujgLNPzmLlMMkcBWWYBf3m
7pRrzWxzi6XEchraaTxrxFZV5lFUVT+4kGZ9Xi44hi8xAVmocPeh3XOqlpcxk+7uHLmuArlkcAzc
2FzzwoPX9hcr24OoetyoGyJIfVhjkL2krZ80Ek6URPUS8IcJ5yhC4WjvvCfD/KsZ5urJ4FpGCyP4
3A6BwP3pYI/6UddT+LTzuYcsKeOF7bsS8mPdOvc3IQjtqx9042dVOj3KC3P4x8tNeRM/Op4BdEW7
pAixAfQeqfOL5ZGuJMh+ijYY69TTcaeAQCyq6SoVJsf52KzhP0fwYp+6rdTDiR7EIDjzMuq4cOvI
dCeSIxBJabnv49m1wnY7hygKVKZEFQUnDEGqfDMLy3I++/7tQhi0/cG/zJkfNAOr85vO2SQ4S2k5
bi7r9ahPYxyq5LQ3lJm8LqUR737j8+oKOZe/2jhRIBib731C96DjaogN+653AMNiq9bgc66wkKQT
Cx5cMUMLrzwH0w8F5lZnZT1PXyu1v30u4IaeQARbZDWhjl6IBpgRN8SBaU6w6xtvkluXdmp7UqA3
kos9EBZYhSDjvT2813JL3ps9HL9QDfvdo7/bAvFyj/PBNbLrs0jWYGyBLUY8bROf7LsOJllfkG7R
bbgZkOu3JbqRFkzay7dwnfY/DlqcnrDJmJ01tuT0D4KuEQ+UInLhl2Go/Htv10r9XNFLRqeSXi7/
PNecL1fXAuI9V4fylnxSnkEz4649FtSSxaYBUtruFhHp70Tz8ohaVjh+9njZ/qwor79ZCUnO2VAR
MsMbSZv0pdmIC8jrydAyMh6l7d/UWR6tpWhih3M5GvN6aNOzT88joTAahj7J3XiHO6qsTgPX1YKu
gHFkvUXMse7qgpBpWXPLTPYLFiPQMllPM7mi7Lv1qWcd/E+aeIOc2iPI6Lni0fvbDttcpZ67HS4o
ptmmO0R/fAkMEmOqqAjpT16tnToPN+3/Yr9AMgCItvc/FqlXbvDFcCdRRAurneINkeQjj66qiwUQ
tnlsZSN+1GvbtfkkE8cu2miZ5c9oKoeQH82DRfFoydUX29H+SrJQb//R5YpwBzF+cCCpWs0fpa2D
NIVJLPqCUojKhCgIaFOPV9p48shtg2ebeXj919FD7KeLBz2XrbbCQdwNVi1ReM2hONV+Q7ZsQuYe
6XzeOP5YXZKuT/M606DLmdR6Bf/bwZuwwg3wOg7Ps5p6veJHFcdPp27K4UzCL9lnyPZ8XZQ8qMC+
KO3fm66yo8cpLCu0CpV2qmKrNRi6nVjhdbeWEbCojqYODme+TaiEYgYZVXAIRiqM54CrlV2iSIKA
Ge6GjkqY3AxxteVo3+oamckIjGXGStOeO8agg46MrB/70LNJ8XX9sq2YYt1lxEYGsw/9m2+mhiZC
a2kjguCEpuiz4lfOj6WL5ouAXP99KAF8FoEdG+a4qmXQEPX0ZoxIzN1Wb85/oarDspjBv781h0Jk
xFVZ46wYo/BGT/ZLgS07xFKy1X4Onxi8TchpwgJLQ/kfWYRoc24hOi9H6PbNOSl7O7pyfJo2Z9z2
XK6IcWIjDg4bDRH7fH2qGBvjc8AP/2XzfU3MtzoS5w6hcvdbzSTlp4wccNKpiAb3Ai1QXXHGW8sd
ptKkvelgjjEL+4393gWCnF5lCJqeukMMyKea2NnuOTebNQuSMS7im3cs1TAKziUguLU/sxjVuP2q
tu6uKJfbDVFmoDCmRyBtJ57woX10EJj2vIGgHAWG/fI6zPv8WGt+/tMRLvZ3yDPzmsRe8ukOLqx3
rbgdbfBpm4cHoaL9JebEalMNsVnnEEGOd2qTDXIDFL5DEbYBhC+TmF+j1bfXnNacDUvnMoxxqhHO
rQiX1eoWoO4tpJ8jXPTjYPTivqXTZMYu5+gKIh9c62c0eNJ6EB6DQJ5M0MCZb7fE1bm1ax3f0GyA
vOmpTMJ87ezgsUMDVr/ukmyjhh7rXi0ZqhTx2OnNGZ69Y50h+dReJ2fPEuKWpK+cVxsfJuF8lnC3
b1MiK8zD9qj/26Ru1vsNDFg+M5Lst0yDuGQeHmxpn6FeGUf8UE/uC8iU1IXFJj1yusbNh1Rr66de
6Qbz2wH+yzjVVmDDDOGb9eFMk2Ue9s6BnTswlwRPwF+dOdEmEPjvluwOL0fWtQEdh8KLb1vKincD
0VKdKwZbkbZroy2+pjF5aVjQgK8hRu0Lgubkl4f6uznpxee5SZJuQ8roefvfxSQ7d2A7QT1XKGl4
qEpdfVnjnJhXpOMQrz606vzi1/GOihSwaH05vMV8IqhtZyStKPfSyRxhf/Y1Yqii0omlSHXelcrk
FpmXY2lcwyBbyl+aQajCfyKtX/toMSx2gYurKfF6s77F+ED03xBQGCm5v2rMMfIYt+8HxSH2iwYw
QjLhLr4/XcRquKAqFHHf3Gj3fXCQIPkYnM7+PSVz9MNDqb/c9rzpV191TfLdLRvE4+7RN8nDao9V
97Id3g2xikU8nV1kt2h8PW6rbHQhe78dAmTpYZ6nKXlwxgh+wdem/R7gMw2fLL24zZkJqHQLt4VI
oakoMRY4l1XObLZhJbaHJgCPKtYlNH8TrlqTqXocOaqVtAeKYCdW/dJxFNg/+W/PDZrEPg3FuCC/
GNiEX3YAJJmT9TWUKZNGT3freHQmRRY7k45JJR3Y/XZLM2DvMkwt40Hv8cwwdmuoO0qdRfMugcKk
u3hZxfdOdNUyrZLpIozHzObAvY2w+AZzucN9A+yjobyWvIJJtgswzKyd+lgyv4zTkBGDzCeMk9Ge
v46t8dz6po9e9mJO3MDNHGDxX6JduzXFA+q5xRLVkf+oZsnv6CvCmx/JtUBCPSbuqN46MNrjtNNR
cnsaE0A5nBlNlx2hGrqTj1RlR4rJdtOQ5IEmivuaS9CEwU9nBGjKmHSd/txaapzvV9OKN2cee5UZ
1exWvmyodGFkPTTLPvj180EDh3Wi7Lz3imGsqvG6OlNT3/vxaJhUPYNGk6+G+XMQ6/40EJpAxNfU
SdJVt0Y2LJ1qUIzeyX7FD9J0P3E8RxcSQ5fXyauRD23TOP5eg6j7gouM32inARJf3BL5PQWoj64d
tM8dzueXdZB6LjaYChSey+6+dgzCcN7Q3a++4RKC0yQCidlonXVWdi7yZ3tR5rQOyksegCmdKF/i
Wn3yNkxcpUAAUOPOSquDZAr91cfGYJbYZ+RwexXEX9WWuFXRCNVuGcI4NV6SevK+egt5axF2iCpY
JOncIzp3asYQPrrd/ixYAD42xR1x47RDdfKPqbWfnZ1zPoPGcOc7TyzlcW6RrP9CJYUJwt37+M2h
+Xh+HhHpaSCryFnBWeJSPi/xziGtYkOMndni4Hct2iY6A3XAlslKiasX7QmmBhLsuwuXukZ6GlV2
EQXR3BdoWhHPKTyY9weT5Y7SjoDBa+8kzjeplbyUg0TQ5E4lf9Qu1pJBRtr+NY56TllvluqX6S3X
PkV1w/nO3s4hy4dkSWpFF06/HS6U960O1ZzVxON4hR3UXnzpBQN+gRvKH5lyhoBsqLKSEb6XEWVZ
E679362Ll499t6blakX2etfqyvivsT7i3YdYFsc/e1yx9fiDCxWwkiX2a0adH9wfHFw5AvNmwJU7
TsnpWAL2L7Dbre5PjrU5AgvDurzUljX8I/GDfXi37flTiq6RJ6Ra6JUbY4D25TDKgPl8sD+oTlP1
Gz6c9Z0NBU/dFu9Jvh/cm6gmPBt3zcw9vDOq/6HqcN1ySy4cZBRkI8+yvRj5c8+K+dSguXwnVAC6
zZ/q6W+EVk2ncZuM95EnadGOywUwRx2tuAf64Pkh8XZTWVy7wSfF4c2PXcQiShWESZ3OOzIPvNfi
MKnf1QId1o08fIjpntkKp1TMlZF2UIpjukbKsXqWC4KidtK/NEkab/7RV/AW6CT+Rgtu57vIrAc+
avsI51PkIhTPSnvzprPHmFbeeP1EZAYio5ismumLBHv5V/Ai1lc9YFsDTHTdLrdWjwN2saQ/czEz
0j70PZQGSv4JbQmKQgT0g8tCUHQqtlQxJtX2RHLSGv45+CbJWWFitO/HyO9xSTWLa061SBavCFdv
by9dtPkT31fAGdEdncbxY+pN5Kw15NenG4OkovMELgSQfpSfZG9h+uKn8EQON3oTHI128sceUV6l
KMc78XTYqpsKK4zRdjGR+D5frj9wNg+TKZfTjFlGXWIL0B0q90A1O2sHjFmhfVU5jSIyQXGzI/EV
jN8Y9ypqxAoSvV2kLbV+aqN1fIwirao8qnUVPYTe7vzxNrKLYVbN6p8Blrb9rESyjr9bFSk3EwaN
/PWmFhtzajHAQID4YpOHVoXLi9Eiji/KWZvm8Zgc+ZfleH/lPGvFGSeNeLRUuIzndatEcI9IPHkj
nkr8HfSyE3KGytlHFjzM1H/JQdSslER4p31kuJpRVQ2CrQTZaYbZADsS9G0FyCRZE08kplHnNwmP
qxkhXnBQqm20/4KxyhGn0tXNAzHMhy4Uo277pNgwTsPikbuVWNPMaUkF4hclPn5zRXhofiZ+KZ58
No0tR46o/6tCO/o5etiunuJkneXlmG39Leo2r/1lg0Ac70dl1v4S673SPKO4SPIhmkzCiNBG6q6p
Iu4WDj/nfXNIvc06v+OUY9jn2OUGXMgVZWtSpNE6g3+21sW3crwKwysAtviSlrH+jsj42OsW2ESk
g0v/2+oHJsTIobvgAmcUiiKou5bxqdnqgmbVG+UVewKBEtPswwyiMOSTjUwXb7vX+kXrRFYAan9E
f4athrxzDE4hppepPfJtwGVadJFAT2iIYfMuoYWC5Nwsh/srWlBU5Q7C7O5sh1H5J1z5qPNSLiQe
wcc94xpBarVsyGJuaThoeXQ/7PouAPs+teG+TSgeeJZ6DHHD/FE3xnKheW4JhLMXrNt5AvucOBT6
+DceYu8b8gr3D6e6CW9aqrY6ATZO9XentpcRbT93tP5Wt6uEwUFlWhZNv+0r108g2ovjVi5zdriz
XCJzH2RuAY//lFPtL2dvZ9WC06pk/1i7lKjg7Svl8mLXwahyM+3moTXtgN4UcSSrkwcT+IjxQtrI
YsUB+d97I82SvhbLdrEc4O0UhNW5uGMX2ui8Ntw9mDZUkxMINNwHzTD5z3RO1PMptG4wjDKJeOED
DZ/ojPl+0gOejHltd2ogBZqWx+9euUF6LIfRyHyJtMcVs8pdXZtIJn2R2CjUWvx2aPEJK4/PnHG2
uVg1AlbEEYnidAQsf0OgvjM/B5NbPVbzMuinNTmOBR9kdKBesLFDQF1oPC9qwWp/BtMvo1c+1AB+
i3WnzNbS9t5LCbGbjY5g3Y3qOikR4w0cxkmNZHC3F2znBvnAQ+laQXQaMD3cty0P/bfIJjnpwp6O
QJ8dCxFdODlW+bNrtwU8dJDrV4AQ4bhj7Zq3swXN612RyzNohkPrnZC6dzxIjWgfF+msqFPRyL/h
nkL9xXMqu1eGz+QvkscW33BULVOGpctlYyUgtH4Lp7r6jc4o2k8jUZ4BmwTdfDi2/Mg9Tf3/106S
8jzeOzD3v+46zmuKnrZ5BCOaxZWmh96Qx9Wqr82tQbkBg9D9T4QG8gBNA7+2YHA/TnawjMdV8ipX
eecL8SKqvsGhEfEq/+B2HvACoAyoHmvU0vEVYbnw8qXFjopYEho3L3c93fed15QZCF78MRE61Z7x
DjLJLH3bjHfR7LT11XGFpF2TYggMOlBMpGdSfQ42W8J7Z3Pnq/FjlS1vmes2hFoSl0YNQjDYWheg
3XH3jFCXtP1w23Gn7O5YPVMdJ7l1TbcVkAB+WfTNCsQ9Wl78Tq+6RJEy7Wv5yEuGxOK2zH23K99Z
Lt0RM7mUUcwREQYYlULMvnGuHMXVn3ijDB+WLcJ2EAEDcPg6a/S4tuHxU8wBejkFKJ9kvVfCuiWt
zU7jNmZ/6fnv8K3gVBC8wCObSOtGg8hs5ANB4dG8sRa9hy+wGBwfhEJW4HrpMqO0ysLK9dszcpw2
Prki7v3zZkGWksk1zGc7FshrJ7V74uKHpfBPRtTeTT8WNM9ar6VE49aG4/PRz2L4xvsrw7vSsdbt
DiMFcHHnL891hJM2k2NtEIzyJTKLE1/l2qOzPJIQtMXXZJyHp2rH0H6X7KSOIH9pD3YIsceoX8rm
68DpOt9Bb7I+AUklwn7prSAeUyLWWp+nrTm6vNd1IPMZGvWP6qHyi0hZcs6mCAyJEeuovil8Advv
SXtwZIKJrS1KxCHheTSwXZfRzBGTI/UIXx5XJB6PiH6m3A7dZjibxTfri3ZkG2Lu6/Yf0UqOP/+J
sI8xLHjzfSy3yj7bGt1ruhwV9ASRDxzsQ4VfERxq4ubpW6Qw6daGDh+0bOA9AOc65Mq2Ff5L6qia
s8rdapHF8z45RU+k9d2WcHxmqC2JOQ0ON5y5v7ZZvStTHSE8Fe1KkqGJ0Xqulv1dtWX8rYLicRgd
kPTntq/p9HYQJqF3ljW254H4ZlwdXaDWNCij6TdUCLR9MiQeO6xfIzXkyxFgFsyF7QUxudMWrhcd
QDXh4gtYMEzFBfE5VXRyZsD/ux0pDaDVgPyUEay1FWAg8rp8ilZhZU2ruNtKkh/9u+1AUH4Jtj7+
B+eAGQs4qKkKb5s2rzhkv7/zFkMnYsbc09jZpXP2BrJoCVQw/tuE/lA+yGTd9bWaAvODF/zW0GeW
qugTKf952tu/kOsKHGSTtaMJixmew+V/pJ3XbtxI2KZv6CdAFotF8rQzlSXL8YRwGDPnzKvfh15g
16Ia3fAu5mAGMMbVrPiFN4D45NFw4D+VMfV23S1aOt6Q6tyjNjZzvR0D35/3tWmSP7HdnwowUr9p
ors7MIALF4nKdP1lnvo55scpYuGBdANqSR9UjzSpKsLDEcyLR+Q+OMTlde1sCn/m1jNdJB62UG/y
Yo+JhwX+peI22o0hsvAbgtrpc+9a7QezMpqvY2ZPpxSZouimok59a6OUtpBYB8g3KUYq4Hht9P+p
afnxXQUG7osIaycntCyMEhg2Fzdb3q7GPZpWPhVN7FbskzNoTrKbzBBqkDugvBE6gB2OJUA/JB20
ygGR4AT5E0Zh1VfkbsOXaEq0r0aX09jJbF6TO7SxUnNPobK3tgDfnTs7HiGS4LgjAULpmPqZiQ1A
IvPFcFqaoLT2AN1TVwdhd9/IsfyhY3887LtRIkSAoAKccdspAnUc8e9wqQgCOXppJ+WS4PH2bEiW
3E8NWLwI3ozfKWSGfOvVAs0c06IR46udzdVnJRNsp0yjCL+33HrjPqX+/KPSQHxtABkH4xFVev07
WwLlUNIUnbzIHsZHBCbkopg3WxIfkTpJ9o3bNc0TPi81oGpzNn6qas7JRujD5bvCRk17F8x2+SFC
/cfcV2UXPEVISP3iMbfVTuvSSZBIGybI2jxNf+R06kYg6JVNXjMPEpSdmdDSqvsCONFsEszPJZxV
sLFOYp1sQXK2DcHdUzwSaDBvVI0+xVYYIR0NOQYuGhURckYtDZrumARF7/PMD+oLTuwD/BYzsx4D
OyAXMmLX/NL7thDHrrDH5zhKg/RWAVz5rew++tJoJWc542z9KZHO3Q7Fu8zeIo0UfrKLIu5PVTTD
17AD2z1primGB/hh+Hz17tiBpxSROd04CtQpwWNPNaRI8DDdJO2ovk7DCExg7NzWPya0pW8NSHvR
ocQ9RSc0apayMYRIeZy1ebrrqnboPAEFz92phKQVxuHg2rd0SZuMQ1jxK7SuoBANTzNO6IGiKbGz
jDYuH/LAR+KC3at/TLgt8iOQLbyeNDOZmpdEdfFT0kzzTwO2gzcasCqXPjmG9G1fVAGu8ZM1Q05y
KFi7vnLFVpZEAV6uKqkDRdHQnJNRmARHC20GmvKWLILdKIkvj1TkQ+Pb2IzDayF7rTlAalT3cxtk
9VEhCfE16sgsKK+W2QuAznzYDBYTxzZAqWDLi4naxuCr+aVIO2vaUEiYQO/WGjpsgaFAs3TaRMpD
tj8Fp4Aa5V7oIx3+OMoMSeDSV79a4ZAktEAL2k07qFGS7cz+c9ZlpnYwIRD81NPUVJ4chPlfN5dW
RmlF6U/+nGRA7gun+7JYSAMWgfhPqCBz17qZAVpi9Y5qyGOOdhVQZppJ3c1U9tZ8gGyePzkUwHk1
UCD9PkCgp2juWM13V2Wh5nWU1z5U8BPiDZTo6KEFRRzTAyrlk0EpnF02mfQCxFRE/j38wwieZ1K7
j42RpuMRXiYmvGLpyICgqT5oRkthSs+FG+6tNq04Plrddo/uEIzBfhpSrMQalN+LE9cTEZebGRj6
sh1TrINGJ0nZTzZaIlEOdiQM6I5xE7WOeSyFtMDv/KkQZQszlNoGz9R2gt99axVjz47LQDEROIV0
YtBw6YAGGvSsfiR16D7GPG+ow/CQfFPQu+qbKPQDsddGm/oDBYnB3NtojEQ7qLf2i/BnA8i7WYYZ
dhW1/dSGFbd80xHkaVkFOxZJHHB7FC5oyG3oJwTmbk78kvqaKO2DTl8KjFMemta2o/dC/VHXixeC
NAK5odANqG4N19RxtszpMTW4Qzf9RBttsOJoCaFr6s1zr2IqY0UUbqMRHPCm9zFTujVLPW0WOgqh
5A9yGttGEcQSj8wzb4ll6TiGwaefniV6XJ/9omoQXwhNcPhzxA1yQLWrrW90MpiXYLATaPhWGQER
glDVb4oYOPo9ZQcKYUHRyE++k/hPbTD79zqdGv9WFmq2t2huaMPedQcj28yToabbMpDop42tnv3G
fbD8qoWd/2kCPDp7CYpcv2l+RBia5UAgNlQVe1TBq5DamOG72R3y0Fy6puzDH+gZhfYRUTnMEqcp
nRTpD7IInmaX1aMfVgYVeEXitbdqWn0sQ5jDY7KUb55sDRA9fHw1g2asq5oeROEYO5ln1TbBbNA6
0RajVQE6JvZ3crYdwGsgnfHeSNIuf4Hz0D1Ncdc/m1nRcE0DaG9A44fj51ou+Qn8kf4GLQZgY06S
2cMtd5yvf2A3QqRQk5n3QNYsy9gHPsUSiKDg1zYkpovwvt4Ot74zgpW0NAu1TJp32VY5gaEHmwSL
pf8qOuwLZA2m8Yaiff+1MxwQ4OQp9UvYlkD2UcO5LUBJWXt/ogWHblMAH803g+hXUHXGuAMyjvTL
opkhNjOQD/9gUXdpEQww3c+WL8JPSLUXH5Ix4uBEMm9Pkyp0nTZMKG8h6ARiE7NpkP4n3on3VmKi
KjFFunss3Ni8oyvb5rhxU+Z+zLsUTA6Fauu1dZ2+2ZSdWXMQgP/4lBMCXkxJ+Ng8zH5UuZsAsSpr
2xj5wuIOiGv2WmDEX1QTV/OhotHSPfFTx5eaxwlhfq1yqaAqy2z3M3QD8JS8XYrpsuhwZnJuPiH5
RPcnTZ3yZ+P2dr0xAuXwVKQdzA1AHGBGZN2CBAwWc4RtbPpZdKz1EaQPojhYd1ANMpsHMbvRK6V+
ZT2wEVM0Q4Xq/L1RWbxpFP9pnQcdaGuKllYV7PVkQBGG/7Wv9sgfo1sQ2zNSePAZEflnbuFcUT6i
8Iq0gx3v6n5o40ODpG1IghX2D0L0+iIi4IT382xqzofAl9NrthxGyhMxWW5ZuOpVBwGCvIFVJrdB
7aQmCjtu86Wn6TkeMzj2DxkPAnZqObawAW2ngqehG761SEP/h2KCvJNaJpE2sh3f2QYSEPUNTDYd
BeeyGD3UiaybusZycQOxBVTETGTFfiXPt74ZFEQ/GyA0CZvAHFHQhL5pf1AiNct9X/cKpRse5G0D
ychDiKKvjvxZmGyaYYR8kwpV6jsTZlF2cGQ3fUvtgcr23IdusBNkwNk3irLOHorvUtIxa+Jm0jvN
PAEo7G56s6eOpDmVRVxiW+53umcihYRvhMv7gDo0fIl0MF9RYtM/jI1If2rsk69NNhb3oQymhTbi
c4Na/pT/hKivLwxlg3KZi4jdf2GmYWZH/0WNm4n369Zlp0+3qczSJy2JE2s7gwuON5YN1OALyhgB
bDd8iGGnIc9M3X4mU+Sdodm8a8dyeBnjeG5fCtp18Kbcuv2UUZMEGooP7BcQFoNzBD5mVqCAcm5K
TCFta1NVJJ6nQS+05huNcT3fiiGqyjvqGsVNQXw1H2tgMWIf6oEGpQEIFyI92Rg+E4eIb0bgE33m
M7ARMNstGLhZj6sWOR2cHzYVfaWCsrJZxsd5dicYZXlK8Fwq3WXPhbkkTOYCHA8ZKRy3QNEY5SMw
1+QBMk0d3w1lagEF0jNAV0lg5qCFYxnsLWrJJSFkv/RBK1QYn1FBg7puGZGTe6BklLkFl+V/R4Er
iJ/KzqrjA1YYIt/Xwh0AZTqiesDAuao2RqTzqyHaCHEjHODfoLSd9JgaWRreUCAtiNuwJ+pBZTWT
/qV1Su0X2XjO7A6F/TypTAK9nOJabZCN7KIPFdCvgxmMU7dPxUjGP4u+AQBr+sUBVF38ZKB0hFRU
UZTzQ1RVJrazUG0wgAN9G2QP/wMyUGlt1A6ecvrwBnnO0r7vReS7m9meRmP3P8I3awkoNvNmv8cp
y8jyMkdyR+bpfkAVeDyAQtcL/qoZUEIRl9OprKfc3qcdL9bUsXAQJ5LhirrnGSFRRYCDvCbqruQo
y5//JY1L83Oi0VN2HoLR+tawChNcCPhdQZ55Tat+EdpcCYkiEkKNVSFFyT8rIdF4UQuF0dN5HTIJ
Ox/Ro32khPMwIQ6zpUJkf9P8mXzCJQ6kpw32rCAahwgYm1fUN88JRdom1vG0hWxsmVaSoBpbmnKZ
3nmNPbeHDj1MZLKj/nhZdPOMBqayEYdzhLm4OpgrOUotoIw7kYZ4nV9/YAGDzyYI86W3qHnUD0ii
qhRC9uVBjbOzjAC+AZ4Z86C1p0kOBXLwKTp6Q98bT8AYnKMUhraVNGQORF0oF4Gv2WeNmnflkFQb
zE3dbTkU10x5z20tZLv+zw9ZNEn/2lqoLdV2rZjkPstQ3wNm5ThGdAtdtL9i0Xp2OYFrYAi1CLu/
U3hVo0ptWXeeon98NB3TelDIxl3RrD47ii1tZss0AbatlrMHn9IZIEQ9gTsr1SlpnYqhtvaX1+/s
pvlrlJUyttkGChTW2HklpGgPh4pg79Ad+owSV34T1wApifn6K+fhzFJh+aNjYmroNr7Cq0/DQN6l
0Cg7z0YPcW+VU/vQJYOPeBu0v8vfd2YWwYKCqlHAlVCrXwmgd4gtgQeJOw+jOgF/tlXOAagkzfN/
HUewG3QT9xsDKdr1ZRPmXOeAWNh9cWM+FLMAKjqPwZU98V5Xl1EII01pw5F8pziLWCO4cIud5yO3
eHCKSnz03VEbb+YoFh51QF9csWZf1v/tJYofFZaS3F02AvLrvS6wOrHRI2o8QoTuU2iRZmhxmuzH
XAVIKi9a/4kqUH/zhbgifPvHqGM1to1pgqvQHMdv1V7W9u8TTdcFIlg0e22vKcNLAPoivSQ1lwS4
zEXh9Ta4Q6/uiMdOdAVURZpiWDddBzvhkOhuRV7lwymmR49ui5XaU7aFEuFbpxw6LSCCDB1QOq2O
G9xktkUXvgTevUmh5Gd77KBAyGZonoAUTGf5atezWV65Pt9vT1SueRgkiBmJd83KfdBw0yKKIjF5
oZOoV4SiwDHMof58eXO+P2/LKMt+4YbGHGl13upESyQ9jYlWFTIDoTa0kAtD4Q3l3BwvD3X2g1zl
Oq5EQhFZprdrpkNVnZ3AZij8sveJpDK7QAevnOpzH4TJBQ5yppKKQvvbURCQcuvalZgMAibaTo2F
9MFMUgdn4Zrb4JkDQGVTp7ZK1mPTlXs7FNjmHN6iM3oBCVKxSbMBfahuWCSNEDAU4R0yq+H3we2A
3YpUm8IrF8vy968OgcPwhrShrNIXWF1gVFPjrJPV6FEu0SghZvRriwGYHhWH26rS450yi2sm5Gfm
16ECaOFUxjWDc/Pbjy79Morttp68WIuw9FBDurfrbtibyN78+1Iy1OKTIHHwwEjy7VCBihGRT9ib
sRy/SDF2sLvo9SpTZldGOjuTf4202jRtpSEh02WT1xKEvoDdUg+5W0xQY0TvVaic0JN11OHyeTg7
qEs30cRIRyfiePt58OFIoB0IHQ3gjR+cmOBnVpK8OLkw7jOjE98nOq8/Lg96bvkkb55kUqWjr/XC
oa0FNHWSwQvguNxUGRwrTcJ4oERdX5nUc0M5SkiweK4hUCR8+31oT5OiDuXoDRJR8EFWkI+i/r9u
HNwrL9GZmQQ8oVu0PXgL8KB6O1I1ySLvDTV4cdO3T6iImocJ85CPtHarO8cPgC9G+s/LE3l2TKyC
4JzxBoLMfDtmNFFRNJb2aA8sOKPr26S3KRLzu2hEOAmNAB35nwk0uTxdHvj9Q28aBu8BfrS6Wgw+
3g4MFi5P0EWqePSsEPo0zfYUD4xfRdYV/5mIlARX1vH9vc2AUrd4ZzH6UGvTrJqDN4SiqdCy1xpy
RrTksiRqrqzh+VEIaQmeBXf3arcYTY6649hWXlaMwEdcYPvPbqzElY95vyn5GLxoHZ5W8X7ZDEqn
svfb2qsH9MxA7zTzUVFPHHYh6sW/Ly/VmcHU8nrjyoWkr+Wsloru1mRXUdh6CO5oty32g4dw9LOH
SS+vGS4tW/ztW2AiwUk0pIzFVGHtzOUOlkVDwW+8smyq9hd6zWRRopvSBwQKQU33NB/7G0g+/hMO
RimZrsFTf/lzzywhIkgcP952zODWaQkKkLOfUFL1LD/s7vS2A+4C3+jT5VHOTSrRiks2h3+QtX71
nGgusJcqOi/MRHjw5+w7zN1sb0vQxpdHOnPSlrON2bdN8irW30NzYQiN0a49Fc/6sRudIKaGjRg0
Pee+OyK52v675TQ5IUa+OikQT9/6TSgLzBRMpAk8vdbGJ14DVIXU7N4KiLmHy1/3J4BcbRkecN4d
jvSCX11uuL9iaJh+ITgYRJEk3M/sZjGsq+mYQ8/ZwKqQN41VF/9BjR2+Y0Yg9tyD+qtA5vvKfXZm
PdkwQmBBYhK3rV8kkM2jqMSCWwDT+4p2LW1KJ2q005QBr7/8zWdW1DURHOY6wxWJZ/DtJ9t2lqou
ijovAt11qw2l9dGvugzCX0OhCBlIPGJ2/zqkBEDO1SkBqGAktLoDQOrkeRrFjYfFBEoOltrTe212
OrLn23yAsX55uPdnkOEwYcRcRaeNaK8imXmg3BW2Tu2FRth5CF4UR41vvTLK+zVjFMLexbBMp1a3
mscUXLH0B7/2otadH5DbcY5p4AKuXqReLn/QeihWSrcVtTpeHoVr1upd0CqJcn+n0UCv++qmKcwG
pKpdHAIr+teA5c9QHHbTQXPQfWfZSAMGFFmd6h5OIvmJoOULxMFhYWUFV+ZvvUrrkZZ9+tfRMxBw
SJK2wKAiLIfD0PlqJzXkOy5P3fpNWEaBQqOTphtkXev8pI8ng5eiMzyDaATFVUt9Mk3X9ojZ7X3f
GvEeVUj3Hs+UZj+icXjlsJ35SJy6TM62QZxCKvb2IxOskvEuQjJSALq4yTWnO0UL2eDyR66PNB9J
OGQDeIHo6FDIeTsKYl5KRtwsXp5YcNMzeKgRMp74yESgurGD+Udnn2W8/x2jCPYkNJy343WzRjTk
a7pHY1Dvt9mcxF/q2kaP7vJ3ndn3zBxxkANKRn/3EvSgfSYtVwL2Ch6usKbjGY2llkIuHBv0Da4M
d2axQJ4ygZTDXOhgq8fAKipw4/APSJstSEhVHN+xuLZ3+aPMZXb+fnOYPS560g6h2xjhrS8O0aqY
ZBYUHie+cT9FRR5S4JBF81qVGhgwB3e3iJpKEB5y2Uy4X1RC8NzOqGSCX+3FVgsiA8ETp7OjQ+Dq
9Ym9bTTb2nFBOFdzOOGCwLUKLZ1+3nNR5622Q1BHPc1gdSjdpJopD2pIIvcrwswTaiil6MFfwycQ
NMUwOrkZfT3ptijI5OEWlx4d7DiIz+nK+3tugR2c2gydnodNweLtRhoDge4MqqVeqDuxN8M33MRa
WlBMgGx2edrPnBHKpkw7Vu5nSklxjJAFevIzsllh/9nGwcaDjjbsOtmV/41Tf8VteXljVots0jow
OShLfWSdMDj10OWzznDY9KErNAfZb4wmnY8BThVbxG/FI9oeOD9n+JVc/tA/wd+7oS1SFTIWyqDr
1zZLg7ipKuBW1HYD67bMZfQFPIT70muOtXitOmjahV3wOHda9UVkXXUA169eK78QnweUEB57Sob7
y7/qzEr/qf+CUGdS3pXrs9EwgiiR2KBC0D4FddvcoPtRfARBF1+ZgPND0dqi+6qWut7bTeXKGSkD
TbHSrY5mZFGD1rGi/L7QAJj8P3zVUqUXFIG431cPc9aLCl91XkuETOAuIZLd7lItDF9gnLdPl8c6
s4HNJX9SlLglRtOrz6omQpC4cWYPfMCcfAqI7T6OgAnuuxRRoJ9CTNqVx+vsiDAZl8qTyb9WI4Za
FgVGks+eMZQ2HHskJUG94fTSBdRh0+CaM/W6nMDFyDtpWnQJiNre5W9Nr5V2lbSTl4SB2I0C1mNf
gqQCnpGBFA1+6q6p/jHy/jMme5KLmIiH9uNqs4TgOLPA4gLO7eIFcAh8TiDAx2JIo//PoZbn56+A
py3oXwe9M3mzcOJon2M+8JwlYIM2WqqL6crWPDuZFtaytjLxNFzHBEgFKycEBuK5zWDcDgj8HzuZ
pr8X8PwpmMvyE7q45ZU9eu7oCVhckh42baX107aA8sqho1ppQTp6GBEYPLZlHSGHBIf78nE4d8FS
tncYTDrKXp/yuKnheefuCE1f0KQIiuoETdGALpmg/DUQ/WCLhUspANwrVZprIy/H5u91RPw01qac
jwSZuK0yG/STOyEqOubuSY5G96sPGzAFtSryK0Mb58ZeergcNqxtnfWzUlllTwM+YVX7ui54yVu/
B9E4Rf0OmeDY2WI1Eo67nLRo2Cogxt4ErzVGgt93b9DRcoyNDgEg3Dq5DJC4hh2Nuto0+s6mtqoG
s6JZDPCiB3R/9pcX7NzeoApE8ENfQr6LxLMw840JuTOvSp30MLiavUM6ICV61J0re//cxUVAoQvi
OO6tdb6k90g8y2Gevb6upkNQhM0Ju5xipwfTfBeGxXS8/GnnzhpSgbQBCfItSr1vdwRwYDMIEH/1
etd3xUF2ZncPtsUPnnqzEI6X+YuqhJE07cvlgf/0i9ZvPYgR6Ac89UTKq5FVwDunI3DhFdooSrQl
Ivm9dnGB8Vq7cuqjBAfhHHDqSqL9UCch6gYV9BdwlqP1ZUA2IX+EdZIIpOUj6Ex+IQdnV04RUvEO
8gLJoYH7rZ+Kqo8/ZiihLVo5ftlB4Ajr4AYM/vwxrnodjNJkKSCkoNfktzaAjr2Fk9T+nNt5Ri/C
ASK0gz1TvU5DbINodqoRVH6H4t0tqjkmvkGXJ+bMDqBai0aYy2tClL261sc4bxSc3ZFQvltkzEoj
1W7jJBy+AbeN00PTdVF1+PcxDZsSGXV+Sv7ruKvEUyLsW40KfAG3fleV+cS242bYA3j1DciqPUWP
/5cx6UBLyzUp6a4CkDqgOjzWjDlJ22cRDADNLXfDwdLG8UOvu1c23PJGrfYbgAueSt2k/E5f4+1O
R6DQ7H1E6L0gw7th47fY2GwthLuvAWfOHClJbdoiRVKKuGC1gC4KsRDPstGTqD2EKEzohoa2T4Zb
KVqtCTL/4Tzfxc0Uf788o2euKSmRWCZ+5l80hd9+4TzEjdItensCmXHsIVQ0uXsse8x+3wtLXGlf
ntun7FHDkgZyN9Tj3o4msxHNWohUXtXOHdpGLUKgMtLEuLPbGb0ShYD5lXv4zBNCC8Nii5K8UuRZ
bRmnCIPWDKsZRBKqmvdtstCDVZgoII/Zd6Vp93Zum+M2d1r/ypu97I717qFduoT/hoUn8Gpo1NBy
vSE99bhTqhOXf7rPWgB6tSNjD0dZeVLYVu3yOtbmTdlX9ZXZPre2yiW5xqjApHa32r2UgDOCc4Nb
oc2fHayEPAwPfsy4sBwvbyLj3Eg2GuJL7ccl/lr+/K8YITFQ1cqDinUlTBKPYWxRVIV4oOU7VHro
iGzcOSvvTbuDG4znS/6taqr8BEjL+aRnuQkKEWbjD05BpW4icCuth7QydaTLv/PMcea5wjVECqIo
ymNvfyYYldZ2s3H2ZAh3U3QtSuANLOQroyyHdbXu8GVg11NXpMq9jlo0YeAgiCykZ/Dqp0e/z7ry
Fth1cNPhDwRRuR9qE16NEd/aGHGi9hTk81fquAXupGMCtQUAfX7U7QjQvw2h+Fejg+xGSVmYmJzM
wm63KIqh5odeDxQTUkysvvxsgu4Ru25s/1Bag6gtktC6uCU/TKeT01SYLitpJwNCppmNSnDZTixS
lJQI8Ldc1nf9NMU/RhmWzzIKgt+iVFm78wcjgL3rY8C2xawUoxqU8usbE1W6YJdpaspxyBnEjak3
Wf718ky+gxOSriiq98aSCdKLXCeBKYKxiCUEFml0F4mfRAXl8F+H2M9n+NVh86TLRpLzRr0abqtu
RDE0Z2HCLYW06bcNSDy78gCd2ehU9DlK1OcIStfdBMdA4DKtDOmZBaj3TWAZH8ny5RPeg+OHyx9/
5q4kJ6Tf5ZCP8unLxfbXmdLdOh+K0sJbU+NuQcqtrZDSiW08hoMW3ugLbYbw3xMayijUIIHRMOT6
sgzmSERI/5uoQWRKnQgb3OgwCDxovkzSsK9125bztjooDqggCwG9JdNfhxBhM9FcnA3Ty0w43Cas
hWOtsABAeT37DHx7OGR6+Xx5Ws+8B+wnisdK0ssw1mAhUke7b/NQ0tW2wZ8idCSwFney4amuXKLn
qqdMFczJLRTo4Brg+cwFhCE9YEegO1zJ7mpNh2yGc4/fIqhUFLqhOiGfhaT6v19zPOQgA+mUQiRZ
I+WGCO+UZMqVl3TWgDeljc12aFzzuz9zFJwFEbRANmnhr6vicWu5viQg80bk73cuWl5YrbXa3izo
HF5es3d9S+4BckALqSrXNZi9ZV7/Ogvg8GHuYtHs1b0Nu1xl1p102mgfadZ8sid7olKctV9k15u7
UHPi3YzvyZVZPXMeF8QJK0fhll+y+g0KDgKaUrHtWdCOPqex1SJqbviHwhmsz/iEB9caw+e+GlCx
XOp6AnCss/yiv77aaVJVQvZRS7SbY2hvQZeZcyiarlXu6CXh2zdhj5MMIyqsQTRgzjjbVy68s1/t
EOUTIvJj1sclmfRpDFPdRprTlYcEVu4Wtxz0qoAU7ArTjq+l/GeOiKtTtBbc+Qt+e4WBhPieqtjv
bA/OU+wgEOImKNXKfNc6WJvYpVxsr53oBeADwlGO3mBrT71/suJ601Py3aE/7xwjNGg+Xd6E534Y
dU+Jj5RAJUZfBQ9GgQT9oGsWZ9eRLzYh7sbq+uDK95+5Epnp/zvK6oawEEjCDD3C7iJB6pVn7xu+
9OLzOMjvPQLAN83QmlfC1D+NntU1zENDx5rOLkQad7WzkaYnZHd4Zcs667RNaWtdfSjyscQOBUfg
TYuNCzydFNGAxxw9C7hKJQJD9yJGU/gu0dv+K2Kt0wmXG7//GqWaxO9B5AjwTCilIBICUguJRei6
wbYehuTFVwNuRono1Zb66MKW19LxEz0cDQfEIGgs3Pmsxt5FIFaOYdKiwWZi/QvjEBl/LGPq2PB3
OJNY/ovjj+CSCnOpKwZA8YNdM6DtgMiuJa+1cM8eSJNSH3xUCA66FG8PpI04FjrSjaIUVkzuIY4J
3o51ZevhyUjwfN00tXS1jTFF9slQ3YQAgwD9CiEr9NXx8nY8c/0urR12IxQSwNirc+JGnbG4vihv
ptOwj1WAPVosMPdyM/3KHXDmyWQoKuML1HzpGL797MRKoBk5glcriMJfCRwndItL/AmDerqH+Dae
OnQIbmjpW9dCaf7m9c5cUA2Uz7gUaL6uRs6Q/oynWXnNjPhbbol+K8foWq/s3FTSAyVLJMrC9mu1
/5FfnJLIsS1vmEfMEgMj42aLzc8I1X7890XjZoPS4ACXIoJ8+z24ZeARY2a8zC5+z0kSFd+B3Jr3
UQuc4vJQ5y4SasUYSi/BKo3At0NpOQqDZcn+yEbbvAksrXpVWSbuIpLuOzEit26r+kpsdW4iXbIr
6jMcDq7At2MGMaJrMW6knm0Gnb3XCMKybWT15R59lfhKcnB+MPIC0NgErWJ1GGXtVhn2PZYX4WbO
zVAs+uVGfELiSV45AO+HIm3VCRgh5BEem6ttOEWRlcieS9kV6Xxb1RNy1b41fyjn8Fotd5mitzt+
yZBNTCko6BJqrIZC7yHhUhWWZ8Gzhx3NI58heni4vDnU+yNtLNcYGN0FePaueOf2oR+KLja9IbAq
9zjStRDPVlcM4S3Gz3mKLZ/b3S776leOTQXqxTyriIU1ySsWhvqrK8EVbussrpCtMmJB2xy5NhvZ
V7zU8FpoWqPexX7rfBptBffcCEX+e4bb8KEvwecf/EJJKpSj7/9UKVzGjWaFwUeYYkV256CG5mzi
jtrjBpKFZmyd3lc/0y6xzGOESOBP20JrAZVszfoPp17zZ41x3yO+qs6PFnXdYksK20/w0kWJ8WFl
N8fQLTv7Fa4ZJa5knqv+pRnTOL9NcGh4nnNrSA5+X86/cFCss5NfIN6/mwYgQchpVuJ1gB0PBqkC
5bsF2ZUbB2pyOL/INB/MTYBMwM808cN+X0xxi1IIAfN9UmoKE72savUbfBjRBDT0TN909iKnniqz
U1ee8TPJMo13nnB7SRipcKwORNTqOq4JiekRBePQiMyVG/zQq5DXEINqQ973pTmAo0hiDC1D5abo
cQp7eOLJMj7PTunWVyKmPyHxajMDnCGNNNjMhr1OJ/u2H1CL1GlMZOEHBzdmZD5iBMnQsx7re2ey
2z3+zkhfxLSuCk26u1CGMZJDpkmPSUM8iKry6+WtbyzTsP5RFMphZpFL0IBd3cFzViArmRbCk+nU
JciGOFp+F+XocbDb3OCzPYNhOY15hCJLg/B5vM1cfdZu4Oa06U1WZmN8kFGGR+WVH7bcyOsfRlOZ
QB+QN6XK1Q+j/QXOdCqQqwqLokeVzC/jfToNlXs/uXr3fdbcZNr0TeIUW+QcdfwAaGThtSLxEfsk
snbUTxpaT+bOxCm3RBaibb/Tnp8ey8jof13+tWfuKQGux1lQ1UQf62zIwtwTS9TapFme6R8SHEvH
7WQi5HhlVtz3k0IBHmQx0F9GU6tnrO8gYjmhbnr6kLtf0z7AwAEQ56NJqIq2DXY1GRLPAwJEY5Mi
elRhpWBcAQa8f0p5XUD9Iz5C+RCsIL/xrzxMg/uNTFDFncx/fGBJHdRiM4HcCIrxAdK2k3tKgUVe
SQXOTTEPAV0dwPEG+Oe3w0YlKk5NO1P8mnuBBW8W35A4iCuH9MzbJqQJHACDLZM+9mqC/RQmP5wU
6dEFwCYe1RT3Z+eWwbMEIR0f/nnXkGgQSlKQhnu2vqKI6vsxRxTbK8rM8iYMQZ7nNg6u1L3PTBzJ
o02Nl94rYIfVJ1WDk8co6JoeYWVw4+tI3EDmqh4uf8vyt6yOK8gN0HrCpdRLRvB2efK5tX1zqAYv
j3zf/e0OQiU7eAUS9cuGA3if07O+MuaZnSjhMkA0Jjh43w/PZzU6dgH9y6jM5tugL+gU5EY2NjI7
uxLtwLupwMnv8oeay5esvhSjAoviB/wTCnbLGf1r/zcmttXRaPZen2Bpcp+JCqwc0vz0ToAz1U9M
D05WWI22i4BsQI8bxS9rH1hNWC4i8XBzhjLEOSTKstjYBSgqBo8j7OKPQzTT51qAGvd2WuX4FiRh
abyGASHPBjD+4rmccOF+NzFXSb6WPFXftTY0ilPChdEA5BKRfRjSBKHYjOg6eEmdPlObsLhOzjw3
9+wpcJmUf3RW/u0s2KFr2rJqWy+OzemDj6ELRiEICwJnacVhpH6NNYpRDS+XZ//MNltac6D16c/B
u13O71+TH+YVAm4S/LoBieopDVA/RxfI3kJ5dZ65rNorF+5yq6wXmxolvUgS3IUk+nY8SmAdATRA
cmxVrechN5qfCHeFW1QTEB6t2/knQJtqi/pTfmWfnTm25JbcQRapAzO92mZWKZrSr+mBdrJBBg2R
saMVWOPx8nwaZyaUEThFy+2AZtgqwq5mJx6qUsFRizokS1rL15uTig3hqXJQARu2SOYNZkWatkuR
IZpvrYY98aHDhDTZ4Kjst7/qAIOAAxddj7iZqAW4n0IbPgrsqOWV33tm23Fb0ldbuEvvCUXYi+Bd
XMc08ZB7oD2syqcpTRHf71sz6TZR7adeMbapu7s8T+fG5YoGTwDkWYg1qKSMTYRjEPn3tMIuT2nX
Rs+yLvAE7hPjkWeyQZC1jj5dHvTM2vypjVP5W+iR6/5+348oqi/8QdOZSxQSddydnN7Zj93/4uy8
duNGtjX8RASYwy3ZQWzZsiU53xCyPWbOuZ7+fPTFgcUmmtDeg40x5sLVJKtWrfCH8kuAx5R/e7mN
HYfPH8NZ7leZqfTqSDdFKusD1pV+2/ZIf1iDgw2DXmV78Iyt1JwZ7JJtQjJwCBSvD5UwasaBmFj6
BlhocRhDLX4p6DAt0r7FjC1y1Oi+gn7vAFQjjZ9l9NbV86DXBsbnqj6/3H7ujW9rkdJofCaSN8CH
r3/OFBQSerJy68dYbGLnncXWY8U+Pne9Wt6nyIypRyWLyrc3WpZMkWOhLd/2at4j0lSOGUnAKBwQ
Ag8C3BOzNGzvBtKC4+1H3MgbkV6m/0FtS6NlXXrMzkytGletX4pI8YzQVNy6kR1PTuLuNGlVcFYC
uTvFnKVThJnep9vLb7QKFTYV0yRiKT2KNaAjEWDbY7XqfKQzRHBQrR5JogKbgo8xYtWw1C2EsEAq
sduPWpzpdFkTJfwqRyj/7kT0jQzPIockg4UvCBphFVcnqmykHmHuTGk/H0wwOqarS1PfHNqhbPZm
7BtHmAgOg4FzBRRtfU1S7wLd6lq4XWMJYq+L+jvKrN518NA5IJFf7JS9W09nESBpZvC1yZRf7+UI
Z7ZKc5LOR6gZ0nbdaHgJTcUcfseTo1U/3P6uG7cjQ1nKMy4qttZ6NQb6FSqKTQebrO+8XlIQ5TeU
0u8TRTpZEwrBk2IZjzVqUDvx2FB5kNcXM+2WJW3mMZcZ7eozAm9JgjKDQATDL+WoDqTqGD30uXBp
Y8iMwKCOPIjMHp+dJMJIsdTt+Svi39J4AMMX0GW37cA8hkLYNkrQlYxllB2MCOiNXYvJg6in2J3x
UFAOqEFVzbEdM8Tr2hCwzNlOy2lRURcogoZaoPzJHbxn0HQMZ8u1gsp6VqpWylyBltlD0CvGn9RS
pOhkTEwNfI2eyacyDFACHpqiB+jR9s/OiADFyYGogQxgZ0gaH2/GnHKwRmdA9c9MAfNiRnYwYCWi
rhMF458yQuDOh7TXWR6+L0ZxaNCaDDzFjHGKc40c0WUvrCPT2Nlm1x+eowyWk3aZQk22RriYyQzR
Dyk2H+3sSn9ehBicP9hr9dEZfXTQJFHewDVJiLeBS8qm7kHftn8AeRFtC1m5gvjVYYSlmyVxH5t6
lzyJFmwNKsVt/T4kmzszM0oeAHe0H2YYpd9u7/rrM02+tIw8yD8IauuZXNwyaxOpJtBc5k6QLXRG
ZYzk3BERldM8khbdXu/6TJNwkATyqil3UJt5faaz1Ipq3H7gGehtcYxRMD8ajfxfN/Sjd3ul65vw
9UrLofsnu55UtYhxrZD9DiP0Yzc5PQZMAyL43IknNcICyJjm+nx70eu0g0U5xbZCPk8rapWBdskM
Hz3i8dSAJuoYa/ZlmNJmJ7lhRHwdMcii//asmd9eBf4in8eO/skyNU+K8Ys2IHf7w6nLVHupLEgV
97IeqeMZthlm6l3coC8eoHONTHyGxuJRb1Wn9klVUlpSgNcStzLnThww41Wx/C1zYbia0lW1m2EM
tgjoVVVynzgZTfHQTKse/R2wtQcCTV/7baVnw0dyC6Gi/28Pvys9gBkbxXWH9nQUCAn5fwV7zDqd
rOFQRy2xVWmVDuXvLMBjOMTNboBFM2v9RymyyEIBdUfTJyBB0mczTtDGDLOwD++NwcZUDpP58E9g
Wql10CvUag91HzN51M2odcWI8qAnML9OzvT9qwcm2nF2XLpLAtmW2PygMyuJkB3pil8lSeJJNwLl
0Qb8/rHhx9+ro4NzaRiFMm6VmIS1ByFoRaDHnST1OwjNBo1nNN+/KJ1ip16EB9nE43Xqw9gpIvnW
CuzpXDrjHZ32gFyA6zFvqh920tvNzy4raYoi+eVE9wbKgfODkKXkSzfPUXCo63YsT0ieOudBLbTu
F6Y48TPCoXl6Nk3Uoe9sjLvKj3LJkflV0BNoeF6pCrFlNFuQXJ1Qn9HyR8urHfskO1ZT1Zcfkxpq
midPhh2/qC3t0UtrN1wtEi9G85S8UVE1NIrBuUP4P4h9Di/qIQK7DVjkVYf4fNoo8wWLWNv2iggK
3oesA5YFLrrARMLG8yP4blaJeek6FR8vmuO09zXavd8ko2kHWuJKOn3KRKU6Bxv2i/YhiBO9OsJ6
yFPPQr/Z/jKGAAjfiRoU4RcTDe7yJUxTSXFVq+nutAb9Ndr9sjW5eoJK6DupC8LRnaae7Eowstbv
GxHryV2Ylw31VAuS3EUUWFJwwp7NGM9tUbcnBBO59TK7YQYgJ4ZWfR3a2Bq/tobUqm5Wq+pLWGtR
e1/GBd4fYRshaDQRf+W7GbfQCTeRJZ1zOq38YBgmYRLypSWfsKSQEXQ0EeidckC+Bz5E0Rw6OvEx
ArSmoifHrsEnHTSeyC5yifexJypD/YG1XoCqLgZ6oGWzbn7ERgtvPTvElMpBtlnjj+b0vszTuUZa
s4h6LwVg8TMIGpPeUJon1X1hO9Nvp7Vi7qix4rPTqJqwRI8sQ/KtDqqCm+HRGuMySo5zzPCFMF0q
COz4uJrVzGsHu1Mw1La1n40BDuLI5IcJP/6haC7lUdfmh1Bt5PhQTFKc3yl5r+TA1QLk+uPKSb6U
mBffm/i5MRS3g+xRNjrTONoJWPULvJ5hvlSOErcnS1iBTwxOxw9UEvF7vEbk8pyNZtd42HZzsKxo
Zrg4RXMevpOVbtTuskwenzOUl35BfsdVV88QIPWEYfbRYRyHEPOcSkpQfTSbPvWCFpHQM34D4v3c
2PU9b42XzgSbUVbNCCp3Z1sulKNIHEweAaOY/ZdJ7hrrN3SPHgvatsfui3shwKy6Ubl7Z6NYTPOA
hEDj4sr6XeDuofyaVHn4MsVd8VHJVOWzAU0mPMdRFvvj1ObKYS6xNgO3WDfNmb9C8webysstG4OR
DUJBe8nrxjyGXuUywVzqa+eq/WqnlREnWWz7QReHNdlcZJ/0XNVfdATknlN91n5UhpG9byqteR/H
oX1qQ9UcXasxoh/hUEzBEUdQNOqxGVB2atKNHAPJIAQGIP2r16N+yYxVe+olqOpBUHts++o0Oc50
X8jNfC8PhfH2mx8BQA4e3W8w0urye/65+bsQQ7uu4l0k1IWPDT4ak8stlt0F7OXILWLT+TSXQf/l
zXc/+FGFgtSgl3g1lsdjCIncdLZ8B1GKA0Xq8C5gbne6vcp19csrpHkH7p0+l7IeHfSAkzsnUCxf
yjQncykKA+ykk1F7KPCZ/9LUUXGvG9XwDk/B8Uk0ov51+wdsZHAIXJk0PFS4Idq6BY+GX6J2DW8X
85ju0GrgEKsQiOyEO9bd7aW2No4GBpHUeKlv16ADGUqqPPUqz0pzzA0w7KYk41JAZt55UKBA7RVi
11nV0oA3aR4iQHCVvalJ22JboFm+okYvemjWF5E55lMWCHnnyTbyRIejyigXdArdqaUk+GeLMiJX
U8IJ2LswojjKRuXBGMb56fb7u06BkYtgfoFXJ7QqlGFerxLMploPymT7RivJ90kSSviMRhYvsavu
mAiU3qiye24ver0/oIsvGPmFGLFQM14vagqMz9OBhp6KaxKCjJg6MEA2AKUPyvF/WYqZLTuEGd76
LGDaUQfy2NDmmnGrRwtScyPdmM95EkQ7x+76g9FyAqrETJSzfQW8xdQrjkjsbL+OANgvgPT3ZL31
Tg/iesOzCqMA5GkA69Flef3uRAa4Jhl1yyeSB/IR0GaYuVpoWNhBSRiuI2aJWvfbX6IDAp9uKd1o
bpHXa8pJy2nAwg1BU3XJqTgFisdFLHlmV487tfZ19AK2bKIvijwQspHrkWTbtlGHi47h94tlgYsc
TBjdjRi0A30dgTMfpkmz8Rcns8NdFxTggYnf1Oyc878NlVXD5S9ChvuSfcq47fUz55ZVIuZlm/5Y
26HkYeVkPDCnNXSP2YTzCUJC8gdKoIE7I8jxyl1IG43XNmNh4vQBVNFlnGBVJzRgpfJsBsOoHIYq
TNLTYPeYPGDo3NiH0DGr5uOYd2pPQTGHxXMoQeF4PwuBPAv8wsV8i44qbgeo4owe8ATbH0QzMwJK
Uu0XYJZe3Yne1/uYPgdqW4QcBwbLGnZXl4OY0cGy/K4ukrsIN897IRf9zgu+/swoj0Cvo68CafHq
/TpOPFSORCAt0X9+6ucm/Y4tZ1m5mtopGnaaVnQpcjwRXLWpyzM+cfXX27v6r5zX60+sgU8hmDMB
p6GwhlzIbZw0Aap+vjZahXoAd2IWz2NaNf29XdAi9YBWO7mXUSJ9GrAzbbGNkrGHhrkfd98jNGXH
QydhSXUHoQ2/MBn91vq+TkZLO87SiEmRgp/kHi36+vPwTRg804dc5sDr85EJS6rYNDpNC0Uc40TJ
cRLDQOP2y9kI0ctuRvSJvhfHfvkV/9w+I46fThM7hl8sjstdypDArWJ2uKgzdU+3aDlLqw+hodFH
1KRtvNAKXi+W4L/ShTLECIma2Oudaf42iNFKMFuJ5o86SWrt9ZElv4u1blfWYuN9ajwhgxmZbgmv
9PXimjyEWmqCs68t2nbhbKZeNxt7l8MGeRlsJ5Jp8GURfADd/noZNFFaq6l720ettnsPH4/HmzFM
f2xVCU066pJZorEmd2pNlc6hgP2SUhWkhaSNEP3lUMHc3hQvkLgAttF5DTklZaKULgILXY6Pjiiw
D6Gnnx3tNGkuVQe028M0NX5fM0sHiJz2zXdzIOPAWyqy++FgcfvLR8h4zi9b6VDbwhtXe3ByqnzK
P1UqPfR7cOLWRIHSLaYRzptjzSKFvzQ0AaDTEltH2SEP+I+J7dt9mx0xr9buNGA4b7+/EH9kBsLF
QvdUXSU5pSMHZjhRXcTw8r2ps1KcBgp8lep57/ba2k0wmhAVk//qe6yal4OacYviakl+2MoHeuDG
ISJZ3+nubZ3Of1dZPRANvaTW9ZTXpsYC1E6Vn8IpGD4lGArtLLWRIJKFIquxwLDJPFZfKBjjrErD
yPZ7WRmxXp4xmCR243JJb+idUzOshypv7WSIG1kODCaO4wJxt9U1iSkQHfZjCs1LPcKExsjEeJJH
vCIZKEzHBielj7fD3dZnY6xjYSPG/rqCBeZyMw36OFp+yrt8ELhre4DP7J3UZutdLiM4IiupG/v4
dQxwMhBD8YAgGx1I53uJwbeDZSd9FTzPLlU7Sj4GUsOervjGZoFipy9UO5LSqwvDpsWXNWQSfjZh
9RFXUuhj8oZXnBPZO9n2xmcjejOIo8iFfrauJoju4PQK2UFtKiqoOVND/SVp0vTAlCd7D6Uy3wHn
bUxaAckhAQxun5uDoe/rVzph7hDiQxj4dH/D9+hrWb8BSmpf6U85nybwj4ci7QiIInUOqZqbj3VS
BtNO5n+dywD+QZIbpQ8T0MT6/iKZLVGEK8NLadJax/M9Ge9FMk/olKBR8CUioXLwrIrSyHPUIiRJ
V4oq3glyG+9+Ub/BR4rsDbXL1ZuwohwqNSBsv1NkMbuOLOUzKFBp/lOIgJAamVG5E7037m1aNiq6
XwAKkP1a7WfdQEA0mhwJDx0R+xP4jY8lXnneEM/NXRzVk1s4kXAHKorzm88rvPYFlQn9Rbv67GOY
G5UjaF4aVmd9HE181JzCyXbO69/gtkpMEGpDMIlqdckSV5d2ApE0FE4t4XgwyQpO6yhSDQpun246
gjFwgXPL/8mSlX5M4EVjauXM8QcZs9EXVRGG+JRHaRK4JslhRNVkiOmhjPMyd4GYIy1bKbWpeI40
dDizhFKsnLpOsQL8mhIZ/6A+dGh0Yi4vjgNk1nct3Er0SvpMGSE4ZfiDReZsY6Y+x2P6bsiYM7gD
uHXjrgpD5RNMBme8U0BXM9sIB+2pHdvgKzo98VPXFJl6SLHmbo+MUqLuPMODfRToX2GwNC4O4B21
O0j1udaxnU0Xh+Eh1qdnM4W/76VI8E3YpvfKBxwnTOzKjDx7GoooNw+4phafBrI1HB7tikyjCyQc
q4wYWKnXTHkDHLPurPaQD06Vex02dKbbhQpucwbzoSeumQF0P5IrvRv1U80sp5yKR6OMcGzCiwHz
cLvIJvVjkSA5BGRcwzA1Se35UlCM/smNTv3ThwC8q5l3fBzDPv+BKGXquBPt7NaTGVz/hGusfWry
OP/JSDP43jdh88vO8F64JH0iPsOtwhTP5lEbpDd6+x1UWohciSVlJ+zCqPkC+kPYYiIqlUFtS2z9
cy5ZZrRz925E7iX7BoDF4Hmhgb8ObnNvt5rS9xJ88/jrPKkm04FGsY+6XsQ7F+DWUuhII5JBHk6W
tMooagyO+RkkKnJRTI/Ir5QfC1y2LjH+rjuXxMZdu0AaVZo/kAOu7loGfEmAiZztd0xM7lJMPh/m
BMOs2xFiIxzaCxvCWFB+VLKrd2diLIVxvWX7OJZI3/iA9X0UO3IMU0WzKZlKuxwOt5fcejBwKCB/
QFXJJC+rz5W0YcKAjwJ9RnZDsobhfabCXb29ytaXIvfjvdEeXLpar1exo1GpY/Di/tgq4pAO+XTQ
+/EXcLJ0Z/ttPg8RFs76wsnVlmvvnxpQN6XMNCOex8KO+g7/SQxOq2BvHr79PP+/ir56HgkiaJEV
ANFodmZeivrFmcFR7HVwYO9uv7qtB+K+ou2/iN0gc/D6gfC3t1PM/OhjKbjUt7S7freSlfx88yrc
v4sd3kJOu+qf4H9sZ1ITOX7YDvlR68v5pJRl8fZTBIdQ5lICU0dKuXptCfIPOSZ3Dq4Asa1QoY2B
c4er9NjtvLSN70PFRJNpkSxd5Chev7ROFkGetw0zi6rvP6VjAlBA1VBPY4pehztJzNZiOjsNfBWY
ris+ghoMtF86ChvIGMEBlj0o3HaYXFzF9jzhNpIXBygw/miMKCwq3dfPFZoFmYvKLCaj/SF5+Hsy
Hw9SO9HcuZSqDkDAYP8sItzwFOrux9ubZCM8oZDMp6PEIXVax4pIQ8EqF/TdMa/OXWmWcAQdo0qH
ZVvNn9A1CXc+49bjgkaEhstIiH9We19k9FoTwBk+ghDpL3C/GN4ObSAOjPuyBykDgwkjQ35ohwZ9
vNsPu/VVoUkwIEVoio7/em3UyeJ+qa6A94pLZw4GqY7RWO+Bf+jqTnzcOOTQuzS8TqgI0NRaLdYS
QAJhlRaovNA8NpqTP9i5mu2scv1IqFIwNWGAsfRI169z0HrMFds28B3gDncgG1q3b6Pyw2Tt+n9s
cNZQNEZ/zICl49AYXz0RAFOFKXUU+EVNo+dAlT5Hh6VtFNPG0OzPlBTN6GEca46HtsvbyStzXM9d
vdILbHF1nfzwaE2tuQezvd5Tyw+jSQwXA87aWgRERmHIbIt4yU9EGJ7oe6Y/ERjVTzgQKxUye22n
e+ocNrGbldiiHm9vq83lFyAVkwmC7foMTXaJ4YasBH7c90buYZg9D8gbgf50pbAt74dR1r6Ci8zi
YzeibPbmDEOXSfNojKDZTbhaBZCywRQTr40AYXBYP7rkOIdCroZjETjaUx6me6O6jVqXC4W62kY9
hnp3XW41TV0zWS0DX9bwTx/0DkYpagfmee7xOu2VTj4aSoILSGWPH/Evxl5SH6un2y99a+NTcIEg
oWFqXc2fcFoY2tZpJD+aRs2bnQnybNYVR7WwjJ0zdn2SlwuUlikxY6Gyr16wlbZmWI6l5KsTFhV6
Qj1tqbn2P+wiZtTopHHxLFLlr+8BS3R9VRT28laT+SQrGTaOXZEcpxQpqR7rlEOWjtohthBxvP0q
l7/5dXXJ/Y1LxCKmCWJq3eSKeoh5gdADH91f06tNTX8f9nXh2bJUfJCYQOzdrhtq2TrM7+Wssub1
tBfnNx2jr87xBfCQpW7LU/UHCmFh/WQMwsxPRd4XX62u0z63Q6FnnoWjveUVgR2X+FOXzZ8B6t6j
VrZ0d26/jK0oBx4SUPWiawGSeznt/2SbRmqLTG4qIBmZkeanYUzTZ9lMVMRaUef7Os6yUp2gjxc/
ZMkJdRdp/OJRiy21OYy9lQivliol3dmC150dIKikI5w6Y+kzrX5Umy5qKI1l+UksP819/q5Ehvwc
O61xmUMlO5Ie/MZjWxzCrM6+3X4j191C3gP/o4ZBMOLKD9As1Egzc7qFoWK+74v0kEaNBxApe8jK
CNgbapt3t1fcONugg/C95dq0mYZorz9BGA6ppNW14ztBBADckYdjlCny70qZ345uoLNLUsl1hqox
N8jrpfpqhu/F5NSPrVz1NKnpD1C+up3Pt/lAME2WSSO6W+vEI401klRaMD4wPcxMKfyoMKAaPotR
o9h4+9szoLnz1zApJC1//UhoUKl6MFFChyagQrCnxQFJHAOf52CvBly23SpyAMYmYHHvMcBcj03k
Eta6LfWOnxtGH991AxQyN5iwxnAxnZpKTzZjkOjqYIfPMpaPe4d1I3KxPmkWNQH/WgN86H3YpFjE
EdmWxMGGGHAUWlcfSmvIPEhre/reGzcBQHAe2GJgC51lFaPhn6rKvBTzfWuM7ymGdFT1472Z59ZT
0WyBpEVCzgW3um/mQWIOQGHih7NjxhcjVMrnPNYIw3JlBf0RsaG3Y92JwjbDXCQJNpAVI5aSrRpS
xVmj9p8qt827KhfBezpx2R61c+ssoC+LIgyNFwxNVu9wlvLeGdmj/lTJI/Ku6B039CQ9GXHjne7s
xlJMB1HtZry/6IKulpIFCBhtNjU/skDRH8XI5IOWmSH9qaI2zY+3z93WzUFrFprVErhQ11gtl9aK
GAXKRT7IzvrPmGuIgYE7llM3yaiRz7Moy+lJa0aB2n7YIBAzOLCnD2mqNnRhW9isx0mu5Gznft/Y
tTbAGFpQ7CW6NasYhwBKneYhFP5Ml5qvQg6/TkYhPd1++o1FnKWso3xDnOpqUiZHgabg12z6SqWG
nkKn0Jdm0P23V7k+GktDCzQOOHbu53Xq2Qa10usLcLG3y+pRMntnxrMrNgG/iOQlnkN9J5heRzgW
XDRUaaQYaF+szmKK0qXVKujtweMLHjtTz09T7FTPJdAgV8zR8A2uUeE5idHuNP03H3W58OnhAc1e
h/FWCTotkQcLkPs0n0GNVQyTNNNTIdwyidTeroqAervBkJN7g0H4VdRJHZMJfw0sNximczkFyl0z
jNabr3bkfpZmlIogMTngai/2KkKb9IgsH/IyPC9ZC98VjfjpqEP59veHaimNomXXM3FfXYO61Q+p
OoLIRDVbfVB7B1h016I720jKScixsdOlvE6TmDRCpEE3j4kxiruvr93GGpLIhHkFhADx88SMm+OE
0oQ3SMF0kRJ99hDueatruQ5uaGFlm9xGXMPriR/ADEcVbcVMtXHMQ1xiD8KGqo6LAvzn20fv+oCD
WgS+sEzYHOqUVRcWsE/P+lNwN5lx9Di0Y+PblTLu2Wpdx+xlGa5YFNd4iWtW8Kx1aFzC7bsrbV2q
PElRygOURDx4ZTXdGwFsLkbfCwjtcsLXGslIJOuExjy4m2UzO7d9hR+TWQd3kVLvIb3/zj1f5UrI
VjLWJyehWW5c0dcUzM7s3GyiizTb4DIj5Dmso9ynyCA1s979mvNqnA4lyuumKzcZWkS90RUvhXCS
4hhaRoGC/zTVXwujzP8bC5pOp170c0mnISt/RqwLV6we68DTjd7KvETU4J0nzZasD1rIN1PdMMSv
1s1EolsIHcV95pVFicJurqKOdhB9GgYHLtP5q1YH9X/jnCbgCQF29ShIAeggss9oGy+MVo9Yb2GX
mM5stqK3usGrxqD+YEiCFlcuwgivSqHlX0UxIpIlmmL4I5KwuQNXZCiHqHAUnNrHPoPwIYv0aRI2
NJg3btjlhS8mOkxm6TSuayYYiHkR4IB0CaY2PDDqKfxCBeBwe5WrLQTIlhPIGaTiAiy6CjNyJCFR
0E2S34IJ+6zLlXbIhNI/RAF3+u2lrk7g36X+qkWw0hVc2Y6QgTAM0BlW08ZHbWjUe1HkeyCCzVW4
B+gnLW2BdU4vsr430fegmTZmzhkVSelYwF/beZar2w25FuRLFp1PiBZXXe9KOE0y2EbgM1xUj4HV
ZZ4iqfG3wOmTi95M8Z63wcZ3osuNbu4CfONCX108jMJaU+BRfMHYG8naVrbOAVg8N4qGvaroGtDJ
w2E1z5SCKeaiff/6KiiVWa2BZUq+iIL6M5Wl1h2WZto7pUvE4NLcGIZDnPXZCNVRjByVyOwuWAaG
T4maTE9qMcnPk6F1EY50k9S7Zakm9pGDW/xk9Nzsjb42PjlRCZ2VJd7yOVbvRhFmMnVQ2XwrL5JH
uenjH5Ar5R3ZIG3rE7AE0w7GoMBzVjekEqZSVpsOxCpbihnCR+HocCdrlBhzA1fuLh0mW7htECPR
OuN6Jd2FDO3xCFc6+yWPHS161IpQGlB8H4xvOAHBmIqQitLu0iJtZpf5Y2cdR5ngeT+g2JN6RmQ0
0aMSTKmBWExuJsjIqp1xluJYaj1YB+lLMenD7LWDAV4RZcyCCIfCoHY0rL6uT5FmBCWtbhmsBTgj
8YcucA33LQjUPYfora9Aqqnyf+oilKZf7xrJSBQD9wL6uIkeEWzr+aIFNYTS21Fk6ysssGrUgxA7
v4oiQ6uORtEXgV/rUvGrN7TofaVkk+6aCNi/GfPFSQBgtlytaHE665JIGRD5oD0f+FkypNAOheoa
apa/A0k3HG8/11WmviwFFYZOFT3Dq6k3Qup9oAVMJ+Z40r3RRPchTzP7OMtieNfS2DpLBVY69WSa
/91e+ao5x8qLAB3BhQbuVX94iBCrlOzR8WsHiKJbzalxF+e0BdBurD3JRpJRNTPgdbkhjqDwy53M
c2vjgJagcEcUipCz2jijImSu09bxjSKILmNkCg81gPx0+ym33i8IBpmmLdIDMOReb0/0MsVgBJLj
61aDxB1+NMM5M6Ls+8Llu5Ok8aUZrdYDlPfmjgHvl4nTch0x5SA3fL2yVALewmk78I1RaOeq0eTz
BMoJdHFVvLVjQP7OWeZkMEuj97K86n+av60+oPC37NfAbtJ3hSoX90XdW6emGvYqy42vxlYFEbKI
GV+36ealRYfmSnhBUbz9UmvhwvjMhx35vo2vBq1qqUsYL1MrrN6dWcLmmHQE6LTBTv+E6jCeiwGG
7bFqRueHUHKNuGYU0TlPq2Bnx2w94ULU+QvXXSZFr1+mlUq23TEFu1Rlb5zh32vjQdZhXB1u78zl
GV5n1gCd6QVQoDOTolf9eh2nE2nB2CC8CNh9R3DmdyIfjk7cTXd4muz5am+80YWqBk2UVge7efVG
Z22OdTUK40ukVfUxyyznVPWziamOmXzWarX2VTtvvnVwhHY251WFufCQYKhw/AhzDP1eP+eUlg4i
lE18yUwwfpMyGOcuy9JPMGa1+0w0f+DHBzsNl78RevVyAXMiwIVJBYOpdQSfcxOYoZVlF6gJVXCk
tywhIWSXYetao91Px64t8+TUxUmp3QWT0g6XHEQbsLUhCr9m+PlO7oxK3C+Y/KrhDnpcVEfa/jiH
qE5vuFlbtp2rDWxTt9Wl8KxIk6m5jdMYNmHMkD9MkaZkl2Ywu+rSRk3QuaXVYZoeo375285nuASS
E/tD1TeqW5VO/AC2Nvxm4rv7LQjl8U8cyth0hTVYLzfqHPUXeIvse4FZQXg0EQOKHgwDP94uNfQn
BrTiwWLDQtYXsjl7aC3Xn27v183vyLmnvgWxetXfrZ1C6ccMzQJ65My9cqF0ipurzmi4bR5W5nmc
MW/zJjjB2s6R3LiqKKpZGN9UehR/2SH/xDf0WmKkzPPoklh91p2zIQ3BMbahbjyVadu8Z8OPPyXw
0h9Ii3v1HdquzLVuP/51n5R9/HdPLfk4wWl1X8WKlvWjFseXOUm79DEzuLbBMzKxh0hCWHJ7FFWF
J+Ge/BOG+vRxwq9IPsDxbSNPqa3hWQxaIu1UJNdjbX4W6obg7pH+gyKzClfmNAZh2xEqy6JthyML
tZU31BXMlokhpOI6uRIbZ0UZqs5r59rIXKM19cK1M13ZqSq3vhOQYgSlNCY5V0gVvQcwQTsgvKiw
8A7LmPOYVHPwkGVgrILcxJ9VKopDPEE4TBka/7r9iZZHXR96AIvM/dB7vC5ggnkox8bJw0uhN7Vr
S7PxLiCp3jkHG5koAuMYmYBSY1Ou5+qzTQUI0YpVQipNYE9oorDKaazFXujcXmoZnjLaBa29Sl4o
Q1srcFKuiFR1jl0/6Y9aoowHNCzqnTx0eyma7TwWHNx1/VyFPVlMEoaXJB87nK1k/ZAXQrj90O9N
hTe3LOUsjltYYC5go9c3QjNmUVFif+hnRWreoztTHKVAMz5pUtE+THGJQphcZJ6MQuipmxSYXlqQ
fbm9VzaPM4j/hUK5MALX1W6Ns1gcKSQyvTJb3xlzxuTAdVN9aOUsQckEy9j8PKV6BKY7Jby9x0+j
FIcy1Mbvpa5IjquahbZnSL0VZNnBizEFTktX8FQ5zYVFFAkv3G3DT6TYJ6DsWSh/toKuvUdSE0at
OmIEd/tt/O1Pro4OolFUIuTjeJHr2utPgufkwARRii9MXdCgrzFO+VmCS38pp1n+Xqh9/TTMVlY8
qclQolxSy73swvZL0NfJGopSp+usJxRwks8CGd3MzS0hveANOBReIXrlk1Y5c+TGRV0PrqyNku6h
YqP0B9uMZroKUtWchlJX4Xw7XKz1WLWw8frEesYTITMuGtw/rKaiBt/aSETtD8YXRXafY3r4G8vf
gco/s6ojjnB/oerI3HgoAEXA1ucseUrmuv4tJXE5eiU8AADy6J2gjZRHiXZMizJoiYxz+dLaSqm4
CNjX6LIlWv6R0lAqv7W2Ud4DEG2151BM6THXW9He1+2U/KqjzPgvDqPx984HuQ5lr77H6ohU4WzP
qcbuHI30RR1i6zg3Vu0Veiru3rwSpHsg67A4GXCuY0w/UziN5EGXWQf0Zgz4dhXjYB2KeDI+3l5q
+dGrTbbMNRavTMZD1rpMKdoaAWapiy9D6ZT3nUAZwSyb8nB7lY1IhvontRBzLwSs1xeiBQgWy4Ep
udAS77/qQRo/FE4Qnwrcc3bSzGttUoCSJJkgWwAT8KdVgKY7i56vESaXUXLql3aUxY8ZZuEXGe2X
577qxg9jU+UvSj3E1V0sRyM+S6PWV8dRt4Mft597I3Rw7/JmKeuR1lhPjiIDhPFQk5+AfWse7E6g
QYQ1y4mJr3U0ykT95hiZufNJN4oY26YdQ9QAoXol6NE4mVTUpRJdarS2jpARIHcggPwQ9k3n4WES
fv4fHnIZxNGm3OCKIczVi5CnvCRxTI9pUSt/DpXC4o9ZHHxn+j8JV6cLpe1EyK29ayNfyQwE0MgV
4oZYiLQTM9tLRLkbu1phC+yoI/vp9vNdY8zYUdQrCy7dwHxmfQ/P+JJ3ljpHlyYKoCgDEBw+yXqG
aHcX6MieVWH2UYKD+asugslvhypDaq3FnfU45mPtdZ2cKKdaDPXOh946VQs3ESIDm/1qThiqUCWa
PiL7V5X0YZSs8f84O7MeOY0uDP8iJPblFujuaWbxeI393SDbcdiKfefXfw9zlaHRoEmkJJITqRqo
OnWWd7mMoe08ZEt2NEvbedWr4B7FInnI2p16fReJeDCLsqrjQI0H+X9Wo2rnboEF+fab3jkuDgKz
8BgIFniGbY4uJta1szh6FNQqF86kLX7Sh94sp7MXZlCuehQs3h+ZgHNwzdLyo8W+DbXjVKC62WFl
WhhC+LoZyRdTYSBvIuRyENV3ziXYWoTn8VxgxW1zATGxVJLFmATV3Er3Q2r3T0uSSrMnyPq7cyGV
an9wQnY6DBSFq0Dxiv5hqPz6s1UgepVI4YTImmgeazLvz61lz/fIispBnMT9vWG2tsSEL5X609sf
c2d3roeGedZ6dG7m84O6mFYum7QRKy2/6FbyY6il8lmt6z9vL7S3N3GVgJsCeh0owGZvzhkoo2E9
niVawx+AC/2UgRsclFF7i5D0g1ZG3IMu4uZNhrgiaguNiEBp8dmZUBCNT7GmN0c00L0jwGWwAmBA
od1sEslQiiTueJi+Gz7XtKEvzK6ts96JpIHIKFde0sCtPtgne9+KWhWkGHPHWxy2WaDEglMfkUTS
w+emGnPPVvCFMcv5yMT5JVpuMo6V/04rDxoWgXVTs8PY0NrIrEQAiXcKz2rf1ukHZPL7fxrdQPkR
+ggKbVMX6b5Gv9FymWF0zxVqE4Bnl/hHmg6oSVpJWP1sgQr9lqOo/1yIDs3FvDCq2h2dyjpKxm8/
v8FcZs0mkCsGlqG+PkgcIb2d81kElWZjRdSHygmt4eqgcbC3yjo3k9cO2e3cxnZ6kl0rokM2Fomf
ootymuusevfBZBtrdG341BC5b4JCH09x19VIMi6mOLPhxaVplOqaNbAt3ns0GdZAJ1mHwAxtbgq6
xk7VdhzTwJLA0leirU5NmR8JSN2eGbhTdIA4LgrN9u00MJ+7Po+6NA3kDv1XV+3qpfPQx7A+hB2T
WVetJqU5DUBOjqAYLzXY683MRIq0YJ0TQZLczoJNiimUJZM8AB+krYlIq9reoPbN5FfYgsRuqiy6
M1JkRWV7oR9rmq4kT/LPSqj91wJ50MEf0x5KJbepybBpaPPfdd4pmEjVEZqGMZiA6MEpkxjwKzDx
P7Qhpw8G+qmmBylC/6A7cfKpVkz0UmrVaUBSlLk2+UunCGz/us42T2iVakDK40idL3yvYvYSsaDc
boSDLWAwt3oDQ1vJO89uVmkW0eZ64pWVrH9btBK69OAYhJy0nCkAddHYiAkZ/PHbe+U2BvEqDfJ2
emcoGW7nC8DiwVNqKtdj0aUXgc33SS2rzCutzDkI5nsbZuXaw/8Fq3MjkFOFczxK2pQEEwKnLohV
85eeNeB8raH5DCcFh7apfTcWl0uQeSwxli4cStCbEDL0naLVGWkyyBHlrp0hvMilgyXcpEo+cM76
4OzdNv6Aq1DQmRR3YJpvOjpt06F0VKSBYpeG8JMs1n+njRkqKxkwQymWG+hszU4xnkC8WL/VqEam
/O1vept/rGYbpDsYpu0Jb6VxJrXhQP5RpUXoDeEcfaEXLe7becwfzE6ur7ra9MjK8PsP1t7bT5Sb
jDl47beI8gYg1qyOrF0I4Xgr/nHVUNZRxRVHDd+9uL06nZnUIXTit686k2pKnJz9FCIifJrsoror
nbw7iNu3+SPy2iRTqJ7QEULZ6fUdJGZt4dyaWaBKuVeKPL+E9N9duUbaBdjFQS6u7Lw/PIfWopVH
upXCiFKRSUYJhiZSexVlgDky71LQb1/suGjD0xoNJt+IWnjH9kA3x23qTHoYclBFTZIIr5CwLrwz
R2TDvBCi+n0qR0diKS+wuk38pbO8TrCAgHJxbt7JFBHx0DXjLotwBrgswF9AwjARwJapQx78QUFd
UD7VfdV/iMJJ7zxwXkN5SvpKfJGxYPwHK+B8uTflpLwaqtytstaNjklxklonE4pd6stDYkNAFHJV
XgX9LynAJ0cMnm2vflAhQizTKQ/NNgObmQ7twTbe2VsAjVAEsdbSE33K11/dpJORzD2fQUEN5Iue
646roSN9oMForSpO2xfJeBWzTpgOICY3L3LRkop7HKCRYzfTHCToxStuaTIfA5onFc09gE40t/uk
NpSPRlXqkqdljC/c1lipbCqwvBw1r3kMvdSSi89htOiIesBIn9yplztauq3eI2w42KWrYnuQn50e
cKKXRoVovGia7UfqESCMs1nJi9fLWfI76/SeUeRi/sr7RftklPOouQoQucSV2zhJT5k62aYf9ZLR
+q2A0nVS+tpU/XFgvEuXxZq+lY2W694wztFdWRpj5+aJIv+vrpLwT16F5pNizrg4WIBivySj0H5B
oUcisSucyrkPC8Sb3YrGZ3ies2X40SxxLrkEcZQWRCSl4ynvIdQ+WBHdQbccR6nxHayUv5JhSdl5
wWjsOmdC/tsOC2t0Jb3pfuX1MHN+wW5GaKGgiu7S2UiUx1Svp29Kg/P62YYAb5AXzNpRubvTHaOK
AaLFU9Bkv7llZzPGiQgt8GvTTkgz0yv1U72JvEjOpw9rn/DJadOSiVlXPOZS1/sdMxTPsnr1IJq9
VNbbHQfaaS2owHHdAvAjVcuzcbaviJZo+smJhrjy67Stm6fFmWpOlhon0X3mOGN6yTuyAxTupSy5
a9OpMdyuc0bnAkwrnM+aNqJBn1tIq2ToIBuuQWvefmBsMvd/ZKVJOg+hJNreOdvlq9wbrcABdomR
jI8a+D2TNMjlp6q3h+pcdtn4KxcW9gDonivlo20vzqO5zKbuN7HZPKeGlH63KwxeIWPoWc7/NrX8
8i6fZ09qrTF1JdQEfiTlImfn3JI74OJzQmGyxHo+foJUzoGZEUYvgmHuy2Bskx5bYQLM5AtnVj7I
2oJdnOWwzw6CyU7iQ3GxQns45iQG6xXzr6HtUCOes0ylc1VlXHJrNa8dt6PG8keFPSBlbe3HZLoH
q+5tOpZFoAJuOQOm7XguLFfAbiPZ1xh5Ajc1QW+MWV76SdUzzepL4dl5G3pdSzoqq9V4j+pWc9Ha
+Qhiu5OPcD1TjvBbYPre4EjQWE8ZffBDoJb5Y50tT5I6dSdmUcZT18sTqva5dTaMo0bwzmWqrtoW
iEHKqwrpJopb4AYcrVo3u+wU57BNZS+tHf28SjVe3s65dtqVXFTMDOmE8KlvWhVTwahVxwfgamdT
9xFhHWx/UxsMtttqCzNgM8+Wj2kyILlv1TKTTAhhffKlH6Xlf5qKeEKNOCNsJzdKQrl4N8IM3D9Z
zMqQpJK+adZMWK6Mq5SILTXilCX5EmjTmB+ssrfP18kZ8Q2SyA3Oi/+Q5zMke7wNU4nhFsDZL3Pm
NOvt0TvB1GcWjsxGnBxlgspO1r0yG5i1G6BfbxB0IPNHq6tj6RqFop1OWhOtoom5Y4Bd4T/pIPS7
Cl1oY5h/TUYy/SEWdZ/YNwxXi2xWMO2Ntc45mUpo1Hdkm5nqh1Y1/DUDNGOYZ6XS2Z4a5vcpNemn
g62z++vXapZ0G0j1dk5DO3lU1Ah+erUQqcCRMtM2UtECElBy/WHWsLGA/Bmdq1KR76cwUhuXutjw
4IPpTyNeKV4rDdIHR5uk82L38udobsc7sCjSd01vp0sspCNNn520GME8bjRqZ2Co2+q/dxardWIg
x8QRcU2XPL6MlZ7/Sacp+5LkknLwknaOMgSZVYmJ7sltuzHOajglHetBnxK/BQyT2iuHvnmOuPSP
mAe7i9EQt/DBRpFh257uEO/HuM6UrvPUpz4tKFxa0Gm+Q4rNOL/98XcSTbjqhMYVoXUr5Vii/4ZI
DM/FIHnylAX95nI2tIOqdO9rrRhndjSPw3d7fQPxhKRTcUGNIICeVPUiTjotoktEIuTHpXqEsdt7
gdx2dMGhpO30U6GiNNiDhNcpN3vfILM6Sfiou6hpvL+JSmRfRcCYxihYcW8am3oYWpOI1kdL5u4B
ZqqM9LKN6ZcYkoP4tvtUAHVp3608sRtoQDcyZu0z6apXQ/LYS850pWvZ/i9XYst9e1scLbX5YJjN
KPEUpRwvRFnOlmzTWoNL/DUKk3cr29NZ51ow+ZtpKdiG13vDAgM4QvMNrymWPLHbz1rjYfYy3k0W
QeTtx9q5IWiLoISwFtTMz9ZI+K9MSGo6NQVTAt8866NTqy/pU5wPqW8Zy//qPv6jt8p4cDHvvMl/
L2lvcoCxWIxsMhbnqpgJ9DDc7abPJdqpA8lpewQh2Hs+2gVgVl7QztuUq14hNjJ+H9fKNosnCYea
+6xu9fvCbFGfHaORS3CxDvpqe0+42mOsXRf6altAK3+4dG0f2nisyllgxj2913JRz5ExlgfbcieO
4IW5Cmsx3ELndrMtZ/xblbYjpSwHqfMXZBn9UeswztOTxKNUN09v75e99VZR1hXDhnHAdgYMOzjs
hwJ1h6wf0nPSjcvfY2v80LtODRJzcA7q8Z03SXVGp4cxKOnqlm+eKEkhiWbFmsQxmsQGrhU5xjsX
pCWP/EZ2l+JbvdyftzzaqUzgLcI2CAi+44NWGPMTXR/zubfhGr39EncAXgY6aAh2ocTBSH07DzBM
geuZGa7qo45ynuZc8qqp0P0JXMZFUqyZQmSBWAtB7anRqu5bPmaFpyqVdB9FdLzf/jl7T87Y1wS3
wF66mURpNeuXjgq5CtXT0wwB7o6cTjpFdGoPUCk7xxH9GXbOeu1x/amvw83QDOFoDXD78EKbH6q2
jO6URJLPzRKJU9Maz5NUpgfgk/UIbApsUAHcQ4zr6Z++tHz+FeLkNhcI28/SNW2L6OTMRfaRWURz
oFe8+xL/tcrmySo5L038H6TrYKYJ9Ti2lm7q1ImLLjTgpbe/2F4lCT4f7itfa3Xz3lwRfSgWvcP+
7QrNw/qJKbpxHZGi8IcQhgCpqKM91zi23Xfh5HxT6ky3vGTRgJLV4btZ7lQXEC7WaQVlxk0trTUU
76lGalbNsgg60xKBEzlHphK7rxeJu1W+Bur+tmKV5NSK0ryKglYzpsAWgGhsI+6eHCf/D8M63imU
ANKklS+9ebcjiMK0rgHR2lMMBFN1ijsx5J/f/oK7B2FVfaP9QGN+e0UgROA0dgg0OsSFw52tGTcQ
M8NpMEUGdxBJ6/VZfGDFtfcOXwI38B2up61OCOAkZbIQyA30OWrpDaol5rC8zSyENPz24+0utYpK
EN/417YYKQmfAv0y9KNh4HnznGG20cr5NUS+7SBfXz/H9ngD6kCkGwLJLbCbCVpTyjW1GgKt4tL3
tozkSp+dEVFN/bwf0x8UYMbXLpr+Q0sacKJJ8gmSZWVzvA5m44SADmLRRPG4ci4lklu+lfTzwQBi
L3xRYNEuIZ1eZ2evV0GhXxkNm6MO8BgtkEaSr5mqZgd3gLK3ISkcVyUC3LZg/b1exuoVxq0OkmVS
YyyRi0RVDYq2G2bFNbGoau5Ca9H+MCBjkNosylT5TTsPzSUXi7H2raahcpkEdI5vORZw2nVvxG4p
lvxvuVia9kR7Uz0aBe1ts1VEmbqGTgop7OsfrapLPGHIJl2LQZ6DxW7Eb6dQtZNpTcp/OLAW0H2m
eIgS3qAJ0clqRrkSNDTK3PZXGJWbmHJ/qbpiOGfZXLh5WaYHXLO9j/Li7Id2G116e7PDQDY6cSMD
N5PCcUD7UcECEyOIU2ZIH017hq4AJes/HN2VDG9SntKk23amHBUejYpneWApkf45K5vEQ4m7+T1b
y4+3g8TOyXVemt6sQlW63dl5uihVmwJzkwqUkhgn6M29lkTKE953DvaSRpR/Nju9Wi5AS48Kn51j
RW1KgKcTSadnG6GsFH8rHGCjwJgA37pKI4PZRAFXPnidu+vQA6MTtuJMtp0LvQzNuG4NWPJNVo3u
YIzWecS2/df73+XqAAl2Tya/2r7LOEdJYtEHmpgoJQUMmxG1mgGDMu8NA2TnO8+JoAli+XFU7u89
IK1F8lkHnNtNa0Zl2GW2IW3Wps+HTwy0augmzdGlvJfxUA+jX44AjcUZ3ITBEF8Ua66hrMbxKsm6
JHVr+5AVVo3dal5oY45FZZ3y1MlDF2rKONG9jUeGJYvWW57WFFp1kMzuPflKpAXDAFrzppld2lNk
pCXs+1yX56eW7gOMgOkoO999cgo8ioUVDMrzvw5yhkAgsYKscoUdodxNdKYDbNFKPzKheGhCUsGD
5tET6JvJdeJ+uMqdU/v9aNcH3ZbdX7LO3rFNAGJ4Q7MbjV4aOLT2VUgomfh5DIQBXriR1H5hzpZ5
hwRRj4ijXOM4rVKonCpEWpqzBtTAdjPJHNP3/ySAJOAAoAlw/d+IUDDILfMWQfFg1kR5jYYy9wpG
sA/KUph/QTSrvhe0uoEfSfmdmMzY77O6e4wmCo+3D+DOy+GXAH5YEwLe0LZnHDuTqNJGYfotMqPx
4AgnD0YqJanXmcIJ8Ijtnhql0c9zacwfaP7Jj3EDLREgRqe9V4Nae5FpIjMhLeHYbFossEvMBY38
NGiy+LdAE81F7qLFj9FRL2MqHSmB3B6E9VAySXuRJACz+XqHRqJFct8w02BQ0uWTYdXZhzgK84MU
5fayJ5VElpfB4JpvbVfJk9CcI1rvgW0mTCw1+/eMoeDZqefqoH9zezHRSFmhh0ApSPC2n5KQaU9W
IRNMm7L6qcdlOl1zuxVP8hQ6FdoiaPe4Ws3ctLcnU7q8vZP2Viea0CHguMNg2ES6aLGrVtQS16Jk
z66kgJRO67Y8K80U33FJmpeG0dVJjcsjWbu9N0wsW+V9SABv9H16zEXmWcBljeVsPqWWZPsYXuIJ
33Tl6e2HXPuKr7N2KnGm3Uy9V92M7Q5NMNOWk3aMgmxpuwBztIZJdJ57eRtNXxhZFm4B4u5ixcCN
XaCH79a5pC5ZHTg4HnBTb0exbTrC/+ITz0N2iipzOS/dons4NyU+X/YgCbjN49hMlHmrWBWD1+3l
BW0O1QClQec7daK7QTKGB9uKZ6+Rm9nPprA7xaN8RAbdAWWu0xnagnghQwfdYrVbhFPLSBjgQRk8
T6clsqYKyxozz09LXQISGBIR0wDVslLx5mI0PyHLj0NsiHjx4E1WpfyF2BOTL9se/5HHWNS+mjHN
85o6lx5QN4iENxQqPY4GAJV1GZYp+pgoU6cDSOmq+7DMltWYPo1gszdt+V1vEPK5gH7MhNs3afcT
EHQdnw2lab7Bckh0PjpFtz8LBwGMwjDnxM+VCMOSvmx7v6e6EL+LOHXOiRhjlEk7LODvprqMlL9U
tZu/QGFom4Ows3McaTrgSWQDeVl1r14Ht4ysu2ynJA4MgUNGzrDvDO8U3ItUpX/SqsDvOyzi0xBi
FP/2GdnZNQgIUi6R9NCa2/Za41Cpm2IEA69WcUkSR3qjTnH/EXcvsBpD1FBTZ/L7D6YB3m01V6H5
cdOYqAWoi97p4iDvo+rkoNyMnVBX/FWrmjgni6guU1QMXmsp+WnA+/2gJti5SgyEV1YNWs7njTQy
MrNpFvdoQWj0sq9tYiVnGSGGd9fUQNhXQRK8PFaF7s03rXJgVrg8ofuwDMjCQQUZ/FIU00H3eu9h
NBIloJ8kxjcyGmm7cD3EQC+RWSlyN5+j/GcRw/F8e5+sF8ImlvI0BGwCGjXwFlQRTXo0s/NBDMeO
8VjZQFqSVlOxknIMvxwX6WC93ccC+097gxqRTfL6RGgjYCO84ECUdlIVpHYnPk9iiA7O3f4qDoQ6
h7v4RjiG2ZDRR1z1gd0wKMK+Uza8KMPK6WCdnUsPygzjQ+47tP63LWkrTZgW4loUaCNepe6glMB/
SwuXAajA+dG8Zu+pWAloBEN6+WZKH5eKmuZ1GwcCEya3qcIswGmtO6hM9mIW4BeIj6RldNo3JYPZ
9X2FKEYS6JEmPXGcLD9N+ulhsbOW4miyfCJK4SkKIpBv78W9twm6abXiBM0G+fT13lgkrL/kzIEf
tDTR3VzKq2yi1H9Exv37f1kJIBVpN3t/i+EaY1ubmjxPAkg0w4/SKGqeLGm/TBUMobeX2jtg67AG
b15k1m7IcakzaHbSQQsCQl76RePANBTCM4vlWxd3f/2HxdbpCN0+tv02V3DKyJY0uP3B2Efdo2Mk
sZv3sn1GBEs9TbyLgxJqZ0euj4V2NMhasEibvZIsuipGrYyDMMclgURivi5DY75/X7AK+Sy5G/Da
7b5IOjFOeGfB58LX9MPUAqgwIaw89O14BPjf2fywfpEDRVOLc719gaYM/IQZehzouXD0IJUzkfrm
0jd3iKs7BvBUM700bNJvTr2YByF/Z/+TauHCAHyYKcU2FhcahGMLqEowjaLJ/HDMlc9hOqaVL8fq
fH57q+zVnIwPADHSgWbWvD0DkojQh67NIhDIVZ8UtCj8TJ4EfnaddB4sBAATxfmCHwA0GqNwvFoo
Me532cFR3DkfK6CPESLXDziCzYXAuKJGm3PIA6GW0bWo4g7j6ig8G7lDkjakRznKzhdGWRHBYzoe
DKK3j63KpaTjlFYEozbJjW/ZSfxdniRMni0lnMlcEvNDm8WJP0M//fvtd75zXNZ521paczpvkPa1
PXKZh3oetLndtXzg0HiOZKs70vnbSf7oKZH3MWvf8XZV86UzpMrg045DRHNryAKqC+tUtBkaFHSF
vbZp87v/8HD00aFyoVZ6U/hGaWU2SaMUgR7K7X2uN/m1GdP6oLzeezRqEghH8BVQ+14/778Gsl1r
6BXupUVQYPrxux0W9S5UrOyHU5Va6WKTZae0r7L28v6Hozez+l9APb5hp4D6rzrsLwq8sLP+lDUW
euq1Or57DsxHI3OlK6WiHridHoZ9Ad8XgjFU46rEdgw/yh9N2pYDyOboEBe3cxLoDHLyGIFAqd5e
9HVHhoYcNichNJ3+zrbG9pFG+/C9dZQYlwptmXUPqkaPUk0yT6Vx8E53QLYk6pS2OtpbFAzbGkUP
lYxdY4tAWqYw9xe05DH0acIGUqqTguWsjWq5GwgbsWtlUf63BvHxGyop06+6U+3Us2IsQl1J6ufw
4NbeCcWrVA2RD70Nujmbi02Fgpgh785Pi4weG1Z7Plua0O+ofI7YyjsBkBSEBvhLVAJp9HpHS02a
wR8vBblcXfnGUg4P4Gt70HUre4/+8UEQ2n3tRFqCEOCtW1KbZGDsE3eDCHon7J7a1DSeyf1r+wxg
f7bPySRLCxBUnI78tlpSM9CE2Xw2q5pBgNVLqXxd8ky7M7vYOSQ08KybagRgkLG2AxlYwdHavIsq
HktlYkeUqZH/lnAQ8IQUYR87GvpBmrv3hY01+wOzs2YWmzYnGh5iIt9Y2cjJP0aoOw920w9njebD
17djx+5KwPHAj0CtvRlVTWNqholqiCCbs9Kf5SShusJMN8dm8KAeeWnLbF8gmxbDC4rw2xQaoLYx
x0mdB50I0/+NiPl/7EaxhLj1OtlVGR39YtKBwZgszcvflV0ap7GjffPu44PSxYqdR6NoxY9vonSq
FJKDAmEe1Joy6l6BunLmI8MF30Ob1WY5vfcNOzTrySDWco/O1Oa0luDJbDnOoUivYbPMZvFtNs2f
SxFr777kWAmaHPkoSJKb5vjArV6EzC8CFRCWa8jhcq1LcTSavr3kWAWI12odTrKyDYx4rI3aYCcM
JoTZfmWfyHckcfgzSrhRuXJs9qdBhpNw8NVuIxHz4tXrHlFZ/toum3Fnp3UKBRO2mPgcOokKr6Zs
n8xZr6PLoCWKen77w90mRKxIMUtPHtbjzRQMg/SXCU0SjEkEWWvExxClBuXgotl7neyKF6W5lYi5
2R4YZA+iHcskaGsR3TX4A57mvLefEuB5Z0qB7jPiesX7jyIDanAXL4Uf/9icAdyJWkNZqGaTtFDd
LOToLU4fezQK589N06b/jAWKAUrfiPMoyai0jW1WHHzSvRdMlEM54AVksj2Ila2PzF0Y5tBJh+sa
O+E9yctRG+S2Ib+a/qHVC/QJKOA2bPcDRBGmh2lQSdLc446iO3cSl/eXSE1N56x2gyx7jRqLT2Dm
k95TATA9v38ngYWn06qyk26UdR1RRF2uxmmQh0N01TS8tka5XQ56f3snhKMJ+4n+FaZCm0uj5yX3
3aoVujrAezOCG88ZKq/XNop+pegB/Ie49iJ3w0hu5eZursNimqm8jTEOZIXgJjWaBrABs1Zs2I/E
OfbOCEBghSk5HVx5u1uHXNXYflYcZLGo/B5JrXu01inBEgzMZ6iiXXS3FHP/7e3PtoNmpSuCasoK
C96BxvSzVI1yScEdGaiberj9qd40hfJDZOXNPwYWw53X6bNyMbDOdFxqRT081ctifwC2JTHeKSL7
99u/ae/MrB8XzVH8o25alHnP9mpmZGraMdF+ZZFdPOsoVByczNusYL2mYfMhTgdKeRuUJCzSkM9l
NGAbXRhYYzM9OuowP5qNHPtvP9DLQOx1VsCHhf0MWIVxFbOk12kVtTBcVofAnmYJRGFS6fqhzkcs
mxetbmuP5BqkXWRVmXpOuUK/AEjNo19NVMYnVLvav5Ci7z/IXZc3fmfWg3axLbY8LbpVjW2J0Y10
K8Fc1C2mbqzOducYJ0AXVXuRerk6Va2tC9oJdfK905xx9jR8JAdPmRZ5gBWVlJa3JGqsoaIstcNB
9N/5nFDJeEZwvKDBty2dtBzJ9SQboYrS+aL0wnwUetoclKV7X5OZJAI3dLYZMG9OaqQJtcs61EsG
e+h8KGfMBNSlvjeGUT64M3di0CqW8jJ5RJNqe1LVOKvm2kabTx9lxVdA8n4YOzV+RF5T/VnI05Fs
2e5666yTfQpWYvtog1Wo0mLpCdgEOf2Ku9f3Yq7E3UD38gOS0/bBvbn3uYBoURdSSxH2NiFWqpyh
pG8pAquRe+ZzynSKUrRo3j4Se9+L51n9mqBy3zS562hR2lJYWbDqaN4rvVn5paSiWTKU1UFRf1tm
0+lZ27/wmuiWbUfyCEGOFST5lPrOmH9nqMN4PfP7OxQXeq+S7PTBAmz03KWHuKedh4RFucKqiK20
8zd5j9IpDBc1PQsc2kDGOcUP4SnBDP6HSKXuACi/s0sQgqGPgEQxr3SLZzUbbY7FRFGZyHNyjqel
7LxeZ2ZcZK3UYNaqqwcF3M5GgdtBVcXcxWQIs3m6DOOyYkqqPFhiqfRgpmsXVCiObAT33iGwf9oT
a+f5VoYainrRLYgTNa1OhzuKkwCuh+kB7ToSmttbavU7gIlJCnUzPTViXNHAqucBwo/LT0CpUegx
kDO/J0lf/P32/t+57hHJAnSDkgEi/dugOBCc9RSPFQgro3hUpnFuvDBv1c9JqCaFO+HFda3CUhzE
4v1laaKBNsTVbhtLeiSojGpGaqSxJ6xdesJK5Q5ozZ7iSZcMr8HXO5jl0TlCbO69W6YwqzDHasyx
PYQzp2RQx0QE49TjzAZE9UuhAZ7PJ1n99Par3VtqbbrSV0cs/CY+S5mhTllucRWgouDj7tBnrlXp
4pSPGnCHtxfbCy7cN6uCJSnEjdv4CMsGTwAEn+TRMP9qxaSgMaW11tUUjQGRt9LulKq3HtMCqvPB
2nsPSosZ5Rheqg7f4XVWoZuinvWOrMKwAYaWNXavcp3U5ySxo4Ozvhdd/r3U5npFoF5ECJAxNbZx
NyhSuz2P3B7/ILniuHodYyjw9nvdCy6rrd5L8w8m6mZBTWpRNylEguQKjgX6ED6INjkCa3HP3PS7
Xi46tgutodUf8fUr7Ow+YcwAaCqsYkP/klPeLKVr6YP0jHu9Kp/FkrSWi71R1nmZHBq9F1u1Sblc
R5lraEWRe5bSS/PFrG2zwqbJkD+2Q6v9ZcEXt9xujnA9VaN8MvD6EK35jAlo80+mD1kK4r5xvkSZ
URR3jpm1GUjpWoHHiYh560oj01GhKBADnTwLZS8upvEfU0bd3p1KW/6umIWj+pjhVh+HYQw/ZYO5
tIi1qlh8wMpEpt9Jo+FBmtC9PtdOqn238S4ffB2uKILPQltyXzCmcfzWqAdMteRaksCqL8vTpGro
gVdjb3beKM1O7mGrmP02WgrLTyGdNmJGaGbKRa2aVqGjtNCnHbBn9+akzITXhZKFVIDRMZJfgC0C
q51zJNhTIg8Kb8IWFdlFOf3K49yK/ZDeEsiUIpq+TdGUfSVKWcuH1rGYS7lN3gnjbxRqptnvWiX+
0aZ1Ml7zCsPvfFja9CqpYxudyOaVFDkf2RanUBaZeZLzSM/cQo9UjbiWaJJXamnytIAXEH6Zzu0f
osdk3qtiStRTJEkNuKgxLYav6UyR42PGnhfPS1m3n6u0Nh8jBe0ndzHHqXlG3yeuXNGYy3fbyJzf
I9oqZ2cClu/2Cfz0O0kxG+tSyHXeu9z+w1OfFWr2OLbjMLpm1Ea2T105kt7nRhb5OLQgupTBt17u
5BZtSTeSufVwbckt4Stzj7pdNZqTcq7oTbV3mTwouRuJqkbQpXOS+2Ie2x7uWOZ8RwJ3tL1uKoyv
tWO0hWutLk2PqjSOgVEpo3C5O20FkZKkmO6GuET2qlBs5PLwjsVgwu3Q8ceoKa4Q7Bfgo+qrksVm
7VVcFtgfDFH3d62HiBSGQjJrd8B6z4ScNufyfdUtxrdeCmMAYEZaeKIv2uJkZsyo3RmUW/Q8UEy2
bm6btfStmBrV9KKqNAMJv9/PWlpm1nMBU2NxydnSgU3pzMMV+7vm6zC3RufqVaf9VdX4pp71XDPL
f0A1qznsyhxlnLdD0M5dSV24Cr7YAOBupsFVNkWZ1SxpYPS59gwQN/zi1I79Gx0M8blulb+bqXq3
fiAZAcgBgAPMKDFQ3PSs2gx5jbpZiiDr5sRrV6xdlUjpaZaMX28/3U3LiA7/C/WeVB/Nx+0YdqKt
L0NnyAOzxf3Fnpz8Y6R1JpgjJ+2+VwOkqD5rS07ePH0Dr5u+X8GThbGeWJtj/HPbW5nSqV0E6jUB
YJfy4xRP81VRw5GyrcnObz/rzkXJUujNA+3mStkOk9KhKCJHzrIgHPsC+4locSmojbOKO8RBg2rn
3tLI5hgdouLLeHtTPSXxAtjRLpj31mP9d59L82+lZ1L2/gfCxwrNbEqa2zlllAxOnEaC6knDQcht
lil1PNtOjZ9xh/XTwV28d0mueipQ1WmJ37DL9K7SUFikgMqisXlwEm28DAyIp4upTaSttZOg3DAU
yqmUlenoFO59O8hTtMWYNgNC2bzQogZ8R4uIU9hWzjnv9AahNta9FlLXvd9aDRAN1eKLDcstr6gw
E9RXF/qoqpI64GAJUXY3XVopOhrQvCBPX7WEVugiVyVv1N6pa1RTMrHAGBloI+Ew+mvD9H5unPbX
ohf2HzPWua/k3M5UN2+a4jHDKtd+nHW0TfwulmxxDieR/JDDQmZkO1LYvr3Dbr75+vPQCsYwmtno
zSR8+j9n59Vbt9Gt4V9EgL3ccnNXSZbcbd0QduKwDHsnf/330Ac4sEhChJzcBAmc2SRn1qzyFikc
9Sh00hvGrThtoAU2O9j2uLkWzo8usLSjbQ/Jwfezfoc2t0o1WZlKAXT5DCFdOZXkShT2QdmmlCH+
cJS0LD0mRdGdDWFN92pkjHv9ldUOmxek4qPuU6kalpGwclrsfUMWzCDG3PJRHjhWxQcoKclOk+p3
oFl+dMwmZxIiozIC/ct0U1NtLL4nSNZCnfzOVfsAxPag9kYAG6qpuBf9EmlBMhb6ckmZoW/cj3H1
rIo4fy/nmv1JNSJ99KYRzumla7Oe+j4y6vCiOaX1Oa1rs78OfSGegQsk3xPVB7s0DjzeEcKwMh37
Upv+yfBQNQ5F5wNuUKNOSVzu10r9wp5vGxfg69C9R3O9TY5IlmjYOslZnrqkPSZNNVB63xH1RQqK
csCKDhYNDQf91wIPtiBHKgr3MEd8rEbf9F0Fuaivr2/MVYDla1kUklAOuZRXDvRZFppDmFX0OXjW
I65mzWcj2tVj2lyFLhjjTBg4K1ydbMXdFMpJepOTRiXORdJDlZZ73g9rCBgPw3yK+EUJCWBwsR+i
OE7MBEzpDYnG6Jwkfo/EAd5eQxS3fH/FP4SJqj+GURPd5SqqLmFlaY89c2vv9be6ynXmH8IYkMwP
v1BYUC83ptn7iJNqzP0joY9HP1EI9lLNbFpGhlnYEnuS4LhzHLZiDMvNcteIImNX+HJRTpozzcAT
eiBB9isw0u4aS4FtudSX1snXc/0Zflj84E+hVe/caVuH3sGMEWQ3+AMy4Jdrs7UKDlmR3cx27O8q
OenAm+GlF3ZO9/T6u91canaxhfpEUFtlH1JBuTdDlwTGFjQ4cfPNm6BzBzHZO4nOxme0Zxs9hNto
yq0EZagiAm2U0WREgDM/j7ooboWwzKPCqOGA80V+J1t+trPoxvPRUJr1R8gjyegWr7LSSpPMfEpv
vlk2zwjTVueoapvWjdTJ2kPWKRvXA/0yHZElCNRrxQAaZ1QQHZumomx0q85QrmaFYnheJ9FRj6AA
A9ePj5Vo7f96RoVeEYG5E6ZcX2JINLjeTsaVLlhzDEpjmg2n8p3kbCOzZtxLNwipHfTOlg30rjBC
ZRi4TyLDAj6lwl4kWKZiOCFUnH+KtLj+NoEfPg1C0J+dpGS8vL7jNt/RPCblyG4I/SPqHyFITfSa
VHzQkAp9SrJyOLR9ClMqgLX49uWY69AMZmwJx28Opn9AAguzzPCrJ1cobEX6bOOE5UlGijBs0SXH
yRp3We6/X+HiHgWXAFSX9hAk92WWjTsNOsJpA2YVF8534IgC/EaLsHKFIeLvo1P1p6RsCpjDmTN+
8pu4u8J1yndypK2NT8sdLQ4Ge9oKi6IOqBulOiCb1KyjuxT2k4fDVek2Uronebv1RRlsMeOfczHA
Yy9fcZrIU2mLPkU8xWzQwo8QPqXLcXGKwMLwqrK+v/5Jtx6N3r4OMA5ECs/4cj01HArM4Fr4sAGe
aKxkTIepj/XPRtdV+l/sH7YPh46Jk47U+cvF2rKYgkHOxa2e0vIsFDGdlVItEeUwzENrDeFfPBxV
Nta4tDRneaqX6yVKJiwfHTMqT9s/T372oXOG4Rihr/Tl7a/xz5Xmz/rHyQBVogQT6dCtYcjsAQsT
9L3ouym+udcw3fpi1BOI5M+ESHQ0Xy6l1rUROgol4VgXuZuD43tI6sZ0I9hvn//iqWbMKN1Q+G3L
ZGGE99rJAeioWM6aW2Rx2L0cnVZawipVy+uLzTttedQpRLD6QNBzjZIXtMpkukTxrQ2D9tDb2ngX
Fva0k4psvT3o33NqbrARl3d0X5uR3gCHvUnppH2Op1Ach8aYTsVU77V4th6IAodyg8pqng2+/FBd
4tBPKhnU1UGCfxrt5BvgnT0E23zpLl8bVQ3XsswwcDUEGYSCmn6poSlvGsmlQWnc1e2xvhqdieeP
TXs2KjvMPHRlL1RtvUoydCgc4ADX4+rUTEAVcKndsjyO4GvI4wVSiTgkGDaf3r43MA1jjEXqvKYu
1OZgpnZoYjWD5oQXjk3iOp21B27cvG3Ipma1ILhfq0FnWBAOa2suOXynPcZ1PNEolcOPeBnEJ5JL
VLbHTmmOmpjo1PVt7VWxle9wU9aoYUZvMysF+gIX3ypj9RELDCh+kpvuNGpwjFUfVfoSBd1TFyNF
AKjETmEFSxDt3Txzqvac52mquUK0/j3Vdpq6QAnaKzn3XtNra7MRc/hlHJ01WLvqAowxVIYAGXDp
u94sGWKYlvSURvnP3scoxumj5rlj5LBzc2ydJUIDxQN12preq/q2KWkONkyD3JkPFm7VXx3ajd7r
22wrq+aWB7wDX81c2Vk5Sa5mokjTmxVZwT9pOwTfHKkZXWWA5A6ECOWOQZTn1xfdOkY8EiGdmoxI
u7g6Gr1VhN3Eyc1IDfkhVca0cH3HanQXSJb68/XFtj4gCiUAahlhrhHSZoWQvJyyGD8GSq0W9cUZ
vQif/LgK9fMIH+fdUMoonltlfX197flBFpFqxipTX4I1oeMzmzr8cUeGRRIoSUs8ZKCkf0Dc/V8x
JM5/uVOH1MBtt+fdtbFnXqy3uCixP1Q7Zx6BN4mCb0GmNuNPZ1L3DHc3l4ELDY+ElAZo9MvHIvxD
bww1AX8/lx6kEr4yQ9ydTGYrNCHAgN4x5SUGnUsfMr6mzNwyS25dqHbdRQ/BkXkjvkqeGSWm4kmm
iQWGkbWm6oZVUyHM1AJB89IYjs/OYdzYsfyWGQBO+clBWexY2RIVwY+csczTZ80Q1WW0W/MA6jR/
+22NxSL6y8RkFGCXowPZ1ystbhoIFG2af2lym65VlsMOTEbzLzKD+SMieTkPKlYtmo7hvtYmNOJs
dCY+FtbsBR8XvmcNnbVTtm21g+amIKGGpgQnf5EaTLmeSSaKl/S6dbxc1VHFOUQU+U9kxIr7IVb8
k5LUJSR+BGKPUCg79LuzVnF7sHc7QW/ra878AejAGioUjvNy/451VdiSQpKMElzwta1G5YAAbnVL
kmA8vh4BXl8KoNTLpfISRQYcMyFTjz6WXW1belZYpu8kjcL59aU2Qjm8AYyHZlOgGX/zcqlaayLa
WiTkoVDALFnwE4Ywjq7O0IhziYLfZQz3sBPrSAByCbgg+5UCbqV+OahR2cRZRSt98Mf73A+MT9SN
srPzaOs4yjJsRhpAc16+LNm0MED22aGX2HX2eIyCSHuoeynzfCkz76O63hMS2FpPRXMaSjCbduXp
o4oy1yaFtk8UFopbF4r/oPaheKdqnQl+aWjfXAj8NhwFqMFQdu4Bv/x0mTk4TV3CU8WLy/rYSrjF
NrJS7qyy3ouIkSP3NrtkktEsw3akU8ubiCLcelL/f8q09E8Cr8EHTRY7c471nctKFKAze5vqZlkH
CJ151hgCn4NSUvwzOWNqH6xGNs62PzAUCIS4Ggaz18iWgzezEuBLsuZM/aDiwdXk5bsExwHbWANU
lxu5da2HQbmPhmIPSbq1Q/5YRV18Md0Pw3RUM3ak0chPgTqKUxGO48lU2u8SwOedjGlrORTj4SCA
bCN8zi/8j0QibknMYcmjYDsWzSHDSjh2FUkL7iKzrc81f2ZHqGvrCzIXJePFXmw9wTZrTUEQmRqr
UsrBNUMLiA0aCheNg/5RArtNU7KLv3dF7ezFsbWxGV8Qmu+8f+aifwlCHsDztxRU6Q2DpQZsiEUG
5TZKju1fx3zkU1EKhSgqg0TR/PYmhla6B7WvHhqlCL+Sz5k/NDURlWsPaYwKn+J3O/t7zSyYfyL9
fYac2LKunJ1tVRg9wwYIfmBBPgQiR9YVCelPaBh192MUTBcgXjgkJ1nulqktuykf9RB0tf2Q5Fa4
c7B/7+mXeeas4YQ8DXKOv6meL7eHIYOGipoOti2E/sxtzdSvDrHQ9BsG13bltqGBX6kTJOl4kvq8
yD17kJzUjRQtsQ/AmnRsKf3KtPG3DMYJ5FUTRk9xXNXWoUFZr3OtdAJ7FYU2Hf6hqVR55xHmU7l8
ArI8chBCArDR+QD8scHD0g7zyDHTm0Ptd9RpIp1aFIbghNrVg+qj7uPgBuCORZ9dYHZFO+nJxvky
dIiN5LOMS1cVCQ5LzhiHanazu0p67OWuOSlGYpwrvMIO9IT8ncfdSG45zOjwz8QUOunLCMnhkrIg
UCExxo58HcvKPpSG9lUfnLw8GOM0FeA6Mfc9QNbu3pWlkX6BBzXs/IzVWwehyymbRXpQwFjdq3lm
JvXINPNaJsa3stLTJ+jv5jx2NS5VUaWP2lSBApOnZMZjGdc3JizMp34b2XDNzlS8RVDjwUyEcQfz
6khwQXJwY4/MjroHRg/DKVUL5rhTsEe+/h09Xuy03+7ltGVmUuDscPRypw22M9mxHDtXR0d28F5T
TUgqdS90cacbiJLjEWgj8pS0kWtWdvnUtYVsumnaxqEnkPV6pJcnSxcffeXcnXwRfMzYvO9kc4hv
k15Pd2QP6l79sdqf/GhECXCZobO7Nh6mUT0MSY6bQleGX2MNvS/dCsSphuqPK5de7mStG8uRFyMQ
BS4GpZ4lpycK1NoPQUpfUWscPvhWXR+YEOsu+tzST7usPr11I0BGBZxAUw1a1KoOsXHf6vQBrw/k
uTUGWsJv77VO/SYlvv6UIlp5AQna7Fypq2wI3Wpkb20yPMRB6Fku9kFalB21kXMFbDRebb20D/qI
umDfI274+vOtsmSWok0Hy45hIkCjRXDr2nwI/Hpgy5no+Hk26nLBRQcD8u/r66w/G1QFaEIzGYQX
uhxWdQaniV6VdS37xMY2EFFoqwXe409RdGqKcs8PZh0+UHhhagNvh/Cx4vQ2KlKuqVrbV6MNqveO
yJtLCaDiEuA/eVMGp3MlK8/fIUfbHEYNL4nXH3dV8MyO8hQ7aNHR116BW0o9cfAzUaxrqsn+I9IO
yXfGli2rGpnxjLAhl7JjlYH3+rLrjcOyyHFxWZAgrZL1FttegM26eQ0taToL8MUH5EWdk2za8c7G
2figiGeQhNE8YvSx3DhBGqA6qHV4N5TyZwDa6rWPZOtkqVbmdcWQfHn9yTaWA3TCBI5cAijhkvWC
WmGKbZjKkTCrPnWhe9Xfe1tE74Y8FU9NP74ZDwU6AuYcH5Gx/jzRfXkGR5wsAXywoN1n9kepLGQ3
RvPxG7BzpjtK9d/rz7exYWbBybn0J6yxb14u1yYhRqmp4lz9uaLr4dq+G0WrPGqShTuuo7TXSdba
0+uLrjLp+RkRKkB5YmZrq+piUQp1y54q59pgDRucA4MUzXXSGfYxgTISV0QcpWcjyZQfeVo1uw7o
/O9fXncsDzxjVnWbw9BiebRY2940CeUVD30abU1cfB5yp2u1jnAzzAUVSq7Lecg076w/0jc71rQW
R0/nWlal/rVEQ/SWR8Gb+46YedDGRTYFRj9Hf3F1p0GNn7AEedbCrv1YS7V6bAuxl01vnO8Xqyze
mF3pekCfH1G10amPpVOAG/Y1PAcipAtf3xsbrw3wLnuSO4GvswzYQc621wMUda1mKj2lHdWr1tr+
TsDaXIVPA9RbRSFkqYI1YALRS2T0zGfT6aoMAqx8MGk70XjrtTGtwguCdhCUnflX/LEFlEBR0rJC
7FGLsy9T4yfntFKiQ2mZ/c5KVKDrTT0DGrnqUJZam0thi9qrQ4R1et3b1qOVl8G3Dv2KR2WSw9ht
NYHEUJRF+uD2eYrIGrgQNfmSdQaUer9rTZCQYQiuV++jC4IeTe3qNCUfQymJ/xNqAAeEIw3cd2aS
iYfIRD3MC+NW/kfGGLl1oWqoH6wGN7lDRlsvBNTV6Q+hnSajm+r0n11BStshLB7JRwvUbXRwmqhT
T4nSlOonkvJUdnHmnjp8rh2LRDNJ5djLSycJ8NCNmHWNVm4+mZPIcKItJCs5Sr3Ozea0iv2vbgu5
gL0QcN+IatCfbIxukE8MJmdyQ+yAx3ckucadUVcoRnaDLf/IByf+Lww16z0U38D3eil2QtfslOKX
XiXZBxzYy+mcEf0f0Ujyc683LfCXcisJ7dDlTvk1lrL8ue7a1Dn0hoHTRNIVfu9OoxV+EjbMGq/R
jeKo+XbfXvx2MB/KThqaW95GVeKh+699ixs4GLTqtRmzg/H8sW+1IXBNdBilk1Ci8j4d8No99EIS
zxGCVdElQ/ZrcK1aqZxTg7lzdrAdqQQ/GiH2AP9lQG6sVY3yMctDpfT8oVGLg56kpX6dakSd0HOK
v+YFyt8nh6SLZkA0taVr1I1tuqYIOwmnCttqD3HOX64tGcUjosWS8EofsrBnkrbJfCRTogPRcAG/
GyswUMyKRu3OSq2hepDUdKzf14Em/8rySdEOokT50u3KciqfVF+Ic2zmI4QWelaSC9al+qfgO3eH
fhJ+fCjrDM6Ibg/5+8kaess1MGeqLpKqlv+hRJCE14ol+RQqZBrXiOzYeTLjQpUfu86kNUNhUt8T
a5FQAAlXgMayEuuHNDDmhyTVpfEHH15p/lYqwHybzIYjM/F9rYjh22CidESUr1zsxvcu8Jsv3Crd
WwPX7F9AnkVfVIEXtWz7FuEkMQTHtz2rdfEuRkDq2YoM5/jGIDyvoqNpTnd+rngWd1faCcm3JFPc
OkIvSJmqvYHmSXY6DFtBmNYCs3aAQEw9F6mOGZWKDB0vuo1N0N8pWu3jq5RVOyX1VhC2uYipEklN
V+CxkXtrqISELkzbRx58qInJPcakFTYtO3nN1lJ0DGjVzCJvDMhfxvsQ9iAsLhzwpEkq3JZaDVhJ
JM7UjfUOy31jKZJS6N/0tjYmG7Ja570Rl/gZxY2GL3OVnorSDO61pnP2sEbz117kS/CUZstJulHw
ThfXWGOYuWoDAr8x7GiP5iiLo5EbyQ8pDZL7XtH76u05AJc/ORqC8/NMapGUJlCF1bzLfEzu6sFL
66z0SgLTXsdyY/9R0JNszgr+a/GuBnR1ghUGGRq5p5eUrXNwqqo62IiDuGav6v8YGMFczDHVvNQM
8ruuHH9yOBMvmMzs0hdqe2iqvNs5FhspOX1rFOqoNma7m8XhY6aUaOEU2NfaLLAuCJwQZH8pHxvL
zp/10TTOZLB72JqN/cSiYMIRBEZOcsmM9QnhUwIQ+9rSZfbwSS1P3RQAC2glaydQrrcTTex5EEIS
M4uXL7YT/i/IChqFelWCIGndMBj86AuWPtqlz8I6+pH3/p4mxPrp2E5M5ZkVMG6lt/fyYAYZXNyh
7pRrNPS2V6GbefRV8O5xVu4FaADty+PCIhRT/D0/5Ao/UiDnPNolM6VY7+zyWGIzc1LlwDcPTYho
gzsOhfWfyBqFGz5pYtuV9dSyT1ruF/EBNX/rs8o4L/Bo/kW+N/QBnFKwQgP3bG7lrtDU2fK+tYQ4
9HmuPkbQ6wcvJA/LPOSBdXGS6t54cionE+ckG5vnBMj2LyUW6RfDGQP1jL1Q7lzlADeBe42QpR9S
htFcqM6g/ms2lVGfcNDov1mIA46XAlUg6+jTCfye6XYQwVtO6unUaElympS+YxpY5YZ1nVnjxUlx
4tH2zA4xkDuprUlVAsR2dM/Qk8g5yFLfIlSBC4x/DPMBqDAe3elzCmk4xyUjLWMXlz/N8CJbalS3
wvvxY11DeCbVsIEzIO5nKYfcb2kuIAuvWah/d1Xoklblvis55qi6ehII5fuAx2MOCB6rcjcQWvzT
iKrIP5AFiH8ww9b0UxY5zjepsOGwOEGW3NWK41fnikwnxxvcrMNTC9/+p0gVPzm1xtB8UETRxvge
RPngZpDSEjfXWu2+n6Z+utMKJwweHCHZ3QErevub0UcmeWxoIT+dOmK6C+WxTzwbOZfm0MmVJrl6
6+f/Nr7gwxc5EoGeEvlCgqetFfe2k4jugMDMqLvxEGi/piRNn0XTaHd4q+T9UU2CoXYtKw7KSyxq
+ZIx+2vc1knBgPSZ9K9qIn1oK5XxPPaOdBGdmvxsq7r8VmW4M8B9+IB2Tt76kX5JfM35OAptjI91
QH56nKMhzGUzjTM3nOLuFx+9fIi1dlKeEPk3zaOtdm3yfsqYspw62I+VV6rS+KmLBthGadJ1Zyke
I+2o+2mDLkMROY/IPEkl/PM+YoZiTs0xtdU4vGat5ucHUp7iOUkgRbt6VBnNqXYmWVws09d/5UOB
TRJVowSqLSTz8ZJ2gsE6CMM/lXJQYLja6G3kZXUbsAVkaahGt1eG+oMPjb/zJi3Xyns5oHBwm6w2
LK+XfU24URxBOh8mqbmYXTI5F0YTCDcOuDQ9llKocxrM/sOU+85DnevyxzFktnkpgiaJ3LQzk8/M
4JKRr6kH1bFsbDs415ZWP0NrgdhVQGfsfgTq1Cte6pQKlYcYjfIcRhAD0qiuhDs1ZR4eQsUues8u
uvQyREpReQRh9UOjhMb0zpGG+nuVm85PCz8C6W6YOrm5C8OA8kIKovyuD83QxgAWUy3gv1qiuJAh
msdKaAlcRmjk0nmUUNSCX+w7n80YE7WPyEnxKtWYHc75JMg/5qQQzUfEQKP6/aRmdXBoE2rbG19F
BVI/NV99lMqMs55Nxacir8rJez3nXF175JwzmggmBfCbVTZopyh1wzBj4F9GhwG6I2KsrX5Mogpu
/lSbxy5/M39mXpJoAtJ4lulawoCtnNkgGAZg9mnfn3BnTo9FXYUe/Ynqak1W5HV6PO6U6qusY14U
dOEs2Mlgb5kkZkX+W5QaUuBQ+19aVejvKe72NMhWN97vVTDOmVVYaO8tbrxO0aKpQnjslgxlemAY
qhyg4JcfWj3fE/yas9oX6eHvpWiwzppfaxNCyh364MgoYyUrusjt2wKzk0oAXURkwXcbfIHANuXJ
SWAY+O0vNs3vkRVzcbofi1wij2jj1S0QKsyzrENdNBb9dX04JlaDqMIQCenARSA/v77qxssFu8iE
knEJ/ZYlcCtNcbLEqwMVjCKy7xMJGmVpSfEzAqh7Df2tpZiR8AGxI+JjLjpvUH+bbJhf7jTp4tCN
KG0rWpp5LZYUb21Y0gaGYYX+ATnneuSk2X6tDwkmF2qmPEZkvncVwgs7Sfcq+SM5As4zHzoHqc91
zQcmOZuF29Bbg6gVyHF3tA1mMVGZ6a5DKb9TS6xfIA1meZY+YJJON3ZRS/RyOOE9DEM/iNkRjSRr
dwivTocApvPOC9x4trlW5uWR2q7VlC0MnWHE4m+XBmV6KUUmjlXSNOcyl4sD4iS7c9tVz29unhO4
qKApNoErv0xrQVcYZhP14qY3UTJ6JdqOkicw/3mfSvFU/VIVQW4UaipW9pMIx6dswPWpC0dFcccx
RvrGYHNdWqtqptPrR2Qd5QjhkLU4m7Mw8rKN6+th2oV6MDvs2TVGVor/Hp/L9sPfrAJCng/M5GtZ
tThaRTtE2DQ9W7XwJHS235GxdP++vsp6C3EwZtzWLBXG6GkRZIwGohu3ByIPdegfZi8tF03v8FPT
DtUO7H9rKfwRCaS09JHtWizlC/wKBNSJm9+o8cM4JMZ7P53wx2zE0Ec7R2P9jbhswSgyGAV4sQKY
wILVnKBH6VQ1hXzotTA6aUq1R03ZeCTun1n1jJsI3eFFU2Q0xZTTxY9veSI9izpLvUFK1SsapP3O
blivpDAup5/E+BWlhWVTv2tLoy0yFON0I5/u/XL8N7Hw3c0iTRzfvCOgo4PT5/5mfLWEaehxP9VI
lAqk2iERdxkdWrhskquGxR4sZjVQnjc3D0MzDkTyCo/SgOmSkYPmds3RZwzayvruwDg94SVqf81z
0/zMI3fXIgog30rA0Haq9TURZf4BABaBATHQlpeY866zjDwvuIHGxiqHc5pFpuNqpewUR6vwM9/V
mNNZ7yvcFn/ZTaEIr3GYNmDt6SNRkAgbTZsmNC03UCTjzbxufhyzFfA6BIC1CQZiV45WY8aOeVKs
3IrJ1M805KVzjsHnTkTbyk9pj+CSDoN93tAvgy3KTiNpHR/C9HO4vamSvDMzU7h9DwTEDX2mAHk9
7UEytj4/gFGQJ/O8dMUubnALQG4d2XxdkowjMgtE8r40zxr1+LlhKvcZzevpIPrwrIR7tk3rC42U
DocRWmTAjFdB3NJ6PP8K8pxSMvLPeKZJboCUpeunmhAu7jnyTldz6x2DZobbBfyE/t/8Nv4YmOFb
KPtSA79hMAz/SxcG0gHHHN8VTZ8+tEU8zX2PYichX4cNnvL/FyWhe7ko5HxCZIxW4YRU+dlAH/yu
L2cmebmrjL4RcYE8AI+cAy8c4sUeAgNctjbM3ls3qDRD6O0+yr7Yu0Tm/8syIZ+9NGaxzllHc/6s
f7xFLWzhSfs8EAMy9QNGt+mp7ozsgHaWrrj5kJrnOOy/SUq9NzfY2K3oFIGz4ZYEIrsqqEqQlOU4
BrdSqN3PAOWrifUqhbm+Cl7XRTPMKd8XmWX9o42ZXN0hYRrvAYM3XrIKM4Xe+Gw+uxK3UDqthDqd
BTdU4UZwm2Fw0qV8j/e4sQpUlBlYRABSVnllM+UDmS69/hiFgjunH0LjYMWFvbc7N9ehjYhukDN7
BSy2DIiMoTHRtoMtHSnY6SbBYwIjcOcMbGwZAI+YEtHjN+eZzMsto9jCVPtUkq5qm2YHZrSOm/bK
RM+oVN/ZRaweQjTlnwKQY2/PeKgO8VsH+AgUY3lpq0YodxHixrco8JGqMyT/iDK77bXBFO5El41X
SUuWw474CM6uS9hJoHW9SvDGMhfhgqeqt5QfkOPinVU2YhhdDH4iS/0mZ798lZidR63U+sEtt/GT
PCploP4yhOmg9jMklX2CsFIM1zyg1tmprTYC2f+xsZhzAZFagsSTrKtyWwWl0fR0y5xQVF40ToU3
ZFJ4fXMCRB5sE1zQlQU/tAgxvVJHCTg2ZOSLCLtT6ocMjGIQnfA3Uv/isbgQ5qEasK9VP110Aqlz
3wpQMwxanFWS0LyMcFAZK0dZv2fQufUSGbpQToFBhvQ+b6I/gmdfGU4lRXV0EyWXu4U+k9eXvuHZ
kbQ36Nnaj3NRClbPImNd9mhsVWnsRJ2ohTM/eKC9OJ4lrf/v9S+1hlWbzD2ZsEJJAla1usRzpzJ6
k6ztRnVUHGNNVO9RjMJ6veq14xA3pcesFxfSWDKPftQbKHOObwbC8BtmYQT03JDfITq/fKlhZLWx
7JOZ93JaXhOtVM5aj5p6GdTjzm7Zeqmc7lmLT+ECWO1MKXLkOENMVSRhc7GHeDwPwo52BHI33yo8
ZNBjzLIQKlg8EQ1FJqAwCG5yoahemKvWKZ/SybWgwR9auU28HkGxQ44IjVuNbfq+9PU3k5fmtwob
BLA9sm0rKGQ0jl0SyEUElTbPTxENEACXee8Cekl23urWqaCOJ3bChwd4vTjvIS7YRVtX+LkPAXZh
7Wi51TBUz2O9i3DYXAqWN5A5aqtV9lJaWqgbcMxvkO7jo4oqmqcNETzoSHszbBV1FUCWHI4ZNrtK
V2ZxMc1JlBSOfVt9BDhjfUGYBLEExwzNneJ0fkOLpGyGU7AcM3R0NBY3rMTptvQMSRcpabqTLMut
O80UbLWKpbOcFfbP18/9xmtkPZajcGO4vewkyFIbB6qMZk5bTGmI+LDa3GuUY0/Atfyd3bFx5SEe
My81A8dXBN1OL3o4CzPlkTF57Bnkeh4KCU6GcIJI+Re6iM8I3FofX3/GjawFfgo3AngYiKvL/pds
5FqBeCyZu5pPx0otIuKbnDxqXS2jcRvXDKZa+TFL0v7tWQuNTMRbIazMnZrFeRjSVOKUGEggNP3g
GUEYengjJsch3fUH3go17FFsEGdxRqqHRaipzRElrwRXcSa8eulakTkcC1UZTnFmmrD3NbU8tWZu
3VQJ4JWXD2Vr3pWO1n5989ueU0Najr8NFpYxoJCMKEhUCXsDv60eQknUB3pvzHqF/0uouPnKONd4
wwDL7PWFN0I6C5sQY2bd89VWxpleGwuTqilMVecBqrj+0BRxdHx9lY0DQ/ObiI7GE1eHPW/yPy7+
LEhK7ii6tyqDmU+K3PYnNRhnLY1dkdPNB/pjqUUswCu0swbGj7dmKEzPUabEs+R2r3O0cTpmZ2Kd
imzWF/7NKfzjgUC4hkU9F9Oi79Mf0HaDzyr0nXNBznHV4yyKYRAaGXNbs80+v/4yN6Ldi7UX50PV
xq6SKW1vukizI7JcFuMnmqdED8WNeLc7W2TNpZ/5+rRnaM7Mqf0SsZaXcT3WEqJSAD+DEBBBkFzj
RthfaV7hAti3yFm5NZAfTx79gCd3Eu3eCPLpAdXAdA8EsrWXZskCWvNoECOU8nIvxfrE18eS78bV
j1a/xVT1wQTLULi61ref3v6uobjDcdcMQEO/48cf35lG4KA5wBrQFSqeM2ZspzBGWBmSY+QlyvBm
pBBvGqWS+V4h1K/mlw4KRqBTR7rhkVPcQl2vD7GlS14YmMZO73FrB1ORkjVSYFsre201LP0+1HDT
1SrQFcBF/fB9L+VopoctkJfeChhhVJHpDx5II/H2PUz2MTddCQvrnAc8wjgYyAne5GgygeqUv+QR
qRtDLdr3sRUnO1t4Y88gyIKdC3coMWh5pSi9Zo8JyONbV3XNE6pR+n9l0Jffi05q9yLq5lozs5SG
srmGmNkG06DWREinsYzhPvNN46oARbu2BvTK13fn1lJwPUjIDQYAq5sy82VmDwphNWy68N0k9dPJ
DNLuUyyV6vn1pTbCKjkukRseCx3zZfdJZL0p5z5zmmQw4qcBYPAFwMdffCfSUt6cCnNq4zv5DJ1L
W55nTmX4fayb8tAA2Hno2lrbeSB14wAw4OO6pZyBErM82hIScrGPysOttydLArxcWNURT3TdOQ1A
bKKDVqVxe4BrBs5KzSzzp5/pCPzGlSY/NxPGzJQm+Qhe01DEpzod+CNh05uYo0hdjY5vEvDPjTEa
0Dl7EmErTW1ErVq0w/CvH+Pu4ISOFHm4DbHhgzzVfuFn3ccn2fAxIIgaG+TO619xY8MwWJlzf0hQ
89jtZewEzdU6QwqRARnV8gijazw6CE4+hnX/9PpKW28Xw0jggChpUEjN//2PwCnZwq8r5MzRX1FR
NgaPebYHU5zxaMjxaEvTg9YGA158WOC9vvLG9QhMmI/KXH/mQC6esbWayk/VHE+xLk6PMe/DLYXo
z3ETNG6ayd3Ok26cDBCujNt1bqQ15oRZ94hpExjo1tSDY5770zeQ9c5OOr715X7zxecG/gYsQg3D
CQxjdPMn+Hlxp/YfpB5hMoR39zL/raUYfuNfBIKUOn/56egTGkEg01CozNwro6A6wRFJXAFZf+db
zXnfonBjqjij4OFZcZnP7/bPXTJCupdVH3cWPZb6s9lo5TdVQsTq4OR+dEqHOH0PzbQI/uIczFgC
9MBI4Faz7bJXrCmIbdYNAQbClxq+p/7wrvWt8sPru3HzZXLrAEsig1j1EZjLAog1jOhmSUGM0lyg
H1Ab1Q+j8j/OzmNXbiMLw09EgDlsyY43KEu2tSEky2LOxVRPPx+1UrOJJjRjYDYzvtVVrHDCH6q9
IHtr4y9bkFo2FYu7R06Mv9ofc4L2z1wENlzZb3mYq4HlRfOL01BAeTy1X6ZI66/n4AJNmcYBnLRO
WvASs8F2ogDkjLH1N00H/a8G5Ox7FVTrX1ZdxJ+mvMGcJ3HaeECJPdR/VmAnProQa9RA7R1lDoh3
8Oh0hqa8okXQz77b4Zc3YoAqTn3qDN8Gq3Nr2p7NBM1pspri0OqV9WzK0twz0tvosFA7YCLoGfFf
6/Ikb8VgohiTPpW9O9DoVoofNXnv98pJ2yEwpelS/2n16SDpEH02RreTO4/S1l2CDNBSdlqYo+vz
0Fnu5LSNA7NfWtVfhg2yrMqiaQdLs3XqQD3R2+bLLQrQt6cOkpAYrAXZobRzCVAx6c5TUnz2vKm5
ABZuAw+75MvjzbJ1Dii6LjhxOlh3ibYk8+xCE/DF4CjfoRxpr3WWxhc9F/1OwWTrGLgLn5gQjOLT
Oj+QEQUKAi7QMVJVvrqKqX0zujyL0DWT1cvYlXtaY1tPnQcc5xfgEIbgajljD78O21ocu+O2fsuR
mAMvwWuqVlzTV+tRfDE6ZT7mOXv38aLef0iDYhZESyD/G6CozoCoUlXc1MIb8yMOzCOgaXc6uljL
BlOPn2VTWPHO7rmfLoOSx0OHpK90B9CTDRFMmuLZqYSivOiK+X20MzPIZaRjdJRbb7uwsg461pc7
daENtAQjczIXsWp6FuvT4c6W0SYjliJmVWd/03DNLX9MpISFiK3AEUoyfOe0zRAfEJ4ycu9Y3pew
66o3DZ5Out8RwupBN+Tx3tV7L9BD3ws6wsKEMDYgWeif6zpJIfmMlTpfwHKU4JiQUQ8PljaU/2Ew
VlmwC5T0bTeL8nsRSQIiU+jGPxmgUenTOSzynUfu/jLhN6FvA9mXrJKK2u0x16qpUvKeYFotenEx
BuRN7RZO4uM9eH+wKSuA3kKeYEuc0SlTWt8V4ZYXFtbToGRuHNR5ouh+b3rFnqvM1uYjhQORRzFi
Ud26nVOvFYnbK1zRWZwoz0Vuqb6n5tORZFI9F6oxn/qoMp9N5H12QpXNeZJMgU9GuPTOPAfaCczH
HqgVmBToAAPI6bbhGVM0NJceL+nWJBc9bSiPFJfv6i2N0aUFTEpivSgurjEEkCQoQ08xD26ulLjB
zaH7pQm7+jmVSLbubJv7+5PWC+EKqn4LHmcdP0dpZKcmX/CpMeYumPMke+9ETuzLakzPpp7FO2+e
s3WL0VWluo04yqLMc/tNgTzNSVMtHtWDkb4muhgrOMB1KSBatMi/Y8tYtHxcmBWBrFzIqTkdy29O
5nXu0XH7qbpC0ZjbD4i7wRiRhgt7Nh6T8c1gSOH+NSSjIo7UzNLiVTp6xa3Yg7I5kN9ZyqW1syk8
4zycZH4Xzpp3iE3s705T43XGsRjAuCLlGpadT6miNyAVDM3raA+pwCsqtFH90rXwucgGqAaVK+2/
6Ea7ka/GTbnQZSrzNaz7WA3AxQ41pH5RfcidBFXRcVKM6oj+UpEcWwk/wnfylppZxLuIo4WZDwsI
yUBnbKDxpzDppIJ0A4gey61+NiZ0m+zhuwXqVj+M1uTQ4WyHnEOeuLMTlJ3ESla3RAvPrVPK8SDV
TsDKmIbM9mtpDfoh70LbPel9Emt+XqvFxPmNzfpJSXGDP/WI4TcX4jjjc1HWav9aQPeoD800qO9U
OvyJ34f2EB+kGDXjw+MjsLEJSQtQ71zKAOyJZc/8lhhMNR4pes2bmmFp5hf0WoK5Gc03Kb/7hx05
w6fH423sQUwQrKXE6enIMazAUYVWSaE0SfqUV72uBKb3UqBomfuhGhk/hlLtPhSDW++8pFtXyiJN
ugi60aleb/weAQueZzAFcxoZB2pXWC8SA5+bUYidSGFzqMWbhUsTXaf1oRZ05JvEzsEUeLI4cUu3
AaIy4XOHQfrjldz4cojHkIQgzLC8DMur9NuXs2DoyyIZaN6iZGH4fWunH8i07LOYXPHdatQ9FP/y
B2+zENRGKAdTyKSUcxdZCkcOAKMamM6FU1q+EkYNtpUK98XOtbw1M7jnFMIXEicTvJ2Zavc2vRLM
w6WatsFIz/nQa43wKTsOZDDznlra1jej/waXhSI3scXqXpxCE7F0F6sgQ5X1Gc+o5lBlQ/ehp4F7
fPzRNodC8YvUEV8MSkO3U4t4TQe1jNMnW+2H5wgN9CetNrrjPNvm/7ETyQJIcgzIsNraMaKcgVLm
6cQqlqV5VLrM9Jsobo+xCWXhz2e1VLrov9pLiWE1K2HbkxHXqEXPxYTWoDJO6QWttDAkyUTN/fFg
GzcInFsk9qgB/VLdul3CxNRmVDUWZz/DzQJDem7vA1vufWQo6rNAJfsNdYw98Md9ykrPECaSAXiW
rHV9b9V5hayqSjxUTGbynbZUc8xMrXH91prwD6d7EdKPsaFaQXP17M+R0nu7we89KRdMFv86Ksl0
LdCnvJ26o7a8O7yfT7DMHEpSZaO8UbwRqdU6bvIXxGbc4kMEYblF3B90foCNT/25UNWC+CJBlGbn
U2wcVFDxi0nUUuCliX37eyat0Ac7qVAJnyrU/lCY9Nu00n0rbrOjLcI9PsZGg2yxhYBWziaj9qKu
FsDjZQKHR8gU66nui9mbLk0vXT+tY+eQWU12sZ2qPpmRjI6ZlCnF5j58ki6GqI834cZdiHM9xU/A
+gsRbvVDtMFSk8Ll2UzzvL84oZW89wozPD0eZXO+lJFpHtE2R01xdbBa2p0oP2OQkroL3sItvBPG
1SYO78jAdINbXh2vhr9PHhS0FvopUQeQx6TAfn78SzbuLQBYlNXogPBT1vNFr6+qHLQanqZ5ig7I
GXKZWJkMcBHfq3ZtThrICstLF2Tp+d7uqqJLwqSAZvdkho0x+GrVuRZMV739QYxYv4VBmX6ukt66
WPH8MqKMT6pX6tcu7vZk/jeumqVNyLS5qwGur/e3bhOcyJpZW50CtzbOh2e6W/07u0/6M8l4+4Wq
w7R3c28Mi4AB3DKeIzid6/JYJAQVOiqqV62cMCSspBtrgYGK6amFrlQGMNmRD+pqF/nGx595Y2T4
c3QLl9oYf2uF0qidqLMHkXlX0xLOSa/L8uqNznRWTCi6KVo/mMuUe7pcG2cJyOxiu7IwQ+6qgQZ6
I05cMmiCj8MJjEx+tAdqHI+ntrGDcfuiJUN1gtrjmmUFQN2lT4hydAp09aA0aXRoTePUQaH+87sB
lz7K0NxFFMfW4UQkZQxUkQuxBnXhT0arvxNRqu+MsoGoQRKY2SxgRAZaZ+hYsFoCUxU0XjErG4NR
NMqHVHM7IqYxShRf9rVtvqog5xdGVN0gPBt3VfTSUNhJ/zys4dNxQ3mIRbBpV/sGbdnQCVURPYUk
i6cK1YLPY+ZYfuzIPWnBjXkvrGNQyTwASyCwig6JenMwb6C87RJz1dIL5cw7p2nfO72QTZBqXiOO
dS3Dj8miDRGUaTe89URr/Hi8obZ/CNEiDxLskru+ptsM8dBzQz+h0RBiJlUlAa63RuJTKAthMHba
qYvrOdATfT4UyaT7emja/z3+FffbmtVAqeMXYxO1o+Vw/ZYFzE1l1RhfK9derdF35vcgFOXaiA5b
xc4J2pwwG40bgheYLaffjlVXhRkPkaVcs8WoLDCiJjX8pDJwhc1BT1yQFdDFuYpVJfWdcLDiU2FF
7RMayPAaH09745EA7Mh8KYxC/EMT9fa3MJyXCcuK6J11MbDtqrY/pui8vSmievg3VYwEBydpfpjz
dr72FTLXR8xBTcMvZYxG1+Nfcx8c3v6Y9cJoKsmzhDGil2r5IbYcFL1GbXZemrQeg3zWXASHoJB5
bvSuRhfsz68CQiGArZxA9BMRN7pdjKarjX5A+e4JRW8UGEwi/F/I6O+YNxD65VntvZmHKjyh5bcI
3CneE2uhlDu3wP1FvkDNiYagFTqL19rtz0hNNmNk99FTZjniUlj2rAQyT7p+Z5z7sJO/TRq/4BZp
ray/fSUcL1ZGDTaJOUHmclJwmVbVn6Rlxz6iaMr7x59364wtfiKUlj2TV3lVs4hRSpOmN3G7FbVy
6KZ6Ordy6H2kRrwd3sXWUAsvD/AM0yO/v13C0h2i0h25U1JLSfyIpt4hciUCfSXiHDvR++ZYYDJB
Ci7+Lb/EGH+7OpzUKouyzKInkcYdZGBAkVanTmDLrL122+ZQCz3AJSOlibK6pcoMAMEU2+jd5mr8
HjEZ83Nhj8MbzL68vx9/rK1NuOChnQWvY1OOv13BLlRwX7dT2FvmMB7NOlROTpYXO5G5uzXMwo4B
SkowQU3kdhijiKwqHOfw6iX9lJycxFTF6wwpPXonLK3/K2mzXAsKR9J9HupGfEtg7qRnFPXKLIgr
r7ICHog5AcPnpZ+KeerSUzRQK/YbMas/ppan06/DqeoQB2qTDN8XkZvnlshCHgY5U7nsYjv6mZhp
W/u8RbjQxEYypUHV5s5wEJ0Cx1E6VhIHOsWWnyVEe1IDy5reYU80hT4Vonx624QV21lFD1MEo6eX
5Ixp6ziXyFUbMxji2C55UnPjhOZG0SBt19vtYRDT5B3J+bMBLwawRK+qLt3PqZZNxQs2vgKhahQx
j7OZYrPY4ZF1yZ2yAB/i1HF6kZltfLVzzAD8sOyj8JhNQyHPTj4q3VETFYqdtVrn7gvh/nyJIrQ6
/UX75Y2hVGCi51Hpv7RuXoTX2GjbH6S3XnxU1Dp71RvRoLI0FgjnQIcU/VGAIUf3KUxQh2yRNKj8
Tu2ijyRM6E/EEZ6zfqdj9eaXpTYjHtW11M0Sxay+UftP0p2HYuMcgAZamqaqZlEBXcUuYUI7WEf/
5pqaY/7Mu46bbx4B+ZBUm+Od8738sdt6HbnwYgzDU43shrf8mN/Od9i2lRGVbfLk2VFypJ8w+eiF
y0MhVXFEYeBQFjlagk68N/B9FgFyhgrEUkuzIFCu3oFer3qjddz4yVSz7EuK88Jfozam6LDrrrji
KsxbLOrI3pnvxiuMG5tFkWbRY4eqcztf14jDvslMqrxx1b11WZQLqvNvR9OVz6ln/ktbUzm300Ah
vuqbnYt7o2dKOY/yMsQgYAXogtyO7llSMwvRJ0/IiJYe+lpDfcaXibpUL+Agdq05VE+oQ+qdjyBJ
8RWcUf+uNzySSeRaM3/SWuOcxP14eXwfbmw5KhVLo8nl/boDUDtFVMikVUFNVbho8nSSP6b9dJho
iu3s7q3vjqshly5ZAM/KasMlyK/pMm1jlIgSG0qp7IPcK/5Tjajy097zjvSM9zrzW9PjCjZxWUWF
D/L87bLH6VzkowtREea+fuIC0a4homQvqaLtCX5vDQUNhSSS7HzRTLgdKhPAzwiw2NYa7VaL3s9h
aLUBS+xyPj/+aBsRDvkwneRFvnSxfrkdKhw9F3CKySOWzqHhV7kXvYx9NQja7qk4J1DD1J3TszEk
7cilH7n4UlIwvh0ywqUFxz03wmWsjo94DFif6D9FJy9GFC2zJmXnwGxslqXJS/MCQtZ9aatKjZEK
BhLZiafzRPfTx7LNq6/gsu1Ack361jjP/8fNBDiZlV3IUtBMVzdTDhzcsSeP3DFp+qAddPutMpck
z1OXB+gui2Cq6z82b+Qraja1ajSsUIq3V4PaSBi6g01MN1kVQokRJUknCDkQzv/xCZdohBiVnBQY
3O0n1KKuQulNKlcDU2qfhkYcGGnlHhYduXOV5Mrx8S7diIEoikPpWZDE1IFX44VZWKSOmJRrm7X1
V8ct+8DNrL2NsvyV1TNGmE/lnW4aVbH1sVOSQaZO5irXvCv18zj3ZVDJ0g26qrX+/NjRIYSfY7Mp
SelXJ3yeZq/PPYYy9ah6HRUIH4Xh/Z2mjXvE23NP1WnryP023JpQmoJhtukPk7vHXuLHsaWdZ6MU
ByvO9SPotL1y/dZKAkbjcbQo/jtrnTFhxN3shJN3nU05+gjTVU/olppBPyhiB6u7NdTCPobsvOjg
r4tTcw2NQ0P48trN2TKXqr6Y9cQq9rDJH+/CX42s1QbhKC8ANPq793WYruVsZU6MJ1yplxcbqfEe
UEE6Xl2a96+TGhLXjVnrZUdsrNMfrdm3oz9Segao1M+cSNOYXXkRpYGad07ybH9UE0+KT+j2muJo
4iOjBkjTh82hqKRqvcM0TT+7ZWb9lZqiGgMLbM5znJf2R6eS1l+ooRK727bMjTcU5ZzwxDNf/ahz
o0BUc3DFa0guFH13CTxnH94Hzl7JBLAsmHQtTg4OGHbVH5XQ9fzaBCLvI/Mv3O+dHIR6hMUafU0w
K5n93BpV8+q2pToGYaIOf2d6OvZnhHCsL9TjeKTIUFDJN2LE60xFizJ/cLoZ7MHspD8LSud0jh5/
jI2YkzIE/yz5Kw/Jsi9+izmlbad2UqPoHOuZ/ZyPWXiYNZTWlwYRyQdJswJI5L8ciu/O2d3YcRRd
YQ5BsEdqZn1NdBoBlIoTL34YVnUa+X8c8rij3jNb04fHk9wqhC0wAkJclDQZb3nbfpulqBUBzsxQ
rgrmfZeZ3BaKmJLNxNfsQCWfFZ/Hawza2DbfmqXxDe2b5v3jH3E/X8xcwKfTnjBpyqwLfwVOiL1V
AkksRO0FNjDeIGwd+ckQmdx5qu/v+UW8Z2nyIa4MWWp1LRaFWTqRTat6pDF0IbpVLnnW9D8fT2hr
FBdxJpchNqoslgTDU5eE75g6ai/VPJpXVGz1PcyXdn/rIreEMg/gE3sByK4CHTE1aBGBswKt5/bv
NSAu37JhknaAjFw+BECsKaGjjCHeks2Kz7gLyPOcQItNpGZ/g7ya/JuOrQdYWY0/zdgIXEa28+fH
i/ELvXF7qVFmpeWECh/B7V19k3JNrrvlGD8hYN09VdRqZl/t4+LnoLjRhbQCoUEdauDLXEYDeW8h
PxUyG491qjgHa3DU0+D09tshtuX18U/b2Hh0a5DmoF1Dj8Na7Ya4l8mELwxC6m43nHEYbC9WiL1N
aWv54c+HgjUA5FcnX0ao7PacuYpLGyxHVkUovXpQ8x7PhbIJj7mR7crIbWw/4OgwMXhGwHKuG/wl
YQGIOOLRCNL3t4ESauFXlBmzc2j04zcb/cU66EleI7+xwv4t8Jdh8EH7iG82ZQ3xIiKkLyazG0wg
YVR7DpP09O81EC/cl13IMj4yrHI6xZEqKO0pVZP5zWB0n3BvTP5y22KMfYM272XWpzQ/pFGoLaWX
avrqWYBxD6rV9+/qBYt9MGyJqHqnaKiiFsWETpkWWbUFeUo1vgl6MJR/88pq/YE35Oc0VrHrC4T1
bRoSc9oEOt4hIdXoKvnYxNLbw+9s7JAFUkmGTTWaltDyv/92PSp0vLIuRlelcJMh0CdZHnVg2+8n
o9qD7iybbXVMliY8rgh0HLAGWW3G3sstI/RI/2SZftV6Iz5LxRKBWxjtQXc79Z0HG+KAG73qJ6WY
d/bnfQ4DH5CCA+0+xHhoYN5OVANx4PY5heHWyNRD0XriAA25CSLPw1gYXgiwxmZPmmdrygYR/uLe
ivDh+lBEo1NkCvLgT5OauseW/stV2N2CpevH8EMZhjOglLAIz3FdUVdo+haI8ONzuXWHLqSlJU6m
30AN9HbiSOWMsxfqIarXImPfeXlxpQ0Uej9nnBu0fz0KTb0/0Pi4ClCTyQVzJx5FSRtdObalqb8b
s9T9osvS+mmO1YicojNQvJejsodc2FoumhFA96kNbdRlGhMUl9OG18KWbgNyAjwZItUJMWBN8cr2
RZLoDtwdObWX2o5i9bOWdKa7s2Qb1wtYanYqcBlw1eoqZCgTlcwoawlPDG8ORt3O35mlqP+YkkGC
xHaEMbAwVdcZmcgyp0OvXbnOdaKOB0vx4g9ThCJoUM1Vq5/Q164/Pd4LG88pm9+BnASZ5r4qEuXE
mFknwquR4fp5aJXaPnfFMHtHcDreR5fm/ufHI25cL8BV2f8L+gZa1GrzdVoI9LyLwmvLhdgQVB+F
Qb1gyrNip3b2qx67ul6I5VEUQ8Z0aTatHiAra8IsmYVyHSdbeTVjL3d8klGpBkk9Td/ZcBLjALBI
IJDrspivWaol30dqN+VBKev2Gxr9RuPDtvP+C230o31TsbVXKxutd/iDTKPfaU2qBVJTJ4QvC0Xt
Tu2glNbTrNdUzZyOCvp/WoeeS6BH40QMENaRh5vB1H7oxwQvU32eQmBvmV5/tpKOoipJUlxgpkIq
eRyGZgCCEPbiO+0WpJL0STE/DZqkudTWXvlOoVN69ahnkbAIxfQ+EJWoz5iXadrBHEy7euX6nsR7
OlWgrN0+LeQh1HJw34PZyPcmIbcSuKWXQcMtSqW9JFmJjr1bNlp8UPTWxF4NV8WzBx01f0/oD6BH
r2a0IlrXm6wAjwBHBEmvqz3u13X/tlFFW1A9dWiexrn6uYdL8rFH1qn1lVgZXpO8qSNEZ7iSAzmB
bqwKz/1oGCRUALcH540BFuyLq3WVC3AG0elDUjmNeYrpmoJzl+kkD6WUU+MX7UCzC3PLqA0E6zL4
MsKRyW/KMHYPbmy73EdFmPcH7GjS/gAbQs0RZJEeBJOpyuGd6JGi+k5Wl//AlMCXCUnV9MvjzX7/
xOD5CcXdhemGfOo6Zx9aYbn0/qyrSjH5KBQ9+TtHnfmkFgOKkpM1nbAn2Iu7NhKcxWmUXU8eB6d4
/cbEgmTGslr7OqMuhkqS2ZjoXJnVbNGTBODv20Yb/Ze3Bl5nVCddPoket3P+DGEp63aW4P683/6Y
5Wr9LZxAhoiPoziw+7MiOpTYER4ru9GPk7rrqLex2mCcoWtT16LFvCZaOnbBwRp186pxcwbA+9Wn
3qriAvdK6Z0kB+VVGKiLPf7GGxMEV0oQwyWzNEyWK/a3CcLME0lfDMZ14No8h7baHJA2gJsx7inN
b4xEYg5UgP8wy7X8ayJsVMpTLGR6sNuHRljpB6HG6nPTW/Hfjyd19y78UtUDqGMtMDbeh9WkRiWp
Bz3yrrWufJAs65M2dp+8LkFDUBrR3qOwNRyGP2yGpfRw1/bVSrMClpRicYpHzVHGwgwIJrTAS0Mj
MAu5Z795t5JLZ23JTIg7QUSuRV5xComtUJVg9EKn+BwOIgRfpWBxWpdS2ZOfuIthlsEo2CGJwGt0
V2jFIDCycmQFr1aWJOGlBEdkBXmpF8dGt7s+kHOD396AO0fELRnnb7teljticVsLTLz3iwVp8fCu
vqfUaUdga+pcXdrWr9FsOvl5AG3aENvn5XPNFboTWfzS9rl5fZk24YyBxj4Z511KZnJ7FwB7vGuc
uXZ3abQulweDHhrEYGgKA6AqPENKLbHgwHl9aRw0MYQ/unLUr8LpIS/HbhZ9rpN4BN9Qd1kHtT4X
ezWvu9COn0kBhrYuCFlq/avjq7iS50fBCLYBxvhJR7X5P2cw/liBfBkF6UOoYkA/ibpvz5Onw1bD
ZwO/17KZvtbFbIOxmunxRygkfX58drdmtNDEgPRRfrg7TJXhjaGkn3FF7WQ6EhP3z0md6IfHo2wd
IYROPPg2i8zQ+ggR3RUFyQq7Oh2zIMML50x9tfZDj5rq46G2DhBJPbgQaCu8pKs4zh47HBcBsF87
rVQj37EG4++ad/t93xfhXzmohBi7o6gldA0nEHw2bZN5JwPYOkAA9VAeW2j8TPr2A2qYWmGUNbvX
GXzgYgdK2QAyWDekFHJLRb1iRro3740PSSmNU0tKYC6K37djzoiaE5rr9pWUxj2UZdFcDET/r49X
9xfkcnVQybCIU7icuBDXbTWz1VwlVTF7iyBY1d2hkt3YHokv0o8FggLimJLIugetazqBdZSNhCee
W3n7DgVTIDQysaomwAFFsb62GCO960OMUHwg4lEUqJoU8xsPWZz4TejE1d+isoTyLHuEsYLZc6If
g2kWxNhKKU/I7XpdoFrYg5mhgslWj38FZledZuTXeqzCL6J00h9un2UfccE23APKPrN70U18goKx
bYavqjODMZnMcfx3FGa1h27f2PSLADLQj0XQgZrB7RdRx8F1shHjMsdt27OmRt2pHAzlVImsPD3+
LHfBDPUQWnO88qga8jCuhirzOW5tBRPumVg7AAzi+Z0ZpwdIIfJs6QUpEzJix8eD3hcul1GpWNLr
pB9/h8KghJvVFrKJVyR6lBN5eUk6QP/mY6Vp2lNCKBkFJT2912lorLeyy4pXhYLGW2Fn6dUePDgk
wtTtrx5yvPFOPrdxHCxWHb0aaPz8utU1wMNlybSmFqArdvVvqFjy/RxNzf+z7qQTcFR0EuJ18Jwa
nSOSxvWuSoVGXYpAUBWEeWy2Lw6Ehv6aKl31b5NmCIo/XvuNW45QZHkgSAgW8vTt3mr1vK3bdAiv
AJNp9XjCO8jJC4PZTsvjmFbqk5hy7yi0aPqAUe8fo2D58pQfCC7Z4ObdfsOXd85Q1vcILq3+Wgsv
CZQ0Ly5529eoWWn5S+sV/bHrR/1U55a+06XYmj2APPoxHiEZhMjb2c+aneZakxABum77ZZFzeGsZ
lcrSO6j1aV15aLS880kgx2By1F109Mb9jiUkz9kiCsMvWE7+b1E8853dsMzDq7mwd5HL68p3qZun
2kH0Un83SV0pyRDb5r9UjjEbL3P+aazYfAbRMWqIJktjuggamV/D0CRIKc0kejfBjq53tsnWFeTB
OV94/b9EgW5/6NxmGFwPhK5l0jZfJz11AAukM3n4aETjziO/ceTAukFup+u45LCrI+dE06S0EWmA
DqqVTqmwftqT2v/zeOdvrD35EwABYLoUa9ZrX8ZaripKxQOUSfuC8pb2OZ6FOKmhqaiBaP6Y/gWx
l37YguhAcfcu+s8M0dZjG3vXMSvDc4eQeHp0ir4tdjLDe7kLBgJjauiAt2hN/LLp/G1TSR0pjjAl
cCk1gWtGrs22Sw2iN77iqaVUH71wHr53uok4Lg+B+KbniYmDi2dSe3bKpH5KnToZ/nwD3fwo/XYD
4evp4HTZuJhltvMJrfjwvY5h8LFRQ7kTuN1XIpYFAK3ASwYaiuDidqzGKJ22qlX3Oplhfx5jcE8J
5Fzfqbz6UnDbBBAtDJ8jk+BMOlGk6ss829nEGyeGi82kyr9URXjYbn9EnTYyU+qOCJ/n9tW0Ffho
bRU+odq75+a3NdTCNqNDiQ7xXZhf9rKdrYKdVZki+tmJoT9iVS6+OHb16fGZ2TiZbFyw+guBnBt7
FR5oFpW0BOzctbM681iEUfVBdrGzoyWzcTIZYwFEgl2+Lw9Ll8al1RL1IkUlv6ixSC8jfk3vEpY6
CjKvt78/ntbGM7BQkBaeP08hJenbbyXSQjiRWrrXqgOm7Dtjk3zNJyed/o61AsiVWXnxN9nm/Ycp
h6IbDGio7h2QrV27kGJx9EEIAF2+1Y9AtNnpmnJ0rih/jl/pzYXnFnPizncHo0z9kBQg9iHzlZKG
RNs+gxGQT7OL1cnO+bnDY5BoLKUl3uOlS7W+fmcZon3Vq9bViyl/Rr1r+Jo1ZsdUQ+W4qHPxfu6l
ElhICe08x7/e21VSAFuCM7vom6AQuDo0DpY7zhg19tV1akcezakzTw0eqa6vD7oxvCByWbe+gRjE
pfKM8FMsnPBT6jnyzdxl4d4R3giG8apZEMlcIgu58XZbhKRYcZ6H1lUv2g6jI76PP0J8ONjIopy0
uq2PbtHKb48348YZQyLRQUkQYPA9QZoLHZB8U9jXore/NrIpn+EixDuVmY0rA0VpMM9worEcWvdA
SStzCN5MTSRY3Bfq1KAbPvfzd/zq7Ob4eEabgwHSoPsCwBujldU6ptHisD1Tj06L6loi3fK0GMQe
vG40/zxapwINTpOW9tLvWX2yVi3sMLcn60oVB3RGUYvTrFrZzgnZ3KcErbDJeRYRKVxFzZNaGGM4
p9ZVmlOTHV21LFD+KfL0Q9hoqQgaqaUvfVKlWYAjZPymr4E2+eU04ohcqgWKzH++wtC9F79Ruud3
LW3PqbounzN2ql7FzwOFpcof4d1lB3VwzX7nadvaobBXgFcAeLsvLVKrNCfpdvZVob0XCHpJAT7A
+U5KtLVrIN0CuIVYzFO6+pQmLkNDWTEKbXzIeoY1BpnZzCfQN/3/sXwQ1HnPFlwUUpe3GxQpw9qq
S4aCD5D5uTdOVy+dvEMYtdrOUFtrx9bkBv0Fml5HnXHSKrKGIHpVHaV4GhgPpOO0Z9m28Zigt7IU
/+gP4NC4Lhl4lEpc+OAcuaTwfgistMMglEKMvrRnpI41oKk/iJFsNI4KmWPWXZXZwTBHilqPt+b9
Y84vWcB9i4ws0fZqbbuIjrmbaNbVAUT1OmTZALJS2NGASbRTvOiz0Pfyh60hF/jTchKW+tJq59gg
VpOIEPGqw1S7wFtaFGGgXJ0iLMCeJqPfq+beb1XKA8DS+ai/bBlWTzdF9KEw3MS5QiAYDmnRRifq
SdaxbEEUPl7OzaEoSCActxSP191lY1INEJKWfc0Vu4A1reLZhmTpqelSdYciuizT7WPMrOj5EE07
xLBrIQkiMBrNGKpdjbp1jmo4DadZDN+0ZDKPWepQEo3dEOmsBoOGOd0H3S10uLvxyf8Wfr9tg+a+
PZVqaigx8B/nOuFMBAYiaj/imKU9q0OIF3CjjWdptFXvZzgvJb5RxuMbZGv2sApbC85dRzUMyMp9
mjhAlUstM3KuaqcVJx1yRWAac37RdPr1j7/tRh1sARfydXlbFo7q8lt+z9wqEMZwvu0roGsEVBEA
0//N03gmaXGVTzkIhrNiFd7Htp3s6zSV2N330DRfZK6Oz61rNOc+GdIPTp9NPx//NNPR778G2xsB
GeQEER5en2MzdZk6mM9rmEXe8I3wqzbfj1auKYGhGE5zMqWNgpmDaJn+AqtHgJSelXn2F4U17TTF
GHjWfmk1yHUlGWhA+31dK2VXv1iZaWXviPi75NgU/Hl/aKcq8Qcna36CZXOr/+bSFtGp0UCwvgi1
TPWXxqO7+8lKyAj8HmN390mvhgi40KxW8p8497oysDsT3TjF8mbsdGwjSr8B+mnGw2DMvXFWHKPQ
LsLVhBF4dWibAfreffjTwWarAHEwIcYW0MmO0tduGFskSqGnT4cBzXieI7Pqv+V2nGYnEPlguOIC
YbogUtAXCUq3L8SB+JaeRIe87vw2TvWBwr3idbnftWnz1M/JGPoJnITJR8YfATvkkPR3blLRQWm7
BvGZLJu1ItCNpCP2BB7tgjSahu+tVQ12kOhxHx/+x9l5NceNpGv6r3T0PWbhzYkzcwGgiix6iZQo
6QZBUWp4m5lwv34faGb3iEUGa3ujQx2hKFUlTJrPvEbvFd8c8iS7QzqvVxdl3hvJeZr0urnDxQ7c
tkiDSXwulVWbbuxRHPee1mkw0n1jCy/ZdRbA7t3s5wvWEGBo1+oReIbfXc1FbjSXU+Es7X6oSAm+
T2096xHwdneMmtm0213eKASiWmQ/hw961WkVOqPr8m3oncaOYXpU9xIVeu07vt3tTdqWlh7Dqm+c
6SBWYXQyVG6q29fVgldN1NvWfLVxo0BTjNL57inTSe4MV1DtRuGuf3Tcfixj5IUBjxkyA4UFs9rU
Q5TSUP1Fd0QfMbxKzM/Q+rOfhqUCIi5znq/qHrLmmdsxfT5CwK2faHF4fUi1vsxC5GGML0tiauIW
stZshIOBS/cVfR7rxhnddUItyi5+KORLu89ZWlXLGfXm6QrdqLa+WzkSsl2eOmYRFmO5iFA67nyB
Sc6Y7Ke1HT8jBWMG8WJq00cjcZxLXS+1z8HCf2gWLwtncO7VkVqy5GtLWueE+pCUYzzJZUURITAa
LwhV7mVrBM2kfarp5aaRbXfW3UCRY7x0kd9D0HDhHkOrVtYSdVaP9VbG/vLJmxr5JIWvzDioCzoX
OngddVkmQ22dlVpuqfN8VM1PqFbdFDeYhX+vA1X2YRk4gxV2pKP7Vbr5U45syLfaw8c2dPUKCa1U
m4JPuch0g75XaagwHdX8Qes0YsGi6HIRBg7NuVD1bm7sbYCdwR6ZQzxfNNLweE4SeqzZ6BnkeHnd
HCQe5ct5adVdwkXa+XWB4+sPOflGHxtGN39S6eJmMQ49/p2Lflwzxu4wW96H2UhqO7LyRDl7uuvQ
FQa7yyTZmTL0R0sgrHeoKjdtLwcYEYkWDa70ltiCNg2wL3NAWjXdhkccbI/8ehJZkCCJMTlEfsqy
tI+e3dXeJfU2+amW9Pme/KWsMPQUKsmujaEw3M9zsZTnBKvA6fM2EyB1+2qe5OVcplZy65l5PlwX
Tue1EQqTwSWdclnsUi1YrrtAn7+PxUoNDOIApgOF0dsfuqyU+t2KTFPAVog2DDtpZT8btEDKCL5q
MF9YvrDHMxqR4mqmEOCGFU5aadii+4KKJFBueZcXM0jKZOxxRFwhiYSJZYwgz4aieZzwaoTwYKt1
gl5Obe5OdaK60dB1T87HpCvHnaKilDLp6sVB/i1vP3ZtY4A7XnhivbP296Iv2+mzkamk2qVsL7er
koUH3UXTv7md398iqCtt5C2FbsDtbiWsVspSS4i69eqFvpTenYcwmg3fB2WyK6NDZeMDDD75ZR00
1oeV+sP14DK39xnnAWDRofQj3YWnE6EG3i+Ra+G+FTfIGi6P2F+Vyz61gLNdtquR4wOTznn7mGlC
Gmc2DPX7TC2Nt+fd+sENh/2iItzOxtsuadM5AhM4Tdfd4gFFQxXGk7GVD2uJVAQKgGGVL6IO7V7P
qshrq7HfV6XppvuuIZzmiDNUtbNMBPEJSIx279S4m0V5OoL+GkvTeVb2LI2wUWaFADxZXEghj8m7
YBsWekvVfpxBvnw3NJX/9LzBuqtqtGOgMzbFj1wM0w+99Nwi7sZUeOEEs0CPJ7XY91TKC5CpxqpD
kmH+PXIgizoOVLt8DYw+uR/dWVy2c7P8NfvuTNe4WtSnkbybfaKZpQxxP+wfJ3OtMM2ttHXYV7XR
fPIs0X3tEiO/p5acYXhTVt0O5UsDQ4x89L85JTVjDG6bvIwbpHv+cn36AheJno3twVBNm8XTmOm3
ra+V/QF95/xmVf7kRiWI8iSUIz5zEYJS2SeEtzuPpIRZHRW6V3cHCfyziOl7u8uVbF3nMQMSlGAO
oTw9RMR7/mvy6digpIVxlA+Z8HpAANkOncFBZbhynfTKrpquDGG1ZOi0L3KIk1Gwnzmlt1IKllLw
yoAHfqjpt9DllOm8RlpT5M9rl6z2jqQCLyFb2uLbmLZG9zjPfv2Z3uKkQUVqEeVpnIydFmclzTuo
pcsOPk4TLfuGFXybxqV7tnGxsXdsRbX+dRnn3tknQ2Lg1ZAtur2TfdfcmF49fLVQ3+OQn0x5rbTB
/EI9Qa6RYwk1h9ZI/hK2Jr931rVL7sa9mIG9hLJaO//CgyttwQ0T4xCWQ5UjC4HsG6Lmbtt8mNZ0
dih915WKEqEnB0JJ74tLsldGlNiSB79ByDbyl14Md4SQJudLlXewdoMiaONF09bnxht1J2wVJivx
AESB3NFzF+tilqZfxHD1F2M3a9Wsn5mjM5wLQ3pOrLXFmF1Vprd+HMa2t8/wkGSOA3uaPw8VeMpI
SdNTUeYHZcUb6Um4ywFoLlAkB7M84oXuBiO3dTl3UA8l50+T9ZNMM+4yAFf7sW7zyYhsd0I7cV6s
Wsvg5Car+6ORoh8e3w97X5dCwZps9TFkPjd91qPkdRxZDXZWGofaq+1DqRVqiqVeAma0FlKgMNWT
9FIgCX1VKM/oTyRgb6QeyEQhkEWUCULtOImHLa5XnGjGIaiCLUhL8zvYwHXYucUpbZI3hgK8SK0X
hXS6Yce5HhtyXWmSvRjh6ilOiaMiL0nE+SK7v634ww0hiE9RxzaoLh9nsK2lp2029c6hEZazS9BW
36dTnX54/829UQPYBNUo3JpUqV51dltZK121k3MAQ6ytIUSY7vPMnnRvJdOwd5EOfn5/wLeeIMBW
0jeI4hCqj7LV0R7aeqoCAJnElTtjlObV1HgoeVXlKV3RN2blJugOnwPrAlysjuqp8whRENtBm62n
Nfrdiqb0LumWpDmXiSbOUOPz8TmSU8PZ2BnZKSeO1492a09sM5LKANoNR3dalyJv0rYFECpTe+/p
eXJpVmBr7WDUY8T0lhM1XdLfN3JPTJCpBqKEAmjuaBnWhPnr6JsmEoOZ9tQhcJjg3cBVhO46WFU0
DEovI9mM4xi5ta+vYSmEuOoTSweX1eACuFtSaLe4mGAOzXUX/pMp8EAKC3ocRWin+tjHg86ZylFh
tVgR9XrwtFjDij7bJlEVV16ZYmhrm/LRTkdtfpya3iyjzm6cL6Ne2mxUWl4CbF47F+HmhKBNR1W8
wIG9hlGzDrIjbhoRlSEZ6HJtV5qBTC74lWS97OxtpyeyN4Y46+jMlIjgTv5tAu5k+Sh6z8932lh3
/tncV9nd0OmL/W0wrNnCyMpEJ52A0kijjoIfijAZB1waV12g1aEOQS05c9NhIjlKDPExCES76Utv
blk3RW2o+RyohYnAR97MtFn6WnMjXZeJiu3cQlDTL3TNOKOMPJfxqKWOu8+D2WhigqBGIdTi9u15
P3uE3KlpFt3N6BoIecBm6ItPHjpzWuijsZpfwlvuu53X2R2iQ9iEY81lQf/4ZJPC364zGPuocKWl
ok4V6xqlFgryoSvAN1DzWfS7ufbH6ho4t3O/OkHRRlkAa3U3ZqlR74wgbbH7RvgdUDnNAfu8G9v1
aZ5X43OCsg9Hcd116ZVmeKIJ6W9x9th1W6Orktf5cAaOr79TwQbdQpGkDoiTzHn7hygx7kyscOB4
UuzOwiXRVp8uYNppOzkOuYw8JKOoVSinEFHTBeKDZvk1JwPnmNxrsucZRGW7WA9N51YqDevAnWQo
S1X1N3WS98NfxTo0j66eu6QPjr34l7nhp1fIiGIbSS5VqgjkTnLRDyU2r0Gj+ShQ6lUrrurJFM75
orkkLlC1689BU/UuNA7TYR0AAngcJ+VedN1sBmdiMQrI1XW6XMjKGdqwy51kPJvqwlhj6frVF5XD
+kOIcLSzsJpL6145XfCVNKe4n4PevExpRGqRypy6uup8ULLh0DZacA5DXl1X9gLdcipXrzhHLl8k
kShpFOxlVRA41ICR2xjPTdWFLFUdvaXe9G/KDE0jQMkNWmKiT5sucse6fbJt3PJYglXwbKd1NrFu
1s7eEWzp9CPTFHoKugTGGpkQYRxUE9vxo9Ibu7zSKyQa4DEuyaNd12uNCr+ffyFG9KrIrZz1IaAs
/te49vq669NqfijXuVNnGnRziSy5tf1mMeflvhxG92O6yo2xoXuSQlDjNDfdWPUtjU/H+kEKsGrX
yxSo+6lB2TUcoTjru8rP+xIaz+J5Z4mvcso9NdYU+xasxk+tcrsFhgtAwXC0aqvGVMBZPiJ51zdR
Ro3RDC1sDOpD0DXDWS7qIIgkitxtpC9BqkeE8HVzOecA1dDd0nNelpIQj9dAWW2YaVayy8suCUJd
c/tyT0Znkd3hJs1L1Zy9NWWK7oaRzJfKHFUR0XiYaxjBHS1tr5XTw5gPPi3OwBQPxdB6ZgyswHUj
wyH7ovNU4dyMadSXVKS2eeb06RwnxdghP0YXJ4tkKvRDOVjzuKuHQVNRuYBuOsxmihuBMSbFHTm3
+602VTacOCJed1UQ9YNbT6UaKBenxMvCaWXAMkeYxTqsWwmFVrCIzTENTtVnt595WZFmGABbHHrU
3l9JwRheQ1LSF/YBZKwqwskR4jZoimZgPU/NT7rqze0iGueszBAXDQO36NyNQ2oinWgVX98POF5H
AYBnETPVkfwjND2+Z3/FYNqjBnLA4qi9ChLyU8001QV1P+8DJb4CHcVAhb5dl2fvj/xWAABk7hfi
5I3OnKx6YXpCWAcxmP6HWc0GOcZS723lNzeTkWgnemZv3unmAQ1MCxXR49DKzlA3nLreOmyhXtgG
so393sr3VdJ+S4La/UKKVFOrHMb9+zf6OqZDOp2AbgOaQ7U5DsC1YoSUaLnmwa3SFQksR8WzWfpU
tfTlxFCvQxyGonyFABq8DewKX85gShtlUTipdQDusMZVLdJryWZ2izh3sS8tWp6j67nR+/f3xrLZ
rCaJVqnrA9nfHvxv/YbRXUSr1kI/SLvvD4FKnp1FP2Vf8MZsgYbC48OGEfel4z5uN2ZtjsC+fpgN
6faRr6b6Oza78hqt96DfCT93TjBa33htzBaoO/wBQ3SMac1dhQB6aq2HpWQH1Z0sR0apyfdK8+sT
iJXXPbLNuBmkRkAcTLH36LVhvWiOraOMA94g624dXPP7Ji12BqfNvhhQZIjI7wbEBxRZPvKpJ3ak
N54tMlEu6heoPoCvOBo+z8rKq2jXHEZU4HbDCIS3dIuEsHQtIjXZ/x8LAlzKFob/Etw4xufUJZ2w
WurrYTQHPerWskUGMh8PjjNWJ0Bgr8XxAA8wOTfoDQ+Ybf3l5Bwcd2oc5eqHOmlZ2brmiadNvr4P
jSkbnoMKrxyEsaymC4si0IqIlG+WMEUH40bJvoTq6OkjNslz0Pzt5JJLI6tEOHBrsR8/BruXwlXE
XkiT5s7HwbKW78Y4F2U8+Z393BkUTk6s1De2B3Z6cFEIn+FwctwZ7CtYfq5XQsoAbXEYdTHHy2ph
yOh06mIzP4wUtNX3d4fXy4jK5kYi2/I8B6W8ly+gDZrZcNbVOjhJK3fG1NBTmmgzBIgC/v2hGAlk
MdUWnIyPd3hwlG6eVJwoRuMkdNcmVZ2hFuMuu1IhFHDiYb7e9tjyoL6RrbMxwUt7eWPoqmMEp/nm
YR3B01M7dK9XaTsntobXrwwUGxhUOGgArQCzvRylwJSzr/pUR9ZIz68Hhxg3N2v3ylmgE4+63kWL
VRlP77+zt24Nwh8YQky70Jo9GhQdycSzc10/YBBYXwq7Lw9toE6Jxr11a6xOMIpUWDZg18tb86HR
mDaukQdIRP6tCcyBJpsUd2WZ2g99H+hJuGQgVU/EAW8NyyYHQIcZ4mHp8XJYydaTr7nSD4bV6R+0
vECwpnLy/UgTzI6MEnoC0UEx9ifGfQNNAymFB8piQJyMSfNyYCaSaY/wmA6Ur72NAjPQma0Gf31E
UR9MTT8NThILQtB9l8/IghmyruOyEd4pO5fXa5IrgZxDf37zoj8+bzQJ/8SoeyLQZS33CQXtg6kL
Z2f04hSG6I2hECqhSrdFBq+PtsaTMq+39ozddzdJ7sub0pAoljSaufu7k/bXkeKCwMI8kKPl5eOF
biZagZHJwaQv0Mda4tAPc9raOLEiXy8OSLebhewGamGzOZq25pxVeY2xy8GZi/YKrH8TL6Opn9jL
3ohWCQYgQkJqA8F6fDfUMhvN6Wz94M4cBLBpoNfs56UozL1f9N0YOVIV3xcqaLSSRVOeWpy/4JRH
WQrWOlt10GQfeDVHIGfYKnUXg6iOMmQokEuGvVI25Px0HquOjHaZ9BBIuvkRAQva5PBE7Wc04oIv
gdtZz3o5T18SbNGx5qHXeqN6SvbRnG1y4hPdy2+lNZnjk2ko6kkD7ftQV8BoDxYCB7cWCdFTmfnO
187Msz7GaF0TkSc89W1wivXSEqXU0K6D4xF3CxWbE4v1jZAI0O52YG1Cxq/sb5zCb0UJ2O9gYWxA
rW1GnFxL6fuSakfwzNT5+5P3eJlACfO3BoHOS9/gX9vnv8XQorbMxnch56kxG2ic0am3taqLtDrr
DieGMvmt39/sL34t0GAAhKDU2XRejoWgWO1TlJzZhwo6foKC3k2lebN5s5YA6aNgmOUliguYFWhp
nn0FPTmpC7hjqOlJWt5mVEzt0H4p7GTxbnogwNEAFvlpTjCD/zE4VXClT1Loc+j3metSKJocBAxH
xyhjhCuc7FZks0OXfOhUG82bp1aUVm6SQi/39K/rEqy4F6IaKvdzpaOManb9MMeacCsRaRvbKsRf
DEq1vg59eq5mfX50NDMDJVu73JCsfT+Ns2LqmrtpmsTemeW43NhJTeFCIO0anNtTkFt3vZkWHKfp
WKJxQlDaHSjp5elZSz3EPQeXs+DW51Pm/fT+Gzg+gXgBnAMGvRjcaV/TI5FUqTTWgTrkfucj+IC6
2pmVJKq6HOm2j+dUGc0vQZvN6Skm8KsziKE3JPpGbSdCAhz28t1jlmLamuaOB8sf0jLysw4XpWxq
0296W3pjlOEYol24EkXpgyE14zOrE0XzulpBx//tp0CgxtLSaeUAZd2W4G9T3lMFKHiq7QchkjFu
kVAIC6NwnwMbBIPb1V1keyI9sXn/usGjyU87B2QcGDmw3cfIWYwCKPR1rTpM4OJGUnI3uDVq6nCI
vE2ImhX2TPU3W5JWv67nFOJEn/bSjbWiE2B0jLQ4JQt4vPQ99IS284R+FkEQ/3/5HLImL3LUKpeD
3bTBbaq04uDrkxWvvShP7GrHRxdD8bS3CUAGYL7C81awRkl2p5WWjyrObVlXFx1wu7P3X+xbo6AX
A6wdfS7kv4/qAXUZrIlmjvphrVQdZ2sJ23ioTvFL3pjKFnWrX148PLxXIH0HkafJL9micwzQN2Vx
HV1AX+y8XhmxWW7W9NBr2ry/DLTevTGaZjqxab9ex1wBNTOqhehj0OF9+ebaSYDTsRf9oKYqOQdh
l5/3EHD3uZd4h9Ialqh10/VEYPAqo91eInUWVjBqp6SPR3GONSJwV02IK2JjCR7HTDxsaTU4zdle
NbN+GLuyt+lRUN41zEUgxWfr/SX4ukyi8kcvJvNSzQMXiU7KiWt7Rcf/dW0oK0Bq4Gx5dYxVaYBW
RybXQ2VU5mVbTO7WPPL7796KSw0glrGeUYejUROLrUkBBihYm4M+DnYWAbFOmwgUKJJQSzc1eQiX
qTbPB0l0EWkSq8zQReRriCxJXhIl2eQ+WpZw53DokJ6JldmLO5ekeo50QBtf8RQWHbra/UjDhEr+
08Tqv53rrBjCZAtfwkH2dRPqqT79hY1FTu1TekUeOpL2QFiBq7+zUbH/qivZnTKuOg7wtkcFTwDF
GF7TazFQ2+2SPJBiPQyOkdzoTuNd1UWKi4a9lsGPBhTeX3gYq2HvtYP78P4KfWMXpOxMDQY5AEqv
r2JlGGSmYP2sB8C6ebvzFtP5q0zRpgjtsvbmDVyV3PaFKqpIsDk28RY0PFZyxrvBsCXV8fcvaMuV
X+7KlolCBbXZLQAiN3u5kjSIBHYgpX7o6rbN9z1qDiNyWPixGRbC0aHMSnpBBgivOl5sKwetyyQ6
kfW+sRGjP0/AzeZFXf74aJhtrUmTZZgOXTsUQBj0ZadrZXJP4Ned2CLf2DlQ/CT+ophPcHxM67RF
khDcr/NhpSdz28uS1nLdd9GUdvpFw84f12VR/fsh/6/n+b/Sn+3dv5+n+Nd/8/fntluGnJV29Nd/
XefPwGDav+R/b1/7v//s5Zf+dTv+HKQafv5x/dSJP9g2fjzJvG2Ov/PiJxjpP1cSP8mnF3/ZNTKX
ywf1c1g+/hSqkr+G45q3f/n/+uEfP3/9ysPS/fznn8+tauT2aymX9ed/Pjr8+OefZJi/zbzt9//z
4c1Tzfc+PzXqSapX3/j5JOT2Zf0f8IRI77a6nIHF659/TD9/feK6/0DGhFoISAnbISf784+mHWT2
zz81w/rHBqzZYneo9ybp9J9/UPD+9ZnJDyIhSy0FGWNivsD88//c+4v39T/v749G1Xct3RzB9bxc
JiwQwgNkftj04bMjeXBUciom4tOu9of70ZndRz8Bf9drun2mLRmoDV92YUa3/UqI0jzAyCsuh6Y0
n4iKzQgQY7vTNNFfO4W33qZ20MUW1e1bzlbvTPgAsddild9/e7r/uYPfr/hlGvXvCyZ7hCFINwKz
wCOvonTVc4pJpbhPlq0fMa+02uELxa0poD5WSIK8P96vI/d/NpL/DMijCajZUxrb3uDvQWUhHOXD
YxD3Yx7on+0+uHVrDp651qadmv3HsrLbC9lUxXng5Sou1TQjdzBWu0KCz+yQ+StpQEZFNSX4HgXq
CiU0sRtoVtE99cVWGPL2NvvQWUGL74A15imcystzYbsD7KA3VNMvxBji8i/vYDWUa5dLLe8xMMpC
ZCumEGmbPAosUe2WyrvHmVocNKHu3390R2fCr4E30RQCQKb3FpK/HBgdQayQQHPet8miLhb0/s7M
tMsvayXVRSDtIZw8TR3aNJnOO6B9uPn4IkbxIoj+/pUwPrkeZWpKH78ILr9lBluY2iVVr+6dxhHn
RdVaV362jlc4KcnzxbHFnfJ7Y0+KORw8p5B7m14t9OpMnbqSN16Gj0M9tEF848EYHqVLaOCXBpDo
9b5cWhUtSbVEwaSmTz0z6AzE7fwwzGBp81n3OZ2ajnPcKHc1AIwQyHSCNeLof5iQ/noET2JeV0KN
n32tqm70NLBOnClH0rjbC8RSDScCSm1sNq9eoAWyvqqoqd77/ZRfe1nfPWddjfRFk4vrzJrWyJrR
mVLJ0twXhFEXLmBzwChrY+zJ/ua91brrno/zs8b3nVstR8Hi/Vf78oj9dYlgzjaZno2aT9PjaI4h
/menTWHd27mwzooO1PNq5lZUBOXfVAr+91isI3Zk9kpCi6OFVAVFBi7eNu/H3g6aEGegBqlRQIN5
TOKTU8XQtPphbIglQyPV9Y+mM83ePseYodoF3TD0YWbkpgCRBr5pD7bHcS+1PDAeR6s/Zen5emff
rhApW5pVnoOOzssHI4AdrzIzrPsKz6SzDYq6z2x8nHS59FE/FuZlX63LIdf8Jsbt2TjxXrxXE52w
C/3HDQq4pW7u9vlvS07ZVacqBITvQfc7X6vFnZOLsU6FGbaNrd/LJF0saoBzCaYsscsZbgL5SewV
ldWEBbXjb3VQLU0su808OOmcKpy1Oflk2ZX3HIB331RpnMuyBjoVueUyAjBzsX6LfD3znvPBtcH1
Z6mf7gTa+NcMb+FyGEyFOAypi6hNoPoWUMlaGsTyYBdBGykThJdomw36nMz2wxj0Tgeyx+klgDZV
/uhbI/gBW0ng9rbUW7nDL8WD52QsBVr168/ScucWGTvX7OOOdARxdFuW+tlSwLoJgZ1V4z4A2GLu
MHbrztIRmlfkAyNqosqs6xxshOXNwDSrFd/zHrO8eFFGJlADG4pLnQwLXzdMoaqwphlaXhdQuQd6
bMIq481q2olhrj0U7pBD0lHwrG1jsIz9MpjA7UY5FHPcl2uhHTpnKg6TLod235t1douVJ3WxyZxw
0mrEVBknztGj5JrFQ7cU2y4mA8JCbCpHGx/APjEVoJHv3Rq/PW1N9RAhAZokWmd/a5HwutMH7nlt
HeceAcXsB1XxUxn+q+BhUxr3yPFRlELk7XhNGC3ypxmWm/da3Zdn5trNUQPdLsSosj2vvZOE31eb
E+MR9FEDCWj3o5L2cg14XbFCI878ew2nkPMqQ8zFaVNv7wcwod7fB9+4NbQF0OlCl2Qr7x8NxR5b
aM60wsFsN7m5zEn3pWYQpwgz3df0Kvfvj/fGrXGMETgSFxE2HgtFNt2M2eHsB/fl6iAA2Nsui7b8
2YB0O7GTvHVnQJs2ZXY2Xc7Mlw+xtzODQque3E+d0R50FFdiUI7QgTgQkK4BNfb+nb01Uyk1Udek
kK0jsXGUOtZdqXsYiGn32Fa05yUMjd2YV+W94bNKG7xw9rmkddnPDWC9qrfPg7I46Qm8va8XYefm
6kU7AFk93GdRNXh510lgQA1pNed+yTW2Pqx3dIvyeq8PcZUniAU7M8xODGLsVcCgQhsgkkzCNBoa
z/q0SidHtqtDJOTUOt7W6dGF0RJnJdNc2LrIRxPNsmq/LPokuHdy5UZIsh1A9jUHo3eNe4uu0WU7
5l6ICMpIf8Nric6XCfBt5p6YgK8Dc+I5JL/oA0BGoGJ2NC/Y/Xq3zf3yoZK19pykIv/ikPTf9qjD
/FA8jCU2FgnIsC+q+QkaqllHuspTA4pIoBlf8MAqP2eykmFhOennQsv7JVw8LTGuS9Hpn5D6V26c
Z55XRKRqiQebseYxd6jXpmimd8spuv7rmc4c31pEtAJJGoPt89+PzKGTcwd/717LrAw2RWuFanU3
5+0GFyhrOLWG3xqP58Y8p2zgU6Q4Gs+qXL1e3eQ+MIdzgLvoi5flxzWvbwfpnxLneON9gThA9oGU
wESUwDqa0aYxCTMTvnaPInt131oyvzWTNIumxO2iRi3pIesFqGzdBGw+yCm2ZvICS5nPgp35OpVa
FuYL0GCQ5dV5ULg+XZtAlBFyTxTVs0X4B28Q667q+vVywRXvCyymU+CTt54Z0415vwEZCDlfPrOa
0EFXWp4S5mE4BUX6GzTJH2IEX2Xru/d3otd7LE/MQocXvAaFgGNGChAis5+Eo91bU4oLSm19y6Yu
25Rbvr4/0OtMjQ2WZgFyCuZGqvKPFvWkhIRPGaQPbdbLb/0CRt1ylgnipj1PWrT04FIwn09ETqI9
jmuYgpn7hrdXsIa1ocnuRCfnjT2YCyJI2AIF+gr20eLGTsLI665JHyp38M4Ro57uYB5vsqbguPVC
SLhqenWl7AatoyDxb0lLuhOdnS1CfrnTWWDnKKpRsqS/drzTTVlR+KLKsocgrSjhQU/bOflyykb3
jVFQmgxIKqgQISdxtOgbMQi37Of8YS1lFmcEYHGusBp7/w2/MW030TcSOTI5Nk3raNqCmg5MMy8e
qA/DLNbEvbPgtdL2Y2yo5ef7g5nbUn755Mg9OUKpev1ytdju+beNDFUEU/PRp3jgxI4bFMxw/JwV
7stuvgzG2ZBJ58auRtOLkwrfxQ+raYKTGzpjuZvArOi7NZDLp8rsgrvR19rvZtPZBzeJeq8/s2rI
FwTLjZaDWPBOIbZf1lG3MJWKxVaOA1WLxsexJpRrjNomUlM8CF1c4P/G0euJT21lX+pO9WwaoJnf
f1ivF/k2IPKLjAwJ6fgYc/BaWPF2Kx4mf4agPWvpHp8Gfdcl4ymc+FtDUXO0tuzV3NL6l6+lapy0
tpRRPkzdEoQZsP14Mqi8Lwa4gL9/Vy6uxEwB1wXzcLRNDmYBfllwOBP/FjQe2/TMHcrNSs84JVD3
iwN4NNscxqAiCLIWzcyjsebMKEoLFtUDMkzqg+9CV01X3/vuNrrxVRmL9cMalXZdNFlrIL1Vel+y
QbPLsC5Lg86MyrVPY8tjLzEL3zAEaftclqu9iQkU9Rx1XjGYsVqcnjhwneQVNPQB443OttbdJHJx
h3tia7OO7AIhkUoOX7ee0vdhSNwlnKAdNNEISTe9KIBRFqGmG9PtRsA5QLqFspK643yFj3cFGyt1
JzK7ZXCt2KtwFgix4piiel1NpDWC2VwuUab2PdpVuf9hmGZ9jUYzaeR+KPRiBTrT9V+12oa5bCZZ
9k3vZkuEVYGN+q5HiWMM5VxMfxlTanFs9WpfaFRMw7ENXBFqqqvSqF6W9gbjG1HGhjsEhPZYgw1h
7ZZaH+dFIK6sXkJcXLBNB3jVf5JakhS7yluWy0p2+rf355G1bUxHLxdzTyBDVKqJG/SjArVpVWAF
jaF7oGuWQddgrk4RXN4CKxgsO5PY0AGKk4377gik1i+/J+6wGFFfDcOHdhwmdgyr9x5XYnYZ0wPQ
9yaKMQhsJLM4YAVrQQNHQqNKRxxc7Ca/KYeshfCjLHkz9gA+d9K3xg+5WwTPYpop5Zr1NI2oanvl
z97R4Te3Nf520ZRJY955QBC+5DPmJidW1C+I5NGTIJ3kWQAcp4T5v9k7s53IsS1Mv0qr733a83Br
OxwDBCQRQELeWBSZ6Xme/fT9maqjAyZF6LTUFy11qVSlVAq297z2Wv8gLrv73aEaW1bcqkpe36tQ
9F61vOUarhtcbOCwlFioFTgIsITCLkjtSSxLcasLA0x6hSQ/oh5SVnhZZlrt4mONiIQ4Fv6rYCSo
bxR1hWpJpIjPaCorsWNWan6kS2DC1JIY3o5RNQ9sXCHJYUM9kijqZdCOWibArjBp0vdfz/rnQ5gK
Iu8fbEtR5VHXj0tAPLHhd1Z5L474KUtW7h9CqX9tBaXchHhVozyYXXpAfz4ckRACfSoTmi71y3V4
ipZTa/VNcS+RtXYrGI6enKnoS9XDdP66e5+vfF51SxZRQT2K9lZruu4lUSmkuLoPpCTc6FLTbSwo
gRcWzBIifVwvtLKkKwHomIR0q4QLCWSt1cKquh/VJHQb0bwNO6HaBH4fO2E7nfKKR4bWJ+Pm694t
lat1wyhj8X4G7kaee30eTxJUyswwmvsmq4sXEW2Do1GI4XEyVFbpLEjfyqRNNzqHn5voiXlDrtT6
FYehsYvqzN/9H3wOW4bi9FJL+3Sjtz3awkOqt/djKY1bNcru5RpbJl/rhr+QSFi0lMzpziyk3KvB
uG3HeervkHsSD/Bh8wuB7R+mnuI8QsuGghkkUksfN7EeqzjGjWJzP1S97GTVgFhS3l8CJP/hrNCI
JJHFZiGjHLt+a1WBKeGo1Q/3OORIRzHop9c2ASzfIsSAg0GhT7XNlVdtxEJtDhnfOlEXt8LIqcSu
g2YJdAnxPTEpyKcKXW3uqyDARDL0o/m1S5umczVdUAZHDwDkufMkN1ejKEyZa/r8wZVDMCOgzmrt
1Y9ayZFbIbOcearjwr0wvetlThKCpcZgKm9+q2vwbIcaoxpE03hvUWHbyn3DrZk0SrXHDdJryeNs
cwXONTPyMOd9/JDlcrktQNojRYQwSxbEEykLtOJGP+894DfSYQjQzEgGcbzwoFjpqFHh4FtJZMEV
19EARL714+xbIA2jFr+z+0A0pse0QshrSrs0tdExsTZ1EwsuENHdHKeJAyhRPQkzjuQNkk4QlwPr
VoZb/Azbq/W+HsT12bd817I32LIyYgtrfFXZd2Gj6fl0X+VhYJdV1F/BxEzxSJvC/4OmWI/A9CAH
LmyHj0OAPhNkxFae7rsIZZUSLgJK7X627ZTwktPQ+hZZekXdYwGkcASyhj82JbYiiO1Mn+6Xm9Hp
jbC5nwbfdIK46o8Ia5tHSSeo+Xoo1w+tpVFIAAg8UvIAwbVqVLKqLtKNnkYrNbUDiNp2rY7CBtbn
5IpVOFxo79NpS4OmCfwSWV7KvLBiPvYSp5S0bbpWvM8aa/IUgpPR0QDZXpdAoECt+dVWXIoJ86iR
D+mlhx4poIdSyazjkAf1hSX+hzFnasnwk1Zi2BfsxPsgpYPcz95SxXvSlYnTI255Ksg52EgdSF5V
y+MGTbzp0hj84QwAYcFUAwjgn/W+MmsVDGZpzveaL2CnYr0J4UWVW4xBu22QM94otVDcl3WeeuKc
iPcNpTeXXFJ51Q3tUaDccaXVqnjX4Ya9F8RyvibSLzBARVjs6/Xxh61GYYwqBHgLjXzL6u6fE+og
Cdbq93UYZY9x0clLdGV5dX+RKPGHUSHKIHZWWBqkk1cro5BGDmA1le5Vo5v3VCmmfToFsqfhdWcH
E6IYRlqMm9FP2gvx2zLL70MPAnVKLCKYvcV371PQDpREJPdszfd6j+tcW8vTN3SNXr4eyc/dg+bD
uQXcGbAbrMqPS20a04wnbioiYJBkbs8fv2MumNmoJSQeOlHjoa6y/iYL2v5ChPOm1rzq39tbfYkW
FWTRV4fY1AeVn0WKfF/O6uS2pqCeMs3Xc/KRnVyCDIyS2sUZSXzJm4DIuS26EYEe+FioHomZsaGG
KcJTRLjAYmOG5YPchNpupPRfO0Uw85vUGC0wgHqiO+fT/HvEdLh3Svy5zqYedeehEJ41bU6/mTXI
BY9lECA+ZBrKb3XWiitAk9p8aCMsKzy/SaIfXSBE+zoC2wAaMFUe20kD+xjxQLxNUWkWbAXIyiV+
0orxwQI3QUQvnHQOespE6ioENcE7Lt4uyUPcABhNclns3FgrxmtjWjwWsCCt5FuBqgUumYaa3WVG
HosOUoiphHRegxDaOGeFZquVgoSm3wp56+DV+SJkHZDqbJRNFATSSLDHPM/dOO9HC5/rISuuhLYF
NjGNcOrsLKv6E6p1RuBZcosdKR7LrS1p6Ao55HuaHZUUs79R8+oSFf7ttP+wULAVR69e5dYn/Ybw
z8c1WggZhsBKWz3AvwivyjLrdpIWF5ETB3oecAKBTbSzsKtueNbEu2B4Y211eoGYayUIlV3AQ0VI
agqRXlHmtN8hgWRtAJdbIRxLNr0LjHg6mpVJqdnAALR0Ud4P/1KpS7Ubs05ir5/JnTg+3hO3yYBA
pYt5sIoQoSipFx7ry9m16i1JzAXquFx87P+Pve1qnqFJYBYPfV/VHl6pnDPMXHgAl6puWSXFJtPM
ZicGodriR4oE29dHwqc8NnRnC3QZHTd5w4Fr+/gFapd0TQfx98HClnaXFFm1KYw22bViq7nzYuWD
CXqzLUyZyzhVCmco9PguNLJpe+FLliPgw1gsTK63AhUQjAV+9fFLsGONlDwvxocpG9pnA9lrEHNt
iOR7kpiAYINSo340yvAyZnHmYRQg5HObYz7Re+mEl0Gm9Aag4yn9e5L+b2A2y1/5ua1//WoBbf4/
gNRcArz/9W8w5CegplMUyf/YN+lL/rN5j9ZcfupvsCYAduNfeFJyqsNmQOjY5K/+RmsKoFj+RW6Y
jDDyEiqOYOzkf8M1zX9R1sLGcIHPk6GCmPgOrin9C+4V1zwJcRKvECX+G7jmxw1GYIm+lbaA9QEU
sMHWBTtDGyGe175yahBr4dGA2y8Spsa21Wwf7SQRXPME/FCa5/O7ofr297p9j7r8eKG/NWzAcIFk
amE8yKvy42rGoFHVmqBWT0rO06gwQq4tZEkvbN/lt/xnz9AKgePyNiaTS4jExfqxFY3nWQc2ULyb
BeUoGNUvX0JFLxLGQzL8DNQ4PwCxvXCXf4zXP7e5CliLBp+xMRbFuyZEyzEMjC0p/skrxeCbWdYX
GvsYHf/d2IL5peBKhfcTJorrAHNVbsy7MB9E7Jo7FQBBMrm4Gs3nTBwuPbZW5+Fbg2S1lszpcgmZ
a9xj3zVK7beGfAc164TTanNd++heJsmeh9h9rU7CPkKaBQyD391omNRdiHbfsKWrKYURBU2XYBf4
gbm+ABVQ5eiiyHc0pVCuk28iqyi3lTAYu6FAdanUG6Qw+kJ29TBvz4nXy8jgl2Uef4+ifC/sW6xv
LuhwfJpzdDFADWATQfoNUO0qcgwgDkhlirjsDCHVJs6YkK5sLPASxrwzsRy5MO2fR4EGiYVwSRSx
SUFc8OPCRrOpQWJo1r/l1FgdUGHnWhKupKysvDKehoWJMt+n+TjaIRbkILMcYxhwnCsnCIS5Vrti
VpyDzjCcr7f1p/OE74K8RekXuLlBKP3xu0R5TAZKuMa3Qqw2UNb3auv/gPdEXgi8wDbUxeuunuPd
lEr1JZSNtt7stE1xSKQgyanIXf2x7ToNDLCrtG0EKIYZ8W9r6pUH7Pw8vnb8DlL6FnpRvp15mG14
+wV7IDHbwkBRSumn6doaffnCO/JP6wLyOkc/Rx0EutUnCTLna0Aq/Btu98k3chgV2lHdr0RQn/PG
lC+swvXgU29lNfB4oBgHWdFYRQhDhM/XwCl4Mq3uBR2zfV0KoOHI147yj3BuH8aod9t8/i9dLekZ
1xuAmYU7sKBMrNWsD1FYln47SyfVOkdk9xO4rWrGk/AQaDe9cI3Had+1tpa5qa/acYS2bv/89cJ7
uzDenwtv30CCeMlQUmBfKxfgU6+o8yBLpx4lqKOhOKHylyp7nX6j1Q5r4behe2O00wUUAdEPdMK9
P9ux+t8eT+vPWB1PaR1NaSDwGcFvXfXqV4n4PHRraMrGgXK139lx5aQveu0a0uGiSs4bkuyrUVgt
gbYIMl+caH5I3UjaBTKagu4c8Ri6HYRd8IAeM1mxen5I4Us95em3BpDrrwtT8bFY/89yeDcVq+VA
AQlAjipKp05Hl6567uXE7kxIfuNrLt6hDm7X1uSghX3h8Fklqf9pWFmUM8lQUPpeXb29CN+Id6B8
UrNNEpKGd2bf7gJHH7f9fAIfbGvKblHKSYZj3EDJG37MxU2uHqbBG9J7A011Vdn1CvrZ2H8dUIRA
RDjQj7K8+3qI3uKqT/PEfiGvR0jPqfXxrEo1UuDYBEinpPZGazv39q0+uuboFJ1Lhc0o3LHEWGCT
n/vGqV77381eyzfCdiQuS9Hi3lbdTSXZaNTkVIRd0dMem8LtQoC7toqve7eTL3nzvpV31t+skmQm
1FjSretgqsQDJROQaj4l+XZIdtNLLV9DQRTyZ0PdpBki4Db1FpWP31QxRSieR3fz8LCkKnN3PIYX
Trs3Ys5X37Oa7VEqwrwQOr5ncuLMmQLHuDH7Y5Bs5sjTjc2IkUVybIK90rjh6GXVQ6zspAl0eHcb
/Mg4iNK7TLzSxB3aqagGJuL3CLplsZGrg2FsSHZeoepcRls9d9OnxLyDQKvXtnjKLvFllw3xVU+W
m+1dIdYS27YTWkY2mn+0FrQftMkRVXzppkdF+fb10vsUwUEthy+yFHPYJogrrIZNFUKwI4iinijc
6neKl+2Krb+zjtYP41BdkLbSll/2oWerxlY9G4pSNULqFyfkpEuFf+223uApZ5OyMoqDRnItPyTh
Vk2uULRVfEcgfhrnE+DmYjoo8W3f3bTSRizt5LoKNxmI9zvxek4242A3VMhTu0tt6Rydk96pCrt5
Ur1CQhnsGFPaL5cs1HDfKLu5P4bxBgH5bLpWApcfjl71wg2Fk5xfkLL+FJr9Pb6LNxtmtwui+eNk
Em2qgppP0mna4k0mVk6medKr8oQmfCN7frRtMkoHwECvqwRhygsXkPbp8F1GnEuY/3EvEyB/bJ7M
s2rFJSNuBdtYsbFosxBh4gQmhe1z6Wym+AbdxmLYxN6o7VD5H38CtR5Mt0W2vzgOeBDg6AHaX44f
BdQ9UuxDbT+7w4hCZa+l13PzaBa2epZ3UeIouHr9qkpXzlCDOKE+gidAWNm+eT/jX1TuBNcEsHXJ
uf3zWfTWywViSjGSLOfq/GywGzXmgEFOw20zOwm2KC8ip+cjCuxh6XTSsQo8eTzkKMTddKBUdJJd
zth4se6Kzba9dO+/FfM/LXRCvH9/0Ori9dteyppxlE7m5ESVI8iPsXo9JG54Cw6tT49Ve9tHt71+
gPEo6fBn3Q4n2rNWoxNiS7qNDzuaM0bggpkl84ju2Mik5HZwa4ZOWDjdX82j8Vq60ym801503zbO
rC5/3nv64E6pjXFkfTI9/0lHWvURHeZAt9XfXC2mZg+P2Q0xgHVrfQPSU2Xe0DsyZkb8lOyWB+Hn
1yfMmzTTp7EwAZmigUhWe8levD/OwAZTqxQG6SScrVvtNf5pKY72VyZftepelDxd8DqO6+v6oP2q
AX7GdnVL37MXAnHrCfRQ8SJIbnbTnpRN+ZjdV3vtd33DkhNJ6j51ptNy6bxGp/zav4IuJdw1182+
uPSaWIfub9sYgVW4TksZeF1WkalktKNFJxjcukfF1vEBLd0IpYszfYkxT7Jj2oxfOEFV2FFvUev7
ehjlT+E8a3x55FFwAxYP8ffjMA4NstZ6GMqn8CeuqM1DKDjRNulcMp/+YJOVSQcvtTwOTXLw4pNs
m1fNfX5iQrt9Vrq5auORoPTH9mEgtTu7hrD9+gtXlULireULqZiQQOLBxSvq4xdamVGXuskY1Z44
2TiAjPfc/9rdJo6c5lv7cAlueLHB1eFWp1kngEGSTjmkBd/Wf+WlW4r2VLsIwMxH5Jxzorr8Qlx5
sdllpt7dzzk21iZAfenkP8yvrWwPN90v8166i1/6F+sxvRA//3He/zOq+mrecbv7p7Xg0ddsQXGQ
cP+pUW+eHdSXv57CPy+yd42tMuwIP+tU6nm6TTPiFntUyYPptiga4srKHosnMtkA00BuGJsi9SIR
lXeqTF7EDezfd8aukL9Z865c1CEQkK4fwXlhrWijD9dpt351LsZLAjF/DGDerbo1QTOEE9kpEUdt
ZbgKwlcPUK2K2kWbHJnI6BVAZH6Js/3HS/19m6tLPR9anJVC2vSZB8mepo1geXlzJsYU/I3yIBhu
fqKCRNe1b/4lKYY/d9nAYHsh/CPIsVqAQjDkOBhl8sn/Lb6ga+4/W9Im/6u8klTkQG6j7EJsvcKV
/LOz/9PgGu4jB33eWBBcTrq1kU13TBzN8rLpPqfvWmX3bPeo3ebylUGclYi6J1+C4Sxnx/oSIZX0
7y6vYdN9bTVAwuhyf1/neLO4ISIokT0l91/vgE+x9xI+0GERkAUZzbd46t3eDjEMGCffF8/DyJux
tlN45ZXXZ75dhrIdWc9fN/c5T7Fqb7Xh+qSjbhbRXjKhob7rsk0LAaVyJ92ZRSfNIP66cnWXGm7C
4/mhv0PGX0ft/MIMX+r26o4eTFXzh57PMKWDaTo+mODmIAXPEf4I5n9/yqw6vdo+FCjhzYS0Jpi2
CSRsdIvGQ8MSzBTYUkvd9PptdjQHxzc3wbgXn/PUVoKjrlCNcBd9Wx8DGm+KMN1xat2pQF0PpPGd
Uva+np63JOGHZbf60tXrSEv8HnAUX4qdUNpSVLsOlc3cb2MyhTdhs8derQy2EJ6b2Vbqbc6GGHvZ
1qbXSr1RS2Jsn7JpkbkKvkxqfRzMw1yBACYBhtcQFbuUc/Q6nDs7C7adGDoaFxesNywF9arDHs9N
hV0hLUL4BBbGOesvRGcrbSZW+tLDpYaskKym7LMKnTUhjDusMsRzn9/+KKGfqZGDyWZtuLCAlGRv
8bSfv6Wj014S4V5xcD43vY4XcLMSQ5GmQ3VjWNt4YBAcQNRW6DRsBRmO9KWre9lOn+bzXW9XEUOe
I8D193ym14W4x1qgP/SWJ+o/jZANd1SsjdFciIv0PzUKRRe1eorXsFZWN3goYHEhxpN0JgvXVntV
3EIEDBWSMx6agkjV82idHgVOTsuVowPWmka4RScrHDxZtXvkLcZ9lm5xJiELBLIcqpRvbKA9YKeg
nYZn6yiaex8hyx/Tc8BaDPjVGHMC9OddJts9Qs2e6m/Rn7KOVPFJMzYSAesSqEZASsxrq0SCUP1u
Vts2OJh4Bmc8IC5spTec5HroAf9R34PbBjBpddIhbtDJcOzEM/J9tFc3TnDd/9adfPYM/9ZSHTF3
WQWq04d/dcV2jly2T/19PIwOCQLzXjglhZ2aDMCRAA/3SdHcKY3XmbvoObhPjhn7Esj+JjLdtN+G
0xXuExi76PDrcd0aHyxh06m/O+GQis5SmO+8ObYjnF+2pIpmBvN7qJOO/+Xne5M3GlnhSwqdnyI5
ttr7EVgdsi2EUOD0rPdGvmtLnhHbSNjp+5cqM21J2H99dMlLLuWr8V4dsqFgTkKuM94kWfb1q8FU
m9lmQIj+pQg4yVBStIVfYEMrjNXyLaRI5DVsjFDE1/pHjOwkh9dfyaUM0J8+ajlq4CFB8n0Lrd9d
r8C5RcyCYulcKy7MkT5weJd83fHPwcoyzKDCDH49Da0zLnmVpFJWj9IZsk0t28Ii3G23P9O/AqBw
8AsGF7RiAZMm2AXfv25bXqbw06C/a3t1X2BMZIVqRtsYgaqPxnfxl1kuS1D73n8fYjuL7XayUVIO
nsn2LL653/ENFXYJY42Z6QUs+J8u9fcDscq2BZZYDFjbSOc2c7CEKe4yGCiNWwfOpVLT5yfRasxX
t0iOVJ6Q1bN0bqZ8ZyYk89iNrtg5pnRtcKvjH6h4gnicugvHysWWV5dIkk2hOPl0sq5cElzViDgG
cu34D28K2VZLtzIRx3ONi6/AZSq/murVVYLaGXbYGg3rP7rH+pk1pr/Mph3ntvAo/Aox9kUDGF26
S8muP97Y76d1Ff1rDabYRsJYa8oJCUG1dwMguDcEkMrt9KL+6sZtqTDTl9RPV2Czv+9r6rmU29E4
oqi7OsGt1GiVfhAl6iFOXLuKgrStV/tbDRvo6Ydu9uih3KOymxswxeLXKDhPD3N5qJXnSpKg8X4b
Eiow1GIpBfqKncmOLk84/6COKCMfV26+3ox/Xv7/+dzVcRtiTtq3tHz2SQKomDZ4RrP3pUfKj90l
x8LPT7JlAyzJLXQIlYUCyWp5d7C1qZAOpVpK57zdoFRgD0h/SCq1AqAG1yFmYH7kleHhYupTWdb3
p2X4ruHVaqiEwiw7raCXhO2pzR1I2QgrplTemBiaqXbXI2Tszt8phCSy1wowz9wE99KGTLAtKhuk
R+EHhbmLQdw0XskUw9utGnuKfq0bdz1eq5EX97j7HbTuOI9bv7lwYP/xWvxPD9aKayZu7kKTVSwr
1WnJTNesD7KhUwxbbDeHxDuJ+/XK+JySfJstMCMg6I1F2enjbKXSrBZDS0QWIt4944EcXzd4OSNp
if/qXu7cJvCMbluJTq3uMMD1Rt6AkuJg2ZjiFJs/atkxTY8k3eTW1aLbcT4Cv+sFV5ER9sT092jw
ajKK77X4HHXYqG/m9ClV93W+l81ditdUMl+XWWqXabXJEfeQZXIq0in0r6PmfKGzn/YBBYCFDKST
jYausFYtniItCvWRQMAqjwWhnYr0QodgqWRuMXe19kZ7F5e37NYsuwqyvRF7c0pZ9k5rbFyc/AR3
NwcFKutXizXxb2nahEj8Q1glViMII3i4EYQNNvFhzrvtqsXJ1MElGN/O2muM/fAkX4nwFCizAYJx
zUuWJG9V3A8bYNW91QWAL8DU9g3dU8eN1fFCdJrKKV5MRzhY+z7xgsrJw01Y35FFNmQGfhMYV6pG
QspTa4+UWknfVMfUXEne4DFuDb+hydTypmOYlG2Br5zkNMK2LLf0HeWmcafm5xod+dQZml2LFgnm
zKGr3WSGg/kUQ1ObLpo12ezpyUvWbVr5SIodaQPsyKnYwg3rFLSX0GCz0RBrf4yVXf7g+VrLXloi
+OUDtIYq9r20LpAnPodGy1gh/KuK4uLdsEbs11IkgbQJCI3UzSR74sLnbL/lQWm3QILUbaE6Tfct
qA7oRdn1iKr2hWTmp9Nq9QGroLTu5aHVK+I/M96Z1UPZ3uDtZMhXwyU9gs+35KqldSRWasjsmgTb
or9peVpO05Ok38nGvsKJrzhY/i6prwzkJgq3KXZfb7mV6iU35arxVeQlZko1+suaxKubcrSe4kTu
6eNBFLZDft3gGxR62rjx/QMejFJ8E9RbNIIt8Lpci5dSZ5/f2auvWQVnc63mkh+H0hkTvdbYmVQn
uo16LhAau6uADzSXYrJlFj9tyXfLbLUlQfSo9SzTfQCO+fSz6veZiWWp8l3MTvnkVs1dlz0x6oQu
C0n668H//PABdCNDVHrzulABnnw83OtGTlFOUpNzpsFa1ksTskObRXAT52eUp1N3TmeVx2X3IwDl
fpUsz69GUwYXfeHUzpG82061fzPUWe6o0/TblIvJliQBAVr9BzHfhETE9BoGAN8H48iNdT83dX0h
dv8UXdIJhcci+t8ajDlUWD/EE0up3lAiKTnX+QKq0Ct4NFxb26/H6nPYwnNcQp8VGg24W4C3H5tp
jRGz+sAIz5WpP49FNm+UqAXgW7SUmBJf2gBVvrY41YCnUTlF0Y4S0qW+fj6W3r4C+CgaNBaU5dV1
PNZmEaBjHJ51HG4hVwbY3Okxmj2Nvldrt4BsuoOeNWx4oWfFThCum1g+G5X0AAl1vrB6l93wbvEi
iQXIGnIB5i94gIjrSA5ryKoNfT84jzTiVlF6DhfBTLENfg+4O14IflaqRVzLHMPqQuKgogexYQ2R
TMxcE2ecE856r1zrciR5ktKGDs4jDz4mnGmpRrtWxo21zLOXKuElpYiFcNWI81PRc4uXvSG86TJs
gjR7pQAadJ22q3rcfbNRVZyIg0XShmQf6lp6AdywrrsvH7+k5CG0A1yCjL1aPkg5oAoL8uGE20hg
zxXpw1rKVc/yk73fpkdNwNwmD3Anq7AFcc0gE7ygpoZUVkllG3rxOBUVBsCivJdLM9gq5hUWFoIb
G6iKa1236TXl0vzKnyf4DWYFOpR6Ls+ZVcQ8TH6HEW4gnkddugkz0R4qNXYHM2qu5ti/x81YuJOz
OaDqPhqI6mEEnjeyuI3N4UaLy/ZqxPXXAV56PUXZtO8UySl97Rgt0i2TKIbffPrpdN1MFKBr/Q22
GcMNwqSxU2TxJRL++rRjCnQAWEgZQdLECHGtQ97qXWxF2iIfHFvVNg4Z/UBoIoKL3NhodQQQK36C
Sdl52PCFjh8ApDGyBBRcQcxW5914EISBbBSV5RzJ8ps4IgUHRcyLKHIjKF3dYYJTEARhdNn2pQmv
u/ZdeeR1feEwWgWqQKUBiy4OLwuGY0EzfzyMxGG0eisrrVNc1jCsouFBJtTMdONGYyHhTFA2Thp1
O20mV6qM2nCDLn7rKJKZHFLYWN0gxAcljW0eqoUL3Cl2ZYXr/u0z/z+/5X/Ca3o3Y58ILjdR8KuO
Xt5zW95+4h8lcvVfOhcI4psi7Fzyu1z6f3NbZP5iqSxgnALEEfoU8/oPtQUhcu43nVQC0469z5Jy
+EeIXP0XasqgCBazmUUtg5/6N/Xm29/H9d9C8X/WIWcNfTjWDVw9kPl649ws6QtjLRhkpI2sxp2P
RUIcleN2EkfU6hW5EC1MPxDKvimNAP+GsY+S8Ni1Rtu6SpuiW43DgQkyq9Rz6jKyXt8bHerEbpkM
wXBrFVpIzVeLKhkl1q4SzUPZSnlskXjnTYdXkJyIiis1JdSHKhOFyEtko453xqTGGvR0pBKOKnqo
IoDFQgAKG4mdZmctpkF2oSPZ7uCvaMRI00oFlT9FUke7SYuktbsmUY6LL/wPtoOu2VU3ALnQNGM6
qo0V/EjiCKkVJZPx8M71rOT3IcM72OqQIDoFJtsod6rQhjwIAeljQu7L4DSUIbZqqo9ji5ZwjNiM
3WJmpXiYKBX6BrNusNJClegTjyA1fbKMRL5RQ7WQNm2ACVY9t9ZLCEzkqQha82fpy1YNtBcNJIDG
Db6VU9dJ+pMv0+T3QKogFuGEPWbHSUY15jD0SdoDO8MhxO0opZh7Nc2n4qzMWKS7cwmie4P1m4Wv
VmmY80bsQ5/8gNaZj4AUFFJiKGrP6MXX3bWl++bIHOJJRZ2j6eZDWvlVc4t3j8gbP+7MlvetnFwR
iHFBFc0wPuGmYHZeZZnhQHJ6zP3HIox71RssIcx2jR8uxGbeL8qmiprqr3rKgRfOlWm8hnoOFkCU
J/VxyLT2WYxwrNtIadJu4c+WlcM1Yr428DFrNx6iodnWc0JuUEQ2R7VzU+MewgOqvoo56wYgYOhB
IbqkGzwgUJ5ObXHSe8NGih+7qwXrGm+1Rh+RJKo6HqGFIPwMe45Mexyi6Erym/AE/bT5LanqQxsF
VB8RnhBliphmWaLYBEWkG4oc6H2b8FpPpZFs3rzEN/osK99lgBoAJ1UxI109adqpU1F0tuFPiUhT
hulc2j0+RKS1ZFQXbVw2xqcxR5fBGasuf0WOg6yeqbRSRjlTm3lm6BrfJiG658lKQUie5v0MXtAS
61+hnPmvuNXntwaptb8iBJdSrwkKcJmdUQE01HtfS/hvNPww2fmVLXaijHm96EPwiSYLpFhHyP+i
Clp5CyUY0GhV1eNsJ31htq5Y+xoVpLDC5T5Eo644yG1N9YGwA6Ys2o7KgObxMIm2HM3S/JQmgf+K
CxyS+Zh7yPmVZnY8kacuK5tzHsgUoQ3fQpepJ/j/JsUaQIypTK4lYW59pCUT8WeF+srsBZGOz3jT
x+ZTrAX6Xau31lNhGGlu96VkRPsiVdpiHw5pdlulhYhkWAqJii1nxKVjtWbwS24wJgZJU5nIGafD
LJPdMKcM5HoxBI4/jilwrgC6HEbkc/cQ40T3jAcK82Ol3OTIaFGIcfVp4OgbwcJLdoqAdEr50aw4
pKSgOlpmnD2IMq1tfCOeHudpUMLbPmtqnXWod8mpHlWufAV39cT1zTnYqXJYDVvElbR2E9Q6VWwt
HjAP4n2gBq4ipBkbqtJJkuSRmoI19BHmtpMOiCr1mE4pXZ6kOEWWfRyKXpQHYWcHRbL0zoqEwhVU
FFPobx8dYSIqKjRl3UrgHZql75q14useQqr9syAaxXOmVnKHAITAa0/AIA0iPNzYGegGlGf+G/Cg
0Y1Gv02bfPirMdv6qhyDGfEMdBxaO5lKyqoNj6QTC3YEEQs93EJWWw2HTTRVPN6jhYHplmy43FaU
uQWYoHZK7kxIhA4bwyjL8NYPxXBfJ10yow9vBKcIbYDWHv2581DZ5EyuVKbAnFIho8xdNdnRh4Zf
XCHsjsJWhWECb3LuoI4MlRZnHuj61trofpb/iMyKRYGyLOLjbWUZp8YXYKtoJaK3btpy37Gsx+g5
isSoc+omF00Xk8ToXlX1trFnXykOfoa04AbyNODAQIWeY3OaisS+YtotQuCIgNho6LTAraUU0ZI0
KChhFbGcPUYwFynNtoT/GN5r0gQyTCwf5aiwyFl1CYuvj8SckDjPtOcQ45vASQs/cms9nsNNJZVh
aUNaVH+OViQS9otS/GwiZyDmexX50WF49DEylWtbD2vp59Bm+U03z1Fiyzi677UmyfqtH8nJ73iU
0xvEH7QHWYjm57ST69dQ4Cx0pqLQf6JzJUBQLUTxcSxii9ICCse/Vez70Fwyiivez/OPSJK7o+VL
vGRDv0AeoaziGiWOKgW+HKG/fpqgLn3XtTgIgaUXiQW2cjae/EqhNgrlaT4lkTD/TkDoHzBvjiKn
jsiYD2k8U2fuDetWlbNoQq2a14fd13IV/m/2zqw3bl1d0/+l77WhmdKtSlXlOU5iZ7oRMmoeKIkS
pV/fj3JW49hltwvr9G1vYBkBsmNqoMiP7/cO0L6zzRsvm0iOVYI5o+aSnKmVjyaPEjWTYtTkk//A
8c5EwN0ngiynxB3lwS3STsWu7gFuJ680b7NKZj8HbZDGrmXnuDuvqpbgPbkoFslHue84d8M4dilB
iMEMaUQXTR1a7PFT7nwv0RZk/MN1tNT1bKe1vl/X2tNdZPuzCm5SJHDljZ8aU7GZ3a1J8+BX+bjl
Oxcuc6AUOrlQpdGbcxSmOMRfLphHm+/7RRJoJlwYmTHOJGGD75bT3QatDKrrZszQSQi6vj9FkM7z
L2tZUnnTVkllxKzAcKt0Fao8XsiUc7Z/CfmwwpHgR1oZxbxzsEXGDx8YIxlj3G+SJF71aCaXA5lw
2Wd/HQ13PxhDg/noMjUtVFDMCi+SfE79PPJZ5claw43UuQvxBeK1r8OUfFOuOzh7c25C96JVbYAM
aQqryeV8I6tQbl5d3mT+5pzKxRsYo+Ox7xcGLv5T6LkjzIsAV4ebMB+T5c8YarO8G1gg+sOIgXV/
i3a67W8TsyzCyywsrdXbw+PcXDpWEw/zA0a7SlynZYHVs7umbXpjT26V/mh7ow/jbNQmr4k8lXGX
uwkXamcKs2KdKNfRHOxTx/1F6LeqrtJyWsp7TrlYNfaU08axGeRoXiXdMm0JMMzdi0oSJ3eQONNU
O6Zp6+yc1c+tT4AIRKakkkyEiIns6cdgKppgw8DmXEaFLaX4CtHV+qITQ9tHqGAwDhW2c8emLHzI
SWm54H+RmCQh2iuTOR4nBNaHQE5ivGiqvlwueeYlQSTmlBOj0Bcw3wsWnuo6K2z126CMvg10Ir6J
ZjHFwQqWMj9Y/TDYgAFTuOwJVWvs3SosonFbz0+xWVhFHvDQpvauCwbD2RNgQKh063tpemNwY9VO
GI5FRjilNq2/TsgfrAm5OngTVlesKiZH3NSZp+DdKBSfuRVg1bAnOr6SVGsqxRwzsaXaw2k3/0jH
LKngw7yh/i5XTDp9Utu2lIkMF10sijT2Wss0VkcKBCJnpKf53pLQY9Xr2DcfySsL+aPjyofWpZo+
qEWM3q6fZ3fAW9rS/r4TefGhw4XjT2P7RbmrJl+hhdHucj12SS2jgZJ6jFtMTLBM7geFtkX6c4hy
rvaDKytLecS9MLPPhtUJBA9+Wpq70ekRQpElX1KqyBJkwlF9qi4br6X1MOlFtdfuXMmC0OpkaXcr
5+fmIkSlI3ZlU6xwj5Qqm1tJBksWtbSt7OsybBfMJbA7yuCwiQmnkdaajdgweQuRyPzS27vQ+7Jd
yS+roADIDM6F25dDRHhKA6F4HhYRz/iOwhEfwvnnZKwVVTQZgb8J78GnTCY4pfzogL4g+sjU4HCx
DHm3xniVD+2KskdMgdo56ej3ZQQKpuigrJ6g33vg2BF6VSy81PYS6N8OfNxlcUYbW4xGiHcBa35y
tTZj0d+JvtbFZ+FhHZzsyPIurA4FDtj+A6VngR4i7bt6/Aex+f/4wf/yQdr+7/4Y+5/q+6+2fwof
bP/gH2sM4f1nc8LeTHxoy2623P8HPjBC+z/4m2zwKEf4LXvwCX7wn62puXkbc47BOwLM4R/4wPD+
Y25mpqis8dkA2PgX4MEpSRf4QcAHRk0OgS/kl520cwzdqqy0V2O/lu1BifLBoQTs6z+N515UOrxs
m6PCF6T5VImbQEx7iy1j1O2lNNRRS/uY2f3e1MuZRscJjslVgU5j6M+ERNtqnzrBYa2VUMMb4V6Z
QQdMUDb0I6kZh8xRm6juHFS9uZM8RcZpReD/hjx1exIcs/6iwU84DslKzK1JZ2JPtCJG+tJvPGQ5
Pgb/0ZSViPnYlXoyt4g8Yak3FVTFtCTmYrBY8WPOpBMNrlRWVHdLjnomTSD8AncMBWXoYLy3ZDZ+
lqVO6BqVRYAhEcqhDkqPa3/p9AqfPp2y9TOYn/fNUEKnxyRcli6egmAuPsJQX619bXuwu3BAkslh
uxN/P1QKumNqAJUc/dnsabqHfR5cOXJ7m1XRlFPkrfb4IRkIgdixvK2HTpMpdMxXIGnDXwoPFi5Z
Q4eKXfiQ1anpwx9z/CvZVs18zKUnvUgrHCVSr3aciAOi5cdNwRIK3DSrr4SXGKhPB/JOu6Qg2rPF
VA8VagcCTiSCS0e4YdcoIj9MRhR6Kfm9JDnVMMCLqcV9GYTF93aEV68/g0RqSKPJIMOrEpOfbrd5
oYZkTAwtrI50Xt4NTqC6PdwaHq/rFF0WrUbV+tEUiHo7r4UzK2NmoCFRhuH5Ebux96hWyQFOt4H/
SRuycRFTYuZ0kZpdcWeRjXtOP3zC+tgmE0Z+2BMAF+LRcAr2GqrIK10vzt7NneHSN6vwzq+k2QEv
W4hKkkp3l6NRhHVUUed3WHgQ2Bg9WYD+QQmfus68nNC4A1jQP7YVwnxhyUtyTRdUkKP3bS/o1FLp
DtVunQK7uFpFUzJTDMCcKNEmtDItgvDfdkqxxSB6gLMP+tBNo3kqN1iHxegVhoF7ICHnQZWkwRbZ
gIRP1f2NmlRzGVZpc0isHHfTJA9ujBlURHAqJMgpIzJ8Gs95dpx0HmmIgNOiQudMu9lin1qKCcPv
8sUsrDizkuo2dHv1Dt+x/vHtR//qKLTY8NMiuQ/2z3OsP9WpTVhTTuyxo5vrJW+qfZWszv7tUU5b
39wMLVSmmUUrFSxJnPSCSYsfkzbhZrq2DO7DKQDJ6kf3twVMQYPGvQuX8AtLM/1gF+ftUZb/0nPo
xRWc3GhgtcBZgGnxrK0/gjgJtA7jtCtgQbe+FOSnJpwV5dKcYdqefF8vxj3Zs4hral3iga14ytQM
n8M3rgrpfpOZBB0bO9nhDJMuv4hSwLu0Ntvl/u1Hf7I7/R2fnhS+VYDStGBOnrzRED+euoYZM6lJ
HHDrZJdlnronVK26Eovj/3h7vNNW9t8Bna2DhDiSKXUK8Oeb+ZG9+mYM5FzujSATeFJ39mNGCM2O
g0Bx6VVl+H4iMfNutTz9e/Fr8dGrtu7k25fycm5vOTRoIIlPpaQ5dRdvTRbnBdvsOCkWzq3oOT+4
cinfvz3KRqJ40qfe7pcvFJ/vTW9JnPdpGxNDaaftJisuXJOTb7is+C5p8eBlawgIwgyP0qxKzgiF
Xt4bqX9wDzDzxWCK0uv5d6uMcCmrjunsdSP7bKawV5jyaff2vW2T8/m9kbjIE4LBbfHzNJ2lbVMP
PnFixq4YsgPgsjy2EytibRXV17eHejlP8VpDGb9tRCAB4qSFzUmFGguXyXjNpvm24fTzydANKFwH
qtB2aXGGg/XardEdc22kvLhDvdDuae01zQQm2+atPHqTUVFVzkWsCPk+M9Rf2fuTx8iyzKIHh8GF
VUFhfcqszITfd2aZ+mTZDBO8N6vxFbCh1/5wlkROHJntsuf0K6eJA5k7X9gm4YQx6Ey3QNPtTAy9
U6nvSQdK1L7sRtO91TnR23CsDfbkt9/EyZPhaqmsIb2Qm4dhgTg1GgandUUP4rjPq2Rr3Cx4ZI+F
PphOc86L394YJc+fDGPhVgoGR0XPj+fT2FrVqhqwi73ylfltJt29i+bEGx5piP/tWDWBHa1lVjnH
XGswGpBTF7ivmJcdTsFmHw1jic2An6/h97pgczm4ZULAYa0d92EYKhOwoKXlGK/CS2D3W1hcXf7r
50XZhKUE1to0SU91DmUZaougVGdPAklwY1cO2jK7X64FosIPbw91stZsr2aTVLDO4LwLN2b7+yeV
fyOzoex9tmd3zKzjarnre2+lxwSC2Q97qzGTB4/s9TMr3EnPlswihsWlb9u4XdaCv8KqJ8O2KjCZ
irWzr+m4figkwADgaE9iQ5+0637srYm0KuHqy7HUFgF1gNySRibwWVQ6Q+NfjGtvkVYI1H5FwMba
HpXK86PX17XaTfQamitrtivvWqeVaI7whWURB+MU0CC14HvEbz/Gk8Xz7/0ACEFxYv10CJ84eYzB
ONPp5ZRi9+l4G2JmHQu9ZmdG2Zbgk7nNr8YII4CCx4J2wqZKuprkTx1Y+4rU6Bt/Uv4vTEj9dJ+P
QXaFF7o80Hlcbxrlhg+KjenMFvHK+CFfF2RjYsfxSjipPGo23aEtPFbPtLnpe+e6s92rTMg76ee/
a0VsahOIT67T/Xz76Z6s5NvTxQEQgivBE9BHTiOoZEP+M7aHAK2dM+3Lld692RHm4k8S8p8hxL9+
zqC+5ByBMWD0Ab3h+duk7eSHgFN0pLXqb8LWqT66ddZc4rCPNYWboxQNDds4uiEOfCJ3wdDevuHT
koc73oyzYFVwetj4Mic1VgLPMreF5I6zOfkoBMDzbpkX3E068q3IjbHEBArhWxjjtODq+EK0uQqh
EUzNo4Q0cE6b8nKCg93AAtlQAB7OX1/rJx9sn1GFGziv7flbj5iX5g8JedWZfeLvbf33BIfCbjEA
YWb0sEzYmN7JbQvPGIemC8096Dp9MDv1vZ/dkFk4ZuFC7B5qFvf7vLE8zo4j8RXxUGIhfZzpUf3x
dVd9JcqbFqhQmjapUZPMHrWmGK6zcM2Hg1MAOAPhtFYNmXytPg+ENdUXKa66UDxaYNQoF5ZhHM68
zOfP7u9d+ZslLJECW+HjnkynkEyIjm6pjU9iTfebhiMZVzABVO3/XPWqzYgOj/GNJApBQ2KS6ji2
BX7U1prr/bB2NsrdxnvvBkb5+PalPd+Yt4QDIKYtUmK7uM0r6vlEJ8vSB5ZHERwIPO8n4orQPQDh
vA9Sy/v0L8dy6Uf7tNbB2QRV0slTUGqWgyBLIxbszBDp03rTKsidFqY+8/m8uK3tsAB9cfOm3BhL
J6sxQj0S/xaFonT0nJtSz2hq3Ww6eqISZw5DJ2x0HuE2Fggm7rowbaHpPX+ElZMG5toxFtHsdytX
xYKkpp0iXPonUab9PnDAkNqJbrGpQvsqowsQhWD2kaOK7gDv0z1zPnx595TvbOrsrNup6S/Y9+RT
hQHRONYguHvDXQ6DBROHjoJ/GfTLuQC1c0NtG8aToWgLmnZTMVSetf1+AdXYiaFioRzX9Mza8LxQ
2Z4zAKXFusBRH4XDKXnXhsoQJorcubUxp/vJ7JdPrUiND6umRzoNZLOWVeOc2fBO+Mv/jMqOy8zF
1Jzt5/kNQgNasnAqBJXzLD6WZmFsvZviMlwH+yKtUGbhcjhETra0e592+g1renuf+Xn/a7J6my5x
6OEgv5nV/9uvaTvW+HAXtpxJHNefX9iWR1M25Ui7JdDhoZPjGutezYfNcWL/74fiIApCjIgXft3J
ojy3aevOcDXjem3NCycd8EkM7fLObEX1+PZQL1ZKBMRMWpalbZ8BPDq5K6uTLV82Qw2+oP/Nimym
y7nl4Tk4+PelBvx2ePic0hjnZBSSOfrOdSCiwQKuioNdWN5XZ0iba10X3hpNNgayftus18GUDGem
8cnO/l+D04fkYbq4u3vByeBDSj5glipBy8tRmISBO6eldN9hBtTFVZ2FxxSzqE/AGtWhFrK6pPLP
v6dilud8p55Xc/9cySan4FQG5HDa+yBaM+lCuMTg1Et1O6xJ+XNAjXBXa4z2ncZcDqK1u0cxm+qh
G1RzxnjrlQ86gOCznZTxlOLbfv6uy3w1i7E0/Dj0DH1dG6bzSUOkORRqfKDyp6dbquzL2/Pr1VuG
pko0LBvQi50YoudiBLoWMUQpzORCG8yOw+8llpfGD7bX5Xol7e7TPCz6WNS+fnh7+FeWSzyc3S0x
GTot0+/5LavSgjSgcTNKAgv3vcBR97ouE5Qmtvr19lAn6ul/3u6TsU6WZrNr5z6oVhFPXt3jjUp6
RVsMzjE1lLxe4ONcwPnA66xap/eemPF1Ih/ia+PAWlXlkv0P1hBwEb5tegOCvsDzO1/cJVX5zFwz
FwmLS7KOmmn7h2LoXIbc68/4v0c6mVarkTZNaTBSU+E9mwC07RvEcbRrzHOBTa9/y0/u6qTOqEwr
mapqELHV+fO71a/TvV5q+13m4kkJmZQUjTbcVVIkG4EHhzaYATAy8fx7+2W/es/biQFsElz/r5Lg
yTasACpdtgNcsib66qsHoQI1nnPQFpYZ/34oh4Q+CrkNAhYn0ypLBmI0B5YvJ9PusepH72BL7cQV
8M7F20M9P/X91wxmviD2IgGGTKiTocKqCwxfU5zODe1FFx7uNzil6hoRZH1YczGe0by4zMFnhw82
H/YeFkTX4cR5uqWmi+KAoFreprTETtGV2rW2rc9sAK8tQUh1WQTA7vCTOJmfonZrW1qMsq7WcCXn
1bhzMrA6w4SB3Dcw7MIxd25r8jrvnBmy8tsP9bVV9+nwJ1NWO4MQ/bQt+h64fTVkwaGCsHbMZpJe
SuplJEV2cXx70FefLAIw+vwBmOspoO1NKcImPgPeJHqcym2qy4Xq5cwor30F8AI2jT6FP4jv8zXG
yKsaE1purajM4Bg02juakC6FQAn89v28urjyTQEQgJYDbp4MVfbUJyXnnLgMK2YI3FT3inw+fVFh
29gkORJpe2oPq3sxlqr7Ij2xfqeZbi77Djz3zIx69TvZIoK4ae769OuHiSTGfuDpwme34b318hZP
9vB2KBwZE1KmLt+++1ff5pPxTk48ZrYQNwC1LIYf2u3kmLqRzXhnnvFrowAN4lscEILDhv/8bSb1
ZLSOydo6wKv9YPVFGpNOZP4P7uXpKNucerJyjg3hcvna8c37a3ZUaSsOCDry/dtP7LVvnkIdtSfo
Gcfgk3sZNOhlY/DN55XsrxaRkjtVymL+Oi20z6LWySXoHWfmSPTYWhwre1JnLuGVj4NmiyvIbGB9
DE4PhXg0OcmEXTuWyKm6VmgpDonMcACgi/7p7bt9ZYnZpEDAZx7e7y96776Z9KbGvCLWdtp8nape
RyuY0TC03beeLewAhdg8vD3mK7OFMdEqwlLeDofbNT15j4NeDKNaGDPN5RpnRWFdock817x6dRR0
kUjsKZdf7Ehi8leCSHGqUgPWvaiH/zgSMtnbt/Lq44MywP82vdXpNlQNjlp8izeVOzWpPIaJ6Q6S
aPF1Fcp+B75cvp8Lyzkz6qu3BvSGdxPwHge95w+QStzxs4lRJdjELXire11mZzu5Nr/lZIsNUQJz
mKZK4Tx/snQM9pqr2rBYOmZdYnEr+s8w+ttDkNW4ZpC89lCsznqUjdnvDHO2j2VnL5fIvkv8UaU8
B0m9+qg9jMu2/EvWmJNlfLIqs/UEh2jAXUjlc97ogzPb8lh1y8jSXc+3i+tA8Hn7Db+yHPAU/nvY
7Sk9maxZngmDogkfvmUe9nY3Jb9XoxP7cgxljIKgQJnj9LDTA2/ZjRpjt7fHfwWz2nJbNg7I1iDl
S31+AflAuGXVpkHcN7r8xAaHTbPVe6MTVcEgvgeTN/9aB39donQ0rQeEMu53o6KNGo01qXr7bvVS
E4hL0I05c2mvPhuQDSAehB/0Up9f2uiPmaMtEADqV4gjiiBhnFgq447TcnCXVwaMZeUei2GsdoWd
rHvpqSXqlb88rLPr/h765CsyHPzl0chcyjAtDmYeFO9yP8c3lmSD6QxE9NqHQ4uOvgRL10ZReH7B
i1cZ0MW9IIbtgo0MivtLM0nOOSq+NlPDAKQRVgAHjuDkjcmMyG2o2LwxghHxNZkNHYUimZGUp/oY
NouN8VtrrN6Z2uLltoGhiLkBxMC21G7b3T+Zqk2TFgVKiCAm9ijdZZB79r3IqkOBDiF++9W/RGUY
iqRtB2ISJ4zTNz8XnaEwmuaIODf1/TArfAyLedIaulLgkPPhmMUNEV+i/iZKKM5nZt5J4uR23GDK
2VvQGjcKz2SbmU9uFdb+Qsh9msSlgou/K3NZkt+jqKFgG7p3RWWHJD4p07/xikave3+cPxpmTat0
IDIU88UmW/19aKo6iDHJwJjENmpY6oNPkNUu8cYiPZpycr/nq+4m4imTZDywQ9p3wYJaILJF3s84
2Jj9B0pz+z3Lp/19SOFQ76y1attD3Qw9eqla6neQnIf2TIXwciLjGwMYBHGL6QpQ/fz+Q7rMdlNw
3Cq9fN4PrSg+9KCc/xq3ZJSNl8G3wqZ1Wod0ysu9NCzB3npFV6dZw4O3Tr9Lu9ZnOBKvzSebu2F5
2/qyp9BtAM0QU0ZGgrPa4X3k2I+mWtG7dj0gn6GV/GMv4342vLPJG68+Stw9vMD3mNF/UeUnU8ke
S7euPVBjDnVWi8qoG/bsq/kRwQt6oxlXN+F32FcGYjhMOVthT6/6mkXN2hfoMgujTN57XTK/f/sT
e+Xcsh1vN28HmFv84QSAGgfUH001AUAt+KLQdhrsjz500Af6QO6d9roU6VJpVT+X1DHQCY0B5Mk1
4CPcaU3o+6721fKvcUCuiSALjsKAY/SWn8+7PPEznGwRDjAr27uqGEnyId3rl+Vi4KMlKa3Iq9Nz
DJrXFjYfcipNTRpgFD7PR+3tjI/Q9SjJ13repbbX4BklflnaCs4soSdcHRYWj9LC9pkKFMWwQk9u
sE+sIQxBOmM05NVVAF856hydfmC5UTd5kBcqMrLZ/laN2JEpJM/HllglsGBZfLDXuvsZSDf71Wnb
vPcNjbqtGtz8zOL7YtvdrpGJAR2Kb8U6xeeSNDWyDgJdLL1K3yuvN34mfZJ8H0pEWNHQ5Jl5RJSo
/ygu7ctir+esdF98MicXcFKK9XMTZJ7bGLFSFXTzLHxcp+wcCvliSdgG4QBGYY2BKHyN5y+9GAkx
Htln4iIwbmjlXZUVWk9NvGDvTYRWeB+8oT9TH2xv91nJu40JC5YzF7gSf3o+5izdLvONnHgUnyoz
mtMaD5yGWDBjlkf0scaXM9/4tk6/GBDvBapsTmEEWjwf0EN1YQpDEAFjqiROFbqqYgiRMi2F2//R
Uy1/NG3oQe6rJ+Sh8Aj9+tzh/cXXtd00BcPG17Dxdj95m0jcwiz1WiPOYcnidpxKOqCmd6c61X18
+35fnThPhjqpv+hxphBmmDhNo92rQmQf1tqqLt4e5LWXGNDj5b+/BL+TQRbhTjo1MI/D+SFL9g0K
W/zNUW4fk3owP2uY7n/eHvFFwcdplqcUsnhAl0TO8PwtGiRLwsKSIWhSMlwjY1tuBS5W7yudIk9f
EYIfmpWcvf+3UU+WqjIZ06kidhMlZNgiqlP+H1um6UEO4RQL3+tujGVI7t8e9OUbZHeBFLgJhAgC
OGUHynJdfZ3ZSewWOf59ZuPfWFZaXb49ystvn1HgplDibCbCp16JM8tLsNpTElchAsIwm+DdZy4d
23xe/QiSLTbtdbksM9LoKj8zf16euPDiwsYH6j3YOYYo29U9qQg2xZyuWi+Jl9Au7obtmIUR9Sgf
fGe4sWVt7ZpKdpfLkAncr8rwO0c08+DTy79agsG5dJHbnqn3XnsglHqIrFADbGTJ55fUYR7ZN71M
4qIPA5h+bXmhheN/SnprxKfQbr1b2fhzHTc2dtpvvwyIEfz201UKlchmqAeV9QUldLbqBYnGRJK7
MwbX6cZq26W6XdW+EB0B9wa2De9b0XnvitTSQ8TpVCMVyecKNw2JlJLiyej7qPSk7+F61+VEYDlm
9ZndPvtMA/a+TRwM2DuaP+4+G7Lei7KSXO1dmLSbbrs1lnyf5K37JVMqREfutLg3h+3Q30szwZig
Maz5vYtS+J1yenSWhVn3alcCX5BeNBhVGcshmPyIthl8adw7ICV1uGPj5tBPzi/UFvpPA/v+JlzL
IdyXeMN81qPX9FFDlxecXa/uR0Ju2089FBjup1vkJ68U5m0yCd1EaJWbkBB0j59NstLMWhps7HYN
hPef66htEkj80RgjdEB+jtCldfWVMCe8CcYEwSkBXVjVAobn40VYV9LbiTWoOQP7nUJN69kLNHaz
lz+IFkuxxJKreQlVRX3WkKSL/dg5uRP7XdBm743ZRs8aFGXwUDpLX057OUvSd8CSAtLcvMC4MGUa
wsFoVG+tcbfWvbAfLXpFHIwE91dL4sFEJeedV3fJY546tDjywGwfULiSqXtUYtwiMeTct1HjZJJQ
x6Seq72VlYRKmYkofTy3lNWTI7F5tRjSFN9HnZXfiMh1i11hhrIi6crFG0QkgUfVrUo8bpDAc+5f
rbwcdvhy6N8TmYfvOxrSv7O5FGNkYlCAdtpI0yEOUDCsn4agTueD38ikvBh8V5KwvJq4uhP6JZGb
WIaPMYAKKNvkMkwfraEByrEqwKy4GzxOrXYpsSOtnH5c9wKN2npF7YwnDSB3lUVdsNg2SQhOauzz
1IINNK7a+LNI5oD2Jgt4xU37e5CWHtC0FLjyzpQOxqGokpGp7kz+XeCtq7urlNnbZIZ5BFd19HDa
yh9QNmXG8ot2gCjixcGuQjqsPZGVJeJ+gs44RGOrG8kJwIF3ZXh1+WXBx63a/Ayqd5SXwftxkd1H
SAldiwNO2wF32o11v2x2CtFgY1iwzcp5upFJO/iHWRgWvx8ywRQNZjuQhpEQZ7UPPW1+tfnYHkF6
pnnv2SA6uzX1+8u8N80Jc58WC0DqI/2DhvP03QkHfhHdQDSGRl2uDlK8af3oJan5kcan/c0DF8QT
aCpxbVzU2j801YDXJiDq5MIKTnw/tlWOqYrqFkyZgEvy36OTLFfFBNSNuVKOg5tr6/HKwaLkqjS6
oTkO7Po4A3iZJis52/zSKMwK2uQpJHBJlzC9CQZXfzB6Q3xbp9K79wYxZhd+gQqc6qn0YuT/mBtn
nFJuXaNYyetCj/xzVmGK5ycPyrw0DJ+YTriBRR0HC2KlXU0/Ez8RB4OlSJnOQGhI47i/5Viu1f1k
OCn2NQQgzRe+uVhBVHGmcyKBN1t+iQ1N81XaXfPVSlLn02BkCw7zsseDSQxe+C0oUvwsFjvpgC66
lICPup4TsLu8bMYdSGPKHjcSVxz1TnZEDj0/+Lq0LwYcp5BxhhisdOuVKqv8h14gkxEoURVfMs/E
+iLryp4F2PP6H/WUdg8pVHlrNwb++MUiOcm6IIFqEdvCoPwdlinZo5n6/iOeTOVwcINCD3hB5LX+
Cmrm6HjSrlfulzyz3+s8mfSRjyLhqnPHVD/zXlb2rl5gVGOvnw/iOk8XYyQPw/KdQ9WDTEXWgA/L
LhySsY3sJREkxRgQlPZLWuE2gECqrXYmlgtXGOzhoeUDnxvgzqX5rXPLVV0sbltbGB7hqATExSkn
Knwyj2IxuEsVa9XhAuXnNiqKxvRKPwq6UXyb9JB+cr0U4hfa9oTkwUkhMVu0aQwx7gmVedlmbpqS
WgOl6qKsxXwMCr8IdshBSnVhVb7zyTYmlRy71u/ry0FM2B2Z0J3CCOJQws85TcVBmUmd42KljWOW
DeYfG2cpc+/iSKFuKq+e+ygoqKh3anDn5LEcccq4d2z6IMexWgnPExBo+Vs0pkXUTTTu4ioo5y+K
OO+GeKe8DHeWIwfrosG1MXvEaEjVv8aymMnwDDSxErU/ED2lwvmI4Yb/aMpw/eJSgZLXRy73GuVO
kn/2nR5FbzEjjbgrR6RL+9JtmuJHYrDrRJaNnBpGQkhj1FQVWK1j4cdUrp0Kd0JkxvfJGELiKwyg
ibgqi17Hq53l3+D76bu1LmZciqZyJsQz7ayLwsqNn73rKkWEWdJ+xzzLKncojdcmGv2EZHD65+Hq
XOWqYhNoG4O0S84qM1ZfEHy8PSRM2ARoDcZy7y3+8jmvR+uT4STENaQ4xJWRQR3ynQSb9MbNy96O
mrJmazfd0X1I/cT4Igd34sjuaM4DxjA5E9kiBW6FRV9mn51GWOmuLYfmsYZGhM1oO1l/DDmNv2dn
Xb6il5758PClvBbJX7/MZsESJlxdwddlmN312oMkH5qkXdJjJfLq0sN8ZIl007j3ACnVN1tk9l3v
NbaOselsx0fMIPJb4r6dPg5bQogG/l9JRHO28/emnZU/MsfKMtwicfHZLctEOYe90fTbtmY269RM
/JuiM7tvqu2VEWnTKonxXkYEyEGrveuxCYfxMs9XiXt8VxrBzqoaQkVWBV95504Z62e4ErZ+QHjj
vnezRn9MmmDpj6LLg+5uWt05iP0ZGJQyToWCrgLzOkIC0kp2UmjtEaeghoQ3JGPJzjem5Xs5Nk1H
aVMbA7Ex5EsYooUSLVo040jNq5YY2EJfJXY/72an/u1Mmc53nXSN28rJ8JWHCBR5s4+6OWcKsduA
IREeM7bldRV0MjiY4Vx8bfkex92kjCqPm75T2NOMrvElGCw+Qm/Mhu/9smgPA/gc0zff6IKrpnXa
MeqJ/qHEgj73vdHB0XSqEQ071xvVtW0fi7Y3hx+1xox0n2P9lWP8XSf0LXS4KVI5IHi7Wg5ESI2r
WMm/nVszLlZjvu4Nld3BHWvK2ByF+wHzogiYcW13vod31o50CspjjLHYSma7w89qmVq27zZZ2xEO
rIH5RqK7Ru6dNtXXQRGYybEwIA7sxZxihc/Kr8vYQkO1l3UryQbOcvnLrbX6E5iSiqhJ/RofpQze
cNpP0PCrpfBNZFGBQaBtHvbOrrfXHm8fjQCbHCyAusiSHmE8SDVLUk98Fs4opHmPvt3zmoEoWh7N
dsiyz6HWf9sCzw8SCGFowPBzAxFP2al1D5sTSyEjRpOSIRHiHNNFSd9218tmnpb4i3PlTElBp8Qp
3wVinO+9NZCxrvLkY+63xqUxiPUiVKkg7zn0AKZz4kb7yYu8acIlXlXjsShcezc3xNLhOQB5fZ2J
AymHtY06+fj20ehE2LzBhehLETVvWaSYU5zK5+WK+XSCCVK88faP2AW6l6614kTbud6tH6piV+H5
fUeBTaqCRrp1Nyg/O8OF+t/Mndlu3Ey2Zl/loK6bPzgPQFdf5JxKzZIl2zeEJMucySAZZDD49L3o
OlVlyT52+zQa6BsDhtOikgxG7OHb6/uxgMPwPAk9+dlyc98XigMMUbsRdtPGtTFHU2Y+3LLXEI7j
FvnnifmbS73LQw1Dtm2TU+noayM9pIXV3xlJaVHeqLp9qRmUmEV77xIeP/76Tv+k7sCAD7NUXuhE
DBe9qwb6IH0Ufe+IvAJPgLIo2q0BauM3afZP7yRyZjJs1I/QUt+m2TChirDM82jDhFj1COMx7Fch
E2x7qm6/ndL5+cVIpxcMKuyDd/WbiBPd7TLqN24+NZuuoUlK5HkbafKmX9+8H/N3FgjFjH9e6d3N
a6ouRX3OU6MhNh3SIG4OIUQqxIcByt1EqDVglfT+1xf9sQxHUWxRDzBDysv+rb3xXRXFG1ScinKI
Nprhv422g2KTmZepOLdiYKG/vtay7N7tKxw6NFsp2/sMEb/7gsDZG9kHVbSJW9t9VVHvqY3jSeD6
EMrwIcvq+7R2yo/2MFv7qfHsh19f/yerk9KptzQMLJeG6Lt1o/yYsNumbuzYKnhoMcRdg40f/9GO
+3+BLBpfOzl0r/9x8ST6/+Ao//Iks6b+n8ulXhrO7ixJ5f96+1c4vv/5myzI4Td/2dYSqsfN8Nrp
29eePfSfFJ/lk/+n//gfr99+yr0Wr3//20sz1HL5aQm/1vcsokVu9V/Di3bdU/3y+v7z/2AXRX+B
GVrYRVRgaYuQSP4LXQTUiFeV6VxKwkgAOTz+hT72rL8A3X9zhSdecb4BUP6TXeRaf9EUDNjblwYc
hi3+n9CL3r4OVEtpKmCCBoxzman/oZdatB49GlGb0BXbieodMJ4Ht/Cisxp94nlRDAQK392a638s
/++xKj9cEXmljbwSyb5vcmvevRRmZQjZNz0Iw5ryj5N6sPVmpSxz3UxdJ3YemNXf9SzfvghLTZjG
n0WcgMJxETlyo78vnTatl6EXK4YVZx1K9nzUYAVJ+3L6l/YMMjdBOkN6F+fbMiuTj4Pb0GHTCabo
Tlc+K4ESE6yZMz1G0lG/Mz98uw8uvx1DSRyQCxGC3TB81+lwmsGnaO5QiGz0DFm4JlbfxIhnrjyr
AWY+l8S+YNn0sPn1o3hXUubKSCNZQwwyQADkrF7u23ebYTb4QZ52gKX16OGW2hAa7ZPSmbuVAJVs
HrPGHCDhkvJewbjtrFPLgGi7Lt3esNZd0vogm2EulreUrOTviFLvfZSX3w6WFDsX85fYLbwv6rsT
ibXyCQxF3EygYdlkrzu3n2Dcga8mAaqy4EBNJayX41f7e7Ka5muDRzoyZIL+z4Mns5uKjMK4SPss
MSBXG8D2fnMTeY/f7PNL2xm5Gx0xH7AIpb/3socqhKc1edyM3Iu9Y5Ywsce3yU9FUZoHxBhfGriK
Ww7D7iFNlPvc1nnS4RAUyKsuZAobvKv3CdUSkn+rHvsbgyL6Otcl/j9D2LX+sR0T76OTGW26EVlq
6U0/etbT0EWalFGN5ToqdJHuqZ+W6WYKDTlfKx2V0w10Qet5jhvfPQgbZwNKewMC8es5t8EmGIwl
OzdQlGZ7S6XRWbL1JoTkbDOLF7UrmXTTuCsta86ZR8MtcJ8EZOW4ERZuv5FsbgnTadIP5F3QeTDE
RTyFz4ExmOWmy1qjPw5URXaj9qp6jzsA7MKYUWtvRcDI6e7lrDmoyE137AaBTAQ+Z6yPM3P/McV1
ShGrsvPwevCD0YD6JdXEEFO6oFGR2g04MFhuhs2CN6uVMxf4CvomP3EW2pSr0RxdgnhR2TddrxNI
uIVXrfOgzy7cmaHDC6ABDUxnc+JPYyoRPxmFn9DHb4qiWJkdddaNbOa43bfRBPm2me0GLNmY5fDh
DdN8TnyP3AvkKx8E7YUFcCk6CBp0Ks9EnFjuTs51Wt6PvexPYa8cY6WKNNdX1OrwHbcgiT6gLOjB
8SZR+KXUcwA3lHraurIG1BJVNAfPpu6oxwYiBzqQuPTVfVeyT8/A0U7GCFl7VRopM4Jm2C8u1E1o
voSEVcUuj6L4IoRLsfO1oLhXkVm6W8NDntk30byeUXWPjJpAfHTJc1mD9mCulYSUvYrzIb2ZoXN9
yRrIySud+atuhpiw6ivLumEsiZ5SnC+1cfjW0XQ/uGODXYTTpBh/p0sbJqrba5JEOhWtLetHFKjO
eIid1L8DSoZjrWeMYbUk1OomBGGuVzRHYYpbXZR5WzInBtM9IfYGxSBMG8KnqjIqQM1GUzzNZNf2
i/BjHMSY8f4CgQ2XcejTbFWdo2E0ewOpa1bVw0nP/kkJiRKEQveqHWS/dyjFvXiNnV+YXW7eQy4G
b0+Dq+Z3gBx7kKpzLmXsVcfEH/pHrxswI5UYcJaZVW2aCZuMtJd0NuXI99eTDRqshI6d0GqtVoXR
jLuoSPHyhP/H2nWFtGDUSILLnkR6U6veepmTELSvzGL70apTZgusolb4aYx5d+g8rE1WMefEDquC
V5/C0L2Ru9FXMK2LlpP/HyGELqv7RjABuULInJ1Z3WSsdcE0gVs7YuvNvbjLXUOje5GQ5wro4Zus
W3plqkUktrJ43PZK6ILaggnpelX1TCNwDusZ/NLg3YE79Z6zCfBUNzGd4EPXwMGgxiArk805PGXf
oFPlYXDt2ewq4LypYTXU/eTOz2vqOOXgip1uMUZqwqi7aEFZbAdLYHxYN3F6plwQvquwGYqvTT9n
4MucAlBzaozRqlBGcT11SRjtp6DxNn3WzbdmITIM1EI0xUmfr6ecmvWFZk46OgGwLdbWWFpYTMrJ
X/e2iSGOyvpojQiY182cr4rIYDBeSKk+CidgscZ+4lzY9Ep3/dAm1yE9vn1eFEhFjVj229GT9k2R
zJIx0t45BH3ort2h8R7aSICFz3QW0QZDLbmLOnu0VpltA39s8/CQp0lANVG52ZmGn4Fer/TkeZNg
8LcMRGLCwkQkncGxX6dlPdxx8pfPoc+8Tm51466qpji+kdas0g2T9924ame7va2gLXUHYx6GG+hY
+IeaiJ5O3hiFxWmUWNiNZE7XRj3l1MGwPaIyBtwiSXG7YxXPnxm5dUFrNK6/m6NgOX2YyA1viqGp
jJuKlS6OmYrmCCcly4iPI68CtaF+SnctK5Z3u3AvGb0vMMDz1Xa0TbXJ/dRY20U+UMH0+rOp9K7H
UB2ZkLpv6GacF6PWO2XIvV3Y+zawXqpyvhVm9Npb4tZqwJcX9rNOFlsItXPn7DozpHv0GEO5cp0O
h+uyxxXQGZi/8bAnK4V/IYHz7voMJONUqrOpoq/mFU61boPaoWWkrK3F2/whVtG0a9GI7gBB5IdR
99YGZaxz5KRDUJdk+Sv2n+nWRY62Zw0im/aVfB7ddjqNXAI/J1b4tgu5j6Tj7UOTd+CmpGkcUj1P
/c7sQh83DUfW2Vnn6UGvuzISpyEHkL3qzBJSbGPj2+0Ww1PezjtqfGaGRqYY1MYygNoHmerKnuJ6
ESdPhjcNeOHGoXEnMpQS7M9pcsxy3yHUcqrSO2A4ZYbYwxdeSE8s7e8bk03VzoXFHS4ofM/tEN+i
7503buJg48EipNMd0dw5Q/JpE+tK73xsY1xOZTb1e0INtY66Ccqjk6npkqZCpFZhNKju3AF5v81G
iARrLBvycRO1Y9tvmW0fD1bYeZBaWsJ37biQgJuGPh1ti4B6vCnn+TaPuedsg6TEADJAvrdDkEZb
u6J6PAOZtlZ5mdjjDiWZ/4F3tj3PtQkCpTbCBcc81v4m15WAPJ57u9wxNL6RfVJ+CRPpLPco2OoO
YdaGrrfnrtomy+8DYvtoJVXVu2vtVL69D5Xh3gRGxnRaHhVfhZUYH1r6+2Cqyqw+9mmSJFtM4Lp1
ESzV/qSwP0y+E35MbbcaIHdGol7nMnObI4N0MSfHqNU+NZsWY5Ox3kxjgqoma7urpqrq9MBpUl6F
RjR9GuxK3GLeguaiMoEK8M8XED0exzDvz4LCtS8gwSQPtobYPqS2tD5TrfBOTOlHhyQura/M1wYf
Enqs266JhxfurPdJWrF54sGxYvh6cbepOtuA/V163aMPlL5Y+RP4JQ2GlBZg9zxh0LGdyeXWhTOI
Qw/HS4Msq+iKLFWRbekajjoMVMg+i0JSRe+K6AzmfSBWIL77s0IhctgVLjKArmiASTbpxPOepjO/
6sf90CqY76IZt7ES2SNiCwDNAtK0WSUtoHcx8SSHyNE7LDfockxWoc5H36H3lo9nVdzhGzr7/GGq
4FlDgl2H9LC2SKaPsYPC2Q1n7W3Zu9QlFLuT0mVzSydGzbjgOONRMTm2bSmjXytPWvdF6tUn+i/t
pQ6EpsVcudgXlHW0o+FTb2NYLavZnI6GHgsM+mwcQCM13UScGnvEZxCgmaecr1IHtwdwpjSmPYeM
iJyx/VLbLo7E1mid4Er1Hxxy9UOu3fasimR6YYM1QOhRnJK8vwrA4Z8LPZj2hgTgLAmMI0ro4qMf
N+rJi4fmw0Cws2dy98Yssj1BHIDrtOn3UBDbVRiM5XlHC2otkINDd/XtHUqB4WJG/70BQJtzoJVq
15SVR9syktvcNEgY20rcO4ocvQkdEOO1Fms7xBQ3ywprr7Q4D0phbaNEDpcIpkEAowI42UHZrWVL
y8Vypv7KKYr4qPwhZa9V+qR7Ic/EqIx7Qi5rQ5PIOI0qpRke8bh57m2Xb9o0hWfBJNYDOLhyHzpi
Pqm6Vog3vOdUYMzl1kO7VVE1bqsiG/ew+19bl1HmHR4Y1TaL3fjUGnSRaEqiTUm1fWVUepFy9PVF
VVMQ5ITKgu2UOkTTmlGFGS3GLgxSedKQcVFcan0oAsPboPnXpwqbpPt0Lr5GKuy/VCoqNsk4RQgH
7SRcBZmt0N0rmqVJXu5LUxqE+wzsbDDZOK/S6osGBLoj9q5Prk9JPrAlmgomsz6jCdDrRIiEfafv
L4PJM4CdL21bEw1H6qBn8Gsij3ixHRv9nEecFfuezvANHkL2feCm+WFqx3pXqjYlBKnb6GLI+xm3
nm5e93nLOqD7BshOi5eIyPA16Mp5NYwW50wc20fsDYwLJhyLve7d8EPkxuROUpbqhHkR3sxj+YDr
CnuuR4sxLutsPUZ294hL48aQcX4mmygcV8rxSa2skaMfkC6ts0ih4FlaFETFNJjaaT6PhW/tlEzu
eCbTKl3EOzHT2juatw9h7GFpoqfyOGnzuqedsHUMDmmMp/SurIJ9CqZ18YesmOcULBEsofSGlhHb
S6XHXa0ytiPq2CuLs+U+yzLnYBBKHUPiCxK62nkBxVmBZ1K3jhQeTd4xSh/NzLguE2wcDTt8hYVh
n/G0rW3I0XLElGAfMXKx7Vp5qctJMW7mkbopo7ojXpsPhUvxOrVtztIpO7cHT2uEU3TRmOkPhi1q
H71nRBT7pIjjPeH1PlD6incEx59ouKd7ROXOY8X0ykWrRyKrJvVXXg2GJ1AD+0gRPfdReGePYjH5
yzv6K9awtqyyQXanDwYv0KpWrnM+gYf6UpelelRVyC2Ykmk6hqpbYWZRX5d5iXGwgqVwh1OQ2I0y
qIYVmiKCGi+NcbSbP2aAO3e96wwkYx7TShxg1bYdcVOeGUcZjuHk09SshgERQyFHHmE7pziSBGRN
CP8I+cOE4MMs62d0Do/lNIVfWi3zE/+xugr6IfWPcTt4F24iMKlPu879mAwNI8ljM14apUc71bC6
a2UJlHTYIbUHKt9PrjB9un9hJy5GQDNPpWuKax+DjTO6qO5FZ9fOtdtXLmgx0gtlZeYNCaV3FodF
vcdkVSCjcUUFgDvFCrIrhzOjDtWFzLrppknL7rLNIv5aIUYZBsO5k9VkUNpwFVOgo/VcKYmliEHN
ee/VSLFwBy30IWIu3Fn1VLyOzOj3/EEm0Dut2raEdR9EMJtfYsOdMYQO9ReHFb5XXjjtuqBR1gpU
WHmqYhzQPWMQ+6kkCdpiWYlonmKqhWEUsyIpp9qECUbXV84H0Gtq2MaNR9A5y+ixwbEgWweV6b2i
S6A3PMRte9OLMn9wZq60yRF73CA00WegCSiEFkX3Arg7OhSW5XxsGtWcJbX3hWn0+szV+JkZyB/v
CdvvytHLztucjBZM23yj6BU9pj6hbCqm4UDfI32GZla8CkELNbV9wqxOIuoy+7ORzuQ5UhxiJFmI
+3Bswxsz6OptzqI5RHSEoXwWOPyIHEu4Qdp71APGra3qm0mLlNGK4WZobOulRFeKc1yjLopRfbJM
pn44sExprprJEM/oRUdzz47UIWHAcGFDluShpMowh6kGQ3ycOq/dqKYwTgkcKyYDUjDug5lcVBaj
2n5p1Jhf57l/5tSTclZTVVHIIYp1d3GIdhHZ4gDggD7ZQepOx7ei1EVxGJ1IGru5m6Y9857+a6B8
BvsslV+IpLmrnHhqXiA/uiMqNSY1rJukCkZNVaevr/CV8+Kt8lplrafOtM6soWuJzofZDrcdG4sL
HbWY0oeW6tNivybMZysSvt7FpRo+RwRexW7EHGIfy8FgFQazfcKbwL0Zi47yEpZc1M6066KrR6MJ
tTNZBTovsoPTBUm6o4JHdFzp0g9PXjvGam3jjRIeojqO5BGNdmSfCzuhlNYY8WgvjXI733S4DkMn
C8myQPgle06+heqnouGa7bQunlqpMsrchZ/lSBRhen9UKanQZVrgzvaVClwhcN7BnAQ3wYwuZsqA
bLngc5yKkHtVwIe1rly/jJGgDWOfM7E3FV9Gy6nubRIChMrlcAs+fYpPAU4hD7Lqygeyp7YktKvc
z3NX+APzCSgNL82xwUwm80S6xT7GvRx4y0jPc9tLNyDrs2qLpmu+SBqN5TPWzOirWxn3150dx/VZ
YA+yRYhjZxvDravzuhQGAmxM2wg3Gwyd94x+ZISaY3KTenFQrtgSmIfr0wzFLyqQ8itN76TbwNTB
H8qKUIrum6xjT0+B7ZfbxBZUDhkFk+22VwoEvjRcp7m0zKmG9hl0eAUhMQ+Kg9P6dBA62+bzNT5U
076vIvoncw8Kd5xHXm8/8d3xNs1saV9Nfc/H0S6nC5y0L+9jwfLcWQjEkMipXnWwKKWFpi5J3XGN
nocyXjp2BBO1NgBJgdcz8S1ZqiO5bUwXfo7UYJ1YwfBIw0MdRjC03q3fGBGeUJ7Rrh28szrODV6r
O692wgui8vQiSWhArJ2FIwxbmNbTul+w82ucZ8GM50mhinUwuHgS4JeKhK1kPtwkkKjqGOUrMrdN
OclMINMLUhRCmQpuZicDlbEK48w/OvhHUdQQjrpOvMTgztQtijt/xnbCz6XZs61Q7l9xtkz3eUpj
lqEpHwi1P2oOkNHNJv8414gWNrFdsWdMjfiSuh2UxYGE+5Pq4vS6d5z6i0QN++Dbil7/KPortzet
fmWjC87waZjiFQKlSe0HJ8Z9w6MB2h9BfE/hsek66rRp5zZqNSqvP+9bfGVSwqprlBTaA9ZSlw8O
8fujtqf5MmqCqEIMJCKHA7XxPnimRuTbRVPA2TykwdPcqmhnUCnnlJ7qcBH2BWP1mMk6JqCv+iD7
OkaoRjdWGgzIgJVLyE/9ua52lGH66DzhvN1HXocINAtjPe34zZ2nEdwbgmwD+45Vg8Bui0SK1ecU
tjrDdCv7aM9Ndx8mjry0uiLZU2dgyZjLTOoG1VqSHKT05uI068JUaxjVTN42TlJhVAdmHYX7XDmY
NSE0vC4Nw7KvvTaonJMuMWRC/ubZ5XFBpQ5rY2wDDu44mZgDohqv15hORKepxn7pKtQGG5sssEQo
kXmdDZl0qjPTJ0rckquxuFVOvL/xPQjKGfSWbpWZlboDEcyIc9oMvBXY88W8c0zzM7QwstWrMiCk
0DG3sskQ3ghScCw6Uh/H4iieuuowdxVOWqGM7CsmE02bgoRFaCWgtSNTQBvNq8lbOa59AN1yZX9b
72aYpK9Tkdv+1iXNu8RFxnY2YqTLiUirSdZImpvPNOedftUqH21+zGj4HfXc8ClDTftZ49IGzEs4
5YNN0Cl4WQvnYTapBayGekKtn2CaTHVxGq8W6zq0cSjsHy1d9PjGRxRXjkwd1CTWaP7ZDSq78Ldp
gznfKk9i9F62k5iXbld7zzGorWMlW15QeFs8OsClZroPlCcwkhoJu7liVNHSd+OaSrd2xK4IEX4l
OSba5/QwsTyJGCW7dKOWrzag+t0rifAYt0ADLV/gYGCVtcLA32O0Ynk0bbtX+9pqnGlvejOqv75L
6a6MNZZj20aVGt3+KFSDvIWtEavRuQy2AwSiqzqK2PM4hIcNdY4p3pHgVPX5gPjzvHfnkDwxkMH8
0Xer5kUzVtdvOMZtffLIj6abPq0TwtNK2e1a9xhLQvRE6q1kgI0sujL6HNrIw/H2WxdLVwiuj+ac
uYsdXmo948kaXY45SMpdP9moUU3OSLq26JXviny07cOyeW59XraA6cgheihcHWTko6G8jRYzP3CW
qm62yDRf+wh9HWo3Yromc3FlQ03Lli9D+eChPJ023dAham7QcVLnbjnqVnXrqnOUHRFmCX0d7T0j
pMgvqfLXh7G3ORlSH6PEFTCx89iy6/hUhBhyfRmg1uvrPJJtctn5kpfXq6ZZnpvT2PIGUiixT2j2
8/mAeRWtRPJnBwVnJON503YIznlAVfe1a4xE0j4zigfhtKY+KQTY8SdMDma8O+0pLo9Ob3XyyczM
Yn6w4yU6CC0VhFuvGKNgi8ev0d652BCknILFVlgyGjD+DlMXtoaDmNHvqfuMccuZQRMlS4+wBXA0
HJlzL4CZB5wUz+6cZvOMsWxXQaLL+7y/qdrM/gBDvQm2+NA4MNqbPlmAv97gXWEqUxLNJWilR/NU
1JZ9OyR1sesoDT4GZTG/JJkZXyBWtEh/Pe+EaGR+dDElI8Lu+9sgmZuD0CHSusSnmyP98FAQLl3h
sdxtbGGZgnm3OTgnmONKtjCHDV3Z4M51fPmCjjph+URZsDfTtL2mj12+WqIbv/ZzMuF3y+6zmcux
vc1ykUcnxST+yRftMmtZKJWtDfgK31w5HkHOZoc+F1tpQ9sCZDQHnxEzxp96M4g+GIS+m0CyFIIi
bcGoJt5rlVWhu0ImZF+MOpfHYKxNOG+MuB9StAv2mYoBo63KRnSbrMnlgc3AO5BWdQwUzHnzjFWm
zwY+QG7YacD3nENt+uTgvHQwcJrCtllFJ9SB0xkMc0yWLCM602lF53AqgkvEvPbW11KG66mC1Lhx
J8/Fo5dDcl+V6XyXZgbo2aSvTRfVJgWucHYXHJXMnmzZo1QNouKKN4jhV/gNBJVB2g8vyoGyRrvB
sWh6j/m5BIqNnxpllJa2dMbkEVaT3W6M2qjYNkGVXs3UW8EgiJ7WqpdouGyWGJOV3cbV3eyV6Vd6
2Wx21kjGllYgK9aUlAWK0SplVGVMpVpptwAjjRr5TDFk1G/aIsNBuxwaHita7nzM4qOOAFvnYTh8
8mEjb4YWDrc9z8nRakqaY1b8iHCr5uzxYiNfB1bTMNCK5+ajVtbXMHPzSzGMH5j+1hyFDSMGVLTO
6Z/qq0mkBcQuZHK3jVTeJuhCPPeoeubrLu69MzkhkoB1Pdyn2g2fdKmacwuJxTXFVBb+rDCQNL3O
3Exey9qIksxedTG6F+atyighvrLjYwkAGbbiaKgdg/5YQUUVRqHPldMbcImadTh2AsJNnnX7dFa9
RB9h4AWK2ZW/UmTH62Ly7swprM5RkjQwgMwwWLGfuge4foJuNYn+tTss04rCU83FDMnzSIJcPtBx
YIyqGGyKbHVKnz4OM2ftqig65fXQfJ4ygEwrpdPmgxJhcJnNuf4UidbeArkYVjkF+sfaMvAxjSVH
aoYkHLfVArHzblAUslZdVZ48xnMuNYaGyS4xUYJj0PvVCOzx4NVClptFIrT+H6nCDRTrhByPqoi6
6OBKe8ttx/eayUNiNrDYZ3lGUaq3c3xlQ/U76eVbbQ7SDkhGYF4XCauNW9B7skDHfgmUOWXPzVt2
avAm3mmOh/FFeTb9NrMKrnLFQO9vlDlvRVLfLsv4M8PXi+bTD7zl378T5tRDNnmzljS0sUsL8TrW
LlOn1LzZUquQ5CDAJeQ317TMRe7zb70iV8XsAp4ts+aM8QeA6d5etev9CMNhus9ydJdqZt6Y9KEA
FicrFESy26WTGu6nWNLEtYipEUOE+YGmPxnfuEz5b1Ptm8+6ZNSXBCozSV6DfhKPzG15xtE3qJiX
FGbyxnum3UwMLTw3/1oVqMNpfuNYcPDMmvhA55Z8CSJ8AnYDECSLkzmqq4NXNvVNTlnDWLclouXR
EsOHkCxXrXFirJybpvMtZEDmIOSBORQIaBJPDr0tVBy0G0t6tOdyEiMGFrW7KEhwGF2sOEoKxejQ
rfsoG+igtrk0IPDowqCrpFqxDpgBOHpO7d9OTl7yapErPOO1xVmXTiE1WEKrnWMQXK7bxHXcTZ4Y
M2EhLjU9NTjf9DddalreMcwwpd/ovtZHRnzI2SasEtg9u1acWYWPkRhBmfOIZLGtN1ixGK/w1nDD
g5YXBHs6Vtknn8EJ3OfyMZRbF+eQl5IxG4ZdO2gkWJpPvbnNxwlhQAtLZiMFlWgSzWZiC6A6ZqzN
3BnaIx7coiCbKSgcR0HXnZgw5ZgJZ5UzsxR2CF6SoNHFRuCHRz5mZPU+qcABrhqEptU29+UwUmxI
gR/nVhGxfSOb8VYaw+gzFyhWtGsnTIdEpM1p/01x9UeC0/sGfUP1Vir6Tf75bx3pRfbSNX3zVf7y
U/vX5vKpeu3ff+iNJvX/DxHqsgv81yLU9fD89L0Edfn0P+0zXZSmlg96IAKVzEnMi61ee/n3vxmh
+9c30J5nMykAzcJC21Y3HO5//5vt/IVE0/bxrsAxi4F39sa+GZZ/sqK/QhSjSJphnDIz4vyJBPXt
rgPKjZ+EbA6UWGRzGW/Zgr/b6wimSSOlHPd9H+odo10JKHh7/s3u9lbW/o+rAGkDC45WD5neO5El
5R0KXn457jGCp6jYNsXattJ8kxlOtP3uvv9E4fq7S73bRhHqK2a4sSWH/flCixL9dxjjKdwV5m9G
LN4KD799qYUQtAjaEZFyVL29dThblm5p29BeSAY2VuMZ59WoevYBmYo9AAaxhy3R7yLHoobC1A0r
6F8r7Cff9CePjrF89OXwEBBovn90zOXFEdNCwx7TY5wiDUwqA/zk//zRQYFkAQf4/bCGl7vw3QLp
OX4t6u/D3hKGcZrzNjtLKtsALaR/x0j72RfC3pB1SLwdmO8dFy3aM2zc9bDvpzHcBwDet3FKBeiP
bxvAAhYj8QS0t/dmHjVN+SQMYpQxzGlela4M7uzIr38jtP7JdyHdxwOKWniEgeS7xTEEKstwSZZ7
EUr3pDGEvaGX8DsW8VsExLclyHOBScr+gIL8PWSkkXaoGmXLfWLX3bG1qLoIIEXHUpbBGbpGKMjo
PzYVM9X/je8XIuJBVA/W1P8mH/5uWRCWBJWspdwPg6Za1bgCn0xf//HLzOySzdaJmx02IO+1vfSK
cIutbLGvYwuF9NQa59aU+Wurnbs/4pott5Iwk82Q6qfLG22/G9fAFFybvZjEvrWqALeuIThWzPZe
toFXH3+9An/cogIMR1h9YEgZTHjP7Zf1mLpzlQmWuAnmnILCujHsfGfMtvHHj+ntpd6Fsg5hgEtU
yaUkQrqG4QL8tKrffaEfF/vbq7w7RMaRXp1Ayb6vOK7QF7vWRdYkxeG/cdssID48KeYX3Hc7UVYh
TYJlw3eZE33wUlQFkeFlm5yG+m82vZ9+oX9f6v1ONDI7GfcYSO1jHYTHIPHmPUPkr/9X3+f9oehD
JhTNHDV7kVfhPo2HANCSYW36HunPry+1POZ/5xb/WNx44DJnsMABo/emjSacex2bYQN20+v2iay8
A/lBtcvC6oXd8He0pZ/evsjhzbXwN3Hfu0ClxN+0xoJmGX82dgZVZyznmfX69Zf68Sp0ShA0MszC
7AbXensytaMR1FWFN1yRyodhGimiRa7a/foiP7yri6yI84KRH5YtR/XbizQytzOGOcu9XEApNHsl
PWvZ7mLRIYX/9bV++ELfroW3hM0okOm+H5ThtIobIsVyL0Z/eooTkA9gYLPmN5f5Rkl7sxq4DhSs
Jam2/WVy8t138qwQkhlNOMjE6aXhR9l5rXu1VYj0z2dsFq8sP50ukKm15y1zEOh3Q+9xGOo5X1tG
2Kx6J50vgsFICTim/MQJ0N/VKGh+Axb8YdUuv+cC90YdyoSW+W5wKIYF4mUI78B6D9HnDln4JXqy
dm8kLpDRfPzj+AMnHqw9WEpQHSxmld7eF9fOmP5JgnJvW8aDNhWmCGYw/emq5SKLfxZXohHgvh+B
LOY69gpkyYiyym4HVwchnzcOv7l1346rd894OTJNN0SnjpXpu42/bAfHNAYDMRSP6UmUqaNJuJ0a
GoIbipWgdjquhepMuoXV9NFx8K1pPd+8Zye30W0hYQ+txD5HaxKcVw43YtUaoyqYweiZpvERXCNC
pFtD4Vzc/Ol7YNt2iHnu/ybtvHbk1rFw/UJHgHK4rSB1sNttb4exbwSHbeWc9fTnY9+cLpZQQu8z
gxnsGQNmkSIXF9f6AwaapJ5yVkNDcK24RNCXzhfKL6Bq7lpl2SN+XeVOiEZTXvKwzKX7ysvs8msr
9GQHtxmyIGzr8PtSpxjMT0vkL6OdPLZj274DaPOvs8b9P7enJ1OrMOtkZNwUOOnoqMJuuBzZqB3w
tnafBk4cp7iXz6nxDwUn6ye15yU5ToMDLsW1jfnjkqpZdcLytcmOdQci/l3tehw7QPLej2x2mx9R
bC/zMbM6Ndoj0F4fP94W5HeUomweoLLS62AV2oRUSBasdm6cpjz9YdE+PJR9gZLVChjq9rJsfY8X
411BtUbkXkTHVxklpdfKow+Rou4SGseitPqzJZ4eRxuqRmBntfljyDI7oN1Yfrk99HXgRWMWpT7B
T0TF1JMCTay3KcJtQxrMoV2d+7i3j7B69+wtXo725Zlkw6HgTyaLCRfx93KGZVJB42rzNECHCVUe
3GcWWvDF/KnrUD5EPdh4WBYt/rLGcXis1si8n8CjmDQD+/keQyRvJ6HamDZazbzpLCwyKQJId1tS
rZpWIT0GiELN2PzKdGwTkKhvXlwD9rNuUavgupa9/NoVbgRN6SQYYmUG61HUZy0d9gTptubyehTp
E2pJuNAzZJRpcYTUtGMfdKiHO9nA1tHl5LrUSnSh7WiKdOHVJg0r4HzDYsbBMhYf3FI16NtEbQHi
w6IMGzvNAIgYh3FsPlEZ+5xD4TyalV7FPvpBUDo9bMn4R0//o3Oo/gLWpsv89vXGlcwSdSOSL1eK
Ln2VKGh5uXFAq2q5K1Z3fTZzIz3fHuU6L0LhQhPOpiZv9Ssmf9asWpQmK6giRPYfLK+BBOYN8ZnM
fc+jUBwL+dh4oH/wXKNEzk66XPN4ysHQu30cUF35O6fOh4720AH70C91jduYq/+6PTXJFYpsmeoA
JRWkHpkjDG2x1159ZCh0I1C2Mg5QtsiCYkgWGmYhYLqGJ/wHCJlToNA7fpxTFXS7FZV+XRnxM5/S
+nb7p1yvMnuag6OrNA5JQaVbXNMrdaGNF5MR5utn2021U+zOAFQSu9gJBtfR/nIoKThVq9HHdO7i
QCet9oHfZHeWNizBLHSUaHWa/5/jievg1SJrZoefV8h46kID2q5q40+CFtkR6XGohp5u7Bxdkbxd
7iK+qsjtbFdYmVM1vRgvJdfpPbWKAyCn2h32nSZdTgdNhGO4jNp7pWwzUMB1eULV3f2ep6H29/a3
3NpWLLHpUrwVmpmy0UBsZApSXezjqNGbj+00VF8deg0AVEN4FnzlM1gg8PH03B68qAnPgxt7AFvG
t5YfCMfgcwzR26I+JZs5ge5yvChvUcykSX9oOXaAUQZ0GWmK7MSirf1L/UscKQqlVw28cB5bLaqi
OGhbKzviS5sdUGh1j7le78n/b+1fXL9MUivOCwXEy+8rDHfdIXeioAFb8IC52XQuWoCl6YJXzyI6
Jbc/5/WFQ8mVRxQNMEITN8LleBkoQQThjSjIgHoLuSHtrwo/e6cqdR37GIWcgSozfta6Jp2SZgZt
3DUqxgNVOH6rcwVSOlB5X3ewV595l51A+++VfDenxg4lOcDMgSrm5dQiao2kmiXqZYZa/7NWw/Qx
1uAs3V7AjXQIQyUVp1uKbmSzL+flVQRQMHKccwXK0ZqbxcdszZbfEWHhYcHp6EmfGuehWxx4gqVe
Ux9LS/R2nfkZam6BihhE6Z2fIwKAHCBQZDCFPTulVDn/BLJPAIETHVCMrD5kZHBfMYRQuEGhcXpp
ZnxSXbi1B1Bfzb8VBj5ntVjMO/rjoJz1KIJgmsV7d9/Wp4D6xlMdpKmot15+ikLVJoTLmihogUL+
q6ol+mFoce5ZFkmaVS9XnkFIspFX4OXLdXM5zjIZS4cGQhQM7IdfcGS9c9629SOcTeuxHuwKQEcL
BCnqlHNd1PXHdV7mvUxx+1fg1Qu1FkEH6i2Xv4K94A0g8xXfWNL1fyVAimNalcOpj/PuCFPGpQQM
t6hf0/QJ/0AEExKv+t/tfbCx4pQcUH2hMOLyHpBWYnQIWTVO3X6hOtlHBfWYs+tl7c7mF3+LtNlo
4BFaEa1gsrKctDh22CFOig/J+avSz937JC78srFm4pf3z+0pbQ3G8bKJjOIKlEVfjKRGoGEEoD8j
lufzJHXO5BPWs5WXKDfbefbp9nhbS0jUN7EOMwFSCGWd11d77KWuNeQDkzO89TRBQDwqiZPt6PJv
jkLnFCEV1pAyweUoQzmROA2t4jtohB5qOyUXDDGbuT2XjQAMBoznr82/IKxIVQKaHPHaAvyDYWCl
z9HiFmdUbjn7KoKhQ9Wg91ehanF7UPHT5d3xelDpHEQouOOszusl7VfzfV9P/WPTL14wdpX5yzGm
8K5DtzkI69Dxb4+8sahIZmGm5aFyhFeRVALLSoV6DmItvgciPlBHov461mtwe5SNtIDNiI3Biwsb
mu6Xny7JbG2yWmyvtcLOIX3gNW5VsDOqBNbs7aE2JsQ9RgUXHT5HxPbLocaw1fIpbj0/jkf3izs1
62Nb99NOSiUa9fIXI61Eb4xiG09DuaWj95XartDQfRvxT3+2q7g4I/KHFHYyq78NbSr9NVWTPzZS
IusRlejod2UO2pO+qlng2Nl4Wrhzn7vBAO6jrU6LnAuB8NiNa/0+LuE1LMMw7RjsSMYmL1Ef8TwM
J4XVA7mgtDioGEShEyY4+GR5/WTmUxcGq2ZAvQdCPxTFXYqWJbB5R10+JflqInOqxslvZDayT3pm
hc/x4uhIaWgqokU5n7w+2GYFDmfBozB6vv0lNzaNSJ1FNYpyP72Myy+Jpv5gK9rg+soI9tqrkYBY
JiU/O22b7eQCO0PJbUd18iK77WfXd7tk/sA10d3r+jy9h6YZ7nyDvaGko76MUxiC73f9OHO7zyXi
zHcOvZN3TTxM/2VWyFJCaQevoL7oUb3Kt4Yqi1KP7rA/qG07wOHHuhyOeut9Ct3CPt/+WhvnTliY
8KUIzyicSVsLMryFxVfr+r3Vr0cldiH8Tc5e0rY9ikMWLu5sCuuXeyJn+CVFyt2ncj8cvLJDFyUu
i50YspWXMJn/N4y09TI4VOqcIzlrjE3ztZnR0R3gML7TavVv2kfaTwgvAzWBxDqqgy3oo3aXvT0y
uxip0u0icHqo2V1OdXIQDTXVju3fFnhvWwYqscu0Zxe3uaAOuQKID8yTLGlB19XLUNqv2flYbgf8
L4jnZRHd/YfNQW7g2VSVqb9Lm95d0iUUXqY+RfK/8dxEvlY2404LZPNk8dAWHRAeaqZ0cw8UcXhv
st2TZjCf4ljJv06KawVdHe6V3PaGkuZTtYXbRjaHuMn64lEjyw56E8WEdK73DF62hgKnIC5Pnk6c
rcttoNtjLEA/rj8ivnwHhxjtl6VMTh7Ejf9whOlOkAeAjOCZJi1gR9ON2iZHuFJVmwyuas9kHfpO
VNpIsFx6MMLHC7Ek6lyXE4Lq22flmPKZptF6aJYkechBq91hKW4g7OO2j2MZ199ub8DNQcnwgTWp
iD860mEaB00pwcw6fgqdAjegYoZkbE6PVd+vHygb97QajGQn1Iu/VMrqcOVzQO0hh4gwsHS26tZz
Rndh1yPFZj8V02T4uqugF4XzxHsnNvK3RwyP9jipHNV9XnfirL+K9zgdrDW2F4Tgqi1PcMSqk1Wh
Xf7mpaQOrtE9oGQKWEfakKahQc0bGUVTsRWZkMo5oT+dn7S6KY9t1jdfGm/Yu6C3agf0a6g849BH
BUbem2lVQBthpX0SBihcjaJ3H/UoKeH+Y3D2HVaecjBro3yOutr260R01CCXmY/4s+v3GC44O8uw
cS4Bk8G6B5VJ7iwHTkMdzGXBMdf3qjA5FcvQHlU1bHw0OP/LdwWYjPYRqD+kTaWr1QSk2Wb4n/hY
OSQfoVPGqHWM7k5Ku3ETULcjN6fdoZFCiyP0avcg9jap6NA7fu+wRwcVtfJkgIdye/dsjgJ+TRQJ
BdpfijHRsHZpmDJKDY/fT53h54oKUfD2QUB5o0JKUR+svHTwMmdU67zQHD/pUII0ltw9tJBv/sNU
KNTzb6AKvKGlBXO9VU8QmXB8tMLao6dX7gHPqj3v9q19BhoFK0/T8UTf+vKzGNCqWjvuEE7r4KhP
SqQ9hEpcfDQ8tT3dXratoXgDAg4S3TuO+OVQa1TmBjwTB2kGdKHgVSdnhVeIX8aqufOFtoaCMGqo
tIdMjY1wOVQWa6OzzsIwA/l5KGB9cVdrTnGKlGk3mRMBSQrDtJHI5uh6grORC8WahvPqAMzD11rk
QjMFu59KOVOk/p+jALxXIudL6bnDEa8aYkan/5j65tfbV5anDA008A2i43w53RBlgCyjF0j0Gkq/
slzhCmCWZ0QMpp2PuPEwFTkQzHqHEO3I3pXW7OKCrS6239U6mg/IXJ/qCBmmKtS091ai4xczodcI
Jn386DZd9B/uIO5XNBJ4fpOiy+db2GZy9Gw/d3MTCQ/8a0Zi5U7wvW6teJjSEnvFtYqUsi4l6PDv
yyUZG9tXKs88TGUSlgc0q50/itboj9aqYdnQhYjKVSlSUJM5+nCsu2cY9/q881uuIho/haAJVAb0
Es078eev4ubaaPqczYPt965aoGeU5Ki4qN9ubyD96sBQXdNN/NeQL6PcIDcGpxrPyxFcu2/aFRo8
azNoDcSzAvilOg6zj6Li8gdVR7KpRhX2TjWKOk+Lt9YOeghouxyQSNRmNO2rYg7GXvXGYLS68m+F
Eg4SsbPDrYo29fiI5UuDeMyiZeM/c6urX5yOtt151KYKizVLw4tFAaWyc/uIYPn6kJp0VUQFVris
g1uU09wI+mDtNuMYOG5Tve94LSAkAS2Q3bqqd/VIWqGmuvLv7WWVV/VlVIpEHvgTgHYyTLK2oqzQ
NcgQdovERprluKr1o3oo26473x5KxGlpgkQhLiOq+jyD5KY2jIsQO8N2BAtSeP5o6jGie6YQw9aV
57g2VT+LYC/2q5vt0BbkpaUqSs7kkIISbrkVxZ+/2qBerMSWXq4j+ABz+Utd9s+q1vWpQFH6LsNJ
7m5eu/nn7dnKC/syJpVnUkQxsGzNHTsI4+HBNAZoBOgnyL5oosSVewRet+xcw3KWTQXOhONLtxxP
RAT1pFBguRDm4Io1Qcg1inwyUxsqlfMP4hGd2tLbWU45wIrxKOWzVU3RVlWl5dSTainGcWiCuTS6
AKns9X5EDgAuWZLNuN9NmMIR6u9n7u1HWux4ftxeWzngvPwAHoIwJOkRUiK7/J6Nl+ZuaOdNAGMR
A0SLC+5QqDMiY7fHud433B40JlyyD9HBljIPd0BsiMhbB56bROWxLlHyne1RUA6qEiUxDaneAhxp
cHvY663DsNTdBRuKa1tm2ZihzuuRlkyAbs6P3HVh+dbN51Vz9jhKG+tIuQjCFSUyqmPyhzRqd1Ia
DeutmZT6vmig7SLBtNy9eTrI4QNnFd1wni7ShbhGk2rXY1sF1HoQJDNC5Z7cuzyppYKC1u2xrmcE
rQxvbOYDjQJ02+XOQDmm9cIlLYNYgb5rOp12oBiTn26Pcn3gEGqEtsqLg/ziik+jVouaUEQoEEAf
0pOn9eaR5lowmdhodUrYvnm7M5zoZvGp2PPydp/TFtYoL70ArWfczzQ18vMM3eE3T4qHq0WkMjhZ
ROmrpUOpJbaqYLCzb3axogifmXddj7L0pOjjzhJufCg+MmL7MJ5FBmxcjobRhmORmVVBO6vrR6Ov
EJb11LfCasUDyxBoVzJBNoRw1Xgd+M1QsUat0aqgqXPz3ZRr81ejUpudlbs+r4xCRUDVuGAsYvDl
KDkymC0WXFANVjX0YUBRptdGM5jhzr99f4OiBOpG+KU+JadaqWo1WaaoVTDWSL/DO07o0w/rG1NY
sWzsbgAsOg9iXAYuJ4T63mjleP8G9YRCmV6vPYQDZa/xtnGKDJcnHd1ZwJiAlC5H8eaKKFB7ZTBl
DUq4KIWdh8Wzz5k3whR2mnAnwdraci+8NG4N6vMyFjUftCJr9LUMMKL2UPZEkQaL0v9wWNkIYDvY
05QRX9LYV7kGLmKTXk55GVRgi85ll4Pbtyvn7VuOhhCECUGf55+kL2SYatRqiVEF8TQWdzwyivPK
sgE47b2doa5aAewGHo4OZRfQj1QTpJha531SKCm3BBXaHvdG9Fw64xu92l9tnP8t8vExHsp/qsV7
rJM9J/qNbyauDhC7DC4ImZd7BBmufKK4UAV4nS3HVBtrEKfl3hQ3DjB/Pehk0J0QC20pn9AJi51w
hAuwUgYQ3BNg0y7/mKCGfrodZK9TJ4r/2MLwXnI0YNfSSN7a2ApkiCoAhh77QgDzgFX2EIR5lz4Z
a6QfK/Add8A+o08Ntic7V/HWctLTp9sBSROKtvjzV5sTSq9T459SBU6FN3Or6JZPM7Tf2TEbB5sO
BFcwWFwNSIk0SRINpChHWErY8XXPOAQC8k5Ws+Elg3g63pTquDPidaLm0pKERWQLTiPPqMt5ZVqB
vj1xOMi7pXnkfcjrL6rM9y32QvFhhS2MISCYhp1ovHk0PIIXYd8SxBNpe1oz4jVKGBPC5pXm1JAo
XyLsTh7cVjd/zxX+KsMQG899UrYPOpni1wGUz86P2Ji7BUqO64Bkkf6j+Bqvvikia5M2qF4RaL2n
PKRzmr83hV9nZ/XwR1N9fA8i4K0YA2ICGD1xO2DjQ/iWYgKE976dajKgFuTYHfo53sFBHurt29Ui
xxfkJI4K95E0NaK1axV6EajNEn1c4xqFYSoL59tnUtwzr9+lYi58RGx62LB8R+n5FDtOOZT5VARh
0ycfqrXWP8BXRXS96+NTWMO5TJsYEeZmiHaiwUbcwXCItwUbiHexLPbSF4OeGtgKBUWtN3g/x8IS
eqn8FbuDnTebbL0katqkw2gusFFpkMiz5P8FPDTVRaDY9m+tLt9ZSo/urYfZevus9+OdPRV4+A7u
fbM0p0xJz40R3bV19e32am+EIMrS5MwUIikIyuVvvWwijHXGAhZ1SwQsygJVv2zd2TkbKwvdmNe+
eEkBf5ZCUIZZMCL8ax4ok93ehRORtJzGbwqa3zvfcCPYsaC8OgTOmSK4tHv6Bf3YrATEPOPoceic
wT2BYkE1GXnF8s0tcb6iINKxWUkwyGOkJB1VWW3oaycLkrbG0a8p2+/mOK1Pt7/RRkgRjyiIK1y6
HoXwy3OHZtmUGFqWBZaXzT/iWccNdR1b9HZT7yFvRg138kjb44K+3D7SQRQ5ugt0gqNIwnE5bLx6
Kf5FRhoASUU1E5HbPChg7Nw5uS38TKPpHBaL/nHV0ImHk0DLWWlzf+pMerWWmyObvhqBFTbODjjt
qvfGsnOb0fMVL2/R6rj8ZYuC1ClI1yzARxdbXiVEcxcxQaA/3jsX4a4wTBJfV6MPTly8S8vpqWhc
HXeu+c/tD7NxeMB8UCckwSRxljFXKWrKo9XAT1NsfIqGzmv8ZRnGnYC4OQrAW1p77AGu08vZUmqc
B4TK0sBspg5EtI35Um/9vj2VjRMKoVF8atDQQizmcpCuxNHYXOw0CEHbneY4FpbocKQGb9gZaeOE
0tJhI9Ol5PDIoGtjBn6LYlgaYFqR4ZdNiOuciK9H8r9+Q1pz7z14VZtnu0CXwveTjIB/kDsQHdLg
mG3CenPXJHqw8MaukOxUkn/QureC2pvzkzKjHtjlLopMyxI/tkuVHlc7KXZ27tanRDVH8ImFtpcu
/vxVciCSpVkLizTQ1LE9r5jvHBXAlTuQ/a1vSWUe6VPaHmgySscDid4ojys1hXlbRT46WM3JA1Fz
WsxS3QlN1xN6KeBSOfBeSpBSAFSX2JycsCgCOFjKvRnOv9C5Ve939qZ4Pl1GIkYRRqZczDS35QmV
TWh4QxkXSMaj8HHE2CJpPprkcssZnlnYHcup6sNzhhhXdJhGlAUPXKn6B4GoByMbTusvyr8Id3Ug
x3VqQjTETrE5tx/VLsNQMIur+pdVOdGfLIZSDNa/CPvH1e6G5eSRrtrHArj9nxmLvM9T0c73S1Us
5xHdug843bfGQdEM9MlpapRFMDnLGsGPyscKh4PV+Kr23VQFnbUg10csOy2hZvxoDAAnKBKgpVXb
jfozCaf8X2Ux1QXZyGnG66b11F9xo+B20OdDeIeXytqc9boqUIXOHNCbOh5OB7Ns0TS9vd4beTTr
zdOLUCCguHKhdVGbNO11HEWytF6/ja1nf29SSzm6mtJ+rItYe69ho+ADUdQfnBKfaUSj39qQJZPl
N1A3BLpHMi2/IXiC5jrWblw59hr5s44L+1xb3aE3nb3nytYmFhuLhhYD6rLqwTBlg4pdAKz7xo7P
1YI2Jm/wtz/2PAr19M0RN4AEpkuPIhQsLbw/2jyIMUO5s4ppfMqh1u2c/a25kE9C8xWKTDTpLyOM
GSEy66wTJK66+ozYXBSEYaHsZK/XAQbhmFeDSFOJ9SWJs4VBMiQ4kUZ0s6BO8IGid75Hctociock
HSOqu1f8wzJah8ppxzwYI7WDINaEfghg9TDMS78zq+uLiVmB1nmp6dKkkMLmClpnUe2cD9TW5QM2
ODp82qpQj2ja1diRlfMe6eU6sWNE7nQKOuJJJaePadgmXpsyotV0xnuHqv/RWibnhA6yfhTiLP6Y
Gm+vVTEo9VfBewLuIqd1WYY1pOrFeWCPyfQwVgZqkhA0uIQRCL4dSDY2IwQTNjzvOTrEMpvGnacR
KwIP55qkmN7nhW7/zBpHeXsVli60aILRNqVwKftcO10BPrA1GMbSpycd6dDvPdLSO7fQxsfiRJFF
8LaAOinDkbqiIP+HShKkVR4d47rRMENUtfkIrVp7P42JfRpbx92B7G2OanGZ82gC2C/n/rAiB3tp
liyIYKf5jYknnNbP6ZMdZsIXwEy/2qtnBW//bsyRBhAG0ZQ1pXKmbcPspjCVBX2tjXcJ0tOHxkne
KlBGhNdoQ1E0BRbCpS5FEZbS1Do8IwPs66J3cx3mxaGyxmonIopjKyUPF8OITfoq51r62DZnxPcC
q3dTZDeR6T/MffEbXZnM95LODjCJg+iw4Fz6gNOnuXMINr6gwU2KTg6JH5gfUe94NX6HoGkYN2Ea
rKXZP42IfB1nM2qO8zjop7Ez23ulKKKvt7/gxhOJLiK1UwoNqImR0F+OmnRLkdZNg5aFNSbNmYvG
e0rq1vGxuzH+Tq7b/h5b1XkkrRoPuprOd7Gi6IENyxHHiCzc2VEbYZwmIOAYfMvJxmXkP+rwuY47
TBpAbZ+OcC7zc7loKkZiRrxzTjeCDpqEQtmEzQtEV0pJC6wU9HzmUUZW0eOE2GTnMh32cqStCTmi
PoVuOIxFR/z5q69qJmqrhjAvgzCLYXSva+2Xauq+N6xprxO4OSHRsCX/5fEiP82cSg21xmKouPF+
RLZbPiClvEf42tqlACMgFHMHgtWSDuMwx5BeXD0NDAw9gI0387kul+idGS/KMY5s+x7I597LbGtm
VInJuCjD04mWkpU0LKoB85QUcQFMKzVXnz7NIxYAt8/Cxr1OO5BLlpsItrn86ELaLDT1ggenYyXT
hyyK2ucyDdE3wUmhP/ahYe1EnK1peTBZ6abBmwZNeLk30qWpseBqKZxolYsvgNn5yqLuKRNuZem8
JBE3Y+lA48rVhxz16dHMxjTw8nF6UONpvp8KLXlnIM//HEVQtklk8nsQ5cnPrlstP4qLtTreXtyN
c8DSorGGQhZlEFloDb1/0M5rRJxBLf6rhx75oVERrmjDcY9OsbGsHDaLhg2TxrdeOnLDNEzImS9J
UFZq+dNLTHZn55Wn2xPaGoVsjOYZ/uWoAUl3X6pPYLgXLBoHRfuBC4VyNhqUCm4PsrVqQD0ELYmL
gVKltENQX4yyMk6COcMth7IelluavRwK3eh35rM5FPmejZ8PnRH5+inWqbTb2okDLVa+N8LMJZn0
Z0VJw/+wEyhp805n0USl5XJO3H71uGB3GFSOHR2rBSFqY0aWH5ORt/JCyByg7ryU3uiHX+mxmCiu
IKygo4FjNtT/WiCsePm659sfaSNxQHyKcqtD313AVy8nlLbWWOhA/gL6gMhGwJ4IE9+pM7s7803n
87TYCNGHAGBwu8khefAYV6wdDtFV8OLtQ+VDdHYEJ1Z+mwoIaR91nC9ENKsPCfas+G9g60Wm6AjX
lXCnUn+1/cV4gO1FaVVwsKSQ7PVai+RVmQaj4xS+p07DwTX7aGf/b4xCP4Ch6JNRQvek/W/aqOry
4E4CzZt+N8ownlStDXcSrxeG30XmR5pKzY93AXVG0EdS5qXi5YZJZ5MECrWEmh5AByZEQe4ujzvj
k5t42ZM9peFJN1slcFJtSA446xbvHR2ZwajrsuLoaePgr13U4ZqJ6mtrTDOepA6Wl5ainNokto5x
M6zK0TGa5VlZEnsnkbs6vmIOnijDkMUhgCytVIGyZKv3rJQZ9x1GF01pkiVjP50cZhLa0+0tr4sl
uVwyqMocKFriDk1jmdViJmaGdj3Wl7Ouo/EQLU16dnGGmB9UaifhQ+cI0G3ezlALwrn5065LhFfW
VKFcs1QKbmAaPsAjRl0xBhhYCOpzccD9pXqflM6I9ZwZnYchTN5X6+SAah3Kw4h44LHExeS+71M3
KEe1vSsm07hvQuUnqOo9Pv313mOKSDtAp4R6RZS/PNaJppYayAjEnKrcesKjKT1kZp3snKMX1pG8
kuhigwVxwNbCmbwcxk6NSMvTIQ4w9vAOWAn6aq1/ipse4Lv3tRv0R9MJn1Hiwya8MH1exfeemWMk
W7bHuFye53L8HI50NiZ1Ug8tFir4mxiHBbkerJp2Sh/XayIqUoKbQoIJ8FA6KbC/PcWk2ehjabWM
wie+aA4wLZSd/XUdzRhHPAAAkMDulFOWKEMyAwED1y/C1fgncdLyV0XZH99a+FKfVqq4OwNuTUzQ
OmhuggbjP5dfIeucuR24GvzQG5V7L+XdZcxx/taED9ycQDsIbp3oHktbyvISWIk0O6A4tNO9OeAH
JJT2/stcwIqQoItqgMwJt42qX+uCuaT9gqOf2uDcgjnUzvPpOuCQZIEnFs9GMm6ZmBi7ejVmE8yQ
vqmbk93Eh9Gt/i0BqOxMZ2MviGwOgB4iZ5QrpQPSG1FfxZ1r+2UU4V7V5DzBDYe3x2hNX5rF3jv3
2+Nx1wj8IQhw6WZLTKsvGrIsv4Dd82MaENq0C0SgeoQ3z1OlWTuRe2PrCSIegFTubTjo0pnC+rDH
9IfxXL3XH8PYwsO70Wb/dsTe/FykQuBEIa8hHX65wSHve8iXiVkZoIdiMCl3nbHMaATZe4T6rQXk
LiJwCqQbcKXLoYzFRXrQWKG4UP19WNfG+DDO9DvWd1ab1jvb8Hr1hHwgMkB01gmiMjKrT6yqMsLE
8FvcXIUfMR9qUoydFO969UQbjpYqxVAuu5fr8NUrHoOZdWYY3Xcb79dqZ9rRok7rt1BOdup4W/MB
AGGSHfMoBCV/uXh9M+ZEBF33W0/Bqb238MyL8vDNgYj5AH6lJ81n4nq7HGXBR3CKIkOnDZ2mhyQb
tC9Kpw2f37rngAHRngG1RjEUHujlKB4SlHEVTrpfL8gfokWT+Gltqf90uhXuDLWxbNydgmQL/kDT
ZG7vaiKGXLmzTt7d3HejaT0OhbMnBLg5CB8HkL9GTiDvtbkJVSSKGQRvnYVqv+M+JJOy12W6LsmJ
rIMdTeohYBVyVbUcczRei0LzV7dsP7dxnyO0oiIr+VExSeyftXDqukOm1hk8tbCs1UMNtzq6x6N4
RWhqRfbzvNrWuBcYr6dPFvQCDwTQKfgHl59TjQoslOBW+GZkZ//ihdTR/1ebnU7xdfSgbK5SyRb0
V9r+UlHEK5aiy61SZZHpr7nugsx8lL8bY/yVrCJvd0725nDQOelMCy1zWUkbahZMlyJSfQ7Mel/W
pu4nNtpM0VjEh1kt9nRZrxZRcHBIAMhtuD/B618u4hgmZmuWpuWbo+0dgPSXZ3U199QMr2bFKMBE
uZV5msE2lKJIra4I0A2u5XdL8scce+fYdouJfED/W1GsYuftuTUnihQ8BWxDlF2kgD/XSdo1rWr5
c23mR1To63Pk4UV5O5pszQncGUkn0GkKFOJXvIrBDUxFLAVN0/diOwpmjy6AOa7TfVc7wEZxbPVv
j3clPv9CvHWJXqBQeFPJXbdkoG0zoJfqp01IJ7FesdnEP6TL2+PamMABTLPG8LyJdfTduzXXrUPT
RtNXzDis9IT0XFUfjVHXh6MbT712zitNMbg4mqo/DFMPKDuf6mWvySVC98V7gtYBDxew7BBCaM5L
p3RIyaRSrTH9NsrnbyWgCxwJFftk1FDZ0E1y383ABnae0Ncx62VUVIapgAgyqXShDLO7qk7E+yRa
4/ypWkbv0UPs49HN3fEubrCPOGR2NZ2sqFZK1sB2saNdqyezSsNfo2EPd7c/3saWpLABHg3itBBz
lo5ZhM7DaKYQ9b0yNp8WVIQOKg61b71GmTWCoYicUFcVNimXW5JyWY+9TI86Rm8u78yptqliOfrb
jxcQC+4DTShxU8WVRjF0XNymzPQXTDiO1ogC9mCyw26v2Na+QUUBkKJGfohW8uUoeqlmjjG5ho+x
A37LhZvPJ82DKHVo7aW940lk3lPRe3PrV5S+IZhBinGgSckEcwxH8TI1yN8UGokHwAgQdnuv3VnC
jcm5Oj1sIjzRkMB7ObmpNAe1GVTdN4Wyt6cxzhmxNe0UTtznh4SgeACZ0H+9vaYizEpnEfUDdgio
JDJqWfjPXnITvc2FhEGbo8OwzPnndJqds4YxLSWtcDhXbqh+xHL37+2Bxce6Hlg0S2B/CFXOy/k2
moNuObGHrHjozv1YDE/Ys+J1Otjazkl7KVDIY6ENIF4wxBzUKy7HytohqYdh0fwyUeFZY1OO1/dq
dsx6rpXsFFJy+x2bKf6nTumeaVIPZzt1UvNorlV/RlKufeDKwF2+p+jT4bj62FJKf8ijGO8Xp0fu
V6Fr5g1V8thwSg7xomP3nmh1t1OZ3ggaNF5B6RI46ODLtDMPhS6V76P5ntXadwpW4MeQxsnOQdsc
BRkRnREEmURar64wVaooveYrdvuh7ULnuQ9TbWfnib9E+ihckSL8MwJ3gZQAVB0FzVkdND9RVqJu
Mv7y6kJHcmzEQ523+u3ttjklckKHriDVABkcXiZGPIRdrfk9RigHtTec+2zFoOr2KC82cfKkKLFz
IxMLqedLkyrxBmrzuVZ9tbRK6whDuv2OsRhlQaoh7i8lK+KvVaynyXE20HKjnoj1pp+PFCoPUTqo
UCNdrfvbGHNYH1pkP/81nG79OYUtfp+zmyXmGUpEi3tza1r5sQVnnQSI+XF55eaw1ghue/ZPq6g9
72QaC7pm/Bfk28rQxoQkPMRqOUnN8kcxhe4fj87evxpv4M8jbrtfZoxOTWA7hvkd64ZsPsDytr6Z
UQeFABpMrx1UWHugW3UXCFtuRup8LJC6/eRmo+oesTShPQK/s/onT6bse9Q2c3Q0zEIfj6Nare1R
q925FKSZHEN7O1ms8/9xK8eJ3a7U/DHM8fu1I0DCB7Vyy187n+Zqu4GdJcBSdOKyhV19GQM8N69X
wE+qz9PMOeszTs+zktQYRM17Kk7XjAhektRKQe0LtWHsNy7HUq2hzbq1Wf2Yx1Bz5N233vNsL7l7
iyJp7+c2HRXUAuN0OOVDZH/FfKT+pVdT8TgkZTgc8VmmSmpmZfX7zasgRJ5owCB1xEaV9uc8N3Va
QV0Cr9noRw9S5IkGonbQ62avAH8d4LmrhREIGBuCvKyYReyLvNaKV78NtemMWq7pK6o7gRkc9xb8
+u5kKPGA5yYTgGTpQTaovdK7lbUgvRny7tSasP6oreYCptSMlGfEu7DhiRYDHavby3kdVahMoBxH
sxDdCQBblx/a6vH4Ds158ZfJWx+yKvzrWZO6kxmwa673LpeWyFkFNQPG8eUw9Vr27ax5nR9WU+bd
NV6/KOfC1NbsbITL/MO0GvDDahUZ1cHuPfurcDNWWYfJBn3bdGF4iqs5106jVaT6AeFbxTwkvdEk
B02btPg8e7Wln7n8Z/McW3PzefbWKj5OYYIR+LSgy3CHdSA1q6bw5v9L3Xk0yY2c6/qvKGYtzIE3
JyQtAFS19027QfSQTXibSCSAX38e9IyO2MUO1uWNuIu70GJUrM7KRCLzM6/p92kl4KM76BDvmipZ
rNNVZXjwzoJya8iBjyIKngHYWOcJha/rrq4xQlnWyiui2jHTj/0y+VrU+VPmx0HT+ZfA0FL71E17
0KTe0AZhVyrzUZeyT8NJ1RpRSFKk025yh7rcJWmd37mgiGs6Lqk/Ri/C7nEi9XSb9KDKaJNf3fqc
RlLFlrG4XWgmZv0xX8bkAax+dTf5qfu1T6T2ACpNLxE964wHrzeMD9KSvhbOg19J7JxacuxetI4L
MNhUV3ZlmCCGnTm4aeTQJmFQeoUTLUvrzXuR9RVixp62tpc1SkH0VdcWMsuUazKl6+aTkPWdH+TX
5F+1vl8nY7yldi3gfKyZ/q6f/CqPys6aSmQv1roO19zBqju3kNo46d0uq2FxmUkR0w807m015NZO
VaboTutskO8tJ7OeaIaOCHRsqO98cKdrV9OwoPdT3pp3CU71F3m2muuutwOVbcSw1joZ265pIl8v
3bjw59oPbSe1vwVD4joI4DgL2DI7Sy1cwhbjZlIcsWGZK/09Xiz2sCcGSYMdW2W4q1rs5dHUN7BP
MlZzpC7iZsEYekuhnYqeDmSIqKOWcMqvyyc8nHsWzdd4TzOpLbhpdYJ8bAo63uE8p50UJJb84ieO
/Ycm3RFxjNrLz1e+/ceU9gtPZvAJ2tRaiksqJKu178RkPU5TUEliMD0beetTFUSuOZsuRlsy+9ZY
rX1pOiq/pXeIkoNW+fltRTh676d9RVwYYEgej71P1V4vjO7LsCp8jKRXKaamiaSNOOwU0uLSms7b
rHT+KIEF0Nyi+MfM6mC1d2mRLt+6oXQeTDW5HtLqpkEXanQXFSuPSD/CNJWqIxY4GYdU68v1FJyN
qKNkTPXbydXgqbu07Lk7VJrvWijtZ7XvzyBfirz7ZrZO8hm1n/5T48MwDAVZ0Z2g4G1FZkAqCaDf
GK6Ee+NN6WWfd8mj6nrtGwmTKKN+kgJ377n3nhXEgU9FIU3jZAgqe9mbk1XXF5Vrs9gqL4YvsJOc
BqO6zM/2pszKPBz8qbhuQNgWkWcv/lPX99NzToXljsVJoAuwh+ZIR/v0uQ0y6UWQzLUmVLhnPqE9
Lx+XRendSYtgMv+vF0xjbNWG1UYSJeckXLuyeKR8mFeRTn/LCBuI9X8I7MyB/uFT6cRySdggZeUk
H/laDq5LKjcsU1VkUe703g7gn0tI7mje/agtqMY5RemHliHG28rqEOjCWdNjV4psE2/PAx6BaLys
Cy3gqBeBMpP+LEGOfNrzRgU3bmr7uIThAa5FttEOaShck6ZijvidF1IaU4+EQusQ8gRVQfxkWBd+
6y73Vl3okSosiLlKX+zzfg0M9qyR+epcmKqD2UoKNEYIq6Z1yAQVZnGeKy40x83vEnecm7hsKgdD
lUm3H5Isqe/crBcuj7A18PJyR+PUoeh/2wYuzB+PRgnhFdI1/U7YeA1owdgAgJP55YoI6mNvm8a6
d73O6c8b7OZ6kDoavJBBcZRG+VRml5t9C3vDVu68b3nbpv06j21zMsmiayhmNX5zWnbDBGwkr8F8
zq34WFHFF1FGV/HET1KbA7dr0HOvhXIufTlAya7M3rjWQTm5kaoLeWX0Ak2vGuPDE6wsOUUbHPXy
czyR0xGjkUwZJ447cWb2MEUeh7KovmSmptITJ/fndD9ORZOfVIhXkQcR11onuaMCYtQu42gq0rz7
zAAzZcuM8AT6aWA84IBR0pEeNCKBgUisAbmqLWWEHrv5Ya3xCz0Z5OTppxi8mlno8BRLHkwOx2YO
6tkJLZn4bQi3cfxY+7mOVEGhQ45pPHv9iEU1LmdrPZp3vllWZ5ak4R/mqm/n0LJg4O8KL83FacJh
rMdmKj0NRbXWe0hRAHfDgDvrauCl8849r9N0NMLtqgrNoqmeq1wOCHWhEvSJjvdw0aLfmoC1MgbK
mJ1HHL6s3XKbBKs2YQfT1JzhQ+LMoVcUUKcLzW76SKBJfVbNiRO2ZAMnsvf0aE3HS2hH4nbi6XMX
EcsVoYnhl9g7XTexBCg+4PuVbh6VNIXlrZ3PaRGC9ko/CUerZeQMEwB4WlLFuS6d7mtLiY0EzpFO
ERa2ToRNHKx1cVU0RMHJsvRGmHZum8fL4mmXskbek6KKk32y7NG9Wpde5ScclNYcd5rJfZYZhRZ6
QYFJoqztnvOyL+ZbRxbiU90mVRtZrZcvnKVOCVlKGV0Sr+A0yrBVypliXpgq2KX1ND6ttB9OkJRe
/HOV5eVpP3B1xIVHkPpUOqW77vJSpcZZ1mjZZ0+f7C7u1GTIiMZUftq6hdyNc97uRd7BvbKtsjei
ZunqS9ayIA/LW9FG+aqlXWSiVXe9VtBN/7CXmQKrLEf3sRsc6zkLXBiurqiUvqtGH034hsnKsDC4
rkPdHzgextYVN+Uw9M9jz0V3gpggiC1LJAvJHceueE6V9LmVdOqyTaIvHwxrrp+n1TCJDvphsR/L
SVNfxuFrVu2Nol6/YsTsf5qrtSGi66j+zskIOsMERuCH2uS5fcxzc2h/Ygx510t//DLKavrQomld
hT2c3ff57E1fyU8I7zrX6FS4mILwzkYlsHrYwpO7TC5adjJVGRKQAe5XUwiiHz7G4IxSRYhgzFm0
ziscGz3Ip8dhML0Pne+MH0s/F/Iain/zBeZv6Ua+MLwhrBNtuPZmkX9zxsb8aFp2N0SpnSTfONi4
moVpU3bBRbVOQ/5Ocy/txnhX6rX3MPWLDhCm1lBkp/Nf9fGcE4LFvI1VcEYU5c67sjXmM3dlO4Gi
3XZPCU0AtZEMxqifjt4d7lllFc5Zl8GeRCTrTm8rK42VNjafuqR0nkv4eATRxRS80xwzs2DxO/Wz
SALtphmW5qpQxrzLJ6Ncdo0x1Jt5QS6f6rrtvyz9CCWrTpJufVQw0tgS+Zw9tCogaPfS0vAwLIQo
GE4JgoLMoVwgBDdt+Y4FK6fzCWWU91mr5RWEhlbrrtd+MLR40ilQxh7nfRdSt+JCKsrc8U46w6Bu
ia5C6sRVOpo5iYqoixtduUv7TuQcGpEYLHuNy1kH6shJMN4hJD50URN4yxjWbNXrZhj0OyjpLs4S
uuJ4I/JqlrCjElqHRoZHaujLIljCMkD4L6QJ56SnZoCtG3Zv85CHNHQ7uStHP32PYWzwtaXHBGrO
m7M1HMG+PZS9iwvO6Ora5xoHkpVIusrulcktGuY5lah5sJM1NDNQMuHcpm0bagmPk9exSZtzZzTm
DJ+IybquEcg1T4Qr82/z2Egya7NM4qCYaw+K17zlHoVljBEuEZ2MBjQ1tXOF/1SOKIOfPRZeNdmc
f4s2v8fBd5lOA38dl11NFogdou72NKTxGOWaCUzNoYLpym7vJmvenPbg+S/NYRyXuLQKysVrFZT7
JDdbgZCc5XzbXJYJRVXjO2etbOevAC297ry2rXQIheYllGbMtI5KaAYfLavlTSpHj4ukHeQsbkw8
e+vTdJBVEA3KycvYmNf5fWON8ikBgphGpZwyEZlq7J7yIB/SCISi96UpVmxPZdOsbuhXPL8ox8ba
CW1tHD6MOs0xoFK1/1S1Erk9uKTUm+raSS+RXe+1nT66RrGzRJdh7MbNbIUzsPA0rtxCT2NtTSeW
Z803fb60XOuTyaxhLJjeVOT4kiDlceJ6FXIUypVUXdOitdQ1uhGNup2E577TPKRjIkONnNq6nnun
02hJEeqJT9UK7VgE6+CHLOBFqYNFTjr1+mkvKsv8VGEWIq81ITo/QqaoucqWtG/PgnLJrmviBDeU
ZWM3IXno+AnZnfF2MLAgD+e1dYoo0AhGI95s6GqrY8okakgzWgIWGsmh3y8FUXtRlQ8oLlVWKKcm
wBRTSKFCF6Hlhh5EINTJyOP2T/IAp4vIT7MpuzAbK1guiIxwUvA6wz+r+k4HjdagqRpVhTc8VEYp
vzUlJ2KsyqW/V3SI7mpZEvMXKenhRZGIirMDVgEWXV07Zpdapw1z6C9DN+EPWZeoYuczb9ycqXYI
Ud+xn6CCiywuXae7nWc8Rk41woCTsqSDuGsnPfm8lKx0PBDalZE/9vpdJ3uCRkvpbbGb5KQN29J4
8o76cxvEYylHEfpr0Fth0Vgs3GiZaUc8qbeSGGZmI1HjoQ0O+M0xLsqcg+c8m4axJQJJuw+epo/5
WQlx55OvozIQr2s6rHEdNBhyV2pB55AIajwZJdVPhIMTzDXHxZufa7QKzsXkkLxOK55ZIdwwxHf0
rq8Tjiu/nkKo7emVgLN562ede2dqPke20ae1vlv8PjHDySV6poxalB6FkjwLGEuWXRRkfkBFYFX6
F38akFczu3n82hf0nU5hiCX7dl6DJHYb0XyRwhr0+O9WNrUd9mFqX24JcVuaBI+9NutO9PfOJWXv
axrxlOc9QvZRWY9eR+UpdRBVi1CSxV4LOYUgCylCpzbPzaoe+M3BMf3KH4tuCHaCCUX6H1UtSDCv
K0UuftKTb1YUpFKauJwc3AVu6wtAYs4xbasfi1/0FuEaU9qDovRD00+CNFFG0S37vJ24m6Ud3GQq
q77+aomNehetdB90NcXUw76YkU9Lay3NvB8m+wo9TZf4QlAx/uVKnucBqEPv2IWVT4n09cIVi9Sm
ztDVXodTCgIY6lOjL8ek9n/seWBYjLEiHDr6pbxCr0fhFhFZihg8jlCyuKqLrL4d6qA6NxLH2vet
bx0RaXij6b0h/gHEbgIKiKwdVEbXvLdWx0nVXtk4/TmcTPUwcV9b83sNAZTQb3o76hFyDp2VdKQu
7gqXvGD4VRdEB/KQtfH3rK17BcTv9cSHcSJGSc0RAaJCnaoO36YGpYNffoiMgmIOWGVmbByKK5Qm
xJrUUuMeoia86sETBDw4yPx8R/7wjqGYSdMKLL6+oRgOwatU+qq8TSe0xhM1XRUVNjLUl50TEoQq
+vlQP7xiOFuDKKU3tMlzUrd/vWzjPHbpOlX1vh89EQ1Zk9+KOVdHXrGt6P+6aQWjBrAUSnjUmBFJ
eD0KP96uBc+Fh1PR15kIXt3iy5xMVBC1TzDOwHcfA5X/sIhoe+n+xpaDNURJ+OB9qyR+j6Pu8Kia
ooyMutBiDzxchE7/L1Pz4BqwLwiueAUI0Q4W0VyFsybOuOxt3GrCnOTrZEWi+8iu+OFRvYwC1QOC
Bg3tQ4+mqqgbJe2eHkSnrTsygjVcjfaXdb22UfjfZq7O2XuIY0prT3nG2Cy0UmY3dKjL7fMRj8dV
aH9pP//Xl/m/0+f29s8NIP71D/77S9stA+6848F//usq/4LjXvtt/Mf2tf/9Z6+/9K+b6XkY5fD8
t6unTvxtL5uvT2PeNoffefUnGOmvXxI/jU+v/mOHT++43MnnYbl/hhU0vgzHb97+5f/ph397fvkr
j0v3/M/fvsB/HLe/lvKzfvvro7Ov//xtgx791/d//q/Prp9qvhYtSJ2Kw3///CTGf/5m2b8DJUF7
YEPW8BwcNrB6fvnE/B30HAfDpmhJT2iTHGla0nS+5PzOlY5W2gbWwgdxu2VEK18+4u9hmMolZ2Bp
j/qz/du/f9erR/WfR/e3Rta3bd6M4p+/HVA20AbdBEeg2QDN3EAlhyqeCPdPhkjyNapx38ZOLlDU
XvSibGVEk0E+DM403WnlYFwGnZ38oTKqbmFLgemPuXBJ7rxBmKdebXfvCmNWfTRq/vhEF6T7CBqA
E7WXhjfu+mIkK/cwum72jVmu9v675f5rWt9P4/XBtM3C0yHTA3ADbQlS8OC6BLyksALUgDIbS02R
ZXBDTdBuKZB8jNG42ZHGRrTNP/36sAggwIDYensg7F+fhwHiLI1VBUa0pEuobFhVJWmnXt9QwDjv
pulKDe6x+OP1efjnVL8f03w95jyDCCeXZkx9PjOSzgnRBinCvjc//3xyB1SyP0diNW1zszpg3x4c
h/qAUTf0dZME0HLwymjNeoq34m9PhD9pj3hj2hc1pj5LSC5ICksET04gl2E356l7oWmtc4papJoQ
7zEdUAUZSo10C2R5ZrSm8aQ7NVil2VqlDCnAtbedJdAfQX+hPCaXbRwALl5mg2KZ5ePBvfGGzYN7
xJCNbTZtgT0Y5dgKLQvwdvQtdRkjU0oFxnayxoCJJL1559XWkMda3a8fN+8GMjnlVBcrdb6rJGlW
tR8MCcdrTGloZPZWrbRp2j1g/2Cw8TwtoZQpbfIewFngNYyXeVJbMJ7s0izPxrJLSFMw68PxsWtn
ys3bUqlt0YJUrcMuYSXtxsopC7ysr9iWOt8WfSvx9GH18iyUpvodzKPEiAnxaWlanVVl8ZTV9vNS
gMuIVs6PFvUvv52idpYzBTzZarGxrvM3e6bEF2UMYuwyhXFauI6B9a3sqE6GkKpHPxxNCu3hZCZ2
H5G5JHM8O8ouLkU20LnBvwtjkVoMdBSsvoDKi3CASFmW1TR24MIzHu6CukRcmkZaPCyBPO/TYt4V
Bir25wpCemS46+zsGt2Eq1j3NSBPx2tpbZrk1Vvse48Yjf24lNb0qXc6Xb/MDK8Xt3oaKCMeUc+4
r0nsz7IZCtfeWYVavzr0Q9edmovcDzsvmOfruaxpDzskZf3On8Ry3/ot5qeZuwRsbjEm6Ql2vJYD
UqXAj34Zbco//uh4WoRCpDFR6BPVmXTqxkZDLS83wLq5UuKdgcOJZjR3TuaqJczF1C4R1zKu69TK
1aOZLIiu6jlaYXyLbeJ6En1dKwjWiXK8Ix5cV0tnyu6p+S1L5kCFnMfWc5uD0Yx7MJ89ypSTfEJh
Q73vjFbZgMV40FXa030VBb2xcHZ0ChSocQXxPE39cFHz1OaI9hxVgSTrVHJS9noeOf7g9hGVpP6j
2A5pMu25j9zt6Ha3Q1y9nOfNdrS3wuSU97cDP9mOfrFdAmQq48Pf64VMdewHM1oDLdh1lOl3c6rn
zG3zuAhtfdb82KXFmIWkYMFjTmH5mLzIiwnSfwJRXmZ3c3IDMQMLH6TeIZ+RHMVUmcdSrqZ301j1
V79Yprj2x4CjKL+cMSgOoVh+62QSJ8Eo4nVwL21nCKIkne6XdTntq2b38/NyA8ge/qYX2h3xPtJN
hxnUfxYmFx4zNl8m75cJDZKXNXFe1qcaNVqV/bZsy7aAL7/h/0Uo1j03D+Pw/DwSi/1/EIBxcn73
OLYA71UEdjY8vYrXXv75nwGYa/0O1Q5XAUq5PJUXFPmfAZht/77xi7nAN8QMauzcpf8OwILfyYeB
65ikAdvXiSj+CsBM53d41RtXnLDp5Wu/EoC9RiTxzpBqwMEi+EIxaVNJfH2dN2sB5qE3zV1dyi45
n4SZX2QFdPTT2Z+s4DOUsM47NZt01I9hkg4iiZehiTFxqcIR2gsO2SlNv+Z5aSf6zpZ5EWtNsTwq
e0I7cNKz5kjSczhNwLQ2GfCmsgKvDSmp19OcamGgXuoucaZqtRfC+pqrYd6vVep+MPqxu87SQh2h
n705JvIcEH0QbibXej2mo5Xz3NbeEvv2YqH3NffP2pilH7Su1K7Lvrt3B98+Mub2N787BIDNA5cj
Cwd0jvK4f6in5sjR04UNb9Tu0qwMk7GwbsoFldtQQw7oAbuf9u67ff5G6PvWiGQPmO5sgsY/4FXV
InDAztoldlRfXljIGF643sa87i31XteEPPnl8UCHkDNAi9xsSg+iQlEVwl+NHjCAlV6gRxsBzsqu
BzfNzygZqCN1jTeeYQBEUt/Y+Rs/4aDiMIhA5PlsLrFe9ghszMsNVnxXeS01+lzOqeVnDz+f3uvs
nKrhJtFK7gUDaJM4Pgzpl2VO/Woplzg33XdiQmyY/k19ZA3fGmTj4cPCpGBDKeD1zjS1mSqLGJZ4
TYwmjZHKXGS4tv4xN8kfVw8cOwccCwdvETTz63H6sgNkbhlLnKqB0jmYuCm/AeVropCqoc+9A+OZ
EdgWAuBC/POFPBybY5V70KMQCwmXMua2Bt9RnGjG1U2fUcGfJtSUprQb3xnZpO8TAcAJJ5n1fG1Y
6CPnzOHKbqNSueFspobJ4zvYL2u5JijBZmucz01Sx4huuEgL+Ohw738+vR8G4iTj7PaQp2avoIb8
enojgPc285w1HulehCrLmjuz1vtfIuV41PO2QhRExU2Ant1/cIR5vqYqzcl0Qhtj+YyKofChHWXG
MbmtHx4W+RKcUzTueKO3gV7Phu58R6stWWMH552vVP/MHa3X+kbHVvui4SYBbZ5i0/jzNXy5Yb4/
LT2LzNEkd9+SMh1XiNfD+jKpUlHASnDNk456vV/uPDGfoCN6KjQSoiLYJZ080a1j2+SH+drQCRAY
IXxEv4B35PXAtlyEppViiXvPSi+xhEhjcME0qf1mApRntznIvgXQ5c8nfHjjUtKGxgX1iagCotBh
2IpryKQoR+tx4g+Lu7MHa00AdSRLP0dVQ5/+SFX/h03KeM6mdI8RFW//4W1Ut4PSARjpcTr0Bi3Y
tj1NgqNypYc3ED2XFxsqUmtsGKB7v15MbzJ4pyHHxR1A/Ys595ZbcA0rCjTwk7I5X4/ceD+sIuNR
0aT3QvcKvYaDzQqhocXrAkSwlQVitw4BfCQvU/kAUpnr4sgm/WENGY3QEEbcFqghD/R6dtKe6zFH
5DAWHn6Lw+iDPMzmY6Sut+YEIZSFpFiLE9FBAQvWaeZoq+/FHuyhL43etl/sQjRI8JDMxb+4C7cZ
AePb3jkqxIeinuPsUbeqXA8cSFLtehCUV1QcgctO83Jkw7+5eMhc2OREtEIOBWFSj7Y1Wp0eULai
u0AwWUSrV/8adZFTcpsQLxXuZETlkDdePyJTOIGSIDdjYIjt49R0xXmdFs0RdP1b2/z7UQ4ekVtb
CNY6bLva3TxdCxZrsWQWrxviuQQ7/e7nj+mAHPLvaQFXoNqLpemhs8ug2cnE+YU0rjuqd11XIN6e
thatc/rKRuHaIZ8i41AK/XywNBlTKbDild5WXJTOXk+nXzOx/OsXbcTYrUVHX+bg0svKzvOWmp3j
ianea4YxXNYtDs9CgRhDQOKrrgbz/c+XYXubX90R28OFsL5lXBSqD0nmsgZaP2MjHc9IqsArcla0
/7T6pPKk9h4ew32aSHU1VrN3+vOB33wlaScTnFMq4MJ4vauyIQF7SEOe2tZknRp0Ine5nNaoynXv
SNZwUDr4cwN/N9T2+Xexkt+s8KBW5igRNLzMMuMe7lkJq8rp6MDWp77Q14c+18w95g/tL+kg/fVQ
qfNCh7Gh8h9q2LWBsKgp81CHAlQl9BTrZDkuMfj2av7vKIfVkT5d3ExNnhev1jRf2DIrQvyekUHo
7F+zP/trQtuRzYmAje2hF2m14ihJ5MSDA7l40nhe+9lr5bFE4c19ycbkXoWcTqT2+plp1OGctGDZ
ZsdtzgNr9c4R9Ew/zNAyn1DWac7J550THyz1kfP77ZE3KS/cyLZd83rkzG90hay0F1eqNJYw61vj
1NVzbe/INjufe3uIXTdf9woI1JefvxNvneeEvASJvBLIWx9chmuuU88GCRpDc/YeEPdtz3NzTo+c
fG/tle9HOVhakMVKt8TqxVBtij21cZAHhhj2YJjkEYWOYxM6uDrGOqg9n5pyjFKbOCv6Am2XUR6r
V751ddAjokNPern5AL9+YtgFiLYzmdDSN0GMbR+uDAERmUFHDKC0j/rIz5/Tmyv43YAHIZkOEskZ
c9OLgd1WXxoH+9EyqfL3Qkkr+vlQb60g5SufSgBq9eAcXs+t91NbzuCk4mkYrC/eMC1ng5rHI4nQ
WxOimkIvFAIwwlLb59+dkL2ws37jacSlHcwR6W5yYXZBvW95erufT+jNocw/FZgI+KyDLTFkeooh
RuHHfeN3Ib6D7VeP2v+pTLLx7udDvbl2lG6AiBDL/rAvaDesA0mBF4+oJUQg1rodHbHyyGZ4exR6
zzq1cvRoDibkB6VrmUNKVZ5u4R7d8O5yaZU8+7+Zy39GOTiVNk3BZNF4QssAtA2cp7bDHPKYIP3b
c/GRWSDrJiU+3AeJD5IRolTc9isQ3QXBA6MsjgldvzUK1r2oGVM6RBLj4D4up2S115q5kCnbYQDK
lrPdOladeWOjUXTl1sUaCMjOoeIGylFSFqozwBsXoAwhbsp5B9R22DvQo46B8H4cbSsCbdpAG6yM
hOX1G7Q6dinLhLYSiCg937ua5fZEkUrXzvQWD/ojIc2PSwjwhCr8JpmFYPhhQmOYub/oembG2oD6
E6EUGPzUP6bV8sakHAM0BLgKlpCb+PWkhC9BBVB2jNuxrxYE+ztrCJ0hnWiI+2VZ7n51j7uUyqlT
UExzOCEOzvGp7gkpaGbGba47XylwLXYE4hAI4M/Hefndr4NeYJlbTZ7eu00d6yD27BAFWzrHd+J1
Wkr1R9L0LnQ1A4zsclYGy7j0eHZCLvlgLygZnCA+qoYI5V4Q9oWZkEuQC/DJPUVvM9+3JOc9BKhS
pz2W+EER8ZnR1Ht0fDNzl4iJhvg0GYN18vN5/Ph4gEb4OkpmePwQrRyEC4gGlO04WOQLknd273nO
lOLxYfc5ZNCmvf/5aIe3LArMUOgpJ3GcotL2ggD47o7gia3kPU4SN3RPa1rYWvlJotpWxSnfC2I0
1ZJjJpSHM2RMQKAoRSGlx6CHFSwpABJVjR3EgVgD/6JTaHFQSrK0Ii5lUx9roxy+VbQ88ZIOkJih
mkMN6eAoR3Rz7oNSJRR0Mo9CBOT9T4M7mUfO8h9XckPSbMAP1hFW/sEwGlptBTjyJNYqry9it+q8
Z7wVoMY7SffZQWLv13Q+2SS4h+JDBHAXJVFQawcvMpVgRa3YTHiR1XDaiaY469B3Cn++Q7bXhxPh
+zeLdI4/bxuMR70TUPLBiTEo7FLHrN0ps2rKp0p3tf7UA9w93OcAANU+7fUZdMaSyI9ZUak4k2Z5
Uw21f5NOGwVLy9bNPWYJGi1O22x86IsyeQJzoOW42Y5gZx27/biWKVAO47FJW/sUHYkErnSRWBa7
MkiujZrI3HVrdUugCzV0pPLyPlv7EZLpWjwgvyPuNTPo4Wga2ZBegFjpugvllEOM4NWYnS5yplFX
GsYCwXaA3j7i2/bowKA6Ab5un+nAUcodWrPOhwlxhZMq6ZdrzeyfOxMpC/g3K/K6SWZ8rYse5JIh
is/GEoiLTnjVrdIMrlWtHbJHS+b13oObECf8Ehi9IFtsZ/mjnDGDD6W9jA+Il7VZGExLY8Zz0RhJ
OPUaKmZgFQr4e6mfdidpqdwUbbgaNDbSY44W4kiiKNfZ66mrav+iH/EDCSvLA5ij2WbYI3lyXQuY
Bp4jsRCbBGxM3HN1CyCyvlxZk2z3i22XBviIBHcwxEP0YmfjZocAUiKulrS2YG2Ujf7JS6b5fWFT
EQFV4kSlI/RQdUUg91qWWc+2OSE7MkN+ryGX5yoc2q6Np9QcT4uMePf92ME5A1/hbCuFbqt3nRVK
ZRF4krWOIJNnKO26NdqTPtLY3gfLqhT8yaDX36vW9j6qTDlN2GpGUMedb7RPsBx7Hp5o0m/VaDQX
oGlS+agZVQt8YQBM2NLpamkxwuXyBSJBUyY79VyvXmbcipQvxhZMohvUpoLknD8rKE6upU3BYHbN
bk//ivZYocbKuOotaU67pRq60ySt7GHXVyO+TlYLYM2sE8O9SPW6mM4N6EPdDaoGjnPi1U6uf51k
nePvEfTeB/RHtHMUudd8J/20/mDOxb2RLW28tFJ8NBfTQ+9aU54MsYzrrF06rmjn4WoRfFmNsbxd
OuzhJ1llGLkbaXmlNDPZeKcDskl6BcJzQOLH4zTr0A+m6AlYp2/yFGBMo+oWXlu+LFDEClc5wIsK
t3faaZ97BnTsvrSX7szu1qxGsymortN2LfWwbGdctFUvuutRMFgEMz9H0q718youXHMso5Z7d7kq
uhw7uvuWNIZay5wm5fzOkrPBe6S6VkRF5fs44dVoCNxzQcpib5pqdXZwTbvi3gVrxJutwM+leQyj
GSOfoC+0+jodhZZLvI87E9UJJxUyXkcfsB4yEEhdymYQ73vl937kiUBLP6NY1linWEKW3t5FjVw7
b/1R3GhAlDa4llAiCO0UoQJankg2RLme0zOZkPyZ4qD1WviZ3ggXTQI5SvaeLwoEdvx00WKQn8CK
8rIHyJyDX9nbvKsyVnpTtHuEqbtbf+JN2mfwPm/TAJ3OOHGhb8fOvJBqWT3yF3UyCCvSPCA+Magt
y9jX2TjT+u0V5JwuXfJmZ+lSQYnUNdPfZaJc32up5kC8g95k7by8SA0MA+bsJu+KBjrB0HSA4XTz
xpkTlcdImmlL3Br4qIYYStngvNbcin2lyjPPTD3t3M+N9Gs6cPvFoJVWP16XYs6JZ9IK9nJTKDg7
Q7L+oYoScaSu8adP02qW3oldGDRZ0DpMn1wB0C2u21Sn3ZqBcwj7IsdMPjPK7H/YO5PlSJVt2/7L
63OMuugCEaG6VkrKDqYsROWAUzgOfP0bkfua3S1lvpSd/uvuYycRBLgvX2vOMZ/8weiR0PVaGztG
/Ea5h2+0HDQysAIfDgLQeFrwW8U4ant4EU6/nq/TNrfJkDOliskxqOedNEfHT2TuNPaCRDlcqhQG
ZxWcBtrS/iV7Oz1a3oHGOjM7IgT3ZlMGF/VarlESTYbSOxUFi05dd7GfirzHRkYC47LtFj+r/HiD
Vf5mIpYoTudQ1suetDv/IqpLtqzZk6a9c0jbvLF7uZaJNWxjwSpbBG/KIguJ0slxT4pSeS8QATaT
5KeBzHBgilF14kLEAK3QtawjHeCyn1KX87ZzG0++iKb1uSm9djAo1hzo9xJY09MWTTD0wnKr5cnE
1nGLdtBmg+g2hedwwywXe1kQZRhTs/AiY27zw6hJyogbS2uXSOtpdOK8BzZysPCbj0cMrf+dl2zK
kdz1prWzNos7kM6Kb2hDeeDG3eQSaopvzLktuqoC/9wbxNX1GoNk11WsQaG/4mwjQ2LAM+C2RZW2
sLOCBCebCyhkLImdN+1RM250yRBORt6Gr7i2kLR1SyZ04gSLM+2KYTRezMF1vmqBOTadyUJ7rtym
9niiI8HEFgPmk9ELBgcrGXyyeGuAVOA7w9dpeVUu0lIO2c/ecJc6DjzdBXE0AOBJCFycxn1No8OO
G79U16El/D4OOoNeBp27sdu5qyvChNSqJUzaIl+cFNl+/TiVmzDToXFI8Qoc3au95+rl25axWF/5
dqEes60u1T6qC/3VDbb6op4EHlgXsEcXH/PhfpJozIoqp6mIboEzE/oQlgZBtBaYXhEr3IyY5cel
CDHvFuxvs9HzA0ZNpJ10JYPzmG+QNWAdcOq3h7Xb8LorHraXyBq2DbVEDsS3WoS5xQPT7e9euDjO
eR90QRVDj5Fg9RxsgmfFMUc1qbUIu4RPrCwTsRgqjLeadTYRs1OMrAS5UyGqtrqrYs5qG26BYUSU
EGUecZqIvPUEax+ZcEPXWDhC9KCe7YyV/nSWtVWlK2QJ+zVTa2XtNtce66sObCx/SFcUct0hqNVt
SnCs099uvbfVCuNqV1TfArssux/TYvgkLxpBqcQB0MW8jY+cKQWoTx1M5D7uWwXZYcNMTyZde4v4
FCLIfvYmQFY7rMxacqo3LPgBfm0Lb4hdnl+ndqbcet9MOt/A4Z9O2zKXP0pR2PUzCF1bmPE0epql
iILN5UsbunYvG38lgKMthyzF2j2quMybSV5ntqjOgAzk/nGJhx+Sja74yXo95bugHzAtS2KN0eE2
tKHiOeo7qBalLn7iys9E3NlLf282aJn2rrd5h5ZJg9gXDDjLeFL8l5QP2L5sGOuwqc78oLiz2RKS
VlIIXQ6uXUX7tcmHF5d/29hhrzQOTj/N+mA0+GPT8Gjrjxvl1SHB2Yu+FZAR/fNF18bzbLFLAmAO
rC6FObDpncaqCoqc3NVlYJ6UT/cdaBSFPLmp1qQxQjXvxVblZ2beW+2p6uSyPQ4DNuaUPUOGT3CF
BgTkwB5eZ7SAW2LVE7vfFs1btK8V/uJEw84bEr2t4f0iJpgXPEFPJoVa6myfLzj7E8hJoSLNtsXJ
HNpzdJeTR39lYzWHlFIa8zmqGX+JmTkWL0iTHcA4bYcbXLZ1T2bJVl0XEK64g76czoZVa6y9kOzd
nRHh/klg2EQvgVggP9r0K3LU5FZX8bxDt92b7hDetOso3qy6WQPk1aMyoVchFmYdtLWdulWw3IlA
tt9YEe2HprXWKfHsbMgPm1NVQYzqwmfguvka69xUvB1VFu6hwfT2YzXGzuQIE9LezCCZn6wYM7Id
OjjxBmPDR5UcDDARhnqabxa3DkXsdVb2s7L9ibOL9Cnd+3Wrfy4h29muK/rhwpy3tSUG1WZn7iYx
cobLrOGsbQvKwnl0ArkHa0e1XdMvgrEF5gbrvyNdsos38hzGsp6fu817yjDKJ6bIXz3tDLuxOd64
608jgMJVvQFoqMlf0fzLmZivwQGU10OofuCFIHkiXKvLJW+5gRLLb16z8XTjTcG3/iD1Ur5lJabt
08JXbRoGqt/7cLAG1qMQiA1b4XhY6f/vGaoY+6rO4bo4/dZ8A27RP0FGuV84CBWxnqiOYomUM4jX
lvRf5NZtWpnjlmKW6MO48O312OfyzZR6nLPMMSDTKqrsrtGhiU2i6q2LMDNOtyosUr0u1oNr5svF
VoNQGLCGX4ZF0O/tNYq+RAwgzyNqhGQM2mWNlamNB1m2xksD7u9eS2XsS3twHwZbz7dz2NhVnEXl
VyKj6QJ5G96AeKk4vR5/tiGVW4jdmvr+UGaQyliwgqc8HPU9rIItyextvnJBkidtD4GhM9CV+17z
sC3tiaVkg2Bl2i7s2Z8T2B/NFBfbuiWwGlVC6XO0ClXuU9mL8sTqmuoZ4sWyM6Y6Slzdg0jOlvAS
oXuJ1Ztvy4PGcAycrtf7MWA/JEzIPdNrOZ0WdLDJqTQvpk2cB617mIIVToQL86TN3I6tkFZf5MPs
qrUlYpQL9pPJEfsE7EF96LrFftmw3NEBFNWXtq1xVvi5GVxvxTbvye85X9asfVyBpPG312Var/5w
nrnRmcE05m2dx/5Uz+Vz1LjFlWMaTSJdc0wkTsB4IfzoqTCd/mIdvPYh9NzpbjWm1d/PbiY4sWrb
PHHFOu1MXkVnm529UwcvEAVHQEvmKWOm7mlQtHU30VY7G59UvM49CKeiKFfGrmb0UvZVUOzdhTDC
YoyI1mqG8IScuTxddVeeItjzz8XYbG9haDgndS8oqWu7TCOO0Zs2v/rSN+6gSGQndj4Z5xWJiSel
pB1BzDwQLri9N93kjTew6coHQBljn8yqviyWxSBFL1pO1kCyls3rT4VSg7yaxYq9ylfP9KOI7AZP
E2fhWH/P6nw76xg7Xgive22pvThZOEFcSddNx3ktz3XTlq9G3nQPyH7ts9YYxl2f0XGIV1IV9UzQ
NQpZuFkVJaWATGsATfDoOu0rDvXxyCdzihTrdouG6Nydkb0mrt8O8ba1vMBtre1d4c9+KhnMnpnA
Es6gzZzN4CpOXYCk56r2vriZY9xsobXE7ejKc88sTN5Hsi+e/EIGV0hk7lgwgp9N5bI3+LlzE9TZ
G8CVJ8U9vHL86Iak8UT3FRoMcAE3rPydV1fjvQ3A6Uxs5XDimPpGtMrhu2FRjVciT1Eb+84NcgzK
LnfSLxBl8GhsnIAXMqCwhzicRNiXHKtIGokSOuagD9mqdpsjpgxoK4co+mTJqkY5J7Y9wdbHlbGd
CNmzZZdLPVGhl8MyHAZznJeE+g2fTNv5KYdR627OO3PZ8ed7QxK1dBVSlal6jV3SZgzWrX68W7RH
1RoOwj73IYJZsSR76ll6R6O3kfv2NxTZzb5wozHb126HDwawQnW15BGUCtpDIgN5kes87fm1qkSy
RLSJI/qp4YOX4XeLJbbm0/O9A6Yfm2DueQH4FtQ19VY21ribCtX6Tly6LS1ZXdDtKSKjicDkSLeP
a0Ob7t5tChrF5KxYEEYEcStJKR1lndZtqBUUDh5ebKyLwU5cQGnElAN6IfWlCG6MrPThzG5G4MV1
6KwvRmWvBdYvH9iDMHLnqTNyq4uZTfhwQyobil1oevqSmA/y7cAsRT+Gzhi/AfmABTc3esSj5eZ5
OrNqf2+NMqxT9rbG2U9DBBJlQ2uXJ2EV2OOu9Dv3sZUGSxuaSsAr2ggHNiZqS3mpaKOsST3pmqBr
jkRROq6CwLFq9Mf7du6OlC/0GMT1uvXEq8Dc7vUYCg9BqBkCJ570tGToZyePhphua/pQVh56t9Pq
ZpfTaFVF3DJ0yuKlrPRV5EnLYE3PFQ0nv5ePAcgMKGrbmD25Xr2w3w5rmacupdgbDC6MRF0zy9cO
9GpzugDJPULfMju4NKDyKKqDKcSQ32UdamK3ZqOx25WSUlH6q3TN+v5FziH30ADXugaz4hClZNY8
PVggLpYifGtrYi8S/lBv1eHl3IrwbuvnaNg3VVb7dHcG0s+ChbM4DI7SME/7mRobwcGg99VSM6lY
h6mq9paaWSLLFll/ithjCQ5RG/rYrcRgNkADR+NkzbwXx2vsYueJvKp3mjbshB5ZrD0gzmHeTlST
T9NOsG5/8Xsn+5lX7DzJ6vctUXnlWFzYFHVVyiHWsun5iPCHZDQ57/JgMnkF8yK767I5DBLDtreN
ph9qnZ1ROtmWuBy3HsVMrOApLyBYM1pMfrFD6dXJ2KBR3Mc6r2eSFyaXoB/XXp16HxLZdbl1Awey
aB5pIMmwCQAImi1SSnhhsGtGaYacHptA2Q9dCC/0rarqetoRJmaPpxZNt0sybKW6N7fOlQej45Pi
GNKjht2Ro2cXe6B0WtIh6eYmxYLMBmI6s+el5QZyLVkg14SJk2njPOC08qNigKOTYFvtNraGqjXT
FXnIVV+31au1RBUQwLJYr+1lZQFUvgnANSMAvd9lrjddqSJoy7RwBCzPpWish1kFeXCY1Dq7KZI+
lxwHiUI3cfOsWON54Eh2RmIVPzxhFFpOxxQCV7H7THJxHycmQPXt0I9tf1kh7PHdpLCF2CjfBFPg
0NHZW78KDj9b1HRlnDXS9OO8kUocG9pqfQwnYZDDzFpHv9YPwFRymqpuOiVMCuNeLE4Mq0n36ZQr
V+8iX4vssl+9wIppi3rIbTI/Gg+trEfE60jpbZRZctSqpwTYphIKkMLJGkyso2AQvS1Mmq2p5c0K
ic+6JLeqMfltp45TSTMok964U6uDj/iao6jueU6Zg3v/dJkB3iKqoFJ4WmkPzqnSVId7r0OF1sYZ
piHzy1IZhUdWycJAgJAKkF5nNDLn6QbMUbnuWPLt+d4bQ85VO2U7Br8kXOnKP3RlNvQPlfDchjfH
0PoWOq+Zvw2d2RhnBaIweQZEFG0fC0s/3OtotlGmSVCBpNc50i+SFm+LahKrhK978JgMtacjVW4k
WIB8GJB8eWV/VdLz65o4gtZudYnZMEWy4kUq3ZnJtHVytZKGgfXbNLrLt9rjpJZwHFto04Gt84V7
NkuxiFPaM1P0KAgnQEIKsW0zjsyxzCcKlbOgQasc0vDoP0ZL7SzXQA6C6K6Ez1il8GFnKiJFqHPO
bNh1OAesEbDS3cJBunmmfy70zijc0Wji3oJJugJD3DxyMhtUVfLAuNLZDpZHFvRJZ9MtSnKjNzhC
enqOSs6W6+JT57VMm6CDjuMyxkHrVf1BFl0AbDkYjOBMZ5lhwA1dHZlFKSVg3nxp+kWrQ9AvM9W2
wVZuwDArj1w8/DzG8ojwmCRv2LLN1BjJsEadPoyZ10U3TTWt63nWRWV+TtAtnPpcEYucOkwKyrSX
81AJ9rZI1yeGGCZ5x3SKwC+vrb35Svg2/Jg4Ur0Mz+oMQe0Ww3kN22s5dUH/eoTQhferMPvGY7sj
wfx/4Pf/36X4f442kP83JiL92TavQ/1vTsTx//CPTdHy/sNwBfeRf5Q5Ee+BQOMfm2L4H7yu6LXx
GwLEeceJ8IL/EJTL/3bUqAKMOHr4/8em6MGJQHGNFYaYq6OfyfpvbIrv59x49qjfUeDax7g9H1fU
B0FC19YGhuqNmUpH5RjRlk6zSQLaLfvu5F/P5A+GtuOo938ntL8uhVbc5SrMuDHsfxg+E5eJ+kaN
S8J6BWpiINmtXMf6Ygnm9gJxljzooRGPlRzCgyzn4pPZ9y9j0sfr44HBceMxkOapv58QK13Q4Mw3
aLtunRc3FhjBnQ1XlQxKZ2772CiJIOcRrAAfcwtdRlIUuXUfOHPwPa/IN0XwM6CmFauJGqP2+ogp
7sCxPqsNpDDk7DbtIUB589ZrmKBpC6m3oDrgkQ6GaKhS587WxP/17RuT6E3EHO3ZfnLdFw+8P2Ge
DG6ffcuDdX6aZ89+pNZpL5nqGNNOt6J4/PvvQSDBH34RCF6I37HiMTI/vhz/Elas0swGn05RosvI
hEyGcuC1nb2AzY59tIkNtOhPxA1brwLgMZy20GKOKjtpMsHcnP4HnXEckFWRecxcsXymY5nL76O1
SHri83Ge5bVVGGBrz73qIBrlfGcE7VkHiJvTQzZh9k4ZxotvoGZ7sTfmcFhOwkl2z4sKAUKXfrbe
eX0z1IyoC4b0i29UIo2g+H2viKp5GOtgpDDjLvSVtarial7G3j7jXFh410WGeYA5DMaEU7P3Wph5
ACC3uImkr1JGqtOwq3UE32AY3GJIiwbK6XG2PL2awmzquPVXqzsdFWCSS8ScgUFWhBN+zSyG8Ccd
1hS5Y/+CqMyhDQW0RZsGwemmpnuURnl+Qy99sZOsD4vXYEAYewIqwmPyFCzNnPjAqSDxj+3Ww8TM
HBnL0Run1NxKqAwkfJh1WoE7dmM0a54f99vswtNw2kghTpoXk1Jmw+F0MRtZFJxD3ubYn7m+uCv9
qDR3lNqtldoKWGzqhmIITkrKOvs7N+x75yspISb4bqjEt3UWBvoyy40o229lKMs9UFNL7AVvBRhK
k9b1KRIHIdJsrkd7NzEJaa8rQiQ4r7LvT6lXaOFA+bUG8JTo+lPED0DXGeuCX/Syecy+qc0tyr07
OUGe8COtG5sx4qd006Dl04DG4RqbbRPqFCPTIHeuEprWYraUe3MNzc8Cbv60GIUsuehukJfheXv/
6sOQWYksUVOSdwFoysKiwUHf5Lq2bIjKisPYbpuNbj+bFbIKobK3v39875U4vxbDyIXUh47ORyP6
EYc2WXTNRAhJWFZ5u5uGzj23R1WeAeKyDp0VVZ/I9j6QFf65oAcDDncVdgC4Re9vmOxbq5OWqxKQ
m4yM6L8mw9IOAL668FX1y3BCr9BNJ4/B5trP5pFX6XwD+Nut+2UFf8IxTgCJNpxzRFB58KmC57e1
CA8II2v8J5GJ8O+DpAyPJbkSiBhAKmawq6LVOyincneaCpns7qW0oGIuxUk7Nwzj6AhaiYPMZN81
xnQYlWF+slu9V2Qdn9cxFRRND6A3JrwfnZOtMRLl48DpJwuJoJS50jm09pU2/99fhD8swh71AcJD
HD/knH5UvlqyZiaEpjIpOj3fFAxDqx3LGc30xh2Dn8bSrfSZKlSSsTkUg0XXsWSrdn0EcLGldAVn
llnEM3Mu5vfKR0yTBoYrDg00/iZVXeN9lkH1+8uLOPMoNbUxSGCn/rCT4mDwgjk7/snzJr+BCR0P
2ZI1SDfa4h7KjPuJ3PCjnxTv79HHQoyzB5vu6A18//IaAdiq3LBNppbC/dLT2aVDMPh0i0IyH1K/
x6d0aCyRX1dRXX/RenD8GJXIfxeMeQz6xMQJNYg2nYfy8eNXy8BNWlgX+sTFwHuLhMSOzbleHz55
Jd6/e/9cBvv40RaP9J5X8f3tMkSXTLBLoC4s/JzOiza6B6Lj3zGwXL8rl6DaaRy2xwYU+UWWtzaI
emQfTFUqnwmyYYU4R7qlf83V1n7mm3y/ch7/OLSDx6kWGjz0L9GHhUSGlT26WdEDH26y094LjR3B
MsWhrefHXNVM1iCPpVlfF+cmnff7vz+bP10diCU9O1iI9A8+FJHlwEHNVb6kcTFZ+W4SnLe7mgCx
eC1ycDBLZ1zWs62b1JKm2g3Bpj/BZ70vmv65fxukGq8+C7f3Ud2NXaKgyOMdmFsELwljNkvHU9Uv
N530Bed3hiX2Os67v9/4L23m/5avx+t6oC4o/D1WSYwSx7/rX8Wa03e+PUgaPG5F5sUuI4X0EVwQ
pdHsoL2iViP3Yuysa69hnpm0MIGXfQkfWqSdJwinI9C2+Cxu9/1K8OuPQmJ7PLtgzsek+WHV5h1B
50hPPNmY3cWBm0+nylzUF1e42/lcDOHT35/C8c3/8BBC6sMg+FXDYz/98BAWkmuMml3MAq+MOdPw
drUF89cYwum+oYe3Q/C2kqoSfRYY/vs3yRJEIt4/V0Yn9P7KmyXoaNaOSvqKUpGuCClEcEA/2w3e
n8d+PVDmCC6LHP51QsQ+PFANw0J4/UBiBlk/J7kos0tncAANK6t9OGpfjnvdNwUhnzb6aMRFGeSP
EZExl+5qRWdj09Wn6O/aV2/2wk++PVC4vz9+Jom4T01E3/iMP7yDqlM2xDJoU6PUN3nvhLelsYwy
bk1Gd5TfQxoICfV7m2YKuCuP/l5UN6lXGYewgKef+PQ0z7shQDORc0REC+HQp46xyyOUscTkf2/s
biqTsXCNLoVdgMa8qK3i2S+8qNqJkfJZZlIcePG3GzePnqrczC8CtoxsV6OzAdENPZxt1CNhjrJX
vRHgUjy7BolrMUPzEqg8A4ac+bs5wCxc5PrdKLK+2E06tE81hqAlZQxEMDW6lCwdWnJydygK5Yvb
a/Ma5xoY3YYhFQSvlouf13OInAbPBO45c8rKa3JKaNaP0rIxYMhoPKVmJp3vCOmFKF5L7153kc4S
pfvKiiHa28gu1nU2YqBEc0vhDqXu0JbWNJ6BLZn2TdlZjNWKMnzbcsQP8aLpmfmWQgHRc3AjCHqs
6U55Uz/8tGG9Nwk9OhAWUhjlWVuNVNO50dJrn9X0sHhO9yyycvwZovjYEDE2LXKQkSDAwuIIcMq7
6YaxM66zhzR30d8o2/Dgb1RED6abN8se57dgRoYOLIwrk6nhvgptmJFWZ62kYgnrpyIB6FtoAZDh
cDw7D9xM9GUe25ojQDm6l8qwaB8PnV2UkP27TlOM2g4SCkPResumBmi2vZhTvfODDnyfzFnDYi03
/jJ2hj68EtIpnxvhg+TBU8EPOpnYmOMpUwNxD3YRHTafFnXSSQk/zWoZa2eEAp+2gwhQMK2KfBXN
Oe7HqtA0EiuBEGbWXna69AxbYkOvk0US11Gg1nsGeENbjNUXWBLqtZonsN1OZZovNnXpD44Ra58q
iwGuXwf5c1EXE7k95kLCxCpWz2FM2zoPg1H3L53S5i3AwOjWAEMraIY6mNo7QOkxQtGRGUqko4Xe
wbZcgUxGqWqgkgtOua/guxV6aCJxNjKwtTvXOUN940OBs2xO70PnqGFnS9j457k7czxEhRQSgrAY
eb6fOQmNaVPUfpbOU10jCPHKjoMnLKVTRAsoWMVqONyGwol1BuFtqI9MSMW7mfXuxAJfcCy1CB94
9Zt6GtF2ZVIndARsXkjZmVYyy6V/c+kLv4adI4fEYzoaJmtZh/OuMRH1xPlMC4onyURqV4+5Cs/W
wUdPASPdOJ1XuyATsRArmhn2+W8M5jbkxGiq6Fl7Qi5XavVy61AXK4WXwlpPNwaRowkw0MqQU28O
Z3d8Y9TQB2SPZHtReUuTqRzdZaalNOkP5ch7wiByzJ29sLuIF3vq7GcO7CQ3hcTVXdW8rEs8mJPf
nNj+bE4pcylf7rLNzFDptKHzEKGnY+yZo73s+I3ClHO0KaFhShRHdlROF73R1WOa++3M3KFyQ/7B
Jrefc+aLzCW9SPacpSr/ix7p5Kf+hJ8FUkhWPbuOgFcSIIkyTmsIsl8B/xtZWkWd9X3xJ3lrIC5A
z2msgX9AtBTxmyN+OB8YWjU72i/BXecPcKgxe/ApiQlNkm044dsURdlz47XbQ9cIOPoBtRKfHclN
5HFtNn/3BiVlZy1G5MVemR/t/7itXywvp9yanJoBQFZ4zk1ulRs8asAW08nRZHc55Ui0dv7Go9l5
TGkTLWcGvKWc3bvIExCIgiFES0NF2hexXSt9L1e2l7ibrZFhBpMVM0bCP/CCbHNzUZaWxxA1JFQp
5r7NI/xqu5mBa9+bJEYgbBVEKoG2HzzaOKJAJxJVEIUTwpOdZRfCXz5xpnYuknHxrSs8n86ypwuU
n5CXyJvfopH7gQE8R8teL+ZZyRsRpUyiLffSWl2OVRH+YZVgMACsHE4+hdbILDFGor/dGtpuf5oo
sp74F9y30QBTkFZL376EzaAj8j7qEuFSxmyPPa4kfH0N3S41CYRndoLShBVvbL07DZjUOWdGYKcK
AkJ7HdqS7Paud2gVmoTC3C2YO75U7TIDxbbD5WkW3SLPVnzM/Yk7qrXeeTMYX1IcOPino1yFOFms
zacf4/6ClGq9vbFyWldRhSMg7sdQk/CMsrhMtwqNcKyYop0qvQQUVENP1kxsdgJJlx67WkLWzGVt
XyvtKg28wB9vyLoc/RSqNXqhEe45SN5hIQtFtrL52m5boHnjRARWaF02rFIoPt31UBLI4BD51UZW
bFUdeX156QbGzkGctCRrgZI0CWd5TF0w1TwlriQgLVmtYjzjy/EdsiL8+bbuPLW36tL/0turcUeu
4jadbqKpL+1lZCcs7MKkx+oopQ4GuZik9RkXWmWyPHEzJJRERtyVmU/8bT+TrrL14yUZFOPPRgj5
ZPX6ZiAsIqamOZPoW8rPCrvfDy5kHEPSAaQDHIkD6vv6UXR8nuWACtlD9soojcjFPNEkeaCS9Yb6
e+lVyk/sqtquK3vB5rYEx8JAEiRN/o5hM+hf13Y1YlASikSioFBfBynkGE8okdsUg3XZJiMipRLw
kBAq/Xvl/YfzBwfw459OlxdNvPOhAO4XSzZi8ZcEA8wYw+OtDnJtSBlW0pp+mEF/75aACmI098Mp
TSXzOwql5aF0FrrFs8k8/7NHajq/laN0IVyaA3gd7GPt/P6ZTgVHhbauVRIhEXDOZnM4fgG6c17x
6tN5jYj2g9iLNeoLLu28TAhkxJlhkWv4hSgeVSY6tObbqO0oqnRu0i/lQ/bBy9Y0Xq9HpDw/MZsV
jNPFNA8xbngm+lllz+vxkivlLvaiH3ryqxkiq3bbxFY230PuSPGtH6LMAoYW9ZpUwsA4USa/Vzxb
iATieV6ze9Uw1mfysuYPGa/762hmKMIZUDtvdGnNF7HlbommslcEe7VZy5xVu92SFps7EXqE4xMS
oeaNQyUWWOW5nzf+oygXpK5F5gwvBdOjewe9qZc07dwP9KbL9iDC3Ka+m6YAyDDNdePcwRcAIixH
GBz7PllYYlnrt3Ksep/E+WPghqae8FLIiGjJx8z0L0wGXV/Dedhe54p8nN3QHROu8LyYRmq7EzNy
APgl430nqNA4yoHyjdqnY1bZNNB2zS7biVz1TyoarDxVHg7fhMjU2UzaMRJfcwQQFIJeJ3aG7c3W
IQzG+s2nTnNPBDPR/UTRyFK0OUfXE9dGRFSBX06Ev07X0RbghqMtJC7YwsIx6U0px3SpMVigyIjk
JfWpZyVZZ9Qwkcl/jD7pZ/5+MPZ9zP/HvHm6iByO37+aQ26FyhwzDGhD2O2Bl5PdVjnsBUyQWS7h
mP/98/z9ZEYvgu4pyS8MC4GkvL8eZg5UTgRzJqPdeucYTsqnTk/N3oKp9Rne7felzGOIxjXoVtrB
b61aQNNRKVAK4VMcxY47Xeh/wF2eZGCc09NuUbRgZ6gBcl/5UJT3f7/V3x8t4DwmqTQcmI+6znFV
+FcjxFpR0mc0N0nDiNarrcgQw6yDm/pKmXtsFtUnneDjo/vQc3BocrB2B5h8zeDDKoMUPdT1SHnR
Ln3+HEq84a2lln1IwfIYAdehMszE7d9v8k/POGQih0yHpHJQyO9vkrHQMFezP8ITKeWFiBbjqRrN
+QxSCyz2zFCnhNtlj/UsbdQ/q/Xf3/MRcmrDtIYKwxL7/vJGWxJEnJEihlXToAU++btI6/lkxiSa
YFdEX7bW5unf7/kXwOfDk+YdBljE9wJ35ONQpkYQKsjeHZEcjvOPllfATax5YI/RpWynPSHfqBIN
RhbZofWXCUR+VKyvxWRnDn2ZqSRcStpDu1umLd/3FrqeJBNKXUZ265OWGQycSlwdkg9To597AUZD
XWxL8YBCvU7zogLDvZHXV3eRcxl5ZKym7RRMbdxg1vATDyfVzAQuXGS8Nq7YbS0A3zRkZA3ru18z
P82ZHI6HCFcaYzg4ebGGa5Htuikgze/vj+sPHSlU1abP9BF7H7OD979R1cyFyXFCJ2posyf2/dpL
hGjX5ZPr/KHnRk4FUgXavqZJ3/P9dQyuPFWSTPpyshz6rKHLOcLyrZ3qutvM1Sy9lPGoy+1Bf3aP
v3/rPpXEEQh4hI5CHX1/7S2Hg0gmINNSu7AOkbdoII5VmMgoXM+MKvrMrv6H67noLlxa2y7Uvo9T
H3Meus0dmgmceLRdsY33JaP3Jbue+OJLohLW8jNa8+8/IwPAYxLIEb1GbMyHnSJQHf9dTgzhffwr
xUQgE1HlDurAv78uv68otG3A6UGcOeo8PiI1LNWNI069KSFBtLzhm6/2gDta1u/BeD4msWJwD5dT
+pKYwBqjuvn75f+wQQF8Q3xNB5MR5P9l7zyWI8fa7foqijvHH/BGcaUBTDomfbHIqgmCZBXh3YHH
02uh/iupmaSYUXMNO5rdSJjjvm/vtU+3j7IcxguOko7mb2fjLNOcG9TFk1fIcvX09aU+eYkGNWka
KKxS1GxP5k5klBGq4pE7Rd14H0PmD8kitarAdjjzGHHWfv/7C9p0Vbk5ulSoc95/paDfZUlUxEna
CG03No2RXUj14FtjmfOxMcf0zPXUdcl5P1GaK6mcdhTtIcbfyZCsytlsTZlvRhQcqrysIf3RLYqi
9BvVtrZKqzgEK4/9/G119gCbbBz9u5SlKBsNq5FTz8zSuN6ExtBftYDNiF5KI3httjH1d2knGQTM
1zN19blyatkfo1Y518/45HME58unz0yBSer0sy8IHlbw4dKApwJ8ELi0rlEwUgdoDFm4lhFFhzUR
JYAYoe1zdcLr9vVL+7isM6nBPATDSEOB7sr7lxZRSutLHCgYtUMgh3ahbSd5rt861MqUD6LJNWXk
GF9f9JPBzkwKFmhleIFbPJmza8dC/S8crONrVPxC5+qgxenyd3hYDkLszuhcQ9QCmUK99uTWKqtT
1JyrmJW13Ap2SB4SkfoMN/OUY7lexgJmgzCanQp6rpPJmXFlUVQpMNaq2k9KyQLMREMRnLPGPqm7
xtMUybqh/kvBvGvmAN+KejWUxYxH1sQ2EA1Ius+81Q+tYn6UDT7PcTjRoWv6AKRfkO0n2UTwbySF
1zjv6h0esup7p9TzGuY8moFdh2h1wW6mP/gISk4qOJ2+fs+fnZbp49CuY21GT3PKqy67SIuTgYhs
5Ji6hcNPVx/arFDvmzlqLfpVmJARKaPnl6tp+o2PwJlv8iRWXtk7Y1OrMtuOgq9/1CdfPKIGWtc0
ELGyOer7z6Id0AtbWosERAqfS6gDe601tYM84EJ3Ek6GIFTkMw/i4+Zh1ZrQKqJ+R+tMP9ms27lk
51NEDrNOIsI+wtTvK3rmuNSGG3Kjpi5Y0oH0l2FoX//6bhHvs6xqbN35BSeTcjQxJ5PkiLGtyuSb
mO7qtaTOBXI7M9rNhuhe8GtVz19f9A9j9/3MDCvPUrhTe13nTodelRR4B1rENaZZCduTjF7trtjX
JLXfsr6Gbksi54I1zqFhE7I37IPVZ6gcG7XsHq1JTQn0wVFRejOQLbGhxGjr6Lf6fHKpbo8p5cxa
wTUtyE/LbP133BlMX5oSUpSJjMnYLI1eYAdix2tugSerE2tfO18WS9ieWWc/LukIHFjUZYQwDPXT
8ouUA3upbGqHUj8YW6FnecDGijz4MKn2Xz/XD5f6c9xEq6g6UKA+oKGzMCUqs8KiUqjdt4XU1W1I
9vHqgTb+9oNlFaeUtHauaZvYp4MksYsZigFlLir6iT8qTbgvqfV4sqTU/kR+h99odXunqWW7+foe
lQ+LAx+rDf2Ovi/gKX7D+/FJfUBbAXGLhxNSvi+J1EZXTj1c2Ga1w5dprpY0iBdYqn0aKdpVm7bV
rRI34EG6yNpnadNetdU6fXz9yz75YYCp0AiDN0d4fIq5lJ1Cg7uiELEFrOIytnvzwsDecIZXq/45
1L4bPOzwkUOvemSQIx+A4/Cn1AIj++RNFZq/TaI4EDo6q87x6NCefeqsvHqSJ2NVZeEkR48IHoRW
KdQbAukp+QHyoU2ZE+9LacYlkU/8xDhgvxBvOhGGVZK5falyWi+DMZPle0lqhmvYRV2zgYwD7p8d
UrP4oYq9i7KhjDNVaSQz3uN2VYnsqqIOZhEyZjpOVJ7iYGqLRmyUobcvnbQJS8qyVLldOYspKM56
grOqHQWH02xpKRYmWf+jVRRkn2ohUDPpBOkJvFPz8rsnvNn0CG2I5QsRkzF2iJqMevwo+pYYMQ5m
7X7MsEa6Jl7zeV87En7bnLle8utR69tdT1vUuisIhw6hNPJBvIE8MR4cbAi/DHKxyl2MScNxmb9q
dIZCzLHL/FMTOzuHNMwEmuTSL4ahewnzUP1JJwk2zYDZk60lWCq86HDybrqiC2kcwBhC7AxA6bdh
RdjEW7lJaBiYjf6aNLoKZ6tr+h9ZFepvNJzVi2VSUYtKIqudAGtiSXD2nJeXNICU9ADejYhrE+0V
Ch4NOgCNPyNmCwps31OBHGE2Q9/Su7I54yeVy5bTkZWQsQU2SyOEu9VrcV8akZC3dYXw2Mcqg4x1
7Mrle1mX8gN0ETt1nWkVGyx8DESgmXQDXVSmTej37VhfR/o0vtpqOclB6Yj5Z7eQ2U78Xl08SH1j
GkFMcr1EuFimYWTkSIcZGwBkiAhuBHwzovCNd9aiQBDp1ajcyQiQxI7igZ1vsqYmHEBPV76MRUgI
ogYiNGAZZvNUsffs1Dc96UTrhRzlcV2zOEruhJ5BsAwoBLOXhOy4zqhWl4jysFOabG4wLhUZce8x
pADaBUUl1fumq+soQMA2zuiE+l73w7iUdbxWkaVt4xyoSE23VzvGauhs5N5s9YBcvyY9VpI54PRN
dPEkmOVuKjMG4JHj4b5EcFQ+4lhRv/V056ugzaew93tprRSPqnDuHNxn31JnckwP+2P4ItNOfGkX
MhGoQzvmU8FezcREqywI5xGXotdJxtkB5dhgT8PJix9gakPJFwplX5SmkvqAd6gOhFiaVw4A/b4A
xwCMqpiHzI/j3nmloiolbjs03abUl5LOP5Ynvte2QyYuRgswYkw3mFc8SziRS8qJaNJt5NBumTEk
3bhonF9GZTZP+UK52+1iTUfJoir1BeAF5/c8DtgTQzMeGNCtGRNw3ttN7w5JGdNe1s0aBhOKqNLv
bIP8kzZCrX2Rs/m8YvuPs11ImMg8asPEmf3tfLw2OwjHhEuIneI02zPB3gRXnGKvHjWDn/Ftb2up
PpeE8sf78X46tpj0kXeyj+E0fZr/QAx65dC1pEncj7RNBZ/LzxxyD1Y5yT7wLbU3am4PF7Vez1us
Tc0PtAZ8MxWIm1xeRWGL2uymGcGMivwGq1X0o64k6aHiNYgza9Rnq6dlqQp2FpuO0IdDeEvdbaC7
i/ss1q1yE6ml9VCaNg2LlDbbBY0/KCqWOU13TDzhXUN7eV82WXIL+y3rL1bdk0mLQhGPtEEIvfz6
lX2ygeGQCzGTXwdfVDs5+LEHzUtMIaNHfo720tGaB1RWtj+qKj6zBf14AqJaxoYX3TKBmGvT8f02
AhVFhSsTTFpMu9dXQ0T77Drt9DdVEfMapnOzrfrZ9ugWRZdxMlUXAx3eM4fD9Yh5+u1QNqaIy1ZG
oe35/kcYdaWxaNLuLEgt3I4z9my7mXDtdvrVQMfwzNHm08vR/qAZAWSF48b7y00DVUjbohY6xIN2
BfqueJn0JdtjRsDa5CThmb3ah+oFz5heC6Yctmv4fk56AhmrDCgNyleqVIFszYpauBLY2MsShlcQ
OqG1G8PFvmvpRAXQFVn7vv6ePpzl1h9AfQslKhlhVBPe33AFAm5cJsxUMpA4PyE4+6CJxXo20vT3
kBbj0xTrxuPX1/z4DXNNtmXUayCec2B6f01ZymOsyFCm8L6ndNCSej8hC0GKGllnZrg1PPn0+1Hg
M9voPDnAqdb6W/7R5AmdGecmTVewJBi2vQTxyuT2Qjd/jKNj9RdWPLQ/qDvkERw4gyotls7kuIQQ
SUj4jPW7Oo76xwQ8wD2OXVRBOE6WfjsYtfJgSkoIQyUxrrA/hbcynfbCrYwC/xJoCAoC0lLLL0up
6YlnojHc5pTaMP478XMoqxHqLM7JF+NQOpdLMtjxRsUPjKCqS4sbOySw0jWntrT8WmmW7WQ4eeKn
uRbZQYPN+nmGb5iAA9fqFwNEYEyzddQ5sOkoZDopxW6SAD5TPQDOMcxGLRreqD2TQqoSCEeTbXRE
dDmg4GluhyK2C48qleXQ+BoSVlTMhOfKBp+9Cr4ywjgViLja6bGE1kNHziJJRshdfxSEpByngruT
hhEpFgqPcyzcT67HnEFhk4MeTajTmAdbcxJibAlcRVO5+q71UEKYZdWFJ63MXz5s+dyU+cmXDRCc
9DtuEOzvat58/7UlhqQwnlDdLsvVxILmRrUGnCxK2meAudkmrlrFJ7hh3lASE6iMEZtbmflUO/K8
Q7dmB0Mqa34qFak4M7d9+uNY6BVOvzwX+6SQITWj7ZBxPJGVMCWPZCNlbtoNFhUs01zOnLM/mVZQ
3TK2kXnQWz11HnR9McYSnDyvcVLIFk3THGF8yvCKCIfGEhpvQ/TVZ25Q/eyNc9ImfHCt2lv2ycTS
V2mcSAZ3OMQOlqgGlkx4UWZmrG9qMK4mG/QwSjbWmINObCTsk05Yy67SIYT0Y3zg85ERyTI3pxS0
XBEV2Wtth1pOIzBtHpFodfcGJbjFE63ekE5ZNPY1/0/dCqjL9cFgpAC+COKp3pAG0yPspaGzz0xp
H0uCHOxVVbGxfUGK4VW+/8gGBi4EoFjxbLMX3xMqUhsKuAWcTaV0gigUBX48TfKiAeVanGsIBTKp
07HWmO1RNI7YfT2dfzzVr7+HqHmSVIidPzWzCAXHOuJpdJtADxJ2sfRnXFpH0ZlzPYbk07l8dXSx
96Hrg9f5tIkn8J86kBRGT47mZNcrctUFM0LZ29kqR/KFS0ScdL/S+HmhAtT5ikngPHLyInpOJwQM
bh5q8R5CHiRXHVDnnczewjo0WP6R2zEwG6+35umWytH0mOSSDFMyGQkP01v4SAiu4jDyQpqMF1lE
RL0nlWb1i5Ov8jtTJ4vDuGyUd1h40yP05/gmy5ESu6bUAcmxZRmNdjqGzaOy1Oi2Mgsdm4eMyHyD
vZwvm5n8CoaGmkJQ+/r9/Kmfv9tDoeqjFckaTyeL5GPt/QcTdZadwtA0PNTMoPRMCV+stITaiCRm
GVAeWsojxTn1zpYMB9EfHL/igJ64+JaGlnmXDXoZ3bL1aHWA8CC9jlI4Fc/ljBParzPyKVyHX98H
Vts41b1lpaDoWVET8W/v4f/HAvyHyfz5/8YCBNFcd++gAPz5v6EAmvkvJjyEdHRNCIZDWPe/oQCq
/i+SIRHZIW5hsWWT93+zi5V/USmmSswUTWWb/Mj/AwVQlX+tLADkGoplEqrFD/uf//k6/ffoN17J
fI6qsj355/9W9sVNlZRd+z/+Y90t/+PDW1EAnCtt4lgUsOr0Ut9/eLY0Vwg3TfSJuI/BfO6KKj/U
aHfThhGYt5sm+faPB/Nfv+CfVzyZi/59RQdnHVdFY3i6ANdsZMDEYw3OLBu5b7UtYKV9fYnT7IX/
usYqqaFBRJnkZB01V1dKuLrsaz/dL72Xq775Fh5AqbnXk/ubOwVz8yrcQ+05Z5bV0zPZem0bMzXv
jOYLbuOToTznxIxR2mEaEq9xe82EBlOwvqhNNhqR5OvyFb4XSmJvZ+75pFHMrEGULx8Rlg0kTPrp
3iHp+znOZK5bdtCJw2orCeWqimyOw4GhRcGU1rcQTLe2+XcuOS5M94vD+OqR43WePmwqZZDIYUVx
yoWBNsH/cQFGBvkwfKs0bfQtJfzLyv2fSyIbov/OoGLiPNnEJRieigioP+ak+aWdpuFgpfYKJJNu
Btl6EBSe79oiPXcS+zBY1m4a5QYMw5x0CfB4P1jkaWgsWEwxZs2ItWJU1Jcs7Fs4sRkV29HXnAOr
lfT69Zv9MGD+XBUFHJtCjmOnL7ZRbIniYZR6uaSD8O6VLn+ccxtzztfXOdmarQ+VD4g1iDhhg1d5
MhWYUW6KtilTmMU5mHVlM6mY/uXyYpzPyQpP9rlciiAbynoojUBSsHa/f5BmNJCn16ipV1qdm7AN
V5lsljOL6sfntl6EQyyyIkDMp2k59ZLnFQLc1EsEDgVUWV47Tue0DZ/eCdGaqoaPHOLIyUMrJg4B
/UBOgYirEKoFcrFpqZ9xDMX+16/nsyvpbA1oGyH/xMPz/plFAL5pXs98BrHsMW97HbVOBl/w9WU+
e2rU1FiqOPizAp1MXxapWToeNrgoFHox7903eX3mEqf1uz+vX2cUoWrh1XDof38r0ogcSJ54M0ML
JzoLNfWGHVa1Q5J1v8iFH5Wjk/kzeDhfk5xsJ5xZeCqk5jtVDHAkkQN2wRTO1Zkf9sm9M8h4vJid
6eafPmKqHO0iy01GD6e0IrcrwnFTVHZ49/Uj/uRNqiYVMzqpHLI/WNwLSdGiNrJR9hso6SIMhBJo
SnG2TLqOondrO+149gks7zBwVijR+8fcyTW+QirIHjDCFwGSfhN16TfoXgZR7AaEfLn67QBg+0E9
pHHjysT6pzZ9e0gMOTuy18VOkU7GvtFrdt0o1bueaCbwHwSmyr386+unsr7001/LuRBdFQUnyqYn
H55pkb1AYZqnMt/n0y8rvELGeTtrD19f5lTKsn58EJD+CGaQszBs3z8V5FKDk1HMosdlHvp6GDdj
U0xXdhUifyXTYcDujucWPLBKKpSrTWLXw10OBN667Qz83gyIZjkz935cWdgaUgZZN302HKiTVwVE
VJWRC7GGklOC8yC6mZzhOet2vbHvilHalQ0QyK+fxCefIbVjzuAaXX0e+8mDMNciJssYhmMOx9UI
JzpOygNi73OHwpMXi9mcNZopkpVTAX918mJTRVIVipYwRudIunZijS7cqLZnrnK6ep1eZR3b/6gi
LvQftaKMGbtVo0IrpE4Jstq8UAetCXIwfWfe2OnTO73e+u//cT1AtAmnd+7KEJe6crE035W/nSf+
XILoM1hi7PaxYr+/hIlFSnQOl3DyI9VttyCpodKLM8vkn8Tffw48LsNRHQ+DQq3XYH15fxkVV00G
E5IBYUTjsdUkk6yhevoxUHi9kmXRPrdtK2+ShUJqMd20aK2Rs/VLe+aHnE4Af36HslYnGAfah9ud
8lkpW3vOvKiNt0Np0C4PQTJSPAk6VR4C/IFnvpk/E/qHW2cjwixJ3UI+nfBtY0SpWw4Z7fl+wkda
hLf0vyEzmlruUvBN78PWMfw5C3W0IJg34fkTe0bhgIgET06vlrLZadYtIXrNNxIyziSbfvKNUT+y
mb85nlGOP/nGjAWecKKP/LxwbF8lG7ooVEeWQmrff+kqUf88/X9cax1f//ieGxhchpoyLc5NQida
+0VszWZKqjO3dLomnV7mZOmXCcyKRzJdPBg79jEq6wO5J1SE9OvZSe5oaKluV/UwtCj/fj3dnS7u
f6785+TMXo29+8mVlyTrIBoJPnNTgi4mzOxCqPa5ye7jaKJnQit41fasT9M6eY4sjnIXAXWHcBlP
AH+L3cyxDwS/7Bm1uRFp9IBNZ+eE5WHo4y1Y6jMT04cDKFt33qYpo58CW4O6/f2bjKRC4GNB4jtF
0S+LJlyu4aatAFT2RXytiO6b3Kvg2zRU/OH+64f84Ys9ufbJF9tVgyNnf3ITtNeR5j9+PHeyz2fA
cQvvxu3JZU4eslKPFaXyGL/+OAeW1e8IH3nuKLG4hGcdzCIKMjJsm7zfa/CR3IEgA19ph+3XN/th
wlp/BRZJey3ZaYgK3j/ozGpaOWl51VhVbpp4OCSSFEhKeq/lYYDD9q8nSK63zgMAWPmYTf3k4dpW
SFLFBBIcYYrLlLGdptI3+aZM8LFDdWY6Pi1ic2tcjqoxQjxqVxyk3t9eLCHUbKMVijA6uxghUWwM
t3iUDqXe3Cqpc1mbgmzzxTrWCT3fenXqz+LcHH26M/rzK6hZ81ssGECnOyNQkiOINuq+S1zq/beu
VZmjUH5Z1zAWdPG91Pqxvs91rWo2Uz7UxpnN+odpg4MwzQomjH/DeE52LyU6h6Xr2BRmy3jkKWNw
NeO/rKCsh20WIAOYlkEu7mk5o0qTAikcteyatpth9F5Uxzd259yZGCa6cD6z8fv0lv5xOfX9ix2z
WFtwRwovJd+MsJ7mMA39/ddjYx2BJyP03S2dPLbJ1mOKDQseLKs3XHMU/lhawQDnYZ0TztwQas11
k/Luems/j80LpS9swgji399TaACEAbwpucJsZA/oIAmvRq9I4q1fUJIBnJGQz7UmmMHA6cLqnl6C
MJCG9TA76iWsoRRC/TBMz8bjdW1HYR+T3QWL4ipJldI6gAdJU2h6s7EQHmBNV/moSE9Qna0LbZGX
7GfbNmEM3kGvrseK04S7BjYRlpCmgHwVYm53mWjEjW0hZ/pd2ol6HeJByh4cZYkUpo1+OY6Tc2el
hJm1lmQ90Dwrbkc1Hu1jQtaVvZtHB0aDQ7jUtsW2fyvkSvPQGJohiE4CEuVRHdiSLPZ8rSOL2E/4
kAK5UcO3hIX1Kcqj+lKtFOsqtWivSFlX7/QsezOMdtH3YGVw1teDosxeFC8RZBV0YV4ndDkjfDCK
zO2sckTEEEmm0TYsCYuYiXJ7zjObWHf02YeS2uhIhw1dBDWkeHhC1YejvQ3LY6iaETgXu17EYegS
7SbrUpgcXUwiZhge4MiTCkRgBedPYT7KUraInTEr8lFWSv3WAZPjz+lyb5JFe9VQ6d6PS9yq0PDs
TdvHm7BJy3CvtI5FDEoVByOQuG4nwbgfX1ojnwuv66uR/EK98wti76/F0Kk32D/qPigMEgB63qiv
zNLS30dhqT4YHeGDlKRoyfiTbTgFUW3lcqFk9CKzRi14cEXQVVIP9Vk06LVBjdyMxXwYdRirCxEL
jS0324Ley5NZ5e0bjBEtgDBzqbRoxKx68WN5bm6KqYa9anP+n/LpzTYLdvhxBo9Ujksw4k2xrY35
oJIb4y65bv6qixVZa8KWz9Il99HWmYG1WHXrqXqkXTWFmt0oRAzf8r666ylJZOXSaZYXQ14WV+al
RYRO5TxnncYYdvPqoDnlmzZM5Kml9g0w+pkjKE6dlChNoi9Vggdk/REYxoulJeYPxA3lUUFDGYQk
dvCNZ/V+qMx6n2A/UdAZSXu1Vt9owApiOkc6yUWWBDUOmx6Uo5RnD+kU5a5ZV3t7kCCx9/pdGP92
5pZUHnqG0tNkVNdzxTtmYlIIKtK+LZrAOY9t84AwYPD4I2lXWPN4EOuCT5eMzF7+lFjbXr1OnHbm
dIKkYOlJiEXiqWxSZbhG2qN6LZDX3Vhwts/Hi3xqAqLYvpEcNrQuoy7yjGgtew2D22gTKTzEP7qt
gbEDOserJos0aJK8viQCaUFUGxIpywj7NU49IVUaHexDKH6S53RBYU4ZSQIsI+fJWoXKYXGddzD8
jCeCmkaSdx8Iq5TLWxXQLVa1sYdOlSf9jsQYCP1SVmb3Ix0/25WVRr3v5Td9UeEH2b1vxo5v5/GP
RVWf4Tyxj1VkLFRSK/u8+u5bRmnrAq14/kDLO/GVhrwTauRxduiY2pqBBKReajYIOtXXNpHMTdK0
zr4AHGIF0QQTJFMuBbFOEUitGdKrGznGb2tILtrcOJBitxnnOli6lgGU6UGMDrsIhtyAkCPTp/Q0
ooNglFTf8fvUPq42ot1nMD0jSomkgCFC/AL//bgQsRXvdLsNysXZx1AC4Gb/xECxATCANIYguSXZ
0NQExtk/TlYGQT3hcqmfQw77RbsYLs4s71rFDDq9Dsyp39X9DvgLGKAKIy6RVEPosxC4A/CAbjfU
pvbYjAqCnrJ9Yh7zV+H9cJDn6MBhV3DKhOhkAyRJaui8ufWdrILhKjWZFiKwYCB5SdrYIPdTXhR5
HNkEqNcS38VBF/pyKWdrEnuSaiPat4WD00BaxytQhVdQ/reLDKuC5JmIjN+waK5rvQsDVM6KCMzS
vtew1fOd6fF12i9S5drjsmx6ETZ3xMQsvG8IE241q/KNquS5R65g9gJ/JYSiFP6yV4JVEQ3md0KU
8h1K9UvyWI5dLH0vDf0prcDO2mAZItu+QRc5BVar7aJ5aW7oITd3xPyCAndAUcylNCZe1EwN31PU
O8reaKDIH4jy0G8LhwKhMoWos2On0d3ZYn1Y8vCxKyuox3YPFqIgRGg6oIcrt84QIWVgeIeL1L/p
RDfIQUo8ZvwNle58o8nZtJWkQjpGZh6a26UtrIuOHBQJfg5hCwkc1stcVw8Mueho2xVqYeRQNWr/
Lk7xWXfITBdFeW376VEeJphRNBRQNw9j+IrtbmrccJKX7WIYN7lW1JzYCxJcsvqKPKB5y7bWl6bJ
57zg29l8sHXU9WCIO5TqalLo3kDMTF+30y7B3teR+BgalP96NNLIG+THNC8r/SDnpdDvQEtpv4XS
sMWpxz5gDxvIwrzU5JgIkB7UfxtAyiFlxA3JURiukpaSXo14OkVEu89J821BJyMbXiNx78Qs+kMe
Y3dxYQcVjBs7fbKjeM4PbQyZ19UNcnXjYiLdjWBXYFoDQ9QIGxUMi7FPI018xwRhHAxko24Pzbnx
7LLMnYspIiGsoUJBJFiKKbRrZZjXcMFcdCmmS77gLh6j5Zs99BU3WDfdwyJG8MgEkU3wdGyzDJzI
Wkgg7i2frc9rJGvla1stWPgrpX5ipnqmCI02u+gAcCEQn28j8Hi7xSyaq1waUgKOQxljdUtKxZWk
5TBElGgiay0iDzb3xZypsG9t0GGzEkLOQl98OVmzDNJSSx+kTID/LIZ02mHmtAheLEj/nGRDgOBs
LJA5InKiq3Rp7J8N7MztRCYaam58UghjoSG1tOtgOfhI5xrM80b16JTTmib01Fo1asBcskZXHaZj
p0p7o27uJ3KefyaW0W0BXDabGimhxdMbx6BLxvGqMIv5Ji7Jx0tk51FLu+YSJsZuKiskF1NsFFsL
opLHX0XXylRBGbKYqSWAyq4yrHHXagWoEwz2Q2tAsvWbEfftjBbrsgMC6KZRFD1FasUGJSQZD19G
s6s7klBd1Vh+6DOh4VNrpzsyr3axXXtk+yQ5DfyhusE+0x0JQU5fi1krfbl0RpuS0YSBP9xaQ3Wh
QA+8q1Y01Mxh3UdCme0w6cZHQpn2Hdgq7AY4Epel+CHSfg+PXsRBk90STfUNi0V7jeb1kax0bJ2l
BtsMK6gLY4WGN8VJSc+G4ikCXuEQdDZk25r1wWNOC6/aTLd2+jJcO0V8j3+68ou5Z384IOUGlILa
R1OGAQoOY8kFwW5JrpPrd6Sk4CIwJfmgz5W4sNW4fcrn6S7KlVstnB6lWduOFoExuzxnysm7wNBK
gmPqMjKfs3HRAPaI1VJAXGt6oyUsNl24F4s+3CRd1YYuep7QIWOqFC9jXDaPXWiLu5qN7zUhNZj1
26X+1i/1xYy9VfjVWN8liTP4atdttayz/Kqqs7cllrd9KKanurYQolsJxdoGgnFspJMP+uPZ6pPf
RbGQwKJOUY0L0wgPwuovk1Qdt8rETVSlKuNkSL6TL1b5IusLn+gOuD9DDstrzC8iozKuIxIjtwYG
Klcf2I63c4IIWj52Qg2chdRIx2rH+2YhdSRNJmJrpdry0yp5NkXsmUNtvQnQkxxk6ui6gMpnJllQ
2+aGw6ln0svWYb5su5T9QN5o1XFUtHI3YLTZmHbc7kwFjEBs28J3JHzkK0lJ8/EjrOMRS5N5M08Y
MzK1ubRyMBzLDI0LA2jRbZ2M8+1Y5yzcKq3f4UKDuRHDzAm3Jnx+L1e6tymtKPjKmFRasN9EQGVa
N0d4R5nr+4jQq9EYSZEjVOgnOXSOD7ruxVRJCOzDKGLj3N45TvWzJNYhGORoKY6NECMkb3nuGABx
the90l82NZusuOuma4eQJh+G3FRtUoc0ULNHWegnmRzRIKNeiL0xHoJaMTeNThtIT5hPrUmIxpsw
lr2pZKrvxYTNaUgB/7FsWnEXpBqzaoGtKLAaHDRqhgF5Wro0UJL2pZxpeEIOfcwcUrfTkR0V8RtM
4lk8kLEpen2nwhr0aWQkA87g6XupIwLVK+kqmrK3Su3FbWp2Zb7RRie/ThKWyR0GdlasBNwkYakd
ZRjfHJsq8hk45fMyOk5z4NQcRhcDZp3yOJXqvBDE2GhlsYN+hakHpqJBd9xG8Nwr9pB7ycrl3Dlj
D+0EPgV+Btdhzewus6KDzuSFEyo0p874bbBoM/NOUL2Bssh6oPjJLDv7adJy9VDX+izfwLwpQyS9
ZTuClSls/HqQB/wYkS3JRbM2PyaCHCkvMkZ+QCo5QMciGrB1R6BEhoMCK68pa+GjSrJZspV1Qpa2
SqykwtV6q35uzFAQKp9lJdsjQ84fYDJbeTBO8/xAfT/Ttk09O78jNRvIDtOt+jikWnxjtXl375hR
/6NXiT4KomWOp2OdEl/FXyrSzzGyo2ILBNj+HhcLJLC5IlzqJUlq54ZjR8WsXOPkvGZDYo3fyeks
A8SrjuqGiTTb3zHUleF1XGPGRmM8Wckx7Vszuqq0WTZ8pidAoHIBJixxumNdxcpuEuPdWFbLXiob
g3sRvwXUTi820Ha5dcFBy6X3LbRDkZWN81iVQ48+XnXycmWHOtsMjCThoHbf7aYl6dAoc45aOaEZ
cWeAd/kanatZ78ZLevDPo5JelJLS4a1sVACaUgkzg5ktex1FJB4SZYyPtZhzjlxErI4t+UvUsTt9
ekgGjeQk8LzfJOc+ScSBvDwO4sA8mQpqM/RYSTYsfPUQX5HT7Kb67yRq7smG1MKDiYH8yNE8OrCa
Dn6kc4qVt4p8a2QciyewOlNQCM0qdjGkMsOLEqL0cglRdohNmiW4l/1WTUgjnxesX2WnBIOtEb3F
g74CZXShJUZQy/OFJh516+e8kNcplGQTanN1FQHUz2+FUM1wB+AfrPyy8N1ddbFR3dbQca3lhgtW
T6Oq1JtxSH9mKdv9aCHxSrlcwkeSoCUgmfp0Mbd9SKSJQYUuFVjQUv2FgofkjQN2ULcU5bFuk2Pc
yN0l3jRpZc2RMtGaI2nKSigST5q60c0SeYsJUP7d0jUgEtpYQouASVt8yzkLGBkDD/NiOIgL0hQ0
zMhK831Um4f6AlKDOMKUyVkta/7vIvVSztvoiI+q1tU56dQlXNJCDjJVuTIb0ieYzk1H2tThGCub
XM7Ca5yV2A2SPvY5saduz2Yvll4A4aHVnTqXXF2kvC90H3s3LWtvzkq3U5QAR4TJ7J6DYhsSD1Ln
uva4lpbD76VFuTecpckDuP2FRFstgSeaRUkjPIJybsnU0aSNLqq4uywMkspU9aezEMloRTnOO1Ui
JDgaNTtGvdtxuLFK85nsIoouZUVRRlCPL4+wVTuxkUCCBipjzh8cjKiVnM/tVZQ1IQUdLUTwE8v8
YDZuedA3lv6tm6f/xd6ZLbexnVn6VRy+6r7ACeSc6Gj3RY6YCIIzpRsExSETOc/T0/e3qeMyBamE
Ona5Khwl05IOSQA57f2P619rA89taCLvVXwaoLUyqkNPCKcyduHmASt+Nxul0Srb8LYEZFa4vaG+
1qrip0b9ALMFCrFp2oRAkqVQdwzalTspyxQrwze7Mfvklpg0uG4WhaclTJTAFXjQVjKscPbUz5VL
c4Sax0O+soSXr0y74RaxU5UhUxRdjpJ56J3aqF1ks28HPSv0L0CoD9soNmFanaC4UvDMsLcCv1at
tMbeZR7qfKgRtxpk+HEteXlYrfu828EaICpvi3WL+Neunasu1IeSM7aovzpaM3UFVHwzhCfBePVK
iMD3TIu30KJNjQOfBksKndaLoqxa2g3ISUqHPoLBk0h7bWSpTD0hBnFHMWFgULZLhssui7GKJqzb
bWfkb0mCvsVVBtL8ZnGgLwRx1FQfrXkye8hhpNkOM2OeXcbZHJ7LBXqYKyYuK4hSKrllINY4VO20
7rR6vlWAWCE8jhZ0RrQQssoShjXjjgCXYdsaMqPFFGe38Lr2qynUwwe07aJsW4dyzjBJnJSyixxq
3F+Ohy6I/EkejXEtFcEt4dM4cxezfoI+fBjUt3k8pr1bx+SH3UyOnJaC6WqRyc3zQdX72xqn/5LM
q3jmd+YsvZoSoyEw7Q6SExdxSfaA/p0wNTDmooyB0nGQwGM1Bs9x3zBXIUXB8jB1BoxTcZOjWpGA
hFmZCFC4o8lMIuJUtQG5rEftuki166IxQhToefAL/B3zigXZ6Kf+CGFn9jxTIWMng6oNbLw1R68a
yJgXHiY+gr4tdPktrNgHutohY8LJUsuO4Z4YSr2jJr5XambE41RRNuO81i6HlMRIapWZgw/to3XQ
JMlt1LGyqEtIEFOn885Uyc/SSHPlcqQKvxySedEfoFeuZCaYn/oe9Mxsjo4yguFo0yaxhQUYl3+s
q8Dye0c06UIfgXb9SUtKktUpDPO+suumco6Uv4RIi764PQxnuj6nXSdxIJp6MBZBDAHo8qTBKA8l
vN8d7Qu6CtAGRXAmMzTwEIf6A0lr79CMEkPysAb8/AJPWzPvx9XAi4tBSmZzxHl96MLDj6sEswS0
W5emiT+vgniXjnlxBvdw2rgUR4GyRNAxGQwbnd5GhKWbkAFxGomqbiuZZAepDEm1YXpZqnerBgrX
M83E077w+xFF79IwULQAPPvtdTVhNypo3uAA0svZuFnUqg3N/5mDnPacxEFojMI5TN8dcOHJzSOy
zEDUCajgkSHyI1mXu+gUy8Cn/fwp/ehAzGmI4VMIaRmp+fZqIKlAhFUAMVRqyIzn+xFz5ru4zUpo
h6MzLfUfHAxeMwkBKWb5GRE5QQFFwwymlQQ2CojePZDkNnF2LWStlXMMfN9hF7iBGn1lFWIzEOwg
w769rjn8rQEQc1bf4+IyO3h6dXeA1xXngHpUgjyXqa10JED/8N3EyHGJQJ2YCji9wGO1CIL5gbwo
qUP0U+ty/jAc5N7OYnSvD5BSnrmhP9hjACIZdoC5R+yzk6sMKdIi7McyWcRQxOKgaqtVz00p//gg
ghUKpKEY3//2VmpI0dX9kS1mSJQimjLWHCVUxz++4hcwCTKXyf37fq6rpcNa9wq3LjMv0+4661/U
8LpK7n/+gE7ZAWTWBYfBCjKNwhj0aXMVBi/Ub6FLtuWEVlkU39fH/gnvB24nWStRtAfU4ynzhPGt
9mAZKN7Hkb6VoQui9HQnZ9zmWa1CpIzuqdH/MYkqBobF2ZkARoUWFVDDE9sSNmldtkQN1J+kdFlk
lOy7schWFSgdWwFntPz57RCP7mOrWTSYmQeHBUkCMM+z/fbRSr2h5HLBLjHryF8Eo4041C6qFuSi
4xItCebEqi9NnDz+/LDf2wE4KkHzinEHdvwp8+AR71/GRsXGL1Ifz+EMEENrtX59aEz37ziUqjHk
wK5cQL777RUOcCXAe82ySikLx3SFwJtIFWn2GT8kdtq3dxKHADIUR7eAmO9U5wj2Z6xogR1Vysih
Tes0LZLA0uT2FfTJjSQi5DM75jv4r0HgAC+mwOxoQHdOx15NQb05M/DsraQq1jhIfgONuUiBaJXP
72op/lTn9TKgrwF7oqfEVO2U5jqCFOXMqXx39e+c0WIgjAEI/Tsv0s2gUkWTAPGMI1erXOX93KZV
aCkVaVqyzM4NzXy3bsXxNKwEYyQGYdTJutXoc82rXKZr4Cb7ZjNZpQPa76H5g6gobjBRClycAM8Z
NzVOtmOmU0DQyRtsyuEZ7I6IqwJcui602S1B6NE2EcH4+XL9Lpw5OaL87XJdZIqZyjTxbD15qRKm
ChL0dRSaELPGi9KzXlLcpw+rFqYBVUCCgOQSIGLfxXP9EKMBVSqbwMQDF3m7lvTDTqlTpyBHpTyS
B0t5WnhBMfPCQv26YP7QcCWKHfz//4r3POcFVLtB2LyP+/3tO/813z2lr/Xpi755DzOCvx/XeWqe
vvnGzRDQGK/a12q8fq3b5OvnM14oXvkf/eWfXt8/5XYsXv/y5+e8pXTEpwXHPPtmSpJH9e8PVVKg
/pK3zfH0HV/nKlXlN6CWEEWpKsOEIuP961ylKv2GcUbHUcw9EMoIj5DlUID95c+S/BvkdTgMjSBn
LmKOf5urlOa/LSQ04MV0F21cKAn+yFzlif8nTdEReobMgk8i4n2ndf2wSBbg+NuoMWCVkkB76iZK
HZGRLs7stR8eBfw+2G36dOZc7IwPRymRc170I0cxY3XcBgCn7xOpks8YKtKokyUP87rEaLLK/RFj
7YsTdFXShUdF7qkUxW2jgtANq1FyiuJg7s2WgoLPiDcAaYBAtOSQbwC/1kSdQwbV7Gl21pLVdG12
m439UUceiJTyojsEsrIu47kKy3ZQDYaXxQbjzkc6N53TNIcFyk1ZO8DkD2fnSo2kw3E5TUPrS8ak
hokTNIgAFzR6c4NT6eqCTld70K6PIarnm2BRKAebZttEH0hVmY3OMw2iLkoTDeRsGYVnHQGGZ3Ux
1eZSHRrJh7W7gviNLtBozUDEXx5ytVKsXO+HDS5fu0Ys2TxewuE5vx+hdI0tU4/iu65LF3OwE1m+
U+W+SbwmKMFzzKJ0qP2Sfn8K4mM+MW6PWgXaxmj+UfQ7dDjwaILRxeYHc0F/FUoqw+UDie9yoGh0
n/VNZzLRftCgfIrpi7rHZHGI/DbVq8SFeDHrNjM0/wAVMDaY2RnTHKtKppqx7bVUVZ/UHNySo9dN
nt3Tqy42VTSp5bLKjXGPZE1a4dN7pbOSxQj3hiGPR+ryQVY+wQC+eKqLxXCXmVXx1qWKnvKbBqmG
Tk4+H+et9txRAn5ToenJPgmWvNIukqGTXClD+XW5CGdg65CCa4/o8KBx6TZmX0TLQoan83qhg63g
wpIO9YzSrMvNPEI6wUrRko4degWt/LmphNAJoEgIDhu5oY6mSskg+/NFWfTuSGYWWTDfLSDdmg/R
sILcpUNvDJE9iqdB1NDdjqnmPZqtSRgRajHcsGWhR5faFHS/Zt6x/6uXv/zZ+Kl5dpM/3Twl3dNL
Xn200OJNXy30zDQYcAesCX8ZyAgxaf5XEz1bzH+TiBEoQzD6rkEtjEn5q41Wf8OkM4zKmwA7v0+C
1fgBYb6V34Slx0bPGYOUyapORt1/NvpOTPKNWRPxLYRKqD/xmQTM3yHlDTTHRmUCPR11h9sWTP1N
DOrgSa70aUl9ExHk+YFJw3bBYIhVV7B22l1nSlvyjGrfBMxf6ognYA/VuYCKybMOVjlVGz/lhHYb
XWfWHXm3YLgMwG6j9FRr9Uqi2Omg+JfdSVpy/CxUiq5hMsFOBWEuXWlVMMdISPGmyFNIBoOgXx3h
S0GUeQjJ/auSrnluGF+YDIocWTtOrZONnR7R404qtz02EVrqdGUfwiPsLhaN4vFR6AIiHRzq8wsY
a1HRLad0dhVVY3OVSqn2UhyzUnUWU8gYbguMdQ786KiCMezkkhqvCt+dK01Jjg6grKVgO7UaEIh2
NBZLWDtoE4A7pDUlDVH5CfMybQdZir0SNq3Px4Ycym5A/vV2glRVZMejtngo+kB9QqxmXFMwnDtY
3f6z3KJUbhW1kvN5qhMx0WuBCyxeZlky0XlSRnSq4kLVAItImNUmDJrLRIaih7Y7olPDPIxcNILm
677ofMznmoo0ujG6+QYMpLkN5BSl5aZeKE43Tcw0l1DwRjYzyukF8OBoh7LVXpWT6AXgKxCbqNIj
QJOLHD5MdOURktJmyRzh2xBhPaNo8yeYUml/y90iXDbZAAhmbB4HCCDpd2WzJXpVwGGgmuGY4J/R
EvqUIooeUF6HQATQwQ7UctVZXdcFbwfF1Px4hh4eSpF3sVTt6nkzv6gOLSpBzLN/7qrwc8zojM0U
yxH2xiaoN8asDMGjJ1QZyh5tsdI4+siQrcmxM69Ps+bi2MwuRr3dBXUCI16cUu9LTZzqpBu0d805
GK2UeuPVoZzrF3E2MwCKHevbyYBWB1Tf0dLGPj36WtHQFohD03yYJklxaL3SDyvG2ynMA09OwmLZ
KM0BuFBmSoz/M0Bs1U09uEHVKLT/Qk3ziMxvOnhRffC0FBz58cJsgI0p2ZveI2M0G+TODerZ7FWT
alrmdftUZVFEbbuhGTdeJbmi2eATaa1JXbsNG6LtCDSNjDoWMERCAa7aySTlS6nDr6OGuhxYMt0u
ozbo/iQ0EXGls2WUtOMqUCC0lMKi9jLqeE4PidvQLK5qJCw9A7z3bVwuXpl0A82YyynyF9W+0Bq6
U4VUWmBGwLIi6z65lZFP11PT0h9NUc/oRH9j5haqNCx7Ol6fc9hcH+ltT5AU9gK7QGHCj2lHwK0h
X+XzOBfwvNzBSx1dRgD6S9qrqZek+v04CbxbTr8ZrkEobjupVh4rlDpZQHRHYMtCYNRmXh91PUQC
FnYqS/uq1dhN8UxlrY6A+jRoHcEXa4Dd6BGDU+vsSh87ezJn8jqozNBltA3axKJF5TKTgZ8jqmkZ
TP+71agu7OOMusaoBrWXHyDCgvNTB/VLI39xD5+OtJ2ZUK07GfEN89iJqYCjKg+36oJmkjOVRzPY
zXuz9lRQ8/5MOZKUtaNxrdJbcszCODT7QQvL9aIs64cxUA43dOx7FUn4rnFLCU42SH2+xECGoEgb
4zW6NMM+SSL9JueaIkfp1WEfH0M9cgIJaO9U1/lNUCwOt5BmTWC0m4VvVk3tADyK14RZtRNhNTwI
0xH4GIfZdS8EMq14SCePhCCCuXSSOiRas4XfTRFNrX6QtvmQFKNdJsPC5teZD0oBkDFyC7U1acNh
TWlj2IPzR1MuqvLuVRNhK4x9xdMxg1DVXgzZ4a1dmEW8PwRm+QCkrmAH64V+A7CilraU0mD4/JAq
7b/mox9pVqTvnRsxO3oiFKoZl6BI9m1uIGfZEXxfp3kwbe0KOM6sUqfG0cTr9CivUShsERqLlwS1
gQvQEXwBBWwvrm6zvHwAXnB0dHOq9z8/q5NM4r2kRNJGwi7pNLaovn57VkrEqE9IpAkEOVTsYXZ4
0JL+fkLgC/mxUll10nQrTSO7PntWWIxgqHKa2OHsFjnAnaTojUVJuKW1DZkW9URH1VIKVI15C6IQ
oGXdvqV5Pll1Ha3F4vn56Z/QVn89ffgXDIlqq5CFJ9b5mHDplVEXwUHl9FsERhdluO7H+iLo8yeg
d5GVgIjQF/k+KevBKuSjHyVzdQUCzFLoFLR67Adg/wSK6owMxLclkN/Pi0SBMS2ZKs9pVUudwU7R
aNCMCVFmeyiyewgcFYhypdYKDN1Vmm75fit+Lwr8vsC+hlP/Vlo4+fb//QeKERfH5yqv87fmtBrx
TQHjX6hkIXQ8/v2ShZ0/5/Wf/tfm9TU5ZsH//tOqTp6yl/pjfCw+4Gt8vNB/o8DJ6DH0TlQi3iev
+9e6+cuf+Y0gLuK56hBF0D/4t+B4Jkm/gY/hPRQviYBFJ+334HhGcYNuJW+gSE8hA8TVHwmP3/su
f6tzCQkmWVWJjWkIwQoMTdW3a31SGVwaFors66h6aN2G9vVRwC8Rb1nRftVTJ81ukgzoJqGiOseB
LnVlo5PqjgAi2Bpw15cCSmYJErKj3U3LOQIi+pqhHbV1ddU1VQh8nLK+6SJfmfmzwxKx4MywtXKb
yuBkTSfUccfrKlsp/fagr/rQhTObAFBv/HTYFBNzJ96hWx7HWyb8rfoi3Bj39W36Mjxpb8NT5s/U
3Zheof4xqqv0cIb49r0L/LM7dNLkkc08AIeoyj4sLPXn8dV4yD+Xn2XUwx7mr11oGV8QEjC+5J/z
z+1rFlq4mukL4XJ4k9oBGJXxdTyS5FomZYbW0fJlH23a6BnacZrnPlox0P2MkTfmqyb2pWCptZ+S
2dvIsAsNF8DS+350PqzWH3gNRRiwn1zSKT8j5qMGKchD743Horoyk+Xc3Gizu0LegxPfTW+zK/Ox
3aa30338SXEZXIo/IeJe4jQna1HaczHjYRXX/cEaCRQquDQsoA5npsjPnuZJkfm/6TTPLRDzxF38
CyyQc1bBPHHg//Oswrd9unezuVCggBOU7eZcOiU3SqWkZDZAV3ySapPkTEpQKmYYDsXAePyDrbrv
j3ZipP/Bo8liX52YB8G8jX+hLAOl0InFY9YpD9TuqProK/mj3buqHTmRw6a3Fy4m3p740uyjE3iB
EzjaGfMEQuXnJ3AKXUmTeELSKVR91e/duVtC04HgUGVBWdYyCvMILdZ2nlCRsbtb82l4gf1ZvpNL
gI2Mllqo8c4Y4FwXNyRNZWAHk0/hEUTvOgXnfHCYJyzv0tfgqpHsVLeD3I7vZjvKKM3meDfv4bWz
+Dt+7ZbJ/PdvVCC5hsV0QR9Z8JCCgTXQlLSqA6r3btQw8WXrt8G2eUNaeHY3u4iuEc6uc0tZB/vg
0/RUgHhGZXTXO911oKJhaW8PVrut7oHPM/e1NUC8Pkr39Uvnx5fjQ78JnPS6tPTEOl7HJXBna65Z
t4o35BRT7Smxc40Sgk1DfvoUraTQgXb6+Bby27fiOXsuntGi6AVw31KQzd29zHcKbrdzR4kTtpXi
LmE4KbCT2Ac+VzH9iuKMaWWf5c3RAcfcZ8wFWu1N4x8KB+n5cAOBamL/3Audf8wn9v3XY/5XfMzn
rImoHH/Mpv6zrcm3SdNX26lBEUpX3ATMdSoeWXaDZDJbp/qFHLz2ssrwSglWx6in5aJSZGaq1HMM
kucOedqw+0845Amq6/fL1GkQcq2InZ72q2NNppilZKpfu6M9OLV9+zC54c4+p3tx9kAnzuHvPtAJ
ifjXK0KP4aumo/qdeNRRzkPEx0rV7w6AvBWTycDMoO4tq9FSZujJq4shWBqLWqAbD5M3Y44fYoiY
/lY1mq4mzUpHzsZ0NSphQZlARZ8JmWtYFMLS00csb7Uri66wdROTHB3izDnEt4Os0hCIwfz+3Nqd
CMl9fzknPjyrY5j3jpHqL9BFt8PemgMjJmsCoQGmAYEVht4zB2kBnBkVRsANj8xRDuUex8EUkQrK
YrjInkDeMosGv9EZp/vDbfrxdp881yBN5gtE2VQfHo1iRaejWB0Si3pidFNdmo/60lzKjwW5gXnZ
f+kuBr+6OF6euUc/iqo+nMMp6Opf/JGfyl//Vz9yseJOw7yPd/vEMOfoTM2haVH98omBY0YEiqe6
tcKL7IyjP7e0TtlG/xlL69y1CuzDBwzF332t4Ee+v6nAS6jGQrjI/05sf90xEDH1seo/Ps7ty0v4
Ra1Pn+5ubs5UJTTxcE4f3sfjnJgThJ71biGOM64ZRFmFdmnN1wc/WDarL8WqWqmE7bpNgLyqrcHy
Z75iH6wCSux+W+wy6+lp7bgz311TkbUkItPCelAt3cqsHYBPi6nLc/bl3Amf2pdqMNGbwL5Qt42v
sX+QWLdXCy/cS/Qn7DK354zr2hncM1fFurys5vZcpeVlHe6M1Rk7c+Zc3snVPqwGkCj/tHM5t2De
/e2Hc/l7F8wP/faHBfNOBPbhOFoYUIpMWTCd1+AE1/XnFU4m91W6sehq9Oc2/bl7fFJC6CN406B2
UP3GGZ7TwVlcJreQDmoyEGk0Phz8Hd2KhhbJUjnaC+U27ige2qUDfUFCunQOQHxux7w/iA834L99
x5x9YqL38+GE/9EndkIF9zVC+bhChHf+cLxabwF1HlkhGVPe/py02D4sVdWR3hQ7jK10cmb/8Co5
MZf/9FVy9iac2NX/jJvwowIiCGlaeNT8qSedCiQpUSxNfV2ovuN8zq3PTKT6F59BfDmPXuRYr4Fr
1U7tmJef7KvaVazlzc1OsU1rdJab0X5cOsu7yFr+3ESCc/2Rg/nbSaknQOKkbUyIPzipuW9YlYOj
sfUrzRq88Fb329HqnLDju3qdb+o1G/lRv6i8+RVNomdeCVfFcmTrN55i3c+8FwhUP2kOowLLg10u
Y6t0zbsDycnVwb26T2xpr7vjmnrJcsWAmW06+opCmj0sTefoI7Fp88dtLH/PALg3bELvdbI7d7Jr
p3Bfqw0Yb/V2T2lq5hI7v+YXB0fdN9brzPZXsQ8jHTdQt2z3U2PFfHxsmy+m85rg7VwbfYjaOXjh
F1z1l8CvPdgWeLHkH+3nvXZhpdu96Riu5q4WeCjDhkLG0p3Ecmuvsearzjb4scorao9Oun/YZg9H
Dqk72rWxE+UyyZ+vHqK3Zt16D509rLme59h+1p3tp9552JnWA+Ut+2F/ndo+857bzMpXvZPhjP0H
frVlnlJbr13T4uXKOhG1t7mXrzJrvbu5uoLwwmo8mGncTe2Kr8fejq3Ny3AJDNFr7cqp3cbZtPbL
vYzpT60W5x7ZLxrvQ6LVrZxsyzCf97hprYtkBVmeg4NwevvxYhOtKqd0qQ5dhttNthUfVjiVF676
dfdYvsHqAgKkt8d1tI1WIApQ5rNhpFlH9swb9jLlw2g7rpVLcVhxhgcbxkz7PrYUvmLrZfdJ85F0
t56Wb611fz+/QldtsOaWVW7RJuAeF27tzB/dT/GqcXWrc/PVJ7AFDpN5694zLrjNM3uwVoHlj9Zo
LTN72XN9Z3bCDyO6DxvhpEqFXFaoS2J3albtJlwpF3DhrXIfmZGLwZk8Bq5dZ2/4EACuP9UrV1pz
it7oubZzJuo7ZylU4XQ/mOj/Ektx7v6cOPqqKctmgE6M+yMW1eHCuOzdi5lVW6X9WXImZ2Gl9vpp
3Nqu4rMHoIDzgv12vb65OnN7zhstca4f7s8vo/XLaP3PNFonseM/c1Oesw8nYeU/037KAlPxXdpM
W0tHyZtwCwnMbw3EDFIo0IwYK+HMKmfuC/9Yu53Xea3bupMHKZ+b3g/e4NF7ssXvxnWJl2zeXyc6
UuJ3EE96+VO2kjzJM9eTI9sQ0XqyG9qpG7tHN3Jmbrc0rrtlt5zZukNA4yz490hErV3R8ZFbUL5e
dt86g61b29ZxO1dbd+5T4MAF6ApPqvvRCmW4mxEv2jmS1/NTBtQd+jTk7EQMCVEN1nQXWaF196TY
T3Aavqf4BA3+K6DGfY53vI79/bXqNARGnXWd21sZSNh2sYPs0p/sLZ42s7b77cMnnaJAaC0Twod7
6Bas6d1r46ZfNvcasQL1DMMiAhxtzbpqrRdxb97ECd284b75fc/vRVDx8vJCN3RtR27sBV7ipwSv
sAl6rVe44raETn1XOqOne0xU+SIoMG2Qxv7P/TbP88yzPgnlj+YQZkGVU/nn6bXcvdY2+SOevIIr
F09yA9s/ga14jOq6d4tVtmIOYzU4o6t4c1qPMkWUgij86GrLxAvc0Iv4LqO+nrqhE/PAFcfwQh6/
+Fnph96MYkbkHd3aTvg9r/aAarvTEp4rfjss4wty3mLhzC/hxuvcuYeIpQWOejs+zqCOqyz1UvIr
t/fq1eSODpH+wZUtBAlcALVE0wUxGBfDFxxMLLUDl6HzZ3SJ3hyDiBsMmp1uSle51H3JY9yQ33Re
4RwQSgNXw7I3eTK5B13WsrDtDDyNGy6t8na+mnZMKG7LlbxtfDt0A4eJE5shDE5HWmcIq1mE527p
Z17qetDI7Zrd3Js72ZpPurhyWsu0w3XKu/KNyRIWoWfjzO2EQJLA0D7eM/XjJG7uDHxiRzcZYShb
ZR03bsOt2FB3IgCVffhSXZ0/BhdE0C42D4WBpbFdbI/ecmGjyHs7XraedVwFKxvssR+eWz5nTcVJ
weqXqfiXNRUIUv3cVJwmu4dWncVHE1PReTWGonZ1v8PgD97havjdMRzYSzI2QvxGezz4wj5Iztwd
2YEHf26PoCQyJ/JSf2Y/dySsLFp3dVTs/LEmHWidyU2dI+vZYBMmduKvneyiuehX+iM6uZZqHSzJ
ntbjJbADh10RuJmnED2TX7B7R5vmPx+pXs6tnfwYXjd2sl6sGr/x2Xye4oO+WkHDtaKpb5vvOwdr
5/7cpOrGGfd5yvBRdZGZhX2l+ojyvu/oljlj86K3hXtsXe158jqnwC1OnvaYrFBT5a6AF3eEnRRf
uo0+rN36iZNy92pbdROn9iMv5L4F/DeElEvolJyDM/Bv4OZ+sD66iceUnS99EbY3xrJm2NfIyf3w
RrwvBZ0iXnu8OuJ8gdQ55QXvw/ZKX8QnSMvIK3l/6PBsXCZbnBk3vNukvnjV11fWr+IVOV+hJ/6G
MNg7rqVl6fMvRzy6pV37Ked95LkkXmkn/B1zZrELeYbHOXGNTCY4iddyBsLqwxvGdaQ+fy5SX1yP
qFwE68iZlrk4H0/8y3lyJTmvEkd+/3Mp/IR4H8Z21y1TTK4wu1A3UmZAO93ex6uUmGE72SJ+SKzF
lbauV8l1dK0+5ivMN7612dW30rp3Bs/0Kdi8BzkDmb0IZjS+JKf1M56Caod2jJdrXTwG9lt3Ez9/
t9G50+wmF+tuC+8i87yCpViPA89gzi45uIXd2JU9d2DXvNZs+O392And2f7oIbDthq4TXcElbM2c
Ge5duK4Sh1B5B3dcJn6ASxu90Un5XeOJWRLOUeVcO0+46tAXdQqT9QWzpZtdj45kb02veNMILA52
eHEgaBgtbU9vdx04N/D0zfyEKk/mm9eRf3Rw8wf82sEmKBnZW27FndO4k7RkFlSBcnt2YfiavfDL
Vb2tt4Z/c8HQPK6KSkiPD5U5cRRenEfJQ3qDBV5yggXLXuyvg3sE/BR7ih0AhNosN4tVb92LKzS5
MZwyp+8s2yX9XFxuywbhbB1mt5yc0lbhGlcLzmDhL1wL19dZlkHVYLLvlgf8PHHZklL4ql4p63or
+fKj+qw/1874HLAymXTYmttuuSKvzm1Q8BbwJ5vwK7U2lHKci8l79Dp3dsGjJfIMfFBq+9l68BPX
fsuwD29viX31QjvdvrnbPUXW3V1vvRD1HXhgNgTbd/rO2YhoT7Im61qUWGrrVhyl5D9yjoXQsGVQ
7hGx3v1iWTmUQRyxzEq3Xy72AU/Y5E5Bvc7C0YlkO09zTF5eedSb/H6Zb3IejLCF4m4deDQl62C0
jg59IaKeLcArynu9p6zD5ZonKcLxnNvf22Ix0S1nCR1sRLP474g3MGKEgS2JM23Dz1eGL3HjlLX+
OKM0lPlclr2THc0euTFbO1yK8p7lLnxXcdPL4PINWjeCiANrP+MLXBuXIAy1wk8XPELD0d2Qj5md
KVkwWn3G9ZyUdNTCPBbdUNMnea/Wla78npOIDSsiVLEp6KC85yfDo8g9xIbOdzgfDxoCV/Mmp7pF
edxRbWkrYWCZA9sYfN+s5q7CwOFStcXe1e0LEaZq28L7IlntHVbMyS7fI1WsmrBjRKwesyHr1oel
DlscX413rV/dJE57UfuShbXjdVhCX9rkPnYayxxhgXN8lbB1RL7UNmOBEuSLNGMBg+LlcCXfyDfH
bftJ2mkX8TZYabvuIfcHa8a7Fq4okVJZ3S/IDYQtFHZYsjg3YWXxDLEfs291bOHXz57xXbBVrYqM
SSWGZdksA48Z6venJAqMxNYbyYVQ8773eBXl3I739PvO1lfDBsvsJzeBK86xWVKwdSjcNS4RbHYX
ONBgetSlH/qHym+dkrgT4kO2ucmnHtzINzEvEZt4xGlPrKanyrYJqyuWJ8+JJxj69ZeEpKZw5Cvy
OPa/SIEiX1pRDWUVUi4V0S3/dp540oylEW60hBoIflNPF/9FmRGXXwLkqSjGkp2yEIkZ/OPlSI1z
xidmfsK+MTGPfLloRWCbRFkV28XNCFnVqMBzmiKoHp2F35NuFW87sJCesRVFWuPdjAXE7vzKka2c
v0k3PBGJt5RYB+6aePvgTuQKC3IOxRJbWGzXBQZ7QZoacEcSkbnZyj59wMytDnZKOsOzYiWkmDaR
8JJ4ghgVDQxE4j2R7rSruWVjwdlOxrsrer8zyxkfaXzqN7NVyGZ+//KSdec3qDdnuzlgyey+W2sX
PC5RdLfCp9kVjtw93Og0B1hKu4NjrvjzvhRN4KpfHSozOg8xpyCSCG1nOgp/hHON7w6r2TWOeZPe
dcthIxyzWHDiE2akJof3oIKgxMuc41IkgxOb6AuZd72qGX84WvghvsTTiDDasreVPcN9Fgv5SFDQ
+yEpIEEHtyDdThftZeEvj15m28lrS6Ha5Oky+cSTE2bsyFJu/NDKSst+MVjLh/eHq16HPt+9Z8jl
g7jbeEWSHSzSrXBDs1vxWvFT066X4r9hiPfla+E5RTYY+qRRZIO82mbZnQkIz+bY6knx91eO/SvH
/pssvXQunTgp1yPz1ExJTzUuIvgVjqMmyHsSZlK+OAfKPJ+8iLP50Bz4lbz8Sl5+JS+/kpdfycvw
f+AB239FG36cPhcV0FMM4odmynu3+oNBlWZpGiyE+QZqQE165RvExGeGAM8d46Rh83cd43wSdtIq
+JWE/UrCfiVhxF2/krD//iTsbBR90qj6h6Jo44w9Ph3RmENPmy4GOiW9rb73PYqVaJxnW+VSNFYF
coz+o0Wxgu6u9t5DLMhNDerGk6O6Mn0MjVrTRB1G1Le/Vo3A6ZnO86uoy8b2a46i18vDtKa8zbyk
q/k9ZQM0vewB0GPuBMDfREFG1Dy+1lk3Ij8+h/s6e6UnuK9/3Ss92/5676R/cOT/Q9tfEND9KOCB
rw7OHZhhYGj+NoPsq06W5K4Ri59qHfU6UXO7v3+5H+0vFFVzwA/3/KBwqKZvgAn2/K2I0rqo91GH
Wk3Ol+vJuix5aW1TVL+dWZdACdbZZXZZ++a+eZD3yk65GK7U28ItKGiXIEcM2lU1pSVrv98/J7QK
91Q1E2tPKWpaT+v5CkzqevJLR6PU33o51dHQk+x8NQJmLR0x9TGQXIee9f/Z+7LlyHEsy19J63em
ASRAkA8zZgPSF+1SuKRQ6IUmhSTu+86vnwOPqkqJ4e0cZWd3ZtqURVgs2kCAF3c99x58dyen02+g
Lrt5e9sFcocyAJ5Vc19C9+YNNQADe4hRqk+B87hXsE1tfXZ/hsT3eSs95+UlcoD9QC0f2f/7yr1H
aQN5Qa42DAgnUCGt+lt9Ru3+5h5nsT8j/ORmjT/wFQpUcPNyvDJ5OIv+7s3MYvskBEmVFbcMWGX1
6wwlH+exXw1uLh+EXN+iEedrJ335ZZC3+172DcDLcnUugX85B4LmDj0yK/A3uiFKHqps16G4sgaD
GJJ8YNBTe4mQc71/AdRm3J/aG7Av0eptadj7voT6k1P9biczuNRgjBofQDKyMR+LB+8VMOtNfyp2
oHa7ITf6zXBdr8DYMQSuDoil6RBbDtTRMPftwtqhOZApfkXVTTM8599NFPlA3OZoIHf00OHloHFQ
vzFXHahNvx1/A/tJU8eee+ao220tusLD3RgvQcMUua+qBJo63ylqRi4IiS9C37lL1xh7ttLceBfv
ggtdqspdiIqQymkrfPDxZ9o32B17pplb31Q+M+JC1VZQoQIZBX7pAPY05xZwXKqeB0CMrLd7rInT
oI2frnIggejXfn0K7BI6plDZRBWw3hdlDMh8hEcFJgY1oh4lzOQCNSN4TZgW9g0tqvL442MW0IK+
UZ9/p5ejLCAixFB96JtubeF5VZEWdYMLBfkZUbJV1QFVH8oAXOpX/hcFX+pQifPuUfsBHq25Umi0
+i7B36q8rYrMHsrPqpyu4Eyq/K1A9kreMSwN1fcNOFJ95ho3/m1ln2FgZAnaIySex20E+HWNCmbt
hucDsnRP5tW02irIj+UUMPco/OItWiicgg4V9ap9OQ1JaPXEycmwhyXZbgz8GrtSeIVuZZwSuAig
GgSObNOfvbx4q7e3u/PXdPPlOgNzaSZx/6CjQhd/BLiDuzfbrYFQU9lxlfNWdl/92SPzjbo1CgXt
Vv1fVYFUrhzlRSTXq309GSXb/6J46bMWiZZlIWhOIfKYTbbHIKBfd6uOt78ztqVU1bNQgrMPqgSK
9/QUGmMHdi1ZOHdE3qXu3d0Ocz7X+x1CJ968vICAba8jFwTpYJ71N52yb9B8J0dkyDDIF0OdN+WX
5IqZ8LqANNt0m1yhwDaYTe9O5/rXhUWXrKU+q2z+21r+T1nLwxHDO3mYVW3+EHlYUsb6zHn6827L
ktrdIwPfXZd/q92/ltqdeUh/Mau+5CjtB0W8k67/CUdpyenUZ47SX8XpXHL79ZmD9Nd1+8WhkVeW
UFwSBFwAGKT+0dXjeelj6AhcPevmsQNy5yoftidX2a6+oFuAvN1XIClWiXyNL3x4csAeuO0dYPRO
eAr3YpueAtsjAfZBePcdY/c3GE3rYGbVxlxPFzkyMZEEUK+7iPe4isxRXQbBnQ3PO4yd4KYAK7WM
bqpS3iSI9NCsueDKLm5vFp/9zbZnHnSwwMwBohIMLEcf78e3Z6V1GjbKwSKjk922gMiwr8J9UK65
wsIOLpxxp7pF+IEAJN7GZ+YeK1o6IKoG5jNaqzaRDtNrZDPKFqzcCrenmgfc6Aogq3V6Afpp5L8A
nkGFXAEuAeVxDLxT3xk2PjoIcip7c8Pp2m5Xxx25xc3NvIW/1eb2PHA/hYjv3tzs3o0k9jOddZjX
gTH68uzmHnmN+wfE0cDeEWRBNptrUMkDcbTPTl5vrm8KtMtQB/HIQjihzNaxJ5ldkdLDJKMEbJOb
q/XJ6e74O1zc5sxm/jduk6sTPbbPWaKAG3lothVSNeVKYUnjywlJmnUI7fWski/PJ5e6fPp2vsHo
fmi3k0ukbDCdBp+5egbYEV+WO8ihqbTCuHo0NvUJW6fX+rm5Nc+sbbrzG5lvj5+eeqJjTzyzjpNn
i9wa8MSYbbs+Q0Lv+I9nB8P8dzI4s2JNnLNcF9AeGMNeohlodOL7Z9VMRs+ZQ/B3BgQm3yqEpkKi
Jy7drumZgo2rCD5YB+6XOnWMN3DadMhY9OeGA048ZC8MJ/mC8fUS4DTZ9Svvy/EHXzgXex7/DibR
ggnnkt58Q+vYzVKAfdhq/HYw9iwFX5RD0BglFjgDDz0kIHExLcvJkdtDClWTt0oyQN7gPCOvuj6R
G3SyZfgAXz9PyO694vfrNWbd3FXyWwGftpJ4SjS0qQxhgCj8tJJfYAvR4LRDHu+NSAJY3tvC2zXU
KRyRnvk0ca2YtIgE2AS0yoiHf7DlQ4kEsMoWP16oj3RuqeCsMPDN6vybennappLu8Ze1dO/smRr/
69+7OUPhZ+/dkvjOFG77h4vvTOn+PcV3pq7/u8R3wTrOZ99/yjouKeB9JutdSPaXUcD64VNBIUoQ
BlZfMtPAWQx6SW72bPMcoD2p3uQY3INk41foOmcHF+UO+s5FL4UqUi10LoBQ76Bi+23xmXZOpgbk
68aA/trUKS8jdBRN6IUdVxf7yV5X6crYZgDbKzi/jWaqAcOmgPPccTRCPZ9VO7+SVimDCIYcwGv0
dCkNj5kaxrZzvW+ApK8vL8GS5OjuW4RddBvrjKD8G8kUXTm5azg7gn+OJyA/RwY5QsI+XJMtqGSk
jy4SFGlUojVa6dsY8U+6jlYpINb4JLo/dDjQuktc3X1SfnSJTxxXtpi7uXA4s4hgLENMofTwZlyB
TuoRzTRK45/lMD0j3Er1XwLVf/FI9t00qrcG3cb4iJAP/6xiqS7sAb3lxlrZiFyq3oBHG99Z4sPK
a1KdOKofUf20x1Licz9+BdfqazA/GEHhLVrAAOJXMH9QFqmS4UpHcdBS3YbOgPYuVWXHyC31f8D9
0ZGEtnCBjoFu32DR47vQO5VJe/MDvU9PKQzUgHk0x4/sP7FPv4nTzD6lPk3bPIY4EURJpXz25Unp
fLkFg49yDWuZuWv1ASUj6So7eXz8OrpfDQeT68AKhN71F0ywgQ2P5MvN22kIqS+cAMKQukvvdlHw
lYf7Tl38/yT4B8dGgWPtXxppZlTLysu6IsVb3LvzKlOhfqmXpty3aH17coseIvQSoYF87/SHeL+3
z88lHLObt/t7jB54fbUw+ylGPOydKA8P/bTnp29vb+gl3G2dNw3lWPVyT0HJhvvs7NCiF6JFp0Af
XrZBg5uq10anu2A1ygWdt7i7mUX/e+1uWWnNbP2/ldai0pqFhn+a0lr0FGYx5h/qKRx0tG1KwCkL
okhjn5x4py89zwyTcYAthJWqcd19hPCwVjlUwumTuSYyOV3Q0QdHzlrvlpxtN9S1xox0LBkI+jIQ
C1MprAoELM0zC9B+2tFuk0a0cuM4TdfZhBmpjGLUKIulTdgDGMgUPWFWOxoprtNOfy6C0umysdpw
EdfS7juy9MQHHYbfnpjNXLk0imPu1VCcmETSoQ8XkJzAKU7AXn6B/GCDxt5tgTEgd08KlHB66WM+
/4IF3mf5f4pU3z3CzKFLK8FGk+EREFgrFf3FX6lGOTXOLpFqLIzqG/SBE7qBd7V7S4CFOO4D6Mor
OvYEM68pHdo6Dko8wYWKjl9uLtRAxKs1Zvo18FDO704jebOw5NK5z92OP/7c2cL9YDN/oi7aptc0
7JquS3hywIWVDnJfSHWUgBWUmwn3RQ1GwCSfTvbuJfr4lGuYypsMaILQBUBi3OKVKO+XI+2PLAdA
Sm/3x0/qsK57Jx4z0z5YnabpGR7zHtb6WXmY8MrgdiKloVzaB3fTOZhHVMhrNWTxO8NgITW2cXNZ
qThENXZvt7fKE1CP3qt8jING9Pv7t93b8SddFGT1zt8pnD9ekBdf6cyS/kmvdElNKtay9wf156vJ
pds60+upHxt9XEAGU3lxfb6Q51344XNs8+d++J5o4ohu2+Mj3gllNBiceD1MEm5LjQtMMaYEg0mc
+CL62shz1QUfOsllDkhVi5FjmK+BcV+FvMRwBoV4elEVh2+r4zdl6U7Pkb9/3p2mC0pyPkT+j3Ai
FqzR/vDevbE/wBotCslMx6ZTaIqiUkJCHIwS8wHkhbcEC1A7avStsgmafBxcxPwbDhDdiARIvPYu
gUXcAMu4Q2++s+CZLD7TXJv+FZ5ppl//yMv0KbLM/9PWTfWUhE/ZL7KtXp/aX/K3X3bNUxPWTfi9
nvNjqp/9nnjzH2u5T83T/95/LRrx1H9WWQO29pv2tRq/vNZt0vyTEf0zn/zldf9Tbsfi9X/9x/e8
zRr10/wwz94zVyo01H9Ofbkq26cmr8Kn5JdNG2avT/Nv/UF6Cf5KRimI3YUFhglhEMjxD9JL/it4
T3UQlYIggSEaoHAy/0EJb/y6/2p8CsOwqSUIPvUv1stfGXjW8G2osBODUpj8fx7B9Q8le5QUXl2j
33Qxnge61tRN3RCg2MTc+5kZCQebFXU2OlqRxdaKeUlnbixjKkwZpGH2oLVa9BjZeV46xUhSIYe2
zIZNmtGmukgKX/QuuN8ElzrvJ7BYCx5gAkVnxg9ZLWpMGerJAKoyW2u/hznRnnjJSXLGSFBjcKNB
wHU76VxrV5XGrFuSjZ7p2KRnzToKg+oKUYitS4yvbKXwsqkF/yItgNtlwXDCCkPHJGahGSiAFaxq
T969zX+c1PuWTmXwPxwMA0cpN2wDFKMGwzjyjw6Bz6aBF9ySwvb6UxLm7QOlbXoygJv9PIk0uons
iAfSS3P/6/GVlZM7X9km4NQDJanAG55pmYC2zMC+5Oj7mGFjFs3lONBigUHXmr94SpTQcUgmiFgt
sPt+3N/Yl2MFhl6nbiMKAAUY1XsZTjG/IRodYwMsvnXWnYmGl/GN1pHuJtKyIKQy0NoW9dd+MqvQ
HdoizlHMq4oe3vrkV+dMq0NbxtGY1lJLfANjthO9K9bpyBqMUcpEi5aMvmYNqNxKcUftLm9lgymt
GP2tDQNz2MA7zNlp+oavG99oXdGNbBcXOXsZi6TMXRJw2+i/xJNIvrQ9Hb5VpQgu4yDQ36p8MEO3
8Mk4nTLcuyeDCAD9A33sKqnT0XPL3AKYehzL4tkG4fhrgRwdpogT2yhPU8NnGFcKnuxoVSUTiS4G
TKhHr1ae9rlTV10GwBEj5bc46hkmOtVW9WqZ3QgC4niygGaZvLAESXst0FTiJ17j5GNrki0rkxqU
85D2a9tPgtFJ9LyLVqzQ6YNeg9PJ8bSWgrbO7/LXtNWnYdv15bCbsobAvStsHRPXwijQXB7RENNm
SOHFZyBYDAenn5Iud4VVUeT4We7rciK+HDxePjPuJ6Oj20Fdr44LKFWR4G8SijK0biOxSU1gtGxB
iDmTUG3KwzipX3IryE95WWk33dBw1JUtOrh9gr6asgAFITb8rQ/iQYIo/TLNEkzYKeNCJjTwf7ir
n7I3/2/My1fFa7ZrqtfX5uKp+BvYIAUEOGKDqhB7+WB51Df8sDzM+JXuybF1i0GT7Mkrf1gew/yV
GeCztEwLk38VE/O/LA+1fiVUEXmCWpvaBrTDvywP6JYNE/zIAOWBgww9X5+xO3MdB51DKYwc0ylm
lxtz6GfItSQNNIvJxtL0de9TcxUPWrN5dxoHdPjHMAY/1jbVb6wD88bIXIcHdZzrTc+ZtOKkfGjs
ZNiKLO9Og7QFZYNo+nQhbTNXqljNsHE2glm2CWs6y18MkyhTASUqhxIGzh5EcdKEfXMaZ2a0sNRP
J6iWwkWE8cYBotAw099jEyWZBvbLtoyzR5jwwvG1Irg9foIzFpD9EaKEwQTERNi6MW+YoOboB3Ro
uTRiu7jOhJeHUu+1aqdrWukESZ6/ek0K8mfW6hjMSUW7TmidPdSGKdA/NCWPxx/owAlDdkEpZeCA
mb5PN7yLRGoj7HO7xfNEjOud1IWH+YV1Uz/5rR4t+PsH1wL9K+fCgizxmWvtZ0iJZlEPtgNAHa+K
sm9vCxFzNxSJRhdSjrMy6Y+DtnHzcCVtxdE406l9WI1j3iu/q46MU1rZ3q3JfWtV5Vp+wbsuv44n
Xp4GpIHWr6gXyJLQxgkzHSx5WmQ6Kem8VuZ6BOryJhnXDD1oC1WfAzJnIm2NZzQIxobP09cjXvRE
49RERljLVp7hl7LQQeV9/BUfWsXEKaCSbxo6IzOXlGRhKwIrxiyz0gTFrJjYbSzMaImHcO7g4epA
gvYQY3jAfE79Hdpp1aexb0pTn5q1ObX+SWRR/Xs+RtWJkY6aJQPKMJaP6/ru+A4P3SqLMIvowlSy
tW9LeSfFOiv6qPEDJkmFGewyakyxtX341+tOePSKRz6dpN/pHP4fODulb1f1NjMFrWVr9vlrx+v8
86cOqRPUFDh7AfX/UZ+AFKo08ziGrky5dxMX8eAWtZXeHt/5AY0MRk7BBFfsnFAsH1fRAqPPmB1B
72OeybZPJ6pLElZMyNTk05rhPn8/vuIBaYK8Ik6i2ByFGfi4olcmpMxDn0u/qjBerqp9p2Ocu59f
xWbMojCptg7P+uMqvR5SMfk2k3ZsklUxJZUcc81a/45VbCyAmwHxtWY3Y0L9hQ5pyWVYF901zZNw
ZZVTuUA+eUDtoTyFpiiTQUlbQl2cd8Kp6RNNihSWBY4FMvFBzx1v1HIXmXnx+Q3ZuAQ6bgKow39S
eiKjhak1KYbqCzjn1hB7LghM8wXdqo7lN3d1r1oRT8F1gcDZCJpnGyJDlaYNabAKSK2gJ3vhhDRe
GaAozyt9F4wh0o2Gdd0F9oLCPHCUKBPYAjZEIIicqzKLV0mpFSGXrI+As+R1um6nDuD3KtMWjJUy
RvNN6ojlqQXwk1BpgQ9vTaSxaFC6A0A7ytdJa3YuSHCdgPit1DL9tKzBVPVpabRhCwgX8HhgFWYR
JLdzq2mShkljNMA6VKcYbWlEdGFfh46QQT1j1ADUNZn7ObqZlpPeCyZ51hnbHLH/um3S6rJvW2Ph
Eh+SE06glBiHCUZy5eMR+iztO7PXmByI6Z/YvqWfpKTtNyp5cx4ZqeboWpzcVpPfrUnByMLyh3aK
XIZt4CwhqOZMU+V5wzKz0aFDUhNmT2PJhWlXzUVC/WLhUA8JC+eK1p4y0ArzmbOR9WSiNhD20qj6
q8HDTOnQQwm4mt5MLzq3/DZeWFA9+0fpFKofhCKVAh5jsm+7eqdT2gwa0upyJnsvNdZR7IFfPSz5
6rMSKeA6Ia6Af6KyJ8bHFzjErG49L2MypEXqirrR13niifPjq/z8nrAK2KWRNSOMEGu2Cq+DbPL9
AoN389LcAdFsf2/zvnlJvGlaCGD2ufz5uUF3we+2EW7rYiYTehxU2CoiGPiGgkgvtIrWNUJjMtyQ
dvwK9fcW832tvkOZmHdGveL4J3DxZU8aV2Nd+Dh5+CnStPM4k33dMc3h9tC8haRL0I/Tl6J2ImS2
dGkYafot7gM/lMRMmm6d21V4MQrbiF296XpDhpFWvthBlhhOGJCukAJXdpBNrvNbb2yAGYizNs5l
FrI0WTdhyJ89kzZvBoziFedZ9DW3epPJosBT43l1sz/jNGO3Qcbh0jeJndVrHw/8LdCmNl3pWcjP
baH52KJZ+qeesILYhVgjw9LbNWY9xD7SHE5r8AE4tyRl1unxd31AbikQXPDTCHrRdK5k4Z3cJkMk
wsAnhuxqrl+kbfFojdQ7Ob7IAYFCMgVaB7k4AfU9M+txEeS1oBwTtrt4PIuQ19xahQ0i2zSplwTq
53tIDYRONkGSDFdxJk9RGZIq5yGT05Amm9iMTWA9Ru67aTcmfMFAHHBzBYXpgyuPS4/ocWYhskQP
8j5BAJWJQnzvW04BpkgK+7oaij6V8M262hF26jm0InYnI0sfX4ygDjf+EEc3JbebhaOeNXwrX0Cd
pE4Jh4k0+Dzx0BYGa3K4uLJo9OS0Kcy6djwj5FstsjMhSZZYFyWHtEmDRwLTamp/uKw70wZkpgDO
V/ohF4McjAxxWCIC76YcLPS6HZeIn/UznhIZSovZtuBI1XwUu9zS8zpDTg1HlOrPdYm8Wlxo/A1B
v/7aj9QE6iVqX48vekgM4fwjGkHCnunzJhYRJCEJ8hFHk3PjPI1a5qYkpNupibWFWYaH9mchoUCQ
l7LB9TmXeBpFiK8y8OQFCGSJNZnSFsNNFeavI48uRZ9PCyd6aHOWsJFtYghAzLkiNbyUp5Gv0iVt
X27rguv3CT7oTO0whAtyf2gtpJtQT4EzYfM5qXKWtcjv5jXcdFq0J7TXTNRBjOJcK6clpNLBpSDK
NgoV0CCG+vw7/WTB2k1dDpdlaihmf6QE0gHO4KJhS97ewZUgi4zjD92ez7fup3SMxg5xFBsJYNiw
q42k1MJsGwSnSyOKD6ld28amBEfxCxv7uK1AGDbPPCikXhTxxTiwaY2A2Xw+LvAHVtFhWHWIIJI7
xjzQoX5KO1pDPQUlTa/iKs63E6nT37EZ0K8JdDObRKDCpi7Du3eEelZUaz3EYUBa4yQLdOMcqXuy
/fxm4JXAKbER6AJh+HEVKDJkwFDtk7ypu5vB1kfXL2194eIqxTPzR3SE04yppDJyt7O9oJyX8ybR
MAwrMGAUWfrm0faahuI815BKOb6lAyIHLYSSKRLVsB5iZj6iqR29wcBiMDDGA82FtbZJ0G+qQP98
ZktVWpH3RqTBuEVnCmlgmmVGvcmlIL51Xk+DtbaCulsIdw+cnkERLaFkouvqJn18R7ymfh5NiGWs
hIitpaFoOQAhvisbK3V8o9cXkqV7TTN7XciggeQPkof9kZkdGexajDgt5JmKzAsdkcX6V05Zc6oh
IX0zFXR6CeOJ7lDxyzGHyG+7bY/n2xx/j4e2baj7BblkFqL9j9ueDHPwPLh4sgyLaVtGOkhfIk2/
b5ogckav6ReuwqH1oDmIhSn9pkHnbkeKO+IlE3btVyQ7qVCEX9t9ENw1kzdJKGzt5vj+DsgpKiKo
2JoEuRm6bxt/d8GrbkAyfJ8n1up2bbU2dWnnmyuk2h5+x0rInkGdYKo7ktIfTzKMGPFEMsBVJoHu
9JyCtCfqsrOk7fpPpy4Esm0COS2IqtLDH5fy7VyjPsOdLgm7ro1M3Gt+OV2Y1rBUpVGvfyakMFwK
0MBtuNlzZc8D3Y50DytVehdfwyrsLKGByIZVKNIEwkzdjlTmtu/gnx0/zgMGACku5LgMZPmBhZjd
+qoZ+hjFFS67YLDucAZohkqCaUE8DogjU0UuPDkcjx9Uve/EAykN29IM6BZLAAthadMDiu2p9Gnw
Wnv95xU08hdQlkggWHD1ZzmM0pgQmOnQmaYfFbAFNnF4EPvOGBGwOiKbsiAmh44QlRZVSUTJC+W8
j2KSTJOmQjoMgKzK4Uvii2TTtwCWf/5FCQVVgaZHNm1u3OBsJQUAt1wCfXGHyjdoH6PF2ODQVoRO
UIKBjwhlOYvrU8/L69JDHJqjSH9hFi2/rAilq+NbOaQskPVHdhW7ET9Zmiw3SqqVFthDEc1uWGiy
06EE7iCnkfY7xBu5EG6g/ImKrjnTFgFrTPhmcOinwkPjoD/Y51Gr8YV0sbok8+sLLx65HVTjkGOd
WemqsmL4tZCAIczDrV9xf2XVIl93xjSd9GUO8hWtOK9IDyHMzcUMyYHV4b3BPYDdgv6Y7dEP6ei3
pMMVTmNynxS1/xS2tn6V2cZSE/7Pb86C22MgewVVL34KWkjU+uFYc7iLnQXgqhZ2uyBvk81gdP6C
xfxZJWIplN8psnBK/6pHeacy+lIPppBPyFhrXRk4vcEzpy1L/hRqgwCPkEqWW5lUJcP1cfE8sLLC
geGewRDiTGf3uSqnydSsGtRuFvc2MYLgXZxz6w4xqIURhLkRruDthe406qjiHF/75wNGQAgHDGUa
VNFRI/q4aztLABtCdCGbUA8dFZhtmzjyT8ZcTAtL/XzXbYL6omUgIhQm/vi4lOdZFc8ZUlpCa8V1
nPXNidd0n7cvCC5QckKllOLOz9UWkqxFNCTYEBt9UC6NHAzINl0CHRzYC/A4KJXCKcBd32dh3gmL
lQcjFDPccT3Rmq1ZppM0mpSsPv1yIPrQIiibImyfF1G4macGLSwDiLcJIzWbDg22Y+U7dc2mk+NL
Kdfio0YB6k5nyKozoRISM40yBnqf9siTSz2tw1u/ba0vY9C0T35fkxvo6GDVBTr9tCHDoihKwpih
UAPlPJMIX9iJXw1Icvqe/ziMUyizTvOfj2/twLuCmwFIiqlgd3DKP65CR42FQp8gEQij1/U0MhdF
odH9PatAJSN8Qsw3X6XIzViLGqxSZZG3wmsDhCFNpoVVDlxXhU5EaKYqq6jNfNwL4IFaEDc65iT3
3bRC2nJyDNuaHGoZ/UL25kDaDtoQgaCASwMPez6XoEfVbByRKJOlyMtMAkuarTQRt+hAg2N5MsAC
fAt7Zq5qqoFIrtfTF4SqNqbIDKzaJFqQrMyK918AatTdno/s03lipa1tE/YPSXrbmqtNMx/ZAH9Z
Gn2bblkuCJ4kXNJaP3uSWAX3AQkflEtxmB9P3K88L8R0Z0P6wje/GkJkp3E9VbmTkCB1YCDDhVd8
QFyZgomqggqi8HlKcLQa2y9KvOLCN8lFnxjTOuDRuFBQObQKnCGVUEDUZswLKuhQbFpA6w0Zi9S4
w2M8tF67dPMOJKOVIuY2UqoAXaBK9PHwBojMyBtVxQDr/UUaWeaJOWXFrq4ajNgVoZ99TeO4cKo0
yy9i4icvUxy0sdt3UX3BRZAuaLkD1weZBoUUQ+4JKd6ZyIyVxWMGSyh9BJdfWCrCTW6WzY41k75g
1A8sBeOD3J1SBzbc6I9bZ4nwSaUD2xGlTXCVRnVybo5Jve4nr1q4CIeWQhoKUBSgBBFSzZYycpH9
KMEBaVs+W2ZWb8bIK92uS8JowYgfuA5c+elIBsIpQ5rj47baXhs9AGGQ3aBetS2nIboMNAEGwc7U
1vUYLhVoD8gpaqZItELnqbBw9sZshgjEoikIqkuPr6I8DLcmGasFXTc/QZwZYOcolxpIXiDPOtsV
cM9lIyqsMrYoBJVNYLrE8sPbKNE+iyE0CHoI4Okh3Y9Xpc9F0BxR9qvjBAVvVO0cLSbRaqibYuE1
7ckA3ttztQxSwQRuFkXFec8v8c5ByZp66uIOy1ixL3nKN3EbSSPEDKvBcNpKrCZbB4a6QM9mhLF9
zLtTIGagyd1Uzz99ungWmHhk5Tnu1TyDoidjNxGB4i3PktwB4luHmW/AI2sbzSeVp8LI4XyRRQEq
w4T6/CievZk1cRoCkWGlRXRqm0F9VuvJUil/LpRqFdQaUGjdV9jZzKMwkqRMQ1x9Wdbm8Ej5WH8t
WfbwOYcCi0AkTXSewCHjkMyPWxnLNijamjCZ2gL03rEOvnIeftZtQaqOQi+j48VGlhSLfVzFLPom
G3ocWGxY5cqEX3vGMzteei1srjfUOgAhGIisoHxR3/24DjD3aY+itiFNgJ2/50A0PnapSB4nMxep
nHRRvDWFPdzFhWc/GT0tn4wwj1AX66MWY8wBX8NADppmlSxzMV5D4fFyS/pEnCbdQMRtnI5F7JhZ
IapN6KXaiT/lhb8VYdFct7QTgxPWqAedwAfOzrMsSlGeHzrj+5jE2rQK/VHbZl1uUFebRqN1MlyV
GskxoterAR29rVvpfXke8L4sZGkGzTej8uDnpcnQ+tui74rKgQ2xtklVa091ayex7Lo0Ys6gmyFf
ZySJ0TSfWOPoby1PI6aTwyn1rwa7jS+TUYz3HaM5mLp5zq8CXNx6ncRZpK+TtJowBAftFdUJYUnp
ySFP06950wY7awyL0bHNKbxIq9K4JVZDn4peZ7UUSTn0sk5oCo5ZuC4YVs+H5gIOQfzYW005rP1g
YHRd2QO1L8rIg94LQj2PTqI4SDAuFJ6dv/GsiBVrwxpsTcZMnyap0SJL3WYwM8st0IzTbXTArfy7
oOwH0LGbBfqVfLtLztIBhXwXPWFpDt3d5pEsNK0qHNMs+6eCFPTeQD9M58SBZ5dyyjL7lvHBrE+C
Op++B4YJyF1tD63uQL1VNzxI4mvWVUUia29IH+C2hCD5iKrcc8aKM8wujQtROjyseoxZspLyQtcM
dq/nWZ3LgZvxPcG/IedNZ25rLdYrYMWtsl1PTdSB6dj2oP4joJoTt0mnGI7BBBi2zPK+r2VIilKT
Yambz16U6fedF1b51m8zfEUn8mGEj8zLl8yvAu8CyKopdlJDM259EpNhpaeR91WUY+dtBXqpvoiu
ta7RT2KcRGNrn4QBq04J2mUcA7A52QOL/ThqnnmPFH5tSkBQ41RqRtNXjjcZEUpAYdmXjhF1GsY4
CZoOmxqZjRcyiBidOGk/QNgtK9SgBCvtWXUTPcTEAx921JZJ61iAfICRxQ76LxXvJjClF/A4ZS3K
Mj1F9swfpUlVegzRb0zQEtWJ+67OI/Cx4/u/d92QpJvJs4bzzLYqMLM3drRNSJFg+KPOIrzuqKK2
zKxyeGmGRDz3DZA9q2ggXrU2iij4OiDZkLleb+bXJoA2lpuQvMKsCTpYXiaTrGDoxIqKNlihXDGd
V1aYDlfAUZhPQRXyxO3tjGNsVmw2zSpvTCAcWJlZ5nmkW1F/xevKMG55QqfAMa3Rx2Uok8Z3Mhal
hpuYdg/+ATMW2Q1wEvW3QJWoNmidCHXgcXjnfYuMmqQX4RT0II/WqvihYpZVSH8o+eRkZTh+RXNR
mScyi/PIeiwnbVpTOxzy88xM435bAHmYoVpXd9+qYAowq0CMCfRDk3XUiXkR1LIeuuqhJUP3xac8
HzDTw8xPMiOyQoD6ais8LTiaktyG+sKUaZGwXhIG9xl4nWSA84X+kt61Kj+0pJ5VDUAUU+d15zwg
Kd1GYZud52WVVrJrIry8KWGPaWqSHfR//Vg0KaolllHy7f9l78t2JLe1LX+l0e86EDXzVVNEZETO
WVlZ9SJkTRJFiSJFURT19XeFbeDaZcOF088NGAYM26XQQHLvNW3o++RVviTlJ7k6TevQSxStwi7w
M7RVM0fEL7XLfe/6OC42X4s2h3QU/zKGseO1Y7x9WF3CltwtwW7yFhQ1pnX0mVtyz87xj4FOdRul
wzthUfvAGxUHORv9yR2abcAzaf1eUEyznuRQyKaLtlLt2dQWmPKlmmppWXi/jCoIymXYYQijLhCw
WzFHbblA7Nsex1QPrq22RZrgBFx0aPtip8K+uLlZH1tiOEwn3ZxFrypaXZb38UI+NyQin2eDreDG
kHgL35NEoBU+rU0IqlNmtLl1WL+2sGIOPnlkXQX2fxakBRSfPK60i/kD8DR8myqcNat57CV42CQb
m1zRQT+ytOs1RBbcZIdAo7vJ1UApryzp3d1M93Uv4xXlaDERX22V2kR057FGvrA99XkOIVwa3ySd
Wb9DwrWrwmehfeZug1rjoxGD6k5qmaMP41hKOSc3xg/HH66dpcubLt5vOF/tngvawK5xJZqCCktD
Y447+nlkZBAP/Sxt/IwVa0j4TQh731YoEWSnePF8Ugpf+Z/tjl2g7D2XffE6KPdxfxvce1ETLHmL
KUEYFQ+we8cuE0HZy6bVvXt06j4M8YTAGBtmQ1S1WFDAwoeBzcW+yx4f8DiwpIL0OH3aGVjz1JCw
LSHJb25Cz+e8UH6G3x61vaNVnCTyC7NmMocMWhxRJpFC77GPhp3YktmuDtWoAc5G3Qpolu6w9G0e
Hbfcbg0/KMvZ40KY3SscYTNMj5mLjytV9DnzOQbOaJdsXu6Df4pL0mLLqCJseY9yY2QqOm5kVKAo
8LD2abqvReQT78w3uXq53JUZjnHf0ce9WeGh9LlSd2bY5juzpFFXRN3eVBjjNlHMQ9LJAz70fSuE
wAH/lYRd1xQRUPwVPlOo/G71xqfmfm+I3fZ8MU36Ixpiz6vNJjP/nkAW21caFpPo8zYky3DAZ50u
976JGPYOgq/0Nki6PoAKPumSJxZp7H0sSYyrO9ZEyZsO+OaqyHhGHYJ5gKaK6T3ub70hcOSJUhsH
B483XXBCyzOZUwenp6xJx2xcN71ubeHRwb7PcrHm3vUmfJJ70zQu38Yuyo7TsK2katIGnyo64lh8
Mpj58uPfC+K/NWnk2qJBKwASH+3az7RXyLnGdu7gY3B2qrpgjAsetfw+TWz78O+X+plfQbV6JVeu
TcvVKp78hFt4IYFuJNyjPIXKFOdSkpTJHOJbjxa61XPSmBvW6uCkpdsrrY2o/v36/3irEC0A4LsK
IX/WEFjud7wbNdoYttNaLXH4QTXhVmbDrH5Be/ytl8Gtgo1HS5/gpEVB+9fCvONiClwGWfLUgAD2
SOQOSi7bfwlR4IFmQJt8mH9Ar0Ds9tereIkvmtTi5Ar0xKs+RfVlTLRANOWrX7S+//DuoOe84gWQ
MYFt+AkN2f0MEYk75LsDj3zA2SHEsTFjLs+6JLzDRob5YLvsbk2fyhsbN9nXf393//RAfyNzIHkI
AAD9dH3Ve6lACQdJedaog3ONrGwMGvXfr/JPXwhsL0AtYB2CBOn6FP7U30sz7uikbJR78ySraPN0
FaUoLJxt6H/9hQCcB5kBBgJSqr+1iPMSGT4L+EZbRvtqBytwm+g4+/7vN/T3x3a9CnwNONmALv3s
wCcpQQUDxCkPGHTVwZrB1rz1yy8e299xEXK1hEAMj79ggb1ad//83BjLoD5ocRlPD/Ye/Xda9fG4
FlBAS6+ctczuNr0ZVBrrdpeMxKsmx7mXxxCbnDK9rgCaWwZ6lYpfkCHXJfAXxAa/DCg7RBEg47BC
floio1M6mlBA59Ge+O/tGnu1jwO4Ng1K9AwetSVPTPcrIcg/PXYCedBVKgSk9ucMpoY6M+FIve50
RBR6nFDEb134i/3sH68Czx0oOXD9yc9E1saNXbBzRrkRY1br0X70/e1XhMXfIQZ4UwHMwEMN1xFu
56dXq3eWtQnOB+j3ad4txLyJSfs50Tx9nEay/X5T/98B/3/Bxv1p8V5TXv5Ib7l7H5He8kGw5fu3
/3Nmov02jX/OYPntf/wjhOU/4Nuyq8TIBxAJIRxex+9WeC/7D44BrEKsLtA3wIOwCP9IYUn8/8Ad
f1XkYw+ACTjCKvgjhSWi+FcQJEK6A2E75NL/jRf+N2vl/6626y4G5QTUcSD6E4jWfsbM97GZIrSV
GLPZP4+3CLoqjufHc4kRf0jh/9PDefj9D/1zqgl4or8s7evFogRWOKR/JHgUf/syd44uliBuogCt
5xSQp2mGrhKqYb3mQnrUOzg+0PPstbCY8rkjr2RUrM6QsXIaoD5jd7ttsx8Nn8iPTYvpxmMwSznA
RvUGDuMla60EijwN8/O+79shFUo++JBXnhMXRG/Cqhlgq4RXJF4ksi+m2PmfGbrwzwmB2aKw0gO1
tQwCEodIBDg1t01hLsDAMdRBwUSEiYnwaD1b3ht6z6mY+nLZ+wXjDtJta8o2XOUK89aYkHrkffYW
mMwT5bQE61yZwe2mTpqRfpdTk9jj0sbtVDWNF4UVdT7ZDjNQ8LRwGuBhMUMdLCqxKqnqVo1bfPLS
aM2erqEaDGYcsiGHphlT+AlX6IZv/NQb8PhMq0o7httBXGnsDw2gUl0mg2qPC00cLkG38VM37cO9
hRAIQL/NvPUoskEXgO2g7ZAIRUC2s3Tr7RhnTY+Yj3bgxQCELz2MYYSpjsHcYRqGbdNLP4ETLVBA
pkOxIXonqOM10rygQ+S+LbsfI9JaJi4+yHVK54fONmQ5QQ622DISKZ1z5rnhebI0uQ8CdBvVJiZ+
GwD12SDPHzZSB4p6a56wSHxaw5jJm5lKmELdvpNaaxd+IcuYZI8DtW6uoenED461Xqpo94Og7gff
Iv+Qd/IeVm5hXvZpA7g4UilURdOR6tOC0uuLT4w7+NCJsjx2fRsWYu5Te577OfvURW3Ki75p7cHf
NWBLdMjhh53MDLmQ47Q8rlaGc2mmhL1QsCckTwNPfLUytt9WmDneJmf9W/T+7KjiNj0bj49eboAm
pQBw1mzMOz/ZT3SQ3gunenyi26pMaR1Ly3Ds1DkybY/RrUMaPEugoHWjAlTbaPtjpLbblr9OZFYP
8xQOSd5Qi0mq/Zr5uW572+eQ6Dfv8ci2r5PyNAZ1Zno/mGnyMZcETA8yTjeaYKRpn0Lro0bSFJnn
xPu49/yY9F74qoihcTlkzfR9BuMVFbJPE2gjJ0gxitmm720XX9l30kyPbI7lAdxioCrSpem9oiJA
TDT39x5gHSUIT/eBwVZiHKDIMmHTv2ceCcyhQ8BPPdvN3qIXCR94AtNebeNu6/OZMHGbadR4+eC0
Wa4hMzI+JVM83Hobh5JBYNl+SRwBwcPHlfyXJAdEqNhlodO/ikGgmv058m4kfPGhZiP5MJeT7x+T
+Y8IGaSKITjsHzbGn6qC36+ASBS4dKFABe/21wNba64AwuAKGDsz7+nRb/vjv2+9v7rCTyUBlcaG
o8QVRiSa4h7SRf+/XAExJ3Dvg7H/m2SX7K3G5xITzM0qvTiC0nr+xRV+E/P971EFHz1IMwg9wSbj
QIS8+qeGopV+p8K+wXewTNF22xnpP+96zD6yNvLI2Z+VFLizdikCnolbEbGmCmQ63JK4jRWAPt0n
tdrM+HFTUP8UugWZ8DaT1R+PAJ5mcmhi5m8X3/P7sSQDl8EvCMC/Vma4A3w9BBYJMMdXmefPRbdC
sL5KVIpJDDu5+Mu3jPKbaPKryUa/uNL1hf7lWeFKEOCg64pSFAr+Ty/ci4ju/GtSSODkCwRn/XlN
90fRjf+dEOf3W7o6gMABxoho+Vk3tw+Aehl8JchgScoR6FZop1dG7du/f8B/f3LQnUM/kUKlAcXv
z4twS4YJ5keHwIZkKMPVh+xEZJ82kRw9y39xrb82INdbgsIMBfr1b2gsw/Cvy5GlfIl8JjBePdtO
AuGggPI3JHUF+tz9KoTgN03jX19UiptCogy0gFfrzPXG/9S/cogUomzrQIOPmBOVvPphiTOCgtFQ
2Xu6Ps3tTTZeQi1+UYwRiBr/9o2g7oMABAI9qGvin79GG8m5lQJ8gwpi85KSFaikm+mQFlNm2nth
KSjyyQ3pN4j7hpt2EftTCIdvtWiohktI5Nl0xEHP7vsJ+pqCJ1J0BQDMDpVdbLw3+CyHwxpLfywC
HIlnWH3lB0cDfC2x6RfYdhn51Oyafm7ggGE5Ij/AKgaxalhJksEgXG80rahYmFhXRq2cvaKHaefS
ww15QprabxykXb8M0oqkTtvAfkhktqXFrBDqNMQ6e4rNaPVTCygSM6YUgvVuRr/xw3Mrrf9lkZI9
DLzR4PNCkHOFTbz9xpcpEKeQUfYUmvY7zgcwQZsvDAX1QWWWt26RewnLLnm2OmHB2WRQt9/QrVXP
arfzdNpkPNdOevobc+3yEItuOo1BJwDTt0MVLSO5zlxx3VQiTCOYD6tJwtswgkUaZzCVftGl2eTn
cK17UYmAltSvt4nILz3zBsxwMECQgftzsEHAX3Upm0CNoD7d+t5kZjqrVoVlp5T/SEOdPZA5mMop
jZJLtjdd4a0op4p2ND2ordif7gM6rWO9rotvnlsQVZhrqZQO8oTrabvVHmDPc5toKBILgnD0pAA9
yM1BBx0E62ACUleG/WSfpUhbTMABtPCJ7vSmx353BKnT1F02h48oDOmzFdjDD6RtwOd2aeEbD5kR
6HZevYQ0F2+mailGCLAukkEYe4OXGdRapVsJRgwkxdQ6TPmeW0TzRLIXLxarpvIUT7ZaBNg+Loby
K2oSdGl8WVo7HPYs8V5lsMMwjugmXa1JbyJ81cncPaB4SAule5XVSZ9AArKwab41CxSFGqYani/h
zE4B+JjpySzOl/XWOGrOIx7lPe0ydQLIhMNDCGfdC8e3Ex4s/jgkKHRk5KhVBgWD8ssSsaEyQbuf
IfdKyk1L644QD+FbzkE1Z3XrJspAVTMLKsFPhxtl164/xGq1A0bwMKCV95a3uv+6Ar4EwLw1i3d0
4J7sM1wt/buewDicw61JT4PYBS83Og1J4UYavyRczOyyhFf+lzI3YhZ8Mvdg65ZeLmVkNMXceZzq
hwg92VYsQNeRnEjm1DuJ2U9MOaG+/Cg4naOaBdqWYRMutYgcfe6ikdcQNK46hz1peQ8GJGREnrFH
z9n5YYN0BOVzJH8ExEbH3h+DGjb+7NjPs3nPFFwhccs0Ftc2ZGtJooHOJaIZDNIgTbMetcu8D7rp
wUcKO/pp3rem+zYZmj01zcq8wrNi/wiS0yL0UA77OwX0PxVx44s6tWt8owO5I5EQu2696mZ5S8Iu
e0cAIxF5upnw4IE4fVhNj9/hxVBMBjOYX5bMxHtPdReSg9DMq0zrQQgiIjB1pQy21qsAV3cWsQCx
WQ98H/Ql2t3HScjufYSC70JEv3/tWdJkBzuOdKrQCitXRGPn28PmBX1XzLJhHxybWyhYtYeBBmMD
7aiPTZxV/uCPP+yiMH9FhpY+rcAMkoNP5RCffSO24L5LmSYVCSVkMDyel/0SR8wPcggQHMZlxhtV
R4/NCEVNGrE9osO06nYm/WBeRxPbRpTKHyLFyoXJqETo1Yw5BtiiQXF0PkhzcFov+N2ihCfBvvv9
tspPC7qlwowRtg6R2C6plxU+6nPYA+U9IphTYkrU2K8HoYg9BA2UK4c07advyRQNLk/7YL4Z1Qwu
0TgITdKBIghg9bX31Pnp2NY+FezDDqf0B2G2uHK9kDdUIq6xnEzblipb3Gsmw2S/EM38W8/tm3lR
s8+DgjEhHhav7w4mDMGyGwL22FDZBXXCdxlW/tRl4YchW1ghtlaeh7md0yMiTzJyUqCa5opPbqcJ
MkidtM/o/fr9ZvAZm+oUYpboAVMh9fi2NJAb1BELDHuETH2s/NH4NwY9IPk8mI6IMmOxih4s6seL
IgNo197u0RF5GEFzDGzblYjVau8IolaeBHjaqNgT6YIiI80KkwxbPBx2ym1J+57MeK93aWScQIip
gyW0Nztpj8jMcDAv8kmi0Ursdk7ntT1OGsqFW7eCQby24fPJBd70PMqVSqychQ3nFhkXa5lBlvww
tDag1Ra4Ud44JDG0RZRS1+dkac1YmGbWSueNR3tWtC4Zaig2/RnrO9v52Yt3CHp64BdPK8VqOa4c
GYFHnA3zMQbwMoLTnfSB+W38cWyDbsx7gA62bsi6HHdLxo+tZ/e3HRtACj6ciVp7mUPwqdevJzUk
BKskQchJzoOOHCAcNQ/Lztb0MspuI0W0upbUXG+zyidHwyfoVQWe7AayWmP1tQubEVTiGvYccu2j
JWjCChNImmo32YicIFQVh3TsHcYd9RvKkXyOE7T8XYwdLN3JdOj2HUzisKfhafZXQi6cJnbBuJQJ
QTXRFKWy4mb1n8cu9sRBU7z3XPszTe/i0LVPHpoUUVu5Rx/2rnvCNk0wbM1fjTqqZjP9G+fQEdyN
3tAXqRbqTkmED1/AofmAieZhNucJBjrAHkkPkGARyIJDwzs7HKbIhQEs03sIxOq3m9XnQzHtKK02
TKweP3uQEWDdrRmoEKctHypItyASIpjlVYUKMdRfEJpIqhFRyQmAKols2Hgw/DI2to+PLAs9XpK5
JwjTVS0F1etRpPQ+dCTWGBrRvKOTV8hPhaTj1YJKxjE2DzS7S8jej+d5y6goYG4LMO66EUiza3z8
EfO6x2/71YSeZ+0yHVbiBxx77czJsdUIWIE6zXBxoznvy0zZpavCUfP2iTS7WUsgfFwV2T5CjOmJ
tobJfUcFJd1LpoVen2GpKAhj/U3WqrkUwGZK24ZH5cfdXRft/NBYiuT2ZVBFQ5K2brH6x1wZaAmH
fduOGzSa1YCgLExxa5Pswsng6x/KgxcnWDVwNMUww3vwPIGzloODSRs9ro9Q8CmOoOmA06OJ0wVc
mvA/jWqTHBuJkZUHw8B51BI4P0Ts0YCEY39ztU10NLxZ4CfIT5ygfs315MglWPSMqpdF68V3iLO5
pVCYWchi6fClx+GKwsCj7UkgMKXPJ26TM5jy5KFv9vFhc5iJ+2752rav1BeyDPROexxpSfqpaSEz
6kK5VwO0WygmPP8TxptkWQEkWj9uiHrh+YhYsnMwkgygQ9ZPFRhwRE2pvsuCGvK8sOhct28nuaJc
RPCC3MRNtHvNlzGAr5OMgfA+oY0yexFBgec9p6LLUmBOV7Ebnr17X/qGu29BKhr1hcwTYbVJR88g
L4fN43OMMTPHdVFyghSXdqi1AOOWE4fQuQTWR6sgRIxxrtetg35Qhy/GjegTRum7GweQ8OQRhgjo
LGq87IITYy2GjrZ9nkZK/RARRFsZkM186/kJ5NXZmDEXToRRJa6K2BJSQu/EneJ1OiEXGKHazf3G
/OFF6npBKa+BDOWMrlgA/gZb0/1+zTfAkqJuz1FH7nsZ7m2DdgOB0I826FWYW0Qz32WqR0QlPKV3
xnfooaLR/Bgg2PqAJZcdECuRnTWVQQ2zm/eDtFhZBbZmd7L+NfA7bjrln/dNhqganWi/JpE0B5jj
pPfBQDq65f2UNZhS2BNBrjWqXxNIgbbSkT5eXyWNCLow2mc535ahmmNP9znarLmcF84veoCoqQIn
IEixqCk4NPPW7Ce2Q+d3glslYgXRo38YrYAsEZHKtj95iU0hK+pVKy7ZkExhDnGZfGNzKoYCYg9p
q2U3k7hws9vzhJgJd8K22J3QVEEINejQh3evt+4rToNeFHwfQ5ZvnR/ctOradzGMTkZ069LVybCm
x75dbDH5MtFH2bcQ6GVblAIcS4L+wfWD+qJSvd5eqbxDk3JaNshl3fJA8Wa6GI/ZN39d1jlPIek1
QSlMsmDbbJctrRBa3avLBBQ9vVka2Y8vi8gAT2JQFSa+q1DytxBNMS9Qi6xP2zqEjx7kh58zTaBg
7LZkP7edv5zXeIjetzFood2KRl/c7tZCsBQgNLl7ShoI3nFMRmzKQ+O5s7e2zlYI8N7uEJUnjhoK
TnvtTZBQ3SrYs5lc568S6aP3EIcKfQLqyL9EbaSg6WnKBVJkWe9If+K3ser2TxAWz2kZLHN4FbN7
aAmd7j/2CwnWIsSxOxQrMPohV+veoY3B+bPkjQ5oCXnWXCbweuAI0Km8hL21yamnqOMXHaNmoGYo
oQXGP1K61oyvS+22fniSZGsryHjSysBEgzQv4WcHunbt5x7o2ot0csXighiyUMvAHqdZ+68zQcsq
dp/fI3jfqwaoWv0coAHmis4yBUBH1DkL2HzX7fCylptsFSh8qA0/0kSyH8M0QAAVbHQ70Khzd4g7
R1++JPN2AK09u1JAcHfvpig4cGhj9Ycpit1Npzs4RDH9YK+x5BDQNUDtXYw2+ZrowLvlwNYxvLT1
xSNK0umTWQlUwgw3n4+7RgEUhU1rsE200JCtS4xOE6RQcAJljEkf66YvHPnjF3zRpLRT1Nf46eox
DCbyYqPhuREoE2KgG3kfMp/i20Aicbn5av+BjYbc9NTSqG6Szp4c6neRcyh+P+rZyO6APy1ClnzI
ZQmltc7RyYZfMz+FWm5W0wnhGMQWQmpL8n5GL9LADPYpU6N3nDYJjMrbtOmKUMPmlyNfaN8q6K8k
NNMLRh0o7AevnsdpHaCTfINyO5pOgfYUQHOViBsWyKykQzNTRHEkiN1n2fbJm9vxKVHI6I+Rg3Ye
QNZc7NxAwxxCp3A3Zcl4XF3In+ZmSSsfhFIh0mG6X5DDf0w4XRmGyyKxSqPfG8tkSexnY2LIptNA
J8d+w/sq8RHEpu46n6eV9D16wOQ64uV2ww8omBLNByTxZgeEtXrQHjUE7J9D/a2C/txBu3WEfLs/
zZCPN/lvPgphV32DxP/thYLKeexgDoEIL96apGJslHM+xt5ersDhn81gk8O+6k0UW7KOooCklR+n
oAFiMUWY+9UY6I4nQ2yNICUcPKmbGgx/aczKy7GDhDiafZcW1iFEIp90j/sVA9kevSDr0CYrjCQw
61JmEvRhg6jPQ2yxr8XEyTAHfIv/SdNxfB1cH/ADx/7hchIPbR1KR0uLB5EV8KiuF0GQHVusyxx/
b5ErXuGkF59NrIuFZf1To0m43srdxOW1eP6QOZ4+Y4rraFC2poZ/3TMqPzqMuVhrb8/84QGPA8sH
+j2HsQjbJIvFZDCHLPvo3ZM9SUD6XbFB1AEbJMFRAKfBkfWL7y4CMt33iUUEmzFw0XIO0VjUjHmz
zVG/BpXvuE9LSlTaF93c8Fp1EPt2i1q/rtfsBBolDxHpW4wVkOikcuLZ9WJWLJ3U84NixZp60AKq
msQBmXJjYMNigSP9jYomemu0g48SV7sZMQFDnDOsLgK4UpssF4qjhe5MADJuB2FTWbaz54bufT2H
LK0gD2xYLcFL9/kGUeFezeCTYDZPOxUXHkJ0L/EKErXIwrl9TGYH05AEE4/qF19ejkZsW5+bfc7l
q3cBkdePB59I/wQTGA1qjoRDoy/IimAVHb1vi4NeJZ/Rj39vTOKRymtGUggCqWbczPvZzukEZhLO
pe4Ida1+T6MRQ3fTKSphEmCYJLcQXNrq0GFl++v8GHiS3G8DXhzlvqk4HW3pj8yiHiJLcxdNDP4B
pSD7KXwBUeOtZPplkuYdExrWWwyJcE/RStkFvt8duywBtXYTH7pHjs/viCScAbaFCPX4IZ1j87Yz
kaY3/jJu2G2hjLkFJu9QHk5omrag7U7QuESQmsYK+nwoVW9sJmwVcLut8AMMyzeJonLJ4WlDhIrE
p5ET65syAzpVQt6JGRxdwtfXBXXwl2FK8B5mxETqii9hN5RdNlGU2z56sluRTYIeEaDMTN7Jzaw5
yk5129kMuy9Ktigs+t2JD3QkHSkZaJL7rVvplM8mxMahkLmHoU1UreldGA5Tna0LYicn6O8URAex
/RIYy9hh0Kk5Bd2g6aFBrf8On1hy6OTK370wymSZ2oDcNHu/+TWaB2cPTNF7LMtH3gE56KD2hLpu
i5sT9LVRXFPNBpEL1Mm0TlEP3UrYldu8bSQte9nOb5KtUTFrDRJ8QArhxxktDy0Ck1mM6MYre00A
wqZginodPsHamJbN2kenZMTvr33rjU059xnKpnANtCtZ11gNVXwEYDC0yYzx3y77BkDz+xSMj03H
EQSstyy4dzGbSA1NfzNUbdoMzyF0bQcGWfePcOAOU5x1g8Iz82ADESn06Bix4uh4cT2HDanxOqg/
lY4FeAoYj99bmY1+gbZne40a6C3yJuP9mYQCsfzGDCQ8Bbv0zcHsnlmLzOp5rKIxMTw3kVl4NbTj
3Ne91zlezTDpqGLxvbV52QZ4Y0s4Y/e1BsEMhS0IweY2gwCZ55pJrg8cWaAXjy0BNNxj6+ixG4Hv
38HHQJFaPsebAqPg2FcCcBz+Gm9klz4SKi6bqHXpMXSu9+B3CJJ3SByIzTHUB35HjEkxBzmJnUM1
r7IXmYz+Whh82Rj4Y/A7Usx44SdquecVcwyQpc3HTib9A+IYvBQKtckA+scjy9GkwuMzdtpilHao
1PsKmG7/tqDRGh5W1L0ngT1wOwoIBpZcyyB4REhXwsuGC/LiXavdYxuFRB/phEQR+CZEFXneeD83
iX42hMfAzZVPvu8s7OpNEGi4oTkegcFvoTSFDyn0ZcBzr7dwToBAE79GbcJuo3VpdjjT2/lRt4E5
WkgJ0EbNdL9fGp8hjLq1dyLUa1ekZJMAFPwU/xV8ON+EM/5ceH3MwwJcbQtzmOjj7eBjUE10RlaI
V3aJbl4FdLDl2Ig5u0A2M0F1ugCFfzIBFnbB8BG/jrtAydjunYfSAHl4r7Nx3FUcevKu2lfP4gNq
gZ/mxmv7VzYDDsDenHgwxgxNuSeRvrRLg4055Qqxr0MGBmja3nExDsG5l6lnb/fmD8MoYzBrOLG+
R2PfPwxwX5cCe8VyWJMsq4YkWdAHZ7obzxPgwufF7ZEthomHweV/SDuvHbmxZU2/0BCgN7ck01WW
99INIUvvPZ9+PtbGzK5iJpLQOQ211A2pe3H5WBG/CbXW+ps0vFxt0WulyQ28uu53ijiN4dYCPxnZ
wVSYne03VrIfshjsSw5k+pClMdydCirdLvbj8luqjdqN1woQ76ymfxIVMeJ2TbrE9v5YRSE8pEJd
bSPrd4gzvaVVkkuhk8zBQACaQOcTc4FyjCT+qaXewgR3iFBEyTIvUo4ApIO3yAuKahO2CU8zsWI9
U1O2XsgK3nVB8uxJWpy7ih54pd37dcEs5iBImqHloVFExzQYm32d6wYwlXpsjyOGOdxlnmr5W9Ua
y+oKvHtTHNoI3P6HJ9Gt2pRZt8naLppgUMSdbFfyJPhHEZBSvkmzqblWUQzItsx4SP6MJ0VyJ2bg
UoqMwpALpiXw+MjAJ0E/UrUCUVIVe5Ga4WM5X7p+Y7LydKuAe2Oyu7/rfSdFDhoKVTgzHNRNWEnI
Z3KjyM91GmV3nZERCUJnmCtXvN62A7nReBcZCfdCVsJ0sGeni+hKggf5LsVyeBT6tB7vKkiEkg3/
pZSdLJCufCvqQxfjpVK2Y+oRP2OpzMJtVU1J/1YU1Cwgt/RBuKsKhcu2Co180wleT6mOrM0DLMjp
CFNziB+ymR6BN1HjJ/dSo5kPYSg32RVaM7ngppkhvEx1Id6Jvj+VtogO7lGLS+RTMnESedSBrCbQ
sfThJi0m400R51S4j6myvFGyRL9mLXlb4ihxa41Nm10NjaT+JOJkhDRNKqo9ta6XvG4n6jmJAjsK
nXRj2smpaTZu5PuR/FwSikkOwqwQPTwAarTXCoND4cjXqRJANLB1U+C4TvROeM29odxHBleqneIm
/ZOJk25Co47i7zHdBmUeysITRdGE4koXBxOJO0N56nHamZOOXu3GUk1CQIuqPpprT90BEpYf7ye/
KKqdX2vTc6SFmHAl/TC8NKMCkW/0leuRdPUDVfToe9aU1R43vbQ6GGlTxPugykCBDXB7wA6So0y9
0ag2alJHT5k0lqbd4xM2uSQmrKdUJBy4SRqhTx6b3DMgWM0oedvrTAnXklYvki3MVYtEYuYnItGI
of8VAL0kh6YvGoo1Keejo0BtOgQtMcTPgiLO+CLomRQ81h6sN5asr8D9GlVS+ppZ9S9dF6Wh6w1h
9lL3iGNuxNoki051XRCQqyZtvp06SwgeGq8pKH2Fcf1N8f30UIhTsFfRPcptNUqm17BWVHCPQ/wU
aAV5JdXrcaAB2NmSbWtlGARwA4fKIR1TiNcNzkbhLYysQHwMgpEVHrG2jKPGlX1I01EKrxAZznmT
Boy+PZpy+wMEZ3MrxX0JoKu29IdQ5hx2+rJJ703fqJ8Unv2qrQtdEV55jV48+D4GPde9LGfQdHP/
m04gVNvd4JFrjCBr8cCpxx9lbBaG0/p1CMC84nJxZO7t4ShMftg6kuoPtZsPbXiv+Mh8HBLNK/O3
cor6WzhSIq9xP07eMhEEgi1KdfPcaHr1POqGQhlYLwSS/WF+ZU5lFbiTJcipbSktRkjjxBvCSctY
JplUtOk1Cb3kgW8XJFdVpUb9FY9tdewyrbqXdAITWS2n16Icg5scsXxXoeTuYiPUXemkTcRZImAM
dVurhNHfjbqGGMyoJGaVQWqLjOExipCTFAyxkh+irJV/qyJK2m4QKt0WyzJT/hYSA5L7HMFF2JQe
jX3NfjlUWtReU3MzvktFax5REdZIq1di6VpZCXurr8Qw5SEYKltopeJDl8uwjUMd27o0HNUXr044
YbuWA8loYMvvW97EVC3TWtrLrcojK8ysBtO43odJRnHiL1eWBHC1qEzX06IEnnaFo2JKSTwfYlCF
LCuYejr5v9zNBJCQdgZgtn0s5VK+r8M23IYptAD4BfK7VDXStT5I2qYs+F+VVO89JwtrLd2EJSXE
RO6L7VjnI6tEzTBQ70W92yjYBplXlH6GNzJF2ZbIWZxsuOvNsVIC/8bQCuNVbHGuGiq5vS361tqH
fky9M6EGzXtF8kngUxhD2dOj8P+bveRtuqK27qOqJVOVoJJR+rqyRWhXvFPCFghlkTSmm3KcvLUi
wb3I0tyAaTRRkYfxhZysT+x3HfZgHa9gmtWBiwxwjGIzdR6c/PpIPCR4CDxFUt1/VzJUW+DPItJt
+0jdKfcwzIp6D44vu4oaVd8PeCm0tpYMOStaFNLHEXwD5cyojP6Isjd9k2uNyohIpa3ak64cX8pJ
bMSbgAogY6GmhXfolRbEbW+Fyh+FbbiDGYJZgtJEVWNnGEI8+r5J1gEgi/TYk8MkkiLrZtex3GVb
TM4UnkUNNHYIpOZLOnm5ttG71igh0YWA3Lo0bd00Uqbs4Fm+ELhpaxTClogCHn9CjXCfJf6UPI/h
NNidkPbXMnEdRNWYU26bc6Udwf210i6Z0uxeg1V4M3pQoMi8SpjdMLUeccs8cVuvJqi+I89p+t+7
qZTZKJU2F7eoIrh+2vk3bVgDllbGrOle9Zwwy/LHeoA0L2jDARawStYZy5m/bPGSR6QwSa7BMSkg
A6bLkB2M/YRzwEYfix3nRXzvzTzwq9hv4segzSjLMxVH/LamF6rtfn0bIt0SkT9U/D31T/+5QFVv
J/dtdOtLOklqgHo+iBLi9GhrZAJPWB717IuJAWsdgejZHSahHOxxCKpfVRf3qaPnTfddizQOLa8M
0vs6h+7hxtS3EofEd74xqUpkjy2tPqpjlh49jrFbnjD6XdsM1YMUjkjVyGJGxaJL663lCbxXzCbu
nKktrDmmT9QtAt+qAfNPS/etyTnsYKokPlI4I/GLYpKew0tVvcPIZdNdNbre3vVlB74xKSHvbSvN
RGd6ILOQ2qGnxzLIiza/VyJVvhkyxJWPYOvy4aDo4cySr8T8XkCmiOIOZCSbSn/IW6Os7vxK1dgb
fbbDTyo5Ygs2/fCquH+qGoCUdjtp/XVltVO9KVLfQ4POIMDaFtifmLZUJN2BzLX8ChM7eANyPpKh
1xTKDmop/Whzb0LggHxkfj8UQ7yBjtpBth4Qz+rjsLLekkGsrjNtGmIYLmOrbCs1LVOnagTsH402
ouqF1MRdhMSAtyVMkExyS1mN3ARZ9+yBKkQwPoEkSKp3wh7Y+0JaBnutCuK/Nb4bwi61lC645ylv
druWeMZV6kRPHbFTLcOuVHT8N3MZF2HhWZYWKIMWPc5q5CCXxJz7YyzSXTU18oshtQPVQqiajLj4
DWhfwSmocf/JLi8ZAn5u7p5H7KSRjqBmmnAspx1KFNuZm7Wzcso1ytCg5F42BAAxib7rKJTVa9gC
ZeSkAONelMJXX1UsR93YkIPfpsyn7Ct1KGoKELkZ8VqUyEzxxUNwHM16eLPQdtC3oaVXKOoFVHxR
dmwr/w0pA/O3P05yfMiQwtduQCdW2YYAfogdrcilm9FC8sOWzH58b9AS+BkOmfKjNLtaAAyWmd8D
kE2No5RFWlHN983fAeULiyOe+gsp1B51CgFMNUeXUFEmCqL0LmpGqBASuIzetowRpWbYE9YDKUxg
ILJvhk9dWonFbeyJWMU2sPAJWNS+6O5S+MVXgdQNv0Tu1T9KXmJy2sUy505uyfM6j8zhXS4k9Wks
BSmhyh6G3n4OzwyqhaSWtuSz9RHJhkyKrsGiQaz3UlMS3VC2mveK1+QxGoK4OuT4pRpuy0E94pZB
MRmihTyf1H5H9iBtfEt0C7X0Y0dWFS3eTJNH7jv2hfpVaQf1Z5AR4DtKEnhcJlytzVXoNbl+oHY+
POBz0Oa7/9MMU9ZmVccRHsZK7gqd2v0121ppML+Nwse4zcydpLfR9Tj4/Q85akpysKL47TLc9hQ+
bJizU5oFo9cAQ7xgB+a91NVBO6KCWGPPg/kIGxfm9+FyK2eAttQiRZNCKL4IqroAdItFBNW2QcoT
rw5HFB5DK7Ct/JZabqHeX27qDNbVglFpgbFHZxH5w68wW/BZRYIMIZT5gBeb6D1DM3+43MSZMYNp
O0vgK/RHXNLuNKUQkLKiCaV4KIznbNqQxL/cxCkK2kQAVsRtQdTgf32QuT6DhYMcLExQ4jGE7kMp
ICcX70RgslOgrMCDzRNssClis8ptjn+KhJb31/HKSlQdvBCJgbHw7Ii0Xh+igGLu9eFXal6F1ioc
eZ7rrzhohkxGS9Q0QZGjRPq1QfxN4gqcrYpUz+R0JA9F6SpDwsi6icIb3990lHv17eXhPJ2xGfYM
hk1GOg2V+kUnZZ+ipgU2zs67Rzlv913WbJV2c7mRD7j4156hLAs4h+mSoPqpC4byYAg5QBJi6MLt
nXqj7zp3cAVbsCU73KCu4Hqu5ZB3dBCqc5oNDpuu5DDoNqkSR3ApP2wMV3PbFYbA6Y7gsyTSAKC/
DR1jkq8DXphJG1Y6nyVZd0P72pgrwoofulwn/WZkZXnW1ILy8LUBDLjJUpvQdsrN3O/O7VzZkR1y
QfZk/7ff8NccKqQO+Bj3P70Ga+n4rueQS3WKlR30Yabw5atmsD2MG0MXFfM/vMrPeHupR57HhANr
m+MhpCiB5IaF3JGjP9Vb6dbbC+lRt1tm4CWwn36vDbp8soMXzc/77tMO7sSoy72I5gXs20EsPJiG
kx2+3+UOWiJkVJEXPXjbYv8LKIuNQol9O9p/ezty1vxllz7aMsRgiYMKQgoAdp2T/uuX1KTdjaHS
dVtFD6WURAQ+3iJNd6oxwGUX4Q6hEGyl+yHXrzX5FFLShzAy1pzgaeTrbHCKwefAGwnFeORLv36E
lKewAayJnKei3eVB4bZi8zhGeu30gnQvl5FLBWpFpf6DUnHSqCnCShQ1k42/2JB6YgHZDSRqK5F1
W5VvRU8QWav9Qy3k12Mmb9pev6WOS2pbq4DHqs39YCpOrcTXWTnta9+/Kfzh8fIxcW4+OInQCIV4
MhNcFqyTqh4pdsL+sr3mJyKhR5HQXYtUDHbzGxPrSH8wMVNsXyw5uUMBhtKS8hMO+Ar35eTchy0E
b4g8j8W1DB3+64QYMkVefwBqXaYgdTXBtSzszkrfJUG2j8ncARr7dbnnJ1HAosnFlpCrEdxHRpMV
C18jUSYGdk+Ntq36fR6sHPknp96iscXcDxreEklPYx2gKuI86t8Gr9DLPTq5V2iEnWVoMrIbMpP5
dRDB0aIMkymIUY3ahlrTrojBZvOEuNzM6VkC+xu9Ao3zG2nQpYKmb6BdKzSKx2PPvB8z8S8aYqTU
0vplmoz89XJjJwNn4nyA2CkULFQSSOx87ZOsVV2tRTFyZvk3RT1G+kpnzv3/iZxY/gwbJ8Ji+RcW
0FIMakySdvnPhpTG1BsrXTgZL7rwuYn5Ez6dvUIkdOBZaAKzapenqB1hxoqiYQNQ4vJgnS4ACwkk
3BlnWwpsJxcLoEiVUmhmRw8hRFGNB4mvdK9s+ZWg9nSz0sysTS0j4Qszbu7wpw7ljS93zWR5tiG9
NtE2BY+SgcKBAdC+G4W2EjCc7lOCdURyZvEKhnEZMPRCFzRW6ZOyplVbDVtkwrpNPKQPsTVtumzN
Ne1kugzaQ0hh1uTh1+VRhEIJ6XRJ9mw1/9np0m0yNI/ZmNhq5q8ojpy0BOePDUSn0P5EY35xAglz
JTiLdAP7c+OBP4miYVdR5Y4U0w2aNSXf+Yj5cv0QEck4vhDEo+0ADfTrrInVULWgXTnvWqdWnyTt
bw/XKhOpsBubtHvPun7zj8txblFFwmWWHFK15XnUlile42jx2jk6nAhDblrtjzeuWY2dLHqUJHiX
sN459+CDLvpFKneUrUwHyDHcDsU3rfLIe63EC2dmijZM5gqdc95Ci1OCYnFhQsfn4SNcmyTKEIw0
krexfb08YAu9bpYDTwKVCJFqJVr5J4L8XaOMppSgQQOaTrqG79+4pVEOh2RQouPYan89pW/AyZPP
LbpsH2MbYFdUSDdy5A0rq/Nk32FvI+nUI+ZTl2B9cWz1NYp5A+YndiSrPeAcMC0ozSnPitolBxJM
JPtUdA4vjwD763SZwmCcqdyg02ct6K/LFCeHulNKKKGu6x5d98Y93vBP2/nHdmtvDwfb5peb7XbL
P9kHe9fYh93Oftzx0//7S4d+8tN+tHf89oFfH/lz/NnN/Pv85Mw/HP5y558cx3adhwd3z4/jnrbc
+Sf+dvgx/5H5j87/4v4+vj68Hn8fC7fg345Hfvw+zv8J33lcuZdOV5yi4taBrSuaJPiOLIZBbUkd
U1YF4dNYdlz9ksVp68XXnv58ecBPZ1mZ7aAUDfYxsOUlYdsftXKqGlDDOauuKzq4iNoxBdxVhE5h
/b3c2LlOsUlnGTJDpd1Fp1Kl60OEOo3ZEPUeovgBfjUg4/4a96b95aZOl5GicqTKIh3TiSDmfn+6
o2IfedbJxz0rTWI3917rsnRJEDrQHzZZ8wsEwuX2Tk8h3I2YrVkpGmjnkk8dSLFSKFFg2FOnVkfR
SxMXiEJ+NQhpt3Ksnh7kNGWh/24Rr2hEzV+7FtY6BsBoKpEMNOODRLHBDrsxdYcR+Wib6qd+5Rtj
dwSG84rVS7cSZHwM3deLBCzfHGZwqKMCuHRk6LQgE5GgJS1u5/b3/7yqkQl1eU1t+JRdt4WH6qbO
n34Lv0DZeE+w2nb9sbdb+7VwRfvvb9Pxt4Y7Xgkru2Y+k5afpvDQJuUx7xl5nqVPsz6B0IyMOjft
FlfoQEYVQFmLsU6bwNfe/JCEMGT1ZMMM3RgDCGsN3qgWFWloweWKVt/CwXC+Bb42MW+jT70oJLM1
pKpj7YZSts87dAG1EVHICoCtg4xxvlGk7HeMTZLTZ8md0oqlc3k1n9mo88Ejz7kxgqCPdMKnL0gT
vAvVji+QKMk5iJtc53pOlDe+J0a5Mmfn2gKxhQwU+Vie4ouEAIyMkbIJT6OkCVxJuBKtmzQl2qr/
l+0sXhKV0MEJx56GuxWQs3TjgSAKUaYpk5Vg4dwKwT8EaUAetHOe+ev0lR5S460E6qXMpYey8H9F
xto6P3PaQGwm3MHeEteJk5gY1UgvTEglVAB/7VrpHE0eajvQ1sQcpXn0v+4oJuZTS4u1OCAhYAY5
o9aqsxX7/cTCC/40ggpiPHWEipxw+6MG56+vObl9OEWdNj37g1MIEJHh+DqOWI+NDRBGjhXpOfTv
gFqo4r6s73t5JwJkUMPrvLsSh10BJ7h6DKprgFWttdVie8p/XN4PH3nnS9+yGAY1akKkrxgGvmXM
d35zm4vfPTRhFO0awreu7cLhKfGOXtQBSNno8Xb8N8eYj1OByFDHQ5VrDanAxeUpdbqS6xXDUVSi
RHWt4L4Gr3a5o2c2oy6pXJiIwJGiWybGWgD5aE9QL4Nr+FfOtS1ciT+QlDdo7v97U7OUnMIxI/P2
WZo4lH5fqkWs6DYF+bcuHB+KWjuCrf3lxcXaoX26X3ghzH6NaNeS5l/WlYReLks0lFjFirArS/OX
EsuoOljf/nX0aIYH8SzXiT3U0pVs7ABljhrNGE13HQwpaB/YH/m4Ifewkk08dwvPL3200YEE8WSd
T6FPR7SlCnVZdAHJOdIJ5kNBhfXgy4rQvyVNUUZbJaJevaESab6pSjNEgCsmbishjPvRoeIRHiDF
668JIhjGjVcV/R+U7iwEteFd+rYBECJ181TjsdNMFG+3IBeSv6MHjdTF70B7lSGl34tVYl2xZAaU
ZLu+ey6CCsrgoOgZ+d0iS3aqEg2AAIOwejH0yX+uwyb6RuG4OUTZ0P7xjKg5wA/DqeCfZ4IY4L+B
wGK/NlPX46eWmfB/hcRN48F3olzs9xPyEZs6F4fny+2dOSCocssSgRl5KoMq2dfpyDOA262Jljqw
SVtXiqsijjHVRLcZXRB4GEdwVc+IbDyq0eCYAdykPDvmUPMNWC+SHD1c/p7TsF6n4IiQACaYZE1O
bHuqKUpCQ/BsKVMfVdWHpVyhR1Dvoyl4NydpJfo9vfLoNyQfilq821iSX3vvx4UuyK0oAEoIveuo
Nv72aACvLPmTTUzhaH6o4EaEbiTWgl8bKYcmayMFTTyeRK7UXk0N69Qc/3XlLFpZhAkjEllTF9FK
N8I1oh7Rok0yUjUzxJUDcDlHc7oRJ3bUZuc8KmP3tT/IoCMGomuJI2jjfVGkFOeTrQHmoDZzRzfW
Sp3L4Zubw72cGeJsN0ngfm0uwLkAxScEEw18HeBJ/uJUcHRBXHnBn22GtyvvOw2RmWXFmzqUJKaD
CRM0KsgpwaiTqnsrWElOSMsV99GbDwVRVgRx+GLFGaGeamoAa8ozM21jlnH0yHvnfYr9CN2mFnkB
UBuR/ob1bGF3kw4vJQWi3oB3HrzSOsQ1JP5/23Mf6WNSoqhbkRvXtMWZk2oF7neAr5xOoZIQ4D47
3WqNg75/aj1fbmp5TX80peB1SAlLEomNvs5lFoWYWMRR6gBQlG6IlDzHy6D44Wnu9Y5Xk6FfWazn
xpvjhDe7ZswelfOj9NN1I2HpU8EIQaijGzobGGO9a4q8Xnv6nNsT86uSTcG7g4n92gxCl16Vjw0d
C3ayeIV8aWDdZAJg2p2fINWQ7CrxSodNWau/PHMTqN+C6uC196AELo/wScF2HuLPX7IYYjxYQz9C
tM+JXynITW71s3RLZ3L+tDuqKsIhuNbug425aff67biyus+NwpwIJPYlP4ye8tdR6Dq5rPHATR1r
BsVaOVYSDSKKBlqBgNUgqMzDf7m/Z5vkRY9e+1w4+HgHfJrfYDAohsGDcoZha7VXnlbx9/dRk9Hd
XGnq5H37sXc/tbU4YvF/RntLpa3RAwgf7LMOQdHQEafbBmUD5WHMY7sSNpc7eFICX7a6GFTd84Ev
krdw+jROOkhpRnQjS3lNGG+ON4j0KHeSp5Oh7gezQL2jRfsu0UXv4ItS94BYMNjPSZ4F1IRBPFhS
V3VOXdVmCYFr1u5OBEv6FdT+TAD1FVit2HUj6SIrxd6LQxyakK5KQM+gNRB6nfb9cvfOnQisGIJP
8CSILy4uR7J4iqSZLFchKhxJ2xe5G6LNMa00M6/6z++geRB5HXD/Ui3j9pqX0adlYvVJOUo5sHCk
2XcVOrmgKDcjajeXe3N2ieg6V4UqY7MKXuRrO76mo35RcSfCcU461GMC7S9lNPggo0eue2sh1LXx
6rJ5RIOvNZwukxTJ9uM0WHO0U851mdAOwjNyrLqyrC9MY9RpvIkgPG4F1fEOkksmxB42vyTX30jb
9sHfKFfGaAuJLeNvc4WDF9ATCOp2chiO4ybbtXa7eZKvyycMrVeOqWWac56PTx9nLHKBipT3yOvw
cRPI1xJquXXgIwN116Nz0K0kNlZGYrnGep8DS5hHAiwB2mi9UIl/pL40H5G+SFaeUif3DaknXOo4
A4lfeR8uFpqE0FSY+jkLQFTejLF+qIlcLi+yc03ImkSShneCgc3f1zWGAH47WPFI3FW0OrhRuXEQ
AF+ZoLOByucZWhx2RToZejrPkP5QBRvpKG9M8FZ46uXbcZvdQhl0/17u19o0LQ66MRTivASTjdPj
Y6MeCvRl45Whk5ewueW6W9zTqpbrCELQhvH0Hm6mQ+fG32UnuLuWnPtpf+9BTbXV63CrbPzt5d6t
DujiaNAmyM+lTNPtX+N5eu/ufg62tCMbfXWP1Z4Tr1l5nh9OzjrqYNQtljejXJDB0Fou40T7O2T3
cnvEbutyn842gUgvtLYZKyotVmJr5VHYVwSzojbOegw2BhWbuFjL6p6UFz9mDTAggB+RGsWJ6TC6
W3L7sTIQiAGK/NPPfqVtci3XHFFj8ruSDEdSUTJPYcYh4gV/YgU6cAI3+viET0HyYvbiRGwkyAAs
zqZHDSiu3kRL6LfIbCNBmkCM9jT1ScRHzBbF8DhoofDNQAYmlVp9g5O4sLKQz12bFKIYkjnnxcto
cQYgHhArcyAdKX8aadPD7AJqBezp8gSvNbM4BDy4Nz2EV4LJ/NaL0E29aRFOGbW7y82cn2CSDzpl
KMK45fXc9kkc1mWcOn5sRFv0DxAgAFw+js9W+xZkyU0Fs6IUwzekIbZZMh00+X3lE87eSJ8+YZEI
kaQo8FOVTzB8N3jGti/CdvPvuCk3d7Jgv/Wu/ySNdn2wDh34wpUbat4oy/AEIdLZSdU0TNKlX6ez
89FJUzUiy0b9bZqvLDbcOndV+BsG0eV+nu3mp5YWB6Ai94gBzDFs1WgIY7wHQYvsFTJDZb4P2/5Q
eP3K5J5cV/NVb4CalGfwDbXxr31DYrOrlDl+BboywHgYRreCpLWyUs8dRSDxyLEAIdJOwF3iGKqN
KGaMYOlG8ctQsxHXtLvPRndUgSktmSSaxSUwBAlYQy0FojvRd3pqpONra26r6doU0aAgHWa4hvd4
eb5OqgnzwfO5zXmLfopc/RAOmmDRphwHyNlRadp5Baz9W8XbljK8/rugdEZOIuEdOnbSt3YuAtFC
8P+AIunKgX/2/lRxLwbPRMKADN3Xr7GyWgQ3M8e3+dFHwUP94w0PKAGTsevlJ93DCXqDsKde3Wnx
ET6GZ7Kyrtp2U/TfEuDb0cqteu6AUtGG1zGYQhtliRyzhpw8SsLzQRP/TPV7oWMHUpgOXu0rPV8Y
EYMImucBvJMqqRaWZyf5Icvzg0qnpXoDKWav7ggftpKbgAGwu722fQcZvjXuQtu6Fex6R/k6A7X9
DYVGJ3VMezhKGxhCtyYqWPa+eR8JMrrXaefZD4Xr3QSb18vr5tx+gLiBdQwGMjiRLiaqjet60NSe
8I03HytnCu9N8X+w5zgxcc6mvEMhZHEJIVydtyG0JSfDHdHQyhsjl/aCVK8cjnOKZnk4MvhzYkVB
uXkJdUSbM/cTi9xKX2fIPiOLKt51WR9dkZpOXaVqoPi2Mkz8scEeeUyD7O3yWJ7d98BM6CPkGxbZ
4vLnohUq0mQ8UvfedwFBn5+D7qJYLmxR11hDKZ6bOXLSc1UZSCwL7+sWk6KmNRCI4GnUby3lOxRg
EXX7yz06dwt8bmNxJqOHVFAvmbeN7wKhjuW9jG5NlG/LzNGVlST7xxcvJ/Bza4s7x8AlNYh8ehTi
wr2hORiHdvftPd+hZ2Lrv3OUjwmiHDLK15Nzpf0e9/+a6J93L8Uq04DNNGcAFjPYRl5OjpBPqCY2
QyujN9dGK8vk7MR9amN5UqfCwCVOG545VbuZVIVgXPDTSOu1pNdJS3CGQRxQr6PGzb5bDGggCqre
hV2G6KKxC5Gbk43Ujetp5XA9aYZBAw3AgqegCgJzcYakKOJOesvGE8qD330TvR34739fiJ+bWERd
ZaFgNKXRRMnDS/CuJ+qOE7LPooOUml3lm8vNne3RpzTt4sRSyhh9/2purpPRF7duglk7O5weLzdz
bnt9zsEutjAUaL1EWYAtPEvNu0ZVQT5/0+tnSzgUxkqfzgbPn1tbbGbZD+F697RGpqFJ3icfYG76
QuwcFG+NucG7yDb/iOUBzYWV2ZsXwMnG/rTiFwvEy2MDCW4umeS5zm/15m6YbsToLnz69+H8vHkX
iyQ1+xLVFzroxU9+Df0xBwiMBjZV0R1R80qnzl03VB8VHUVB4PvWYhur3ZDJfjdwVLynOSVPW/4W
XXmPow+x7HK/zq1Gg8c59RDiCszpvp70ldZgySvRkqgdzWiXyKjorVzR88eezNB/m/i42T5Fj/Ko
VGVfzjPUv039b7l2pcpJq93ljpwL8T915CTVEMqx0uItgRZZjiQbbqKde7mFc0P1Aa/VdZADpL2+
DpUWF9QWNIlQQ7nWhgztUVdXVnpxbuI/ypoiyWhypot9ZA0ctLWsE+GNFBB2U1qQ5G9tuUBxqdjB
6HcxPrjcrbORxec2Fye5nsUIbWu0KcwmwRkeHJXdAIFMt6Adav+2r/AMW1ng81gt1sR8f8DlVCB1
ict0qND4URVk1mwyk8PDT1CD+xONgz1VPxVvf7mDHxW908Z403OFYNalLdZ4OGPKwsqjZuLgif2E
2jogOVSH+tfw2ByUbXo1OdkjpKkB9d1762Dt2sy20I+MNmrtrL2zzyXh6Pv//xx9kXfWc3h5FUbf
DrrMO93Jnv1NfOPtbeEmOCpX4ZP4eLn/qw0ubhy/H1Hrjug/QjjmAfkt139o9gZNDa+ekxyK3e+V
FudlemHEdfnrVpn61FM69LycHrlTaLOxM1xF2/uJbH/mIP27sjPPPQm/DOli2wRt3+NDRHuN21wr
19idA/wGYZvdYW7+I7/17Te9cm+ZYlDGWBXIK1HK6hAv9lAWVLle5x8fUN/U8pY1pm9/+VdvlDU8
SGUN+F1hpdJ5Zl3jMUquyhCxIgVAPR9Ynw5WDeWbzOjKAtJfwdx6ro6qHZqMnQGqT/ttRhRAtfeC
lJGFx4+KCwPqIbH1V4mmm5QsZlvv1eHaMp4a8aCbjz5W4CimuEa9TeuVO+B0v8+fCj9R51ybkapf
P1UMLQQicIpCVnwT9o9S+o30RYeBgj78ubz25pH+svQA7WBsBhx2NtI+yUrWljDpdaAjcZ7nvCVQ
lQUxPxUrh+Y8tCetgCGnssXNeXJ+gSwv9CwEqWFU6XRV5/ULui3TTsj0l3/vDoAdWZzfYnPG4+vA
dUrjQdWiaCgG/o+UjO4k+ytzcxIpMmKA4Xiik6dHNmAxN1kjKAl5P0pTxbdReWompGkoCyDyl4Wv
mv4/GDmS/qRLQCPJxtL8W8mKMZ60ispRWL1qkn9tBtWr5RcrOcaToAMWpziXWgEt0tTSyRy/EWGK
EZtzBtxQBDfz7uPa7a2VLbjWyuJkNbVBDYYka8gZ77Xxb4OSVeb61rRyW641szhOEWLLRklC7LeA
xncQ6/CX0GUl/k7RHwnAzMoMrbW2WHIpilsWZ3dDqPtXRz84fNbrKxSu/3VhM0FEhYQAH0zBeYd9
PryM2sRsAtGZxMeyWy1038WWbm21ne3Lp1bm3//USjhYQVckMfKlIwI9rbmTM7zKhLlKs9Kf0100
94cQA10GwvblLsqTNFSkjpZITZJmdoTW8dIfDUvDuhOQt788emutzb//qV8THCcIzayIoWqOitfV
dlnUEI86qdkCU0EAstcRmUb7+X+yFD91cxFLtbEKI9Onm9X4hFw0CHboxejSysrKqXQSCbOBgWdZ
PP2hXIIM/dpD1ejaJgvZWpnp2TpS9Xke2ngkbWLuM7BObmpaTq8k+38fWJATIPCgkHEqLhZ/Gap+
LFUs/ma4JUQLqidfOvjpzwBrAfgxK508jb0/evnf5hZxQ541cid2NGcEKFdqt8ihkjvfe8q91r+E
4cwPJub/33VxsfO6gupFktAm9j6OoeIYR+SLfCEKfMaDufYuO2FBIJDARALsQ7wDotwSbzcMsE9N
LW8cK3zRRGqXuxoHlwx9b+Vakrl1AISYsyrcyko9RaEtGl7u/b70dKGg4c7LrsXqe2T+yIsXHJUd
IcEKsmR/KMJhREkYDdEdolpurrW77v+Sdl67kRvBGn4iAszhluQEZWmllbS+IdYbmHPm05+POoA9
4vAM4T2wDdhYeIrdXV1VXeH/U+VQB9DuWe0erhGY1pS9Tl/I5TOY9/hz/PB5Uxba3ZS1nykC2j3x
tJK9L5n+Tm/zZRnzb5zJYPqbpjSNlOOyTlJVle5VIPM5QtBUIBRn1AQg6rA7aDp3oOLd8/zcKu2d
l4rmTT8RujBMXWpMInxtjQPL0dcIki8jaN0imyFS8z1zKk5H2S0qvxVUqCPttxJPd6r0NaH9WTE6
N5vJJZTptvKyw+XNWFfDkw9bGC5R99uBgBOQs4EOSOENCO2uOyTjD5XuH2Dw/eLOSK+7/zrb+KH9
9HyCJEQPFGWrz2YM3OQhiKR5P4bsqBnNUTb9Y50VW8s7ayr52Pe5Z53JZuls5tUikU75k0sN1Jnj
dQlNTd2uIaetMQMLntALmLRuZ8RP4xRsyD6PuOcj/1f0woapPYS11mzDWr27DssS3pUtZ7B6XU5E
LExW1stxW8QcntUMQESrmJDYLlTpj0zGiZyFyegB7ZajkaXA6t248ZEa2u/wSAvtbXXMjpnpPMrP
pj3TmjvtcfxyWUW3FrlQlSKbyU9pRXbCeHBrKwLmvN71Y7oRs6461pM1Lm4ofGitUc+O1QyvtGlv
5l8sXE98G7VuJR7b+On/t6rlvWssha5ktjSR3BqueB3g2Z+XRWwo4DKhEsEvDu0kwZCQvwzKw2YQ
ufr7PCepZVJqxJZ+vsMKwJ01jHYsIXtoqufS+pOYA4wHmjbn8YxlqKOnXW4kNTaiEePbPtZtRYqe
teIFuJtjpSc3MBj9fXnHZlU6cw0nEhc6UKa6WFoyEvWRIr0zCo+lcNTyn16zoWyrOn0iaHH6vSX6
8HQiKDAf2lpzVICNGbb8g9Xw3md4hkLzWedO3E9CpCqwEJMGgmmEYS5xTHI7EN9FWNqaSdw4r9kK
nO0eqIS0Pc0occuJHYBXPS9Pq3lRsIK9gcusW1CrXl1e1XwG51IAdUIhLBBcFlsnkE3yTZ2t8xn0
rxoafhKApYDZglKUfJMt5BsvmFWlMP8RuJyND5qcttEegWV+MOX7qto1+S/RfJH0jZVtCVq8mn14
HvyhnFcmlIT2LsNCMKfJkgOXxeU9PAPym90ved8ZyIDLy9Pk89VNjdH3x6Ah5Mts8Cqv9WvdGfZA
h4bH0O7s+Eq76/f30fW3xxnRr31/rm9aN7nRDuUevjQw3Mi/b1yJ81L0529aQmgWYl9Vil7XzvTw
Luz8a+XY3ORPyRt8MzfTffQWXk27J3gQtcfyxnep+Qxb0zbn6cr5E+YxmxleiffV4gTiqoCl1Gpr
ZyQveK0cBjdwe2Z9wDJk9OYRDNFDsNFBcZ6jXciUPx/FmEByqwOL6vztT450O7yJj+Oj+F663zJg
A0dHsmGCulaBOoiO2obGfUBILC/T6YIXz7reUiLLyjoWfD33zeQ7b3Tig+D0+/5RO/CMvU3uzb25
EYGvPkFOxS5CIwB8LK+IEUud0C13gD5cM9poOfWP2/JFfWAA1dXvDFd05UO5YaQ+xn0uLXnhtZqx
7MVRYb+ZzdhP9qvxMOz//gJQ4l53pWvxUXywHOWguqMdvz23eyL0TbzCNRN2uvxFOAU2Z9XrELI5
8h3Ue4Hb7L5M9rAXnI+rl+3T9+JgXCs7y7187df3HYgJutPnIa/lvDc9EGPtd+y7YUeoFngW5N+7
d2UP0sYecJabaKQ1KiqddO9R4trwR2vxgnIifXnqdcJ4ool0T1ZttdvJcBtdXuCahHmuH3wBw1KI
Gj7fJQaWQ9R5qJ0EUmK6jZ1os6IxW8al+qg0VdHgMeNNLrtVpCzpo1BERF3ZklseMdLN32jOzY/s
tbB/+Vf+y2gHV62TvJpbG7jmYE9lL/RGhRxvkjxkW2CowzzhZ25A6kDYqkKu6gl9eAyD09MF0PBi
H/WuquJyQhBQJ9MPy64d7SH9Dr2ioz0ltlaBc9o5+TcSJL09Hjat0lp0dCp+oShAzIapPsx7DFXW
j+E9vosqm/EnnylB23Ti7woPjfTh52XlWU06GYwi6ph+uuaX8yERLPDQoitsr/RqJLYZ/9KN2y5+
ieXXSHOD+LpTN/R11eedipwtxUm+0giVPugiREJzEz91RwbyHjI3uymu4mOv2SCQSfeAT3QOlOpU
JaMdPA3BV2o3l5e+otTAViuMx5Cj5am88HteVafBUFJUH/Svee5Y6UOhHsgpmrRYtOWDuRWZrhww
7V5MPjBGroE0sJAny6OZ6VJZOXQJdofBosENihlYsvtkqwt1xSQAkMuIKQU28j3LRqkknMnpxLpy
KLrvzWL8PqniRjS1upoTEYtDzELoEiZIhGH9Le0Gfp6mf+jGw+UjWrn7M5w0JTWia1ArF1umw9wA
CTpCJnhycz/etSwn3qfet8ty1m4BgkiMgcNG2n75qvOlFKC4tqmcXgJpioJ/YHfqYYbmBC5RujKT
uyJ4vixz7YxmgEn435hVAezq8y0AV6uI4q6tnNpM95lXXCVGtb8sYi3PxbL+lSF/ljFpgZ4lMTJi
6ECgpeL57eRZYTfQLTTuBMsejGjNPvA3xo/XlIP+WwUlp3fFOnNJFrx4lkmviDLee94vIF3y9vfl
ta2qBuQNEmcGVNgyNy8O+ZiNXVc5TfFSWowsKj+MBEDB7vWynPWl/CtnYZYDSO7TFHIXCIicWLlX
23up2YoM52NYuFegh0BQZtwPNFBr/oYTgygYYQLh0qx9af40Rd486Jq/VhMsJYyo+sfRnybmtYvs
NpeCq8pSvlmM0brZBLvv5dV+9KeffwrABjJlFjz9wglCCap4UgwHVZdAXGfXllG/9pCrPxqQhP8Y
1WyQnagvDCiadC12uzoz74M4YOyvFeISRqsoO/Lj+SGLjbmDhrjkdjDrHoQlS/dzG5byR99iOjAU
iuEQ5k15WwR+81XTRR0izb5gaEv0tfAxG1Ttp2/G1lszytQ5h9F4BTUfQicIztun0IslFLiCy3SA
qLaRo4e8nVNWXjGatlx24T6Px/x3H8D1ZJugc+18+ugfpazk5VxKrXwtt60ZbviUjxbzxf6Blc4A
ABMAKvBms9M5OcpeaKbRrMbKyXTBMfOvbPEuH9L9ZAE8bQI3NCrXxFJ/+9pvsWyezRHiGzl6w2G4
qUZHCl2nWfVXDNOoWvcMH8P5An/w5UNeUWla5EE7ID08T5At1C2hgUQsYRB25Ca86elOyfPhejDe
LktZca+fpMwX+GQnwsnMWk1EilUX/b0aqFUAkR79rraoh9MVFLfxF6iGD3CYglIw9BsDciuL5E6B
l0rORDyP5hhEyH3R5N7SGHKbSPQ/C9ktBFF/4AY5agbFGDtAgeb0xskqYXdM9SKaKidojYdC7FzG
rAPGUDZxOlZy+hbzWOQtYK8B9HFxMadS6jsjne2dNeo7WN6pTo3QwJc0/TxXPkHj5Ofg8ydQmUDJ
k+3kNvNfLh/pis0l+USohCemW2M5X1F2Y1Q2xWyniJe69jfcKraq7Qbv9/9PzsJtVZADFgpNyuD5
JHtLL29FzXuNEvO6t6Zgw/iu5J9YDD4f6Dx9jr8/H2DgDUUSzWpa5aQLleeoiJn123f918Ef9/99
XaeyFutSvYC36Igswbq2qoMWNHeif5sYwtUfyKG+REBPuvAMCRA4Sw2MKHQlDGTziYZ2eJyFWvpt
6S2DN7qWfb0sbyWUsSTeaAD7MsogLkEGsiEOJ+bouOopc2hK/yXttxJlK9f5k4iFNekatbRGC7va
lzkzptLekka36eo/MI0MyzP2SNTCOOtCG/zQlPJxvs5q9XcFofzgPUfCr8u7dT66Cw77qZCFGqR+
oNX0t1ZOaXzUXeA1HeL3TLySpK9Kcpj57IrO6Zv71jrQoH9Z+koaBuG8eUSQi84R3GDrTTJ64Aip
9do21GMPFE3v38ckQwMXwuANh7jmBSApoc2P3AEecf7zE/uYduB0jCBmw0bRX3mRepCG4S96KoDs
6m5VNQOsRL3SlP718irXNHLGaIK0ha4/zOVnsYXnC7Fes8poAF9Hzu8V7Q8eQPOg2T8iFoFhAimo
os+qoonhUyemX6JgbnDdmvFcU3xOC+RvklfApC40ktxVPBkwSjkSWNVTPu3lYrqy0tG9vGHGml7w
AiIaAJKVfuTFjpUGGVlZzSunDSTomBOLA4PRQZs56uNK23eBpkO9Xg7PZlt090UCHHAilyA3VgIf
aYdi2MCtLQY1uPxDUxo2dHi5K2qQbTpVEMWPmpAodwIJ0F0yycVhhj2AwUEUh1uvM6Zrlabkt2GS
4XksLa98azwr3ZmBlDY2YwnhLczj05Ol9sVLHVnTdUevm9s1xWTa5E0MRlGnhv9VKYoocngupJrt
k9z4oWiJ3+1yOc+PQiZZrj8E3qMJjiG+Ujb6faIOmaMVandQysGCuo95HEoqwWPVKeFelErvSsi8
qzgX5CtD0HZSMSn7rDDG/dRDBQ8M3vhgASrN4Ieg3molry07SNo8heE3Fp+UQc8ASx5U5ThO9fQ6
VrqUzvQYxaMyUR+3gQRsPBv8eijbtaCDN32QDiC+x98EP5ScsQ11eo4Ej8anyye+9ualn4qgAkPH
qOryASpbAoTcBg9DQNSN29Ari/u2r5orlWzmK61tcMRVWTu40GKZ90DpRhlcbGO3EUDNhnsZMFs8
4Xj24Id5Gny+qTAWRGIm8BVNJNr52Dlq/6yYu7HeiAfX/PypnIV+s4HKOKRkX8zK3xnTPrdiYIjc
sn/uICa8vLVba1qYhowuw66JiV/EFBpFwIsCep3TXVlvVI9W5UiMDwDQzUNwicbZ+lajyDVrUkD8
haq10u4KFe5O6Xh5PWvW9FRTFmcE97pW9BpnRPx1O8TGlzhrD5dFrPmJeZ6GjJIiAVs2m8ETP9Hz
jKtVMrB0+EkwZQL6ljPmEgAgJST53zljPF5kXhX6Vvl2TS3AIyFThuoxuzj/+Ylcy4IWQ5m3MJOA
vXVywbdl0o1RcqQ09wdqcSprkTJLWyA8jY5tLAxIxds2SfeCLr40sHp+oVVd+ZObdRKtLzTeT8ux
TgySZ5rl/Q3UuQUlO91OVQKjdm58uXx+66r479NgofIj1GklQFNzaBu7qW9Xerwr5Bcv2NrEpZ+S
qFLCakd6gjPDH84fcnJgWpGMShnCCp6Wf4cWvFrmzzKkfFreR9GVIW8UKpfq8SGNHl4RLFLAkz5s
6Ik0CAUUCLMbanPmdFQU7wniVltquzsQK2xl2gKNWO7iLI4cEAETDh/CiMUuAvBQNVJtgVFQS3bQ
7giM9gYFUi9zLh/XMqqQTOocdFqKwEvOTFoLtacY5xGAwRmqdt/DXHyKA2MvKPnLZSnnu4cUsKx4
FjDpTL/d57OKKSyHQxj4TlFLP5oiAyhifBkEw7K7qs/IHJuHywLXlgW0hwG/CMD6QGJ8Fji1pAQF
KfYdI3/JiuY+CMHh0bc276yAPPPhGcBuzPA/tDgvy2GJPFRpLiSBc/PODA0j4zBk/Hhzds7ThoE/
q80jiZIMUCXAatFkcoY1SjXOg3w1YE6qcuHqOBxuazexodG4vHEfO3PqhpeCFprXK/IQj6EXOLGd
fhAdVpAdRo6+U/gvhUXO/6T8dfP+7t5Zu7uHvX01zAs/PP5Q7VvVLl1tV+y03Q/7UbXhF7IT++2w
e3aOTz9/3mxx1ZxflM/7snAXshnEfuWzL4LRRU7YZuEhk4p8J/vxF0PrpY1n4bkiz+KojsHwMbMK
LCw35Oiy1MOP7ETtcA1f/F4sjWumgO+GodmDj7xx7OdqTJMkfZTzg5rctrwQV7RyloXQwdN33l7X
pZjZ8djfFLKwERMtne7/Hvq/y1pYgcQTjMYsWVZAdKl47+2U7mLSjlM7HBWowsDUlWw90NzLyna2
PMY8ZmItnoWYcl6Gi1vqq7ViDmXs+Pnk6ACTaLS5mVvub02KxbHphPFwoC67fWQvsGD0gfO4r2+1
qrDlKXaEcOPezNfi07VhnISG3g+YVUiBl/mCMi4LUQH6yjHa9qgJwpxpPv7n3WIJgBPO1lonQPq8
W+3kt0pSsY7J616DQNzXunQvJsZ/1zncGxBslmYQ7y9fA6qn1aU0wzRHZmxrSuW24m2cvF9ey6y4
n7ZrZrk7EbIIJNMC6uUEBHxnCNkzyS+u2joh4sd/gyefeL+DoXq+LPKsBoaSky9l2BczSo5q2f7R
hUUfj+0QOpocPgW9vFeNiEkZ8Yck+U9D3LlpJr5JUg4bVOmG6hbC35npsFByUSbnAng4GfdFAqRt
rSTpKFk4vdhRKO2NH1ZmaN9LpZUcCR5INymz8evlNa+oPhcLOEYm3oAWXc4JDr3aNpGeh04VyeVO
1/L4CGR5uPN7LvVlUWedXMA+zmEY0oB9gwJv/paTCCmImCLsail0Rn8/SYTsmbjLplcv6Y51/Nom
gxv5t50h3ATJvNVOmryMw0FPo30Ri1dCe195vwzjSuuvNj5s5WqS51IZ/9RFjY9c3JupGvu4VPXQ
mTJmDyERioiiwItS4NuS9PSO6lCoO7pexeRJBb1tjnkuA0Wc0AIghlXrHdPQ9IPrCs8w2sR+iqvF
pfzU+8PQuVU3FuJeEgbhxhTDTAWdOmkEJ+/7gfxFWirvrRFa/h4CUHqpLy/tXKUxoDNlycdI1Hyh
Pu95pXliPGZx7ETVkVyoKwVk86ioON20N+TMLdvCtkB8zjYEr+gVclXARMHbIkW6DK/KIPMEJugc
nyukxJqb14LrG9Lu8vrOimjo1OwbGF0gFiYpsNApvR4sLa0yoOPp3PULgFjCJ8v8qla7eNpVtIY0
4a70rhX/0OWvoD0O5nMlOkH3vShu1HxnqruhfYA14vJnrSgUcTnkw/Olohdqset63JVa2Bcx2IMH
j9eUhNm6LOEsJfOx8BMR8yecXKZ2oJIt14gofsD0R3aUwezuenzv/x6+bbHrrBgmcvUkD0jl8KAy
F7bYmsqhTHJkAXZsjy35tYeGFrW8dust1r81vQEIj8n0+c0BlfTnZfnMaPuhhcOf/OLYeODpxNqV
mW/Bf50Fhfw8MRMIKagnPnkRVySe3A2CWNGnCxfSLewkk1v0XkGKuROPUujrG555Vd6MwMVIoiaf
Of+4mjqp1svIsYLkWm6+gXuz94kN1Y1H6Mr20XQHjB3oLziSZbwEZEUHpk7NusbyHo/1o/FAcRfM
l8vat7YcAhniXLCcmNBfnBJ2cAoInSMnif6StJ9dt9eVn0WwEQKsSyHdAnEms35LgLwwFKWgDeXI
8cWrZvrJqJLtD49h9/PyYtb2DFM146bwxiWo+axyUdIQ3HpW6ERE0geBJo7rtFRD0PDCKN/g01iz
Vx/Et0TrPN3PfGAE919uhHHkyEEvvpLksQDbY9LraRjFDHhSocxkQNNk8e8664191ozt1yT0p9u0
j0TjsRoSoNy6iZfyAThOETQysfZ+guA/vEyBn/wwjBo8OzOrfWfsTOObGuXS9/++X1AIAdAHmCTs
e3P5+cTylC1+qhe90GnV0fUC2g+s/Gh5lntZzNrpn4pZeJBM9mKQDRCTBMA2D0e/ER0tJhPrvf6B
IBWoLqo/2OslErClltRJVOL9NqUmYdNNor5JZlx+IWmj/Jj0gMDgssQVjSMPSy4F+zODDCyuTyGm
0mgWISgQenwlWIOrTtHea8LDZTFnITQvDh33g+VmeVi8zwelVLKnNk0AX4daKXbdWsS18vVoMXrN
dJ9blI3bbvVarcuklVC3JJ6jS7/feJU3+gYyrRBmwg61BQz7qcp5NKaPDCdcXuGKY9KpRmBVKcnP
FF2fVwjvoKbnSpw4YDnciASJaWe4OrN3DSMvRre/LG3t2MisEJ3TxjHP1nyWVnpmn8pamjj+ZF7T
Z2AzT7mT6w0TsaL383gFGRxGI3ldLdbUan0sWEIGMHWuH+YkQpQWdp8GNdOmG95iZfvQd569EHVh
Y5cKwqyggkGhKQoipW6XiZ1whxH5e8jqxo5iMdv1EIZt5EdWlgeFzNygSZUSWpPFJlJcEUoYaiMn
7ZVbIJrpNRTs0UyPXp9u5Cy2RC3CFpNOUFIHJH7pkCvo1K1JJOr5e6BuWKoVvfi0pMU9C0Wx0ZQM
OTljyH5d74wmPLbTf539JiSa4WLJ8JGrmOmEPqufGIqVWknevHOm20rVvUefYRZudYKq/Mynhzdi
LBizwIkF9JiFfRajdFUeRW0dO3n01tNopynP//kazTyqJokDyNRofPssoGCyJdDzNnb0oOempvuc
jt3I+8/5+Pnlg+2b60Q0fi5vq6jVZiDoPvmWJL+FPQ3iSfG6zX5C48pQ+fgHJv301s66eOIUQ1WI
iJ+5tUplvSRVoSR2oU3ARetjtcEHsnJAGAjMw9wzyx4u9i/s8pAvQZRWClfmaDyMkrJhV7dELFYz
Ul32Cw8RVTFYXya/YrqLibgvlxVh5X5+WshC04JRN6XJQorZC/aE7VGpYHxRAFq4LGfFzCEHNkcL
qmC6KBfutq8MccpGpl3CUqWEC36r5R0nOdiVY3ynCOZWHmfNB57IWxKEjKYSJL6X4wOLGtK5Ksid
vAPZ0pfLbxDf7GE5OgT5fwWSwTwQTNCQSeKZG7x8c/aJr9V+CBTtlCfX1IWK5Jcs0R6kPqaK5AD2
fXlT1x6gn+TNOnSi8XKfGbVQIs8Hj3SsIGOpNRADRMcfn3vGYcgTa6AARbsNubPVXtinT3IX6q9K
hS+K0LZR6poOSrBXy6dReenVQ8Nq4QnN69GZwmzf1lf6VrphVZNO9nhxL3RPSOFiQTZVJTRH12xx
EB7HxL+TtN6etHSjLjuv5dJaFzdEHSwcfz6vVb5l8MAu62Cv99HGbV+9hyermvX55CSnIvLbatac
0bJ2g9b81cNNgcZGEJJv9SidF8RmNSXDSh8HKRLAcj4LSxp6bGqVVG6jCQWFy8ouSuNHNuf6Qu8l
OuatrY63GfM+inglaocg+u7putP5712+YX/O0GfBLeO1TIWBZKtBjWFhGEQwwKPEY46op1H+SzZJ
4lw90aDAoFersCzQ9/IpcWJPxotkabBrW6+d0Zf7Xa2E5p8cNgMYc62aIZalX+xk+IvboiFHFda/
UjO8xgv7dmL6G1Hf6nGfyFkosWKWVCAsTkCQJbefgJxqZCLAv8I/KnlwE0hGkGOBPn0RGPklkV4x
tFwXYbRsJbdKoKXyDeu+dkfmbA501kwbniXtyfIMqRj0IGsM1FQAhNMS77ZtzNfLdmdt13jSwNFA
BzApsMVajKITAqr5aEOkZy86SAFXlee3twHwLa/Agr1dFreWuNUtkm0SqkBr+lI3gy6kBBKOIIsL
zE40V6RB8u4b+ITeeN3Ce1Uad0nv1t7+stxZ5ZcWhzzI/KrizOQl+E/eZ3rX+iK+UghvzYYxt7ge
mbPItfrRbK6D5HVo88o2Ntmez00r8PQ0KIHxRxumuOyOL61phA6upRWvtkhJQ1dxKwTDu1Ar8i4m
026DwvYmRN301vQF/bzRqDp1HH7xFeWvXvJfFbOK7wV9nA5xJ0a271NHuLw150ER38fOQDqLd4ed
bGG5BLEWGJKjfK28NMVbn71f/v3zsOHz7y/McJbWgZoGEnlV6RALr4ZMg99TktLk6xb+FjvO+a35
LGxh+tQoU6eCdJjtJa7oQxej+HtVlzeGu9YsLLxJ/M0LnZTksnlErpuOghe5YmaubdV41eK/FOWr
kA12qd3G8teyv6m7vejdyfFm68XKec05XhqXeWvO6dDP5wXEaZ6USqPZsvRNogPV49J0O0P9bWiM
YOyqunc0rd9Z/VcvrveedbdZV1bPb9N8j2gzoTpPcW2pMoKe6+bQodTGWNAO6sYeA0XhdaPuAjrI
CuGhDRhejbjGwEuUkpPl+0HeTe1OmNxefZQLpw6OJRH46EF0QM9wdOiMl2x47itXEQGmEGKn1IJ9
b6oQO3oQuTyr1XHMQqDRwG2vv6uZ78bCXVP8laq/6urZMh9U6xCN4sGn84UEY5I+t8Z1lm098lbC
w89LX2hzGBreBLuJRq00dsFVtQeeYD6j3+rD0LpKW7hj9EVrt9qiVi7Rpx1fHHo0DIIAkYxmd+O+
7Sneso/P5OBQNv+WFNtG6LRxwEu40KnvY7P2EceIod2MIAwm1/Ew2E3nyFJg6+NP0Szcy3Zi5eqe
LnFZfg+LptOFrNNsbdAdv5hsGY7xcNoapj+bvf6IjtBdlXAbmNdladgbR0+PW+SM0+AkVkqL93OW
/LK0a6l9MgzQmekyj91ifOur2NWlvaz8JG1h95puy2lvCxS+CuWuHw41YwuCsIWl++FyP/uqDy/1
zwcuXiDg3MCJJ7H5Gm2YjXkdTei8miKOO2/QmvIrGUEHSeSd4T9O4V95Add9ajfAB2eD5YxhZovW
U6swZsYMd0cnonEv1/pGuvycpnwRZS78BnlIcRxr9tGfZFcwACf4GgZXJY1a9CNFFvilxheTEiyZ
dKt8ox7bDj/V3Nz9gdacxLqL+0j7/WDEcKCCKW0wTP6zpG0wg5fgspSV8J4zgaOLMbe54W3ZJNuJ
1lRk0qDZSfmUynuYghWVWcUwtQ3Lba13I/8msuG8jPnnuzbkO9H61lf0j7xc/pIP23qmHSdfslhw
TmJYUSASsutuArLj2NKOmcXljSlfWx5Bb+VKyhwDP4j1F1Hc+9P9MH5VBc/1o2NLATIC6wNmnor6
dW3uUlilo1CxBwak0uTdACV1zDfR+Obk5/k3M0pLJMuw94c7PXmJCXECKF4/ajR1vnsy1DLfBHit
q1o9DPQNeN3kNPQTGHYrbSEcrBoVjswQ6aymR22hpL7Z6XkXTprdJpA8tQ3UH6nQ/VQbauaXD+Y8
kJ415F9Ji3PxTc9TlQpJVPx4GEAfEIA6Plzprb5hnLckLXyBnHJoHqDRDHyLroernDLKEMmj2m4E
zR9ddufn9s+alm5AzUrTGAPMTlh6rqnak8y/JtdFO7lp+NQK0U7GNvm0qwv3kniQlWs/vFEtwpDX
xHpXilfDnPiPv/rxjrS7XbUPM8dBVDKM8kqoOVpPl89g3SbNGUSTLg24fuetO1E0XUk8KoV8sC54
94yVwPNiPPnSzMIyKPtYVveDOJHJMVywgP+KvR9VJdCb64WHyercvOk2rNPKcwetOPmghf5NgVoO
tNBqdqYzcDHCpyw2dmDd1oHsMF9ERuemFh/7RreN8L/7U1pIwPueswBMdS7UJJVToQ9TDEXWBOSr
hDtgMHdNsoUsvrZE5IDfYPKoE89anIU61jXDwAIPmhBBmkG/ezQGhQv3Fz2zXi3s+X+9g+fNFaYK
l5bGI8Xhzkz+ZMFzwxM5GMz0ssLklUptZVSi7bCJgJLo9+GU7fJmqwnmvCOZmJ9kxj9yFk/mRPHG
KEiRE1X198FX3NySXpVGd+UBDJVce/b8/soEu9ASOydVgye9lx5CVd1rXbxRVFvf/JNvWcQKbWwl
TB5yyO2c7NAOXXUl6nc5BGKW/6D0TiWm14Z226YbN23+3YVl0IAYRDImj16ghV4nlDqkcJYbR9c6
bFdWs1ENWF/ZiYSFPZWYEw5FWOxIrdz7xtugXNXpMe7flOEpza/pXlPl2z7fUKG18P7TuhaXhtq8
H6gm69KMr9L05gneIRGvheyxCn8nDV0U9Lb897I5+gTEC9RhMkyjy9yE1vBq1UdWCoOYnXnqMRUa
O8+sjUfrvGFnR3YiZrGhlVgFozGLYWDfKfpDEO+8bKcMX3JFp/tpI6vw0Vx4SdxiJ4my5UYo8FJx
/igx5hPd0TQe+r+SwCLTsEszPCNILD+ZqrbT/nDZEay4/ZMtBS/gsx9IojSRmgSzq8ApD+rmQ6fk
d11ibtyCLTFz3HPibqYkJseVsMZC+1I3D5H+Pm2Rja5etH9OjcmYzyLyUAzEduDU4kmwxb50OmEj
Xby1iIU5i/OGCVUPCW0QHJSBx+XgX1t5veEKZ4uw1Ae60ui1+yA8WRIC+OUgpKbIkdSVsgvLyPbM
O6lsaGy8YQRsIxhbi5KJAeZOA5IkzErNiz45GV81CybMOZlSuu7G31ogH7PmWOaDo0MDE1gP4gR7
MaxVFYhfgnEQjfpgDs9We2y1n5Z6Lyo/c+OnoLiq/Gg1mVvnuav2N4Lx3dTBEmrkjZhuzdx9+uBF
5JJHVD6LWZWiWK4fQF0mA5I3PxSraG3+IKY5Ow1ffT/KboJxCgF/Ex/MoE22vmM+7cUxYYOIG+bX
MT2oC8NutLnkqYGk2c1QpLvAtEpXVirxVvJyAKE0CGaTrO8d1YqegwSSFL0HjyIONRlXTyObtM22
O9/Vsy+ii4On19yc8rFzJ0cpcGiV0SiaPSXfrAQc0OzdjxPbKL/q5lUJWpxhPAuq8N/V9dN5LPaB
FBvv25zzCEpSILLeiDy22u4qTika01JSMEoY1RvuZ7aJZ0s90dqFifZT2QwbAaHptMtIofUZLAth
tqM/zGkj1RaVr6axRSC8rnrEyh/ZPBmwqs93Rc0HJdMHbqbWMxx5DcoIRoaOTte8T4ClG6vfqp5+
qfQtHIa1LCq69o9gc2Gl/U5JEnZ5flS/tP03Sf7tW6JbmC95ddVEzKpMT4VxU7aD3WobznDF6H1S
88VOB3Jbk8BEtK6lTtp96xmN6bINy7rSFWl+krLcWV0vO29ESoSL7eL6EI6v+TjhbV3F/F6ZthRk
NjlSI2/QKQceVHeaGS/gEonAWwfAqXmXLTKliT1N75dd5P9x7HNBH14PepMXzqvOsiItRm563n4d
xptEuVKSfcfYyzAd/ZHey5tUdeLs6rLYtfQbe/KvWPmztsUTcy5WxkOyt0gmxrsYuxLCQ90wOlTV
LkAQTu5976KDBKhznlANMiA7zezRPyTCl1R2ZcPxQPgkDdmYN/XW980Hf3YFGTkjFAPMmo7jz5+X
R4pRBgK7oqu9G43AMzadbbWPnnFVx9/GLVrSM4IIMkqM0P4rb6GIAjzKeVizHVE4HMnhSGFvB9K+
AAxPuA6Lr535rGl3TX8MBijT1LvRAJzH/xUNbig96UW5Zf/n7b+0/oXK6pOeSl00H4/2nrXTVZVA
qY3Ja8OvsuDE7euoyiRTXsqRL9qwuWvR9+lmLDtMYKPXBkbjNbKqDTHVbeIVe9278yh8pTyfip9W
8CMyNrIcS1MwU0jTsMcZwJdJo+z85yf+JZdNswuUoHbKar6MpaMpb028NTiy1KullIV/T6pMFeMB
KWL0o5Z2deuWwQ8t3o1xaUfRhh85u9tLaQst1gTGc42YoXChg/lzZr14FA037Fq3rV2YL1qt2BvN
a+hvJa+3NnOhznJbioJGU6fTtAc5uhmSX0Ow1cW1tZULFW2UMZfSEhmWbPfTe59epdPB5C1TGfJ+
0jcaO+dfO70Qi638mP46UQ9trMK2mw8uNXdCuwtbKHB+Cl50Ncn/Q9qVLbetJMsvQgTQ2F8bC0mJ
1GLJWvyCsGQJ+77j62+2Zo5NNjHsOL62x8cxjnCht+rqqqzMAciS60naCDwkc7yXLHKOubIqKY4b
LF62CyZKrnJg7vbdte1lND60fkJb1fk2+9+zzXA1UhThBLuHf3LwI+Y8tG4vQQQsIzZP2nkhNFO6
QnDk2PY7HyFUAdHUDYouvqFz6CWAHkjSgh7wqY92pn3d1U9R5pmqYCgiQ2yox4s3IXrMAxiqZr+O
fi3yVYGaz+j2Ri9wnOz8XhoS50WMAYimSYMluXwvwT9nOoggQSsoiFvW1wZCfoCZgrGRR7HOCVqM
MiOFDCvqHDkgfpYmuKDXT9cfC9wJnuWILJbB+CSUhM4xZGFjMI+Y2n4oJQowngsmS0Gu56sB9Xzy
/tjkTjRYfyK7lmEzhoxfSswStYiiRgkly7dmW2kqslmAqIOSPZ1f417LnbTN62sDvHEjVBkl9Y30
S/veT6W0b5C+2cvjVP3Q0CPwbYAWxgFVW2QZLHuIt/nSdm5SQd2qBpjmM0PHx1M/y/MbuFwjp6on
MMCniFCcGTqQNDXCEB0aZuDnwEKX1Krs9GAO4XBAJiXcxbIBcuauO7QdewHNpTa5ta3G74M1Vzsw
d+rbxWy1j0hGixQZ07x2DBAoJer0IFdmvklr/UGdJHuroe/Sa6T4rrRjUZi9egbQ14JzpoPQVOdu
HqkgZoN2+tYJlVetRitOTE2Vaul+Esqe80+1L89xZIp9ytFxM5rRtiQJaql2QnaGhIe2ta3sV0lL
HMW8TqOKyhpkfASP/TUPDRQGa9sGwz04PU+t1v2YSIWGMwF2I4SQmY/GUPAz9rtGLzYRyl5zjo6+
Tn6+7KfX5hV8PYB7M7oNUOufmi2AuO1nKwOtfYvDbt4PepJig7RvCTAXsiLie1i7WY/Nca4siExd
kieYA6XWCNnY1vqedP8WZsAW8NgI58XMxrKXcoCRsPxA21YMiFZ2XzcK9N2vSWAIvPPZA/DLHK4A
0BezVleeczrOQCA2oWbqGCmgOsHPEfBecLyBdDodH3ucPzRs2HgD23NHA+Xt8vqtTig47pl1MAvw
KL5M0qrEKqGFYpJfQPU7MSBYtcCzrTlTsJb8tsEtWp2DRgCskFi0iADLsBlD4ppMRO+V9L80ERnW
+ojQvQi0IODg/EPeUtMy1Eec9EJVqRyZnvY26aUgHlq7gUDt+48R/tGejpqsSWmJcLlsn6JC94vG
9v5mZf6Y4AIgo1qkopcwjraKkYKSaD1DmknUH/k/guTftw4/kjlYzMZocesUoSdVG21aaJ6Ab1p9
qWVqS/ul/G4C6T2IDtnaMrEL/L93uMUNr5gjhfQlQoUiWKgCdGcAl5iagoBEZIWL4iQzK5YyhVes
Z0/Xob46+FHwcXmh1qdQxfkBfhBnhMf2hrWtpcUMI33yEC4befy+6JsUT/Mg3OSxL7VvTfQdL9rL
ZtdOFRrIflvlbjRNImULOhDmeX/G9VOsJK42XEvDTk0fUj0XWFudyCNr3KWWmTEwDSqsSdJrrL5r
IJBYhDfnasx/ZIS7w+apTMLAhpGkug/6W2LfTDLwCuXVDErSENmhEhSlblpJgrtz7RKDDNTv4IAN
/ujGriJwcywdbmyzCTbLNDl5HIEDMbxpzPmn2eZ/EfgjlYuWFaYcp/IO31Y7O45RNnUG5alLHWKA
uWhJXCTrqTmI6sFr2+TYGLdN1E5dSJnCmD08BMadAsTaqL9ZWenq5i7q/iXMnd1lmEf0qSAUgM/n
TnXQgxEzUJi+EJg9Q7MBBajuFenb5a3PvpmPlI+tcKc6kRMdkGVcWqV9E6Qd3hmblNwlmcDMWkh1
bIaLbfpxWmZtgZlwKbZZB4HJoaeNaoGxBNkfpKCL6VZWOkE8sHbSjq1ytyVUtkN7BEbHCcmr3X+S
7orYj/+/+eP2ewz5oBYNCXBYHbj5wVwa0coir4AhXbfKt8u2VocDsU+IuxM0N/ItIYUJUeFBg+7R
iJ0ArrarUdNfGzTgXzazuiVskHGwKx+NtZx/qroymYHgh1YPnm4gArHv+kr7VMNyk0/T5rKtFXeB
KgGomHDJQ4aah1g0SazVRQqOQ93a3pKmcsbhRo1FRaiVEOPECndwi1krUYECbWPWbKulo40oLFvZ
3jCA9C4o8kzQBHHbezbmeE4DxguZQjg7MemiaH7ZPy4NcISB9B61OW2tQNCgsuKP0AhAwGoI5i+0
C3ELZQeRoYYNuONrE1GTHNDJ0O5NcLskxb7bV3pyf3mxVjbGiT3+Tgl1xQok2JMGX+1p0pbbLN8t
Qm6TM0AMXN+JIe75XkSGkbUQVXaUeleBy5o4nYH+Ci+1n4DCIUjeZ+l2Sjb60tOut/AIXARnYOWo
HX8BnzjGw0gfK4IvmOdDBrgysbZpsb08nWfZaW6YPAdAHvZ4HbH1S6XZC6bc0RKbyXfuW4DaUjPx
eniTSBkfSjx5BAP8H8ZtSwHJCgEHD3cmwIC9zCOBjo2KoBF0VqDj9LP4udAeWqmkqE6gFk4TSWB2
9aBAc/4fq9yWBdMRGWUTNPpm7yuhWxDwEbW+DO6VklZ56oPw4/Ikry/kH4Pcnh0DtcilBcNs2kNt
3doTivSCB8zqVIKHQGG0legE57G8s2YGVVhBmkcBYffNZEeTK9dz4AWKmrsThHuoapAeAkgkobq2
oHKnlf9ewRkMBTg1rDuPdbdy91BudLME9agGWm4zgmUwcS83kaj5aM1bHxvh9oyUoTNpGZgSSx06
4NfPyEaGrqfpjEJVe5EpbqN0st00AePUNyYvRNNHdR/rz1H1MHUbe0Ihu/Ky9BBlb6q8WfotutoW
Fd3qqOW9Xt4/az7veMjc/ulidGNlDb5Dgg5DpT4V8uwitoaexSQ4Gms7FS1AeGrr4ItBN9xp5Jyi
bKRHNcGIVd2ZQeWC8lgl0qBVVsdzZIULiSK7ijItg5VEz12ldaf5zZKvBvk6qjeBfg09FD8g+zg9
KKYz9a96+hksb+imvTyrbNa4qJO1O/0eK7dbwfMmjx2oGRw19swZy1k6fQ2ISGRSo0HeUiQHtTq3
AAaAWFID3Qqv9YtG2yCTTNhbFrtys1ZHfcckP/VOF72S1bVYA7BtUBbBjIp1PF3GLKmjtIowwcCX
QJJ0cgFQohBDpekNCq27hdbe6MVXfUKzT7Qg+fE+ef6ovPyW3MSussFl9pw50V7e/tt2GHbbHH0Y
j71GLhXAhxEfVlsPaRCBanmXighC104tNClAHwDILF5j3LouKjS0skKFMFrzVMvwEcm2m6/0xVOI
qLC8Ns/HpjhfFM+2Mi0qhtO1noy6RUpEZUGRBc4F5XWXjekCC2U+01apaSqqJq3eHMeD4LwLurDy
WBtgIk52enMdad6Y/4zkbaJ5vXQVtHtlEtR71k4CWNlRoAZ1iYVM6en27JsinxOF7QLNly2vjve2
yMRXBZM/3QQstDLTiQLCkNsFgHvh5QDKHAcYs6vWbze27bbv8eZ5dnu/orkbOAFFJTI3abstPUlw
H6+5uGPz3M6QSqh+zWyIMRNigJ9GZGxqV/HyN3YQ61sy1MMh8sE5bMsY5aSNMcx5uo0NV0vejPJW
Jw+XXeXqgh1Z4Ry2TKSRMeXBYUPMwZC2RohmR1Fjxhm4ljkHFZ3hAKiAHQp/Pt0WI8l61gaK1IaV
30jypkFvnvUUhE/9QlW9vE7tuxz2Ncu3M0geCq6+NfMErcyMjhtPKMLnOrLZCCOoBEHIeLptgZOZ
zHszetand1I8QsM8WtzWuAIHZa/eklJgfOWYs/QRGk8BmgHZHHciWhPvTzDHQzpVln5ZVQ1mIn34
CxsETWUQhcVbFw+20+ntodDSzbaB3GkFoJ8y675upoLX2cqdClpmpOoROqD6wKO+5VEx0maIOkeP
LLrE3rJotLE++9hrp4bGIl6TlVN2Yo5zXUY053K8wJw0gpNNskDzMdFmQEyvT9vLR+DrauIcCpNi
BpEiaHygqMvdqZEFGYvAzjpnvCopunidwC2pHtHU7a/KDboDF1p6b5ZbU/3b4ETUhMxt6L7nbrpX
HZmaryLup7W5Pvog/i6V7EwbFw0fBNAviT9mM3LhsqMmo0N4qJpZ8NBfexBjAjQC3jnQO6I94nT/
DKFeamYBe4pCbSqhCQTku857+xJt7ZS+jjktTVByOIJ5Z//s+bz/Mcv5HgK9HmxamH3KvUmmYU37
DTpSaLDT7uL9soWm2zUalqnt2T+Qos/pT3v3s90G0Ayiod++3TANW392Au/yh61FsZgPEx1CeLqq
ALiezkfYxTJqlfiw4LvkV/vQ7d77mlpusA89BUwpFDBXJ9+JCGDWXMWxWXJqNggzSVlUmA1bCCqr
A7WeLw/srFUXy3syMG6hVXnUh9qEhel9cNWt5sU35U3y0n6PneBBRw6Yhg/aC2RTKeAI7lXkpfTz
//kJ3KLnVaqHWZh3DnTdae91b8pec8vvd/nh/bU66JvxOXCw0pJrUd2dry3BpjvDuPJTwEUPNglD
1FYxBdL2MN3mn4BvbnVja+3eX8oNgHtBQaUf6FV/sDfm/Ux/XR7+F4vl+Z7/s7W46GFqgCPSYgxf
v721HGMzvCnuRMGZfP+uOJXTearTTFTU3LJyy0PaF42sWH7cRryHs9MqrvIl7Zw+8NrKB686suNg
uDHAB+3I3UEKr1A6lBPH6hz5Rxx5k6gQsHoHM3Yfg/UNgWyCm/e5MivDHDHvS4fHtdrRFKwXcMqO
Vm9UdVfaTL477IESKm4W66YSvX/XLhTQuGgYPyTTZP6OlCaylFoP+yAWshJ0F+8KG9KHw9PlBRaZ
4c7wiCYF0spY3wDELUtd7olivEtN9E3pAkGsfdY08rWVgUwGPxvI8jVeaC4qok7R2V6ybwOnc6NN
cG952W56tB6Vjbodrqdv0qH4fNB/IerwcZX4rTvTyWmfRadq3WMefQo37CZpzTGUMLvpjGM74A2M
p2ni5w4aZybQPziEDhvZX67M3eX5XnvjsJgHDCMKGPuRvDh1mtOsyCBrSTAJHQjHzGkDchina7C0
U76g432+RYL1Z9epoAgdBc5kzWEjNQ5BHhwtUL1xsV0mNWoN8rrOISFAvx+DqJlq7dgakBNhfDcy
HlPcvy/Puj2G7IIkEURIwatemqE/KWGGXvg8rL3LU8n+Nc41AdyN+A6paQUpX24mwRUWFaaMmm7e
ZrST7Ie6sZwYEsdW/GOoRAzjLKi6ZI1zhE2gNKAYZ9irInSK7JA3ThCYbml8S8eWpu1BUwVbZd0i
Ei9AyrNiPDc+YHa0Im3h8CDe7bUN3onacwJRqB4asmP/mQWhM6SiotpabMXUlBBbotgKvBd35SZa
MnTQb20diJC3OogtIFdGCgpmfHnckQwUM5DTkFA0/6n3JW3SXa0K4tuVdSXHu4gLpZOwbud6wi7K
um5XNIbftao3WwPaoDQ6R6+Xd9HqmcCWBdoTtKKAfJ6ex9ZUwrEfyw5XSQxoIrTE5UzwMl6bU0iv
g3cTCI6vzPipjTApZ1lWq84py5mCiJOCIRryCZaXBuX1UBRXwRii+SDemg1IAFr0bSoZksiqQ3RR
Yw5Zc/jAtkKaFVeLeVabI0MeqkPfdE4hWV41dWg1QyfKnG2mYNoqGfGLIvPN8UEpDXDsqpusn3cF
UWhtVbTRkz26AZ1IKnc9aHL64EdS/ExRrNR7cMqm2WGOLTC4dBkK56bAea16TvQb4t2j6iCm5vMo
qUYiKZTx5Ur9Yo57xaake62sTR/d6RWdimsDvf+XN8cago4RQf22yZ16I9AbWW5hM2T0r0AdFKrk
hKOXq5Ivl7eTfVCyDP0rQCf6/V+khU+Mc1szgtwA5DBhvB+l712LTnDrsVU6L8lyOoESSpvfBMNd
O3rHw+WPXmHp7dSx4UKj2kKOLypeUySkDc01QoOOtas2WxkMj6qGtEtHM3kTS/CGH+N8bdofgq9h
roZzuSfjZw7yCDyDulgWQje7c0x0AtrT/gsxrIMGwFuC1DODu7p4kUFiVKTPdfYhWQ8C+ytwW2Ii
eQtOcg3C63xGS0+VpkYnG+afPDaIcrXoCdkXQna6gb5WHzKEZiKqza89pY9tcs8NLVaUatIG+N7s
IRp80DnOkkFt1R+mipahwDOtOL8TZ89Zi+ZRlUIbl5pqli9Fi64ouyONIO5b2VQnRrh7TItHKQRB
INDnQ7gLw9gx9PsG5PioJPmd9hfgNVhD2Y8J8rDtw22apDPzacGtaceyZ5IF+tfPShw/dqXlzwkC
BKXaXd4n7Pu5bXpsUefaLBG2KcnQM8Qm8LwVybYBVBTS7C8y/DAD/I6GqAdtupw3kEDFPpYJwLwS
nmS0kpYfsvzz8khWNt+JCe74B0StRsKwp3JSbJEYpcbkM9gB2OAmaMUR6eWyvdWdARo/aGgYqBTz
eRx1igEgK2sMqaCDpPptcNvEGwts2MXsXja1dgeD7f+PLW6rDwWk3dsRtsyllO/mrjrYsXHfL/am
GoCOVon0QLS4pQoyynRqs/kuQL7HA03eFWRUk9vOyvPvgm9acXAn38SdDHuoxsGO8U1BnjypZfsj
l6sbyF6/B+NTjgJgGgTuCIoMPU3ooqFzNQjfiRGKfM5KSAApehnwfsa1CBro0yNThSpg4jWgdWCQ
HOuffefa6XMO8jXBcNnR4w/KsR0+TaXbdSC30DTqXNBDhV68DdwexWyqUX3zUzrMbnu7eLkbPkh7
w7tsfO2QHtvmHnyDPSSzWTLbJN3oWQIVK3uXg279spm1qTzeZVy8UJZ6n1gMcd8WNwOjvGtBlTk9
mf32b+xAdAzMsqB05zu8lrYoUfKDnTh0LHljhumuRAubEFC6lv/5Esn4xxB3bDR9mGK1xxYdrHc5
6jfG3CG7HJjfw6jYqtmrYVtbxZqoOndu3j63ZLjrdfu5wmZVivQmmWU3tnOBx131U1Du+OejuHNT
Agsxgcsbfoox9u01hGYQes1NQJXR9DPNgkVd2zsoh/w2xy2qJEm91BBMdj+jjNC5EGcrAU36mxXF
agLJiBYRvhI5ylPRTAmQk3XlRGblB2VBdeDYUkVwHa9P3h9D7O+PoqoyMYJhTlr0TBS/NH25M8E0
ZvmQCezndzUQieStH4g/1rjruBmjNgZqFwdCVZEEoLLdbiSIUICI4PL8rTkXkEb/M3/8LVxChEeH
pFvrRPFriwJEJrt5lzud/lxHrmml15OIBOeMDQ35LEQZCBEtPJg1yACdzmQaAAT61Uex5NN2qieq
ABlSxBXNtPImVSdHMirf0n9BLUcvPgg6kfH4onJhu0afby4Pf22PHn8Lt6qLTmqQVOLqbscErCuA
YrhjrUauFkfp9rKptSU9NsUtaaWXmZVoMJWO4S4bFBrG/S5ZcmeZiODNJxgV3xw89xVU29GN4OiK
dChrFE9UsjVMQalwNTY4GtFXDv7oSGDXZKUZwEwgZZs+1p6lEuB5vfOkUKUZmL9SBaDA0dhMJsrb
Q+KZILhvNY3Go4hvc+10wtEQMH/pBrLO3B1pyWMv1Tq2cRuOTgbKbKMzndbW92P3Fitg8C0W0Z21
FoWB/gUgFQtJSZWvNo8I+JrIgjdVZ/W73fQxbcskg9GidmuVQJsmVASH9WyUCrCBBNpZoA8C/IJ/
WQ3yCGljyYK2hbzTk9kZoVOg71XlqRm+CXt6z5cXFQSIWQHhAb1SFMm464IpeA2LVEbOi//m7z7u
3r2bh9AVUWOfUU2wQgU6t0D2ziRqoMV66g5CqVL7aMlj50mnENKmdA/paup4W0F1xD47gKwiwmYQ
yU8kPm3uTiYByUoSVrHjHqDY/XL4zw/fP/gHCrP4hR/ef/+HP2zojuIX5LT/+3fU86hX0P3ecbf3
99vP+617ff90//TrSeAqvkgQT0I+FGeZ+DvKhCBBQZx/OicADelaUPbQpnVax/f92Pn6sY0Et+c5
yIYZAmQeoDbknrGvTg3JY5mn+YzJd69d13d9DNqjAm+0tsLguIf0A3SYDTwtOYffqHae13Edo954
ff107R5++Jvnd40+e4IlPm/8YsM5ssQO0JFHkotQCewIlq4PBywbhN8v+/DVhWE1CIJUoApfww0l
Lm10yMUguro+uO7Lwf+gG2wHZys46F9JeH4DHNvhBqIMeRmlJewcfvx4e3x8DOlCH6HqjiASMAX2
8xGmvb3nbB8+K+fh82Gk7OfnjKJ1xP4jcPZftcPzLwIaz7bQzQHKk9OpBbhFLyImJ+yy47K73WF6
mdy9s906jmD4X//YJWNc6DiaBaDzNTPmYvdT/9sGJxOW3K0rMGUw93JmCqUdZFbh44C/Ph2XPLXh
3NktM3VgJ8DfsWPPHAGGh/G57NflXbQ+l0c2yanN0E6nvq072MyBccBvKMTj9yeMNnVi52PzvLnb
3+33nmARz0MvnA/URn8Plr2sj85HXw8kklMYhgcsqe8/bl6dG5FTWT3vx1a0UytmqBCIabDhuQcw
fsJ73m2wU7+Ltsl5mpkbDrcnjThrGFgehl5cf7ehNyILKpuQs91haBq4qKAMAu3V06GoSVlIKaQy
2Epdm/Rl8HvP9Td375X3/uUqnS07A4K3xvrxPzLLHf9UDXKkx2CW7Y+UvvTOy1PrjbgOZmQBWm9w
XROnguKm1GiHnxn++AwQDZAFYBKhBkUvHE6nK7iY7LPcLpvxow/j7guriCBho/1nadk16h6+fsPB
YYeH3ai4RtlhZb/hd/zY479fhwnHCT9cdowvnyeDnZcLq8Q/YqQ6qHv55Ku+vs13/3N7s69g34Jf
uBHYD9EXnOO1MS+A4AKNDhFOxDHcvJQlCG+1BioTzDAiiq8fcJHf6DNGf+NcMTfp3vuioOYspgE/
Kzgm0M7HCnFnArdq00bqYMHu0M8N7Q30GNnoEUl1T81EAnJfnUQn08wZ47xylxRSElkqLr+S3oY0
pOCocwb6gT8twG+x/weRm4fxUgx7s79zvu2+bXaeh+F/ft7/wrTsfHaQnu6vt/fu/dPT9f22p5+h
O9JforTZWXiO+JhNCgIC9CVBnff05OrpmBegyMCDBD1tABHPyJh6i6IioV5PQW9u0LoU78KmyARO
dmVJQBuh45ULkB3qhZxTQm9bPS/amDqTAm5yoEXBblUuL/qsJ1dpAdIKwebn9z5wNoidcSah76Vo
/COs6UuzGZYJPIHAM9VQZLc9YjOxVO+ynXPsBzOEyidowXUTrVDcuMIxltHkBUMK2hEVA9WdCcQ4
EV2g9KH6kfQSBt/bwp+KZ2JuoJUxk4dM8ixjI/gOdntwu/DkO/hdmE623Af4DiMJqEUCP7N9M78D
3ler0JwFZNfehONUvLoAtA7IdEnAbs2c76UP4HZWu6D/bCb4AE2JgD+xQqrLUHfQIQlfyKmXh4HX
gDfn8rBXtvPJqLkbIVCrXk9GGO2myEuqqwakMlnkS8NWml7/whTQRhAJQv8J4dsv2sDuCeTuUzDB
lyBO31TEyxo0RQ1uIMI2sT1zNpVIIRhQAjcVPN/x90fxiJWWphY20Hub7Nulg57w8yJi7F43AYFk
vGIBsOHRU4msDUVNwKMZzTUw9u6sfGbhy+UZOw9E2NmA9vM/RriALmqiYIH2aOrILRTCIfght56k
hv1LPgDpbiDvsw3TRX4oJqTQs6oa910FJldv6qV4l2axLnoIrR6Sow/iAj3UX5cqBrWfE4HZRXaa
CPl0y9WDaxOkA9G9He9q2497pNTMQ6w7jSL6gLPA6WtGTNQSgQa08MA8XVnSpdpiohjCitBOpzi5
5KnazpAPOuolekxLybXRvzlCiOld03eC9TgLUzjr3HpIszbrc40tXMqbqLtZzICS+M2a3XF8ltGh
2vhtIxjx+j77M2Buxu0xrYeiwYDV4EeWfpurQ659Xh7Wqg8AV9Y/c8rF1WUtL0rFTEBdR27eUeTO
rdthgUiVSOlbNBj290fnUstLVJlLzJ+azDdl/0OyZZ9E/5p8klslzpPbKfhLmoFZAawvAipW24yW
Y4L61mw80xa4bRaCnfuaP7PHue3SLlIdsBT4muVuHKlm3xjGfio2MYTCuiuohVxerPMSEDc6zmPX
0CtNegn2CjCzvASfLVW3y1v2Fu7KXfINqKBN+ogN+aYLouG1tVPR/oLWSCT2wf5xunaGWmdNUNqp
U6HbdfwZJlDZEPGCC2x8YY6O9kdPUiVHDRZk4GkAiaOUEnTPQtbi8hSuRVJHI/nK9hxZIdCpGY0a
VvJMfSSj6qHEKg9jCtC84PCuXemI3yEZB3QXlO25wwtFLa2xI2jWQLQqbPwcwhjzSx/3tNevx2Bz
eVirk3dkjDvGSqYb06DA2BiMnhHeJxqEq4e3y0ZW5+7ICPuIo7kL4AERFcKIiWuPDIfc8DNk3uVA
5GpXRwPxJNaFi6Z1/uVjdUW4zC2u8ArwnvJ9GkY667mrK15TE8+KHjLIASklngiF0zfurN5G08+m
F3zG6nD/fMVXnvNouIAbDLFU4SuKZJ+PPyf9Ss0eAklwtNassPZ8yFEa4Ob9yhYcWbFt3OFGCqnp
brnRUte2bqTJtUQqAWszivCa0TxDlwqInNOlM6ohakeAc1HLmOhgv7bQHx0TAS/QeYoN7slCLQEq
NyC5O3s5zqMCCXVmRZGhj9NndaZBrakEQwWpoUkF/w8eH+jxNl6YWv3BspYKnQPjXB4mw2zRc21l
Vv0xSsiVQlOxDG3iLEnUu1aYkQ+5zfQECnYh9BVLvZBrv50h4OVpVt51+2FQJ3mT5fqEyKTRKs3V
1CIUVTbXFgsN1IDiqkjtneGcM6AvpT6GwG+tELcIvFyBnJhF+/nfgsHYROrAqQLqpiDS5+6VqlLU
WjIxkXUTojE1MT+zShcRbTCfwF9eFkgCIDTAJIR4yE/Qa5EEoVw8esr2OoaCaFhEAh+4Ol82VLWY
HCzTQ+O23RD19bLE0KIF1sOdph8NeqCMSQdTQS2CFa0NB/V69GoyfAAaNU5tBag71DOoJtBHkFOr
vB+yu8vub9UAMnYK0FEE6C9uMOBU1aUsw2DQnI/LaZd0739jAFpDYNeCL+BZV+wwmUJbi8AYMZq/
7Ex2LOjYCJ72Xxccv+roCkaHNdZeh9zy6TSVDcnrJkFRcWqDjRJ7NsGLNnclw1X1pzAZ3VraFxZj
BRRYXp++P4bZ3x85uqEKwc+RpZlj1sVPMIo6WkgEx2Ztux2PjbuglDazICSNsYFVC53Jrjp5kqX7
sy64bZm3PJtDhjLQDFPBQ5PbCWgjNy1U2TOnMZXAier3iTWNjM/NkNzZE0hBtCLby6koClsdHsTe
0GmqYY/wVc0c5ccuGGB2HowI0GvVTRPzLSvB/SH9urwV17cJ7glGFo86Hl+UkpEsLgymWz9UqmME
e7O8nY2bKN4R9aOst7p+L5FHc9heNsvO6NnEGrg4UI6WNbzfT/eIFpczggKM0GiiO4KGzuJXDfFR
K91oo3/Z1OqNCHabLzYADZRBp6bqSCNo64Yrl2r7ZoyJo4zqvgtT77KZtTVDov+3GS5iz1qtLzt0
qkLcVx2oOoJ2EJzPMSTLkj4TzJ7IFnfJayl4tMGCjzUrXq3sukgPWXXTi0Suz8H/7HJC1RUIRYio
n4mohHk8typuYwePkY++TZxa7qmZRUgVazSPmru0yNyyfosbkSD0qgsxvsQLkJWEGtvpmpXaEJk1
wfaoOzzvWqVBQ68Q9i0ywr3zE9kssDNgJB7TpzGQH02w0l/eFKvbHHcVWipZfMk3CUuzaU+LhJtk
lvqPOox31TgDS2xvrfFH3QyCnb72EAE46rc1bkCqjEc+4MqZ0ysLAmm595BypeH404qk52CwbxT9
+fL4zmEe2CLo84fyMPr+IVPOHS7dVKU8lmCyjKr7EXgkpYq/m6DAB0kRHSFYrheK2xVVRQP1RbVn
l/Sa21uVZzYiEoX1uf7zKdwBDAA2zbIa146tj04t4ejddLXXA1GUifpEVybahCokkua4GfBS5rZn
25Clzr+0HycIvrebxHQjHRgpwGitH5Kog1BkjVvWuLe6YckLHEO8l43lex2+TCFBnQZPJvvKEHHC
rTgXUKYAagEICfB7Budc2qrRFzL2uL51c4O8Xy/90rtv1lK7l/fOyt1qIorDA4IhL8+aorQJ3PBN
PmROClWW5tEYt7p0VWjoh2ppA66yvhIURtfmEexkBGyFGBnu1VOnYuU9FI8D3HTZcjfVTlRM18Tb
9Yk3dK2ALWFlL6JdABlwdH3ZBEM8NSVLRhPKFe6ctreuJ8QVdOohra4Dihik5p2h/Vu9RQC6YBDN
bqqKJkKgh08NLmE5BakEV52MZNNLFu1Q0hhxzi6v2dreODLzVeE9Cu2allR6x8wEeBYl7QH43KAi
/kQEnmwtKgGtPyBkUG1DJ9DX3x8Zqm2976qFcapVDVRl0Tac0q4g9fWcaffS1Mb3Vjyr70FtAJ9Y
lKkfJUYfoVvIKGrn8pjXrkGUZW2UA7GWDFd1OrdSZJG8s9AduCT7Cg3o+ogG9YDF7lRVfUmGQ0M9
xa5/Xra7ul2PzLLr62gKoIOXT0NEEL9P0n1d4iBGxlMZWRvJXu5qM4GSmlAqlA2FC8tOhsrF1Xow
BWpbqJlTkY+p8qZhQ7RdaO9Ne2dqt3b3vc/9Gt2+erIbA8ETcs0fHE8z51TRVKaYoIPEdTz9iOUf
I/GzhekrX+myE9otjUVJVtEEc351aYM6Lg0YLGcJ8k/P9fI9B28IKRNnzH8o0fbyeq76BMswAFhU
ITPPo0H6sVvKkDWZdjIaT9ttZ6LBzHLkIaRjK0hXnzMpMH+AnAIawtGujVbK082ThlMwSDHGphqV
jNx4DADIOEORLNfQzKwE71qYVF4ajeQKTIAPEngi3dHsDAcJYBuXeCRqH1gbPUAGUMZBURtPa85B
2WNVJ3qhYWcFlmfq1bWWbJLWt6R0U0Pq6PJUE7Z0/D4+ssZn9KB4FnYV2tLRRnXbK2DrqBsQx3T3
cF5OVGrumCdu0ZBDHfmV4hLH3BnxY5Xs4aSl/JsM1tG7yZVcJRF82ErIaWJlUAdH+owp5J4ui6S2
ElJqmIUJddG0rm5xNewuj33NRYMVCV1XyC9Y6KQ8NQHC6QjkhcxbpbGZujMarRrIZaGPvFnq2I8n
u3v49xYBvgWoEWRrSMlwe22oUTGzCujXLXGT3PZhizyZvKSHelBiNwi7ll62x0bALy5eI4CuACMB
2mZuEvH40CUgmfEobyU36HcLdmz0cdnG6gV0bITzvhBOaOUxgpFBsm06VYkzhZKX6arbJSMth2mz
IJNSJPb9ZNoxyK5+CT5gpQoJpq4/68jW+cj9a32XEsTzCObtxCnrn0P/3Vi8UQFY4nkihzzCQ+L1
ss3V3QnHhB2IQ6rx9Cu5LIVp0mDrZCMIlvJ2PwaiVvjV3QnoKxKrSEsB0Hs6KiVQ0gXAGnTat3s5
uzbBPkI29nh/eSCrzgYdxEDz/x9pX7bcOA4s+0WM4AIueCUpSrJlt23ZbtsvjHYv3ElwAbh8/Uk6
zp2RIF4xek5E96tLAAuFQlVWpgbGD1s6A05lNLVVzcEmKh8yQ7mp4/o4Oskm4vw+jhr/urnFfbOR
VYK0DrMwMtZd7aK+KyCa7M1DW7etVdGDNTmv140seT3c4R8jkj9A1wViTgJGTHPArGDtKmnm1/qP
61YWk50vZnfgHWz9gpwxRzJbppkFvyfFY9NrXkrZPunjnRIyhBSy44ze9uZvm/6nPAvlVhsREs5n
ONK5BgFGTMOE4uHBccqSdw1D2HGjByIOwQNbbAvzo6+GLVDaK1H5EnMKQrMvm/O8GfLO+SyenDVt
4GBXNKc59aC7qgS5wGD7UfJqjPpOUayblj03UXyL1opPCZgjdQItLUwZpkhQOvuFpPGOcAJIz8/r
X8O4SFG+fhhK3dpcw0WH4PyHNVEqKsCZc4jKKa2v8Ci7ic1K1b2cJumrHqrTu0Nzuse4YA/GzjHz
G96hPw3e8MyLuil0awiwfi8bpj6UoZ6GPkhvzXlaOuPErfqhg3gcRoIhz2oZvq3H7BdPRdT7ulIM
v/Iyhc5X2CRBSwZwy/SJpX+CIcDcl/2Y3Y6RwwcvjJrpidNGe2admr2HbT0D4+I2gLZzWxygekPv
MlVUKzX6pZ3RUD208TpYApQBsimKFn5qQ/xrq1iTvkG3d89Y0+wNoyr80XHCWb1MrLwiLw77TG89
k1QRG5MnALSdf5LBie10miA337HnsESZwVgDH16cdMmCdJ/2oN0Z0yIuULBkyHoPFr8J1/R6LiLk
bIOgX40iG4bYZZ6bYgSenfYpVqEd1MHn4l3YgZHtx34lbH256Nlt/WUJTTTwy6gg1pIiPjdSOxpD
ZAcchHKdP0PV7QDhy9WPyX7y2CO4plZeEpdVKcnm7Dwn59kp9U5YeDN6Q0D+ZLf9xvGnbXXI7+s9
aDYCc7/2yS7eLpJBKbvNza6xbAGD6jZ6Kl6SQ7YfNsxTn67HgwWnx1f7Zy/ltNZkSWz1zZyUBHYA
+uY2MLEcsZIGrFmR/C8tY9Tm5/xq+Dn50WN4AN+p4v8109L5ln2l8KffKNJDkBvDSnoIwegYf299
sUkCe6VTdHmhSXakW4VrpEO7DXbIoxaIXXfbbBAX3vLtWtKxeGxPPs4cOE4WNOl2gfwAhix1N4V+
1OxD/eX697/MSpHwomuo4QmJqIcjfG4DHQahdlOCMmv+zsDOjFSmEpvRegrtwKGQzfljq0Flr1Sz
LpK2L6vzY3I+v1Se3jFjHlqQNS+8cJa3Tjo3CXc1LoFq7dzOniXFCiwP9Lsz9x/qWJLnaTnPWx0z
ZV5r8U1l1IAdfq/UN9z6LnSINo4AZ3ir8C0QDn40rdIPLnxBJD0OqD4goAKeXMk8I2FKSYUUC4pp
/YYF5a46GKnHbsPdXG/dgvGo3GrH6Pv1r7qwvWdmpTpEnnYaidn8WG1vJuEpxi/gJCATvfJsusSU
IZnAhAEGDebFgc/k3HlQ9BUdumEokIsGyuxxHIs7pAf9n4SjHKESDjCylbHh0ykJvy+HnkFxT2Qo
E0CX7Ka3h+Ypx9xqBN63qXhpEpI91LnCPxlVppXb/bJ+gd+KOqaGByWY2C4aJ0nBzBl9knv6I3+l
brExdDf21f10UwWVcNXndnf9Iyxc62cGpY8ABaq5bAyDtH00QEhor5FhLH3l0xVJcagjUecoSNY8
zdiAxrpS0BJJVC8l/vWFLDkxisBAldioO18Mkyi1qHmiIT9xLHQ/eHZfGqili2YFArSwX3geI02f
WQBBqyhd62Uh6rTHmITHnd5PFCSeg3d9IUspCiZ7wbNhzLOf8iOuB2NjLxosRB8BMd7o5UZw3W2B
y2+0NemShY+DWsmMmtLQzULd/vxoCJWwXGAQHcUhV5QfzfCtqzZptubVi0s6MSNdEaLva5CLIRca
t/QIShndq57s2/xb+JB43Z8ycrPE1SGGrfj1Smi9rIjhGnQgBg9oDt72oMQ7XyExsi7MMqxQO5pH
ckM2yib9JI+f5j3qj6D52zuly6Eq63rJ3vDGXQpdz5UAtOAyZz9BOmKZSRPdGedNLt8t5y5dE0xa
uh3PDEhfMVUTYSYUBsyfRuJ2oZu4wiV+okM4dMM/rbUi61KidLqn0ueMkzwWaQwPjff8rsLYHMif
py3h7nRTutqjsh2/Q6LKezWeu5UUbTHDPTU9R4GTZENRciMnOpbavIGkdp84vvhO3LpytdmRvO4p
C/4+QJ5t7nyETizGQISKPJnjylC6qrKJhr9u+ksuKoUU6ABaXTGvqdSzvSXSXcVW1rB8zP89BPMH
PVlDDeGZehqxhrqMAmqATm/4bmECUguuh65FOyDAnyf6ZmUryRFNgQI6aEcw4aY9TiZa8M6Pzrin
abwSIhdiPUQD/rUjOaAFcU1okOClGCkPo7hr++8KX/O0OTBIOdmZDcnTMivUW/ShwDQSPaUhunDF
pkTzKep33XSnN49JuVfpj/E/XJdnZiV3Q/mcKokzBwvicYx98FqFFNGtsfap1rZQdrq4wgA3x/JC
52iybw1Qs0bmX3eHNRuS243VFBZ6BxtN9DQ5uwoknmR1bnoxumKYE4QPeLpfFCE55jgjArSvV4Oy
mps+BdMXKOjz0rPVF8jHkeS1yY8tqMtDDSqs+bOylnksPrUwNQC8EOgnwN8tuX3V1kUrKrg9rwMD
4uFFUGrgIq5BtUZBQtS76nDIV+WklnYXjWKg73ES5ufD+aHuzNhqxrls2PiDH+7Z54SR+NqlmGSO
vpkeu1OfoEe8JmW0lKHO/el/zEofNVWMFLsA3jxra+NdOQSR6za3g8ff6mN9u/aMXYoop9akh59t
ZdPYaDYqlMWOkTvMpDotcP+b6446/2b5rJ9YkUnpGlo4oAuHFbN5K5lPpjsHWiFge26HICzerhtb
TElOrUkpiabUw1TrsAZO9+3gR/hk6Tf7HilQ6hZbvH/0twj1ovjpaNxANzP1IW8n1vQUlmq/p9/x
azz85E6oBs66EJLB3vTtI3Gzu2kHOqsj3fzW920QYtCGoXN4e7s2J7nstcBNWQBNgxdc8tqJaVnl
qEgF88ZvmgZlZM9Wnq7v8P/HR/81IvloPwH03YxYWxcI39zxe9QUfxSH3g/BtN7v+FqGt5iBIQb9
syrJTTmIPvRWg0F9q+VBuB2eo8fqbZg8zXJVd62IubiHwOhrSN1BDCOXCzBOQGg953tJieT50KW7
fu2Zs2zin2qvLD9f9U3aJwNCGilSF4DtIYvcVqxc4wuh+6zsISXGIstUxUlQ9qiSwS2de20t+1+I
Hii/zs13HdBhSAGch8jchvZP76CA0yIIZ8qfAW23+C5euwAWNuvMjLSOLja6pKEwY0SHKD2IeGeG
wXWXXtyqk5VIV8ykK04dZUXhQarB71vVZdHzdQtri5h/wUk8UJqoQT0Ci0DfBfi6P7HoXJN9XDey
dDKtmedYwxvdmSWfzq1MQDpj4ghW0oi4EN5wwzgHz7VblvcozcDeYPpTu2HVy8BfwrUJzfkYSnH+
zLqUXGWKIVIMFyI/Fem2pfZRFUBWQQI7MqwNiNn8FICm0mm311c9x7RrZqWYl+RphNc3Fj0ZT214
yM27QXs3mg9jWjlQl98QhQMbxGOgkEYPU4YwFuCctVrVhhB7pUKiidf3haWAODteKYxe7iNwHMCE
EQh2oGhwked3vO7K0cKMYYm5bX7HwBVXg1nN2KsdBmsfyn6l+bS0MEy8z0MBBKdAhvkNrLAwAG5n
Xg44u/aSxU9K+379I62YkCF+JrdKGlYwwUy+bcibwS2/XRvhWXi/Ohb470AFBYVK4Bwk/w812uGJ
hJGkCWIufxzmFX+oy26hadQ1rv2h3FnHzK9215d2GTzOjUpuPyrM7vsBRmsbs5PgN+/XIvlCTgMT
oKiESwDkhHL5+bmuuy6KkzqEiU35LILcK4J0W+7pId+3gOt64G8tX+0t8x57lx7SLT2sja9fxvrz
XyAF4YIoVqkm+AW2AGH13tQ3whC4s16v7+WCGTDVzAVGCDjMweR8oTheYCfgCRbIX0x6awyBrT7z
NYjeFyzsPGSAKg0eQiFIi/nQr+ztJBqrrU7rIi+QkbrFU/aqCTfapJqHso6b3CTb0M9dI/LSO7GJ
guJIV7PDhdNwZl9KaOp80lsoQaF7eTMFmp8H5F27HwPdzV+cu1/29sev69u6cDGcLVhu8QE41RSp
A4Phh6m5veplr+IWimsb844PgfYHsE93xeRlWEbDgwIwBkj7XPuU7tRUHZXGBHwYDyjlmD7U9+II
QLt1sBjKZ9OWfmgekCahB03gtYbmkhc5M8UDWvlzpVcKA6YyWloGTTMMaYe5O9XhU67y+35S2r0G
0fqV87+00FNr8685cabMNtNJMTA4WCZ15hL2YyjzZz16dyZ9N3Z/rm/rgudA0QWzGLggTExEyrua
sjisa3xIWkGEVv0xjNy12PG6kYWI5sxHUAMBIzSr5Br5oA1dZVOOvHRGQ7loDtqPSAGdFa9cMmMZ
yFbASAR8+cVnSpwitZUeT2wU+iEIw5y/T+UdFC5AwwxyRIwqyiiBhCZKoWcAukxl6+v2K4aL3Xht
rG7pk4AiFCjU2RZGwc6/P7HzhPUOGm2K8yjaIOc+4HzXP8hCRuAQUACA1RXTSxcN2jGmhVaLDrCU
MMimt7jp3RRTP2jTagFmx9BcKNaO75c6kBQjceOgS4JhLaxK7uvFk1LQOMJ8iAF0+uSqJBy9IlTD
h8Gw4ed2jEoaNpMRz3YE92kf926tOcCuoPQFcQ3svNJ6pFdQ8U+mtt/3vUJei7DFayRRBdulzMgm
XxhIqFSovMdb3ufgOhZIrg5t0/MD2o3Nfa2NEb9ldkIerMnCzTONU6B3Y3xr6YX6oY8VRiESp91z
HMTE0zRMcLpkIlqNwZZMadw6otafQq2GYCLO+Jkoo/lYtWFxjJU2+84wSH5LQH4YmLDxyJzIumVl
qcd+MVBxQ3LLehPA+W31bIzneYu+G30tUsr7KnGEP6k5FCLGRhU/kHcDeaxHGgR1LPib2/SggOrL
pptugU3rwweqqMa3dKDQP+qpQTsI3cTV3jbj8ZXxJg7sRNDIrbQOQxB9Zm3jxJgSNKsrBuJePgIg
OkE351sO9rC3rJ7Cx6prE+DGbLMGTZGS+jYb++ZGEPCJoRwdl7cly6obfEYj2hg0G3/rtV4V7tRn
xXPCdYbymamqQdm2yZ+2q6EYpNhNiSKQbfMM5TaQBemk796rKRKxK2In/dSixthgqJxAObDMjQOJ
W1TVOytcG/ediwiy+8G4hsojBvUwQXp+qhLkqrFSV3jzF5NHoJiiK912SqFS0zEPU6y/U2WtzqAv
BSQM16BVhwQfAUOyKYq6jqMOcU85okBVHt4qSEy4xR0B2em9uIXcydG8zza1zx+Kz3jjIA3TZ0XQ
64d98VdgCB3ktCA6xgDt+crNMLJJWeCwG1lggbWaD6v5x8IF6YCJ5R8T0pVl9OFQOR1M0DAwuavf
jd4n6si2qz/Q0jce631yaFy6X7uY15YmpXeszO2q62E3MgD+yTHLV+7/b5sn1aa6UeNgGZkjJc5X
m9wP+uN1A0upFFIK5BUAAH8B088/T4f3R1V2I3LHSlc+bGHb72UcoYhYOyW6PnRq86AIKfgQSGGJ
ye3iMNF9wK6LX01kpPDfpL1lSS/WJt+WNvf0OpVSgzwKhz4iuE57/qIgpbXileb8ktecGph/wEmi
4zRdVumQc/PqXn/N9HJbU9C5j+ym1P+DpdMrVXpt0KJEREkBw2yHj8y0/JQzvyl7gFjWqArXLm9p
09SKV6xXcHm3405rblo8tdeY7xfyQwxMEOSjGJswL8buEzHqAtEM2WhWBoVZBcXWOoJdfENCbXvd
OddMSfs2VGqRjQpq3yFLdqD0L3PAEju/U+/iv547IkitTlYlbdyg2ZHIQjQqMCLodxYE94ifV69E
rf1Ssbzr61q6DCC4B6FoyLJaUFE997w6qgRvKbawZ17SJi6LPYPsaGO45rDv0zWnWHL0U3OSo7da
RsYSUtjeWKDbL/xR/RMKV+Sv11e10CSY5SbQ2II8ALFMeWwBqjJN3DOBZ+CGb+wdPf5GD/knrpwG
vabENbbqrr+lO/bWU38NW7rk+EjyUbadlXkvAD0WH7iZm7AdK50LbLcDnIg2VZvrS1yxIr87R1Do
WMmIGzWNS9eJMaL6ZPHguo2lr3WyErk4UkyYQMpGrMRkprXtwd+GBqF2B15VDW3lMD3+38xJZywZ
SZ23OcwZxs/c/gmNRQyfDW6cfr9u56tYK2dAp+uSnD6tC0dT5ldY8oM+q6g1utMBRTNcngd7g4YW
eFfunSD5XDE7I80vzCLtQBoEdBR4Vc/PWoMQ0oQcszQCN2hhYu79ietHbUQZN/HjKujGdWTD0vme
AZLmXCnAJLW0VBprcR/NkzVGVTKPTcZtxfmR96yA6Pm9QJNZoSuoqaVQCe0FC0tUqQ2I1vkykQn3
hj3PhSo94SDGfDAzDu7WpFT3zKnfoICw1ktftDhj+9FKh/CbLPRk8Y60dYarphpzG3gALZl2WZ9o
H3oWKrFXkzrMtwVGUla6Agt5AeZPMCEJ9l88K2R0Lz5xmVkgTfDK2NxX/M4O6+11n1k45VDuBXgY
Mgfo08mjcwoA1w7hwA+rWVZszEmNfatpByAR7d/XLV3sIdiTgKBF/WOmEsC/86+GAblR6ykvPdJ1
rg6VU/6rIY9m8tNaI7e9iCqzpVmxG+9fTA/JX4unvLO1SpSeAIVqqna+kewsVMzClUvgwvUlO9KK
0pZyVESxIsOGWCvPfjqYrAURWpDl9N0MyQ3L1gCDaybnz3mSx9llj4rVBJN4ZIAQzY/jp3aEAnEF
zoSfMTRtr3+z5Z0EThBEQPolmceIyc1ct/sSTSl0S8Q961NXJI9m9teJ1ryVJjxjLvWg5SMVYiaI
YelqAUNt/t0s7pQ8aFBbKOmm7pOVNS1u4Ykp6RIo2UDtwYCpUQFRk+7qBd/k+U0EzqEsO5h/jWGT
VibFRyMxYpU28xaCti6Lw9uo73fXv9JlMiLZkByxgLZbQvi8e+NHaT2NGshXBtcZb7r0ppmCrAeN
k5uzHfrhijl6VvLS0yere0CjCuj555VfM2/g2S0k/RrJR1OdV5VK8GsaAYrGW4jXuahIugI4cWbd
0rBxdTXAWGRcblbFei/xBrNx1CQx+4gpdzRTzw+IYtVZ5LRjCfSW/p4hjQD94L0CIghHy7Yjhehz
CVRQ81HSHLloWKx9ivnvXywehI6o7+pQOZKvQ7wWxj5RZnJKzcLYGaDJoFss+YtqoUNRGDsFOC9R
hD+I1bwRdeVivGyiYfVQlUflBVeVjlHX89VXBhdW7mD1ov/el5Yf6qDIdArPjOrXkOp7u7I3bICo
8DhsIjN76/tyE1rdoSmgc3fdDZZCx+lPkY6ZGZoG1MOxEeCrZVG8UelvI75T6+i/7PipIemAQRFU
xZMchmqbeXn2ajhbXWVQz3q2UNtU8NQVrZuyByNe1aW+yLe+tnu+OsHXraKkcL7dFFS1oqbY7rkm
YrCNaf0y1EdwxaeDucnSb/F4X+ib/7Kv/9qcw9vJDTARnCxewyaoKqZ6o4P0JPettOi3TZ4M74Ky
/um6xaWLGwv931VeUN6JqeE5QRIJunNoooc1bm77rkyOBS09lHT969Yuyc+/NhUDiBCgQNYja0jl
IFypuKrib8eOG0+eqj6aJHeZ/exYn+ksxwb1dvJWhd/4XxMdnZuWp37bQTEzZ4Tprh4C0I0UnPuF
gRp4thYjFz1nlpezoHePJEHyHLsZlKnRYamoXuMwaEZPj+5QaQYX8Q1wbfbkTWsEe4uhEQ2of2xK
nmNPU15qFWxaUNrN7CBXiaeEBycNFPPWqrdTuLEUP9F+rHzQ+QDKIfHUrtQxTYSj8FyDXYyIeA3d
N929aSEQel1/KDiQ450f5gGeJxjmCK21GYDFOIS3GHpUIG4FAcr5edHadMxoQcpZxu+F9ylIrCF8
E7/myppQ/PyXLtZ5Ymn+JScnsxtErg49LFVgOWNx7BsiCZjy1zTWcNI5ZQdh8CwKcgFA08QAHhcN
C1JQYrfTNHKdCDGnJOQj0/jKSMPS9qHGYUAZGv+J7KhO3RSaoiqlp+ilBy4gl3Yx2Pfrx5CsSfct
7d+pKck/DXRhIgPtGZQ1isbPDFCtQuLS8pm1RuJ5+T6f9/BkVZJL2iAWEKKAqaq8bfUPnT5YoEus
DzH7ib6WAVFv7VULd7r4XmVP2gCg/vb6oViKqSc/QC6ulAPgSJj+QppQ/SqKG9U5aCT1HP2hSNa6
+fO2yW55akrKCUQdkpZGUeW1k/0ni1+zEsP9lvAZmjAOiwNB8pXFLVnEBv9zLUq7G08JK8R8YZjk
V6rcZsxVwsqNB89Q79J87YAvuc2/1hBPz49dqNVjqjPc/3ZZ3SRVu2NtiITz9/UPtmQFurY4cRhG
NYE7ObeipJaStSKEc5bmnrb8hbPYr0W4uW5m8bidmJGyJsOJ80QjMIMs8rarSDDBRDKYu6bQV6Bq
C18J4/eYqgR40bIwliKtKMn/1wVt2rebPCTU79WiwUiC/ZB2iuqbzRC7AIo2K/nE/BqRHNKEiBI4
rnXYt2RSmZJxKy6KuEIXJlGeDF7YIEZ1xIoTzk4mW4GKM96TCPsOxgXPlzfVRlgVBh7GRf0KzSQ1
OYyT24YfDh1dTC672how+LIFCZZ11LkB8Qdv7kyydW6xrgRI/mq18hKHuQaG6HIuXD7Z3shRiuvN
HdWnTaITNzOVvcE117ajjdkl224CuXnU3yclcNhWv5ks+1mtNNdx8m1OsyClmc9K6mUg0r7ubgs+
YOEbGPBqJCHIDc5/8pShnpArGnR5bKTJuVs7Gyvc1Pw9MmroCaxYuxwHmWEpgLaiF4DCNXj8zs01
DgoK+mzOLjBX89ljnhvtKMt8tKed1m96vlVM7/oKFwIt4pANElA09zDnKL0OzMpxSD6RygMjg59E
aPLZmyq6b5xDTZKV9S0cXjgAxTUJNqMZfXO+vHHo83pgWB668j4Lka+mbp7+KrrH62ta+GomhuHR
dcDYNmae5zWfJBq2KJUkE1jT0G1NHbW6eB/1z3qGF2a3sxHp/2/m5p9zYq7Smkm15y0copeKxq5G
71PxLQ5fyl64xX95VGF1GEqfWxtQB5R2sWB1MrSqVXkgnckdiGh3bpppfqu/Jo7bmvupuqtC9/oS
l76cjc+GM4CjANra8yVGOjeHOO8rTzR+B7LDMv9djs+92qxs5YI3gszgXztSeI8KCgUSDUHJdHYC
TK2WayoEvRsvZ6sooNmz5QCIewq8WjpAQOi8na9pjIamIQls2drDQB6UwdNRjoC2H++Ea9LA1vyK
BQ2AW6mxdcTv6zu6dNbhnDANNmD8kwXzCstOrWIcvpy0U39m9YdtBrrYMeqpJoAsfJsPK+dijlYX
Kz4xKTlq3IVD2Vr4ihYEJaaJHgtjbYBm8QOemJAiWGwZY28KmFDq+FCbTaBEdSCa5M7M8u8iHlfQ
3UtvttNdlLHXupW3zOmwi3bd/2rib3auQqct+oaK4g2Ero9K5AQUZd+OvLXOWma19BQ/sy4dC1rR
bmQUq43bfVZv6hSMT+xJ4b/C6NWJDxU7QhewMZ4ZWXl1XCI1cJeeeA+VDkqi6Ho5OrDc1KmvNOif
dfHBtNJvjVW9tCwPxv5pNOKtEgkw4R9HA0DgfCWcr26+dHdkhjVWPcPmZ/WvPHzkde931CvSb6L2
crEvJ7zWv7drwMfFWDR3lRGKAKKSE5dxjNShJLAaa37ZHe32IeyDtFxJwpbuEDAw/T8rRMqaszTk
lWLCikmQIXHkKsGk7XTzQ5/Rb8/Xg8FCLoayEZRTZhIXjF9Ipyaxx5JoYPzyqPOilNnWYq8jVY6N
Ch7OyjqkJtDT5poAyYpRuZgDBhtN6TsYFRUocV4gVpei5BBDv0M92FHiWmv6Y3NAlcIPRlzRCAVb
HnjI5CcChqxopDfI/zDjzTrd1Zv9COzd9a1c8I4zI9LBMAurCDvwunvT8NChjgOmS0ifYPtWbqq1
xUi+nyiOVtlstuN8ArOKzgI6rGu8nQvRFOknJldQxcCAsuzqZY1JxAytOg+dVZK/0mrjTBsIm6Jc
u/ZxFvftJNOV1kN1DEBUKkyx8Nskftf90Y6OZrfyplryORDp4OMDYjMj2M/vXKeNKz10kCpVRexW
2Z5qL3H15gyDa3Y/J6AvETP+3h+QugPQgysekEPpaI21lUO5BRaBuHWVLoSWQHTQwDal538NrUH2
fmJKrlmg55CZdTabAqE9GIB2iv4dHInuVDkP1xd1KQ77ZQpPqFlwDj1BKcNtQQXGhsisvLFr8l9l
GFWfDtOUt15v2bG19dDcjFUegXYyzg/5NNkHawQl91bTaLzPuF1VrjMkpHsAulrjm2SKa+GrRiFW
Mo6FKIpGtg6xeuC70W6Sdp+Zw9Dy0a6QU0FUSw+s9sEEGVGOmVCjit2+eb++MUsHBqgHQAF0ZKlo
2J/7V2RxJlgLe3FXu1kFZPD7gATSUh+cJF65/hbXhrYvmvaoxF80NxTSVNyY1zbVjQaC2Xjc6Da7
ayKGOcuJ3Wd5leyw+BXIw9IzGqqKaOHNUp+XL7Y4N+oERU2GkXMrfHUgG/FkR0Q7Tsmga54h8u69
t4xsp5PC/FObnP6gQyw2rQCxoDug57MHiNp8w4MlGl3whzhPTpqZ2VapSN/7Vi3ieNMIK/tuxpBb
Kyyj9VOl0f5Ek4F6h6ZF2moqvlDtB8MzZtqgtwX1KBkQHTLwqPQZwM+setfJnU6hgmE9Mv1R1wc/
Hm5askFL8rqrLHy+M5tzQDx5tRF7agRxWuYpOZqe+eQX44+5rmrmudsBvtuhnX/d4lL38cykdGqH
sY8Gm8wmm40KVi6yBY/33IPV7B3TQBLH9jS6Q52pq4OSPTL6ev0HLC8ZZGZQSULMkNMMXLbgbMo5
WBbVO1b5bffkdOjLgSMZvQc4w3VrSzkqlvuPOTnByDAyxEINXzVVgWnUdxW9H8We156C6bRZACC0
XhmY/9DksX4NzZqG29IL68y+dNlAUxXsDBGWG037FPLRyXdwUkeqNyYvsbEbzDcWpStrXsgKzkxK
8Qea3WhKzDus64+x+K1Ct5D/ub6tC1fomQnpomZC5NOgYldjiAxXwGeoWmCivUqLXTH5zfxlN9ct
LgRVsF+BKsQAQxro8KR9VHqN9pMxgcyY3owOJEEdlzafSbi1V7/Zkim8/yFwQkC1ih7E+aGkTYFR
nAhI2EH5qErfhBiPk4HJrnCHaQ1Ss5DxYPIHs03IqzR6UdMgHdh0QNQDHdwCXczygNx0k6Y/Rb27
vn1LfoipErwlENtmZLF07DWhWqHINeYRbgK/XNqE5y7JSez3bVdN7tiqeuxCZr08WIrT9X6RYlzI
r6OhWMGeL7mnBvJaCBRA6vJiBFVEceiUYwrfqTHkE4HfFQP0oWOv5MYLXxGaGBp0GzDuqsHlz7+i
SlSn06aMoZHq5mBUVvUjGqc0+zTWGESXDgMIMgwVk2Mo0cv8OaLElBEB9aHngPmyfGVj6qrtDYj1
CmXYFlW8x8W38jVnb5deMTPlHVg9KYQbUbo5X5yjNA2rtQrXr/pHzbZIaV2NJy5m9MWQBRl9r6rX
yHhNyzVa1sVd/dewLb1IB8YztTNgmCjCqznIDhQ/pQ9m+EPPhVv3QRLe0HprTruEei15aOy3JHqf
qvt2lclnoZB0ugdyRBi6sRDcwk9RlMYz4by9BiARVGjVH6ndekaz04tDNPnl6EYKsMteWA7/IdLi
pUwwroLL7GLywDZCIyJGjT/t0E1qfotj8KVU7ysfeykxAa5vpnG1kYPI7AG63elFaMGKQDeiD3L9
R1hsndmRmyAdb5pUeJbNV5Z2WVeZBS+0f+Ua5mN8kppUkE5W8gIsLZFSBKTc2tN7FN6Tcdu10YY3
j7r67Bh/oBF+fbUXX1UyOwfME7Nt0xlOYQBMa6ZVoKDmaQ1/mzLPFoC7glQCWFUBhj630ERaZLQt
5otmeKGhbTTxkipboux4lnp5sjZtdhHhYQ6tBkzv4rACfyRdXOYE2nknBtxb0w64w7y0I16bflRK
shIUlnbu1JB07bfMLKPWxiwuYeWRT+WzsfqOvQjd81pAam+jFwkmt6+R1pOPk5AwNxwBTHfcvTkQ
WK1BlbESti/SQ8nEvMoTE6ba5XXxJSfUv0A1w05AyUhMj0eA+zzUa7CXxY9zsiDJyWlG1ToJ8XHG
7EYDElKxmds7eKGsQQnWDEluPSgAXIoMO5eGN5rzIvK7pn2y4/31w7P0faCbitm5OVIQGXM/pJMz
WfPMUJQ7YERV3hmrMaZUPl43s+RpM9QEHLI6/ss1tDBWzYnYCA1OlpJbNdS4G3Va+nLdyuVLBa4A
IDpF65uA8F4GBaldapfAy2I+gysfvDa2umK4Csh3RzNz+yE+9C1ioOPXYxNQHm0iHCmHRV7Onf8S
DDEgbqBFgqTlgiLPYFaPKSO8GJqpI26ZiMHNMDXakAoSDJXXKxQkUCCvY4nbppNXTdbKL5iD0tmF
/7UX//4A6VhYtM4Lex6FsSAfUvIgs29L8JRAfj0q1A2wvBCjWjmJSy57umbpbJhhj/d9BPQSbYYg
6T7bZFv1hj91nyvfeQ5M19YmnQ2zpGNia1jbaELSogRPKetBZGE3NxE44F08IX27+zSmbDsjYVMd
eY6xBoRdvO5OVyvlxyQTutPPG9xiJC3Xt6QvXOL8nsyftfU5xncdYJUZ2bZ8pXm0FO9QI0JhCiy/
QEFIu+wYY5xBCR0hVUt3kU1dWoG5Pz12jp8CSSn865t9kb99+dG/5qS9riuosyhQP/aiePpejvVG
EOuGcbQTZpFDjf65bm7Rh0zkLTPdNOZ5pSQco7gpRXkDYpHc8ccavcz7Sd2m41oyuLgsjEuCkGRG
dcvJfpxMFScJ7NTFcT4Uot4OWuQ79Z2zptG2aIqCygmoHBXwAek+Z00RW01aIxSomqdGO0PxiyoY
wx+JsVJgXXKNeTzdNHV02pGznF+FyegMHYckt6d1m870Le1RZN/+h7QvWW5cB5b9IkZwAKctOGmw
JXlsuzeMbrvNeZ759S/pF/e2BDGE6HN7cTYnwqUCC0ChKitT1Ab0iu+alrPb166Oc2PLjzm7d6Uo
Af5bh7G8b3KvjyWRYuao3cqd0nJikGeKScCSZK5IJsGUMhz06SMVTpAd49hYCzwQuCDDA14Gk8HM
V5IaAM6LGAFRdqjBdug2g8WjlAUgIzmWVr05s7ScbmcLF0N7aDYLWAowMSUowCz5h75/v72P1o7/
c3eYfRRXPRExuYesmES0Ag1bFVFJRSX9OZsq2ozHqnJuW1xdQJMAIAgKGjzWmeDDZRN0+YQ5/zE8
kMItxW0E0p2YE3U8K0zU4QVndmMFK6AEMSloP36iCLqLJPmYhjz4yHWjHEqg2LF4rMEfHEjLlzz7
UiFwg1JsYH4/Q7JQ56BkMkuqVSntyJeeCluQrcu4ftRd0PUQAZGA/6g51/jKll7GTsQFXoJmK7ul
xxJtwHL5CTr5knUHQJZS3fZFTUX9A0T2nNBcOaqWcTCA66BaiBYNs9FQVyoAJxXhsNqj4Ci4KEA9
E23cmEKxzwJM292OGYIFZC7yZWEJ7jPIWV+NKc5SPXaKgq85i5ozaIYDWc7bFlY2myHLBJomSx0Q
5KGXnxCQrXSq0V0A+vhnGRwAXaFxyuHc59lgYpKkkahnwNlBKbYGm+LPRBfuJGN0b3uyEvkXnjDf
ZogSVQlKREIdo/rdWCkoQZQnqdU5K3bbDsY1LlcMxDKoj4EC3hJJTwvxGEaQTkY1mkf59s3dwn58
1AQAG8R/TJ0lVZQh4VwpNZ7Vcw3aV9rVU5nQkEim7Usj+l6mUYSFk3WV6figetqGwzhsxwacEEGk
5BsSdcBOThpqk+kQJvZsVIM3h2Hswlr3JxcTMaI1SoYnozX9zEnqGEKE0TgHOs2mxB+cFrtO33SQ
wRWhu9YoTpKWMqBb8/jDH2bxPQ6a4M6MyunnGKS6/5B0svJO0Buzi1CA2OYg6oFnpJL26UfJfNJT
OZNtwehzryzLfKDaGAwxOvp153u13+r9nVknAiizm0QKPSkIwh81UEc/hLpSFCsvivC9nAwpokLg
Z7lltMBVQXU5d4e4jk3OVl87WICiXSgcAGHA6AHzmUtcg5mEAW8/Bx2F6tVIX0uyGau7kjjort0O
3rUtcm5NvrQWxF0EODesAfBEgbFGTxuzeyhu3DazFrvnZphbr0nAMmVOMCMpn1L2kPiPffdRcdWT
l7VhIxedKDC+IUc1kW9delP7amgqoYbUv/ooFVvOPIUckzAGMddeiD29OJrVSdMebju39uIAhexf
s4v3Z9fR0IZBivcAeACUz75XaZE9pk1Ctd5RMYwpkmMjOG1kCd2WY3jl65lLXRzHJ6iFAYS+NGxU
cyuYpAXfux59kOLn3IOcS30I+pcOgkFaMDkGHgRBom7H9jAnAP5qAHSGxW5SdO/2b1m5oS5+CrMG
bW2kEL3FTyGDpKEbr9qCCgJzpQUXPpAZINPi7JOVRAqO44aSgAAXMWp06buv+XlEsiHDoJH2VKTA
shhlYqmZf+iE4gs6o5tmap5KwqPi+2ZGZYLs3DCrP6hmUjKANAgF+mLe+mKKZMcApr4VSHuPsdNx
QAqUxPt4BnBgl4SCvxfBexdZQBKEX/6kiILVJpoEkc2sP4nyFG9i0FcUlAhJKtOp89v3MFHH1z6A
GDeNSVjtwqFXd5MopicxxoWcBzwxx7UQRlaKLgsoRcFiyKJX42Bu2rAfoWsm9D2K4N29aDQqTgXy
Dqx/4tR18oyKzElNPVCIKBSKnV+3A+h6qhoTVng2g7VGxOcEDcPlB9UDVW9Gs8ssbXpRS9ENpezV
HHLax+mTibZIYIiYweotqampFI6nCJD/Vo2eWvmJdPG9Lz2PmEgVFB6f68raQK8LrIs69hlYC9m1
gbKyQmqxgshHDtK5SmllK9LnI2pL1C9Cp5xFGk+/R6gtpM2HX6lPtxdmbZOD+QZKm6AHFfHgv1wX
EurgzIxEiNwI2Q8FIEyz0V81Kf339AIkH0tVDGUYvBXYe2eIR02tENbTMFMNoq+L5kfoZZjlvu3P
yodeKo4gmgQrBYYE2HZPI6EDLBkTCHzk9xEvb/IGyGAt2dm868UX0rl+R0HCpFQjTaEGAibANNqG
wUZULHBqcX7N9eoulXyUNSDuiktXY3JEMQUjKTYWynEq6N9DIGww6cdT0lo5M/DlcLiizWWgpKst
+fbZDSGkJhLcEPq2tnt/fF7+PXqUWjvraaKbkG42nMz3+r6FlpqKGQywAmJfs+zOXdjryljhRgog
kAsR8BFAU/l1bDmgl+tnwqUZ5tBH+qhUzaLXBy4WOpDDZPK4l66vlcUC3j0LlZWIbvflwqnpFEmZ
CguYtXcm8SWf7STHmM7s+P/Mh/d9/uBZiQ4gEFhsN0nTZh+hgPMnMeP21OYR5Lfb7N/BSTBzfpow
awZmD7XX2hrCr5Xp9hVarZMwgeImPMz+V91E7gRIIZ3xnhh5Nby1xUT/CtclLk0c8syVWRS+pIBu
EycsnsxRf48W65Ic+eN+Tv4ZKLm4+dcWi16MBqDNQugPW8rcgpzBAPnZXon2Bu+1suqTqqCyBswc
kdm6ZBJqqG0DdgaGlpZKYkHBDdNNh7T9mQse5+C6Ti/h05ktZhePPWlAnQpbeLwiJ/8jSsjJN5pf
WET/PaPAHRG3UNx+fL5teMVHPMVMcGxAPwIuMmmebBpRo5Mit4bsKwBrrJzjZiZUjHe6GTv/wRbK
DAvBFOBz35fh+Uk11FkODsHcMoFMl4gny55YqphI6Gj77w1VCbMd6E0j5wA0nk1fy3aq5GCqYKvx
NNCQJSYKYBJmVTjrt9J/ujTE7LlSmWotHWGoy/ZJeD+X3qh8yoYDgsYc/fY+36PnIsqvRbE1GqdL
OA+E61QV5gl6ebj1MKjG1opy1UwDJKMgSVEHW8gaq400a1j6ofpTDvyerHwmvJnrlRvgwiZzryk4
zeSMwOZMUteMXSnzN7qyU1teR43nHHOolFWrxuVYowEPPCiY8eHUREHOJKkgOyS9FYluZLzfDtLr
N/LFgrLTFLjLIS4uw7lcR81t1zb2TH7ODcEj3xrjevvv1pCWiiAEwxMLDFeXd9A0in2NMjoe/kXk
KFNlJfWdgEpfAtaKqhsooDScpGRtw59bZD6eqnaYTdVB4SBIpdeMAJIm1mBobhRm4ILlZSer1mS8
YNFukUCswmR+AKrEYVLDPww+2VOuUxVaHdFU2HLwmgu8R/rVtwM8DvqXGFRbkkwkXZer6Q/y0Hed
JKDdaoH1WgLbYajJAHXeG/EDXmy3v91VhrJYg7wLJCGQ3l1dD2Gk5k3qw5pg/mqywBoIJwX6vsgu
noOMBeZS8EPSVkWMfoTmzR/RJt268+aP4gm78jWyfvc0sYAksrG47j+Ln8CypuNIAeYQydG3FMbZ
Ud0XjR5VqS7QXMRLCNWH9tAUrzFAawkmIDJM5g//rFvDmGQ+XpqBuryXER7B9DNFlxMTRUVM89Qt
pV+9gbFrn7P3rtJzxiCzunI3t32Oui0dx4MhuwqU0KXIux0jV0clY4O5Xv05mDM9hI0QR7IPXcqh
o4CqV4Tjy1os4nGFSg0KnYhG5hwB7L8J5Qh26vI5VUAizRM1Wl+svwaYY0NL2mnOisXA+ISKhCQ9
hCMnPeD5YF7u3ladlDhpYcIIwZcLGsiZ8GKMY4KdwSwkkCtlyzI1wOCR4FU0Od9hfZnAGAA+BAi/
ESYb8EdZ6zFECx/iZoHh1fWjrD3ejqnvY4w9FjQMN6M6YoDEks1tBi3UBK2HF9qL7L1havI1Ba2/
J3nJNveaDRcVvBrEZ/YYp6pc7US5hL3elZ6kt/5Nth4Ty4eWw+luuJPvdFv0dJvjpIyvfctJJqJJ
OychAGZYySCxg0q16tqezX3fQVVbp5p+DBdVAcBZk8YWeVSaq3ECnDXAeCrqgCwlsBQkWqLX8Fj3
76vsaDT/+oZejoWzv8/spqDv+xhkGbg6Js0iSu9MBhXn+5QnisHzg9lSlaYE6rQccUWd0kza+CIP
EXA933XpCov1rUknxEMAE6hz6IH9M3qY7/rNBwhyw698n1LNzdzyhSd6xzXLJBaRb0bzOMCsKVvT
40P2JVoRzZAR7of3H5OdbV9MO1M5udP3K/YqKPHpJKhKIs1gXzCd2AkiekkCnU1a7dQP2Zs84776
au3nU5zS6RhiLwR2TeMXcc9Tzb1G5y9LfWZ92TJnlzJ43oGJ8LElJpXOoVO8Qt24pqPvCJ78I+Tc
XN90UNe+gt4FpR4gWFjMUZFFUjEvKUB8V31Vr7KFcvhe20re+AjVx11NgaPZJyLlxeyqmwuiGFrq
+AcJ5Es3jXge52GEm2NSUE21S7QZ4kOtWMq0LVU79g8Vr/+56ix4ZnHIgWIE9VjGZpP4fVcKcDbL
QAIuOnlHKy/fq4+YBbybXEzmPwyb0Yudf8Y24JueG2bOVq2p2qoXYTgxD61IJ+mZALdYqZvbx+na
QXBuhjlN8S3RJ5BhRpTfMb+G/tGf2wZWc9VzC8yRJui+L/vAe2JAzaqovCtdcmopDe6awNaoQV+a
Te49KFv1xNsXK9eTgnamSMANg0IGO7Qij2WozvUk0Kp5kdCrqUCCvx15E2krNzus4DJYoBKYSWMO
HCXOTDWtZ5xzxMnRPAnrBO1rnuj3yndC0QJj4SKqkkChMAe26Ne60uWQNI7NF1N/EEPOYN/32PLF
rkYFEhzAmN2HVtKiLHS5uXqpUjHZnIXWfrQNK9iYR4UaXmz7bkVbN9onTrvPHogVOKPVWvPrafDU
g4aXRk6zU3PEWbP3HXI4zB4Y17YyDeyX1LodSlcrzfzEZY3OjrnQiFoBgN4Q0yOHZNgnmqP4/7od
YALfEA9uUAlhaJ1Z5j7AdDGIfEOrjO/E9JEonL+/bCd2lTX0dDQA8zQdMJRLF4ReDKJsKEKrVb6k
+mlod0PoghIqjDiGrmJ/ceTMELNWgeljXwQQYpAxnTX4u0j/SVKHS3YjL7uXdeg7F1IUZLVXeyyd
UZZUig4O2drrSEE9e4dht8PP0gawwgq89i7a9Va2DWl8UB/SR3Ob2cgAPOG5cHhNs6s9Asi6iA4Y
qvaYzkcX4nJxlSwHt1k+hJYkf7WR3WHg5XYArizqhYFlMc4CMGtjSZsiGFD14+y7YbYtgUjl4RZW
YgRdN8SeirYAJN2ZGEz8TPLVdrFS3ad+Q3N5s1BcGCk6KvZth1Z21LkpVvpbGs1CkUaYGucTKbyu
2fUGJ6Nd8wbVkG/FSIx6s5d2WoRk6FoFH4V8kBI6Fnu/gfoYWqoJJ+TXPv+5JebGzGVtBr4Ilgpo
4sU5utjccdyrtwci7NwEE2FmbohiURKsl6vLNGqo7Ph26TSBN4GZAefm/Hn7A10/6RiLTMgFJjBO
6QiLteAuMguUWJWV74O7CqkW+VANiweGvi5cMyaZ+GuFGVcEgclulwv3JVqm1h/TGi3xDRIC6kSl
zBbsybvt6EokolKNeAeqEeAStnnYDkOfkEYF7ygqdMkL0Zy45gCiv5tpzFkFG5g8Au8AUXFqXW5f
RdDmPh+10Ort6hBQnRo7/Zg9Qu/OAvvOl2ZD3c1qaXKXH74UZ6AHwN4g4pHRXwMNft/29/rFgAnS
8x/DRKtRZ40KGcfQmqwYOqdmaBMM7NvzHbHC363juzkdK6uwfUumWkF9zn2/cpRdmGciGfNZvtH6
WItU+WMQGpQqreLHAvztt/287kIzfjIBHC+aVM0MQ5Oj0Iw2h9qVnfQZDDqP7UbazN5LbxEXgq4O
sduD6Zm7boPmDGfydNVdBbwMeCUhk9eZe9cwBhNUN2aIaU87ViB1YGvGceZx3aycQOgWA+8MYiCw
orGjvF2kyJE2d5GltsC0PEfZy+3FvH6NYDHPDSw/4OwCqgPU86IWBtqPBoecSdNttA8cYxv+ng/i
UfUCKwsdx9xKW47ltf15bvlq70SVXPWw3DhFSvs38tV58xFyncA53ws/q7smwr3Oy+B5C8pskl7u
8hDkLpFVJm6Tndry67Zb12GxDHejNf1dzL5K96IQQo9NHQB1GsvtxvTbg0HmZtsWANJWY8iDj12/
hdAQWHoC6BnjBALe6PL7pelcJl2PgkioWIMDtD+m4Fp7+DVTw24zp6aTG9PX5Bklg8D6FNHl4WzH
5ey+PALxAzDEg/MbM6yEMJ+RGKMAHU78gD7CYbOcduQYnAbKLRJcf7lLQ4ynFYnTVI5gSH1K74DK
nSmQ8uU+2mbWD/lDdg2T8kjVvjFRt5xjzrQky2e10WAT4NVncSda5L3Dev4xjpEFgC7NfvOEP9aW
81taFmJM2Hos6Uuvy5DIXWbP1EqlJHby0B7NEyCQYmxDSZH6PKDuagThmjRBQAbE2hWxrjj1WizM
ISZB7xQ73mbO4JgObg50RyBIFn8Fz/p9b1gT1e3xowNnESeAVi7RBa739wcwHzYyNcxX6/gBGVVc
YQMFVOnO+Grv3j4Nd9qNdrAf95hOcIDhLmi+T54J8ISWuDu0s1X5FLgMzi9a3cNnP4j56ngDjbMZ
RyguTI7WgEWxdiOkyhjav31WLH+HjS7A8dCrNJDFymwnpUnnzu86CGZH41EKG8B93aE8dXLjlsOv
26bWwgocsyBmwlMUzM3MbZVUKhCYBKaMojMfklwcH4a02c9TUm+KvokseRp+K8007pNo/Lhte3Xj
ipqpgwEb2ibsmMsQKKNQG1hOFWeTr+dOw5uaXm58diFBBbg85jHKAvjl5SEYxOAzy7UY8CoVsnoC
ch+9BYF49KPVJ6sHckcHe/l/cOrs3GWOvVjporBscTJE1SkGc3P7z0hkIOzO+VGYLKdJWyL2igj5
w3B8aOaPInproe4wJeC3n3kZ+lXEL8ZMBaP0GIsUMaJ2uYDoywZ13IGMBa9vZIa6QDDdl78Vpv4m
pICj3l67FWuL2i5Yc5b8CXiSS2tipIOnrIgrazSyH0bZ9hs5MmonxFX20PsTD/hwlWiAQhF8ZEuh
CyDJq20WBn1kVGZSWSLG0WlXJVCvkeSEji1eJP/uGcjJl9nwBXjEMtBFadCboVhXGBAovbDOnbzv
t2Okb9qu4eSfV7sKXi1jR7h4EfGI/MtF7IYBJOsNTBlxu8n00Qv1xr7tzdrCYaYJxwVa80uP/tKE
Hwoi2jp5BYoI0AL2QfOph0Jny7P+57ah6zo8nEEWjTXDJsZFtBxfZ1lohey3LOuhgn4JlN7Ebg9R
DMfs/W0p6p7Y1odErnZSUrqSzwPCX52MmBDDjAWuHwKGArzhGNOmMgVzAcIjsVMOQmo4UvFujo+6
/CrPXUbVDpxO1b9Pd8NhTP8QpIki4oW95kHm3MVARFeW7E9O689O0aZbKetdrarv0XUF5VlDM0Gx
s0z18imMOZ/26upZ7KP9AMgwIIcKW5Wsu7xVKkWsrHLQgE8eJx3Dr/0B7M+hQ2Ihw/xfJzm3v/Ja
OJ3ZZJnPOqHHTkBVGBxdNjTwfoogQspT6GnfNrN2uujwaKlzAWRImIMz0/sUHQK5sqLI9MRh/Kgk
dYOq/QYVJfe2qWtMPZYRiCo0xnFo4iXIZApRbaZkBnrYKiAivEyMkp7YASS0pKi1E+jSG11lZ/1r
AoK1vg+8/6N5xlVjhMxQUMF80426k2VgOCfRgCSCQJQEuvcWbpAj8pYJL/Hgt67Gd75R/+b8iBU2
IKDBgSrD3kE7gW1URuhUQAtCRQ0pjE+aCtH6AfwMpl/9kiZ5F/uK10EhrwsxdIAzi4NbWvvYUGtU
gVCQoBovMrs3N+rJqE29ssCJdD8042MZzI9CIL5Vs/l+29G18D0z9X2GnZ1Ry5wsRFAMmGrLzi6m
PDvGPaoQWk14kgdrZzv6BZj8Qg1cxePq8kySp9ZQIKKIGwu6A0pVvg9E/bjtzXfl4CJnQuiaAAIu
s+jo0LCHe4aZE2R/cgl25W1FgGtAMvjZJZs0VWjevIWttteCl6nc+uNTJX3GZmlV6b1Qutm80XOP
TFDxcsrAU0t3ULa3f9z1V8XULgB7GORBXoxxjkv/m1ENSNFHpSVVtizNtAPkbZI/YvPxP9j57s2A
gBBsF8wFN5q90oMqvLSK1KcquIpjYKZSZUdynp71qkdwaUmCAaFlm76hUNb+EKWlNWGSoZ0fdfI2
+ccx46T514EDqVSUUsHyCqZXYMkvF84cVTIYPjjm2iHVrEpoNcv3kfX/+7JhJ6CFjQkXcFcz4dl0
gtrUIcgW+3JM92DoE+6LWtZsGQJZmPZqOPTI1xtvocrFfPrS3QKFLfOVJCBJxtkH3Vit+0jaOk/t
dEsreAn32toBCIB0FE3Xaxg3snklSRcc86hvMv9TTt9ur9pyGF9uOLgBoir4ghl4pNSX30ZPwn7S
sr7E8LutlNTHTAYJ95Ksoq2wJd2f29bWvflrbfn/Z6eVJPmRkiawFg2qM4vBnZbycFPLLrxy6H8z
pysJJSU1Kg1dpRJsQ5umc0PVm0RLGDMv0iAXAbgU4Pe3nVqJBFlBxXWZYpNQHWHOBWMMY7MfFTDi
ouFjzq4wizY4cG4buS76YOOYIJFaGGIWemwm3vxxKCZwTYCtX81srRgt3RAwgRTjjRz/mGLtuS9e
8ZS1E/8B1Aofk1juIY5Zm4pdybxxtmuOCObHyJffsRlATukvObhpPggzTtzWCSDLneA2oq3xI++K
fQ+RBXMWnHS4H8eJc6KsLDkehACn4R6CMjLbXpZH1A3iAn2DLDCe8W4LLPCGNVbSpLxkajk1mHAi
UPeBpNACrUBKcelpUUpRhJmhGmrZBGOmQosAmsVTpQcfqtYdkwoUU7e/9De0mDWJHFwFqxeGBVGx
vTSJxnxuDHpbW/md/HOpmEbOx3tsg3PYSazQrR3Qbzjd5mWgKn349wFCA5OYEiZGAFdH+sImj8QQ
QlUeutpqJtrUNDjkpxlmbdUJ7ntLeVVSilfdIXveJFTgZa5L3DCugy0Iw3xLhx31IGa1A6T9glJA
8US+L++Ay9gZ28T6UbwV28TlyZOtBTHoiUDGgP2AJx7bxRgVH2RILdZZeGqseQM1DA9kpNvZAbBj
E3OuC6415ugLUz2YNROuVY62C3YARB9TO4J0w/Gd7HPeS2rl7YqNceYcE0S6mVaS1MO56QHsKRiE
owAtpLbuxfx69HJHXH21M1tLmnF2qmtSjK3awdaw65zfKNZ53Ruk6ym4kdzxyEvD1k7CC9eYi14i
HWZBF9faN4wt/tL3Pe13GOAitKTBU+vVLw8Zb09ePycul5N50+SQHRukAjaNh2wT2iACsycrvDOp
i+ZGZbcOcUfvHcrAbu693j4PrlvjGK1AAWIpgOEtA9Dz5fIOqSk0Uw3b0of5mfxy/XsZ/YzORXVg
3hVbbnth5ci7sMdEqhp1YlIun5Pc48l9hEotOrftWwWUyxxQ+QjlGCu9N6ycc8Wt3NwXdpmQbYfJ
hBgn7HZW6YJd8vej6okiP1zX/YPEAeDNC4SViZ9UkstQMnuccDvZ6/5k94od2gA+WqZVO/2vaPsr
3HX7iTucupL8wL+/dpkYMnMMcZF4gCrhW/ILVYaA+nf179qRrNHJU/rywBMhXTWIujqE6ky0wb4D
62xfqq2i5vISOIMw32FcfN/mPP4rZfXEPrPBBEs/YyA7j3BdTBZBN7txjtJ2so6Pbz4QdeiSUP0g
b++jlz8and6B/6KB64X7yCYH8/nF+PdMTMUoJzFACIKiGVuwGyI1MmJZxk4pnsvpMc29ibc7Vp5M
KPsh2zOBz11USi4346waSeUnam2lZLTBwSjJYOXw74OedxWuGvoeSMUrGM8MZjcIRSwVSU5qNLqt
aRdtZiq/E6o+aBBjGWhjV3ciel/zqRM5i7h6dSDFxEtXMYCdYHunIam6qpkAoRvd3tiUpwBph6Md
BQ/ThrePtlUfzywt//8sQMG7gAH0EZYWgkUL0C8KZcj/YALCPKgpGkCtsnsg6tI+GFJ8r6p/CcEn
4iubKtoavMxl1ZOFVwPtUSQTbC5R5yhY9xMiLxDutPxRrtAwtCaepvd1VxRXASpK2M0SqF6xtS4X
LDEwderrGq6+j9EGwyFNPN0JqLY17sKUzk67C+lhoMXGv9e3PJHVJeLYax7vDhndLFRnwGdxadyc
wnKsdESkbnSnSTM2XWu60UA4X2zdyb92FIaLK5sliHiNsDPtMETfKxb4qQRL8nBGPg6e6cwqDQXA
lgonXFquJrRc7J6nDvHdXLr2FoTUqCXIyEmVS2+7PAqlpEDgaPfNL+MxwKPrDsS59vShu/Um/KXM
VPlZO8GzuAEv30cE6TrOQqzGFF4ci+ogEMsslicJSAahGvyCbN4O44PuVxgGcAwILPyHLXJmhznC
p6wypiKEHT9T3BCcRoiwly7OMH44cdpDa1f8wtLxPy4xh9rC5hYbHUxNQn2vSb47qKZdVIUlS/1r
rX2kdYlpR07ytppAnVtldo3Q5src17A6L1woCSZm/kwSrTBrjLaiTrbgmUFboQX1jCFv5ca5vbwr
tzDG4EwwbSwQVIz9XwZSjZw/j3MfgaTHFgTPINz77x9QR4cZSGCUBtCyYkIVMFrQvy/0/rkU0gn6
gvo7aH2i2b7tyNo6ohIF3pHlYliIXS89KeUAkIkuaqwMvExueSRb31Xvxc/W6R3oVEALiGdxJe2+
sMh8OV2eOrMBWQjQWClQPPJpOJkNBdij2dQ8woS173TuHZMW9nLSlcViK6qAjdStAXW92wu4coBe
eMMkgHLfzG0WwEJpblWwXAgNRBF5S7aEE3NuXRhhTumsHLWuNoHbED3tIbQ7B5qTqTPYT5Onf972
Zy1TwCwICCagb7XEBRN4c9akYl3EGDT/wFfB5EtGcRGNtPa0+/mdY2wl00RWZwBHgalsmbDNyTGC
tkOgpo0le+ZRdOa975pWiUmzX9DY87iI/9VwODPHhF6llMqgZjkoJ3vFbiAeIRm8T7VSe73wiIm4
xCf5DL2cBkxg9vBAvLCgsVvrVPIMuzNp6ygPy5OkpMVd9KU+c9aT5yATjaBprLQ5h/XOKpbS0uF3
74qWf4Jq0FPxWVvhn9sGV55dF94ygSmMnThWJRZ0ME9R6gg5lRWoIfs0VziY3zVLYAIBvALoQyh0
Lp6fpZXKOOK0F4vGmrJ9DVJoHyXQzyKyW94UzTW4GdNW55aYE1EW5GoWZFjS7mOBDjvNU53j6SiW
tNyMNPBSuoPoU0d9p+M1lFe6vJe2mQCd61qXWxO2i4eeStS0/GPi9c5XB0jn5vanWwvUczeZQK2S
QAbbaNlY5Gd+Fx7bjXAvPDQcI7yvxsRj22VhVBfwx8QtNkjLIKJSQfgMAn08XrK15A7fbZkzA6c8
YMyMQy20YiIpqRaHZheUMQFqVdCyd8ZtvXkP3eLNvJefw8dpH6NIkPxOJk5qt1bDuvgBjLMgaG1q
c8APMHxg7uu3qjgsY63FhzrZOeirhg9CPubmgCauotYUguFctYbrkabv4P27CMyGrLO5g5DVsgj3
8XZ60Dxpb3gjJlzFz2zbU0Cf3J6OQOhLmHWNXB0Db6E3Hk36qm//GQB9+VvYAZ0qqztxmvBbZkik
99oDKThyWt9VHfZe1BbxKQ2lEBCkMJ88qaNqjsS6sXqUJZDCeBntDiFymCBEVZRsMEe1mU+ix9s7
a4VfMO7/Ncx86lzAaHEzwjDmQuetiLeuCJQwpG6XMz4quZDkZd/fcpT5rAIY0JM6g71WkumAzkXt
U1kCR7Pp3D4Vlj90wxA7+G4IExi7DHwzcbJ0yWr8PYl2S68afWqVuEr4cdve9cDOEiR/V5JtuQLq
FcdgAW+sn8Guqegf3CDYtbOFpNcWaQeZVE7CxvNwSUnOLpKiABVpoMHDLt7kpV0T9H3cTMXMAy2z
L51nbi0/PPePSacMFaK0artECvjARHusfwftibOGaxn1uQ3mblTHKutUCTYw92l1f/zndC/8jKl2
UP5DW/TiazF3Y9MqDWklLF7bWWBczaRD2nMi8JoEgYkI5g5MNdIG/3/FXOjHWfIutzMPkJ4WEZFs
Gxdo+I38gzzeXsTvas515INeDZMFoEJgoaJqlSatpsM180nb6Xvlh4nqcUNPPWoxoI5zS+sHTk4r
RWlX3Ii29P4fyk1Y278/gPmKQxUnUR7hK0rQcqvuQNQfKt7Io6tbyxDRbQaEWQHcUvle/bPwh+Ch
LsyoBYL2S4RofUZN7qDhEtJXK0l0lFIxLwKqBSbkQ3NMxc6AI5qHvpgVf4aQ6DtEJ8FOndQbtoF9
+9OtZ01nBpmV62Ij9kMTBlUkGHQa6I93mTZP06bYDJzTYz1MzmyxO6BCKa/2YatwRN/RwKuQUNEa
Kdm26NhTjUJY++SfPsrHwGnRvEruFEilcH7FykeE4gvYAdAHgPjid7Xt7CMmSe2nlQxiNQ3Na4q2
q92rI08EabnDmM+IeS0DKCJgVXDVMZ+R6MncxiZBi6iqbUHz6uQNkNy5x4BKdwx5+udrLhmLqiNs
ikun+PJYrlKizXUIIJqWivOT1lYvEz4pr2G78pAGehCtBDQvwYrBMhGAeLya8aDB/RnY/minTWYH
Gm3EV7l9a1PHGO+g+zvzaERX7oBzq+ylms1QWGo6BY3G4rNM1R9yLTtGk7/d3gYrVgCV+ruCTE7S
gferKFIAFIcIfM9E3rUawVtM29w2sxIWYMlFxXphnUYLk0lFqtiX4rwPsYSoZLpVr0MMM4GaSJ4X
x6o2jUefVNVzlHLZPlYubgDnkOQBtQHoBstV3/ah3xlQiAYdzjYwnM481Uhv4/sq+QlJoCR5uO3n
ytPlwhxzDZEA7usE5uoJu1x0EqF04qpGfdGWEKa3ja1EP4Y7QXqgITKBOGJOlYCYZZct7cu52vbg
Lkwhgn3bwkoGeWGBcUdPU7UM2xHulNC7zhMIMT6S7L5oRvu2obV1O3eF2cjhgDshiWFIEx+aAWNU
QenM1V4qMlDu/Ycy94VXTMyXWj2NhYj2azcL1TELk9HphCp4KGfzQcxbmePbyhbDBluQ3qDyWW7Q
y0NqyjpSTirM9eZDnm3r6JPbIFhbPlSWcQQSnLpA3V6a6KtkzCZ5RiO7OEUqHbrNkEAa/anPOQnP
Wp4F2vK/lpi1G30oc84lLE2e72Vfs9vuf89oyuiO+kieglPpkQBVv9vRsXZ6nBtlVhBsOlDZTGDU
iDcZjifxpPc26ewpfAx7zvNwbVP9tYUC4+VSGh2IFMICttrxKRp2Bq9Pvvbgx7m+pDgAwYpQW740
EOT67EsJzvX5WBiW6GT3gzcuHPt4LeHiH/CAMW08YHg8YWtheG5XvrQ7BeGIgjDsRsEin/Qj9lNb
FDgdlnUj/3tVsg+zoUjNMhtwVeK56SUlkvC02CkGT6hpLSDAErvAwwEOv1Km8k2IrgUEvujiV5Fu
huz/kfZdS47j2rJfxAhakHylkympVN69MLqru0HQe/f1J9lx7hkJ4hVi9p7HqWglASwsAMtkPs1F
4vQ1CL1xLv+8bX2rNn+OxnlBFaI8bcKAhqYO8mXFY7IjNqRWUCkbzmBG0TR/hHU+tAo1XDChFgcT
Yss79Ao1PjSBmTumfbOL4ox4Q91afpuUv25/4lqmFMXyUCpHpwcoP3hZAVZo+ZSRCUaVqH7fvnd4
fHeR6sWxHQzVt2qCpA18gdDTchW5P7bapDtDhYhX9zlbD2lU7yRF3yNrdDJk8HvYIh2v1Tk8/0DO
+sa6AGm/jQ8kxzGIQaVEtyleaHrrhlv9Odvl+wgbe4OOptszs7adz3G5++gQmWoVxsgJFMl7qx8z
UVBnzRLPf3/BP7tUF3qsJ7oOd6FiV2moGWx7z4z2cfwQ9o6dCbKma9vrHG35+xlaXvbQxUWvEDp/
v6Z6iZu/GSJ2r7Uz/xyDs3bSWfNQlZgxKQ3i5EVD/Cbx1Onp9rqsZYzQbABmL7SXgUeJfzlDyisb
sxRDmdU3kCa6dbWrldYpEFE0NqTZ6ygnqERBj7WxnYNyq9XYWmWFBqxw6F/T5MVI8Vo+EtGrZNXF
w7VDsQ4a5EvX3uUy6ahlYRPU3dzaw8abvVOzYaaP1fLLY+hbiPkNjv4kSluuGQe6tU0kxNA2d9Uk
y8yuz1QLMzqUic8qZOCa/m3OiSCnsmbx5zDcTrYyK5STCvYRtZu58LCnnX5Gpzv4yGU5cXRNcCCv
W8rZuLgtLNWkGeS/Bjm17gj2eh2NYnhMHDIt9oZCNsHoEp2gTeTYVS+4eYjmlDMYNYJgvSZjTkP5
kXWfSbepR4Gg7drd7Xw+OWORVLOY5QTGwsb0qbegTWSButasX+qo91FJJFi+tdipfY7H7W8UCLRW
mAJPe/b0fRqYHxok556bYHanHfKLQTN5t/f6MklcTMA2NbCToQ8RvaR8ARsSYwZrQiCSVPo9xcPP
PNUFEGvrhDL5pcMPz/QrllqNpXo72CiH0rOHIblPzRdZFnmstYU6x1g2xpnz1XDJbvocGKbqjnfo
932SXOaT3RA782O36/dQJtqMn8ovEXPR6uAs1I2AcR/FVnzCordSaiUZ7h/G3ARhnzCnaEonC0NB
oOOauQiBZbTk4K1loMMBDaqXI5wMs53IOICP4JlsCl/5lk4hdrRL7yOGCJmneChU38g7q3PmydE/
UAa8t77l7+jNCphgRVeaH5aPgRAnCgvA5M1HklpmUgIRtRblC0ZQ4LUBIhUocJqBco+G0tihoE9q
DtpvZUdTJ9/EG/IqcnXXE3/5CYthn604urqmGtT2YPCI97bqq6iuEz1trk8kQKCREL1wYO0E6cAl
RNboSiUXyyjLX139x9Z7hyGS1f+5vQWvbfcShrPdBPn2SK4Ak0L8o/8pD7uwOBbq6EyyiC9lJb+2
YOGFg2AZovJ8k18yJ+MchcCiY7xJu1+zTu5a9Qfi8y4ZSkeBIDOK28Ewn/xuCfPMqT/aBrQlalSZ
x1YgpQ8jTV5uj3/lELn8KM7r6VApD3u5al28XSA90vgSqryn3cQ8jXzM1daS7zWRIMpiHpd+D5jW
QusA9qPrjj25tqdCUxFmyiz5McnIcxqbguvt9WF8CcENS4sSaZyqunXVXPPr2B2UjZx4Ukl3k7SP
QN17expXN8TZiDhrbTq7laIGcFBKcwZ070VpA276SgCzaq1nMJy1DqSE8F2IiSOJsqVNUMRInWhL
8x4aWHb/wZDAhAEvo6LZia9cokMfxT3kVVwFiUSjAhd+66NZ/TbIqvnZELwCUzYILmVem4bkddqO
GUZUK38iVBEhUoeLNQtdyFQ5WexGxFHV7W3QNfOzUe2IjlRE/KE6culazHkklWVgscoMDbe1dp8O
teAysea9ziHUSwipAlFKxTAsicWuhD4mqFQgNK6Vr7eHsmYQ5zjcFZBVCWa1BE5uJrjWnvCwnlFy
D33cVhLYgwiK8/mVWihJowMqUXMvspyyVlHK7dbtIWXft0elilZo2W5n50udJ2TK5BbTt+1Ahag6
1rHd6b7tqif0bLrgjQXbsOLPm711ip5eY/eVeoZ3+yPWPMj51HIeBOUWQye3i2V2uZ/l/jAXwYB6
BEO5k6gnSb9uw615kHM4zoNU4NiYCgtwaHJ6kdQZIT10U1Yl4hW3gVZNcynvQFUiNgFPXqUguqFJ
Xde6ehXMGhTEjhb9MYusZXX2zlA4T2XbLM3QcNq6LNsMVr+VQO7EwruxyfzSeqBdcHtQK2VmaGs5
w+MioXlVlSb42Vs0oTrWH5M62YfmyY/au5E5tHdK6kpvKIHYqvdV0KI/jD7f/oDV5dM0hN3QSIGK
Kc5ie82QxmjCeKUYmjuUuUx3iUgSYnVbnIFwJkknEkl/JzVEqZ6svrNOdMCslOIs7UFLX+vCGa3w
hdJzAlaQMcQ85tKpKh5y+lnTjTl+M/1X3Z9IvCflkUqbRH75D+bvDHcZ+tmOD8EWkUTLjm9m6imQ
WzVM3Iiyp9soixXwF4/z0XGrJNV91s8hUKr8Xi9+69NBRWANiT1a5hAJSf2C/Guek8v55JZsLMrK
RnQKdtHs7fgTqoe0+TREZ/XKnl4qfkGFgfJs3Ji5Y6BHFGBuVaCUoeTGphakSBUl1qlXmOAUWAnh
AOIMilsoCpHgwczxFIJSnv2s9M68Zcd5Ix31h7p2sh0IP+7sT0VQlLPiTpAFQyAUATEkWfgepbKR
Og2i6a3blkcrHB0CoRcow+pKgYC63xWC0MPKbr6A4wbZakMKBQTAleohk56UeKtIAlO8lqEF38f5
kDhbHEk5WJUMjNp4gvyfVINv6NilXp9DqI/5Sv+n1YPaupOtx7q/M/KHhp2gk9DBsUWC2V17UuJb
LEytjp4Fk08GK40MdfshwXg9eq+dOqxs8UN3n9ihP7Tb6KkLMskJtwsdMnH20WsjkrhYuVxcfAC3
TfJQQiY/wQeMYRCOQRl5kf3Z2/dlZLq3XYBwrNxBW1cyS5kBKI16VbyVDXSZ6r+i4Hdy+I6D+L1Q
PLajIELND53DXsoNKJ9vf4JosNzZaFnFaFYQeYUcpDfong7GsDrzGf3S4rf/Dok7FVOzmNoculwu
WH/68K5K91P61EzPIRMdHMuO4Dzr+QLy1ak6GJH0uAZSrR5q/atNBBfqlaokNA3qKCYD24O18Exc
HhCNXkI6RE9bdxpPRnhCj8uYBpUWzPndNHoYnEYjiE2K5Hz+so5xA0NTOTaFBtI1FENzj4WINk0J
1vXWtVvNq+HfRtCfx5u4tR118FML3EOJS22yzco72h+l6A4a0ZNxR7T7wfggwyOq0Bx1gvQf3SSh
Fxe9D7LpQb5L5mAoPHPGy0dzoEYSW+FdF04Os0a/h/Z5m0tuAxn2qETf1Q+126QZcc1scsrkbqpP
ZisHY+TaeDBR8M+LPOCKjapQ9FHAFoSrwJVwIQIyKO2cDdwD4AFRIVvYxyRxbdmvjNq7baQrvv0C
inO2xaDPbaouUOzAiNdEYLSDli049EHNXQo8+yoYuhWRX8F/V8TvdB66NNMAloIye8zmQJaI0yof
0nAouvu4bIPbg1s5mReg/8PjHFvXTKAeU4CXSG8ymlg09YU2JJg7/zaOaFycV1PANVM2ZBmXEUJ7
MQss9bswNtocbUrT2lmzqAJmBVBbaJGW2q9FoYK7ckhqZIUqsTpXqX2Zljs2f03tUcqrE1P8f99S
jiCEio46BGARK+eP/yw3QQtH7c5VjdCdytcJ6eWIBEMusI6Vc/8ChzPFUtEivQGDopvbpzE5psoL
6wUuecVRXkBwx742azZDsq1z21CH8u7gEpHO4+ogwDCKACPcFaoALj2lOmuE5hEmS4+69xaK5X0Z
PeWx4M6wOo4zlMU+zi7svWJJhMlAAbeeo6HytSi2t01aNA7O48dSZKuoPOrcKvtdVlC+RawLYdL/
CoTvpNaNQqPYIKgAgKRWa+wGS4fnFWSnBXPFc/ZYGer69AIjkTvjFPWqh/497/Y41oLLaDH8v1X/
y0Jxth51nVStAY4ZtNTPR0YO0PRzhwKcdZPmlSw/ZC2SAdGAx7gMHjvTryC4O0aKF/W5YwzyJhye
20SUJ1iWiDs8Lz6KcxI5SoZaW8LsZt2rVTxX0z2ld6Cv7ulRSfy+ExQZrjjbC7hlHc7mIA7lPo/V
xSbZsOmZ7UjsPVU3YSLIvIrWk9vDXW9bTWkveziJH7q6usvyl9vLKULgjo2iorY1ykAY9I8w36it
IrD7tcDrxVxxXoKwdEYTDOYqNeQXK44hnj0PYFm2p4exl3w7sYKRFU7bPNk0+W/BOecR0RktA0OI
DSG/ZGHtRNjk3SmbHxqyH2MbbCx3uaQKUFeNEVEvHP3IOaCl7dI6mtoiVJciSFDBY4W5z/QYpT6u
OYI68gd5ktvft9dwzRr/Ktkjzoz6J52bYWvUm3K0gdfZ/Z+sLl5GxMI6JfdkTTih6spGO8fiJnRo
wXlQJQwtuAcUYdcU9XLlD/MYPr+qT/V3IShmWylaQiczFISN/x0a55qtUE8hSA64/lu+Z2/mc3I/
/a5sqDqAt13zPWP3ZjwKGxOWCkPem5yh8jzEpalCxz4FKl6n/vAHpfPGUd+B1SNyShE7mGDxeCk/
SykLOR+BhUSnl4PyfM7dJH6yRKSFa4fc+ZiWhT1zWZERo1EmBk6m2TuS6nfRAAmiSRQgEsFwjrhT
olrL2gXGkF1r2MeIromi9ivkBxdWYXDud7Imc+oWEAnEd9am/ohf8oPi5XfFh/4cE4cJ3PDqmXc+
edyOBpuN3CfLIjX5G/0Bxd+vFrxjks82vYuyUel3eae+oPjRfkzfbu9t0Xxy/hl+M61ZDWRN+x6s
N1VrnEp+vY0hHB7nQPopUSR5sQ1y1FAO+KU47R3bG7nXDRhS8THvx4fEM0pH3Vii57bAoRicQ8Gp
TaKxAjby4qiYUk46EvEOQaM99T9llBWYgjvSSvkNAau6aiwUuH/JqS53QjhlzC5bBb22JcPb/pSl
+yT2U81D+7/H4uepOubhtus21eRJ1X2cbATTvbzkL93L8gEo4ka1OBLT/IsGirLUTnMdLWtD7SQ9
qjBLw51kB2sLjqwYDcAR8efQz0pfgGwus3kLmts5hUUthoIB0HOSO5T8tXUGBqFtMuxYcpTsU1Yc
6uqj0Da1+WZD7ElljlT4mvxbUX4QvFEMRx6TR3vhbaGyr7U+G45WFW7nPnHN8gVRElX6yIras8vY
aUB12NZfYyS7bXuioDXWy62mRkhQ7nodDYEIXzSHZk6QqPmyQE8qtbo7ToGibmPQmGY7o9oXUu5X
wy6XNmG8I/nstCjwtDZk2tT9czIeQ+1k0BySvNTL8l8UwlQZaBxxq8hQFzc/pPEpVz2iBig4LEED
kJ/ibBdPgdzivpq/Zaj+DrexubXst6J81FpEBCATPT2m0LJREs+qt2b1bLVBlmhO2R8Mso/pIykO
EgiszHcbCf/5kNR3hQYlmGRnFk9ZssmbH+HwgrxJbj+b/bYgjjltEu2UY//IPQii2HcDvbX2NMwB
xHx8Bkr27ENuPguTuUiJOLgUJeQYWa6uvObxs1T80KbGs9GcjgtLSyimCwRvlb5vJM9m32phuDr9
lKf7LD5JJYh1kUhRe9TpWwHMz42L17ACX3Ewt39aKDXYBzk8IYzVN69W8nOoIcRUHXoIGLSQGAbh
pj26SR9Q3W/kZid11aGl08ZQT6k2OHJhbazkA9VCQcb8zBblnVaya+A6Q9UmutdkpIV4YpHMoGFt
RN1SjOMqO3NXBy1oU5iTHhq04Tryg3Y0X2sfFvaM7rxJcHFbg0cPKYR9bAUl3Cj4unQNVWoUXa0C
Pj6knuoOLqRmTzV4D533Z3KgXr7/RuLovfFFrQEr/YkI0Z8hcxuTFBMxaxxqf8uDQl/dV878Tisn
w9XVfTJ98wjJx8O0jXamV3rxRhod2YPercBBrPiHi89YjqPzW0LfFC2FdqarLlQkgA49soEzHsDD
8Jo7OOE885A4H/av28DXt6DL4XPHXF8m1iSbyJeN1Iuyr1L1m7J0Ok00vuX7Of93MT7upJOTbKhM
A/mrzMnudVe7i4IE46y8fgP9w7tm27mikNJKIutybNwJl0Vglm8tzGn2VjnRLg8qHYQOiD96P9rj
fbox3EFwbRaNkrs1p1oNmvLFjE17rxmbcLzXpO3tBVs7Rc9mEq2FnKWAXpokNTBiQn/KxnaW810Z
N04z/EDGybPT8Uc7qA5IzRMHmhLupED2gfWPSSJ6Yf5l2vv/LyqSdpefYtupWtpLSh6XwUc7gkZY
vou95D70fiab0ZufcKpBii13msByeuhutu7g7Y3Yeb49J1dGDH0kCN2BK3khMiZ80fkgRVMqqyGu
URMEJ9FsWMG5NuZRWLp/tb4A+ku7i8J9uHBeVNRO57Qk0PFA4A10fCR3SsnX1OD2aK5XmEPh9qTa
a3M6NkCpmWOhsQf3M6eIN/k2fC52mpuPToHklYjeVzQ2bofm6EowaRUPrlQ8tvFLaQSD4t4e2fIT
F/bCDYzbkIhYSo3cYWBSLMu7NKmyd1XSSOyPxVQczS5O/0hdPArimGvWAX50UM1A7Bt1G5yVJjHK
ZPo5HZAO3Mggu5PRdVHfqdrH7cFdP5n/ju4fHO6hN+sqdDFQ4+3auNd5yhiQDd2rn5Lt0oP1nD+V
d8Yx2RluI6qEvH6WLcjgekKtpbaweHNLR83ZHmyWgKR4h123M2XnHZ0JvrZpdrGPW5qIU1cIyC1k
R6uO1R0AyRGa34gMb2zXeDS/BhBAR3vrXhiOuAoMcCPkHKtkTPlgRgCsDDDXFG4PNhenxk0tyF2h
jO114v4S7W9k7eww7vK06CcZaKOnnKxN/w0V1AYMm+7yPps35NTgYgQV9B+wpmkrOrdWNyLeAhCi
gCy9zKfqJ6UocnXOBhRWoaS13w5LFMsgoivX6rbQwP+MxjnohfBJBNJaZmljWnHZ6qDvKkPPVTpU
+/Jn+GD6EC+b77MHGrQiwfN12wFtB1IXy1WPPzTQY9VRYgEXiaVv/RGF9UHopT/VF/QTutWp+ynY
lsu2u3I6Z3jctjQkNW2jqABRrIpKlrZ1UH/qsk3jyd4Awhy8/gQze11/sJjPGSJ3mTW7MCWZhBFa
XxT6TohTB3kg9eC1g/oUBAVOE8iWpF0MmqU/kLD4KvfSQUS1v1xbr0aNNlHwYdqYab4GsE7Lxiq0
xRmlB135Y4lETNYHeQbAuQBUlg0ZbeHL25GgyrtwoALrxrL1lHcoT+1KG/UuSOXXqRNPOkLQkROO
SHIP0ZaWMUT4DEclIZRCqtNQDrvE0hxlqJ8to0eoT2KiB8b1NX9Zk7PP5RxIn4CyWlaX043syNci
wluQIHout08leDSt7yyYBy/ea/vRVYg3upP3/K8rYC4/weYubpqkj3VqYMZAZVvJX1L3aDFIPL1D
aE1ggauLv/AMLlEOPOa48yDujYrFDfzXjFxXPpf34yhvBNtq1X2g7UixoJGxUIRc3v3G3MTzdPHI
4GkyQFR3390Hxp0GOpnP1qEvxh4aBKiRDOrgNrAIl3uvxWGdaKwFrs3UnV7OB2SpXVpMfiSi2lqf
xX9GuPjps1OgjydjbimQLPudsTed+bdHsuwQfouiygUlLygewKWVu5eYTRnRgVYwSWpsGgQ9wgeo
Gw75BhrD95mo3GNtNOdonBvMSDlHTQq0yX7vaLAIFt8ejgiAMwhiMmNUFgBiPevKL0iH3v79tcvj
X/ZyvH5QqGNyO1hRJ00jfT24vfmzMaC4vGlYgG4Wmwpuqav37zMki9uoxQjuXzMBEtPkHtp5ESLO
SXzM6C8aJgFVNRSXpq2X9/b7wHLQFeXtm9yjm8GwivswbQQWf12xC8cBBhco0ixanyjrvjTEieqV
1uf4nuQPqEhsr0VRUQM+1HsUKSEg0sqCV+zaFgMjJPoJQfmNChrOfehM062oagaXhiCaMA+llqG7
xi8a7/aKXl10FrU1ZXlJmVB1gs7O5bj6LAb9TVVCeRjyOrOXVI84jW9DXAeWFgxosBIDwq8y6p0u
Mcy2kspebqBW/zWeYpxSmz4IKqffoubZdtF65YMWeAKDeuaJyvDXsYkFdjTI96qg+77Etkg9Ksxq
UzfZxp0zPufg6o0gBd8gCOlKiH3Yv2fizkcajLPT3Alv6avz+w8+T6OExEKp6SPwEVt5RHN5jX5G
y5vdYjP4u9kdIk9xnwXzfbVLl/k+w+TWlI193KHCBqL34PHdMSfZQ6e4cH4mbvWNYjaIX/hg03wv
j6LT9XqXLK8fCH1aeAeZkLPmrLZUiw7xWYqoEns3Q1dmu6rfjlBBtKhTSA99l3jgtM6JjDLwze1R
X20YDpq7C5XtqLRMA7RqjrtR8QeF+GP/NAt5rZedfnFkcECcRbVMVcJ8BhCEoX7VwfyR7fWddkT3
mwHxHYZ7l8DpXrNrXCLyNhS3jR6nMhDBb6l/FdvRi0/TkT7129TJjrgs4dKeP8oBe8XN1tyXgpm9
zpBx+Jw95TE0BhkBfrSTTvYzfUt31RtiTAfrZaI+9C4hVOtWL+r9LAlcx/XuubAnkzswlbQdxlaJ
ElyiUock71FeBq0kGN+yYDcW1ORcex2yIW4GDG8GT2neIYqnlk+NjQhPK79RkEJkSyRrEAmCXMcq
uGldDvOzu82IcSXo78eybvqDHG8RYnLZ78l2kHhcxI3GvXpnBbanvdzeKauTuhQTgg7NliGgd4lb
Dk0izzomNUyhohRv6uItNARzurobca/CwYVuCZt3u2pFe6lfMCqb4PVs2L+TWTm10lRuoR8gOJxX
B/QPGL8/eltLQEoDsEj7bYCQHYUnVFRBcF3Js6zWGQi3CcwINZMEDa+uLh1C3evJITZ7P4dSRa3u
G3TJld9I/91eKcEs8uYfxbM9KSEwcc/OvTqNj0YP5pzELiQfrb39v74LXA6RM4xMDvPRLFBoLWuP
UfhQoaZGdAMWLRVn85EdR7NJGZbK+mnpjoa8qEkF/nJ9Y0EoHVx3igrS0OUjzjaWgfp0fTAwDsM+
Sgro6Y6F7rQ4/bVtmO4M9mJK1KUIOtCgMk566qFqQm1Fuf3FIK7cytlXLIt79hVQ2Sonc8BXjPVO
1hwVcgRq7ZvJj2g8gfrWGZBdiqDiLrpurRrNGa55iRuhAEspG+BO8bNKXDXZziXzCBN4kdUNARiQ
iamLRCMfImvmLjbyEDiSDjFTHeNQSL0Nw8KDaPvoRFPmVrLiSY22j2pBOHkxE35uwWQHsjlomGuQ
M7kcY6XFDBfnAmZEJ6R3Kj9JRRHAZZquIJb+eYgsQ32K19eqGIh6FBXDSyprr5vggZWRORm1L0jr
7qjojL9uvIB7gcTm/8JBZO9yRCMamYtJRfF/CsUM83c5Kh5Fbrx5KiFAV+e1FxVBlg87XBj/vY85
B+amEtXFzaRSAOcxtLw0sqOsDkw1fOqpUNJzOa6v5hQtAUt5IBh1+Oth2jUj5IyAZTUZdZBigQD8
7ORG6k0EL7dy9Jf/XzfafaKkWxifN1sCkpH1iT77Bu6eWHVDm6cDvkEy4/ClNqXhLiO55MVzgXem
XCreINF5Q0dr2pdMrU/ZWG9ayxpElTjrk2FAU0nRCCiTOC+lRGkGPRN8iExiN2y9vkMxxrfUBomB
AgSExiCshUlCucko8pBrLgI5NFAAWuj0A1vupbGpk21nA6kwB+zLSlCf8cuGPq7h3rasNV+PeB+I
YyzIxyFecIkSS6MmFWW93DOMfUeKbdQhiD79vI1yHSnAziEyiLwWFhNT5n2BmZZMsWJco9QeLnYM
rbfchFyk0ZZI4Hep+hpqWhC3WeiG1vBzLIuPpjEfKz20XSXTXsNW1wTeadU1oskPDZRgHUKJE+eC
+1TCwVSDEjVBI3aohU/MRNR7rlxpaKGLzB71LvONMfOpSEV79a6+EJrpICNSgM8vLXL8vSalgC4f
ajJuWK3/TKfEydqnWWk9hUa/rQTPQvu1R897X362MU6hoVZ3jZHgoqY6xP68vULLjuJ3PdYFFWeQ
PMBVkPMwk9lUVTvBWbMx3if9Y6ZNm9TQnBCp+SLvgzARMdOu2fc5IvdsKHs7nSZQMrplPFeOhuta
I6efzGhdQyoE/nPNys+xOCtXpHYe1QFYCW7T9sAcs3wrB8GVZu0wOgdZzsOzu0RtgPZEsQEywT/G
ceUwupHsfYiHvIjKfu01dA7FGVCRtl1URCW4dlsVFZ++nTom+woT6ql450H5G0zaAp+8DqmjbgDs
7mAnWf5+Nrp4KFnSE4xODisgxW6dqLvJRmKI2PchaRwjOyXSLKhr/dt0cmWXEGOELPdyd+fDUmnY
EeSl4J/0DXvX3cnBM/ZQHDUnde8kf3LDnX0YPTSqeNmx9GYnfIH0rL4b9+wl/Kh+6YI1XrvTmOjg
NFSionDe4AwJJNHGFClwyogXgSDVumdUeGdbNVbwHtoqSBxwf+IcU5FnswHlKrjkR/1JCYo99Xsb
mRY1MDY0SLxycCCye3v7r9nusqgg8Ac5KMhgLle3KBE7KJoWFwxiTuVDNvVD5iXwmobH0nJwY9oa
T01TmCLSz7XBQkPcACr45sGBfAlclxnOepQuu9l0SrSgzaHmI7olrnkaC6FYC9TsKGnl+2Xldhxy
ZgyJ23U/pPmeRq/MfiVWcHsKV0cC4QMsmYKYMO9BZ3OcUhyn2CAWe+66/i2uI8caZv82zGr4zsI5
uijWquBw5Dx1a4chlUe0NKX20Yh8ktwNOapHN3X3IBt+ofgaHkrkoPQvt4FXx3eGy/nraFS6aIjm
xYciPpvEO616KjKRVsXaOXQ+Os4QY8pmmg2YxcjUS7fWzN8L6NZmeu6qZW4GrOwUr8pzATnFOq6B
lxLoB3Emc+7NGPJKa1qMbmYZ6gmsu94k3jSD3A7SY7kiBYT8uT2fa64EHuT/IercYyJsM9ZruQxX
UlAw3NzbnSi/vnrFOYfgTAUvPL0iFBAWUn9lh53lR/SBDu8lQTPzVoW8GhQmbw9r7ZxAMYYCGeKF
Z5yfyNAojWaODZhJX/iW8TnkBQg5B0/r23sGYsxWzw7yMO3+K1R+MnWc70nfA9UaT3N5irsHNXqr
pYdG36JCo9IF1rK2F84GySdkbM3uEkkD3BA/F+ldpOlgUhb4kzWLPMfg9lsBOmRCVWDoCdJqEHPW
I0eVUqgGeFPrz/9JfO4cjtt4U2YlUyUDzox+pDk4uka/7gSrdF3SoqtgLsE5DrNfaHU4EC2hbdXg
IuF2U5oy1NH39BNyuuSbzYkd2IWSP4+FldyDG7sG1WhNpVOWywTpkIQOh6hK07sW3XIigbWV5cRx
jvw/mLENGYmRy0PIym1WtnhfLyIJIdSioNVk9SI9z7XdCPYAXcaTGtcHdIpfotQgMi60HoHCYaiM
g2RV6gPNjLt0BBU/EnybqVcHD3e4I1JDkxPFxeze3iRrwwQVINqEkB0lKH/jPsBEJj1L8ZgNrWdL
fyisrSIsWlqxWnKOwbkcrS/n3EbM3G3B9pYks6+3hTPMsmeGtd8y6aC2phP16IBSoKir2W6S9Y6c
Kw6UHbZTnnqjpqKO/stETPD26FduARdfxu0ny4QUe7METmvq29rb0GEP7akow7Xi1WHcFtHRcw4J
HT7gRvq0QRgBr0q1/pPUL1H9ensUa7+vgTZzoQjEHYD3PKTAG56Y+H1ogYJuNXdx4N9GWLVT8Bmg
Ywyfb1xdyehcha1B8bgoyJ3dbsfGtwo3NT91tMmAd3scEHIRJNLX4gOIN/2DuZjV2euijgyi9DbE
Q7RnW3HQzeEojv6Jasl7kMjGb83B9nRB7HdtN4B+ABJ/IL/AbC5/P4NMCboA9WJ5rkmHlGwkPNqE
+rorhyE5x1hs8gyjVuQQRF7LsCpPkREj8ubsGLJXGVrsqtOJrqDX9Zjwr8h/oFpQwcXwihsKYlWm
0ox4nnRu78mvI3N6B2kQ14LMGDtYJxkZfOmuBQexqKhldTYXsV0QAy8vRO4e3zQTXYQjED9Q9nq0
L8cvS9jjuLhh7i2IwvV/MDgjgVKh3uUUDyN5YzpsS331Mzx0gb2JHPIEqjRBhGh9SAQeG3Grpark
cvGySmdRNGNIloJT4XvIjlMrgEA1ztqY8J6G8hBeDtjTlyAt9GymhEmxm0qsepVxPv2EsF//pltZ
ue3KUP1Km9zehSyW7s08bvdxpmR+DCWZbVjI0Y7Gdfupj6H8o4qLcCsrdA5iyUBfDh502qboaRiM
VO32Mpl7yB+a+fyZTGhjI3RMYR6jLpeOVFmg3Jri7tiyFDbSkNJlTacem8mUTnWFgkRHtqZ5UykV
/aHGSnokWVc+hmUzHvSYtQ+pVHeISkWljUqGzB4D1oGgi8rqT2tOuthHL2GoOiqO2ZeuYwynQs/u
DbMGpy8zWDy7pYYqELAymI3lzMXUvLUk0TeYuOEJRwrdKUal+Ogwi2an6yx9G5Xgk0NqqqoPTNOW
L0P7XW/ZhqdWXZ6DRSiK0d9WDEFFjDqQ88FGxznKsbdIFQw7EmaMuvIcaa80na39QCC6idbBXGM+
OrqnEh1vsn5QS3Tf0cEeY6ds5Aay1ZjEYMjQimnUs/Q5Kqhf3fYd9Ds6NO3YQUx6tslmm3xkbYSa
A1mWXmIccV9zaIWnphx0X1IirYPUlK6lDmvNSfe0lOq9jzpq5V2bIYs+0pHcpVmn/EBrrfpbL5j8
MJhpjKYyheFNGapZ6kl5kb5nCUHbPrWL9FceGuM+1qTsLVb6flfkCuiUhik74p936NWzcrdNTe0Y
SpOCBKwW7axRjY8qMyqvLmZIi1ZIC73blUoeh5z+D2lXthw3rmS/iBFcQIJ85VabdsmS7BeGZLe5
gfvOr59Dz3S7CsUgwp6Hjttx1VFJbIlE5slzrMS2ulqDNDEx2eAHWRiyXVdG6qEAW/EjegUqH30m
FrprNG06SkM+fKN9JHtUqlFUMqUi3A0KkQGliXX2AHry5o4FVYKuWWsJc6wxfA7TLH8q8tko3KSM
ykNXVNXXkBgRiuxKPXyQPpFqmynTrB/ViLXvSUolP0FryTHoZO0l70otOJAhjfddqs6PyqDlaISc
dEcKJPqo0yo4oItWR+meoIbvVV0VKLaRo3jikCSd+h1rmvGRlf0EAUZmBTeDLmV7I5C6fRCXEojE
x6r4zAHUedEwL5FdRbX0HCp6k7s57dlLkZDxWQ1b5ZtVWokTMgtU2UmZ5C+51lcfOkPm0VZzQMjt
KI2qt2Jg1mNggfbIzktN23USyU7mMAKg0fWjz4pmeFGrSa3tUKqLn2M/jJ4CxMOLasTQ3mYmisp2
phZj6aFFOHrW0iC5yWI9giww3q8v6qRKfhF0WmTLhczAfhuMw6tWh+DyZllt2flgGKcB/GF3odbi
ABeyPuIUgXMrysr+NAyp/BWE1NCJTCuCT9fNIHOnvqB3WY3El61glx2qIJbgOow6nXYxdJ6OpJbS
hymZO8grkKg6VGi88nO9RV5dnyHo1rT6eCMh9voBHO7wpQQ3yyEzmQVAG4oF6DuNvDycqsgt66L+
CM0guoM37FypzqZPmqlgZyWahCdkPkZoVyoBT5unKTzFfYzXnTUZwQ6g6ux5hLv25aRRl64HEh4K
q6x8UzPTW1IWyZMUTNHeiDQdxyEtcZCMqPVCLR/RUDv3fjEb6Vd0jEo2maLOy6aU7geZ9qBYDPXe
resJEniSojaVT0HB6JOJglaSVIMXJznxij7Vh11pGLXlmBnRoeChKY1lD0Vcta4KTGmEvEUN+Ipe
QpnD7omWex2NW82hIU09Q0kZ2Ec0pFLzZpRmuDC9npy5IXMJtrEm/RkZOdRKx6JqX6vCCrxJq8uv
lATtvo9Y6k+ENV+1UGr3FaisnVrqWq+mdQmKHUx6lEvzG1E6+edAUtOmNC0eAROjN2GLJllqmvNB
wUb80mUSEGnbIeVq6L0kxmTc33hn8cGBLjfB1OAmzSyvqtByzeypck2wum3bWbuxdSi545kFsDWc
2OVlOqgJ3pYpIlctOKrSP1D6MJkgDS4yscTnZxGdrE/o/BphojOfrT62u9qVJ0HVUWRj+fuZjSKt
e3C2IDI1i59V6qXF/Vg+bc/U+or8nqmrwNTscBlhGCVcRaW/mcW3ANjVWpTeXXuunK8It/Kxokah
ocNO3h117UvS/3kixjj/fS4khCLfYAUEU1VlXhUxp9FfFfN1e65Ey8HFgUmqaj0rMYa2OSbdW209
p8HjtgnBNP16kp2tuBXk1FBqmFDJe8Qq7Ko/ZXPDwwByqzpFfgP/xtcUJrlLJxm0OE6mHOMRwgax
LQeiR9xafH5uhFuMXmMDlVsYMR6zj+ouvJv3kmO4nT/06KwrP+T99qytvhrPDXIrkzJAVheyH3Rm
KbjbHub9Q38C9OpB232xXPlG9MhZC9bB3rl0zkKnBgSxlwdTNiW1slr4sSkD3mN4MKXHTr8NzXug
k7eHdt0xvLzkzt4FXLZCI2yshxTvAt0GhNWv39vD/eCFpmPskgfDpVBVsIf39mjY1q78mTu4Ir4Q
xd4PSKx429+yhsa4+BZu2FEsTalmBonTa09z7MuAgyj0q2q9LT13GLoEMeLJJ72/bXftUACibAH5
jurQ1WMWXPNRoSyIQanZVWNms7oWzPLq8/zMAufMw65UQ2uBC1rd9K1UfoAHzLbkwDY0VLzi7yAU
fSCtSLd9Nb8C/S3IfQARoSt8yatJGq1Rkl9Lq4J709aReNhDLgdiKPfx5/YcCo1xZ7JqaNKNEoyl
JnJr8UHv/Q6H39T9ONqP8VtAfiTVT4HRZXPyD/XzEXLnsqgTJP8zGIUkkLavf2RHpJUd8l120cG8
y78IzC1juDaHx4YOvmbU+bhLhshVFQbSAi55rG80lx0+Yye8bW2a2bGjPgR+c0ARwrwL70XVqrUN
BFzWf5a52bXqOQqDZYvWzC8P7Gd4I3+vXxMhI9Avwc+tIXIzmltpHNQRDIHVF5Rfr/68i23Q+dvE
Nn5kt/pT9Inn3h1amI27+ospOCerWQogeMByBtphgPm4LEWDR51KSizobfHU3psPpASpVYUwy0HP
tpN8Kx6mEx7Vlpu9/c3anlnm/KBuRYUVLVupfTd1+x5hsbIzXI3axXczsie/tmO3OcWfya7Pwcci
sL66kc+sc54vljQpR+CcOBU64e1wf69Qm70OLhpRd7Ev6kNZu14AsIBOLWLYBWdxeb3ETcTQ6olF
LoK7OLYHw2/L3dDcBqLS0lpEc26I83v9VE9WvwB8pfqlq9+18NDJgi2z5rzPTSyfcBbRJBW2a7y4
1pkexgzABUX7i5AGZXbUkzTNgpw8dyQKC1k7dcEpWsNpmNCk5Fm6IEW8RMH8qTsrZvAAeaXJGlnp
UTKQZvNmMNmxjVNXKWJHS0QC0Gtrfx5acEtS4Rka5dESWsg7gtbf2rSJ8Tinu8JyBZt6KfNcjUoH
wRdgF1Do4HXWE5bpRp/BVPCY3FPFw/3TH6FOonraj+Bp29jaTlt4iv/PFh/YqkoZVDnI0J1ecU1y
NxO/H/4mdqYasvgoICz8RJc7rR4NlSkBwHTQQ9At0HSKlDJWd8FvAzzXIsvbwjCjpaTTf8kH34hO
RbAzNEEwuzpTgDCjlZAo+Ic7MFSO86rpllIB3Q2hL1WpjSbs7dVYGwkIWdDdCpQDiNw5B1OUs4lO
WkBHoii3M2CJjMlm0PBLvG07axgV49wQt5tlKalJ1i6Gmra8QUI4PeZISHq0bZoHWqPrrO4h2NIb
aDaUlcY1Zt1nRqw5HYlF8dbayUIxDq8eIFAhNsfdXazV5mJW8UigqS+raMSKnkL51KLzblQEaLU1
p3duirus8lKtECzA1NK0E2uPQySCMq1bMACmR6BjKHyoozGW0WQps7TNrizutF5wmFZ3CArU//4+
H9DkkIypR/x+lf9IusQNc2Q6LeppcSlwQ2sNc79YLUBwKAOkwnd0YSMCsgGuZsfsDReNO4hGJV8P
M7tEvhm0zMBaU1sNYy9Mixs0Jd1NyNvPTYesNhgi0D+vzbIdD9a+U+66wELSWjAXi+Pg/eRCu/Hv
B3KbuO2Lbu6WueikN9N4iIxjFnkRqLjaYwWaQBHAcnXqz8xxDgD1AgQ7MapbKfAeTdyCYXJy1GIf
Irm7fTzXXM35wJYvObubcyvRJTZhYAk6FrQvrXQnywIPsLpPTWhAIRxHeZXfp4OUL/JQwBMm6k2U
Kqi5C8FN6/P12wS3VSejIChgYL7AcV05UeZ0d7kfeqDzdo377iC5+c/4pXsW0oGKhsbdN/1MI3AY
wi462OK79kGVbBRe7B/yjepKaBQuQfK1vV6rHuz3ZPJ8GHHOrALoTCD+YtlhzUtD/Zy9s+ZGykTd
ZasVZOPMFuctgyFo0wj0mWBImm+0k+Yiv35nOaUXHxqouIIuDRR/OsL/p1lQCxXMq8U5z8Ay6qFS
sWWiuNwXSXxjEPYXd+z54Lj7r9HUaUwCTKRldLtCG1B5yG1GmWDzi9aLcxxVn9ZEAf0G9FkkYFts
mvd2lbqkfx4S5m7vjfWz/N8p4InWplJWp97ArKktcY3iS2aktmEK5u0XyvraFf62wnkMdN6SRka9
x0lfrRvyOLqWH6CdevjangKfHfunyRZth3Xv+9vkMslnTiqQlZhaDdYqhDAR+mvq5nYabisDiTfD
zZWdpfnbM7luEKh6BEbgReddltIZ8aizDi+W9wHqwelN+jAfQYD0tm1mPTayIOSrg1jXumrJK5Mp
HQiBHQqNl+wYjPcM3WOq8mYM+w4wDWITxQFSzga+SOBIVjfLAt9H4VUzr3ou83FOUZyE6ag55l3k
yKjyRslOMMDV7X9mhdssfUJTPVqsNB4wVs+6PfvxsXzLSy80nPo0Harn5Iu0qNuL3uui8XF7pif5
JBnLrWOZu4Tu6qxBy+jfuKmz0XHXTpXHsz7rsDFmIdDycP6d4EivOsIzC9wFEw5lGUsSLGAZ7UAC
h5uo6eua5AnZZTQgAY4CJXRg/peJPDtcWWCpc96OQNI4wy5+Yq7ug8dsb7z6BTI6/a3xHvsRLjXT
b26+gIhrL3iIrHX/XnwAt0dGPTaBbsUHjO5t4Frf41N9gOqYcUjuNFtyQRh5LLztfbl6vs/GzG2O
Qgf/SJGhCyA3k5cEMZCdZUNzA/lwaElpE8qSbHoCTOED3QiHbdPC4XKbRlPjsTUq2AZrco9mate6
B8fZLn7M3/RbGjnSjli24sU+FeylVW8D6XDkSBblJUikX650lQ5NYi4rHevhY2aCkcd6GZoKJevy
pm8oODLlx3r8nNtX9LB6RBJpIy0Lyd8cVEWHhwKGLUBOuSt3kLJBrRWMPEuUNPFlOsl70kv6D4uV
4KYwC+XL9lyv+QBsbAP4N2iUofX4csBjPCht1GPAoFlVUvC05/czyOW2jay5uHMj3PaF7TEuCYxE
2veYArexZ4iJuvql6V63La3O39lwuF07jtUU9h1e0uUIkbwBiA6ApUAD72jt121Loonj9ijCIYMB
b4GnpfURhuALeaZCieslerzaDaAyQs8jhOuQvbtcHAIgRSMtx76i7nxDQDGc3Uj/6MfhpTtFu+3x
LL91bctEfRCoA0R9nC1VrSpQw6KjIw8+KAiwKDBtJVBOECW3PjTJr8LPbYPrE/ifQb4HwWQdOhlB
Fo9Hm+YZI+CeBnjZAazaNrN+pLXfdrgQHSoPqjJVi51j3TsvTeKqP8Dw2QPTGba2krh/zCSH2wJo
5n9nkqiXq1YWulKr+bIHU9/IPULcnD1rROCq1q69cyucp9Bztci6Cla0+j1DOr8UJHNFv7/8/ezO
o7Exj2EmIzkzOkkb2kMiCq9Wd9wS1gF5C3InPlHYJw2DYKOCwIc+1+3kJONrLRNAooDmOsQTyqWx
YC+s+iE0tqGBG3S94Ae7HFPYFhToB1i0lJsYtM554uchWKw7BRkEf3vfrc7fmS1uF6gmk3S9xvxF
YNqRUOLXBK5utZy/tLr/OxpuB+TmlJN6hIUKrVfJsayfi/CpBjFjtesAc0MWITkqoT8AmKeggSkX
BSXLCK48BmqIKmj1VfMqMg+GzFAgO4l0f6RAdjGj/fSFxBJgc3ViFiDSC3KUwMfqiVEjuwfXUlo4
C5LyVgGbSW0DcSY6easuBc3p6MuWITXAx2lUDYeqCTR8Uf+cgHF+OLaWt72sIhPLBXR2LLTMmqqY
EYSCCb1LuxxyUMldXmeCnbp6Ns5Gwt1juFx6M55hpulZe9IpRJkDSTkm4yJzqSdH02LQME7CE6kK
Ub5rNfwCpO6/aeSutqEulQk8wqnzBAkX/V71gq8Qa8j38kl7hESUpz7Bee5FL9jVw3lmlbuAhraL
9b5chqwtXNp+nT4X0a6ANKuolX71aP629CvVeraGSdL0ZljDUgSpn5pA1U5EtS7YJbyjoVpBaV3A
AiN4U5W+CrQ0yQTYOtEwOA9jjUoJ7C+WqVdeKaRBxuftrb66IKYGKXeQUKCzZRnk2TTlSZKPeoVy
Xoz0vKw7GTja2K0UPKD1aNvSaqMbnmd4Z8Ofoa2ZG0rKlIRBNxZXpjnZgXbq+58sADf9nVQzp4Vk
l7an2dcpuC31BzRCCayvDRSFjqVvAQkUgw99cpJGc1ygDjE8Wj7ZFU/zvkhtcmi9GzAqA1Fk39RO
B6FtAXBx3S4gAibEgxB8L38/m+DAkPJECgBjw1X4UUdomh2/oSXgftRfNBCQbo9yzaOAiQeMFWi6
JkjSXxorCuQ3zKU9QyWyM86nLPkcNdPWCyfKT33qNiIRu1WD0MpbJN8N/DZnUCoRopRIjwJKU5ym
5mtjIg063kUmqH2D8GXOJjcEL8L2KJcf5e8kBA3mQj+OViW+yk2Rr6G5gv74lKCJJz2o/WnqRYHL
qhEQfwJmheZMwpPNQV+xQ1EJubYaokdNANblSN41oeFtj2UVSAYMiYXhoD9Y52Ek9aCmRgo1eSeL
2S2Em+cJifu6udMMw0Mzlh9V0QOhytOUQHmKfWxbX/MuoG4y8QaGbi7KgZf7xbDm3Kis5e0B2m1p
vOmLH9sGVmfRXDIMOO9oI+UMpCqpRllD+ECDebdgXktJ9kNA9rbNrL0IzTMz3IUta8wEDQOiJJWC
fENFG1nmd8kz+QvOKePcDneYlUIZenDQI15GDBsDf5cC1KmAnUWEdVw9V2cD4m7n2AyMrpwxb4Uq
g/PmA+Aiwp5bct9RNy/ifWP+BXIEIR6uAXNRQuFhHeXQWXJdwT2G6XGa32Vjr9R/gUsGCzHA7qAt
0aHpfbnZJC1BplpCDtRKEshqgoIQd7OoBLa2o8+NcJeMkc4JiXIYyQzzQTa6Ryt/2t5rIgva5TA0
Lc+KKYP3qUDarEBtngmWYvUxC9QG5HgJ0pAA1V5aSOUpDocap7Ix3+QCJAinSX2Wui9J9AhV3uhW
ukUWfBa9odfO0JlV/qUWIdZm+pK/GdIZ3dCvbU3t0nQh4rY9f8vW5b33uR1uG4S1PIw5BOkcpTLy
XaxOj/34Vs/WgzF/z0BUAvGhz22La07o3CK/J/JUK9IChymFuqXRZI7WPaWVt21ENH3ctsjURg3r
AMPqrd2cRvZs2BW1tUjwYheZWXbnWThR0GbQRgozJV6cbJzszPhsh30povFeBcmeTxrnucmkMKoC
juDoyOmH08ccYMFug/KphiBumJbQWlcRyf0FmAPlJojqoBoEHjAeTm4lIVqVluuQ9fKxzeld371s
L9Ta8VoqWpaFfxZ3xznxQC+GEV2TMEGru2pJC5SzHUednSUa2scrpMOOVMvdQX8fw3e1/AsSO2BJ
ICeBFmtw7/D8eUbfKVms4hKRUS0fil2C/gb5mx4LztnKrr8ww92JqHCEJKUw07Zo3WvH+5ZUP9tc
pCy+cpwvzHCz2XZz1ccLSQxrklsCojyKbtfHkVq3dQGJDqQHtpdv5WakePcDPwFKoWsURQLN0ypp
cNUnRvVK1MKLup9RAFax4RlbCp1gnxbUvbdtro7xzCZ3G0tEGvSqVReX5dbzc50+2rYGGdKkFYCl
VtcM7wTEteB9Bx/I5ekumzoL48XQMBW7zoz8fs6O1RwK3iQiM9x4tLEO6SDDzNjuKuMhaXwW7ben
bPlSzstT2YS0BwCnOMw8kqkNqjJP0fLo9AO6UGLPqpG1Qmt1Zrei4urqaED+AKJGBGcocVxOmiVD
2aFbTI3R4HbGXhuhWi7Kl6wb0U38GlRRQNB7aaTJNDS36iayTuCXADfjBKoJPRTc/Gv7TJGB3kUo
jmnjOVfCcFSlsJOAaE+UXRChspEQEM+TybV6iIiyEYnTuBCs1NrIFHAjmHhJwSfxT7hkMPAwLkOQ
7rem7Fh1VrnU6gc/1mbB8FbuLnDS/rbEeaR5pgbaSTG8yCKgXiI3EME4hHnk4qY5bG+/tUGpQFqh
5RF1lauHMIgsA2alSAKXo+ENMrjCE8ObaktwG6/tctXAOxR73cArjrv0K9pZrIiRArLS3I6nHcEs
mieD2lPibw9obe7OLXH3fiRlM6irMKBc8sHbaBv0s7e8XnveNrMS3NJzM8u8noUXiqTKIYYLM/p8
TwdrVxSlwIGvj4Ti2Y6jBJkh7iSxjFGURJHRyvKfE7ivrDfaeYP+NxsATL3/WuFcXJwqWhUtWeKu
fCg6aDN747jbnqu1fjQKolJkdsDbhMXnJqsc+yyVF1qvDK187Ed5Ez9NxxfJYadxr/v1KT7QI+q5
9yDnvwN6+fS4UI2IukHWdvr5R3CHKs4yqxuWj2inu1F/lbrYkRvBkolscEtWj0ONGxc2TOKT8H1Q
wJItAvSt+T4U5C0KKnewwPKpq5GpKbikcSeB+eKzzKKbXstOqZb4jDFHr0zbVCCls72Ca7HE0iix
ZOfAQMRHYjqasoY2xLjivgQXzV2Ca6PKCrupQ8coPbB3DKLc1ZrHODfJLVdfqiwsZXiMKqN3QMQ5
6pB970sFssym39NM4NxFI+RWjtRARgcGZnUqysJpyfgRlFJzYH3zXvTyV9kKCy+IrbsMeGTB5K6V
rtAhIINdcuFwwf9c+pKkj5KqnDC7gJD5WhwfwK3tKH3u9bTd47JBNjJxQaz01PeaD/yoZ4YfshQ+
sEjgC649DqhfdMg5QMkHkRWfLxwYeBxiyKc5rLNAMXCIy2+J+W5Qf3s3re/g37uJczkS+olHVmK8
M1XGnVwiXwiKz97NqPQxFsFXuVBuI11UUbkeHKo06CpaoGugcuHJcsI5U6dSWq6g4YTXmjam9hw7
dfBze3BreUrYMahiLC1MwANeriYB68cIpi04O9W4lVPDmZjhQgBqV0nJKUu/tiak30HaoYfTPtS7
79vmV4/Nkj9E4hoUeZp2ad3o+74GxRPeTMX3Ns1wUmJfDXtEEh9ohBPs3NUpPTPG3bWaLscBqLaR
CwObfGm8pnN6sJrQ16W/eczg5/4bFjepOmgrEqPGsKYI7EOyeaI5RThO991Y3Cet7NZRa5uzsBdF
NMLl72fXfI5PAjE87EZJuQeVsJPoEOIDDQUIqG/HaXKAT38I0T2oJvI+6NrnrDTuaTy0ttSyXZV2
tgLZhL9Y4t/ugmeJA/UMq4duOT4oGLDIt0LXIC5o1+zpc9vS6kE9s8SNfqA1WBUjjJ6M34hmZ2zP
UPwCSCRYekV7wdZdvTzPrHEuuJhAD6Yt44Iymi1P7wHS00oo2rMiK5zziYZUl3S27CQdDSAeaFJs
BMGCJVq9Tc6Gsvz9bNtord5FyuLR565916z2JuoMtw9e0dfoESP24ugjR3PM9moJRmZwzztosBkB
uiWXnLvqQjobGgzxrpRaQYyzFvlCtA6vIHDfQ/yHM0NZU+oWhD6dkEK8OjH24FTa/c1IfptQL6cP
jT3xGErwK00fHhMaAc0fvQbzLDCzerjPRsL5ykJrC7OdMBIyhYe6KW+V/knJTWB8hDLAy0/xr3xE
ayAJRachQGXcpBGrbSQtshB8gl59HO1Zf2JgPddeKXkfZ78L7nUouBNQXXReI+rYXSsoA6v72zo3
nxHC8obUGKiKRFpBHo3oGJnOUJ4gV8O6T5AG4RRAIbBXAREcvO3FXHUiZ8a5WW7oUHX1khAoYvBM
J84Mwe64c8PsS27ZRMTis5aOvRgrdyeFYVRGGZ60TjTf6b1XAvOv97s5rhG+PWnSE1PdUSQDvLqR
Fiz0ciC0K95OyWKDbBWwWQbRIa97CJk1Xm5Kuw5D3J7N1ft9oWUGBxVBapbbSP2kZ1OgIjWgRz0g
iYondWTH8JCZyTtiyz8OCMGcj2jGkqkMRk++5joVIdElUuBdodHGrlP2o62s3lFDI7ZnVf+yPbbV
hDPCT3QQgosBgrrcVgkLy2xkHeYAfCQQay1v2qYqXL0NxwNobY1dZ2jf27hq7NHsClcbITpYBvMz
ZFdF8mbX84xQeKHpRxCFWjPvTIei1jogCplDzMFTRwZ+gtSNGmIz7Ws4Emd75Neu+9Iad0DnXu2T
pIa1dgY/uap6jD5U4x8nMxcjYN0HJGDJCi8fcXYpqVE6htSK0bqaDd+H0RgfTNp/KZK2ECR7VkaD
zYJKvaGhUUXn65c6kaIRYTBzLOlbA9KxLvYMEUXA9Q2rLTAKECHLgDaYfJpR6caBodcMx9z4ZMFh
ZpDSOdQUNCXpqSjextc/XqAF9wPNFWRckHHkLnS5lZGGCyeIjE6eZO5183n+c5SUdm6Cx2GV6qDL
tISJurpl4dcKQvG5/6ejUCmiEiCLCI7YlV6PmrXaiICdOQmzjqSD1kVFb5kwQ7Hig1G7XqZqwQ8t
8raXO61Nwh6qHD3KAPGTmX+U/WMBqaOpd4C8jHKvkaSl5Lc9tmsfDJtIbqNfQQN9PA+gkEw1iosA
NpPMUZrn2KwhsHQoBhETt8jO8vezU0TVLglBCIr4kTpt9zzlPp3va/L2/xvN4p7OrJTJALlDE6PR
wfETmWi4V56JDGzLy7adlaOKWYPPXRh/oRbCedwqjiCB2S6jYc9D/5jL95VIV3HFk16Y4C7kSC9n
y1pMjPQzpAeldsMCgKSfs6iOdx2Y4nzKELVAXxwAuDyArAVRpDQtzRtj+RjW1pNsdoKq06oFE09r
ZMpxO/HQOE1JoiAOUFLraqdN3ogmwDCu7S1I0RlQ1ESSAsWTy1XvonJqxl/lM/ql0XwtKOw0uM/R
zr296iI73BtIHXPAXQckr43MDRmzQwoiW5RziWA8a/OF4jHKt8j8ggycC1a6Fq+R0kBuubbu1eIf
NqiCe/NX5vgyrkZWAIlJsBmAWQi4nMsZMyRaymOP11x5g56owzc1tKlbecG3Zjd5mS3br7fqUfN1
Dx2ns/2WoduhP4YucgU2siHAaX8EXgikCPSqdttzvEJ7hE/DIi6qZUuFhbtua/RH5lOO51inl3Yz
vshdYEdglUIbi10Xt5b1kxjJY6t1fpo8yn2zR/X0pVM1V1ZqECwXcF+V6PG7chaR24O8DK4a0ITw
x73uWNCAYRNPRIOdgrk71bGy0yrdn3Asp1nE6bdmDjK0OJUoMGBHc1NQFNALGCj2Wd3M5deJBuAO
zWaTqk7BWMPsZFIIyNK6St/nUoauVUJ6as8jHY4h9GU9q5uZaYNopMih7mkuJMtJ33wJkBt+0Iue
6O72mq14Q1zBkEoHTBPpdb6sCO7audWkgTnxvJ/Im5zc1CJQ1KoJuA9DBhkGAJPcEY96Valnilu+
H59RzJvSG8TT26NYu37RcvPbBne8Jx1E2+BUR/xVv8/fCFYXaF39HzX+1vWPLKxtvcsENteHpcH1
Wuj00fjNXpVtRwokphy9PoThzxhC2drH9rCu35HYtJAC/dcEd/EGimxmWHTQdAbeIO3Tn43uJvnd
bHlq8xcB7LkpbpGsKWQR6WDKgih1qOyH+BuqfNvDWTkbF8PhFintpqFRZNio4smOmU3o62RmtqWc
NJGXXHH3F6a4cEyhVR0oJUwNxXdFOrLmZzk6Q7jbHtD1tjPhiJegT0GFCN6FMxPLUSN1kIPEy5uN
GFILNS7II5hx/E8aAbJLo9LFxZd7CJ9Ct6JD/XP7C642IT4AP4BGVfCf4zpY/n4WNBXTqJasxQco
VR/a+I9RspmGz0BqRBJ6V3vxlyVUMoGMwkucZ2FccvwJUEK1Y5HgLWd971hgJ/daJC5HHWB5IETt
WqeTwD9d7RnOLLdnEpSmAk2B2QqQQ7C+x9QlKbOjPLDDPybQ5Gxxq5nXNTprJExm3IC2LseClvu/
Wa7/JvHqwVOjwJbAjhObdyDTtofhVIsQjVdb/3IU/FPU7GRrDlrMWAhCl1oCek21Czm8b6te4DOW
+biIRBZLgGwgCFHU5cbnNp86pawjGE0KhDjtRhTvcF1Zr7M2OU2cPmR1aU9NJUCKiKxyTlE24kgP
SIMdkRwHqC+Uxg16VOxJccaF5Kj0ozbzt5dtdROeDXT5+9kpk6OByiiLggW/V92yUMAZ2z2neeXK
uoTuFFEctbqCZ+a4PR934LM2LZhj+gShz4PRP1bN5Giii3nVjoqlQ88NuvcINyzgyHJlmhDYG1Zx
igLq6H3mSSUIUXJRi83qDJ6Z4oYElhWr1/sWfqoBn8CHMe7jdESNJXdqQ5T7XbeFVzFwNwiU+ad4
p5pDmeU4ALrWmfZUfNCIHZFhilzk2PY1ETYvLTH91TlYnuH/a/CXJufZ9tCp1OW9DL+BFqODXJKj
ETenJpQPeffeRtU9Okls1JRuqkzGMWGH7c25egUshUJwOiI1xDvmamRFwJBvhiJK6SYVJGjnz0AP
BH54da+cWeEWsICIQtcmsCJHsSt1/UGOEr+D6C7TC8EBX71VwecBABCaAehVXsME03odZrAltZ7a
M+hqAk7JXDWE3gGxzRCCH5pNRHwXq/MIzjsUsnGRX93lamdUGRsG+JUJEjDGUNqKlriG1Apykqv+
67cdHks/RdIQZFJfO0VqOUz7BjnaIYdqMShY0JGs1991i3jbW2RZnKsNemaSe5SOpprrkgaTDAtm
RS7u6z5zmupbouS2bAjWT2SNz+yaJTqvTUwkGWw1eA6lJ8O6jcgz0mCh6LktmkzuMTwYuUFyGbaM
vvJmyUVuqp0RjLzmPfqWFDfFe3d7LkUWlwTA2WFPIXMCyB8sKsDxtdC5SKzQG5DDDnGyUYz8wuLx
Hg06P7bNLj+7tYTcXavkStybBcyGwKpkFXMjMBtvm7jmMlvuc4SSYC4mQHLwQAo1B5ibxhOiE+km
6l/r6r1tThqEotQ9FETqfJ8Rf56ZHSSPpgwNKbQR6ifaHTQIj4bxnz6vuI/h5rmGfks/MQy4N56y
bvLK9ISMnsDI6qyejZibVaYBHTdUGHGaHrV69KqpdbcnddVvokN+KV2Bp5TvoqNYKtb2M3wZplDp
fzQkWCjOzEpUb111X2eGlg8535dEC8qkgqGhbO2ih7iO9qoYAt91bQQKTGjBQEcnFDVkPrasmaIy
AIDhSJDEkCDdVHTEB7PwHy/LpRnOg0g0DrVUw9qDK7FHVVGGdkvciqjgrpfm0grnOyQQG7R9i8GY
s+pmyWsNfa8q+Bz0b3+6BRY7SNKjURRRAt+2Yo6lnjADsQ9pjR2kkPe1RSHFNbS7wVBFmZBr9wRj
SxszNpuCnc25etVM5xKVKLQrYxtE07OWOCZ1o0UPNfHw9sCpFbiN6zN0aZFbrCzSjDRkMu4zY76j
TW23Vvi4PYOr225BX/xvSs3i9nZPR3RwThiUpLHPPB/IW0posAtSaEhtW7qOHVHQRuMNGizQ+Ipu
xMtTxEppHpWJAPSUFtDQ2vetdkca1a6+Is26beqaZQFd39AzWOClaKq86nnsmkJNzcxA2Dg5yrsv
P4+2+lg45QnYudSu3OE9dLpPRdTL9ytlf3mVXNrlFkzB08ycDL12qP1iHtnN/NB4833vPyqQSad2
Z+e7Dv83DW3LftG90enfmp3kma7uQZJ0n7wqjmHLruUUN4XbesOb9mN7ZtTlC7a+kDuZZlHUkCpb
vvA+2kUv5Rv1Isd0LQ9fcCq9Acns+Wja6hNoz6KdZgsJ365DmMspWvb8mTOdZVBLdyM+AOqM9f9w
dmXLcuJA9ouIYBEgXoHa6+77fVHYvn3ZF4FYv34Ojpl2lYopwh22+6UjKtGWSmXmOad606xnLd6R
7H4wcFMsbO6ZcPfcmHQJRaoeFMoIY3rqa+TGMFcB5MJUtPxWa1Y+VWw1lgsuaXabn2w96UANXRvn
UYStN9XajAadDTaE0Qu3ZVt76Qacm0vD0lTU3HB+IfZ6PpeADLC2UGwcqcLtFcMFvs4dWtDnBa3f
VIelnvfLZlQcq1N70vbOIwihx2Df8PLkRaB5Qb3Nyk+8/jynuFEGdCKtaePVSyzxc34XuUDgPPBy
AFm45Dj6slfCJGXYMf0dlBWVyHHTYKVBmi9BF6X6Qpf6VOZ8Ipn6U5B5RPVXLs87EZizBqgGeCJZ
d9WnXbz2bOEcXjZRYSpPbMjpKm7qpS4qBTdXVT2N+eg3zY82iT4JtF+rQbvXSnIozdRXaQesWLBK
xjfANxZc8mWLjPQV0gaK0yjEZ2CkXVd6pfmTs/wh64u1BvxgpL+OXYCnzFFRok3VNiilpH+btpbs
SxsqKTQzc3LMggVUDQcl2kjeRu1oxvd2v0CWObeLTidccnxF3pbcrjFUFdnOqoSEhu0bzZdRrxFs
J/XWbv+L8zm1KHm6wjRiux5hMRmeY77pMy8oMhc1Rl+0L7UdrCBiXKl/n2k931iSy+vBdULGyWpv
vxSgciRLMdfSREoOjmaaWdclDNT5GLoBSHgUsKDXeQToSLEyDPaaK7k75ubj9atrztmdTqfkBpSa
lSW1HbgBA0JF/RNJIKsjbK8M/4njXfT3WZlpHpEjsdGFB60Zab+MAnDXVMXWDLLvTrRIxrg5RGX+
miPy9wn4Y0baJDpnrWZPJ0CM8ZbVww0RZKXqfOF1MReQn45G2hVmJAK1NmBGrR/zbrqUjHVeejYa
bq+v0v/jUv4MSNoeBmdDHCiwVIWl16diZUZv1ujr9gZKVtBWmJ7wpjeGvmEudTPO3k8TjJeCTVYD
q7Dkzmhfa8VIgtrrUrP7J0tIv5mYKXZ5aUPUqslY+6iUpH6Dci7326op9sQsu1UVZ0tqTHNRANF0
YEo1As4NddrMJ1GOkVpNZFdh7WUt8cP4uQS5A14JhKzsaKFU8LsWIId0p7amA3tii/VmGyU1Rm1X
jQ+aSdiEsTF+4YCLVM5HZgw+hnkQZrLhuvVhQ29URY9n23dHtf1WaLbG9t+l6i9HCz3AozdGr2zi
iD3yKoY6BRTXnSWg6NL8SKdLCcsETd/4ZkX9p893XbUulUOBJK669BZYsiQdMAfSeXGYwRJ1Aq+w
V3n5XKjvAQ9XBXhxrm/+Wdd4surSKQuQwCIQJkYePl2LCtwhHkDEYGYu3cyMPKV506LX6xZnI9zT
xZeOG6IXxR4tHDfT3sTmTmlWQOMrseWxCqoVD86A/FLjLhidVufajpNcsQPV3UbYmFOjfLAb7Cbz
kNZv6aitapAi5pVwmyll+DBQt3L2EORbsD8boIFS10RxGPgyGTvNjYHZtYhqz9SOuPC8zmpcKBWN
8S2OeVl90qAG5v1R6z2re+6cvaUC7LqkJKvP76w/XyFNPUmGpux0fIV9d2d9ALyzqfx4h8Zm1SWe
QPTmdr66K7xfpRu63ygXquvEV9bpyvHHj+szMns3nkyItCAaH9sKHqf2egWk+3r3iSQG9O7ywW9U
vjNJ7feNudQjOfuWJCdWJSeXBoET1hqsVr7t5uswdP/5dG4jl32FeEai+R8TAO0QF7BOoLh2yrZf
enAvbQTJ9UV6lhQplEq8pHIBPPa60C/KJdUeY4pCL7f7vwvtSIjKAgnwODVhBUxk2arZ6hC8s3Y/
oVP/03SNr8ELVuUbU1zqR7t8366Ei4aID+Pxl+ZF62KHTgk/8ZcP4cL+k/NRTS0M2k6fFfQa2POr
0jLXLAk1rwiq/kVpqfaogcyg8+wuFPu6iQDkjbOo+YdoMYE0KRucn2CDiQ9trTk3qsiocIPcIcPD
2DPxUbQJP2ptzQBPs836ES3azXoIYwBK9C5x/MLBy1ZEvQK5yLJ0GjcMOQtWENPm+yA2xRakpcah
gPK5q3JFe+jVxnpC9iFCsta2yZaFJX3L6o7tkyoYAhfNtY2PI4WMt9GNt7ntpJtY6Z1NndfFiisK
YMG0yY8ZgHo+kstoMcsq8ZIWQ7dnlhN6vc4LZNAdmt+klDh3BWC4P6BuR2+yZiwbqHVTPfbVorWt
NTNJvjfCPlmbzFb9HD2nLkR/CFK8tfERiaS5L7C1Mx/i8CXq0GPujyILn5W4tVwAW+m9SNsBREOk
amrXGkdtK0pqArknBuuXigk8hDzIBTKEjRp4nVOqhsudsN+i65DtIHpjg7k2hn5P4zjVKx3b4RnU
e/ye9n14V6ugA0O/rrbjSH6u0q5VvyOuo/G5qNSPVujOrs1D/CKjVbYuB5tDnHvQxK5CMWofJER9
UFkXGD6qU/SlVVtxE/LBKn3O1fyLjZCuZ6HVsAl0ZWw1mpVobgzSiuwbNNFZrh4KJ18jlUUat2LM
zFBsSpreRTlIH1wa6+DF6+vggTAdkupFmbLb2rH0ezzUQ8O1OM0+7SpgNVgmA/C11HaloPGO285W
JTm5V1ki9mFmKDeOJVLhlSr43iuLDd9WbRGvGONcbK47yN/p82tnWHppkhGZwkTFYdFvokfEgp+x
f5/smf8LBBIb/a7YRf5bd7B3wzp0ISK7YH3yENesS+FOFtaF006ekm5+NkiqbcMn8JmMD7mrf4wr
uoofAPq0j/Ydu7Unv7mE8p8NTBxgiKG8jCKsXH4aUhxrEiQYvSiIKwZ+Y5GRrljT/chi+iupmqOd
Y9HMYthdH/p8TD5RQuPIgRREvqsjbthZ2YMlPtXqNTPA7FhQ50cScrKujBY3g6Ug6FSQllVTHrmK
hkRSUeQLiYbpLr5YgJOvkO5qW1QFVVH38lCTumVKvyHKbsw2EFD3r4931imfGJJu4hatqwqKa7XX
8Abp3iZp3TJmR1NVPpqIuu0if9xsBIjWYCjag30UXaDSo0dJE8fsCWgqRXcwcOMM1K/sJw2+WQR4
2vhtfxMvsefPjRLUBBNfDsJdPJEx3SdPDiIGvUknaky1+pnbuOfNN6syXdq8mUudNPPjQybO0g0K
tkz5IR6EEPKuK8yopT4HPZD2BxNgaaXxKZrVbLKOuB9pS0LTc4EFWMw1QPwNdEnIxYrWiYKyFXkN
Z5SjwTU+hCJalXieX98ts2YAf4UgxW8kkOQXgmbIeMsQSBfjtkoc11JudPF93cb0wJG3vnliQ3oA
4e0LpUcdNgK75GutEu2OJwFbXbcyd8BOrUwjPdkRbBiMhmuw0nYAfybc7QA36XS/6oOFR9b8hjCQ
lEHJHKU/GXkWWXkZKwpMmV21GjuE2bhDKB89Xhc7EIZZbo48W1hRn5TGkiufWzFg+NBqPZHIaTIw
CK/jAH3YAqSwaIQADDRSLdcI2oUsypy/xon+d4iSuxo1J2l4h4dkohxx2HxQub4DufASK+mnxnDI
U+KWYqlCNz+zxJoKZsAqYv+fL6KZ4LUAiGvtldWWGW6ibVqQNuveqHvW2Ltcg471Ehv73ISifwZi
o6AsQa1OcpikGRTgRzBUx3g0sV+yAZrnC5fQrA00rFkAEuKPrPzSZ3x0ihLjSq3gwPWN3pbbsvzn
+gmYvemg6/mvFemgxYJWqehgJQLmVBtCXGPJI4eoVk2oBxG21suqCtJrnd9V5rNT5cp/uHtOP2Ca
htMzWAJ4WmSIMkQyvFs90m9j9Esxyq0KgdNKLD2AZ4/8yXilTWpmWtu1DOPNw41oX6P+TUSvbbNw
FGZaZ5C4BK4eaGgH5Sdb2pQsCzOtaBC7jE3yNar0C8wrK9NOXKMOji351XIIb4OLyW2MaE/0zKVZ
ErlQsO1cxwpjt+y/SqrdRJCxJmIprph7eJ98HJWehrltiShgmPJudHl0GOmmgWyVWXuxCvGTJd6S
+X0M5ChgCzYFGvJ8gXXg/lkwTQX0Kdwy1/xKKXYkzxeSxbPeZ0KP/q8ZaSP3ROugUAUzcfsmyrtm
jP2BrGlKQWcEfgZkjZcI1JcGJu3cQWiMhy0sqtnoCRqkLkXTcSF6vhCJLxmS9mwQWiXR6mkG7ZfE
vO2hUFKCfvS6J5idPzRXTu386P2VSZ2JnZTRJNgN7V08fpK3Lr4Nhtiv2Q+gFHFBuTWeYtdNzp5F
sPtTDTBp5JulgCwtm8ZiegHfY64pp5Bqh4zXzdBo6+t2ZucP3bAmKP6gmyTThSUI/EaQ+uLuRdf0
SHYhcn5gTlxdtzIbXp5YkVYpoxOB1ogJ5GZ5zIE9WgdC+bAFHV1dbx6KAKyC1y1esmahDnN6r0sm
e+EknVW0eKEpv0TjcvsYonhGGfcUDeUmw0VMbVW+Gq/08DPgPcj97YXmzrk1PP0E6SbsjTBN4xCf
YPPMV0NznZDHgfT3VfNwfbAX04seJsBMcBuCnwuSuNMin94TY8vAngjc3gBaMJclqo/WnD2NimOv
iK88av46YvttEJtm6v4FpkfancDq2H1AJ8YQpYIXrlW/M5ojVFZ9exz8ijtg0cqgM95toByyBBuc
fvws/p2MA6RIKDA8aD6WjENoEkCiERwXfev4VaduFdVZ2yr0ckxzrTTGyxh14L6AaI7+3JbBQtl5
8pUX1tGeOH0B6PhlIEcOeMAIjUNAr4OfXYjGmnqpO/Fi22B8aFUAQs/G+wge4Hw10zboudEysASy
FQl3XDv0+arJ36/vmcvYUDIjJVAgU6ugGoppVF9LfRW8GD/Vj8EHKRkJ3GFz3diFl5FsSfdcn4ea
MAPYau0dHhBuxO8cunTipx+RVwYPL7x+0PqGjlzpFNTVGI1VDQLW3OzXQNuULvLZmmcLbdjAGyRu
bnaJnxYJmuJj0d9CzAGZUFyN+zprHloxDktfNE2h9EVID0DvFZ2MpnUhCzHGHV7ADZCWA09WoF1D
lVZzWdMebI56jl5tbae8BWZoM5jsJrSDh5D/bfPSNPEmqCCBD8B/ZciqEbGOQOYDrBH6N/hC3Yze
MlW5b5wOjKT9wp11GTD/toagbuLzwZNDWmajrUFePXH5lBpeG1ASPDrMQD8aL/hHG1nxGmwCdyIY
7VvdUG9iqth+PCYLB/T3OkuzPj218ADX4J+gxHB+fphJw75lIYhMSqvDQ7LNDBVZqYw8K06s+0gF
V2jX65M8PECpAYcsihMk79A2Pu5sO66eeyNpRlcoNvlBWyRdE8UYcYOQLNmrfMhD9O7gl9xaWPVz
4USaX7ISadM6F8MqGK3sRbcEEK6i0J5VQZRvntd848SK/moyxrepGDI/Dsl4DCOSgWmUMbRdIM1+
3yDP/9fvW5R6UbKeZgJ0K0gpnc+GGtlqO2gRjp4++oBToKnrk41LYnGXB/zcihRhMifPzDKFlcg4
hPFTg46EZPCuO5FLvwgbuOeg/kPB/iNDsMoqK9jowAZH58YIAVnQ+4B1PgSV2XVDl9fpuaHpjXBy
nSZOLhia+3HB6NANU34F/MYxVmPl8qXenovAcko5gALHsHUNiVwZcK+wJkXRBS4LVHNmftdGvrCf
2uIWRyUpfDtbeAdcPG5wPqcoFvQu4MFAi7A0sB7tcXqbp+gVh2Crbt/n5i8BytZEq9yGGut+SbZm
1iOA5MeYEP5To7BkEcUV0jU2ns9AJTj0AQCJvHnL7eew/dE4DxGI6HDf1EstApe7EePETsGTauoa
kYkFulQfTDsFYxnqZNteY4hQkjurIgvTOT866jhIHYHs+SJTG0MRoOom/quCdZCw+VkPIOo/jI6L
tCYlK93et5CJLpdi9stdg+E5SGMCsQeaVPk5QomwmQWwhGeJl7F56kuU545CcRPlRa222hJxymUH
ELYNGmBVZGwJtAtlpummaMoMohwguxIvWev3hqcmPotWInHt+N1IgbPZatYtLTfXz+FcqHVqVzqH
sR7mSkcxTlqLTWT3225YUqe6POoYGiAAmEygeC7YCivRCT3NsYJQgi/rHe+2A88mGSI06C88Iuc2
5akpKd5KigApAHBeeDQQgNdbW2qmrpql6+uTtjQiyd8HMeRbqxBmmIaUYn/fJ+9OVnhs+AoXOybm
/AmkCZDrc+BQUIs69ycTi2WddwI3LSTnnEcndlzHfKjYUwOIg7VEYKnP7QcLngSvVLB7WbIz0biC
1JAxBXiQhRGa65RP+oiVWyn8oWavEGZXyE0T/BgKL6NbAxQQ5W0I+IgWb2h7UMlXpXA3K5/ScZtb
fpRnj38/9affJ+1Xi9dGYgYIPNAJH6tuO6wr+8Gof4poIcS5LH7iRMKdQuYc9RO4OOmJYFS01kIT
M1HhhsqjTTqA7dnlIQAlyQO3Bj/UkO0V+Sot4NnTzxJ1e+al/Jdp7JP+Nae9a/Weaj0sJ/On/SVH
X6efJm3zRgcYoZ8mgWeHQc0w+SsUDlC2MpznOFtbqF8l20Lx0yDz8/9AkobMM8xDfgFJb/lxxjkY
mFBmT9GOqKJrAhL3aABQFw7ynPs9NTLFKafhQV06OfRZcbtoH0K4ptjY2doInztzm7E7fSmJfxn2
YK1PxiRdoZwPZhCBPcCzTOCTLJcYtz1EP52lZ+ec4wC5D1KzFqIr1GLOh4W0PbZcAW9rJC0EW3fV
+Bji2UK0H+kSmmzGb+C6/C1LBLGMi4IPdIXRtkJgKoqfrKCCGi66t4u7QHMTA1DfhXBuZr3OrEnr
1cV6kCoT32AS70ZeQKI7BNEDcS3dzcinAdFfKDZf9wQzvv7MpLRmMXScc7OFSb0yVqpo/K64UZc2
xsyCnRmR3M3YxTGrJlbIoMtcnu4RB2NaXYo+waVuY312xXCeUJMC7xgaqM83R5bHJCXDNIfpU9Tv
uuhW5AbaaHwzWJH8OYqJFwKwmX9F1pGNW9uo/I6gkKZOABJQ1otgXTFAdpoVhBrRRYzmonaNiCIh
bhHedc7fX4KoDP35XGlq4B+bXI/w+xXaMBy0q2nVxuY/O4Wu7K/rS31ZzoBczqmtafuduIOKQvJv
nKIUxn8Wpl8rbxG42RzhJuFOHVZVtC6No6Ot9OJeWPtsyD2uPzrme5qFm3LpCrqEoZx9DUpj519T
qynrVBVf42CaQV0c3JgAyieqW7c7Kw9c1r03Vb8xzfs887v+P9AfYjL+5faUC44KcgI1qnPTZNz3
zrM+ooGq2PfhwgU4e77+mJHBNsrIFKeOYCav36Oq84Nym/N84RDP+Y3T7I3kN0qIEED7GNkbg+7a
4R+rfdYN0DruefCzoOtI3SxspMnBSjcn9NTwGATHH0VoL0VurTOGfaeZeCtVkYcm3DR6sYtVyvY9
GYEEezOQUhEIcRaG+XtNLuxCBBYJR1SJUSY+3zJ2pgwVKyxA5d36tfmRrYyfhh9+FWidc6NdlbjB
F0qfb+KGHoYF2zPrCMUf6NSgGwSKwr/jnJOzk1SCMxu0rBOjGqV+JjZtv7o+rTOriJ5pDYgP1YaS
vSodzzKzy55HCq5PHqESBXDQBi1toKRzzciHL4qX6G1n7utTg7/zridjsvS80sqeYduQ2E1jQKCi
3dgcY2MhDz43dycD+/04PbHTqpB/JZmD94QSoCsRyaQeoJ3/sECnRnRpb5SNmefw3F4I+TGHeYbz
1lULZZKZewyCvaAcnuhgsROkuyWxlDEzEuw/cAUe66LxDA6UQhetikkxsY0X5m3mKjszJ90NkYIn
hKJiz6X6V4IGtUjX3FRZcbqnmMslHcYla9L2q8wGZdkc1nTLr+IfEHNxSbXtE9/UH5Lm+/pen7mm
kbma2JDAzIKLWk592mbqcHSJJd4BhJebdp0+F5thX+3qFd05nvISeeQuOEIO7Vb5BAHuqtzERx8O
x61XgX/9Wy635/mnSNOsqszKG1uBQm3N8djYC9KijWfhnr88azACngAkBNHadYEPMscMlaAe49VB
F0kanwMMnNmPtrK7PphLJwI7E8sOxORQR5fDn3gMCrWMYEfTvhN7hTTWyN/0PHZb6yGzOy80Fy64
yxb1KW17YlGaPryrY40xWDTuPiPPeK9XT8DEbZrV8y/HHd+jx19ZvYo8tGdFaBxyiR8dSzfdF0/B
elwZK6T2NksFlstzev5J0lZO1a7QhmyabLYCwUnr7Gvx4Zh+voSCnilNnVpCI5HkdRy17PJpG4/o
MEKSl7FobQsW3IBlKF5HTmYicqqKLxJawWOo0XBjNU7yfH3NLzkHzpYAahbnX6EOWtB1Fr6i8yq8
GgCrd1biZ6q694NfgnMgwrE5KFt74eDMTjOBbgydkBjgGjs3yyqnMjIV2WfBb2qogKT6A7U/etPn
1YInnN3VJ5am03Vyg2RmrFb5lOdOOlAvAroFohUV6hMF2YbdW0seiFiAts2e1xOLkqunhEEP14BF
w94U3WrUbZQj7lj5HypR2EF/qh4yFTPpw7wfpnqEanuRBVgR8EMgfUQuoGq+GXlUo+feuYVUzfU9
M792f4ot0sZlgRoHVj6NT/NBou5Wyr3lrHJnpXYLuedZ9/pngHIRXAsqCDAXsKSQFdpnu/FeG96v
D2b+GJ7YkC5/TVFKgMFC6KxMCt3FKkMyW4z1ymERRDNe2thVhl27pJg8MzILbCxI4CPBhfyWtEfi
EN2XNIkQ28dHW7tPzffs7yMOZA9PTEjONULbYtwNyFEl+b3Q76v2hRfAW9zpzYIbn0lZnluSfGbP
0XWDEiEeou/JD+JVuZu67SvwI+vgaNy6vPOIG/7YI+a5q/dG7H5/q5/pQv7jdwvreYA/JUtRAMQ9
CcI2uTA+gL2F9g2KwJoGAguXbOhe/cFTN3ktNukhD71x33/39VpfCB5nTsOZXcm/8AZJSruFXcru
U/Up5h6lHoFDj4ft32/VM1PSpgEvNLVLC/NM02+hvFv/hB1gLINbNzcaf9Xim4At4bVmfNmZSWkT
pQohOY0xOqSTOu19VDeVc8yXaj3Tr1xbO2kDtUNSjwPFwBzta2h/GIrPnEcePqbRlukLPmV2RBTs
pOC3nnKo0gNUbbo67DpkGgkSBS2qcmiDDNKjsdQBOnvCT+yQ83sn6VrdSATsBOOdbvqsfG6XYpXp
J+Rpw4aHB5ny5KYcsOWChoXOIGWBHjowun4bS5nmeQNUhTazigYo+VlpUGQH7BGSmoFmgA5GfxoX
uR1nTYBlfKpMobFLbrIC8M/sMOjJS30V5aMFaajrp2ZuvSca8/8zIPn3UGh6P+YZWLmzBxXFdD25
s9PHcCmcm1vuUzPStqpi3uKmwjjCejfmrzZ3Y7Zw/uc8zakJaUeFQR0A+oeR0OJViT7A7EwVJOCG
xE2X2FlnVwXMPJSiPUvX5JZdmpBOq1XU18wInfylV2dLLa1LFqTBJAhWimKqKgtcCcgDleZCFDa7
ICdDmP7/SdxXiRI5PAdtAEr4EpFnY+i9uFtYkVkbUBKaFM2Q9JNLgwEbc570KMEX/Z2i+LQ4Gtn3
9e07E75OMtv/mpi298kw0iqoE1LCRDncCuo2jk/Qz1XecGXblNwH3nThvMz5Yp2i4xC1C+iHyPco
uhs0lOWRdQyHNbdqXy/w5Bp8xTrCP/NF9szZTX1iThqfMJ0Q6vIwR6tjp20j+9U2/KHagt3x+kTO
r9WfcUmXZ9dS3kYjDDX9pxVvOOjsycKWmx0LiliTLtlUKZauMcqdDCIzSMgb5XNXvkThjgRoxXuK
44WIa8GQLUXgvOmaLONw/OqwbbNnRK1p6bXoy7L+FumF1h39z4hkxFygUzQWouHNs8I3JQXlZxWt
nKXG81kP7UAzAfrrUK2Rd5wKJYsYmsrY4iDxhVQWIFBqA5nIhQhx1uOcmJF2mibiWAsDmNHVB0V5
50s4lrmXxCQ2iyWm6FxBYH9+VIvYinM2NQrwMQPyOzzQOPGNSN8Cz35Qu9s+z9FLoucclDz1AlJ0
piSCLIGJ7nZ7ioEhOnVuPM6NyKZihCu61Q7ZBilfX1VcFG5Bi+KCMC52+wWTv+sPcvhxanLyJCeu
CZ6iAdsQTOqbfBc9Puc7EFhob47H/fIb2YNNeKs9aJ+GpwDx4Spf18/z3K4Bq5vhmNBAw19ptoWR
OcaY47D19K4AptKMt52Cnq/ddTNzbgN9GFP8gMws0MDngwxFa4w1xQkotI3O/mmHuwFY5+s2Zlqs
JhDZv0ZM6TwDPdZA4RtGmtJDC40P8D+zP4i9cUwPPINj/hiDUCBdONxzB+LUqpT6CQYDRdvJap0f
IuCsSvJ2fVyzS2TjIOBsA1Ui5ycqHbjhscSBECD4aDwCBM4GJCg697idWMIzoUyQ+ddtzt2XBjon
NXTOQ7dQjlx6YwTxIPD5HhMkH1woF8ag+SoV7tmRoBuz00HYX5fRjSIYcntDpm2uf8DshvkzaCKt
JQrIdUKnQfPiR2bvOP1omvV1E/Oe5sSGtHIcADZejrChWTtwmbhA5qH55D4V9yNSxDXzCwVsXKvr
VucuHQDhIZuHO2EqkZ+fhDRVqNGkMEoQSqXGiuPQMSd1lfRVzxcCq9mdM1UIkeFHll+dJvnEtaiZ
0bSO06BkVkU+iBVAgCm4G6Y64sRFRpjZFTsxNn3MibGxyFPWc0jDqOX9QHzRvSR0YcVm584BN+NE
+YzSheRFFMDB0zztsGA8hyK24tr0Bx7W6MGDulloLviT2TPwx5rM/MItLtADgwENEUjW6cdYvQfO
+JDl6kHNKWIFoATIUpPh5Q2E63uiyoV2FHrXTFMaYxEDXI+opPDyYd2TOyCcW9CrgOPHa8GS0NzA
lzX0m1aVC7lVXzOXXhQXyzjZh2wFncq7mu5I9pmSQ7ZKtGiL0/dd9IvwhzBYuHMum0TPbFzk7Afb
ZKZVwUbtkAeAutysIV6v/opNaFjF+taI8k8RDB9xo7h6o+3KZEl5+iI8l75AOvoglhJWSvEFU5Ol
g9aGur4tQ3GwRO+biM6HaFH/fbpJz+55mNQsEDVgamcADzydkAIaKTylROP/RgGA/b0ZJ6IUdejE
Y2i25QNXFTNb62YJXhlm2kFw1AKSbO2yaI11kxJ1Hzu0W3p0X9xg+LIp4kIyZ2pslYEfVt8WfWGQ
HCR15kYZ6bqM/jpqnExYAGEBrDHT/dlaWTLYuPIBlQ12XKee3tYLV9aFs5tMgBLAQrZoin+lSEZt
Bu6MKEF7ZZZtdR64Sn+sIh26DH9Pd4BrUYNSLNrS8Pi9mK8iThPoFoMlNYbkHASoCmdvFg/B0lUx
NyKkc8BygLgJ3QjSVQHMLanRi4F1ydSDpv5SOd/WvQqxO1NZuJVmjySibQRQ6G+e+izOvbcOpDgJ
7WTqhr1l3Utvjq4abrU08bLiTilerObQmPusfQmthefe3FE8tSzFv22uV1FYpQVeYTc2v9Hyna4p
nmnc2uGLNi7ciJcxInbJRN+A54UB8KMsxhyTMMgGtQAdOBoISKE/Du2z05arICjWZSxcYXQ3qpoc
qUL3tcY+rl/+c2MFn4ijQzMRvcm/V+HkjgRxntnwPi881I1fBzN09cJYOzH1wkp9x2Y9iIAsHIv5
EVOcPt1CpwrEcs9XVukHI2QBRtwn5nOvq3tl0PxeEyjlWcHR0jp3SJy9Whqeyb4y8h/AtXB7mGt0
a6BMacsXisFCzW4FTktRH2npinpHO4B7AWJHIok6K+psHLZODUgFQPcCWJalJZ9CRdnxogV86gLH
q1iXX9+VE7G6UeEYuninZSAsMwFDVb5D+AZL2abDjrCbvvP+fqWhxmIAgISWa0R757MOkXiwTE4X
DAB/8TERVQY5N1HeILfxNDbRrR0zUD47YqE/Zs5lOEAOQDMZ/ZcXQhKaUeVpBJ4nj3BkARrIh1nD
XdR3rqoFCxWAi2AM0cFEwoLWAxMqszIZCitJpdoFoLSt+cupmw3gi74oatcR1c5GEfz6fF4G65M5
FKQgywejqHefTyjkRpsmmdAJCH2eelDYUT3zCjVZaZQD8X7fOqrXNmwdaEvKNDNzemZZWkqlsGLe
KbBcs/uOxZ7IK0TrwRoQkaWzql9uVZjC5UXAHjAJ0Z4PUhnAVOZk8A9iNPYkil3c/MdQCXyjrFZJ
RoBICNcFfRyt8DB21qZWl8jCZgc7tXZPQI0Jrn3+BfkIqrkwx2BH5VOYN7UCTJJ4hMDF358PdI5b
yPChGQdSadJIG5qxGmcSYa7W7CvaruCq0Xan/VJysVWyfofHxGZhC83uWLQu4k0LWKAqZ5ZIads5
VWAziXZmsY3MvRZsqnRLVGihbMPRz+w3UznmzlqPXxQ8e0W3Ne27ZinFNXMLgBQYpPZwyBPcVwqx
G8PpQ2XAd8SQTks2xHi2zRtaMS8JD05qrq8Pe3ZF/1iTsyJtP/Ao5vD/edF6Qn3jdej3PfA+Sy5v
bnp1igDvN3EWUlrnW4cBSdc1zQgKFBW0fkrkxU7zmGvlITSSx96pHq6Pay5kwVMQhBfI1wH9Lvv1
Wu3VCAL1BXoBB0irlm5Zr0Fi5JLyJs88aGiy6JHlrxGNPLRwXDdOZg7qqe3pIJ9c5EnbaWoF7TYg
gQNvZPFRC5dYC2ceYqgeAFhuoYZA0PJ6bqKtyzKkjIKAGZ3oNG48Ux0QBUa76yOZIb8AMQEu54m7
CPKHcnXSbIjZgmYK7q1yik0UhARE/BkwnzRw/Nbs0w3AYGCRs2AczWz1gFbVMBgQGAbmi4LLZtcW
2bDgCWf20sRkgn9oS4e3l9wQuqlJNth4LBVJ3VgeHkHsSMMETJyOniK2tysjOZgKi5e4VKazJwUL
qDggRAORl2qpck3AihKrKZBegPLWSq9uO4v7+mihMbH0Uvojq0Hfv7QAM07/zKS00FGTO13bw6RN
e5+XL06lemqfrYiS3AMcAdAD5G8R2fRuqqub1HG8jukLZZ1LlBiuV3P6q02St2gtP99t2YAgLW5w
mCojctsUyTBoaHPzqzXEgaiZxxJceOSHE1nIHVUb0kCoTcu3UXZfUWubmMJl4HaNrejAqLUJdcXt
y8UE79ypM6F2Qgw88ZAikXZFWzdxMDg4dXlLEc3tm+Q9Zi4qXawOXmJS7kj0rtVofQfzsw60ZBxX
IGRegnzPHcz/Ie3LeuvmlWV/kQCJ1PiqYQ2ep9iOX4Qkjql5pMZff0rGOV+0aN1FJHdjb2ADAdyr
KbLZ7K6uwnFchmlRqTHEqwsHACPyMxKfmCrci3VtPDRGXni0bSRPo21LeGfawDvjDSjsDA1w2Kxb
SgaJTg62Fh3aPgvMzJJcjFs3hIXR5wX4Dm4pMQKMKlXAqJtXnh2hMthCQvQ9LsudLmN724zYABCh
+ImxclCiCJusmGIj4UldeWUdhiSIYjXfGWrDkbgpwIjZk/WidZp2yDGJedVarXZlm412qRcVVAdB
vie5QTb8xlNXwzwB+pn4zxKEVkEcb7G+SWYQdWXx9Bpn6MkpzTVX1KPdygbmNtNXDLHhvkdNb6H4
OLVVKhWwViEaE23j9vFVWL53ygfhgaW/GmSPciaaw+cD+9fG0lK+W5lc3F+5Fycd2I5TmIQMlt+8
oCDy8BPcjHjbut0lRkHdu4voN/g9PMvPJeFkY2VPTAsrO0VV0zpJX3lJ8b1WgZ7PoGtzO1AueRVs
XBMndpZMa+VimIdq2Xawo5AMFEKKlzqjp4ztEeLhLlUiyZJuJW7rFRUSt4FibiIesKIZf52b0Z2r
xyF+UBW/DIEckg2mYa4BP1+4jFCjQJKDYXoomom34JzkiVVQpG6orFkdGATHsdm3NRppASKDedFw
UtOAOZazm3LePKtVQ+4Uw5noBbdyoL2HSht3ZkoxmNOh/sZ2+jxN92QqAXWlM6XZHYJsvQeCWrcO
cZiOP1JtLIGBnRgNopkh2jObpZdt7fDBJ02kg9jC7MsoGA2luchUdEji5XTSgoSKl3eq9u5wtT2Q
dkgnX80dJfb7KCksrx1D+8ZQ6sRwNc2u7ijT1aeaaNmroea2CqYte8bjEezXqqfHWkjcqOTJscsH
iufQ5KS+ZkUNfoPd3fRWSA0oUCnsh9bElY9ievNIawpoMlqAQ9AlXH1DrxMhTVdjE2pqOcjfdkZU
kws2lGPu8mrpMIOA3IhA667kxwrhBQKnWqb7QNGpB6cmAADzrCMzZsdHNGiSsagRgdWpvxjSyIG8
A0vs91LDMMrUWc5HyirtmFMnBvmaOvlOBpbtC+iVgJuDTz3WrcQiu6xNwAZXW10HYgRuhl6n6vnv
upq6axM8la2npUnY7eKwi0C/3STGR+6E/IcW88n2oJnR/AJSsngs43IOXaMG3y+3FecjM7C8D1Zp
sZtGGzE+yqaspO4A4hidz3XQNxhoxZ2Gq3PA7HtfhGT0ooofc94lF/MwFEfUT8lR5aP9ox4rcLKQ
IsrLXdNihynNSIsLw5hofl0YpR0QaFQyv8m64pKWfXitkkppDlOhWQyqwqoC0nXsXWhEk/KVNFMI
ojEH+F2vmeYaAnyW4ZT31ZhEl2YzUd1DF66e3WKsa3T2+7KFOF4asV0SDe2NYszao96MMTgW634G
GzktiXZXGX1RBd2gdQw9yIZejQNpA4q31c/emUChY5qFgV4sMXPJy3XzFkOtHLy5SzT/wlPSNBy7
J69wK6sLM9M+qq/J8D2NbygaQsmBlh/N7E/0ygRj3fmQvmUaj2WUDm0H1yj4q07jXdlzp25TJEA8
Nq7avr8x2HsK1ksjrfYE5iBAtyvJcFljtrcF0ITrsimajRAIYh1MGwD6CYYgsT1VKOqcR0iRvU7R
XOLtjatu0HEqVS+Ki915dzeiOwVa0kSKRcBxLVYuNSUzWo0rqFx2rmneVLnpxe1hCp9CKlPF3XIL
NbOFIXZpzorFrGoaEDZrsP2HrY4qaa2XF5o6dpkLrBMY8BFFOn9mWgptq84cBsl33bguTxIR4RrL
FIBcFROJSD3WB7s2IASOT4yRXEbvzi/php8g7NYdVPgxmA35lNMNRMfJaewJDFZJXwQheJh8opSP
yjgEiZUHNmbbxlE25LiRtZ/YFPIQC4SNUZ/AZtYNbtFQJOyP573ayJNBWYaMHM8CtNVFxFhYObHe
Ti1aPwb4ewqg1ccG8ggSfrTNtftjRXwaFlHS9fPQgbq/c3CpKs9xCsGTwvQUK9tZTN/3TNn/tWMY
GAduEYcN3P3i5+J0amPo8OEaA59Dq3ZINMJjFmt/n66BTwp8pVCoRvVGLDtydCDsKoL4RqLxoDEO
IBxDRvWEYbXz7my9MjGnhmcTjhgSNzF6TOAlphWLK8giDcNrPaYWavAT5OI83mdQXsAIFX5FlKTT
7JqDHpruhCTkLey7vobuI0uvCqZZl1HbO4eImVEQhhW7jOJBCTQ961GrbM009FM+lHdjZtq1S5oe
Qynn3diqEay2m1h4Kjm4lucUbAGA85nZnR1+kPEYQ+w1u4vyR7P/fd7cZnRY7bslS1wluQmPCUa8
YC4Kr+3xAMDy3DzrsuHTzVO6skJPrcQGStx02d2NhXLakKDKk0ayOeStZxD2GWorBBAOBKDlV6x8
cfq4MNSugd6kifJqNAOMAuKZ+S2ihatFb0O+iLXmuiZJ3DcCxIlZIeylbZGTJoHZzhiCKgeMedpn
ncTI1gqqENiAgLcKgi/xiccz2k69itdtj8Yeo9FtymQzQjITQijVygZ3JYOJPE9xNsLonnCZpNzG
WiHQaOiig6xpadmdfqIGqjN91gKtbqvVQ9EqP1iY7fKwkjy+tw7R2oywq7s4a0xuw8yCWM1uS54j
g7gGK1TmBLR/yU1JKN1IJuAWXAJJ6kKRI2yBvEa7JTdQxuMTdKJKfpssCkajfgEJVLDnyWTKNs3Z
+JvgF13gCIK5ZDZrs9PwMg3RntLmLDBq0ycVSJdodF3JZo63riaAdv6zJuyLuh9HJZlgrVFu56F1
CXlv02tu7CK0tCECdT4gbX06zQRGCJAEx/rCKKWnMZmjYYY187duBY61H4ePLHlyhtCvu/cR0Prz
BrcW00BLCsVwzFSjpn+6JXU6otHI0hrsMGNglCF4EjJ9dLs08abImrzO7H6et7h1CIDVcQAEAsKD
iuRQeTSWTmlVaFqXzNVG85YxYw/lq+gfPMPDZ+HoQ+piimzM9jRZMc5aAXKSoJ8vIVELttEgavDs
kSHLthZxVdkWkyQaovQ7Z0gyrea1VFW3jL9NJiZGwsMka3B9LT0B8I724f8B9UR1sqawaz2bAdSb
b9XIYw8F6nfIym6cYL6JvfjInpw9dLghhuDjDr8pj7JxpS+BUvgBQnTJWK0QpuEH5OB/W2Yvetn4
7gYVyqmPwoVpKWqujAnggeNO2xmP0VMU+b2vX6Ccclkn7hx51oXHvgPX4YJ6end+f375mJ/+Idjj
WbS0h4QTkecgrkdWDRRp8kFnxZ0HFxURp/hmyDhhZZaElQT/xRi1C6yzU8F9DLkzx6Pxfd+DIOX7
v/iEI7cACpZRudNTzkFSR7k5Ao8HCiKL3zS119tPYKnscSrOm/pyvLF8nxyVFkVxDeLip6ZMqJvF
NF/2p9EHKVRg6w4jbeT5vJWvz3XBjBCW40hJStLAjHIIr8sf6KWPDzoa+VeDb0DszQXi5bzF5Q+e
FAw/DYJXEO/mT6rYU79KdNQh2jRh4Mz6kdCPEV29OrxtTQnKZGtPLAn8J1s0gHDC7uvabmBNhC/F
lKuOHVVykw2XpLzvTMmT67PD8cWhlSVh96m5UXYRX/aEVu3nxrlMONiyaEHRB6w6X+shRF/We4Ly
4Ni275Xx+g8LCg9VUEQDFCfyzXSNPc/cWRa0gaKIovusDjgAx+zjvJ3NDbmys1zwq7zYVpQMFEAq
VtS+TIxLPdkpMnzkJ+Xl17X844twvnJtQmqAVMRT78177Rj1Lrlvf2MkkR/MR275yreQubMX+xjB
C8679yVjWPblH/eogOZPR7NC7RzLOPYvqEC49XhIRjTt6ccEug4y3aj0cN7i5kkArzuwARAf1MQt
atkTGbQQC5qD+gM6vKb2EU0+I7LC0eZRAPeADao7dE1F0EM+xR1J0CT3Uoh4JT+q+EkZgra6NWTD
3ZsOLZOES0EMlTfhzGUdayF9QXASMuVoNh+20/9yMkAbmlpyumWWhDPXZGE8hQ0sDeTesdEGfKGt
5YHGUrIpNm9QfeWScINiXBEYtlCDS7V9PfelS83G64vkG7r/D03aXcUqZIyiJ1JBbSu6Q03BVeI5
GOzvOmqbEyBRsxl7Vp0c9T46/sP+Wf22JcFYHcguQ76u1/htWu23TlDp12qE+auH81a+5O3LuTCB
m8DcBLrJ4tg2q52BaD1o3OzxLes++t6DYLlaX0yVN7yfN7XJ7LC2JXzWKMc9iAEwzCkFxStmzW7B
qgjFE59xH+kYxE08YNvKnzL9j61MTF+wriCNA/TdEj6yPiXaYKfLARlvS+225bIxjc3tujIgfKmU
KtWU1jBQm5mf0KuJ+1lNd70MJb8Zold2ln9f7QiLlH1udrBjxG9xPrsGpvLSn+c/0mY0WdlYfF3Z
UHQFfZvFxtTlbpK+jhXzUuiyJ92DLWP02Vw3cJ7rnyg0EGOd2hpYj2G5CbYaSFTDFOYQVAxhSEqL
mzt8ZUW42KKmHcCIgMgf4ciaScCB1yiDTkXVbKfbT+eXb/OaWRkTbjio2A5UWzQ0YvU6BH1nCwbR
naM9RQxt90Mdfz9vTrKCIrKuwBOAGNNncvDalfsRo5r0ian+eSvb9zbS4kUUBEhi8eGmVxOdI7rc
2/mltetf1YC5agJ5XXe6K9z2ztibj53/A9q8kmxyc8f/MSwWvLWqTLuihOFWsfezlvq1ya9DbklC
7WaEWJkRbjYjBj1GmMBMBKW6OIIs7otkBb8gwJcwu7IghL6a0jzVO1iYyYcOhGDdHAbnWdcfSP0S
gdJP0S7sUna7bZ7llVEh8I1Rr5p6CqNGhdsM48rIxv00jlw8fnxqvXdQ64qKh87EC8T5PsaRp3Qv
pVo89dD1qBOAqfTh2/mF2Nywq58khEoFatQGho8yD+0YzM49VhV4dR8aWddi64OCdR0EjYAsLbJP
p5Elr3jel5iv8jjx4wnKh/Ms2ZmbL6uViS9Hz4iZXWIa0GM3aTBChNMNd/G3ed/t0ndUylEYOr9y
UoPCJjVLBmDCws2YXHUfxTG86DGr4aLNNH+oLgG2Znfe4NanWjsobFmHpWaTxzbWsH8ZVX+07jXr
1fjrxiMOxtqKsEfDBNuB1vBqyn6P0KdiqcvHN+58nHdmK5CAlGZBmRqQwBAjmDmUbQJ6KyTjmB/G
g8PQd/PfC+8tvvwxIkYrm1RqBHQI8gA0v3P26NS+k9zbjdsml22Z+BXE1c67tXW3rS0Ke0IlzIF8
CCya9U5nXkdwxok7FVfDe1rIuGQka2gJG8J2uh74ahhTyqe088f+G5VcZ1skhiixorePj4QxGRFu
xLmiN1MHXIzRtE8WJAoO40R2Vj2/OqWWuulgD/uxbSY/Zj25sM3sdShrTKEngRP/MjBPZeTDjo4z
l+QQW5EU/Bmoc5kqwrjYb3NIp0dqiRKU3SsYuY0h0BRiAuNHYrpcJm69tcxrW8IyN6xUlRwwS6+q
BxdEad7c/NJlhHxbh3ttRDh2SImYPXUwUkAodmCaX2b9Ta6k7vxP3FOfyrqLdgmgvYu/q4wSaZ8d
tWzE1af5xpi6UfHj/CHY/DiLdO//Glh8XRlQE8DErRwGmAbiS7Be0y52w/651AOtkCFIt24W6IVZ
tm0BowEgyqmxztYnNR71hSnorRp+1cPuvDNbX3/99wVn6qjTLRZSvEhRvmW09SPriY8yBNHWkq2t
LP++WrICI5hhDpJ8r0yOvbEP1UDXesDL8cJ9/Ad/oKgEtBNuY7BHnFrKhry07YWuG6B9r253FANS
xJLEjc2P8sfIZ8937Y4R9qRVYSQErbpt7QH2kATarfNigd6UEmxlULMIbhQN6GTHBNcUrQ8zxKIL
YMUekn+haVtZ+Srna6BjQOAHYbtc+xihtHb+a3wdtcAVBWwbdCzw5gextOBH1xmILxMsmOCXKPQj
agtmh/G8PVQ47fBYNS84oSnfAyIBmkDfwCvz/C/YXsj/foAp1OGgnJ40wLQt5dTIa2w3NL+V7eso
G2nYPEZ//BSHbJkaa6XWwk9Nw+QC7obs0ZGlLpuHCJ0zzFgCT4lpx9OtHU60JX2CAk1Bno3m0YiP
anEs2yCR1S63bnkAFf4zJMYEUk4siVAOQxWRDNfD8G1SDjp/bfKDLiPsIMv1ItZo18aE0KCXTtcA
eoq0r3PnnfXouLE7JS76dHdX7svL7LnBVRCY7oHK+jybp3jlpvBQH8qkyCYLlhNgXWcMAFax5Brf
JDhdOyds/yQfEoeNMEFvu9xvHxRPuVG8es+uraD262PlBe4YsMfBL77pV8yXvWc3X9KrHyBu/8Ju
zGhWsGfsN+2R3ZTPkGPkbvL4W3lr77T7i87HvMi1bAJasoHE01CSEeA0G1ZJHkERGsQlV3Z3VXNf
T98y828Bfggx9iK8htFCTBmI85szc/SsW4LxmJa7mBCvs4xjNzeHVnOgNTW6vKkkDFabYc2moO6D
irIGxIiQzlAexnGYITUtYy+kqgtiFIopIq7chvXRsN04/I1c2U3qm5RcWanPpZOdWw/89S9YNvfq
ClLsptfiHr+AlTdkBFITJB67KruO2HWD/ZU8hHjwng+lX6FMy0rr0INDX4MsOIhTm2Dc4zzuHDxq
QHE+6Og038XVndJcRibEv03I7JSpCzkZidnlz4oRAuQFuD2gvgEgixAhMtsu8sKEWQdELe9VOrdo
pTjDZTcCxV60C3EuuEb3NaQsoNWeUDxIyIBHqj2r+GXgbuq74V9IAZdmIOb1IMsAYPLpUnQJZMEb
wjAl1jy09CUDxjPGRMR5z7furrWRJXSuvjEp5onnYZR7uhLY0YVp3yJdAgHHeStbYXBtRfiq2TRb
vaLCFbwzXKsGWFXGPyrzQ9iroarlaqHBgpHeDzmqhrABtfFIBlDYuiAdaOsCPL0cTDHZSG21rKsm
yT2FNc+J5dw1mnJDzfHSNrt9S/jh/MJt3fnQ2UaFHwqJ0JMQgnuNsmvhzIt2ilq6BX+t7Y8KMIjz
Rja/zh8jYqo5ooWoDw4kRuy28xodkyKyVHNDommZ6wMSHHBbNH3Fx2bJhpAVIfyIYrfO3fxDuY0v
x8tqV1zicRNfWcGAq2IOzJvowjied2+z3Y1ZNKD7gQgC9E5YRA2FErtusTfKyOsdFxfUVXpdD4/p
MfWTPTAK5+1tbpE/51Ys1BkppC4Zj3OUf6Daw3510DxMnfeiupPqB2xujz+mxIKdpk/2EMfwbGSZ
HyfzVTxGPhkHSe9yc4P82fTiDZ/mcWLMITzqjW4/auP9jOvv/KJteoIpPrA5LQh6UYfI1EKjZzlM
tNUvCoWlNAoG9v28jS0AFeCXgEijdw2dXUuI8rmZNYCSQl508Oadc6V77IL9bg7RC7uvfqLwSB9A
pULeISC49OwBUyuO6cv537Dh58lPEBLCzmyZUStV7qntFOoAm6rqHYSWE8vXC5CMBOetbRVYbc0A
mAmvE7Kgg0/Du0qzkPY6PNYxOJQouLyMqxDgrc4CQMer5tS1u4WQ6I42fIf5LslR2EjSTswLt4va
kyQ10wZfVd8paE1BlLfHDFftUfVWVSSZ8FbucGJNuGVayDGkaQxrlD5wlBtmwO7BoW5Fzx3FxY4C
3FXI/+FqOzEqXDzG5Og6BgaBs61uKzYgyZc9L7eeLycmlj21uqMZtctcyeCXotyHxq61AxoxX1ev
jfA1XUYFFbd5p7mC0S5M/75gomLh20VVx7NAPRpfDuYvlX2f6ie7l5F2ba+5aRBE1WWPidSuUBLJ
63jEb+uq5xx6r/0PY94Nlb3Pmyd99rH5wDwtFRfZOEU2JovRCVma619YyWhslFlkY9GnC/W3/r0G
6/Sh9g0vfQKP36V2rINBBbGs5DBtBHY841VUGwDPRTgUvkOUKLxQCM7uuJsC8iN8I8EMLSDM87Hf
xY25y28d7Oxjci+7PjfdNUDeCyY2FPvF21Od9LDWoDbihaOb0GcTxBF8d965Td/wtAGvNkqalih9
lykqHTENi5NK6N4af2Hyd2KtNxb7MdmfN7WRqi38LP+ZEk5MDaZM2yxhKtL8TAGd8sEp9pMlcWjj
zjqxInwsSM4tU32wYqf7kdy2tow3YfOjrNxY3FydyiExSlLFMJAQz2Tf4n4XyYYGtjKXhT0O7ZAF
9/tFRCGKGqWJexD3W7EaQInCtbUgT39iGCfWrigENtIdiKkgqiOjvd461yeWhXtKoRlUhOkiGVDf
d2iL54Cy/ERxcEafovIbNOlk5a1Nk5ggIGBTW0Di4htMc5Iwoz0aJajSZO1TCbEpMFWmYI+bOjcB
xZgy4f3gn9+MG19xGVv4z6jop2onU7ow4hbzXWneqdqHOf46b2LjEjwxIaSfTchmWo8wwWxPndzG
cs0jA13AZEtu20/cpPCKXVsSm3Vtzw0w6MASrYYno6svknDhg0vAMTxhIanP6UeTvZraI14TtXmV
jxGIvoC7sV01TVzbiI5xb2LqvfGZ+Y2EKuhKf8WQiAKI0u2N4m4cjNsECm/nF2gjIJz8bDFJiftI
M1r87B71DFLuBu3ZAV6yCM6b2fwOUKQFptABCY1Y22R6FFaYZ0TZ3pz159hx8jeGbQjxY51GeIYY
iOy8MEGypmIS/e8fWQa0xHCGtWWUCcFPCBdZnUNQLQZiK3ss1csik3j3dSPj71u4nGDCAOfo8u+r
cJT3oBcNE/z9Fo1aDN1ijjrdOerr+TXcQBfCDIC7qJSgTwdbp2YWwIdRGlCOyeIHUIwM6U6l+5H5
JmPgdr41Zr/uXcu54l79ZOgu9zziGtVuloXGLXdNzJkj7VhUAEQkKo8qLZkI3K3L32VqXvFJ2U8d
kSGlv16L4CvCfzDZa6IxJlYZeVZodcZrFOEm13hS972vPucX4ZV1bTQed63r/L3w8svsQqZB98m6
c3qWYRk8KipYKDBeJWKkZ1XtlEpFAB5Mc45cBc/rDw1ww0uM/y+cxRkHlp8vDMZxSdv7cswgGTTn
WkN9LY7LOxA/IMdmWRtDhslpTZ+C3ygY2qYHQt7s8sIFuwfDMHudRk+h1bVPw1zi21E1tQ8kTGT3
8bIxvvgDrDcoxVDPxFjO6capuzwz9aRBp11nqM1UVhdkTqZ5lmLbbk3yq6nJkKJnUKZBniWDM36d
kUXihpEgvIXQ8Po6BqGFGXDmDQ5/ciRv4Q/qVlcKatSOpx/BSP7ao0R9wAR64V7kt/oNGFwk6cjX
GHdi//PyWx1PRQNVm+rAfpl9MPMyjPd9+GLkktRq81T88fIzn1hZAWFBnxiLJIbdPqTg9migyal9
Ox8Cto4E5nSBsAW5z8K4fvohuxZM+RXtlyGg6o50xnXk0L0ZzriiS9dWQskF/TWPA14YA9RgzgbR
6BfOMhBlKEzr4BLGnyAkTlwSSXrtmxZQb0aWZS7Xghg5w5IQEi0pgGXuHB3Tdo1EzGBzyVYWhFRx
qoEwAds22gflfR+CY/JRTS6dFMQsspn9r3ccVstZdFhR7QLjixCeu7BvIIU1YJvPNxgHUOtDGAXF
4Bogw5UizZf3tHikV8a+ULkjs2mKZRysqf2cXA/TPq8DG9yh7GDqu5H6ZXubx5iuP9gg8Ti/CzeE
dk88FYfhQiVfZhphvL5p79XRVb453hQM+/fs2vCvwe0W+db+RTu47Fi5GgZawNjkFh4YzoIcyFzJ
z9k6eOulIKeHAmPLQHwt667WVw06ms6BRZIIshVA1yaE6kYVOWGoLdN/XeZ345EA8jj7A0dncafY
Xisl+N08FmBkoahXYTOJpaOxSFO9AIrUY9Wu5Xfq/EqSg93eThjB479tesz0t0oBz3GReqX6ozX+
uuiIQ48Cu2EB4Y4HgXAsw9pkSUfhbw5hVCiBuD2RRMstD4HOBwAYzNGYRBIsqHNVpcRcILIU2jD5
NYgvJdtio/4GJ9DGAh8axBWoeB6bWlHrMMXADBQHQvMynx4056Ck14wHpekzJ3XrFkA3/FfSPtwK
BCvD4tlMrZ7xvodhDKs5yl6jPxN+o03f2upC+3sM/4mT4lFMJoSianGyAt13O/2oZnKhRLF//sTL
PBKPWF1k5rQMc0WUuuZ8mxWXeImE5k+VHwB0lljbOtDr9RNOWwfYXpuqi0/AXllvLb9Ihu/nHdq6
FSA8oy46dhhmF18EVWU0Tc2hI2KHOiArTfw77sHwOJTzFEQjmwMIzMpYFrcWcSnTocEK1DsIEE/j
1KhENHYWIF6ePnIOWnpPUb+Vmjs5oN96Ou/fxhKCyB+s8CCHB7OjSFGud71WKiZscQeFX6KbTxU3
511mxZPkmG2ExoX8BB1GPOwWIp5Tr5ga4uELPUgvLmJXm+IbVt5hmOlG0aqLit5EKt3ZBtLj8/59
+X4oq6MxZyOfxBgO2E1PrZY0JACVFzi/wH+V3ff6k00mPhYdu0Dd+3je2pcvJ1hb/n2V2iE9Ssyu
hrW+Pirat6S5MIbofm4G0C4kLrVjSXCUeSesaZHPfRI3sJe14y636F1ltlAsyoKYJzdjCe7B8/59
SZBP/RNxYjYnmWXFoGrrNY4651PTftTW+yibDftaUhPsCMUGbodxUhWwwx3y1qZJ5DZJoVxCafyK
5DlUlsfRBHH1COUESF4EnPQfCq9SSXiReSsEsza2J01bvG2UHbH9CpDYDqM8o5T8fPMzQhIB+xPl
UJArn24baCbkxJnwGaPqOq93Y3qPUO2azUsk68BvbtCVJf3U0qBYTjGPsOSQZzSSQJFYAG0FVvcu
tV02yM785gqC8BTlcPCAoBxxak5XhozHYLXzeA1LsebnOOB8Jtcmpqb/YWuuTC0/ZXX0kiat1IrC
VGVpjzZY6RIDlcjBPDaGTODyS8xcdufKlBBT2kQpCsKxiDpz7kErC+x791O3W4lH26dgZUeIJomO
bvwQVS0GUAM6+wV4xEhU+QX2Rp09YRY7h1wXJrJlqYLsqwlRJbWisSsbLGVNURwiTulmTQcMfOkP
hSELKV+HMz9XE8w0GmRJloU9/XB1XlYLVWQLCZ7xd1ZpHgBTt/bIjjyPX8MiR7Wx7T4SkIKkTnEV
2SrwIq2f1KGPVvGLjrnZ8xtpsXfyYDr9PWIfvVesohq6z1UHMZPaeLbeu1lkgn1lp5g+OHqqdviH
SIPbF70D1F1w7Qs7Sikzg45Fgy+tlhCsKKxALyd/rhofV4rknfu1hA8H18aEbZX1SmmDdLvFSMol
7S/B5KjHV0Pul9Y3kJ5mzkuE5sH5Nf1akRRsCh85r2eOkUHY1LWLIr7NORay8nnymCJN7Hy9vGbq
IU2CFuR1/HqyD9pwEfEHK0Z+dRkzGeJz6wSvlkCU2FMUCMPQDD+nNdjbkLbvJkn31Rj+7evo02sg
EQHdXiSwhfCnIdWmcQkziQVIhll8R73v/vzKbl0dqIf8Z0IIew6jZojpGyxs0rqtftni8p+VOy19
DlVJCUZmStikpsMXLVccjAaCgVF+3yr1rrJARV/gYStZue0P9MctYY/yNgrzDHggD4EIjPA+UwDm
0yUyLttGFjJzlBtR8hccSkfHjlsFpy5tgWVJItD6h5cVLSSfaOvOBZPhf2YEX5o4K8N6bltvLq7H
5slU2te2uCkzvjNREolAGC7J0jYvjrVF4bTNEDRTEw6LXQGq2/Lg/IZz9Gaq3ItY8WawRvV/T1iK
oLKIqH2SNoOy9DSKc+ShvBuxlirjVwngWoo1BBm/wQgypxJu+K+o2+VcrYwJWUyVsYIZMfyLKxqM
IOyNcoCpq8YLq13PNFfrMVbyXDr3mHaFEHCnuZmMk2J7jVe/QTjbrJgzVIvhsGm6Tvg26g8gW8w5
pAtwg0GAY2hcW79tre/nz7vUrnDgIeQSWWgQ4BQCF4TOg9rfl2AVIbsKDMJKlruVCcon3deQGZw3
vXlcVh4Lx6XIeyUpJliu0BVQ+4vZHPe97EWzfDrx9kWrCMESiRNqpELmrwxQF1BY13pkVn0wJuDV
xLvX84585tPnjAiJ/eA03HJGDsZp5xaMapy8OM6+Ua5y/QYsjV794pB9y2/s8hd3JIu4GQxW/gnn
RKlTXekdmKYZByWj6s6gTYkw0gAaYdM5VIol66ps5TMQITMgKY6mKrhOT0+mURWJymZYVKqnqb/m
jmvFu7Aa3IzWbscP8vHvL5D05Xj+sSjerr1NsnYqYLG39pwEZnk3pTMG40q/iBYGI8ylVuiNyaZV
NvcnhXYToJsAHomjthjvSQtjRMuvVK7a8T4Nrwt2PL9zNnfnHxNi7551RV0uo0xeDYkkKDX4QyYj
/JN4IcKIci0clGzxwkA7v0lLn02XUfT7vB/bOaAOyaJF6go6bMI2VJmWxYoNK1kafcf/32uNfWis
KkjCGTzndD+Y9wX6S0h8ZZzImydgZVoI3nOT5zMADDCtPVdj5DpZ7w5xd+zC73R4a2uZ7uHm/l/Z
WxZ89TCsAVtIhn5ZUGfe03ncg90+qEri5k5/y2pzry7cC5mMd1XmphCn87EfqbqYJY7yrIQ/+6yO
wIA57Ur6pvV5MJBK9l7c3DpotH/OtQOiK3zULtJzh89Y2ZhMO0JGaEhW1zHYw2x7vkm0b7E2HUZo
87nWFFfIswGmdZQXNXVcuw33pSkbKd08LQvhtgZkFFjbhcijA7PeJYbdeHM97jPSPYwRlRzIzZz0
PxOmKkz19RUepHMEE7RzB+MGj5ck3ds6RrElCenWmxjJzf/6grfD6S5SOsPKndFCigHhghgQvw7d
K4ygHAppy277M/4xJdxOmKovY3X5jD0/9Oa9PbxwTXYp/D8CwB8jwl4pTD6rE4c/Vs5QzYNeAkC4
aXYRh2hWFQGGywnD87eVjbJIDQvHH/MFXQVZTHincnBYAw5BQTF16DG9A1mRyTzQ+qa2JCm4bEmF
GAAxytROFBgtiG8BuB6yvdX2krR70wgms8Enjv8Bonm6RWiR5aO9fLcC4Iwxrvb6ZAag7PHOx+7N
Lb8yIwSWmpiTnZgwgzK721U/G8xasRKotWQXhqPE2Oa2XxkTcj7N4VbZTDBWT4U7ZTdVr3sT+9GW
slaOzNASTldR2mRagzcSDMXFXTLsNThl2ZAfl3TcZN9ICElGhQsgTbARVAv1D5Y/Ruq0y+v28fw3
2jYDoDVGZzEWJpKb1VUZ5e2MsKRhGHCgE+rYjyPYdv7/rAiBokirhqH10XgjNw6aEz1B7nCfFI7k
mbx5k2EE/f+cEUJFF1sZ62wHMRbv/jna62ERGPGB4zlZM3+WvV5laycECIhBDnpXwhwGGiPiVaR3
k1gGBZD5JJxVFGsixxyxdDlQa35DnCiB3kX+I87sOeDAWbaYgBpoQLO5ezr/1TbPr0kBywEy739I
u7LlyHEk+UU0I0GCxyuPZJ5K3VLVC60kdfG+b379OrU7U5lIGmHVO2M9/TBm8gQRCATicAc/AbO+
qqyTRjU8QNMDouNBqmy5seXAEqV/k8oE+8F/oZhV1gmGTrICUJLcHmV/hJja45Ci/Ca2/kdXJTsZ
Bcy+gODQ+hIXt/ACl3FRihgPXRQLiH1gHS1YitB67Q89J5G5uIcXKIxvkmOQbsvz6nTFbpLHAuwo
EgrpoP4uKsPhtnYseqgLOMZDTW3XGlKKRSW+0yER3BWuXP9U1Jbz8Xg4jIuSkr7TSxHLImVjDnPU
WIZIPsdPbR7xIsY5arl5CP93TRIbPkESNvVCHVhG8BL2uwA8lDHEFlpr6j0ziZ8m4/cgPucKb2Ly
dhx9fiJeADPh1CCoiTqlAA5rHU3rv2vP8Df6ANkpuLIyFty0eOq60TQ63e4RrBYd2Dug6kVkcFp3
2iOI1u/HVORVdtZNCoXx61soazQFdXfscRO9NN2B6g9NHuyj5FVVf8YVTxlv3snbr495degaYX6U
HViXpbEoqgROqEpEE8ogXT6YoVybmbQbsl9jghbh4N/c598jOVA5wAwf4xGG2CMkrOBc8UDHzJVT
Nz9q+Z+Sx5K8nGG5wGE8gNCOUVR7WJoGboNsl4Yg0vtMqm3aPYySK5HdUHxV7UuZPGBsxl73Pssp
MrwFRBROkfRgezaUVgiavodxVY1Dq8PUOiDYNuX8rsj3RmNHmtmWlemDcGQdePbct/v5X9zvycaL
GCbzp3LsYix6koiZoKPfG3gHdjG18mdp7ATm2AlNkkiA0DM032MVhbZVEcliGjKGaNLYbtRxk/h/
3Rf/fVz/rIw5F1qWocu5g9lQQcPWta9TlbjrH2/5zvgDwUQZVA3bWoQIgGXkpwqSomH+rOH6XwdZ
PnF/QJi7FwzDujCChdlCjc9UhF098xQQ2ayxYerw2MT7SdiuQ/KMgjlxSS+mWUsAmXnoYdaSvZdn
P9chlm+MP6tiDpsqe2jK0BHUlmglzqpT5uVuq55CsFH9G6A/8QSzRxCz6j1FhntUNEyCp5FvkUx3
uiEzc115W8dadMUXHoS53RW9JI06mxyIjxIVPWTxa40KdKtvWh/jaLwJ0cVveAHH3O5qUUtQgAKc
D0nC8E4prFI/Z5TjmhaN4QKFudshDKpiZAsoXTztKG2/pJZwovX1haDseH2FJWJkFFkIiLCs7ADR
iSCblXCflJv1/Vk8r/pchpFERTFYmRBwcJMmSjF9SIb8JCjySU3FV7XSHtdhlp35BQ5j3JghiVtP
hl+Q+zeUsiTZicKNLJkN9R2xglzcFox4AZhNObizLd848wtcxv7IKNR1O82XCFqqqq7ce5Ns4vFo
e9lgZnHlBMavOgs+C8jMFKVmZm191DSQ2q3/jsXtvPgZjF3K3pTJfTNHJEm7L5TiUKOpKx0Gkwi8
EeZ5RWsrZowzNWjR4/VVWW36RWE4VYTHHdqK+zfQtnK8ImdZN6z4dexlaMTFcas2fhBawDJGS1Q4
nnHRicx3FzjHQJKjM5uoKIMaaT2MtBxdpf4HnToFhiRD0abNSyXWnNO9eLtcoDF7ZbRa3GgD9krs
f5LqRe0OxHjtvQAzC4es2IxNyzmDPEBmx+LaExSo9GB5WWT6qpUJJwnDF1V+l8oOVR2Zlw5a9F9/
Vsg2LNMggEwRCXDoddAiINMwRc3zusEvt4pcYDBPA69Gu082YFFiIj4YYW/Mcp4dhltJZ0vJcFf2
0Vls6s9K7idLU6aX2pt2gu4hfxiew2pmd6uSyMkT2YNYOuhl+jEHo7gBkV7OLyULB2ZWk5wb9+gs
VM64Wk9oxBQiRlYio6xf+y7mvTAclRdbEmEqs4z3Qde4ShGDUROeKup3Q2PwkkC3xAP4VrMkHwV5
Ovprv0Pxi6jTL6A03M57MlqgmMUYqKW9419oFNPuaG02zg/xo7HER+GYuc0LWGOSB+E4uuvfYuk2
uPwRs+Fc/IhGBpNHIeBTlKDCHHppkyuWKmscZ7iEAuKp/xxnY96QCxQPY4YQMoZpROK0F1A3Sgrl
zi+h7P33q7nEYeIciKVGRaThICOLu5W93Ck1zB4ovCT8sncCw5EmojqrsrxBGLXL0daG5WjqS6dO
Zp3abYPBzNEBe4uo8mbhl69SDG1DIQd8qOhqv/58fq8NXqzAUpLYSrTRzNtjihowZCaG4NRnkFeM
TKEBhRHlnJRFt3EBzFiHHxpCkqNhwxq10oXiqtvzZLcW75MLBPYoBilFKIVPOegIgadNoUIKU9vm
kJ1eN43FSxJcgZi2gZweEnjX3xC0YsaQ9zCNLHikpROi4UJEVKo4mI/mQC1a+wUU89W8gXRils1Q
5YMi9aZaiyB3jjh3CA+F+XJQB4d6zZyrE8KjgcaAEN2eXPLaxYsKzc3gMNZkNP8zIBCzFkq5xvZI
IFP2w+MIuQ0RVD712UicKE7MUubc/LeMzrNbnCd6kGHVKHSUrjeqSLo4jTVANpkZn+jjeK8+13fk
3tuI9ixMhhn/buf/RlC3biBLh/oCl41sSBVnkfT9Rpp2uuZQNM5G98Q/tJI9Rpyy1u3A7PUi2ToD
FHjjDoEw7krXMH1H800f/h8CsvfpPoUYmzGZb6KZvJQbiJM3JpRTBc5zY+k8XC6XXH9mFJHlUFVg
PtOwaaPDOCK3/KxXtir9Wv+ui4XDSyTm5NHUyEjvA4lEB7jkdmxtWTxQis4SeVupmxIa2SVvnu+W
E435wswh1PXOJ52AL1yb+WlCmI+pUHPwIcFjBm/Ni/d4aGQTMy32L8/xedVtmWdMzLkhUxyKXQSP
DZK8jfes3kdvta05oYMqnOtjQx8iW7chLr+jj6Ut/GzAWuHW7wWsu7DqLcImA1Si0W4r/6g24oNw
CHnvpCXXPhMaQMCRQFCFHTTGtNcUQ+8ed9hw54UDaBt419aSg7qMsph9r7K0ScQRl0fmmRTsKkLq
etxBhcWE5SUKs89VQkNlmq+oFA4d+nRacgLThBJ8yS16KRIBWipOKb5MotsbGzqKzrp18xY5328X
kY2Cqi4aFwEv5Q+9gFFDtA+mGa/IuhgBXK6SfQ81qQA9ENgT0g+Vvqnr49S/qgLE5ZP3OnoR8y0t
d+X0uL64pcv5EpV5FwnFgH7vFItTSmEfT9qhT36DivatHoWvdSTeZ2ScftWJeZaB9d3SxnsqvYzd
U+P9/n9BsE+gqE3aTPOxGBJPFgkJaF+nzZRk9joMb6vYec1JNwLa9vNHAysbsg8INFp9V5FzR51e
+oqkQy7Zopru1nE5X5ANsf1g6CQxAKxP3yuksDvpgZK3dYxlr/bfdxMbh1Id3ARpgV0KezSTdqDj
6oV3Xe8PFSUfkf5U6+F2HXHZS/1BZE73aMRVonhArMqTJyLETSExwrn4FzEgJIuBTQxC33RfZbVe
S/3sQUgb3OVGj1SQoeTt5/pKFr+dpBi6AnIznbLfTkS3E4Q3ZhSIKo+COULuKRltIsiQKDr7SJz/
//CYL5f60xiDnAgeo3yslLMXb+LxGOk/Uu9hACvPOtii8V0sbv7/L7ygJoZRLKoAGzvIoyu7Kq7B
AsDpHl/0RhcgjKuN/a5HeR8gXl86ILiyxNBArkE/o6mFY3a8zWLcrepnEYlFQIHTVDbQnuM008c4
PMnkIDScavjit/uTBmCLiVpTj0XiIVDRwAA99ntJt8OSxzewHHBeoDDmkCl45aNlFOJ5p+Bcbact
6u279FRAuSoyUUPJzdCWd5klnNKNmJrJSXcIZ/9uSXfmkOziNzBW0rQKSGJiHIHu8wz1I/8V/Ytf
78+EQtGvtDuLupo1WeOb7rSWvJ+o1WwUzm/4frCwudLL38AYEfLAQ1r7+A4t+CrstLfo43Co3W4b
fZSfwYMM4k4HhXvJWT8gy+HoxdoZi0oyMqp1CVyIZOmCiVzLodmSL++rlU1Uw8UNMcsP9HWcCzTO
a07Kqz8uHp4L/NniL06opyhxbITAp08nAxQdb96xjxzsvbiBCNtje/AeyR1oZvyP9YXzcJmLPVLr
gqoZ9hxk5iHyI8ppEhyuuC8H5fsJcrE6LcY8wiBjdWH1EXkHiEXEUWdOJedtOv/YFeP5vvovYAit
PTky5o8IUuAk0P6R8YaALIUpyr+nQMSzRkSOmtcevOiM/mzdNwvGBaqSTVXQjUBtiy/BU+wkBu1M
AoK7ZxU50rDerO/YjT8ClfOcGAX5FzrMDXbcfyoMNRYFkLVHeW1DTrXV3IKUnPPwXWW6+pQzYTSZ
W0lQ7ccThHkcQJTSD9JZIBCUtaOjnECsvJPt7IAiOB5GEzxCYA+WmWcWaoeZa//aW7qzX1/pbcaa
+RGMUww1kEQos9Dj6ILVFZroH8bBs+tTuMt3xgnEWV/xP0dixufC1jmh9U3QwUAzvhBDPkEVV7PS
njqaAxgm5Z5zh926WwZiPjQXdiOXld7ps7A2qJGQqVF+/ow26o9PutfP0xai6A/NMfyZPuTPzd30
gUKtr1iS43Fe/7NfW9tnxu9pEwJTUcaPAIltGd1H4kaSt2l6zKEQwtlN3idlXJyfiBk0nwClmckP
zFSpg1l8pC/H7lX4rW8VNAk42v065iIkVMUh7gRaV8SQ1584zoZs1MeZNUUCE3JrWEXACRsXWCe/
6YH+C8HuYhiKmTABIk9s6YyBh9RtbMHUzs9oh/nETPVv9fmtMgXDqpzULe2+MHUwUG/CD/WuPUQC
5yvfeFoYlQrWIgWsXQp0SZgiT9xHWiEXMpRlpD3p95nijPrvnPJi8oVlIxQHKSD+F+JpN61ANEnb
MRQNGG8U5huj9btthqaCydQyqvq2ZgT6KRTT4M43gja3qzwt7/o+SZ7CSQ73SUrS3PWgHhCZZYkk
L1G95IkIenkk0QAVb6IMJWi0KHRx676vPTPKwbzpqGE4EvB7hvQJjHYRWgZrou6iukbDjpBIAu+x
eHOhQAYI0/N4FYC9CBoojBf0xtj3qgqrlGMqOmOfeZZS18Kub2bAsgERMukVl45t76KU/deDgTO8
roE8CaNXItrKrs031fo+jAvcZSEh5abRYv9dH+UCCZuKN2Z6e6sAauaPQa0LlFcqs9LBiKQoi6CE
kbToDtSkLNwFhaojlzv0HBNdgsLOzTJxhkyQ7b9eVVTIQt4n4HMOxqI+5LpaPJCo0T/0Qg4HDtZt
EQ/TjirGncFDRcCSwxJJDhie7euixDVlZc/GOd8ONpXsNoEGUh2Z8RGjEpv46Lu6TZ3EgSN6y1xe
5nphwVe/gXF8Utw2vd/jN3TRkdLXQPsRg5Ru3dPxMJiPOsai3+Y6MKbs7LXnKthE4dM6xK0zvfqU
bAK+Gqa6ESZAKNO4kaRki5jH/nsI8BhhMhv/gOFuXuXFlaj1SlaC7RvPHDBwhqp232cxZxW3Ccnv
+dc/GIzD7howbTYCMEonCZzoPn3Rj+KO+I60N9zAlApz4m3O0pe7XBZzjutQC8D0BshkqkwDDLUd
J/C9bftlFsWYmI9Eci7MCNVRewosUqFaQR8VWzXTTW/XeLzpZ22fWSLvvTb/4ev4YZ4m/vM1GbsT
wGdlDEEFasGH5H7uI7D0H/RA7kNL32kOOmo2xqv02p08i9fytYisELBWovYlgYjq2lZU2kErqQSy
moemkj1H77kWm3SwUfAVh491w1y4CEBmAKbdWcIFgTcDBvdiJG3VQBRDOo/dzJOEXjnfGlRo7Lmj
h1lH3ojB0oHGp8W4NrprIHHPOOQ2CnKjyKE7nCH0E4d9Gv3C8Pb6qm6DBSBcYMx2e3HcKrkSQL0L
DCEzw99d/Sb6dhTwDtxNa+1ch0fyDkw00ChEMeMapaaNTqgyZJb3Iu6LJ3U2C7IpdVR3Rs4zemGb
rqCYBQU98YZKAJ0PRkAENTLT4EkFIWVgmJKKJKhVTpwq3cIXxNECayrVQSgnsdOLCe0MdAmDBr8o
zqXcm7GCzC5aogpeT8wiELie0NshYwScbWnwiVpqWdyhcoK5+jGUTAOk0iAscGqlfFy3igVvJaKy
+x8o9rHuFUouTg2gxpmAqc7OY1v8WIdYMG5YxKzvCn5n4+YNWyopYroCEH3n26kn38fINwUxr3lm
ydejMg6VUnmmtsWqrk2vRX9E7ydjirGLTTs9hslBiF59sqPQ5QjRk1EepsHqo7siuQfx0/oab1N6
s4akjL2iICCSEYxfg6sN1eLAU1KLPKCshozSUd85sRu7yL2O5rgxHgS8Y6GZ0povgutxzvbSLiKf
J6J+iDc8YZ8+oiBoXRjT1JIwh5q2OBLhZn2BS5uIAfe5BQBdG6Ahu14fbWnuqXhagCzkleb7iTxw
Q8VbQpL5GyqgrkbOAwzWrAqcEnajmkoq3qb0EPe2YWabzhwewtP00KC5Qdj8Ittyu74usnTWQJIN
lRMdiic3Q4ZTQfOGllhYatZmu3+vnSYyMTQCQrfWTM1zZxPXuEMD0523rSA1s0utGNJCpm/5G96P
uU1Mzl/g4seQ668cT2lVJDV+DBoeJMNE2syz0HNgNvfRBs9J8V17hHg1HkihdffF+RDz32Yu9yts
xnO3mIWQQP0A5av3+Pe4tyXfKU3lvv3xqX9N7rBFD8i2P6qaGT1obp6bksXlt1o0sovlz2Z+cUW1
pRIV1bwXuWM8ye+diaLWibowOmtwhNMDeSg4+f7bfgjogcMl4R0N05ZBKM1A4rLv/SqH0mzjgu53
dOoT8l7nunbi+4EDtrC8+ZWuQ15zViFnZS5HP86rqUJBvI+3YiqY07QNIWa6vo8LrgB6fWjXgRdE
aM1ewDrNy7DQJZjQKFmYGgTjMAfhNm2PcH0ezsYliJAFst3X38yDqlad5RoEdO5qN3hTetM7ktYU
n+7j98Dxoy0SErW5vqylo3EFOp/jC9sgQpBmegrQ3qpdfyuZOuLfbf2jeNNOZEvO4LipNsEpPUiz
SgEHfCHUgHY0KFDRz6gSxH/X4JoxDYWX6hDNsD23PEU7fe8r5vBB7hEWPmSvoU134Y/4LXyK3ObH
OviCgwKJLeSfNHTLAZoZRUhL6BwEXoDYMDt5wV1YnjTjd084fnDBbGZGeBXUzSqSPN/328Xn1eMw
a+IMY4t9+Sop72ry97aPPIOMXLaOJt+blENWt80Iku0MtEel2cc2yc6Ypl3/Ugu7hPeBDMsHQY+M
u/B6l0jiKWrfzY89DMelz73u5hqoDXciffTAuChwK61L3gNUg/Af0MjE7CE7vhGm3Qja3zGzmsbt
HdB1/TI6OzMjsK/zXkBLp+4KizkAAjqESFABC5PH6V160r+CjWq3G7IhZwsc8CfxQ+S9NBes4gqT
CamkvIT2qwTM3AkgCZLjigzsGO5YPgV3jbnXfd4xX/CRV4jzQ/DCDgVRwtBzC0FCDRfwp/ga+1Zj
jrvRrG3D8Z4kK9m3O54CybwM5uq7AmUMp69JDqbIeZnG0yQcMLbUq5bcpGaGFst1G12KUi+x2MRK
nnZUbQZg4RlWOxBJQq3ZUp6yQ2Tfaw/1k2+vAy5+ULAnwErhQCQ2RwzazQxeTYSzbEdrwnUTKc8l
Wu/+EmVW5JmZxjAeAhJAliBaFD1xwiMFLXxNDFpqu5AwGMtjNbtZCgPC2EZZgEjDGwBCPShlQR9Y
ztya56huTH4W/YF4ioxnOCay2EeeKPWDOgxQ/YkIjF22e7/gmMCNQ/9GAAb0bmZxESZr37RFAfZz
kM4NpWFnpa0bj1KC5omPv94SRAAQE0FXvCYShb2l86rAO7KAShIm4JNywATHm//XzwJIvSggSZJE
7DoeIMxahDoPaKWB+DwL5Ae57WyaSS7xOX5oYeOvUMi1UxiT3msjb0aR4x3mel0pbM+yVrt//8WU
mXENNRUFaXjGDXQDkvLqBG71LqHHZpBPmoaZ4LT9FzAUOWKCXk8w9bI13XESiFpRlMVryFwjoJlF
ogUe6/Z8Fq5cGjYG6nK4BSGnDHUU5rYgeZkho69CTZnSTW+EDqj23d5X7TqJHgeht4OAl/m+uX4Z
SOayiHQM8A2NBsL9UEFjuhMWv3yvseMBGbtko1Qu9DnXN+zGbyNrjAIGwlAIVkGokjFxbcrVgjao
qOp6jaAaT5O+AMdD4aqT/th5KSdGuu0mnPEQ8SKxBdYFZLeu7TDw5NZrU+h09F7ptolTqPvUcHO0
4WsvcfwqSQ9B8G74nMr40ioxF6UoSGkgeGKFuRBV9WFaIdkqV3s/sPKhMevwUA+Qd+44Gd4F14Tq
HuJsMuuN4VF0vUCSxclU5oBCELxLZe/YJjFmX8vfrdE8rO/dEhRBQIjJL9wauJyuoRTw0ve0g7VQ
tRMxOl60Jz0Ym2NRl4LZ+OO/8FQQeMG0CVhp1Ln0dY3XEzQWegQHoiKqg4kHU9dQjuQlYpb2CgpO
iHKRjMFAp3yNYhjxCOtBDTGXYg2zM75moqv1IZQSBe0T+WbMsvf177iMKM9rm293tpZXalWXVKU+
927Qf5IRxHxKaU5+VZuRHm9qbiM5D2++Py8CtHqom1wLgFek4W8xaKw6G/YDFNUxnPKgVrx4acH1
g/f+z/KYIz7inVkmMT6onvWbQniWVLrJedrRiyB4/YBdbyYVZdtBs3w0oNyLNQwx2ZXyQ4PuYFWK
//7e18gFCvPl/LSt4mju5RkCshEr771typM8ffphxemEWFoPiq1wirhfwG3O2Lo8gTdkikZ44u4x
6Q3LFwQz4DnfhRvmewpJwn9QMWevfiVSxsqDsB7GCCU7EN/E8M1DlTXz6ocy/JVqHH+xCAfeVV0W
QaIFeeBruxuHQBSVYr41p2KvxcdE/qrQeqr+U/T+rpOf1k/VQhSoQaoGQQACG3xFxtNXYt+KdYeI
IzaMTwEkq3IWcl7ESw4Q4ZmMkg/CtJtpLhwiUSE1fC3SODuxzey2H3+ipoEORMq5J5fsAVGahtLS
XPJnC1qhVOINp6FtJdK2mGs0E3E7D8Cvf7Lb9C1ux0sU5vJQlTDNjBILahIl/RImqu69Qa7uIeI4
vkjCpG1RXSlcdK0kSM5r9SEqUCsH1UZknInRd09q6pC+263/rKWdxCc2kLsBc+8Nw0KbFFOWBAoS
fIZ3L4fF/VC+rCMsbqQMaW44ELyx2GFG4tPMGKsZISzjcN+JqRS5gyyBcyoqqPerCTpepnQJEok3
qJxAMVOECV0fBq+RZa+mcMKYnHzvxbcplh8K1NMxB5Bu1ld3m+NgtpU5eEY4Ui9QYTwCFPaS3lVb
R50w2BCYamTnpYzxHrfm3aNLpx1dTbiqIQiqELa5UxL8SpsoOpuKqtmFqrybwvboJcN2hCvzqnYf
K5W9vlAeJPNNu1wdvcwHJKSqzEZRzUH/bDw78T0HXZdZ+C/8Gd6XFKJReGTeTFZ249gpvgB/1mSh
22rieyYW+7xATVYjp2YEL1GqOesrXLIaiObKs7gkpLZZpxaU00AjAyGXhgKcMqHZOM0OSo46i045
qbjFUBnnbfafAMQ/1xZKtCimeQsL9VC6keMeU5PA9TdR/DloYFO5K70njWy4k8WLrg4WA5tR0G3E
slYFaJedYmVuias1U8rS+6qJNx6Xw2cpCkJ2/T8wLElVrY8+9EABI1a+4zevAooWZb4JxsnsePxy
S9tGISaL7jDop90QAPtUkCICAVlE/l4H5WH9yyh7zRKaIYCYWeyuG8nieb/0LczV54MsDg1b2C21
le/C6jHXtdyM895NqL8hU/JjmDDUlJ7BY8S5EZf2Dh0QqEggcEaSjLEZrewyz49gM3FJY7Ogym+j
SfeoLJecSGzpTkBPGlz1/3IGMC4tbOQsnwYB8VE7/shLIzDlkScCvLhrFPoRGH4Bo4Q8L/YiTo7a
Ie3RejRLrY4mho3MPIpw1YMwm0sTd9NzAQ+Ntz5SPHAjM3H1NZSeC+PUT2jnU5tGl/aNIfvJCcFm
MZiQDTVUN+iiWjfVnsR3SkODRxKQ9qC3VcDJ09yuGc85eBb8EqRQdLYMTeWe9gWiAAuVDKdXzdED
8XpDzSx7XDfS2+MHIB3VJwUd65hLZ1Ysdz1tZQOZfq8+ZurPAfJGSbbFUxUdZZyw5tYor6HmNV/s
I7QMCxk8iRlYMcG4bzhGjjCKF0LwQBiD7CitS2luhUsx/1x/GEJnxpQTCC1hoJcJXhH5EszWMacr
1LtKHHy0y4Dw1laTbptqyUYWeEmSBRi0XuNG05FFkFHNv/5eo4RwoZCQb85q7ReoRlzNg//wC/+v
Y1q8O/7gsCICsoB0WC+jUKCmEBEohE0tDI5HJY47XFyOgZnsb6IKtDVdL0cwUOGpSxVfbfQ6S9Rz
3TTUPDOblidztOB4IR6JQBV5O2R60NZ9DeWXFc5wYoC0D9ojqe7oGgZnTnoe2nr1Uy2CjS6V1sTr
Ib8Ne+ZyH15ySOJi9IMld1LDOoi8EKh6kjwXVfVKCtzSInpUxKw2qQA5Ft9w1o/vgp+Q0CCmzpK7
KrKQjI10sh8l7RTmlqeJm07+SMbenRBrjZRHnj//pes0KAzxDxJrJeDh8OthAFKjv1DdwBXqCB51
puEnxcxx45S88sGtvcAXo00GKXdNu+13pmEBkmfUqq24al6QUoBCAInsTC54YmcL5gKEWeodjh9O
kG2fBedNAG0nRHPIBOxlPQLxvF86Xh389Lr+a4I0IWZ6LJJn9xIyQusbyPuszKlImtxDrzw+a1CX
ptYjjLuL+o1K3kJNd2rhXVM5N/aixYDpWTUgSnIbA7Wa0tKhjnNLUtFNFTwMZLRFz+w0Tty6dBrQ
9vl/OCglXJ/BCip6hadiYWAfQeb6TTEmy4ssgb6nxpsu8Hj8bwMRCVDUwMGf7zKWeUTDGHLgV3CW
pXogIMOQ/b8vzEmzcCtiR1QB5rDqekFDmSDR0MJ/FToRMeeMOcO4SQ2z1IqMc6qXFoPcMRiYvr0J
WwxHRS0REqKh8dkvTErvuSHVd1TNnGZqoKg1N5diRIMNdNpKjOPKg68aaJ2ZhUcPWkqbjTBG50AU
zmmt0L1H+qMkCHtdr3YCyV/KcjoVxPdtIYOvqYN71JAUxLLdPidQUxYQkfmi3G3WD8j3HODNT4Wq
8lx2RTTEtnD2VYcmujjIoXqqbgop3YoBOmBV0S46wwqHAPNXniUOn/5E7UjyLaP7657iuVQgQ5YG
uTIkzNiyQV14qECOkJXLpb3faaZfPRKJpyt+6+5mEENCgwqS+RpbMkuTtEyL0YcjgBPyatFVCZ6W
2Xb9a34XxZmvCQ5iQtE6hTvjRmOuTpQpIgaO5bChG+HuY7DTX+CTBCtLWZvu+Fm9Pc5N79nhGJ8r
M3l9Ep6DffFTs7lNprexNhaMtzNefhpGTNiwvo3KTJJjLDgfYidrX7RxHoNqhu0Ecrqqau3Rqx6l
otJNytW3XPzYeHXO6IjhWBF3hN2lHFJgK5HxaxwaayikQxLw2pwXzjGW+AeGjXizCrLaLWDCHJWm
RL1rgvDH+oYu3B9zcRLJCAyuUejaXnslvSymOBWwn2r1qHh3XfYuo8lxeNTrd0XZth4nVlzIRkhX
eLPbvwjimxFayGMY5dDQsfPqLh4hVWQNkt1Pe0X4achm078IHcdqFxKiQJ0TIHRuqDLYia64K4wS
1ORQpd8Kjas/iE5ukR94D6m2Yqe7zo0/v9a/65KFXCIy65QRU6UF2gxRnBHPo5zvB5+eQ+H971FQ
uEODLnqdkaRjbn+1NGYqujQHS+PoVM24K6vaxhAZ5y5e8qEwEAnHHj3HYJWeV3u5a0YfD1Cnxq6d
g+Ow6Xbgz7Ckn/lR+cSoPKf0yUVjzF6URA9ZcqA1G8x0blUXcl4H8J7fJSYe0jx9gqVDJhvopBYR
eaMNgPmGfaQHJeJ5HDJQyMv1P3i7rm/Sbb8Y/P8lArn+eppW0FZMgQCa32TXvBMwmokorZqqZMdH
CA9av5A//vt6HTpacOMQNNPitXST94swTN2pNXyU+CzRvUycPuHZxWzF7G2ApgaM+Il40CL0vV6Z
RyviVUOfW9kuOuunZ/WL7Iy7aS8+xbalo1MMc3Eg4rPXP+jS2UJzoQr3i+5CuC4GNR6DHA0A8Flp
ZWeVavoyMhy8tNEt4x627RJmNpwLox8zXwuqooPTOOej2dmICHNLf0Z/bexqp/xYvarb8mDsJo7r
+Kbyu/2qf9bHnDZaYJSmSLE+4v4cADyds2MPr7WRn5D/+6c4luj96yA8jmZbVM7fhL3Ttlbya7RH
k+64rfBLV8Tld2COoypEqi+q+DlN7dCt9gSikoNqFw55KnK73gyOYSvb8hie4zcLpHzre70IjiYw
FDZhZXhBXm+Cr+q5gZQnTqd6aBM3rTHu3T/EgZ15/1S9nfKEehcsGt1mGJjCwxHCiGxUkXRVpRhx
U1hyKKLzEbzUPTQz7kM9NJMoxOgD50JcsGUNIzlo8QCPKcZy5vVfGJkwdrRENii34gwcQY3+2fkI
VWXy17OQuPmQzEUP2vwsQDr+GieTpcILQnF+flfCfupJg5I05fEp31JHAAY9Hagz4AMi4maOZhRo
vpqCoNhSX/Sf2rGxNXRVevdGaKJDdrBae9pDNko46Ruosa1bypKbvcJmzmsZVWPZlsAmVv07fa2O
yb18SEtTh5EaBSh0ZNBlv4hv67DzX2UO6xUqc1j1uITBJECt08PQveZ/LfEwf1HkTWD9EKwS2R5F
AhLuHO04uSVUTiGiQBSjneRZqo/Q6SO+O/KGE5dipStA5rYqQIjTFMUMeFDd5igdtcN0MBzhn9oe
bUzAiYd6u/4JF844MjVzBgqJr5k/4do20VNI+0aEbWr5sG+NwUX1z1SN37L2gXem6UmaCwIljnLa
4r6BellDRVrEm4zZt77Lyj7GsxQhfLPV/P4uFRR7fV2LFollSeDXwP4p7MNPaeUgp/gvRBjQka68
JuEuFE8NshitVXUvBBRD0z3BgzD8lbRuh+CKF/kurfLyFzCbGVPIdpaZgjPhTcJe1lpyVkr6ub7O
W59J0PsHBw3ZBFSM5PlHXPiwVKCeP9R1gSGXJzFDMXrfgMZJOQviXlH+WceabeH6uF1jMduGlgUh
T2f/PLa/NMUFh2Y0HKXwZESczZv/0DUQujQu9o7xZJUcS7AO7B0o3BwB/667ZqeFvPttvjxZmLkX
BGOS6J5EGHX97UYDVKCDMftlvCKbQrckSDJI4bnM8836l1ta0AXSdxbzYpdoNYVhkEo52N2nbaqA
f8GInKlXH9dhlhYEgiS0DKCejoIb892SWCqjFuUmKCGkZ83wP4YqPIlIvWDkj3N3LkVoMwUzRfVQ
w7wJ+/HQZJ8msg8sEhWHtvXvp1F1NTAhIn2xieNmK8r3EqbTk5KYxnBHpCfoTB79moKf+aOKY87S
lx63l7+H/cRNiSx33eL3TNR7yzvJUSppD8HqfRQH9zUKCQka8jWkK9CLEJhD9tfnEFEEBof+h7Qr
27FbR5JfJEC7xFctZ6t9d9WL4Crfq33f9fUT9PTYOjwcEXYDF2igDVScpJLJZDIzArd4FVk5G0fH
QZ3TsUOXfNESJ4foluKCvwnsim4u4VL/vv2hOf4EHQ+UtNHYrGBsj8koFjNs5ryCzFexTFAv2c/Z
92UQBGkRBhO+jKBMMxJEFaQQCmcJ9sUcerWQIonjsmeWMC4b1tUkKy0s0aG1271LmPDOvCjxt9dL
hMJEyagifaf3sMWc3SJE19wR9UfVft5G4a8Y7ugaaHrwHsHEE1tZEgtuWEGNGqQa+oFggHYmglDC
N+UXiMHU5qOpH+WloZ9euin0u9w6JLM79YImhMtjBe6MAjZGyMHDg57a89BYF1aQTBYWTGpBezh2
x0qrr3u9ypwhU91RCfbqKHp14C0ffQHAdBzSZEySnWNmiZU2JC8q9LFDgWwm11C72pNOedn+SvRb
M1HfRlqHGUab9kCz7etQeEggllfDF0z1Zl4wxRt8biNcnpO0zIWMCqR14PxhHxPBUN+rjYZ7hWXH
uTcOEVjjozH3lbb4GOekR1wMc0H8u/xg52czdZvVCUMfTXu9xNncgV3Avk2CFxJgzP+xLK4nVdCK
z3l0Q08amIXwQEtQVtfpj1mBERkj/ilGK9woto9l9CZrhpvks2ta4MwrEI6mLznMngIiyuouV1aF
3ARqbWh4QMcf+3q/IN3piI78uIu9gbzrmh/0p1H/6GX3Tz8hgFBmp0OUCOvs6RYHita3JTLUqv82
me9Bcwz710Y9LSISqktvPANijy2IxllGNiIzUJpv4E5wpmm/bcllgq+iuIaWKRTYTNx26a5bfatW
H5ay60zkUtPV0t2bxV6K3prwUI9XlXoVtoICIu8LreEYPyxBU9s3PeCyanZn+bjMzT6IP6Tp0CWi
XlsuFqge0PSPzmE0wJybNizQsUE8wZEvv3Z2ctCN5aHUGl9qegftKoKM5zI8UW5I2hdvQwsS5Frn
aIbUJWFJz8NxzB3L2o32S1D52x/rMrhTDExfEbzrQWqXOUHKZLDnckyRzZf/GPNjnVxHM1ohBaVD
ns9hIArXPrRCo9OCWTdFqfNCsyiK8mAGMcr+D9tmcIMRjg7c7H7GP2apermuiqpOKrcsPLN6UYOv
UL/TkmMOyv1UVGvleQH26C8wJhihthv1fYYD0YZAcJweDevBMCrHko+t6H7OcwEML+BygnZ4lFyZ
z9ON9lgYERaursGO0ewJOKUNqD1vrx4XBbo6YHFBJomz6tzRoqY08EqbVS6RHmZSOSp5lCyR1gLP
05Co/AJhVs2uRwmRFiALNmd5bOOvRTnJUFTZtoX7cfCkj6wYJeMLTtWiqlorjQFjp8ZVDoaWA6oK
raOH04cFWUk1DHLBFuIiGniVRLiTMbbAfKPIiApDDnA2BfkPmki0lltLR2msvK7cbxvHXcNfUGg/
Of9Qg150bVKWcIf50KbHGjyXxEDyKoDh+sMKhtmuZmDUfT8CJsh8c3jvo8cqft22hLtoeCex8KBl
WRdt2CSJ9AZN9JWrqg9DsuuMk0wC9Gq6pqjhm2sMgo+MCSNEB3YeNwKX06jlMGZs4101a26C3v1J
nwXnN/fTrGDov69OvSwfbTOhMGkP5vAE4lv+rJhOV/5FKKXDpf9nDl3YFQ74+jJVSYHTGNFR6+3X
Ygn/5vOvIJidiuJxWODBBZLO4aMBVTpyt0yChI7/+X9bweyZVid9bVBHbpV0F0FfKN3XIcgq9dIZ
hIUD6q7n+Tcy1d/2sBcYUIuOba0DrC8ikNeNdERv2UvGh9nbXmfl/rDo0B/oE7A9D4d0If/derJZ
g2lhhroOgY/w2qvPg74PWlHFX+DlhnruFmoGHiq7AkbWEM+KoDFIHEvUkyvwcXbipjbLEarjAFFC
j3T+YO8M9WSJSldc38C8L3rsUOuxTfrvKw/X5DmKlAkoY/UVFE49+0P2AHEA1wKB83YU4tRs4Ror
LMbVI2WMJ2sAlrpXdv0pvi1vyxe8ch2sxQHRDJKH+/5g/fGtnYJiOAqLhQOKJbyNdKvFJadCeJWf
NRBk5v9YoghOf/eFy68gaEK2WsMkzDrNDmCXWbzaxeekfE+JO9hP9qg66A0WrCJ3g63QqHOu0IKo
y5SshkEV6Kkgc/9eXDWOdSPtY4/stR/baHz3+L16TKC1BqjxjTpu0w20gbW496JpAsmGMxqfpfG6
jXVJL4er3/pTMb6YdlNrtBHA5PmQ+7Ibv+oulMpuh1NzSI/kRXKIP/jdSdpr++Yx9iBcsP0LRB+S
cdA2DAe5LrG0UWMc0FQwTG/Qx9gr2rta3QzqX9w41uYyYRntf2kT6kBTC/0TIouxg+an3dwox22r
OLXTs3X92Xi28hgMQlVoKMS6dqHfBM9G4VnoRFqSw9R7pXkoY5yh0SGQLcFyUgM29gXb+LkoU2RU
YOdwgyZ9HUhyJNOzEVBMjNuTBGxkiVs3f3M5+b09NCY2l8HSRmEK0H5sdjnI1OrRBX+B2r6POcR8
RkFhmHsUrOCYAifmsOpUpuGl6DGoBKKLpqseM8kSWCVaSibEqFJnLEMOGLn8MhK36k5WH6D6eIhG
d4bsrej+IDKLCTJhVkXSpAEvmG+s7rYsn9X6adst6U/e8g4mtAx1VtWEQizj0zR/arMg6+GWsVb7
66Ir2A5CMxkAYE/d6zJLjwpJnEqJHsCf6c+mcRUXd1WGWcTcFO24ywbK8x3HBJLGVms5iQEN3dZX
Le+vkyy8guT3KdPjU0Nkd4EMTqmYvjHJgvOBH8OQ5Vu4HlGas/PjoQB3R691OIwSSXcz+UtOon2U
LztlCby8SW5AJyKoCXF9BQkERpVwaQZlyDmihlHEKUvojjNG36xHv1B0sJ+J2vG5R9EKhtnYem83
JJmxpl087HLbdpsxvhti1cu1fyIiosnhPIDhE65eXhmrTNz8Yj1HxTX4kCKHylaYx/qmOYRgyzni
BDolk6O8J0fRiz33+61wGTPNptMGME4g7eugXJ+nLun3HeQG5MVRy7d0EMRo/qr+fmBm4pduJEur
SnhgDspXCf289ltbeku700RnKy+dpRV5sACYFigomMPdMFujX9B85UJe4jhJ5Aqb/yFpzJshikSu
wouWayxm+0E1oSjlAntgUtN9FHpj+dAvB1R1fCI5ULEFB7D9F+u4hqQ/aXXG6nlY1VkM89rs39y+
kvp/p+4FZLluBLm17cDJ8xB6uYYICDpT8UJ4DtX0Qzdl4Ndyl3RnBeC8+FDt62Aud6rq2aGQko8X
y9ZwjEPmpaVVfQu4GhmRpR+zSHUk+8FGl9FCru3Sr/J/etMUGMl1l5WRrF9GWWdVGv2E6Gia9kOJ
2wEaVkwRJSQveK2tYw5WrcQMd4c6lluOH6nsytF9KqLw5h10tD4PDT48G15ov+ORqA/NGvGxtMvb
oQoekS8IDhwRBHOWFqVU2WXXID2ogmu87Ph1K7oocheKTqKC/JlyyDAOjqJSHRc2AoWGsWUlem/l
yUlErKvcjfsL5GIyCYWw2G4nBD9rnj+W7jkm0TFGwXf6bKWnJFYebJB3bu8m7tKhIRSPuhbBKAuT
6RRoqbCDFl8nnT8acq//OYsFHtNWf5/5NJNczINEE8TYNA82ie+iFB0DYSn5wfw3tQ+w7troUUAv
oqYx38iMhngEDwq+EagsnNCScifuu1Mdid7P+M7wC0hnSqO9NWVqagBIrnClqN7+d15YEFK5IeC3
NWxeISNvsmLcdNGBD0aAzLHBu9O/xJHgGsZprMQXAik2PhMaa0DncB5P8eKt2gPakd35AXwfwYM3
fZUnUO0Hu/xYvIX76VTsZy89Bk52EnUAc2P5CpsJroXUdrOtwcaZTtOEWeRGeYzBsil2FwI1qTQ7
jLgtbbs858wHmyGmo0Hxj7b8iz6iwkgizLeh4zqDFr2nD6DucprSk8jrNhDv5okOdhAAof2WcmQw
mysFE5iZmwSdgEbv63O+l7JlF6QYZG+WQ6f/g6aAWwMFtGQ2rxND1OXAsxPtUug1prQS+N/zD2su
8liMCXqG9L6GAnimFr4ypsTp07JzsYkKT45AGbltMyeeYCAN0wHoQMA0Itv8qBZ9MQcKHseyAJo8
ZPkcZ1AvbGNwGkkhOqHRqvRPcSO2zD4sRmvmPV6qzFm/zwe0ZQGtu7IVuzhJ84zr9STdoy5lXSnI
P1x1Sb6DXQMNXOaQOnEI8azkzwn86E9CMzvYgUCOwD5EV7Mq55MGuwfjy6if0jD1IPSEVZ+dwCSC
oM2JP2dgTFDt8QwsVybApnBC65JkzK5qNoYjRfPn9lJzTiQg4SUVNxtcPti9UtQoVpAWeV0zDykU
GJH+Z3EsecosHes5NnZNRhQHhHH/dFP5vI3NsxJcThBcwOsacgcmMBVRYHdoWUcAtKJjEYIbqEAB
rhfN54pgVGabKMW8lBZMRLduo+aO3ofOKBrU5ATzs3Wk22aVH3fF3IPTES+F0mK6mAW2VK/qNF8v
/e014+359feixq5w5gSFyhaS0W44t7cWssYa6ldV40rgNR9FGrc85zBACUzp2jDdxIa3qFsaNZtg
VN+2g1trKkhAZXN6LQvMv8l68SPOoABSNkPyIjd9Lrh385YU3Yw2xu8wVA127nNTuwl05v0koR10
qRonWZru3uja2ouNonWXZeoFeLylBYGCQSnAICLAEhqAu2AI9RTW1iCjGPpX0p764KCEN3En2N68
0g0mUH9BsYwGS5nrRqwjvumTETiKMbhzGX0zOtNN1eAt7Zsj2l6/5ko9zrLoovrzAZ4pTCnrbcdc
PZaULGFIrx7GXX6b3XU74sT+fbEDJekCzUX6TNF+Djcg0DJE7LKcdOAMmtklxWDWZkwfz4z5XlFd
dXjo2kc1vc5REBcJBIuwGPfJhlpZphZY4TReF73pNFCf1ofWH5LoPhkINFgHwXflQa4/KxvQWgMF
dtQW0U2W3A8KGFMM5U4qGzcdMH+4WJYzGNL9dkDg7RIqcwU2MAU1Kva2bCe1XY203aLHf6bsSsGL
EqfeLJId5tq2wmGiKF7x2yHRgGMHo3dTeGWBeff6Xkp3tiqIcVwonAroAgdjLhrpzze+JfVprxkI
2CWIr0PIc4KAte68rlEOhn5li0YRuXA0L8Ya4iRkm+UCo8qNn0+EvRzGh3oxFbDkodtrzsv5luRE
8bI4uKmy8c9pHTAFj6EH8BDjznrRKaPVmICMZyTHVX5HGR0h0CfX+2334Bq3wqD/vjovkrTQAnkE
xpRYn92QXgVx7OJG+IQE+oghRUeTRET8PEgLumvg3wUP9wVH0ZCPtb3QbuVReZYkl4Tv1nJsx+cc
z4XCYhHviFqDMRGl7NUgslCKxntu4kbDDz2BhthP/ejvGeqawXgVG3/cWQ7paFQJ0G2CuiIG1s6X
tIriQU4opKQsu0npTksX7/rR3G1/Oc4sM3BUOtgnYyFBNX+Os2Agra1pEqiOvWNqT2GMR1ew02Ec
wlPDLzxxoTIlQQYzF83i8RYVIgC0cRTbwWBncxM5wdBJhb0u4zVUsmM/j19k67U3T6H1WGgxWmsE
qSAviv2kxcPgH5XXob9o5aZgKgiTVsKaKpH61IPsos9VP8KQYVOIuJK4h+8Ki+3gsKcIrU8p1lVP
f0TQcMihheOiQe+lCWM/Lsqj2k21I1fkzpbD1+2PyssxKFE2WiRB537xWo9HtKHtZRz8JAPXRfBI
kFKhWc4hUugWlaC7RwTG7I1lwZRmogBs0L5IuFe7zMuSt7r2J4wzbttF/xSbU6ztYg7bZmlB6kJ7
MgflVc2+g8PoL/4+nunRCYxBMcwGnftHKHehXRH8/ZbkT0o0fKq55P0NBEEbEUTYQMLNQFRyo5ES
j3bgoPcyMG7LVSRIDzjUN9jR0Jn5DwRLOFlUci5nKZJ3666M3ep6Oqb7+b7+pu/MJ9P5Xv0LtXC/
9Fvf3kujox23DaTf4OIboaWYimtbYN9h40nQDWOCWrBryZ1rFM7cQrlCNDXIC/60b/n/QJg0ATzm
mt3QZxCNvNTWMc88dbExlKy5+XSXf21bxPW6FRiTyYJKc66NAmDqJDkKOP10URLJXTOQSKNlGhxP
F7PPeGiJLbVBdXMO0X8Huh8ot2UvStIK/JuPA8IFBAXQSbPfBuKK2Ky0S862o3Ev44bjpxi88BSl
FVXHuF+IQHABgRZJI3vNkeQkhTodwh+RG78zTwl0r7p/jCp15OJZCx7//BNRui+MO6Dh44JbiCyQ
qCgsuHw1v3UockqiIhhv5X4DYAzyPDLM9WLnmQ0Ac/xuwYjaOkWiI0OEweycCK/cbZEAYzZ3JHnQ
jFsk2tvrxDsA12Yw+6aSexmvUIAYh+soAfHtseo9oQCbyBBmwxhQEVJ7DSiN1u7yOt3N6OzLu8bf
NoZ38KxumOzN3ZJU0o00CFANdNuJyEuK5uLU/CrIv9tIXIN+l5AsuqyrvCEh/YzUGkgV1IRMKEHk
5j5rBQkftxy5tofau0KpMRw5VyOWbYiXB8OWnLHGsR0pnqmnL4PSeRHp8OFmvP2CFWjpBqco412W
JbdNPYl+jGhxmYw+k7O20On1vT9Jd+RpfoCGM1RsHcVyyF4+BofZK/zkxX4TadtzE6f1MjAn5Kwb
rTonWOzJJq8jZnTjpdxlIDy1yug06bqD4LUHP4QX5X/RgnhWOGB2eYQ7bq/TZtEwvpmmzxqEiaMP
ArYZFCfK07ZP/T922qh7gf8WElKMnU3dlXNN+x0xwRUcs1nLd6gZfrPy8JjUE5K1rDfc1EieSkJO
cj1Xu+0fwInQuDzh9oQzGjNq7IV0sINIK9Fn5YZlhN35NZY2vMs1xr0+nBJRcOOZCzjdRNsCSvp4
yzj37qweE2ImKB/YkXSrK8iLjQ41r9jtoG6WgoZyjkx/lltHnrPDtqWc7XsGzWzfTG+6tslgaa7c
JJWf1a9FIIDgbBdAoDtWoxVmDCWdW1eYVRBPtAEkqR+S3pN0PyG7YLjqNEE/FtcWqPZitgbVSsgI
nwMNc6oYsYVlHMyDOp+i8jUZn7eXi2vLCoLmQ6s4lElmmAYxIIrYT/qbGpSg4MtdpgMRCS7QhWdy
RQz2/TaGWbWlGcmUVvgwIF7P49NcfUwhRis+t+2hG+kCBSNWdBQc0q3sTTrLpaFV0wWHXuYog0Pc
4rvm99cqBHO3gXh3aXCQ4dYOTl4M5/7kTVqtXIrH6ayMqG/fzKfwcb6NQTgoHcNjDrRe9OLKyUvX
aBcNqdCBlyNJxhvZdbRPrqvraBff2NfyLtwve2PfCOVFuYAY2ydUxxLdR0zEstKiiRYL5hEoqA54
f+xGwTbieTc+0H8QLjoXUjUmk9IDQZbuB+hit8c88P7mI60wmDTLhrrIGAzAmB8Wb77NwAfyo/Hn
XfAWfUi7v7jvqeC9A4ESgh9lHDrfTGD7U4eFPk2HuTyhSRLc/EjDc2fbKN5GWqGwlX6r6jW5GnGB
6PVvne7m6lWRvHXLfhuFd2KsUZiV04O8l6IYtiQEHOpQqZqusmQnJW9Euy2Wh20wnitQlg5UuqmU
AbuX7B40GaAuQhf53KiouZmtMy5V5FsYaBWsHg/KhjsrVKYYTHhMwKs0ZYHwGMJQmR7wvDsnH72o
85j3gWxCp8YwTa9h4PbcDappHPS2GNC/Ev1oNM8udnGLGWMRWQuvVQB0Qb9wWEcIMT+sjmhrA1eg
r+xCHypLKKrdG4Gf+dJ1JWr74a7cCo7xiCqNc6MBeaUrt2iFr0C6StvEBTtWBMJcWkhHBjVu6Hk0
PtXjIWsfk/D45862XjbmVJXKLLRjdDm7igEDoL2mRpjTF7gZL3wi1UPrFxwafcXMYkk9LvbI+uhz
++i1S3c1y6LWJd4OxSM7ylcWWOgRR8/dzLCjIVfBJO5GENupgskt53KvonKblORBjz5tLResHC9Z
AGU0nXsCGwWEHM4RO1z0xpCWFOoJTPdD7ajSo5GFjjFLTmwICDdEYIwn1Bpa2zKF3vgKvwSj4Dyd
2iXZzQpkd3bbHkFXik0a1nYxHkFbAe2UTsgO060Mum3o/jpB4ue51wYdJlvuJVw5tyG5fr5aSiYM
NWM6zEOH+x/6bk9pQb514N7Q9EjU98JzEvgIHqGgVobWdsZJhgVX8VDCYTGhN1pNX2vrlaDV3Doq
8SGIBBdJ/jr+AmOLkWWXz6WlAqwKo8OYFZjV7w/Q5j3GeuFI1vKPak69Y0uyaLqQG3F/W8kymERy
MpoJnWApDdvp65cpVJ0lvoFsjOCzXcrNg9h2tZ4q45V9gKA7UBNHtfoeKXrjyK2Bs2S+tqrJz2XN
S+TobrLfZTPwSvsFKds+aVWnM8c7tXoOJx1PqrEjQxL3LxyKihqAVRh1uIumTE3KtMrC3pzM8NC2
yAvi7t96aQRpAXdX4p3hp5wLFfg9DwFKi0Z7TcJJbcrPbfDUaXdNsV9+hPPbX5ijIuVVKK3/BSPD
SOpBqhfEzzTR3RnlD2Jhcl3UqsS1ZpUMMNbUWZtHtQ4U2Uwf8FvcFCq4ATjP8qw8dYoo9+Cf2Cs8
xnuWclkQynC6oYijOo38Y4k+yil35V7f4dXzZlHm50B+sdrGNTORuhF3k6zAmSiXTtKQpSHOPVXO
rmzjKZeDpzRadhZW9s8/HiRccPfHVpHBDnLuJGGe9oFWAqmsr6FW1tTXkUizjFtiQEMmPJFSToPQ
+BwjrvDsYU0yTj/7q5+fw8hyoGKGCe3bHg4zJY6aPNng29y2jHesr1GpQ60ufbjgzgQCjYhwkN3q
ZNfEdMQ2AucrwSCUiNAeDu10tkGqRvsCPhI2mD6pL6mGy1eshZ/9ZKBdqRP1sXH8Hw2XuoLHCAX3
FvZAH2dzMbsW/i8pP8CD4JlzepSK2bON1tGSr23LOEfeGRjj/NYUKmo0AizPTv3U4BByxlHwPsld
vZVBjI9D1HHRlAGlmQVNXov6omaPKWbZI+nHti2ck+7MFub4HltJbiv858bq9AKqgJ3Vod+I1F5j
k5u5114gqOSbicj9REtI/33lfuaikmGkE1YSHnlNNJTkJejcj9u2cXz8zDZmZ9l2HypVA9tC0KDk
du2MnagvTmQHs416NGxNWQg7kkm7wmwOposIDMkEcYiT/JxZQv99tVwR9DdLSI/DG6y92V3b3W5q
VLqfHKPL3VLgE/x1A1st6KGRH7PXvi5XcoO0CO6gq/W09qqORTWnn5P3TKIKg35BsDe+rJKgqiwB
wthpB4yx+ro7OcWV9HIr343v4TX6lp/Rf3NT7QM/bZz0M/83Ff0I3iF29iOYQ9NoG5uOgKAyFDn9
6BDlejJccE5ZkF4BI0GvuHiaNUWw/FD123QmekRkkDqlBGpWG06rPeT5ezVdD9HkhJMgiAg+pMUE
EW2K07amZVcTglvjvLcl0dWdHz5+G0N/wcoxSwmUDi2hCLhp2KMzhf6Y7POUCqJB9mU/ipRSRKvH
BI4Yz5jTkgMQQheYal2W+3hM3T72Ru1jO3rwt/Zv05joMRYkb3IZSBB9mXtU9RSnUETVUPo2s7UP
mPhR60Xb9TESDHlGd7Rnxm9N8dFhhnaQP4rEm1VnELHGiZyCiSUY08QEgw67NOW1Dz6EpUrRujE5
k1IP0DWa8Pc7En2X5vEArse3rjJ225+Hlzetd6/NPHt1EIwbFurcVahjKHEHlrg2BAsvyLyjG7Pw
CvVkiCj9eK+dZ6BMyIgbc8p7E4EYjm4fY1+uHOVQXMVHxA9ddes76RkxpOi8bWO52QCoysGeb6DZ
+7KGjcwnUAFrj6EX5/JRQ6HCkr4sDA1tI3G94xfSRS27UWI573sgzQ0mLpvSqdq/2VcrBGYJS8vq
e5meZQ04163hC6KroYjNjXterjDYGGvXbdJo8A0jezfJ0xLeojVhysCbr6GDXLBk3JBEBYssTDkY
hH0jVKTRqjH6jj2sPmgKXmtsb2qv+/iukvbbH4e7tVZITEiSSdL3qU6jRfsoG54h+6QSRSS+A/y2
holIWqjG5TLCmlFCwjT4ktb5heorVefUils2I5QboQyCdsvXNH8vB3fsBTtb9AuYAAUCV+TWHaxs
yx+m9oW5l+1V5J5Zq1VkAtSSkSXIJ2ph8RqOj0SBoN990GPjenkL9bhKNNIgcBDCRCpjKQK9gEa6
G4LI0pLdYHHHELyJkTuInqJEUMzmMsdGXXqF+iIKRxL9Xt/i+duQngwRT7UIidliGuboRqulSKOE
RumrWIpcpXXM6WsSNVdwox/o/tEvDQZhFADPk4x6mUEBTp8HZPtN6iBnZ352xn0ragfn7q4VDLu7
1DhrQ1qpWazvmFobxmszENQVua69gmA2V2cPSm/Rm+NoP0Xdv7N+3HZtkQnM1jGS2gRxO1ZKLSAg
lYae3O+14N//DoTZP7Ne2+NA10kdTAh/5iDl2Gvht/8KhD3d86ZJOtQJcC/FOZSo/iIZjhWLOCwF
68WWDZpBS/SWlrEU6yXSP+Jwn4kI+H4WUi9SvN/f3GY2CjQr6yyllliKQw4gmDXuPtR76DrdK7e1
l7yBzNTLOkf32uuXsIPAs1NfSYKQyt2sq9/AXARqGx3INs35QL7hGsNrPNRuU16n8bWCSePtL8cN
ryssugdWVwIpVqPUqoEVVt8DqJgudfYqJ5rXj7LfEeLVdb4zzPx9G1W4zEyQiIKyUHA8Iu3cKdcK
Bo2dZQdtrn9zNxk987jsy+vgqvGLV3n3EH62p9dtfG7GsbKaCR5dp5jZQu/M4fihVy8SxCCGxtxl
ioIHJtN2ijSNBQtN/+SWYzHBpIyGYLRpktNVEFCKHBL44CZ0JNHklmiTMEHFMotGmahp6ny0IUw5
vgklXUQQTEjpmkWXcebDP8nOmh6L7FM42vCTZGZjudhTeAYRYEkWmJFct265Vx5jB21y90hCm8UL
b4x9objVm7oLHpM38012xoN627vEe9H2uZeLqgACi9nnh7qwpbkPf36856y/J+2jHgsOGz4EJkbo
MyfuDox/dJk21jLdEfPSO1FySIMXTPhuuz0/sPzGYHyjN9VgUmxgxNn8EuedE0/6Lp0Cp6rK90IX
9aVwdxkaUkDnCJp/1KfOY0vdQBkv15B0WBhjAkumQ/rd0MReXZ2i5CiL3vD5FSI8fOtoz8bQFztm
lJtFm0/5jErvY/uKDm24SHyNwT7Dye/121b0KMfd0Ss45qhoAsyfzhbMi+V3fT7Z9TEq3dw+bn8z
Hr0VdMR+W8WcBuDDKOyxhFXSwX6YffkmPmmll71VH42jHJN9ckrvDTfwt2G57rhCZc4FI83QZVIA
tdOu0c8oT2+RJLCMhomLLY6pQQUPACCPZ29iY5OpZh7iUSPDeLJ8UFK/BUewOnltuNetyVnSt7+w
aQXIRP2mV6VUk2BTZs/qtYmU2A16A8048iwi6+Iu3wqK2c2LXaXJtKAfsCfpw1JEbhxaV9kkmPPm
euAKhdnPKrZuG/ZAMbO9rUF/4T6Xbw3RIAyPDRYNvL8/FBvvTSjQTIQ2Ny6hh4n1TG4cM7qtK38q
XyENacdXGKuLg6uhfZwT0A7tyF/dpS06gwlOMsqNfR5KRh3E2KNJH8DwMqVN18b8YYqiI9cfVxjM
ampoVdANvEHQ+3qkeXn+aXXfu8VXgh+17tciSgLux1vBMavaSmEnNwFM0vVvxvylqM8muRIW3rh3
GGjzgX1Mx5Mbyxpsz5lRFvTbtfPkDvVnFAh8kOvpKwBm1UY90uPKAkDT7dP8BIo/oagh7xxBeQic
x/Towsv8+ccH+4AU2SECrTaXxWMVdSdioB9n6RPj1GGM7jaUIVqk6m1+2A4YvE8ErhQbPYLg9jAu
GGKmYjJIMSFgmI+W9YAuxEm9SkUVFN4KatAG0UDHgn5etlcGKpRSVUca3V6qF4BzLzQWyMNr+21j
OJ6APkcMZ+MhB2Uv9nmhhTKAFNtG5sqYfgd9WiA74PX8Y2EYPL3roE8zIFoAzZafZ/TqPtHE6AVB
G1fuKpmMJ4Znrejc0HiUdM1dNIHrXXweYEHOE5rMtBkaznHuF3GQD2TOdNCF2E9m8K+kePly30+v
2+vGQ4H2JJYN4QfSCfTzrSyajREM+aWBbolweki0T7wh3lSFDWb0RZCeKdSRz05EGARCHuiIgdES
fs44eq1DN7SwANWAHGTqT4N2CNIDKQ+SfqUY7rT4pgmtv/E9sa6Qvf25neAogIaZgTl+tP2f20l6
zG1XQ16A86V0I2tv2UfMxTsxONC2gS4cEVaCNhNJGsp6aC9h0kJbgwwFmQGETNeFCtPtFOoPfwOB
0W7sJgjBsb6ulnIT6ZinhCBEeKzaEd0MQ/W1jcHzC1risqCZDSB2tDyMwIAHEYUCOnef9vRQWe8N
xEjkP6Ytxmrhk8jwPHg6yGLPP0vYJ+lIzAarpV+VNbnJdctDO5Tgm1zEIAaFieJkHEZNiYHSVOir
ihtwfOk/8iK//4s1UykVFuZ2EY2YM6+LjYSUA2BC81sM/vUscOrWE/ZXXd4EqDm/cFR2lLIyu9JI
RuBkRetJ9X6ZPqA+v0SqE5mQOiC3ZYPSjZuJhk0uTioGl3FttSZZOAQUV+98vN+6xUCcJLP9YdId
XXuUC8n94xUFqYJiQFoVbf6YtDp3j2IKYohmgmsRsQv8MKUTd6MTaK+B6HWa4+5nQMyFwETFWNFm
ALValj9ZsaYeQeZSXs1N9ZGCfkNgF2clCQTVDTAVW2jpYtm8egnNXIqGINFW6Ssm07wu7HsHj5NO
Ihc3Wm45AV7w/nwtQWRqYIAHvRS6xXy91FLAEJH0hatNJsbUBmeIPFKAFa3+0wEr6FzDKSkXBj1W
WO32eBib2rYQOgyJnOy8iBxTmZxSs0RtuLyPBg1STAohA9SRypx7B5nlahhTWDRD0SyGxgZ50MAk
2GiCleOdXJhF+g3EHJJTEEHcOwdQsBRemkJmety1lg+Vx8o8QcxoAgVBLXktWg365SrWBK0TnPAF
xQg8t+KWYiLgM3GlAN0BbcAqXILisyJBFHrWfUUtH7cdhMZa5nxew7Bl7kDvlUzKABNGkasHH6NW
P+ly6XWqcigrkZdw0egJiclJSCixpIjxVE/SaC8wCt9LrsorWf+M43/CofWiTDS2zzmUQUeBWT+q
dqbrrKcoUiuDFgmmaXFxL+XatVV/31487jdaITABpJbnJswJEKxkgPbn4CxK9wiWst02DNcQqJ2h
LZvAI9jxhC4u5nwAnaTb2uGDbE1PWix6dKW75sINCDhVocqpEvAZne+qMsb/nZcGnH0KHoNywYz0
s5Uvnl459lNR+CADs/Qb6x8ZzEFF3u23DeTtaTBKgoCA5h4qW+Uq9LYOjBlsL4l9l5gNJla+4t4P
5EWwp3kRWKM0yDDTBtsHs6UbIx8VNVaAo1k3KGh4U2k6AYTjCMn2g604cS46Yy5rXQiMoONE5zUW
1gJt5vnKZqAdL0ZdLzC4q71Bm+xogpL5w8q0q6ozboq+Nd1Fj57NxnqMx2l0jDT6H9K+bMdOnon2
iZDMaLhl2nPPY25QdydhNmDM+PRnEZ3zZ28abfTlXCSK0lIXtst2uWrVWvKOax3ZB3m10zWu+qWo
cjuU1efrsz5Znq85KCYQ66H1FnJZszXnpQ5NnCFAaN7Jtlo7aBULKx+0RYE+acs+NdGKHy8tMyg0
VDqdaAD/z+M+dGbHBg+Zw5TQDppPCB2ycnTidGWZFwd2ZmcW+ZkVjSSzkHInaJ9Ff9eyHdFRNtC3
pXWSS7/s/uHuQ28SOoem3YNk9+USx3BeKegihObQhNO63JFAEFNzeWVYS6fNuZlpes9ebZoQSS2D
+RxQ6buOFrZA6sq0nq47xdIWAacVlmnyV2WuW2HGdZ5bTcygV34TRKecgziAbi3iC+ZFayoZiyM6
MzZbqIjwos6zBKeORuyqOijxpkYX1vURfadUnHYgxaBUJO4BLZvHQFlhdhUo68AhP0kqqnZnaLbR
cuCm+2SnFIGvd+g+karG1pPUkdlXrrMT0oN+i8RqW3V2pf/Wq7Vq/5KXIpykiqXjblL0mdfgmA+6
JMKDjgnqCugphfLvtKw3hfzMRkcqTmXuXp+Jpemmuqoh9WNZ0NyabfiSSgKNIBnWtsqTbUUyzUnV
qD8VarbGoL9oCvOO6N1CB+/8ytLgRwGzMLiCjydrCDDV5Mmg3eP1EX2Hw8EGhRXkmqDJiED3ck8g
B2XkZHoVjZAGhsbtcyviU93+GoKfatftzEhEtt4QR9e6RznuPR18Qa6kEHA9NvLKg3MpuDnfOrOT
Pq3DupZwWQO55ku0cRgqr1FxFPGz0v7LSfp348wp0KFiR7oshKlQfi/NbZ/ec+WpWiP2Xzyvz6zM
No5hdSlEsWDFMndW+TqUt61kt93K5b+0D6YmUhw4eByhanK5hFqYtUmc4xUWqtCaa34R6NrDGq0B
/ZNiX1aJYw5rgeiSf07dJxYY9PBemW+FOCmUnFOcPIjiPSur7IQDT7nWvvynpDu/Ys/NzAJEIQPd
DbEp5ki6Qp+bVG/LbVDHIvFanQ6PGmqXgQ/eD6bbwB01uVvKVvuBs6pzB0sOUWY020xyEBLIxYMJ
IaaXvpHjxJaC2qJuJXG42hB1xcHiBf3Mh9F6aA2elcgEyOZjEiTWfW8AQ97mQf1e4bckdgJ107es
gqyFiIow9UNJa4WtgP0MNVqRlu0975DpcrFpazTAJhX4TRSVpH4X9Srzuq7Tap/WmYG+8lF1a07L
uzKoRrD9JxnP7KYU1KG9XvoVOgPyUAAYUGsFy+w+akrLHqquurG4kEfbMHr2UwLP/ttAUhHbMa1I
bANNi1dVr40IqesqbBwtKRVjn7ZUdRUakseuavvk1GiDcSdHudV7gOp1kGrrlewWVAiNq5RqaNiR
hhKSloH4CuAEErxEpdXTU5Qr0MlKOpXeyjznuyjk1O+TFtHBoJUJ2WjMAtOvNST0uUsq4GGaps02
MheFn2tmyfzEEnXhKLHWHdqw7j8CEiWN0/VSCU5EpcxWDu2lTXjuQrMTjo/dCApnbI8cAPc6uGmC
B4qkj5muXPzf4cw4Si307oI3AO93sHFc7sM6IVokTwnGob9lxRZ9Zgnxh+oZDb12mRwCulOl7fXj
e3EXnpmcRTS92daUSciI8Ch3SqWKkJ4o78NyfL9uZ3EO0QNGwE0I7sB5DG7V1diyDHZEz7ddpG2K
KnlOVOOhbLqV5Vqexr+2/vz8LErrBwYVjCkVPBpb2fwkw73QYmcwP7TSG0evTqE7tMYat/DIQGIJ
b10A26dIYg4jS0kT8rgG2VNmncLqruhOvP8Kow+o2Se6P2DDxk/Y5zYK0gpwtIXixumbyD6vT/P3
k/zyK5RLD+pkbgYiwle0UIpCSyQfUpeR3gkitytfo9iJ65V363cHgkVUsUBGPDVlz8fNdJSk40gw
ED7pTllJvhabuy5YM7OQfIUdRGrgITYMBf+4HFnQtUaZjQVuws541CxoVkCzYysia2+oMYT9lLRz
IhWPPBHzXVyAxRN8BuaKa32PL1AwRKCDvBeYZ5GauvyI0UytMp4ysXFdnxDLRpsgNxtXDGiqscYB
2Vg9Uv77qTCN3Jg63hE54wMujQZyn+VyCqN59RJbv9JosFWOlZTepfyjHW6AOhjGtbrN4rKeGdUu
jZI8yEKuwZF6fdwmsvEmosYv+Kqa6bfmFzBPIakCyk0k71F1mw2OTCTPBQhGwMyCBsD8hltPOaKN
/NYEGTn38vqUQ5b2+ib5fhZNNlFGnKYUd+8sqAKvX2M1HC5b5794nYJi4iYIBptJv67bWZzDMzuz
zRhYVjFkFGPj9b7IPkUO+ZH76yamZbiMbi6HMps+DoI/Xc4xFMHvR1LYPQgfrltYm6yZI5hKTaG5
jkGkkFvFTbFLY/OeoudaadZKeIuH19l8TfN5dm7npZmgxILBMPNWoj+l2rDHHm0ugR3Ix04O7Foo
/zA67CgTPddgdgM71KVJS62avjORYVaEBlq+2yG+YW3sq2sI4CVXOLMz73XsolodSAQ7kcwOhsxA
LJq5I8Qnry/Wmpm5Z/dZqzUEZhogQK3O9KKcu2Ver2RbvtOFYdfiJKIGCPWnvviZnQ6dLjExkXUt
425EEaULNF9BE9sAFWeh5qcU5Cp+aVbSTUzi1lP5wH6YXd4elHqix+74sIY4Xho5RW8UVhLn8jca
u7K1SismGcQwDDAQ8jyrnbDqAq8p5V//MMdnY5/taqpyDc8EjN0M2scikH/WVHNp8XjdytJeOJ/h
2caWWT2WQ4CVpN2rBXCvXMhOUN0D7RBBCdJM31C2v25xaQbBp47mebDNIVCbWQzLOC0jBSnuODYD
P6mIvi/UNkVtM1ujjlg6tUC7oQIugosUwe7lrgPPrQiLyVTTqEceFHcxM5zro1kIAoEQBVUR/BRc
+xAmurQRBWkiRoI6RwWWlpAD5bNVyFa0PnqZZOtOMSJbNCto26WzckL2ILEDNwR7yaVNSbJAuNMj
ua33EAqRhZONwy7XNM9gYmW1vicJMTyk6XV14t35JqdJU6viY6wwVBRze5TcsQ1t2Xjnyol1e8af
r8/m4sDOrM2yhDTvxJjnsBYhbWxCUYcI5FVqu1jDKy+eLLiREUlbiPIMfXYgSyMHfes0rkEnYG4Q
vmrlbtzUtqglJ6Gy2w2vVpc5Q9Wfgoz6QTKseM7SWPEBSCODZnrynstFzPOihCIKLrwIr+wg/2rM
yM1JBWRxvLKGS3ucgqoCZOATdfa8p0lioHSzpLxAfVFt38gwdhyCDDIFk2itmR+FMdS3ehx2wpFQ
nsRzEDHiP3yCibq0hqMT4Kq5x8ajYbI8liZIy21rdv5EtQ8ZIfOoJruuj21K+cqNu+S4kwom+LVx
IaIqczm9phH2cp3FIFwzP0ZAqaW7vNbsGlhu2rthvdbLuhCxYy3xLpl8CuW72WoqkHPP0TqGbEFj
Vodq0EwwxPIIXepaEnsqsiAbIcw6WBnl4nOFGngoQKRtQVRQj1sMNKXIvrLAVtVuE8uPlWX37Ic+
3MbpbandGsZmrIR/fadO0zcPCAFmnWYW5w+ZMyfJJm20sDMQEEofkgY2RWRHWLjy5lvI+cqIlkAN
ieIVFJ/nOAqDB7mi51hEqkQ2h8RVcdcn90aOnNomMrakPiqKP8aa0yGWkt9zshLnLBQU/lTyADqc
XtzEmDbxWahYjDJJLYlwh2zqB7D/eu1BPhg7Zmvb4Ng6jUtccqA75eG/zu5kFtARJAQBapu/HLow
gHqLqnEnrsxXIAW3cmGczGhVc3e6KC5X8dLOLMaQ9cKsONh/JzXI57p6jhtrZwyZC35pXGSv/Sht
lLZ5rOPOC7vaLkFGDEzu8/XBfj+eLj9idptpNJfjjqgcYlTqbRMAba7VXpJpR9DsAitreqjZuAXM
Xzf73YMvzc4eHG2q6L1WwWzKVUT8KiTbqbcq0b42uNkxhJSBCFsLVnjmmBhG/6zCVdW3IfjIIAIE
6o/ro/p+q1yOauawpDDSKkLs6HDNiwLXiBxmvZJhxT8XrejA+0KRTgVt8GzJWBYRnHY9yvfqkfQb
HdLXzUmV366P5Tt0H2EiKPj+Z2a2RMOITpl8MqOdxjfa2OpnQmzE+nvxauzEfflgIBj5tdb4s3Cm
wuz0agdEYQLmzsJGNDvUVJnmMC5euAYQ6Z7/poZLldu2sGnm9i2ybdvrY/1+f1zanEU+oahVOpSw
Kfd+mvzu9QYkKq9WciNWKVC/34zA6E4QLhWXIyjpZsMrIkFzXmPT6+aJs1MTnbh2K8oXdbxv1wDV
S45ybms2LPSsjBBkhC0tixDhe2XgQnbOlrrd9elbG9Ps+o1lLS6MaDrImswretQBip+xofgJgxwB
A7NOY3rXLa6MbK5eNILTs+LhNIvlbRH+ou1zPCa2tXYDLfkFwjMCTnike9EHcXkBcZah553qMANB
QDO7Mbr9qLd2IA5Kubk+oqUD8dzUbK16LeuLxoCpNNkFxQehOz389f9nYrZMrCi1CugZDkmyHnWV
O6n8qvCEuW5kcWX+Ttk8B2LVWpoHIJl0tLgByzxhHJBjHYifwDRuZStYkwxZ9L2JsVgGc78OpPPl
EoGhxeSKASwTyOdexiQJUQ/oXd4NBwLq7KFWXw3rv4M9sYeRpcXTBVHRtwDBQv0m5F3AQcXLgVjE
RSKcIXIz7fEf5hJkkogwgff8BnkOC5lD0Zxyx2LdLkMKE2WGSSOrHFacb5qkeSSC0xzPAyAkwMs7
uydj9EjV9YhJrNqPujwA4WGrxaZPvZa7qEXKa8xEi/vqzN7kRGeBXV6ysFN62FPGbQGNJ8UNxTuV
T6xcoaD58477NjL4hoEODAPP9fkOVuIOJzumsDtZN8hFyK/pttzGJ76HgJFTS3a4C+8CL/hlNdv0
c60bf/EyAwT/f+Znu1qto5pYk/nWL26gFA2UP/vMDtImdustWj7/q78g0wLJDLB4A1Ckz5+aUAOT
MxFD4LOQN0DQduIUgEJe2f2DFaj+oYkT44KG1mzxtFRXhhGptyrZ9vrRCJ95v64q/p04DtENHo/g
icYD53tr09BBuDRvAZcb9qBq9hT8XW/kg3qj7C1fhHaxqVWbIIVlR3u6i12tdg7oD155BH33VHyF
CQlACB0Sisaky8EigZHkcoPfnXE3QmuVbOelHxV3JV/x1O/n/6Wh2ZbozDBCwRHD7dWvULLz1qX1
5/WF+/Oxl5vh0sZsMxgtMYWUYjDkXhwrx9iZvrppMa1QOdk20GWInNJLNyDFsyU38fQd2Ziedlp7
Xy1ElpPUJ6D5U2fK9HC+nFRtGIOO9Kj9hC/8y/Dkxh5vjU1oS7+ox7bJq36S98MKzHsBZn5pdLYV
Y93qY2UyKr6ALHepPW75EVLOu9qXfvCbYXt9spfW83yMs3tJNlOIX7QwlwzHWv5ttF/FGmJhbR7n
UVBTKkpVj7DxUu7ME7XzewjAETs4vlr7+FGc5NNKIWplUPOu/N5qUgElu3oiiEj0nUo20lpk9/0q
ulgmXbn0DcjN0iDIYII+qq8IH93Sjp/Yhq64wx9i7/leOFsfffaI6skokmaY1mcH7jP5CN132c98
7Ql7wSt2g99sn02P2SCKsYPYX2M6Ur7HLZfjnL2uQiMMtHpyx84LnOio3Qg/ec89vK4O/UO7FdiD
FHuR7OLdze/+TrlV3NGLPwM46hqt2epczA65grBEDZAfw35sPNWNjonPIO3lW156TD7rt/JF2iQ3
j9Gpc5LN2ttrIctzOROzkw/9uLqeTisx7A0v2JhITh6gDrGV7V+QpTG/0nfp3tyuMT5M8ztff5SS
ptsFDVDf1F1LqRqIkE3u0JhsMpEfeFisyAEs7ZZzE7MTJ1QT0o8DTHRSuy3LcBtjt1QNW6nTLV1R
uJzIxOQ29bHMPJmqmUA9FdFo0ekfaZQjn5JTgE0j/aHrhOkzXVm5SJb2KNUA9QW+H4wZc5SGNgSm
UgXTew8J3Sy8GS1j07ZeNO6gc2gLbufpysHz/VWB2/evxbmWUFDpZGja6XVUvIQFtFur+EfLguNo
tGu55KWNOSkPWAY0h6FTMbuckEFO42B6UKBj6JCG4sHIQegjVcZT3wUPDWldpOyfr18Wi3vg3OjM
VdBAU4GCFHEiDcc7oOxcIze/zGR0LPpjoNRJw9gfOLZGMUj3RlHfoE1yQ+gzyQLXgh4a06lfpuHD
9c9a8Cxk79EMqUw9bd+ev4UecnNM4hqPDgBxTgnEuWnpGnjQQw35uqmFSBm5e9S5kPKRIf0wf4Lw
AjFYUSJ2jZLAScYvq5RcuS3tMh78GA97qhYyOmShLliMD0xPVuwv7tWzVZ9d1xUDjjrIsQCyGP2g
4TcTbWARVSsLvehcGImBuigej/PnCODaTWP2OBLy/ochgCQaQockUCa4g35ZTdeY2RcWkExiOyix
oZ0ZEk+XlylIIkaSmBhVlr8LlfmmXN3n42/WoilGX7vSFsd2Zmx2c1eWEdKqhbGgzj2Tpdu0RjnN
MaJDLXYy6mvXPWZxxc7MzY49DiCezjmmcgyAem87L9GJ08fSygNgbVSze7qRDCK1AY6DHiKhkvoR
xa5EPuTktTUPdI2jffGYOxvTNOazd3HbW9yKa0xhkSk2wlW3Ej/Dnu0y9CVdn701S7NLt5YYj8n0
4jfY7yL1Gkmx0/qJmf8dsYGDG4eoDEoH1D/nBXpQBmg0kS1kFlTNBuzvRgC4EdXp9vpwFm/zMzOz
VQIZIp7DJe7AUqTEDYpY3g5dqHrXrSz7wt/BzJaHxRqpzQaDMeqjSaiv0re225ViY0hoSXq/bmx5
hdAxZgJOi7fwbO/qPRutQIJ/C1NyJIivUPSNqRW1I6asBCqL40KBGNVaoKPwqL90u8roZTUwMHsK
IO/ceFCrVwot6bF4SMGDJa+BzZZOJaSlgfMEJwGKp/NpVFGP1iMc9YzrdspveBPZRXk/tG9c+880
HwB8ycjRAW6NPrg5IJlpCPEThlxFEco6ePpCxNFKEm9Yqd9lYSKerq/ZkhuCVgRF/glbA0bxy4ls
WVFouQDJscqhxaSEN0PY+9dNIPGHXzKLXCEfAiIWDTkJQ58rByWFmQ96mtaOieTWXk+S6J2GQ+rJ
ogNoKFPS9IkFUucRNSx2UqzmX6IwDadVg+KxLc3oKQCS9T4cJnVtJgnQacc6EjmmdOxU3t40Qu6Y
jeIkpqlU0wosr3n9lma96ui1XL4pBDJeTi+XkhOYRf9JJEl/qNGTfsMzC9LDVR5t5Tbsf8WNkas3
faBFu5BOcVo2EuO30YuidtUsUnbl2EteF47ZbiQRzV1hpXpw0NIoOeol6gk2GNl0YuutALnk0A8G
dYmksQ4ayoWlbAAtQddsMOZa5CVyqTK7JrTGM6KLOi8jRuvhJdn+bpvequ2IJsBFg1bZUp2gG9lu
kNX+kMhSfqyzvHsyIcD5UkvVs6KqdzDVbvuCoad+IOPY2oJaoGeLlBygs0BRfXThZz8aKkxnlMvs
oUF9dBvWlgz8udJGNutRMYa+QMxLTzNSqNYOOTE2mp6pUNggyU7OQLScyVOXu9rTPTxJ8ljL653E
22qvt625G9Az36Lm0Edou5Aa8ZUGjRzutWzMHHx1ae65MOLCqzROQd8V9YqTj5hyGyFbgPOCkQqq
JTwtbaEO5aPG4wTBa4rbC/32L3nJB1tIluX3LRi6oBduQOVKq8mPHg0Zjd1kxQARZyvsa0dGe4sP
fEACEbWyDR+bsRbmY5b1zeC0OlNeWSfyban1pewYY44GFlkefhIaQpOIy2Xp5VLaPg8W1syVWWAU
AERosKlwPXrVpLQy91pYWU+IvPPtIJpaCey8CiZpISCHbBPQGnPL5EYce6WkbF+jvKC5A/7fYxWJ
CruwzEC3wRYEKraCWXS0m7hEhkftitZvGNNe4hySsU6dMbaXckK2ZZDybV+BF8fkIxCv6OTR8GxK
FQhCpGHwpLeq7LY9EadGFb0f4STb1xGrtoEkrKPaZbEC22GauJSIcCuyLnkAJn/cqR0KqsCzxrJX
BGDL1foxtHlptYMd6joo3cuMtruWpwDj9HEvuxP3wG81bsPErtsY4UWrgFMRqJLgqEpS9kho0f0C
mWXsDdaY3g9dIbYmQGm/IqkvgW9JzPGQsiRw81BX76talpw4Rx7cVjFmX6/alAA4FvIf6J+PFRsa
9OG7kiSoZZVxaXZ3AWP5ngcZmHpMIrJ7rautR6FU4V2usuG9G+qB+iRVrUnSOmDbkUr1MZIzigsQ
qCUvF6lx35YZadzOlDL5KEhWPuiSYAdFMpLfhY7gCR1MFsqAmlZ3HvpqG8s2UrPtHkXHsqnzSeyN
kQ6unucg5UYTwrByby+0beBhjIZ+laLDB0ChWazYWTTXzTrH2YB94UojcEmQsBqo5VoG9XDrPevV
Ly3j6CPE6dnY6f5zCAuXFSed9J/XD/AF8Nvlx8xilZqQsg7T6U6CDqHWPoEqx03oj75X3bEJfxfV
VxXqxyhAOCZAs7kKllp8ap3Pxuz+zWQpM1k/JfC7ZJ+Adb2pIKJQKw7Poa8QyFsNDDRGBkAcyrlo
x35dmYDpFpxfYFgMZCusCV7zDf0nVYlCLVxgBv9MIyCy68hXWf2jyV4Lgs583hZAThehm5Xgui37
lUt6IbBCC+tU8Ed7PJqvZ8PXAOjqM1rBvKhudbTHY6vsW7ZnqFivjPR738PULfvX1PQpZ/F8ITUj
FQ2vHbC0ubHlkaTykN+0OYFm+4sRb/po3ygrsfBCNAe44fS6BLZRQ9B9aTRFu3GAch7CK9yD+ti9
oCVyO47EtC1GnZKnD9LwcX2gCxEdGr7B/UEsFEtUbRb3RKEkjVkDk3EdOx0EuUMIlErSLsgckWyu
21qIsWQVQTH0zBHVQ3Xscngti2qtVAckCtQvYNJt+p8lOFDQPTcwze/ZouEYBJ7QhIFGVDEUpbT8
hnXBW5akA15LWeVeH8/kbvPdgM6qSTDwT81utlwaqNw1ro9YrvaRdy9R8hoaKxnCxSn7a8KYyRJE
A4hLpQ4merV3jR6sWWsaiyuDmAe+LBhBsanAQsM/zXbb0Od/qFFPpNsQlkeFE2XqPym0s2VRwQs/
pKmM2DqOcttscNeDZkCS5TemlFBVEvcjpEghKbGGaFjaT8B5o94JykD0/s0WKFUzUCERpXZaCAMF
+SfJPcRsUoQew+ypJyv5hsXrAfeUpv1JvBnz7Svl/SChTwXH0w/mohUmu+Wv8g2iqF3xsxL2sGJv
6TREhxT4bkCmi6bw2XZiTdXU6nQ1pvJTVXjZ+CnRQ792Ei5ZQbMBUPOQP8SxP7PSRHjwERX+kbDb
mjtD0NuVihDivwPwwHd8Zme2d/XSEl2cEowmj2xS0G09ZscCgWrGyErBdmlTgdPFRLQ17dw58KSX
eKcnEdwC4cYxM8fjkK6d5Eu7CqxUuKem5zIelJcn0dASDaECXAG926HdGgyt6D0k2piC0vv1U+jP
q3F+DAEJg30FTBp6d2czh+dGJem5hajE69/w8AHM9yA2FeTaxkPpx47xGPjUo8+ov9tDYfM9W0lC
LA727ANm26yzeJpldPqArAa5+J6xX+m4ctYu5dmBtv9/o0TnyOWMWuAn6dMRRqQtwv7KO+We+Kyd
YJP5xq74Cp7qu+6V/1hTF10qPsMuaDPQt4RU2Dzvq1Ot4UxCjavm9o9xS9HE/yOSnXD3WBFb2eap
swo9mZzj+4L+NTlbUDUcxy4NMFTitDt5GzaucdeigdWTHend2GoPyV65ke7Idq2CuxhtT5QPyO2B
kd6aF6QUvRwiVQRo7dz0R+UZKaTEjTfBFriCjWIDsBE/8k13eLnuwYv78czq9POz+2GQs6ayEglL
29+lRLcDZaXvZ3LA7xP6d1iTA58ZGM0Wb+MQBvgRrHvtIfnNXmLfQtfWz+sjWbwCzidwFjYyZtRp
rGECcwgi3og3dow9CcBKX99Ye1Alv163t7zz/g5sdsyEURi3AiwUTgiwHrj4bQ1UPFn3dN3KQjsB
mMDPFmjmkHgfl1RuYUa4+Y1uE6fy3tDWRHbBI/E/6m28MqyF5rBLg7MTRTP6uG0pDKpfAPTmp5E4
Smc3b/VTOLrq2vCWYn0kGBHsa8B7gaDx0j00vZATWsE9gOAXb/VGeQec5WTe6nt9zT+WblPQ+mE2
pwAfj5hLU3VSV9YIxg8HmbUH9bF1gXQUx+TN3EUP6ENrDqYvPpKNtXJHLG7sc7szv0T/npqGKIk6
8lfqRS/MjXswQ9r9A/DZuqPcaD8SySYbsFmtBCmLvkNVFU0oyL9pAORejtiI4yoqUgPxZUKqbc1S
JKt1MQyuFCUStBM6DH+sUAgqVT3HuWpqyeNYkfq56NBNFuRyvy3UkZ1KXpLCu+7YGmzPz4Xzb5v5
tRhNzsCbgHOBtY4C4rlC6vzrJhZdGcleOj17wIowj0ErksRqZ1LENaOGHKD6KFfvnRJt07x1SgZ0
Qf6rLMl9q0cr2Yrlwf3P8FxLBe5u1vGAiQ8S2e9o5DM526wMbtGd/w5urpASGcj8TS30Trcvj+i0
RfoF1yR5NiM7/HWUTuNH9ptAeWylBLZ0np/NqTXl2c/OczEWkVwaeg1KK/IiSmUbBvVmpMDAUS20
0yp0zMq4q0vt/fp4l47bc7uzgyJTOZA/BFOaS3dV9llJe1o+XzexOKMaWuFkGSyxIAK8HBqrht6k
AWY0B6IA+Uv91gCenLxdt7LoG2dWZo7fxJKWFsO0bvFPs9w1a5D4xagJRT202QLR+r1vnyVVR+IQ
UZN6i0GAVs6mN+Suco2vyrd2zbZfq0wtjghPTMT1U8/Zn8zZmUuMBkMYXuDGaJUXqTumZGUfLy49
KDHRXDb12c6roRy9BGBPwoAaXgB83IOk6b4d/zshNx5zQOaiDxJvOqTSLle/6yKchCBncYb6oei8
arjj6cqBvDgQgDTwLkHmgswdLJRN0YoOl101/HmL3wToDUq6+l/8+MzMzMPMMcfvnW7wKgFDZ2rn
wVYzXki+8vRY3C5nZmYTZmUEqfnpPh2giF4eU7prJDddewRMH/vtnvhrRZu9PTorZuCCgBWFOmNy
JPxHRl1LhtKWJw8rZ9vyhYlnI1i3QDL7TSBHyvRW66pIOM2H2XhV6/V7k9nqJtvHLijFE9tsXbAb
qCtn2/KWPbM7TfXZDpIZB40Mn+zuuw29lR7wnjsVjSNOwhOOeG+218+gxaVDI9XUaow+7jnRsUYa
o1dB9OYk8jEedQfEkruE/0ylcqWSvBiUTzQY/9fSfPl0lHdM3MNYvsFpSt80Dnr5Kg+vEdulrLBJ
sRPJfV7adbiGdFmOu85Mz9KrKpc7ShoM0voC+5D1Gj3KD6DfCG227UEN4KSSE53IoXAJXfGjRZ89
szy7IyHpgG3BUgFmPMALH3JxVBtQ493kybGv1rqtlvDMMkgmQRoMaCEwANOpc+Y8JIlqsJtjnDV1
6xOIeVEk24/ecEc35RYlx5Na2vmt8nDdhRbrIZM4DGo9QIKCSPPSrFqwKtVH+Kxw21ec/XbwGO7e
o5O1He9WTC3O519TcydKOtMKgxEjLN8az9hUN/pn+qs4Dbc9twdf8/W71Cc/wvfIXs0HTGHFt+Pn
zPTciYZOLZpplK0LeUo732QHesO278+BA3rwNcdZ9tkzczPPkaEbmvE/k+pbUM6+a5341NrUUR8y
O3ToMTvln2tA5imsuTbEeWQ1EWwxdFii6/aWS4eU3PHOlgzggbzr67h4/U2ZTDSiguBkruuC93GS
J1BPcGIL7dqabHfWZxvtrhtZDEbOjMyO0tTgorESHDiSHthy/4Aq5XUDS9M1oX5kBRgctM7NPAIU
lHluhtjcI6o1YoicMcxORW9Bz7PeMMpXqhBLR/W5uZlHhEJFq14Jc00S2JkW+g0/SaWfr7VHLyb5
zg3N3EDhfRLGCiau99VdUtjVVrd7tz+AfZsfAK7TfzQHadvZ7L5f299rUzqt6dkJVvZWhow6TGsb
/QsYgcIe3dSzPO2Wl451r/nZJtyNXuCtql6uWZ6fnSYXapNjdi3zI4/2GX0aMoAftk3iX/eaJd8/
n92ZW1pNp3dCwJAOeGLF7CLaKBDJuW5k8SqwoO6HP8B3fO8Cr/PGFFMMWzEvlAoAYQ5h9sq1HWRf
muRAIshCQRkCbAXHRHkCa2cQraT7lib0/Aumo/xsKQmIxmk3ZTFFfpsNj0AQ2MCyoOhqW8mawOvS
nALPg+NkKvxAlvHSFiVpPpo9QsN4uFWkn9DNVdfKpmsmZp4p8bpVpMnEUMj3LEECzAh8ELo6Kws3
HRrzM/h8KDM/TFuWlw2DHWFtrOyjkTyueGHxW9VPQCC70eDk1m2/pjO4cK/CTUDaCM5IhBDzxqSx
7zK8VWBV5pUty58tuITy3Nbkxz4AZHxNdm3hKLswNzvK2iLOMmDH8DAN+V3FmKuJxG/RLIvH3cqE
LtwCF6ZmrjHitWh2xvTSanOPi3Qf1oZ3fc3WRjNzDd5KVB0ETLT57Si/DvKjOT6yf3gyYiAGxDpR
CMFSzaKsqgMXVDEFBH33CBCOHu/YGi3OUprs3Ma8TUSWRMBEiXt5MDMXndKuFUIV1JLfBWj8lbDy
RDy6Y9xvq3i4vz6JSy+uC9uz23RQlN7SO9gm2htUT7t0n5XbIn4ZK6+OnkN9K9THodp1pauRe9VY
OTAXTqsL6zOPBL28plU9ZjcPNSciP7kV2WkE9YeCvBT/h7RvW5IUR7b9lbF+Zw4IAeLYnv0ARBB5
z6zMysrqF6w6sxoQ95tAfP1Zqu6ZiiDYwe4+ZmPWU5ZV6bjkcrn8slYtNixmS9rSKN08yTP16hrc
R8P8TgX3WQko2uIGHZ0b66q+fOFQkPNE6EYx5A8SSvUtR37YBCi1YBE0syTC5Ua71VHaHfv4seEJ
yrzR16pEw2lvfEK164HRVMHmXf4E5bIufcHiJqgKprlGBm35hM4kxkYDDW6tAWriZgsTaHVhj5Rd
HBLbBDq4XkLZIbVuEi3e19S6Nl3hZSQHTNDH31EMzSe4YUELs0xH6fGc5KUBxazmik7BXKFpMbws
Yl2hnyIWviUH/3ykTRBhoC90crwa/E5zeZuJkGevl0Wtn0DA2/9bHbWPR5ZikASgAgaCL3mNwll0
Z+y7O/aBSswjQNGta3rIn7ZuVbLqnlUvNkiqFe3i4tS7xpQZIoXM/mXY8QBkIQe0wWqxl/oo8+4U
o/i0K/a1l1zb9/jBLWz3xnzcJJReATrA7Xf0IQsH0GQwyzHHh1gPuf+a3QDxpbB90gfsFkNUvjx8
y4K68bSX8rN5lWyE9qvX75HwhT/Q0fGbthZ2WeaHdvR186aPfEp2KShX7WbD1a3FhieqLmyqmtrM
HSu15vs6AMBB+AYAfXHggfvJ+NTvgDEnwy0W93XjYkDtIejtV1QYp8aF1W1Goue4vmzb6zBuVNmq
H3r2uBR3uQXCE0zlETve2Wns5wYB9ncWDNY7Jus23oWrR+roSxY7nSTG1M1CvaMwQzbeURcgpRST
0m0wbhEJrVvVkazFxqbgoq4NCa3pdXl7h6qMeOSP/cF+wUMq82zP9NP98KEFTxyzu5eP85aai13W
yQh+gASiNQddCzbmUPosaAHpzsX3ZKRbRrVSvgVw4M/9XTiPmpcguK0hTmpfpsTyhuaqdQ5FBIwr
+uLaj4DV8NJmQ8fVyIuBFgoIeyg3LIcetZnYQ9VCaASYZYl0PbPrJ6BLGNUWGrb6/LM77EiS+pIj
32hZDTCnKCTFKDylgLAAw4jubLiBdSFAWgHFFsNkyuL2SlnXZ5Ze9P7YIxRm9Z53bJ/oXXDZMs7F
ABQEM5RovsJYlPljQOZIl6iOeBzlaOB1wECFBs2Z7VpQenmJsDYKAyupQYjCmIHiJ0RW217Yf2GM
WuqYLQppvX2Xxh9uPlwTfQj1JNvx7HfH4r5GXc8hw1WlbzGCnt8tP8BPgF4E+EXMdasTcqQnMzgg
JRsIryXfp9z6lIn5L9dxTkUsQhvCJ65XMxp3BzvbO2j91vM8qJJ6w85XAvNTOQvLMEvs0o8GYZ7f
msnnEZ2ak/3UkSBrru2Egxb+TYu30O3PT5cSqmptNnBGQI90un5l46KfrevRSTmgf62I9iUfQqci
nsa2kgVbohY+ebBsKWMKUQmzd9MkcSuoPnb3AV3oGzmm87tWaYXBOWbDYZEltCoGsVwRW9gyLfcL
/tqX+1J0XuR8bovfLLbV/Lqu2E9pC7/RxllHEVWg/m/c2awFQcmVm6ReZm24jnNvf6rVwtaRUdCd
XEIrGRfoih+9tP7d1bvrKfkitC2Cty2lFlZfJVVD8gpKaf0uBZNH5vzWR+NDt2X2yqpPne6pUgur
J2XaK54cPKxl6gZNHGXoH+6femd8i8l4P8gR/eWSzje5zdFycNlLrgoH4i8qjio6XU5ZCKSbdKOA
cAtMPRooGKd3rbtyi9Sruue8/j3eSgyuxGVQ96fEpbOcLQP1omFEk8o3gGFfkx0Feuineif35acG
ETA8dKjfbD2ZVioNp2IXgUKMmorFaiX2Ff3LSaAdIoAWja/0exGWBwkU6cFvf8f1bW2cxNV7CK5F
QRYYqBst/AuaqdMKhXY1iHnnGj24fgPptBuX3UrdEeodSVm4FvSCp6bRQQpvQwtQ0TEyaI6Pbv5A
B+p/XO1iGTbc9eBFXfFy2YZWD8qR7MX1VxaOSDE5gM7Ant7IHEL05hZkYWGb2ofLolYdwJGoxS4W
aNDmdQxRpTaGWjGHRKJBt2B+ZecebPzzZXFbe6d+fnS3TnVUD3kJcYb7tTaeKnCTbg4ObK3ewnda
uSvbRKrVa8G5VT8V/SF2rtm8cdBXVQGpCuCgMQl5liABeG6fAG0KrrO8ybWgrd+TrTHq9ftbTT8Q
Fdyd4VY0SBQXjCAUsfovBkNtf6zx3Ji/zlp3Z7lkJ+b6rTSQh99iSFi97Y4EL1x1ila/slK3XWru
O7fxqxmOpAfgAwJzG2k2blsbyFCrhngkceG0MSiIfjem7le9Rt2IOHvOvk6ReDIazS+ovtFXoOz6
7I74Ke5sNqfUk0SoC5b3ml8PMbh+5i3aqi0ZC0dVtpjMLjAS5lPsGsLZyNOlvtVysmrtR4os/BQe
iRYd1NjZMNRBKnTLjwjbzY6BmAG0FpeP70qfCbwimgQcpvCJ0Rd5en6brjEkkVg2TEJUc5hWjzz6
GnW3NH7pTQqu4S/Euhr4Y51cdcnXDeFqvc737KfwxcEGqlJVpgOE0xzzqjeU3MX2F4sfwHeS589J
c2tY6K/ZuG1W73M1ukBR5UA4tNB4bmowNaYQCnoevFCNEHP7wUjIrraArA8Wndrhvl5s9g2sKnsk
d6Hs1CVsslWwNKe3s0zx6gfuc8Tkbqpena7wDflaJoNfsVcL0Bt/Z6WPhC/CwqHLTWdWIXwPpjON
3lXlvWO9S46BAud6cMImCuL2EDlPl+Wu2vKR2IXX0eI5dhMBsRrZdZw9NZirt6JmbzivlwWt+u4j
QQtng5mfsQXGNN4NTnIl8QJiWrmnmbtxRWzo88O9H912vLf4VFtKzORGXjNOXxJzxqgvamXDVhPG
+pv5p04/fn4kLMloXGcNhHHyu1HvJgAuxFcRBtwbzQU4w14f9lPnCZyRy2u5HgiqIRtdtRCB7PfU
J1QFepWcGBFvj7aPWER+NsUB5VrIzAJkatWB5BjDF+0V1fmOYqG12XnOAQKfu6/S/F4Xw9XGF62f
nZ9ftPCJdVsAgbsVeAAgrQNAVvEgcr9skmsLDF6OGWodCJL7nRtvBFM/Cl1nHupoKRaBG8idqVUy
LMXcfG1jM+xttOlP9oMtqV8Vzq5GhtrgT30hrwWbAEGlX1lJAUDHZyBzAPY/emns30b2VU2F6wOB
mSTXwsm4h6bzsK+M713e7uIYwBGVAY7fruQeSKT8sXE+XV7C1dv4SJFFWEhsYIJIC4rkAtNLVzF/
b4jhUT2IJ7mxW+sO9udmLRxsG4FeKlIPpobc9OS5i6ZQr5+M/oHiTaE5HnFeLuu2fvh/Clx41rjV
c5uOsI6aRh4O/aHTgaAxTbvLYv6HA/lTztKJlhQUT6iIq04G5uwa5scVeO51f2yvsswvhiEQs4fy
QbghWFnZqRWCaRhwMKpN2FEoi6cHsnZBAUV0BMB1ettFGAGj1zYsHs+Xgf+WIRczcV+Ut1MRtBjn
jcYN57ryIIV8NScD5LMVnFnNBnywqV6GcYMUcoekzD7TbyhwtaKGgade+k71iFn8FlTdc4einhnk
yYMuy/3lhTg34tPvWFwnoBMGxFGD70j6ud4jIzB6fEr0gJbtQwScHa8kjtyQeW5ckAnqLSSYAOuN
ytTp2o8zwaiOwhMe3PucHuLmJdtC7lSffba9qjnUwpyfYnY8FSHmzmCAykFuCKUQKeIQvfO7gQGU
x0hI4Ea3XYLu8MtLuaYWEK4x+A/4aeAHL0xKQ/+HPlKoNcl7G3gdhdwDauiyjPNwGTfIkYzFuZxs
NyaxGrtFSxzTYDY8///UYrFyqWzyaFKbUyS+QGJZ3jf522Ul1EcuN+dYiYXNDcgMuJoGEU4JmsXB
y6OdHd/23UaX1JaYRQAzqn4cdcz8qbkzp49q/BIVT8zcyMOv74gLiAlwvOFyX0gppD3GMseODGT0
+nif9Rtbvq7GfwQsWQuiVDJQY0NALZ/bNiyc1yR6JmKLMOr8ioFlERtD1pjLAa7b4lDGTgpCAbVa
kYjNygPHHBzvXEfWh82H8ktsadnHTOv+ZY44alBdnkUbr4iVgjU+ARD/OnIF1DmbKZ+5TZic0SnV
ApG+CaOr+Fcr9jrLL652+avll759fzN/mM9OML4xD5lszLsCDO6yda6UU9VnUAbmBnU/LEHkzQYg
cCAjRGExD8j1FKS/2l+HPUjbveI2q7xy575of32651QmOfVXTBM0aVw0V+A6ssUL2aKFWPVNRzot
drftNQ6sLPz+xLxt64PtfnZ5cHndtkSog3IUWxepO2qUQYTN7jXrKmaZR7dImFfPAtgUwb5jqoTP
4rAJlgKnjUNG0bQYCf6G5+VUAZ6K7S/rsiYHIC4YUwK1lzoUp7ro2TDBylUdW4BAns2ZeM4jloz+
wAby25QlVbVhdWv3MFK1YE0CYyRwnxerh3RCZvYtGt3cHJDfw++xjaGlClbvCM+i05fL+q05LUr+
wLi3bIwXnOqHIk4zmoo6gE5VWDAbr56tqu6qQgRXMLANYXjLsVAH6K5mYeMGNsgUlPYOuIBeC4oC
8532z5e1+bHtywvFxiAeQHqBhnK+XV3N87zr1dCxe+jfyJ0ZTKAifhvvMzTfeuQdhOD7+d72Ppd3
9oN8lA9fAfRxcA+OB0xowEpc/p611T3+nMVhbkbQfiY1Pkdt4hRhAEe+XpawAokB5M0jjRfnOa0K
k0Q9RJh76z66q0L9sQ+cg3NfXA9ftUBc13e2l4dA9zsUtyD7jQ6XP2DtgBzLX5hrT7oGNRzIV2h5
eX7L0vuo0oIKD62/LghAnDBWHAsAci4steR01Cs1wUzixEfjQ6F7Hdo7Cnp1Wc6q97IggLqqScBZ
nPjJaQrZzQ6yyMmvTADdMMo9aT9dFrJ2JlAs/4+QhWHYiaM1vRJC4VTSx3l8zsUrXiLegJ7gy6LW
bPBY1MJAqjgy8plCFItubTfflUOxsTNq5ZeH7ljCwgQikOTUmoCEkb4V6WFKHxArGvXnDgAe/K0a
N9oB1iJ6OGQ15oYwiywZH/upaytuATMkr15KM/M0Ynpt8pHU79T5NS03zGF1+Y6kLZWL3HxETgj1
eXnAILRWb2TyVxcPNL1wjiiOYLT21AFnACsYYwF3b4kvfXxr6vdZjXyL+9VBh670m/H9sjmsmvdR
aKV+fnQ5l0KXBVOhFRd01yDxDZe5A4zixr25JUa5jSMxrVO4xVhDTG5dAaETvKOIFLfeWWt7c3w5
L07R3JixFhfosSvHL6K+1t3Pl9dqzbcd//7F0Zkzoy6EmtExukMtfh/BF+7KUBRbpY81b4DxJlxb
yAMobLrTxZKGwXUgeAMFZwqMMfEschD6FRs7PIg23PXavhyLWpizlpQA3muwL7WJ9OacBWbypWFp
cHnhtqSonx/tvibsHrjFkML068IA/3v2xcZ8zN8RArQ1IFsBt5ssTs48ENfuXaUK+Yga36HE75Ot
GZ9VE8D03L+FLF6obYzOKmDPYOilz73ZTAOboLEkM7xkeLmszqokR3FkqBKp7S7UITWy3dxApOmg
T5JGD3w6RPoO48+XxaxUSRX2GMZ38L6zHQSap3szZTIlKeoVvnCo31jOK6eOR825Rf9i583IMsnC
ClG63Nud9nZZ+NqBPZa9sD4me7MaI1SBSTn7g9U+zq6x8Qpf86fAr8JMFkWO3VlGm3EyJyXsRfXo
xHA5QykC2sUkAKgy2uAqy7nq2ygLCGu/lHQcNgqla4aP1yIMxkRMjbfJ6eIKh0TOnOK2cDgih7jy
x5rdRqzfeCCv2YpCc6MYxgJw+BI8Ycg1gJZOCKntaEdyzKqKKuhBuec2+8sbtqrPT0FMP9WnkdWY
1Cp2N/XOGD2jjfpnzE6NOpIcBU7EZWnrtnkkbhF7IUVfKW4l6AXQnizVvZwD+mvCJQ8sVI+n4JJ2
k8CZHoZ63oqT1sIKJCIVB4WBVKGz2DqzNCJjQneoHyEPS91PdQ3A16G5TTISUOOjBxrgZW3XvP7x
Q28h0HGHifal8vrWCCSZPon92ErLA2nIIxeonjYbp2+lS0e9FQD67yhEW1y5p7vJc/QfdqPA9I+J
Vkac9EyWgNqk16kNcLkC4drQc4+k+q7Jv6MnJNCrYavfcXWPATqPb0CWDHmVhZ/LI2Nu6A8whGy4
jjBhVdjM4+2wH4j0JqANC/nIkyIwko/L671my8eCF64cxfgGKR5kc6a4BPj2odQar582wsW1kwks
RMsAGSZGZM7QAWogBNo2QgbNCeco1HnI7N+seWsnlW0sQ250FYCeF5w3NmYJT3cyG0ZKB4XzYMSP
NqZVKqn7aZYfhNFdoev+kFry2a6/ZgaYR2IQSjbGNSm3BipWdUVTO2Y6mI7+VeWKj295jRAFqas6
qcFcbe94FXtFuwNm4eWNWzuZwMT+t5xl3nMq9Q5MLSVC1pJ/MlO+a4z61znSA0FiYKl+yHSrXW/t
EkGbPeiqMKuJrtyFZnQucmFMNVreU5MHuByLQ1vhHcin6NE0q7tpBFMAqbTIB5Bi9Ze7TNEzjmEn
ZD91PKuWjkhORcdbWeFFb/3Gx0dRfJ9Hf+r2AJ3+6+vKTCC4YqBXNVoutEyNSYszgqe7zb7U3RXn
X7v0Pau/Dvp79OmyqJXyHpSilIDcFDik+O+prfCxHCTcHFYUKeVB7CVqWuPeSB4MC4Q/e4bh/pp8
IVtP09UU7rHcRcQxZZmp6aJTA4/7j8l/0g5du2e/ftJeWbtLu137uuFl1rw6sxwM3yg+ThT0ThW1
5xzVGDIg9M1nn1m3FKBgxjedf06mDTtZO37Hkhb+LLfGiqVKEuI8zyVerX8bM59GGwHVShcTtu5I
o4WZxJNjTkzJKXt0yhoH4eVeeW0+9cjIB81jE/nWy2Vr2dDsxxVy5Fiikf+5hikyIn300FZfKlAE
uMWWVa5uFp5chmWBR54sE/xz51SCVpNCQrB9kPm97Cufmh57MH6Nn2efh81jjcelN3+9rODaVYTs
5H/kklMj6XNQNFRshFV2v8WgWojvYnd/WQRRv2N5RRzLWJw4oedmlWmQIfbgaSKvzXUUTFfsqgui
5+rFGAMAK/kgLgnib7l/g6Z5/+88a4+/YHH2cu5oppZjdWdCHrNZ39fF7Nto6JjZo2jaqx8K/5/3
6f/G36vHP1Tr/vu/8Of3qpZtGqPl6PSP//1Qfy//8Zh/e//e/Zf6h//5i4u/F36v7r8V53/p5N/g
l/8pPPjWfzv5w67s014+Dd9b+el7N+T9j9+Pz1R/83/7w398//FbXmT9/V+/vFdD2avfFqdV+cuf
P7r6+NcveKMdbbz6/X/+UCnwr1/uvuXfZJd+O/sn3791Pf614f6T2KBAtAw1nICH3y//GL+rn7ju
P22KHCfY7HSYPignfvlHWaGP61+/OP8ElTeIvNGuC0J5QKfBdDpEeviR/k94AgddjS6GwVQyHz/7
t+4nW/Rzy/6BhOJjlZZ9969fTs+BA2ZGDAsrjiWK/6I/UjmCo4Oe0Rl40QJALnSYAZ4Erg6EK3bq
51G0hR29JgorgIQuoE8ROC1ElQ0FYK3FuxAIJPTglOmbMen6TpJJ+kcb8KeSx0opf/jz4P2hFO45
XeHA43G2nO9PshzwNFnchTqd3aDTehkydKjvHM3p9pUhyCdtxrsiF239lg80+3xZ/OKq/VO+ivDB
dgAPs7zW56KzCF5oXQig1+l5doduL6QBdpzMjD7jgcERmDb8XWSEXztDl900ujQ9QuYq2PiS08Dt
318CwjSsA2rJ7mLNGzHU4GzD9gKvt8s89JX0T8wGukad2MWV1hVzhdR6ndwkkdHeu2NZ3JVRknwC
8TI6/oRMRFD3Uf+S2UCvSHhfB3o/Vq8oIDkHMVbuxk2nPmexcci/uBby/vhgfO+pNVpTmmd8mvsQ
LfGRbxJRDV7PVHzEgaVfOZncuOdWbBJvBWDFogcCvSJksT5pRtypjyFwAIvaviQs3oFw177B7WBs
7MWipP5jLxQwq8uoif57lDNPlZNuSVwdLB+ho0fobCz6kmMaUBd9gJxM8YbJwhK0T4Ck9UzXKGZv
ameAmZl9ir87m+VDRhjaAJDV7cFvCmLgL3PZtGA2iAx3ZyUip55h9mid4lm/R/1mNne6nIZyx4EF
n4AvM5uJJ0ynLTYUO19DVaXB8KOieAU3AD3Vq8TwfixTgKIC6iEC/qopfHRTpn40d1uNEafRglpC
iAL5AEhs0dVNl/gtnSbcZMgq2EcqtPuBTpbuGWWKprCOOQ+JbSUe0k3WhjtZUdACmjD2TaUF4cdP
FUxkn1oJ431I5jnzeW4PgaMYxKgxpPvLB1at1ckBAGEb/BY8MeorKP0u0i9gW5xh7qIN5aSP191k
uYGBtryNHVuTYuN6Qb7bQWV9WfGoy44OU8masExr8uJGFjsAxkhuJhpW5EARYKHi5Wi6eOWcLhzw
CAvQNulNCHCaiF+ZLfpWpNth5jEBhdyvlhT1R5TJngYjVr71zYzbAnyCTOOeBMVGdseHmCYeza0h
3jXdhPGwy+u96P2DRalrVHGfIvrEXbqs9btSNPCBRhkOWlPvkCspr9AJSH/jcWWBDUeA/z2ZbKAg
ASWmEI70sKrOIWME3LvDYCC3juTNXFbNTV/FbKPOtnSHeNMjswCGLDBh4Nm2TGUYxdhWWjKWoUYB
Ss5b4LSK+paNOOr9TLQNMz+7tpQ4hoDExOwABngYgo7jWMAFpV/R6lYZjlW6c4za8oU5fKaieG0z
uWfuALhjCirngrT7djZuptZ6urwdy5P24wuAlYfnjsvgjpVBHUUjtpWmetPYZSj6qth1rizCLJnt
AD7QCC+LWllbXDI4YwCCUvmFRV61y5u0RhK7CFPb8kGSpHkJyQEUJtob0mBe/LK05T38B8IqumVA
6gD6nmWYVbWidDiReWg4vOg8qk2F1w8G6TzQNDaPPZPsoHe2ae44qcXfEO7qCCRx+yjKycXFw9gk
hp7VeWjSTAugt0Qy3hHkmhSmvWMGGs0qMhjfRnsGg/JlxZceG4qD9Q4Ui8q2gJq5cAGxjKjQjSYH
mR+z7gw7yfYCHVYPdewWOOmpfE05aTfM6EwoStJIIrsgtkLnmG4uzKg0BIvROUZCPhriIGDU+xlm
hZNTfo+yrgDx1GRtscedbTGEokkJ+EPosdFhw6e2G+U90H8SnYRTz9lt27L00Fpg7ZKWg5Gfghkh
z8vsfcRczkYBe+lm4boU3RECBBSUgIu6MOURY51z3TESZhOgnAqc4Furb7d4LVakULRE4deD4ZtZ
y6oVKYQEXHhihizuhI/rw9hp5rQFdbHIdQDQleBRg/oNziRakhELni5jBybxyQakAYYeMEkzgtzc
00oDNI1xlbc+tTr9esjldJCyrK+cQTNuOpIPvj73eliAmvDecaJhqyxy5peA3YlSEq4H9KDhNbaw
Yk1qRlGiOy1si6aDewTpXD0BuyLTmz/e0CdP6OOny9kqq9gXzh53P1KPxFmklFppD3Y/JyRMiFPd
5ERPrkxAx2yEGWfOD3MvCHpNZTeqpW6xyGmBV1+TQorZlIXXuakT6mkah+1A6KEXTrsh70wrVBsU
Wzv8nxpJW7ZjI95p0nlGpw2oPbKDbTROIOt5q7B6dgIhhaqELY4fRn2X2XAuyniwXDQJArMfPcbg
Bb1tuqJC8x6zU4wUxC0YRImeBpFhZcFlP7d8ciLL4sDZ4M3HXDxylzEiwmoxjvaUh1YnMC819A7h
ATdihKaVOV5l4N3MEPV0lZ+SHANcTlQXf6kkqaCQ1U2mHB9cNnplF6bT026G0wHvQoZI5In1renX
UV/4LWONNw4j2ch+nnlZyAOWFbS1LYxOLEOntLaZVrAqDwvw3O4jYgBC1UjsZ5YZ+R40eO5hAsL3
4fI6n53EH0KBug9AXR10GQtfR512lqbW56FknRXoZi0s3GhDbvlmpTUbK7qolP2xpHCq/5G2CMdV
Bc82qy7HAKFbNf6EUYaPwWgzv9fq+rWyncIA4eskvyIAbqU/2gOALwCyt8Vbfn5e0b1pUgr3g/+D
Of9TpyiSAnWeqRjDmkqvyJgLlDvbxHBcl+y07K/1TCqt1TGCvwMxAAEwxFKaqUs59vUYRung7Esn
c8KhMNjGiVkUBv4QgwNrKCoc1T65eFaVhGcap5oIe7TpCT9BJm1Payl+mxiCcY/XToYUhMXrQz6U
aJAZ2Zh8y+YS3M8d1T4TI3W4B7oWZ8KdBxjkjajp3GfhMYtr1VY9s2jMVT8/ikXbIW+TJOmKkORY
atbNbC/4uNXhfnaI8JZF+zQCXwMpAbKEdKUNG3IQvRZhzzAvO1SgMuUzeKypdBoMKNqvhjYYG4+e
M83Qc4KkFCVo0FDVoMX+Tk1fjmWdDiFDJP+WRlZ534Gg+O9IoQpnFTVm+P7F+mWdjscLkUMICAX3
ygLJ9t4uqb0R+5yvn5qSwEsWwS1Ky3Th9OAJEh0Q80Noa/noa2be4CUnyX1rweUjuugf5ibbqmmt
LCA44ZTfg6NHJW0RDkS4X2qtQtaoN5C9ASaFDNzK2GKhW5GiSoNoEgA5LEp2i0s6t1NNw//6sNbt
ufHQalPvI5BHffqLHhUODvSvaITFpQncuoVHHUXcJ20lSsQCTAskp4PfuNYQFFW81ctyrhFBSw40
ctAZjomBxWaxaZhytOc0oeysbp8nlr2zK+39sj6rQlD8QzLtB8LjQh/Rov4Xl3YTjsJkOyaT6BZg
+mLjab4mBe5Bdf4gg+/aizM0WmWSzNrYhIXL3UPCkOyd8N7ceMic3XaKuBaddRibQyMDTtGpD0q4
JZqxQwIgjwZ2g6R6hpFIR9wPom02zOBcIbQy4G2IMoSFDMAytWZopkxiVlZharTyBozw04vUZn0j
vFXLcpzfwvMIPhVvMpD+YfmWV0sSWQ0SaY4I83gqDsjKaO/ZUETXkRGPn1JWyg33oCzqVB6OBXyr
ifevGvBcJJSdOHIGMiS4OHVRhG3UOp9A3ENbz66M7lqbmHtdODb3x6QYNsKj8707EX32KiPSKiXP
xzDp6mQn86gNekmNXdJNeXDZ5M9XFR35AFs3iYG0+Zkx2lZWWkWsPIVjV7ekK1A8zYfpu1HO9DC6
sdiiDjr3uhY6tHSKGRn0MTrLB7Y2VgSziX2P5MlsX9utwZnn4EG3M+O0v+GpXtzmVpHuLqv5wxWd
7CbSNCATUq1hLkXbzcJ/NFEbSZkX7cFMG1F63Vjkb3lWips2E27r8zhL3uY0K5mn2/Brh6k3s2mP
Ssz0MpiYp/cnN54xv2s1g1fOOiZhopRV8cEstKJ4lI0m2Z7mFfBreCWsb2UiRbJxK55HPSpBiDln
Bu5otCcux6YwYq1xa+LNodes9pnKOk52Zp5ZAg63INeokgMCIXMTFADGTOv4PunF9GpxEWmBLVQ1
uRrwe6/7mQ8pkI94M2xY0wIgAZilYJ3CTDCyNWprz+cvtLG2aeSaV7aoUa4jPJcvURtX3+3BjD/M
mCNWSEqOAXvAd9cZ6OgzMBM1E/AH/d7gY+PhWaAZO+CTRE8UtJGJp6jMCr/DkD7ZWNA/OIpOrAIz
4yZKoRgutvEEWwZqaURLnZSkDAGKYoP3JmtZsaMk6z8aYIn3nlZXdeanUUWtHdcm8takmAUGOXj6
W1H2JthGUBamuxIDw6UXlbwEm23DMffO4b+435VC3iOpIlJMEXdOv9PzhEAjmwKnIh6tPPMte4hu
ahMBra/3NDVA8Wc0FQbUsuoqm6xslw0GRaNUoaHXd+CYgoqtL3rUOdLHxInYFx3T9mkbA4Wc0RzJ
DisddeG3ma7lO1dQ8yVj9Qxw4mpOCz+OCGYe0xppa09iThOgKoNTRp5tzSO9lRbmvA9NhfDZlzVJ
H7Hyw6eBmqOCKprL965sxitXICvlz27b8ZtJWEPx1MSlPu1KewRCZomg+LHCi34IqsqKH6lRpMVO
G/QBiL2yBY5OlmXxzgDa09sokdv3WiFdw5uBbT/tK14l97nhAp4EapvFPsrTKBRdZjaplxhToaGh
IwUEVanTvAtsZyb8ViVI24CbhkwOeSeT+q4VNLJ8eJUsRVTSsG9D3eoFUAFyMMZ4Iq6tZEcx+sS9
uO0ZxehLnH8daNnfNGxEGo62aTMf4tlpgVbPWLcHI4UZ710y0xcnIZ3lmWzKXk0+aN+0Jje/m0hv
FaGBN/uVxDxXHM65OQ27FpVS0MfHZf05FwW3PdpYZb4jac94EDlOnu9NO7HftGiSxe+OKE2KprR0
HvTQSWNQTfXV2HzTa3fWG88cNPZucwN156k2zP3g5EUT9hPL9VtbCgb6vSJ2gS6LDAYmKwENiVoT
F5mB85667JCkAIL9iOTcYDDF7DUaxlOJbvV2tHMTYBd9/9AWnSH2WZGRuzkzQQSVcRO00J3RtPEB
w3BFdCv6MRdBldZ6Fhj9wEHPiao483pjkJh40PUUiFa2NJ91DlRA8DibxpMe20bvEV6gL1gAF/+N
yEyvPADgTPd0iPRnMOuC6zwlXarB/gvxHOP2UATR2RR50dD3497O8rT1CeZ5sbgpQihfMLeknlPG
7UccudqvoN3UPoA27hAvij7j5eiVdGKYLUY+cmdTAXifbkzmpwHtiK7XWJxVQPmo7Nuyncs9CEKy
MSBFNZiHKLeaz0Y7zqAzGywMvqQytT8NBmI5JLyMKAR62TTvNX10XY8nDA9rRCISU4gooD636Ntk
WDNZ384md7PdWCVcAoElikpvKiPwBoxAbJx9Q8+nqwxRre31eiwBcDDIWEMtv5pnL26S/KbjJn+B
pfHHDAwlGAJDcD14taiQiKrwtPyWtTwqA7ODVfkTyAZ/ncBG6nptZcjHHj7aAEGfztEd5YxAFqax
ldxUERNANEjzBMg1GQBCvMlgSeVZMwAjMYLb8HrvJpn1OSGkNwO9NrS3LiL1ezcTsKw5OhhSaFwM
jT9aFS3AfFRY8Fe4P5GZamkUOiwCuXeuqwuwscn/Y+7MluNWrjX9Kv0COA0gMd70BYCqYpEiKYmk
JOoGIZEUpsSQmJFPf76SjzvMEkOM3VcdDju2va2NApDIXOuf1nY7rnZZHAzaSQwypl9dMNOlau6k
p5c+UXbhsEzmMQt3dliE3mH2eq/fWTWWfESpaFPuvIUpQlGFl0MnPsNvjGjRvfXQ+gWHsbGITkSZ
U4c72bj2vA/n6iT6Qh4zJIMPesjTXZmAGAyTBnfN1vma5Wv7SSXMhWFqtkzdS77XbblaIci/ogwd
nxB2YqwYctf/6RdkgUfh6uk7adaqZjjL3H91tOMywlgN1RRZ64p9ffZE/WKm/AY+iazs9yFv08BC
pcek6kRZw7S7/VPBXfiRqUtZR9NQg/JN2+aS8hUqo4oVIdAqWsWs77ei6GRks/SaZCYVUSeDqPs6
LvPJ7IipbnAyIVIxv8lxXsQNgtAqS4xtyZwk92fP33Hu21ayTgM/NLXyboDgFpK8srm243lti5tR
G513ilFGi1z0qjVg7YR3tQQNpVmTGhxhdlAq73otrInAaGxB9h6PhscNBIUSF32Wp+ltu1Z1s7OX
xvcR/LERx0SiAL779cD0HjEK+zLsTOuzZ23+k5ahIFe9tMcqMileCO0f8nGLlsbyh4faq8V2j+N4
3nYB3p2Rc2AIftUizL6wswszNvt0QmhUrPPnAfyF0m0c0hyGNxVzUtq0XRi+cuuDMwT9HC91nlVx
v7K1xFkWcOBW2coeVxej/cvJ1MyUmiysjpQXfrnrzE5a+9DSQx8V4WwQYZMNtbOrVrjqOPTy9nmQ
QEu7oTNs68oZmTcdr2tqsNJ17vzs3JIZFVbFTvfRHE3zK4RI4+9DKQmYXSvcvlctQpnywrfchiwC
Tvk5meZBmNcimNKT6cSYnA95I2p9cUqJt9/poc50hf+qz4BBmVotTDjrc5Z02vyxMVPtHDeWzzW7
W+1D5fWk4XbKscizUiCyeP3UGPLZ9EpSebTT0W6W5X4YgTMSZ+2oNRrQ+C0qUF1YO38MguutK7Iw
KUTrWHElpP+zNwKv2ddluN42W9fVsV2GnGJ/L+vPOs/f5eZvtieEfSZb46xHC9cSQZ5qnePoptPB
9fr10hgXsf/7Vc7asd9XQTNH6Y3m7pRZ8LqVdpvQzR3VeUdTUiI4y9LG/lzlx4CohHeQwzcuRT9G
GDiRuliRzrv22VgXfy0y75gu0B6RRTDhKRchoLp3KOj/8X2BD9mnnHPasT9UdbOaLdVVtXeke7bj
clqsg7ERbJYy4vKdxuDN++KuUN+Q/uGes0abCZeLKt47BvbaU2+tZiJdBqexveTvPMKzjvb0tlzb
gtFgmQN5nyvoOiV6WyvfOU6pXz3odEAaXNgGuWxGlu+NHE/A3x/jGVDwrwsKRIOn/Cnu7gxp4Ris
fIaEu8dVbt8onnZjNTwYELnDWP5aVnqycCv+ma3i94dMUg3CbqoOeolzzGXpw4CREJV7TM0gv1J6
mHf5KMJdmS/ebsoMatvCNJeLKXXe0zS98dFhkTm5HDEkoX47a6VDbQ1b43bucalYJ9449Afp+v8s
c/Z0gyf0kpkFZD8BwwT2649uZmQUoxZnfWzSU7XjK/PxhMbEOefHO9/BnzeE55BmlZLgd1DIafH+
B1yfOV1TLYWxImqkaXJKB5PBOH/9+yr58wuA14ddwzp1EuT7Z/ez6UJ29uCMx7Hqmpu8C21QzC68
JVxXvSOFPCfCT88O7yRSPziIE8Z8tiJT06m6rQumI7Gv+WWatdZlI5XzvW9H43JlKvRHf8v82PZP
w4bCLLyQTjjdh3U1HcfVGy+g/t4z5fz5kfBsMa+BDRCnSq782TNG/zZbW9pjGGOWbC0M61vjGdN1
56Jvl9rXl5DX8kpWwXuhjX8+eBgpcH6PQZfYgs4J5MxqMjFuHUJ9jodIb2q6pEhqk0Cb740T/3Mh
odnlIr/ZRWSop63pPxZSR45wRXaxczRXm7ofiQJpb9l7e+lvu81/oBa8Xgc5hctWCgsPCXT2AQ7h
mFYdA2WPoUQYkxFyFHueQbJnOa57YC77CGAfxBQn9pPXz+kuTMc+cvTUXprhVMWL1WcHGnfrlBFn
JDkzxR7WRSDv37Z874ohPejO6qLGK1RseK6xs0yjeS89/o33QjoUFitqMlgs7+wuAKOL3BSFcxx6
z3zoLMyK/VgyVKwJ5XubyRug40nAxN4M+esCHr1+MZYg0tFdZ4UM02tjZhhYd2oYqd9huQ+Oownr
yeWyvOMnPlsOYOIoUuDTIdSZuOid68TWuqUxM8LygrPP302w4bEbps4/q4FOV/ntEGD7gnMN/sCp
3XxdK9sfLsxmsdA801VdIA6x30sCOocffy871IQhEhPC6yCVXz/ERcnBD0uX2U4I9YuDq05ecN0L
e7xM7Tn/MReT8X0LfKx2+MTkLY54acWO3ni6jT9PZbwBTgKwcjz/giFK3zuIz5736QcC1J/4QsBs
mtuzt7xmQVlqoIOjM5Uq6YQUcbM5zcXfN/K3rhLATQL8oCRG0fT6MXQ1KCVzfNxjlQ9ZAjgvEree
3tMY/nkV18FIyDkIp3JSpry+CmG6QY9IWBz7OfiOggCGt2kEQpC/38yfHyGln0lWG6NnbNjks49Q
96E1ezoTx7YczHv6FxFtnVtcqKm1d3+/1Ft3BHnMv4hHQG1y9twczESAn7Q06APmo1ta2x6xkp38
/Spv3RBx8GwspgexcW5V7DvCxWZyP461Vbs3pZWuH90NIxqipekdicfp2bzehtF0UTcj2oPO4HKv
X9FY2PWyhamFQmfJg6QPWn/vrGK9cJx8JAgmJYFXTJ3CqDw04z+/z1MIBPQr64Qq6expotMZbeLL
nGMxhupDM0uVkAa4XXqT+16998YjpV4JTi0joMcfBbVZDQ5GF4f71MBpghiBaM4d4M6qtf75GqGk
Dbja6d8Ql68fqa/spdddZh+RoJcX1twTi2CQ//CP1wjZGbbPXkYDBXP5+ioyVY5IV0ccs2aSe24u
jdfZnBO7aN9z6b6x6LkU9meKDyQG51yvbUyBP1GuHTe7Ab70gwL6MF33//yGoKxpTbklWrmzx+bU
WdeHjWTR43G4AY3S0bh002f28vf4wrOTlD32dJCdHPIIQIieO+u4mzxci6Ea7ePkLeWnAsCYsWJk
IIjj6tXZRej060PRzob5Tlf35nWtUyuA1MDn6q/fmSl1BTPU28emyx970PHImMtDuIY/HWcjgGEO
7v8fnqmwT9UCYkfn3JqyMmog9NPS5jAJIbLCApoKLfuuW6p/fiVW46mXOq17Aitf39q8THIoZSGO
dj5Zn5Qbqmho/ekWVPAfyrNCmn2PE4VPi3OSGcZnjYG/pAGqFE5Ie8lWRMV6uB5CbbyzMf7xrk5X
QejLt8V1UGC9vqGgJx5tkyz6vLFXFfmb6j6OvmHsXKdhLK2E7HDpxnP5+PdXdu5CoNbiIwB8PzX/
tMTn4aeWLf26mfP2OM6zz0RTNOP3gdvMDwZjKSYGKQwBcOtslRej6WZeUputGK+CfM4ALpse38Df
f9AfXz8ABC5JnDK0HSBHZ98lMXpgSnpqjrPCT96qprhfVmG+oxY4Pc5X5xBXQbSCFRSVCBzm2Us1
1tT1sm1pj1KE6c4A2mRMRJvurax8kOVqvrPZvHFTHAN4Ur3fxtNz7V2wrbN2CVk4jmOOQ7IT016q
9L3xG3+sISSaFHKnuUTAAEK8/ij+/hqIgPnjrAbupJKy8KuaYJLnHXHg1eSmTml+oUZXfBnSGpYk
N83pZZor9QKYrlukSx6WRpiSYSSYMJzJToYQYJDqYnxbqGweFtygv9zVs2ri7NeqjxtmAqY7jip/
OOTCcJOuaZwagtuxqiR0Z3igLrcmBv9oU1wPW0tiS1U0w+dwhqgiHk7mxIKnJqOBTNV0l6L1cIl1
nQO0X+UbARmyyHv++Gozzq7FvtZEYZbX5iHz2jbd9VrZabQZ6/Zj9Qdg9WIwSnPXNhORWv0ie4hK
2Mcf3dht6ZWf6lTsiF6ap8ipc1QPoZFaz27pT9VumPLuSyaxtsRlCcUfzakU39pxOcxFsZlR04sx
2BcyWJtkWTaGbiHAlDHGqrGOELO76BEsQyaqruvdUgq9fV5ReaDFDILcgeOQRPnbUwaBQXTVfIep
Nsj3ZuErN0JxWIt4Q3J41A6IxWHL+/xzMyFZSCj08pvVK1q5k8tALWVDYjzVlSujag742xN2GEbI
5ailZYqxcQSYjnW1qTtt4RaO8qKrmgTa3oeinpS4Vr4hyQ9H26cis+y7u2FosPAYVrl+1Xk7fnJz
w/F3RlkSaNFnmxtGneN1z23m6E952q5BxDc2WbuacHlCjt2mLRIQF+QVkI9g43rTMo3GudoujNxa
ZqYJOWE8upmMi9xYr0Wpi4xIK350ElDiM0gYoO8xzPwZchqXz3pZhfXcw+GiJUgoLeQHo9rqfN91
qX+3+ob9ILoAiKYaxulruLhbuQvGxX6snFK+pCNKh2Qo3Ox75qzSg9wvCaPLqtRjgc6+cXI8tKdo
AczGXJsds4zyZfSP2Ngsg8eaV1+yWVvPtlzo8BCpBc4Oqcd8S6dCboT0WNJxN5ZUn5iC2+e2Xcs8
Kc2C2KyUTu/C2MrgyRV6uspthCDJKibtRcD3qI/tPHSW3WwySztapDXVB68PJIFR3ZqC0TJSHVgi
NDWrylGMVgvK3v5JG70WjODszIE/NCqe5GbNFhRepy7HVHs62tyO2eDM4LDjlsmGPwI9qE8jw+g+
trMsFsCMtXIBPPAp74YN+XnSiCb/amah/mDZ5EfFDMMeP21err6iJ0DFuMgCsUY2TSu/qFmdLsq0
tb34pQ7zq61rBwfuPKuOkGLzEtFnedBqs1hDZuQs2WNemO5TG2YBpCOJ8r+sNq/rZBgh52CRcyXi
2jMGVHmcWN+MMNQ/7TJVz81Q9J8Ku5wfas7xZV8aZfNYtdV4vSpsz1FYqFXFWbH6X0M84V6SzwiO
Ymn0dR8HZOi9+BXR8ofWMWv7qku1/prJ3GBoeeYgMmkJ5OGDGcPgqdaLUe883QVHr4UmvtCrqZ8K
2UMmm2olEVYAz3zctLc+L42A6kdVpJ6magTFYz4uwdBWoW7axtXVzhG9ebsRXpjvIEX1nVsok/mv
NnTSzlp6S0Yq083zgLchj31SyLuDu2Twzs2ISCjuPGBHhGF9HZn9kruRMaBPOvoywKvYZl4vEmes
fX55uo1z5M0hQUWjM5DyM05FY0dbNfjQfdg9V/56C25tVnTP/ukOfQyBMmqkKc52uzVWeyF0SOgR
FnXpJise2U+Qu1aOgU8V7l4b3M8VQerBk92anAXQc8AJmxPUIvJMyUqxXeXXuzmbVL3Ts26P4bK1
OqmMSlkXredwF1qr/DkTGKyJA8SVG1suNUcMWq+6OKhzDNW2aOwvdqf4h6ejG3xyw9ZhC5/6rI8C
M+X7zvNG79G+sFW7as1/qKEwn5ag6uxIh0V2HWamWx42wzi9G2PZTjo2ZxCJYrjQGrfDoFJI2LJJ
dx0KTvsLU3MGdi9He1/VgkDhAlpGEc1izt5XI+DTiEIwJPhnHTS/+oEJAjuXIy1HJcTs7f2mLZQJ
MNnNY4B960qRDimTqXUpBpxNVwPjJjzNKEirkw2ZS337JG2/YOmRJPHYLo3MYm8akBSWVji6B7+W
lhuh7tA3pbf5P7a5b4vDvFrOTspwKpLZ1TCTObS3FzWlMfzokZy0TJd03Yeuco3vJdbBIloz17vw
MsRiDP8py5fRNPgIYQuyJnHMSvkXKHOyl3Uq1DcGWzcuc3yNEhKPEAURoTmCCq0q2RvxZjbzI4oC
bmJEsJYlAJeWFRfKNuar2V/d0+CJeejupco9+wK8VRiJ0xn1nAwbPzC2jUXKmKkbvX8w1hmrL5oQ
jfAucNQtuJkkOpukxjDKlo2U0L5fUTjF5NhU9pHuZwxjz1eBIBLMmsx7b7GK+WKodFUlzDwKnlcL
NW9UNDkv1swE0wPm0TC+loxeEwdTzsQdlBsHW2wEA5Qzip/0c+EiX9jW0X9x5mZ9Sd0sQ9Kj3JUg
IOkzfSeAFE4jjWhHxSArRRAx2iH/Cqhhf7I7f/3Gj9i+YZzYPleOqn4hKAhf5kWy0EaI+qvZUPwQ
ow0YzeGtzEWaZP5oIJj4ZS2BZprCcOKUl6Iw/MRYy/RlSYfqoWqF+wn1YvBJT2tGdVO25njJVKHl
wp96ZBbAkCANYU+2RdIaVQihlQu3SFBcIrYbjd4MItAR8V2RTlVcF9XQ37FLmf6unb0JXVIHUbtT
xcpQ72Ge9PMInjYc0EvPRLM3fRNG9dCgxkmdSqWHiQGpiCtITJz2lgob7+BslX3DJ5wuCfxCWe4g
fbfncG68/LBY2E9ija/mwSQtlXiMQM9WTBpn91G5svhephm/UloiRahnq4qIHoiXCbvwUnjRxuH/
hRhII0yCFeDNmypmrK+ZqJeY0VJ+uGdzkZ/LoV4+NI6YnvoRMSC3sYVFtNQ9z7MvhnqNRbiueVTU
QWpyzndBvCy2ZhzW0gwldeDpa4HIo1RsgIm7aGPa4RAFcsg+KeXOyEtG6X0MWPt5VPUEB8RoEik1
zRmNWUJJWMx7exLhzNjRqWQZDSdVz0l9czcuS4WNyHPbIEJFVPyaaBnMI6XrchWoXK0XwTw8mWv2
VDB5togoUuj9iL3bDgMF5/1Qe/mYpC6inWgN3PamEgXaRJaZf61cJ+MhlUSdJmBv5pQ4weipGCOp
SGNN0uMNWRECAHGadMbv8bspdmyVLl/wPubfzV6a1yTXtz9nw5hvDMrWZyuUgvirlWiJRLZIhOJW
Wiu5qZtO29jjsy3j0jJ4q0Vdyz4RpaG8i0Ha/HY/7JxnL9X2fYZWvN8rp5svy3LzbmbOuW3naxXc
rOlkoWOsyo25kZMYqe9R6qT7qcinGg1IGX7TlqyLy75qeVsi4ARN5smYVQIOZS1XodamnfT2wCa7
GLnxvBEuHRN6WaHerKW4VDS+c6LKplseDC/Td2LKiPHsHNsp8EBpJ4gWXsgTxYKPXzIbOgKihc07
XL1suC1MMT+lZt52UcDgJPgdPXbXzmgimXFm5XvxqFzEmhMJXm28qp5abyzLDi1m6ZRq18lSB0g8
wvxitdLyA9JFG+FfgWqZebFm+VS5tvHoIKii5KWuY1X+aBvrbmpCP5abfWXI8VGJ5UKVG8EMPf+R
dWuSbQbLPU+Znuv3HztX712m+nrI7bfR2G84nB5SJfCd62kjIVionjNZyeUHppTrPlymx2rq+12O
tpYikL+SQ3jnUgnclmZpPyJRrZtIZ1hw91PZBp8MBEpRq7LghqQAd9fPw67y20RX4yexcAQiRHWR
Ss2ltQOtQLFWqstu8e8KR3qJu9b7JXRUXKd8czFKcJoow/2A8Ody7Yud2YwIgdP6Rvg4ncmqlbGL
KNdBGh5bSxEyRdu5tQeFCLTy5u9WauudvzbZfW3kPi2bv1w2RW9+LLMw/GhN/mhFgV1cbmF7Wfrj
sDMKx/84GczTEhVZfEVfh18DBz1Ul94LgICkUKn+EIZp9XnLmzYx1Q+jSIpxXT4ttndTIgJTuriY
2R9PfnM4UFJQiJ5jS3Sz6XbR1Y/URhS6zMQJTEasPCP2Vb9DiBgFuXc0cvtiqpdb39eJ106fzewa
DWlSltnPjC6xqo6mNSncnMu9NH2GfskOQdRsx9q/7ykTDVvH1H7xREzCAj6ebQ2zTESEUgNIOSm9
4pvWV/5MdhDD4KLWkNneQNcQ0X4k+aqZvvxhMklmGkXR7KBHdZKGeFQ7XgHY6EwtsI4fA5+Re5uV
+futtiOhm+rKEPWwG63u2d9oLQzIow8++TdfOfH5EhBk28xeLDv6Zs/Kt4Mr10R7HuFP6XjR5Dpx
ONPmsOUQUPJjWXU/e1HtgpSx7+E8Oh8L5X6o8+25kLVONsOfdx7WrkM4qs91kBX3ZlfYV/M0mD8n
tY1HRHJB4mkmoFRLmDSr1e4KPxhjd3E/eVidktrAXVLKz7knjKu+7Ih7q8WjRcEa5yizo65t+4gm
4Bpz+XBrqj588v32hwDMSyxPujtNTx67vbxW9XwIOGdjaektmvriO3xCf5WptY7roL/wzPbOFuXn
jZ0BseISrco7EiX0c7OLe6G+1JZ6Dia9H4V12QUmks4xCTfr4BTBZ4WtXZrZgxnoFBkfPojZo4th
VwgJ+Eg6I7yoB/5Why6gi8Yt+F7l4jF0nO+5FF8FqKeN3j8tIy/PyAWY6B8RZT5sK3Y8iGG37h5s
J3vyhy57YZi4ZOu1vYrzq0oTuWyPK4HXnyAWkb633zKj226Qa693TpP7V1blNpE3WDHf76HyfKDp
imLdHY691VHG1cMWpXOnPosWWbLt1+Nl5zcXbNAoEGRl6tjNHIOGMXihpWN/ce0kEHWWtOW4dyl8
IoeM4XHs9m0+fi+LsItPojmXzjH9QKXcPjuFFz7PaVDe8eWriDAb2Flr/pbSgu/XUFxLkd0xvZ3a
yczWm9RrXQVdWpkyBhzdFSXif8r8q9Xwb1bbiQVSwtVvvzcE8O7HvFZlrAL9kWNtL+rgximWC2YC
mROivWLI1shtGvvo56tKwmC1fq2hJgF/CXG8qH2+LLeslZ9b+9A34CDKuO8ySeXfOw9jIG4zI/XR
TnWryY/rrpz1uJZOymlpQjBM1uRdWqIVl6HznXWuE2TzookxG5LXTfbSEffEJyXL+jQrRqvEDUci
bNXghUlXlGGcBgJxlCIKIa2zbU7CWkwHJuZkAg6mVOveHpqLsu4bn5PGYmphZY7gLSaYAzM3JtCx
bKaE2nPUyqNPMJ4XK2WYpO6n7MFEXeXl59BcZX1tDqVt3DmyxyUWIYX1zEe2tcGPrd4XxrGXrRxu
c6nGry1SXB7o2g3eDXBhaeyXurGH+63JGU2U604dJxAMucMwhKO4TVH/H6DnMrS4/A8tLlI/X556
yBNsBYPJwpShi8a66TpC5LpUBs3Dwpvof4qg2wQHrCSddlqKn47dbcaeP85GDlyW7um/amNXVggz
dnk5oBsPmnlBozmtS34YctE1+6rq2xfsscYaoZOyL9DyWKAoaOxfmsXjyBtHYhwOc9ONX+xaFT/D
RhRfRVNOflSqeQF9AZ3+prPF/8wxgF9iIU3zB7iKLWIgldWLKuD9+9FEuB8vjcrmDzyojvNCCunE
DuM/Py654J0hq3K2o7SxVyXm1JbZLWBoKtnbqv4uz4ORXJM839H5L/JoD+FEf6taAshW4FJm23hd
text9p6n1B8U/2i9Gpg7rNVlDmc3dHf2Uhc3k+e5u8zs2MTqcr1RwBn70OzUo42RqbtwFswO+3ww
kIej6gfXN0bqTMYk8AXGwt30VX8agw20q+flYzvlxRNKbBwlW2FWdJmBlQ+c+MVAsTtNzaMxZFTt
zErjG9h00H3jPXpVMo5TiO1AFDMKWS3UT79PTYE/KfArXk1NDRsqaQInDwa6WMgGYCfWP6dkZU3d
F44E+eJvBZrh3lao3i1pV9faJ+QvyUcphhdn7T2AM1cYcW5jYcEpN61PcqxyK6o2CZSSeXX3Mddp
3pLs1HQT51cTcoKHfXove7k8WluTpok9e/Zz7QBTxGUqNhVvrVzqRDZMs7gozDFY8OjI6vOg/esM
yPUHE+KW6VZIrRjQ6pGZbrjBxs7FqB5w6gIold2vYEDzkgrjZQwX+SiqTXywcrEaO3M1qc+Cvuqs
Xd+lzCNA4ao/F/Vm3M19EdbxtDgdCLtFaEjU+YX11Zu0fxemjWr2tiXnTzJF+xzVpTU82rnXPXS9
ru/c1CvGCJye4kyMWddElMgnVWUqsViYOLgOrSoW+Q6t8ifPETgIpU9GOxte5Zy6Jc/IHVSVjkdn
NdKEzJjpVjve8M5V/uSs6IrQ6ZGVcIoMIMLwNVkmi425lmZvHjejs+YDpbv3KSzbbz3ShR0WOWu3
rV56YXehuEPrJy8XkLi9aNz0HV7nREa9opHQAqMeEnBoKNfg0V7/kLIJWipjiUS3zysvmssV0LAx
uuWDdnP/ndv+k7PyThpSlFHw/XZwTiOvubSqivS9Ywecdxhp4x4WjpDd5rl8+Z3r3b9DAZ04/Vd3
xx50ShxBM3cK9jzXy1oT64t2djoGVZgOT9bgeD8IzEP+1nRyBIacrLBN6sLZAIbn0l0OIV9OlLXE
JR7+/lv+WFjwWWT0nfRopGtCuL5+0JNaZl+VqXu0Z6fjMutwaO3Ge0fZ88ZVGM8KImwihoZIO72B
/9AiWn3htptraZ7wMB/CppIfwgZa6u/38gdNh54HCRQtHvFVp0lir6+yBFKJskj1MVWedePT9l0o
T8wPHnIi2q1s2gumBLyjBXhjpeJERLBLBh+5OefBFwi7XIybvj4ORQhRxokGeUTgB9IR/c5H8dZT
RIclyGPFHvqHtb0qjL4XU6CPq13rF2vsxE0WOMM7K+Ktp0jYKwFvfHonXdnrpxikgGU90+aOnlOJ
WzyVXhfJec7309i3+1rQSpoZ7py/v7vfctRX3wQ3dEoQQc/H2BrI49eXdXO19Ubv6SOMVU6QYrpR
YXpjZT+Dxi50UIRgTCc6a31wxbJ93UBNvVNbFDK5bRjECiWxnMpo5pp+sPvMAMxVJhzlYJ1sV3//
tW88IwQ0iDFIhKRdOFdJrIHfm+G6oAdfQLwcRaZsO8qk18aYmMWKgLNDAvv3a/6xS0Fyn1LR0I7y
+s1z40chcQK2sMLHHIZtsIsqqUUJL5eX3xro379f7K0bZJM6RTezQ3nnceYqUEtBxWUeG7ERcNdm
M4lsyijG3eLn5ucG59293grrx98v+8bHhIif+Epc0MQAnKs6cydccRP7IHejrK5SF/VEU9MdtO67
BvY3LoXQhcQ5gntO0sbTE/iPLcnbJKJNZa/MFGv6nQpnfNEi86dj3TTVO1qQt67FN+szYAOBHjmY
r68V5JsIMPrqYzg63aPtbhCpAjCJKYdb+I7O941lQgAwOT8I/AlaCs82QWr43BnciU2w9byMRluS
nxvU1WXG6wwo4oDx/v7S3tiWTgPn+HbxLXBin11x4JhezdMOWKWt2jeOZJyGrsXnv1/lrQ2CACuk
lDY7H/qSM3XobLTIzC1urCJo8UmzepnubkK1j3lrfzW82byuC2zCKGKbTyGH6RXkrvdjrVEhRrYo
1g9pWqy7qUgRUwAZZgd45+2dN/3WsyD3juofQwzyl7MfORRN2/WOoY8OwrRk0APTlKbxvTj8t65y
CtblIZxksue54AyHDte5D7djqgP7UBewJMrK3tMWv7VqQ0KPUAx6ZBIFZ+q6vLbGdE57fdx8bVzY
tbPsNxgZ2n7EJb9f7v+E3n/81z5/FrF/9l//z3Xx1LdD+2v8a97+KZf/buxfXsbrH935//P/x9B9
5JYsgv/972j7P2L3b05J+f/rmkEDz21zlr7/rz/7r/x9W/wXwi1SbU+K1N9ip3/n79vmfyF/5DVx
btqER5ziiP4nf9+x/wtzMPFnLEdyTpiT9H/z951TAL/tsBvZ2IdPqUz//omvXtfb6fsIvNjC/uP4
5tvH+XWay+twLJ5UZq+3OHPzlJ2Pq2RaUTuTAbvhei03+6XobvJs+1bSIgEeIIZxg+/W0H3Lc+Po
eYv3QxvGdmjy/tnN6i6ag+mjg9eLMEfIHAJN/BOMnkZT+MiERntfVxYoqPXJ2oZEuOojOOu3zu2c
W77l/JfbKECeXqGGxzPrdntzHW5a+UsIotU6OaQ7aYbF3Tj67a3OL02stltV31W5W3U0eigydM1k
tywKods+AwoQcmMnFWkKrVfeAuYmobWOWKxbe49qQ1/nWxFeFzUmkciBVs/Bb9HuPRC98oU45uux
qq6ZwkhIwOZBlBr70mviuiB9GQOz2G0+e8Tatt6t6+b2tZ9tB7Op0M3OcT2mx6mXD2MmwsPg2HFR
OE9i5AGmfW9FWZ2Vt0OrXkKEOpQ/OuZDjQ1Kwg+jmj78N3Nn0iS3kSbR/zL3kGFfDnMBkJlVWTtZ
xSryAuOKfQkgAATw6+dBknWLRTVpmlPfuiWRuQGBiM/dnzd+9yUvzC+AsC7ING1RaTTP/mwcGriK
j1JuABuyoCfm7Ly1TUGH1SSitRnEsdbL84AbZM22R1n1X+1czNf0ez1Wnf9+I5/rNjo72qX1pWVk
W5p2nuhVPLRFetW1+8QbjxJ5XOSrtKnD26ywnUTBIjlOPeC7/ms6GMnYf+uM4Vgof/zamMJIZJqT
hRrlzcYfRpXKH23P8SIb4sfBn1wrUgNjO221X/wGAxpeX/8NkOPHfHhTW/wDvFYd0o/Ubwt2ZnEd
jo/sLz8qpJ+auYzuxEItGG+VFW07hiXsEbvb+oh5Qh+JYrgdB0vd+aTok3k/ARbNbB5S0+t5q5mH
dp9d5EPtMf2qDnan/DiQcP16iknjAgvGSS8EOjEKWJSt+vJgGQJfQ8vWkyGrHTEl+0CvVANRHo0T
8ebeFdlBZ3NwJQIRHBSx9IwPfDCt330YQGnmoHHA6JRZ3PXNp4Jd0EIM/KLqhwtAP7eoBndTIODk
W/NplW6Kyp1eLCXioKf9uCxo2Rsa7CxTj5fP6j51fhtgWZn7CLpEEAMSTvlYc+q9t4LxvZ+LbpcV
s5LGtmwAdKcf8s5/KMfxeanthry+E9njdLWm9onLPBkMacWOXz5il0QKq2pJuxRCst+BuM5c4bxH
MCz5v85BS/EWCO6solBM2gJqo1BTLH4BIZp7t7ur8/Q9Y88oDftz0B7L7XmiJS9kQhemzaVZTlYy
Moy8dYFljLWzXmAaptFyuEA4aOOQ7cDaonSFuFyGpvsqBkw3CJbIoGMfg6X7kPnE9LlzTZcEfVG8
h3/DIpV1K/qzO8Qex4UDpNwEGzmTKUevF56PGQWI2XJvN65/6siYJ8ADwE7P5lvmVYcppII7zy9a
7RkHY/C/OZt9E1pddluV20d3TX0ilS6T5e42qDInamr+ai8bEmfJjroMz+l8XWSWfWGUBrUGTWO+
mTYmhbpkXtd2TnU9VoxEB/S9GFN5UmVEYpzZiXBnf5aUNE6OqI794J68EDxPa/H7dIAt+V/959XK
7SSYkCVr4yuTrvOU5/c5b+OiWrsutvTHUOXtoWgY7FuzcceZNnFMcZUSZ1UFQAlOsW43cMtkreKa
JYYd6g/UvtWIfxunHTtQFxKjUASRd4rKGpabMy7PAI6v2XrBkWAKxozSP+tUvtg6PxmbQBMs1zc4
FvhZK3HhtSXitMiKq7ZD99t9Gms94hurxHVQY3Jy5ZKI0N8+GJU4K9v/sDb46YysuB2aFtnLbZYD
tTrvQWcmrtLXWS0Y3Tr6MyYk2O7dMYPiEzjbjcjp/3NryAgDHPxMjfcFQ26uZhb6fpofDTgHi9yw
fH3IerPl3CbdG987seN50blvx8h8F5SfIFCOHwMZnJScHzUxA5zHz6IL54Mh9ft1mm/KgtDLWkdd
kclky0V4k/mUgtZOK84iUMlW4IvSM/UjirPVAT2k/dzNWBxTCF/crgsTIOrIg3B78MdxTdAYD3zr
38yZ6XEqW4vYsfV51BrfV/aOLWB5YxuV/lCAhTx6pffcYkKPOmrlvPlRIBedJwsNJZVrcU57IBkb
wsI96NG32G09zK4hebEway81cJqyziG4CwbALWndyPPknTNM/G2faldNSZk17/1wd8/779u2n9Hb
Ju8YbAeljBlz04iXxiigfvT3phivis77lvWQfZBgTBKUtEKWXM+hDIukoiw69vv5c1+sLrYYGEHC
yJ8yxOWT9LzP66iAlbir89aAh/mAbwX521zZGpgqyC4rJZ3ETnvxVCs616bWFIeu792kdH08mfuV
FjqYh3Flq5sxraZ71xBUMRSNvPXSanij81LcZk3hXnbzaDxkS5B/SzGeXCtvbe9lnbb5Fd7L8RSG
yn/JTZ03GCg259ocx+2Iqpo/98xPL0PZb7HcNvtTOKbpdc1jhC0FaeJx1Vytdk7D6VLzhbXTc0Z9
68dBCucsd1O8NL1pp+0aB5Ba1Ztg7hSmC0Pp2Gjr5mLEgvim2lLrLoCbea4xFpdWu2KGGdyLqUDj
CwtjIM2Vd+O3MOhweE5lGztBWn30nFJDsRnds9M0451qButqs9ePgtDtl4oqIdaYRj5S5DMlLBQs
u3o4Y3dbEtmWC2ykLT8sRpN+RttJN1gPBK2QiP2kZJaSRS5S2I2BK+nKrobx4LjSuDO2Oj9DLRGs
68Og7sHlSZQuT8ctRCl3+ugGOk6zkIdTS8/rQXb5XUO45E6XAUSxQQLwTnBKDA+LDsUZEyWNMZPl
nkzsdnNU4lG6DcteRqJK8f/iVj6LzMlgHRXhgFErZdqSMl48THXhvSgk97u8kh9ViE+oXtXyacEI
QsDD6k4K//TMPsxeyqT2Wu+NV/bb2fJT+QZzmnVUS+W+ryTcpYhVkZxeIbYTttDiipmHF7fdLRCH
qxQEl50mHs+wcPw40/10mlTzuaY3U6xeslTelY/5kZac+rJVs3oqan1b8xW7wfKhbOorsdL+7dXL
pTUs5d004a30VeawJQNM0ru/f7EKK7RxSq3aStRgXHc5uCICiudeoTssQ3UdjGXia9U9+F03XfX1
doBB9ganT2zPrnkIEH+imqfElk/LaSnrL542rXjSfv20pjOhg22ipsTGVANJ6zA1+YXdttmx68Kr
jpT6UfZWdyfC7qZrgovAc55kVU0heyv5Vi/LoZoRBvKrxeIm3FLRxq7rRGPbGrfOmHvYCvtjE+h7
KSmmG27MrmIfuqQQrrmRC4H/ZLRF9+SSzIIHgFtqvZwKYFKGf+zrvjilonizZHiaFy/Tx2yh+7tI
322b6hK/Vwjhq9ecfT2hDExd+KCzCe+wBQurMg6Bm7/DFyWvfeIte+ShLmENrS8cKl54SF+VHj6f
SbkXVvBNem5451tVdqk7ENQL/+1H0QYeYiBPiYLe2kGvyeCpz5k0oQKEj3CNrrtFMAf1xkOoxwX+
If6pwj3kk4YjRq0R5d6QD8dnHWJWLdgL4gFKONfdW3prE4MjTdPJuzRYzr7y8WrLtPgaLg52nLC8
kWp/uKh3Zi7FtR1UN61bbLig0j4qsxt3fLLHoMN3Pd8Yqrpene2MPxQ9rKuLyKqrt6Er8jhU51Vy
yvC7NmnN8FybK89HQ2FT/1pPlC8vWn+oBlmcHGO7MmsCB6LpYwbovJQK28OA6gJ6jaGbdtuzM7P3
5tkl8MHB2VeHHjmtGAfNg4G/QmDeRCU047b1bseal3e2OzDTuCZb3maojhkR7eeqKO3rYQXp9cdg
9B8ND346Fviuvu8/jhn+C4cHO2v1P08ODqN6PTHY/8Cf44LgN8ukjw/PMb18e8roX+MC8zffR4Ih
PWnQBvF7POnPcYFLkx9sAKIPvhlY/BlGeeMfdX2u/xv5Spt/xcyUpDnBrn8wL3gd3zf2dBjzxpC5
hGfjhdoVsr9MXzert9RQlGbSToZ15W/jCyet8STMzb1W2xqeC7xEV1BFwlNg1v4JKj3+DSCFNCfl
mx8m0G+nMytW+fSXr/DPycZfeytejU/3N8bYlDEK9QNkyl7XlBOyFCW9RBxKdS+v8Kw2GQrvwhut
aHJzRfCrSo5XszxecM/KAU3Hkcqh4jURxDGWoYCka7GwpYRhhmA4DxQDvPv5x9rnjn8Zz9DEhcJH
hDmg+ckilvtqRgvYsOHAP+yOycm4xndqcz6QhVFEwraeWsvKnlDmrft+XX6FQDJfjYZ4bcZBTG6J
6BLtN38olAlsOXe+zg725lUfsqarz2PbbxGmjRnrcG23p0Z5yzH0SsxwFDQruqom5poc8W4xhXt3
ym6DXwxqf2cWfP+NwKwFG89c3jA9xOrvr0C/Zw9hp1mapNjmjy4/zYU0O45NrWjXCMpl/oZ8zh1U
v/GqX7H/5auZX3iMmZ8rmI2Ja4YPAuRzngw2Y4k/1rT/WJ/yu1b5w9vzkPpC7hQTMMn3by/Y/GDL
hpai1SwMjqoKoR/CAvqou0lf+GtlPjvNfmwnjGbA+iT7FQ5uztHd6676MVO/wIS/vi34Dd1dkDe5
V0H3/v4b/+V+hY6s13wc8gOkSm5EWtWnQz/kwcHvDfGSu+F69/ML9u+uGheBhukp006Pa+H7L8DC
2lgWuSwOHHHr46YnUJpVNxhvh2EFvNSSr8gAwX2T/AT7aFHdwoqoDp1l9meR5uLJWEie//xNvVLF
9iuZS5kWVKBe0HteR2j1yMGUFoXikFLw9zAoTBGDYWEzy1J9gYFgjGklDH/x1b9eIGyiw9y0SMwW
9w8L5qsvYiLUGqZ0lXd+muGeREDfCGP/4vv+m1dBLYIQgwsCqvPrYi/wR0NYVGl10BUEw8hTgDrr
yf5VT/IP3yDZ8p18g2AEdB5Z4fsP0xYsE1WJcFshwN10Vu5ctl5aI5xPCtDPVHinUjTe/c9/t9+x
M9/dTbwszzs+2s6Ws1/j2hWOJM4qhZN0zSZSkpCu+OZwtmuP3SrzY7OYYxavSPlGsohhHQ5p2zUM
0bbFWuIgEEOXCJ6NuIfDQb0leJbnJ+pwmASuXenGo2stOKiAYL8Z/NbnnIxr7E1Zutk1l5J9Vy7l
nqW3R/fQK1wYkVzT8TrbbFNDunOZGvSNkd7kAYHO08RycBpxi3e3fI0u4dc51wfV2v1RCmvWEQBJ
TIBZOE4cTXNTvct77d0aollarOuUyHOdlJz0/BBUcuXkJGmqooImYUHpfTsGRQ1/1JSQLDBY9TNe
OapzHxhNZBe919XBCXgxNolqm+sPynU3kE32Wr/TIe7QOKgIMSRmmZvUDxnKZpQqFv8TiLdhSERj
YJ+d5OXYh+nbpUjlOwawPiGGoR2Tn/+mf3clsRwhTnN3oAi+UtqgFGzAai3OTlYjYADX6Yk2PooY
5NQk9lbPtzkmx8PPX/SVJEZrGNcRth1sCvxdINq+v3yXNM1IYjFuaOzBO2wWnFei0n1iiV9aZv7m
87En4MVsbBg29S3fv9SI4Y+tU8hLcVdcmSvdbxTaEnW1e+fMdb4ewWzV8c8/39+9qGnaezsP0ITg
tcZaZ9mc6q0iaNCF6qZa9V2aQ+0AxomZkj6y2OM0+s+/U7wUCLvk7jAcvOaFdA4aQ7Y6fFA0jiOV
Dl7cw4A82jLzL37+8X54isFZgUBHfwJWOhAIr1afkVBVBzuW7JKnG1Bj4XBptEVxKAEjYF5v9C9e
b99kf7/twluAY8PjEY5VBJXu+x+x9l1JUD73k8YDGx02QfiNEFrNSH8rHqeqsV6coOWAbnRYkxMi
1tsbI/V1fzIq1/YJUgRYeZdq7hLuL+NeZmafY+Id18ux3YeKP/96/ubqhuYPmg4APd/Sa6xJOoY9
VIHOT7BAhtfTxIRD9qkRe/2o/x8vtYMUQxNzCY/SV1f3PM9jKNvMT8wcd/ASiOKyFCKIa1blX/wI
f/cb4G/jjgX0xNr/6qix5tYYlHPpo8a76fUEgzMCgID5IhjRLBZVl1foo/MvXvVvvkuIlGiuRMIY
Ihj78/YvG6YuDAudi81PJuyqhyonFEWYCuEv09bp5z/bj1c1JwhANHuhFma+H3R6vfk1tjqPDHng
JDjj1UFu03Aif28kZqXqXxAd97f+/cMUV6azw+twbOHEeHVRp7ldERttvKTzpHscxaqu8bW0v7hC
/u5TYXR1eCVWd0im33+BsqCaLMTJkhTeGiJtUvNkN/j9bS8kIVfJX9Z4eftG6tXnYmUAorX/Xnis
Xl2TdRWGnMNaI1H0U9hJWehWxeS05/BoKoY5SDN2niY71P88amLN0bQowv5AXVdoyYCr3/hpQDpj
DEhmJ9rzmseumMuWDI6dQjqsiVR0o2YbYTRbelFl5fyOXTv6H3Su+jPNDuspL+zlGxnV7i6bVG0d
pT/x5K7tfJmO3cKzlaEsodmDX8niVm/N8EGXBtsW4TvNPd6TEDSbO9bvZakxzTtGRtltaQzTV/hc
BUQHghWENm1r+ZR2bL/iMO18WjC2Ul5xSDM+O0OvSXJ6ZvM0TpN8IiNTfQMul96mlibvOWNhZ0A1
KPDJhRRtA6XZb3JuJpPCb9fQ3SdI7Co9Q3tCVcOOuaJ3Fj4Daq+u0+NYFStmviYfbh0xMDkqxeSb
kao2EORCFf6VDVmkIrNDt4WlpM95H4f5R69X5Nv1RM8zh4X5ua7WNYurejGz64l+AzR7aj0/pfPg
1dHYk8EhHLRVu2bWqud89tv+iEOecxzifVMfqwIwQEy6aqtO4Atctk7aVnbEm2JB0kPdfN7WUbzp
yfqWSSdT3sjiVnyFE92WDl0QGf+ELaH7GTU1/+ZZ825SrApcpkOxZG9qYHx9bMmlvxs80b9j66bo
8GBUvUXFjAwbAba2NppP8PbvMANmsUVnlTrOHJLsWBFGBp0zoW6SQ3Zr+Nf1RqoT1FWgMBgQWI3z
CSYtGcS1PSuLtHEEEy18E9IQE56k9pYrw6zbNmpMJ1/jPgxHvtZiHBlsksK/4hfUZszuc+mQ65oK
0S4TzCP5bfkP/d4stt2pT8Im6NREsnDwH9ErRZ8UXUWYYAma7lJQfvDF6kgGnMrOTi83tXjroSpl
e1kwUJbxbBvZA1Q/65EXIkykx6F7t+h2e8N1XTC6z/v5q+yGcKLukQhGZDU85JDmU3nnDYVf/2K3
sZuWfrjJQ9p+AqYH8K1emZoKYhy1CYc6kbnhnmTrdQmPYOtm8gSSYkCLKCB+SC/pMjCacC5/vlT/
eKplMwcpYzdCG/De/FeYPqRauesLFnAekbcEvwgkDTWh8mA1e1wfeFYmB7159ESb9OMQ3oVO599Z
/OAg9ablujfxGvz8Tf34qOJ2ppB+36WwE3NfPaoU5ZewN0yP4BSnCwdc0L0IJK0UeVj/ogfsh7kf
W1m2XfuHx8kKd/jVa4UE7SfHp8qB8ePC0H1e6UTp2mvKG52r1dPjx9z1qRhAJURAK8SBA0gX7xxP
bucUWMe0slAFTnv8+Xfw4yYBxrn7+/EXlxUhi++fNkXtLaNZtn5C2Z+6NqYFTIHt9eLYBT1aTOW1
74Sal19cjD9OeaDwcUWw3+LsTeHqq4fcVvZUlADJTpp0zm77ggWfMWB/2U6K0U7qTUfUOwgjovLv
fQwzl/VGTQMe52L8IPqtefn5t4CJ/PXtwcAYS5jvctRhBvz6fG4OlEfYs01J/TZPZyevN/dYeRwL
I4nqWuCkWAvag/1pus2ykuOI1XP5RCk7Kgymq/llXpmZItO1/qWuTINrus4rbiooXcZBDuwv49St
hv6SIzNrXRum+pz1dLInA+3afdxntvuumgzjgnDlYvH8lWSbIPsNF0S2MtSjtAPhOpUmj1ECy6Mi
uut6z7lLV15srKs5Jm5lkcxvYLHc1taucs50ulIoHVQQhBibeZ97Uq5kQBu56EvbqyF6+O6wPAXB
0MEcdRRBYNgP2SUc4OLFxuOPrAamGTlINgG6igvv4LPMOqc+NOtkBGeanGuea6g95qhjHzRG5xzt
wrfuXLsfn2gX2dTRJKF1N7HuwkRQnpkdnXI1tqTAb/84+owSDpOlG/NigTOzJcrF0EqasL2fWVNU
pDUBobgjWv5OTtnuTADEeVKaUukzfRpjm0iBXRQDgpJZrFe4drE9ofnrTrlfCJu34sRzsW6+0oBt
qMdiw9P7BD7ItS7kCg+I/PMAsMumTmE68+AeL7cllbd67L35Wvq0SMUwfrYKzKyGtlQuSg7QsVRV
HH13HswHqwommPaOLZNpABoT6SIYitgFO9oDOBjzO6A2oReRnFweSZm6AfMLBAd+zcwDajMNmOap
QzFlYhmpYR0H2xg/U+qxPPCgJnrLRVQANSjcT9gyKDMNw5Yers4R/Qt4QR6ULTaN95wnJ4ZX5ZCW
MeKtTC+DdSG05Y0LUW6nqZgUhAoIPpQO4RwWmavHcfT2pV/TbK/WLhgPkJn8x04uPiawoaZ8rSi6
MqZLis4bA2MBYH2hJ/rYWy5TxLCK3pfcmf27ci0CK67cslmjIVUgY1pLje/YNYzEV0sQTFE3EENL
Nu4+8zjURfOk6PxtDumyuGzvxNx/BeXa5Re9009L3LQm1VgFnUN1VOMJHE6SxsnrElxuHRlFFlhk
afbX8Vcx4kly8t3As1orS/nokfVU9JYBYp6BSG1K99d6TI2n3Gy5AJmQi0+7n87HptFg4xi20a0u
sCDlL5mrlwvRhEF2KMiEGImPlfxla1fvPY7mVURqojsstirEhGQdwQtESheFsZ9aBfG+1SCtR6Re
f1gEg8TE1rV+2cSGFyoLudLAFzndSQ5639lkwYvowGpF0wh8JKH8gnzy3I/GE06mbIwLLqqzBsj2
1fVH8UCkdWZIXxfzJ7CKgxEvfm0g3YficdaFX+y7SvHQKHuxo4IxzVtu9VQlizfX7ytatF9mC8a8
SxzyG5CK+WbI+tJCe+hXjKL0Tz/RB5d9qpXvCyghSPRxWSlHk2HP4eBxn6E3r+2yc+CkGbB/7jV2
Fw7WoM2xM+kuTtPVx4jm6zqMdqHpQHYccI6V1mbBbVmbON9GYqmykF2D/7WwP8xNXuFerOR6DuYF
rNLkZiA/BUSbFlm2xb1hBYCgRu1my2GpoLBc+TX8uuPGyfI+Jf/yopvWcyLLa4Onasrc8yilSY65
nnXJ83zLbsyZuD+tMD5gOrgVEGf6ZSTPbVaNL9FlVtu94MEy5PHSLVZ7mdXaKC77yZcC0Z/ka9MO
cokHxQkwtoM6IF4J/YOcmumlDz0oAKRr3BJU1jgI15Y1j19sIVjPgqwUdzOrZMZIH55erPhi6Wgd
yhIVSlfGu0WJMIhs7srhFEKN4me3nPydkZI05JECJCfGjLeeusLoZLIYFfJVFnRVhXdTtV4ShEqv
pw1P7DcCppV3sXSTeOaXHiS6gI31QOYL22zgd3tP82wWJHIhNb5MnBGiXoLOOZRBuecy6EfbrWqT
9zSnLc+sbOrqL4WJtY15p189KyOTD9JAaEjMqW2vcVlBugFw5rjRODk6jRXg5R3Fp8RwIEzYoHQF
+Kkyz+rmyGLf/JKacvs05CKdL/Ku5SmqZhs6ID/mdA1urkNjgtFkRKoTENuhmieLP2AdCdS+O5u6
yXxpBoUnlJiqlyXgzeY0KdNicWJRi5QJcGNN/R8Twn8ktv9HCf07of2nkvx/odhueUyGfqa2Lx9V
0RYI7K3CW3j55X//5/c/8ofeblu/mSgA9A+7DNCww7ODXL6O6n//xzZ+A+2M3E38B6GbnoV/2fOF
5f62K+0I6kgh+CV32eVPwV1Y/m/swci7mMD6DJMyl3+kuP9e5vzvkw9xIOR2BmC8B443+1zq+y2u
nc22BdYQL5SRnWTfPxIlnte4nVsM+IO7bdEuHlMNR5HdhKPsrh/b4mopZfVSG1X4QVvB+lnkA4dD
GVq4jwKsUpddX9zNkwCQ1BWoDa0S8VLmz4FXAE0pPu2j0aNbOudWcbPaaXCAJYmbzH3ktdxT15aX
1jocJy+dEtA8V6U1vXC73rPB8dj250w7taUP1tw82pTzxTZMiHfs4CSInXKtk0ypxjikYp0ZD9UQ
Bx/Lxkq/DBSQ7Q8NVXdvUXlqCyKRN1uRU9XBW/BF6Jj1VkYGPsk1bhZD3mat38S6wMAm3GaGDrpy
9xA1WOYR54srs3dWZ7fTI/7GBeCjHNbioJbcnL84EomYZ8dMhfZQZEBUbQGGJ4LuZEJL6k2i/AlG
NPOmy02JzzAVfNbaq+bnCf90ePBKDKdFZe3u8D7DEWyh8LCy9VP2kDvucpOPVV5HHkj3aOhtbFSW
vVIN2nOPP25mKBmK6XY60UgNNa4zguzG6Rb9zkrn8EBisLkBbXnitR8mijcxBWFOzFbDjhaDDYO1
dNk1lw4PFLr/1r7Eacdx/FIYU2pjfUgvZFBA8kqB3hVJNuUXDimrY+5TmLpI37mij+rQVyAVjfJK
DdWj9CXb9HR4Gwq8iow6MLSSr44NUTxvbpjfgI8tT0TwQxGXjWdhiF0dDgoS0Kr5DK85bJ5ycJHB
wAY9B8vhUyS5JgL0mKz+H6vZT9ep71a0/7ju/ReuZnt0/yeLmcoL7kzSmf9ezPY/8cda5vi/sYTt
Cu0ulu4Hwn+tZdZvrFWkQjki7yXbuwL+p3fIdH6j5QfZyCGWZjEl4Gj/51Jm/4aLgSgiAXMSswwb
7H+ykrEQfH9ItaGSQ/TGiIB5aZfHeON/na1T46sN5WFFzyqz889zM7j3Vu9isI3YnuGfKVU2AeZp
O6+JKsPOd/hTtYn3IzbTMRpKxxpeZD44QJNDL2MKSiGINVwxbSrf2ws85HOubZ7ePhQtLzHqIagO
dBZ6waWSwNHPAyjDLMpBQzincvPT977bp/djBxae/XAFY0u4q8R2bJnNF0Wh0weauEwfLsdI2Q1F
JNtbKI5yTaBrGSGrZtXPiRf0PtRevRQPNpWo9+lOSo2gabv6ZLjUFsf8JW4ebYwUK5bQfriyQsUe
r8Rsz9EAbsM+0HJ782nEb91fylLAiSdhSh0DNZRZdslsI0yT2aGh96gbI6vOtiFD4651VrZchB1k
dqxwQJPGyUiGgH9kz1VGJjNRFk/slHZ4V3aMURskG6Pw4hF7+YJfvPTg8S1K4V3tvc3I+6T1/bw8
ECToPU4mTNHxJevS7YEvTxW0OL/ssvFxrnjwbZdF5+Zj8MkiOq2nq1YLtoYPsz/mdRrLmTqz8HZa
DM5vbyzRtBvAszHvpuZSz9odeXAVk9MgnW1eaZG8Z+QoKausxpbOxXm2iyWMxwlXa2S0Q+gfK6T9
6eBhSsWJ6Um7v+o5ramrYqqrD6agcnhCPM9lcL+QYqsjQg8rh75waOmCrblfaOXyYRmSSDJbUmLS
rm7skaHpya8B48Q2R086rttgY3MoJ4supCFkbTWzDenRLtAomZMyVPXitFqIJnQLzviL1bUmZL1J
j7hT05DQFiznORlKJiW0pXJOOnpr5nBVZTPTFmvNDdy5nGy9A8eu9jFsmZIQQ6rUfUaYGZHe5prj
uOw7RGjwUeF/3oL7fBy1mYwLwdKIspX5ml+ovCuoXu8vwimA8Qb7UL/4fskGO+qCZb9uvXQujp6h
S305j11KHM2bTPAqwSg5iZTzap20q9yMb6bg6aKpgoLM7fIc+2AJJaskADTOwdeeJ3kVagvIM08w
ix4ZM6Uu4gFbhf8mNPuluKD8YnThwqWcoKJ5MOhWFYwlmpOVF4t7ZGpR98eqFhRBZhBarMs0rGcM
JCXyXnnjkqlbONlTpu29GGbWtRliRl5ah1I5Qf5C8a6v7taaeq+TKlXtfFDQ+HqIkLUr6K5WofCL
WFGPmd5tel7sG5ebHy+BbLI0hmHpdp+ZE246llnu3RsczcLYhn5zgN3u5LHlNcOtWUl5K6TJRtyc
zeBBbnKqL4BYziJyunEPJvsbfODOJu9TVFPvxFIXJl1QbmU80Kld0zku8tXlzFRpEflG1aD4wA56
OwWre0EmiHDGZBbLdlhrN3/ItF3RgCIbHY0h8GACQjm98o5s8LN5kwO8wWim4tLnVEGPckUZZlIu
nCBO6GH9J46ZbEOKdDdMbUYImFmUIN+CybSzpOUaefDINL3J8WN5B1ZTZNOZWtMhdrpqpjwBKKRz
oHgX+LrfBdkTpfPrxxGNFShd02QAJIvR1EfpELSIhqqov2YAeIaooqf+k95MIh2dIY0PHlZqM5Fm
Glw6iPM6XmyzOqdgiotYmiKA8Lm6THnUquUUp2MeWOxvOBiBSJuXjWNvbpxxzUFl4g6hw1q09dWg
BudppnEuv4TjDaXomXLb5a3n7uvIyhTxq4d10j0X9t4ekpVp/1jkq3Pbm+gjB+x+ns3sj9x5os1y
vfV0wMPAmow9JBB4Y3DKWeiwQ8/e8LANTZOCJlQe4oE9QEbjSZZv1xVr3n1b+ZWLB5Jq2T15NYMD
rkPzPV1pmnXCmdaHwe0zcUDXSp0yznprCu7wbTMzgxOQZtDmDYPp0QaxV3XoOYZ2deJX+P2Jvo1e
T6F74/CkC7wlfO7LDMRqqvbElm8Jjdag9mblch0oHY7lEjZkVuEsKZD9nvcACa1Q9hGRroK+arjb
blsvjeeBo6Q6eyvdppFnKQuoaxg0PvEGBya7MYj24Pr52J77Gu46aUObp1/NjIDuQuWHdQw00IQj
bmzDyULl8aNK9wroFlJZqo4MheClNQI9qq824G9LE8BabqsKNr7V5tWKmOd08wH+KdtRWQBAAVzm
TG/Tjcx6NFIScM8twGcNPWMlZjiI+ZKwAB8bK0n3vGGKn6NMs5GMzLGhXKC0snC6ItNTYWqHmOpW
3xi/+MEl1wau1AYuBbt2Xc/7m1yHCmBWmLdtbPpe/c6vRprF5ymfssfdRdbfGoX6P/bOY0luI13b
9/LvMQGTcNsuoEx304ii1QZBShS897j68yQ1J6YLhVOInvW/GIZCGikrE2k+8xoB/xHAFqurl2Ve
eimeparwu6VJHfBdyIvFXk6+oR6rqAt1+sMVzL42qeC+tnBo00O+aAleJKiGoRdWBU3no+MnrQPU
bH6fsnhonJRKjM9M0CH5bQ6YYvsofGff+f/Nn+2hcz8g+bywRzA0+Tiqg/12bDMHOe2xrimOIsT7
UMgK8iOQNggESzO6fytgqEIPXkfx1lXH+HeXyvd73Q0q56FAif4L1n7iD37q8C1RmgVR45DShd3E
1W8ZRbePxlDRAw+NKe2PueB5fOih5HRyi9HALZB65VdHJCBI6sYU4iK3pYHcArIklDHIUDCgo6b+
kE25gHuRT8tz0I7YxWsF5j28qN14WKwhPeL8F+anyBLdY8FUQFmiN/dBoT5JXdRQy2c31ZvSjxDu
/dw6Y/N2CAMd2thCR95JqvavEeDmhzQNYNXSktBCf3ZQt6fBAmf90FGBOWW0hzAhKMbitCA4gn09
yLueL1JplLImVFuPqpHBWFFj4KWIojceqPDqL9gzJoS8aGq+EqH19CvcyPiTC3biKRZmRK48pRhK
q4gBIrldwQhxl6FGDx0YdA6cMFDQH4Wjc+6KALwNQERYHUaFY6PmVOqfVg2n7GGIsViFD4ofAcTD
GZBdXlvFxwXV7eJpggsOgy93iHmKoqSH3WNaDoEtcijSRs1gfVO1tKXJi6NH8RxxQNFedpuEy17p
0VrOO01U/qKmWuEB2gwdr7W7fIE73Q7fel0kXxNDq/nPwn7j0gPETTJHAIONg4v8oTcoWtgdeiiT
fzW9EyOoLnIqa1DzacU38UzhFV1QeLAWopuf5Pij305BBBAhM+pOPWR2EXSIsAVoG/BiSNL0iOik
yx1nSA37cEToNq0W690UGBGMKH0ygAVI15OHqMyVN70NfuqkEA3GUGIXYvMKv8rWC9E8PuNyj8py
2eaOXyK96BzzXBk/jIFowxN8MANnAExBWLGHDrXq7IAoofmzZErq7+MET67K6qn4XAoNs/CHQIjY
PQ15Qh4BeG9RP2gUcOyPTSsgN1pl2j7TnxowFUWM8zel09yc6Y3NF2T4isw4xZTTW7TrgT4UD7Fd
KqYLn71CO7Ue9YrG1lgEBIAzkp8p6oB9LPtvlPt+axbXeQcgnD2ChPP0AUU71OtKo0JnkdKrpj6o
hJGaB88tN7jZVYFqQoB16tmtBYrwIkfq8BgO1fzZAQJSPRWpokU+1gkFpYXcApqUlFX4PS6wJ+Xe
yxBmjp0gO+kTjDYvLbQ+8aq8Cf8ta/T/C4r/T/r6/N8p+DEusu/FX1cZOP/Cv6uJ2r/oCePHRMUO
+RVy7f/NwBH7AAJukGWg/4LUhyDN/ncGbqv/wnac1ogAn8+/rfEv/S97x/2XDaoJc06hGoZOc/dV
Gfh1/k16b4Hf/kUTUoW0I7vOvw1E1iIXDXffmmIeSTODytZZYfTJxcHq8mJR3v9Tn3zJx5Ed8P9U
LYEIQh1BpwSkrylrDr8AFS9wdECos7TrwGhSpRA/6MS0vJO5hUBYrpEum+gsHBYce4ngiyzdQbpt
Dk4ILJWUNIkdvJ6oKsIuKUKOSS0UuOrSJ6Rxa9w/hqD0wAmVh84J8kcaaNMOJuMGGfBr3sD+EW1F
NeoGKA/KH+1QKnV+ZcTzIQH/5s/NrICyqca3E1kjqIBJFE9tWEenOe9lMYS8Ui9T64AmNq23+99h
LQ35z4dw4e+oOsvBL7teC0VreCBCJ/LBDg3PmSijxyUxuzNbcjkGS13+nbs6HlOO2nPbxml61M3U
/c1RLe1556fIZV/tCTCBkoIBqhNX6dX+WwKtyRfgbH43K8mbBNohQhxR7V4wfOlRR1Ci/L0ytlg6
KSQ839ysX/5Gohv2InYmePra6tw8g5xXXS9xU2fXm1ZW0te/z6EOJsEd8sStKu2oKWvtTMjso0Qc
fxDqMPlLvswHq3GQeC+i9pS1c/NkYG5zbBFV80AStDsyYFvfS1b6Na4DALZcFtffyyE6pXPuJD5v
2/Sujit480uTvY37VsHKpra92QyJzeYQNnEapT3WJcDJvvNo70Er1wAj9jKCQUBwLQN/aLiH1z8F
vcbeJQBIfXwg9L9AVaWoYNgd9YgmON3fG/LTr5f+xVDmatZVEJEomTEZmlq3w8NsK/1jrQTBH2Y+
z+9pu9rH+wNu7EW5ulzVlo26y5qGEOO3hoMX/hZGhPNAa9TFkxCFsXMLriqe8vBxUGDP2YZhcbXL
i+rFLViYua6oncqOGqvA61Kj4tIz6fDT/n2g7fzdTsn87s/shiH3z6AwEMAlsZPXKmOJMisxKMzE
t/IsP/Z5Or9PWhkzkBH+QX8ed+5qKo4cAPeAKiXooDHkMI2par9PwbidNEhE9Kx71/y0DBMR6P0f
eLutpHaVfAZNzaAYvVoU7ikYjPRl/bbs9FNRV443Ya51Mig07Ax1u60kc4iLz+AhwFBydePA8enG
phTyK5vDQQEMgiiOrX4M62zwFtsOd9hYW1MDYQ1mXdbMUe+6/t75VILDsNzET0UXHYvaMk9Br04X
q6JR8/pVhJopmBsPLYHD9VB92nCLlmGGUrlr+8B/M9xGouw4jUgJ3R/qhg6hcmXzeBiSQAjW8Fdh
/8U2TkVrx2pUczpTdzIPuVDmx3IYJ1LsLCBVHisKrQ69v7da2czPfSqqN6HSRV7QBi5MP63/QqnX
fV/H8/g1a/XKL6meWD4+L8aOJvDtiePA/eq6cvh0Lq/rZbFHHb21AD5cUGnlcewQUNH6MDtyvcHE
tDr12BVww+4v0PagLBC8HtmtXV2UtA8CrSzm1I/bElCwkWNIZHKozo2yFH/DQo0wpjGUH/dH3dps
llQS/GfUNeW5RtYHqjiVkQgY/1PsDL9lUWadlWVydo7R7WXJoqJNyS6D6GNIobqX15hjwVsN+AMV
rUTwCLriTSIWZ4cwuXFxXQ+zWsbRrOJGQ/rbT4M6e0RIARySEcZnLVRRxkAqvzvUdtnTXwYeUpmB
RGRPE0L+NrinRxX5kN8omAVeCT3u2Rxn+/39Bd+6TWAc8ybCfYGdvwIBD7ha4VxUpv5AcHs2cJyC
FuhYv/eRW34ZRz043x/vBnUrz50UBEXlD/VgtEuu171UK3gK6C37C15xPzqwAT/nwa5wCJw60zqM
rTt+7YaoeF+MpvOb04l+ukDwE3SP3BShtEgPpC3LYuHrBINzj8q3tR60DqV4IH8Sr1z/vJFa04Tv
be6bfTf+PuMESN+rrJXPXLbpU2HN5aufUwnAtoH5siAgMuQ+fXEPQdswbKBZuZ+EGn4CyMLpJ9oy
wHps/qpLMAw5JFT2d9DPct9dByeOBpmXriWYD/632pdI5mvjnHe5n7LpHhxlRgsILucR0n/5ztRQ
8aRhmB2ouk8o7trazjbYOOcMTy7x61pD+fF61vQb6Qfk+ArrThF5GGs3Xl5VeLEY87RzkW0NpQOw
h11vQChe07vMkrg460aeZkocXovU0lPStbTbqhEfp/u7e+PSBHkDqY99LRyUg6+nZYNCLHvQkQjG
NRPeFJpDewg64ULm4GlUgk99P77Shp43gYPr8kSbkLx4iVeDDgiI4dcSh37U9NGHNrADj27M/NSn
KBven5/8LKtdA9GKtaSHjjehWN0WKXQfyrdQfoI+MS6TJkYED/XeMyNq9xlZDgDiLr8gPvX36wc2
5YDEPTqmALfbdQy4yhWPPt30NQPG8rWI9OhkEAQ9QA6ip0Yv5JOMfvdSqI0bgUgBGDrqtiqKoqvl
zYRoBEDg0FeEG73L6vDvBbLesZ/DgjKVsYfD3xqO0ShqcBsQyq+WmDSbHCXQFC/MwKeE2mx/SZel
+lwDHfqgBYG+s7Kb48ExUzUkVsAxrLKU2lJqA3NGxaumrn0ueKweWkF0idFt5Kt5t5ML3u4gDDI4
Hmib2PJ7yp/z4rpLbBP57n6IUGoqkSSjTfLYpW3mL5nan0B0vU8j9fciMuud0PIXfeF66zIwuiZU
QqVA7JopGEMqmnpceny4FcAXrSzv39H+saYTvsLubyWwpQIlTE41vTQlpi0AmzB9qmxrugAQaGaY
9Wr0pGPc1z80kdr8lZUBXHxcJ9zPdgIaoQ8Xun22iZEhmWw3zw9RXWAYjb2u+n4eXcD4AhKUguey
of6hVUHi4IQ3O75WuVSk7x+YjcDDNWkzQSCUciuAVK4XuhG9qRcL6n5UtbNDVk2Vj7UF/bBpSpCR
pXMzLN3gFyr0wAELQv4eopQKNAIcZ2oNM7J8Rn1Os7AmU/Yk3TcqAvw29jiwGZA6VN+vf50ejwlQ
iCj2K5TEDp256B9gQ6uHFMHts6oh24UcB0a2GUB/fRz709xPyqFILXenrHb7OiBsTEMFWSIEfPR1
Ypkb2gw2FrSApSGhEIJZPnTlEl7yoRI7b97WJwFiKFNmAk44JqujTas062jCh9gsD0r7oM1G8zgY
le3F0AgwMNa75JPZTip0J0yF/lSUyMBwbhpxRLMW59Gqu/qQLbl6HGzTPiKEiObK/V1z+35R4KWa
KilOIP4lDOvl6RyWCi+QLsSqOOGzlLWOEWMUN8+VWTm+ruBGmubNXiywOahcFaJxWFhrCFXYOoMq
xiD0gZsA5OiVKjqnaCMjn4xB3dcRD6kDcr97X17e26sLgSLuf4Zd3euWoo6TEqVcckhiXDLHkHTK
Yj6+fkWREiC2Q9zKIlG7XtFQ6CWEGK6duDSsCwbKzaFPxwGHvMg8NElh+tMEyPv+oJq8tNdzw+MP
GxXUUzhh6+O1REumlXQytQJ9u6wI04OBb6pnmcrywUV19ujI0D4tBHdBOUkvVGdP4OBXOfz2R1Ce
R/abwFZd/Qi3Ckhc5I8o49x4J8QUnu0wa95aWdfRQyqGLzaO1o9YXueXLg7zS4mpxPOYIlJqGbr+
xjRnBDfvr8xt2Ovy6KAYRsBN23T9umoWGWZjUzgiEK/o/DXFE9qu41GKNT9USdU9d2jgnrp4dPye
sqx3f/iNUjrjo6LDnccjSO36ejv0GlrLSsD4rVW3x4EE+5i7rvnsNkjeLoo+PYGiwm02RP3vR4s0
wptiae3Gw9JKUGDAZeX+D9q6/gSPIj9I06jpra4kuFz1UKOw53dhPJ+1oR+PU+jQljP3rpbNlXct
ejVUJiHqr3YDGV6OzcTEQUhT8zw3QnwbqKSdKnduJ1yL0wDt0NE4wwWK3gao/H27P9ONwIMuEYBR
3WXCur6eqRFXVpQReNBKpv9cBz/hBPcfp2bsz3YVgf224uQwNk34/f7AW/cMyHl6J5JrS8pz/cnz
JZpsjIEZWK3GU4E++5MdUAG/P4pcvvVhoxcHeVN26RDGux7FKmlXwfeL/L4qVD9WsfGNWrPx3NIO
PxpNke8UNrYubRQXCIjBzEjFuOvxlKXF/Broo7/E+vxoLo1qPBQBuGu4K67yidgmA+eVZHtiZFvj
whC20IUxTcrPq9WcULUG3aLEvlbO8WnQ7R+RMqvvrDH+21BiTZos/X1/Zbc2Dq8EQF/KhYy7usEj
BSGFkJDfb4Qae+4CizGNZhusAd2gL5oVDzS5Mvd9C/R379BsHU8cBpguWGU4eKv3GCQQSC2c7nwn
KXKvz0sDY7oGfVRk9XZugq0N9HKo1XNYFEBfhj6PfcWBH+RYjQl4VXMPXV50xxbA0c6G3fyQpDLg
t4k47LUPDUUWJXY1NNWCjDi4WWDxV5CrkIVFpzVOYWzmczae7n/LrfVkKHkDkc9RaLzetaJt2zHQ
meQiIFsAjY0PIbp3R3L0ceel2Tr2XKvcqVBxYC+v1jPtk9QlbKIxSIntqId0JucqTPz7E/rV01mf
e9uRjBwg8rIOcD0jiHd1J1hC387j5nHWm+BI55oGmhLj/Zg54fOgJs03hIGqD7YotSNi0d3fHaIs
Jx1C3pkgcPRATxlAuDT6U3oQewK3dR8VuGrnCt765PQBccKxdUhI5mo32wg7oABTJ/4CYPuggA/3
EI430K2LMQKoyuUkcsv4fWeFNmIhm9tXakghJyXWCe6MMyx6mdif5rpbPOt6/8Xo4uXzHCg4LgO6
PGh9nZ0bDQK5s3SXwdLHnSbxxrxpVQMaEAaQBxqh199Iabss7Ar653pc9L5QJ1yTQfOfXUMBBCbs
GFn6ctpZ7K0UiyKNToUNsIKF2tT1qK1RmnhXkm1Ug9Ocooo2mDfYmGlTfu3oTgFmWzSRv9G6Did4
rRhn4Pxxcoxp1Ro7h2Hj3PFbTBdlIIO7bJ359ELPgYaJ0C+sUD0K7u539vDLIHUedtpVcsOvDgQ9
KnSOEIjE/2ld1w/DTHd/ETu1LtXEYw7t+ZuRW7nm1/RYTkUYpT8TAwR6FLoAosaiaS73d9zW56YE
yIcjxEPIUC7GixLHhGZGN/Vl5NN6Ek9FXxoXxHLiSxZqf9eKCXI4Gvrj/TE3bm+qYkybRF9y91Yf
W5tIj5FAoFsDkfRkJOFwUeLeudiqlZ37Ko0+3x9v41F0ef1Vh2aw7Omvj/IkgqowC8YDv+CHZVwc
rU7Dl9Vr/wRDPj2n0FN3XoyNTcRbwQGiLEYQvXZJgx4O5r+glcJjDGFYjOYJBkQMbtdMf7s/vZvl
JGFRefDpcEsu5Hqomj7bQhYPQFcRvczQWmTRuC0LoSieEqj1ztRuDytblYdJI0B0MUBah2+ammFF
jOWEF4m+vVCLMCESulnxUKlp/XucavOlQ6HPD61BOwKSLT9CRMn9Os+znfOzMXUa2brK8whxFGjX
9e5t4f0PakeVqlSX6iDUtvDr7DjSrCqb/Hh/mW/eSDlrRDjR+JSlIGd1UpKaWwuSoeKhODngn2zl
M0zLqoK2cX+gzUmBX/o1EOxX+c9fHMmwSyn0qJ3iJSka6IDa64NSmIh2aAh6RLP1by4fDLxtD6rb
Z5kMh63KJkXfBzvTVVW1VDVkCejZeqJvqhO8DcywEVfGzsOMftYtHdxETwQ2ItP0DdxY904gofEN
I2/zGLYDyiuFOz1UYRye69opvtWF3TynpVL+HIam39nsN2dZ/lYCItrhdIJgxV0vjhuiC4CeiuJh
SVc86ooR/VgGtf+mpWGIG4nZNN/Kuah8p8ET+v53uTnScmjkKxH6Ru1VX9v1mXmNJBaCOp7awXIe
klr/2CqueWzcZO893NhroA2JyKQtGf291RaYFje1RoFhcTnO4WOfIfhClT3+fH9CW6PQzfrVy8OC
1VwFmEswliBuEsVzAr28kCz0T31V7fXmN0ahyUQDRjeI+6BsX3+xRAuMkgIzgsy5MJ5qFBIf9AHR
6FfPRfyqWpG1/9L0ux4FUxaHbwPF1w0751zUSnJ0hqLZyTs2tgCpFfmxS3bOdFYrhjZGTw2rkz2r
OL+EEcSPwUQKoql6becWuBmKcjj4RdnlQD+ebPx6QlZlOzk1IdML56nxJ4HtexotBWW4PPzz/trJ
/9RVFIJgCDU/rlFSDVpmq6Gw81bbLBwZqkm0x0YTgQ97IyIgR1K0jZCfmQPzYz52und/4I05mkDT
bUJdiWxBGv/qpmu6Pu0SYJF4fzjxu6wIQk9UveOjUOvsxDkbQyHOimM0y0qpcQ03gx6OmUyrIQ2h
TgBmuqGsaATO9lMPbWv2789rY0Hp79H4A7rnoAilX89rsKw6RJ3K9RyUEJtDnTjTU4M/K4lO29rf
+6Ktvphhmhx6kYV7UrRbM6VshMyuCtLmBiuSBugQ5VoaeE3n/AE3LXrMQ1RznAB8yuunaWHVSYGT
EPImdsStQ6B1MgMGnXQcrVpERDyKdNEH0aNLc8inSDyK3C2+hEGVfLs/9tYsMawGBEIxkGRF/vMX
j2Rs4mLsDpbrZTkJQN7Ytm8MHSxRDdHY+0PdXGCWSsqPQAWdffry7ip8DACeGkUWuHA/Xe0yqcvw
iG5DuzOhm1dftpiAnRpUGIRhrl2KnUkLxxywB0ySvHi0MkQap9ko3oLW0s/h1Fqvfc0Yj6AfFDGa
flJD+HoBTRAFTdnoDurBFcjeCCQm3XLl7JaVufPObE0NxD0oObrEt0i5dIz1SFV6x1OoNT92ZZKf
4aV2WH7pxOyeGLshPt//Zrf1fKbnEh/w2XhC+evr6fUFxTEJEvTwx4LuNswImEPphiBazuHwAdW+
EdfKbF68uTZQTAhyxXlU4IDCsJLGdlZp+Farxp/u/66NbcvPcoEukRTQ7FxdtYPSGC3zd3jYo+IP
lSd+8NCOnk+zMy3vXz0WGAC57tSS8WtehXWoiQbzBB+Njl0J7qA0UFMuoFlGRq4f7w+1ceH9Qv0R
EYIqhap4vdpNhHI6zpuO17RDfowSDVoxkJzy4ODLeYiMZvjs9PgQujgN3h95Y0EZmVdL6vzLu/Z6
ZNynksqZmeSSwMCuh6A+V4B+H8x0qPf21E1xhhqcSjzOpyNhdtazRP8KMe7Q4ojmgCxr0WqXRuTj
KR2FdrGcOj/OxhCcagEYU7eTGTM9Ubz+HZMiDhIDwa3krAGuCSRlmp6a483IpT0Myyges0LTPLMY
xNf7S7v1UYHPUKcjz0PTfPVRQ6QcuzlGL1gXNgJU8exAuIvNIyRbRJMQ6Se3hQkqkjR9NUKZlTZB
miFzLY/JmiiDqyhAMxfXlSCvfuaLPZ5CnKKONFqWnXLX1v4hlqfKClAI6Ki8/F+8I7Vw6xnBYFw+
K1ThFrywzkNaIu02ujtf7vYWlKYcsprLdQuAcRUUjADzUDdMMKXLARCWKPt65tgI5DZK67mbh2xn
vNuZMR5a7fKqIeBZo9Z6OHVz1Si2143tT+h72Xno43dTLabT/X2yNRCFFVD2YDiglayu2pJ8z+wq
E+17kDBnNeROxc8MIyB77yHZHInc69dhV+k0XH+sYnaNCUkeC0CMpj+wF3GmhLsv62LKfzEp3ixS
fkzhIW+uNn+iVcmsQbH2IpTXLvQaUuCNAxzCzu1f/RLT5iNBYqfzHlPEuZ4VpCxZF60s7BmTyEtb
1BAmRWkBM+iW/+pPBamAbAwBLrKYdUe3UmrKzktmeWZNPwG1qkA7V3pRvutnc/xxf6yN/S6LbnT0
5bSApF1Pq1cDs4UjZCFnZX8FOju9G0Kt9xYFUT5idHPndr6N0qTcF9gYHUKb7DFcDwcVNqwLDUVY
18auOlGRcErsLH5twYmLn0/1DzKLk7WalEsKO1OCtig/0LTM0bPkMzXtJUi68gwckF7G/VWUKdB1
bnY94GpaUGJaviP7UMMD9kET+B5T5EBqqlvEW8jhsd+6CJDcH1Se2PWgQCDQGeb7caJXkQNy2dhb
uqxlX+TWG9TdkRMWc3Z2pig+os5dHOplsi+wkMQlL+bx8/3ht3YORE3qHoQS/3ivv7yTSQP7OomF
5SnTEsDsTrMDyuj5MeernsH8aq+FVfFR8XoHdwuOEZLK+mYuB06egQWlgRLQtyToUGVT6tF8dHKn
3KvuyR1ys7YYMwHhko32dRmxJkFNjZbJTUVGT2cMp0tml/MZGGXy2rY38+JM2PTQLKanri7mwu7H
PFpqrDXRWoB9hHANAUOLLpPTfOABT95niCXuPDtbHw/6jXx4eHcol16fwy5UBmkbgSj23KZnekV4
v09hyx+Ndhi6RH397Un2R5WEhiJlmXWUKxzuZj1mklWXV8fBsmuwj0K5uGoZ7eS7t4VvuaCSOEUB
mOrM+o4pDIQ/4eXz/gi8nQ+D1mfi0CDs/yiANOM6VCufJnSHfBXYxnnSkKNAB0ucZjKMnWlvXXds
Hn4O4Dfk0FdxL/lqGgyDwbSrOaFja45eaUfGTnS0dfuYnAmJeyRtcVcnQ6nbCLTEYHqZjboBGVX6
gK/B8CCKeThagTl4bVzYO0/vbdwpMY50h2nVEHyuMQyidhpg/ha5PBIaJ5HoINTHyTouCT0bSPaj
F6bDcEHJY++y3dq7MpPAeAYsGnX+670757yNTW2YnulE+bs0KWpsEGYpi0uXGSt2iypjunPBb31I
UlSavuRqmGisAtASBbG8NZAsAnEUHme9VA521qk7rKytW+flKKt3KwCZHTdoIki/5N5H73h46AZ3
OcThsAfu2RqK8jxAAgINnf7e9SKORq06S6yZlMkNsGBqsBwiegN+UZmxf/+huIUOsl4wmsk6pQa8
tgb2LFOWhU6nml5joVjhTVOqOw+hGThf0eJCIjNJI+wQew05nUBQDQ6sEeTG6ISTd/+XbH1FGmHw
7aVQACHC9aSxRu5LTaOEahpQJoaus99EubN8uT/K1rssQ0Sap8CkCU2vR2lybLRcNcRApqt08ZAN
VvAEzQ4LtbEbsa8VddT/mAoUMw4Jdj2Pk1sR293/DVtXAnGBJPVDsUeW9fo38C5mCA6hbJG5OC0U
3bQcLXsYGw/gVXVqdS3+27QKhO7uD7t1NMEJ/SNpAB55tcBGgkpW6FAOn6ZF5c5tejxI3JrK1WAg
Mq4HWM2/fkSgaeCKVd5PICDXEy1KfYot7Nq9olSt962KW/FYco+HeIL6XQz1c2fArT0kYcWwyEwu
n1+b/UUqij1c0DdxZ3mkuclhFmH5dnSn4I/709o6nhgeWWTY4Jf5htfTqrNQ2LPBewmo0cA2KnT8
IcvzA3LQ7sf7Q219MyqW2BVqUIaIY6+HMqSiyjBykVtRACPXVHR4uArqdxUI/mbK55038RawynXw
ckD9ekBseTAUwrHQQzlveNKQf/EMFA4PVu8gGF7X7kG4Y3pUtdZ5U1fpH0ge4XvnBuHBwvNg5xnb
+jW8zxTiQdJQjbRWp9VqFEQgLZKtpS7qP2JQss1BaSplxNvazH+WI2Z7fmSFKZSrVMsVdnGcPyNb
oVCIwC5mOs9L174a3SLNp0wp/yBjUE2s16g1es2ZiO1nqI3+1FEL7RrreZ5Ke+d23tjPVyOtDlCN
WmhgNYykKdqXqkmL07Qo1k6qsrGdGYQQRbaDmdDqtdFm6aCRTSRkjZmdRTMTbmbB6LVhvBdybQ4F
vlGH7ksWvbZgWcyiHPpe5XsWSfeA7GP+WKX1x8XAGuDVB4cLntaKLVN10oTrfTwmbglznoqA3Yju
mI26fVSBvZ0dpxC+YSbJzngbdzpwHFoc3HO01sXqS/WJ4lQGVsLeaEO6iVvbQOCvUM9R4tTRIUMo
/pOtRiDv/4tpwhxzKLFAOVjXbrXR7ewJWwQ8qRfnGXjL/J7yBMllugRvBcraOydy4/mk3UjrXlZ0
YOatrr6knptChAupl5aM1FjKxTebHiEeTkRxwE8wPzXhjEFTLNoDHj79zviby/xifLnBXlzwydB3
1cKF6I1CLGcdGTq/zXTnsWsA9RtgyQ/mjCLi/UXeiKZp68KqIDqh7bCOGRzsQgoxZbaXlG11jmwb
j41SBU9Qu9G5DdrsglYkLiN9oe+c/63pEhMRx3PV8ADIf/5iunNSNZnNteJBDo9OvETBg9HHxiGe
y+btkvb1uc/rV+OuuN4ITyiY0f/kY6+uNwAcKY80hzRxKAySLORelxXJMxfpnoLJ1n1AiQTCCFsY
S9HV58xnHLjR1eQ+sKS65GB2B7Tc0+NAF2FnKTdeUmb1n6FWt9w8WNpgZjaB38JSOnWinTMt0FAd
F8aDSSB0vL9pbtlfEgbAYv16TqmCrm4gO4ykn7hFehkEys96tMSjmzaub9cB1ZhgifIKy/XW7g/J
PAxPCLLC+0rnOMSBamx8JRbNlzQ0pZFOsvxujIr99f4v3Hhc2FYqRkyyYANP8XpzOfhU4P6l2V6Y
B/0zkfGfY1jXO7WMjS/Ms8IT/qsKRc3+ehCh1n1lj73tBSP8vsBUktOE4vRDFdt7ZOVbqQEKpS/H
WtVN4hmnxD5AXciaG7vElHyxEaWzivlPHf3Hn3E9ddo7SAN2jr1GnH7Dd0uEuD7VqXJIIwukmE17
wfbzqccQo1Ks5tUvrdQhohlEnZoHcH2R2K4UtgcV41kJwqa4PU+HDLsAPxprZydbvf24ZBe8SFCe
qOoQ81+vu4LEqOokmYlCoqm/HRNrueAr/28Bvf8T93Z7M1JlJmqQ2b4MVFbhqWJ16A8rCYkqQdrR
maryQjRGXSdFChTaY1V8bMdRmsBo1mtxRKRPZHCEX7RmaSWujlfTwVOhk2d6QcdL0Gp6hTZRPR3n
Lku9+wfldg8zFM0yrn+yNpKL67UM6iAzkqzG7tktsjdplKjnJcCXhwzm838xEhmFpCw5ctDrkSQe
e0J/ha+GgQHg6V4KLrWEtZNm7ET6t08L/33iI2IGIpYbIoFalsDIs0BgN1gk57CNv3GfdUd7wnLS
gLL4kNXpHnvh9g6+GlOsvlk9K2h6tIw5mhh5YxYRH4Df14d4qqJjnI75zhy3DsGLOa635zK53Ugv
h/HQs/MXW6+PYWS4O6d6c1a80rLSTt65VqdbGnsxisAE2o8NJxLFNVbC1WA9lOkynRXLCU/3N8nm
eNRq4LYR18Kwu94k44iDELJMwsOGBImAuXWOjo6OUZ1TwQxNPPruj7d5yGlLUpMhxgSNfT1e3+V4
XQ0GOyV18qNqYuIZRNhzwzFHdFzvnYOiWIh1Nkay83hszVTSN4m56IDdZCZW0yZji/cbrnpdeG4S
lIuRrC7OzaQ2F21Wvt2f6EYtDO4qLXOebG4UkqHrmdbNoNdAzE1PR5f3AtymfAzMDjX8ZESZysx6
P0DzEMfBSPnhGMVXLVX3Sn9bUwa0KgkzllQ/W93bvKRzo9kT+Xdlp35tJjbWrI5iXloEKC6zku7B
fLYuN2rfhHx01EkQVnPuK3eM6GibXt9y8hcHzndnVbPfBOX3+8u7OTUWmGqQlB9ap0h1hnB/XVHL
QFgMwfAhLh4GG6Gv3pqyp1LTw53ds9FrYDTydGypubrRu7j+nAZeNmOJjAr3toRmYV2A/q6FMV/Y
6w+6G1eXTAmtgzaP4h2CZ+0pdyNsfqzU3XlA5EDXDSt+CPUvWTBSAWjJe+pFGK8DDu3oNppE1HZA
ChryR4fc/FBLgE8Nq/sMe0fpdobd3s+yuOuAmCIYXW2mLMVVItR7vm3TuRSSm1b/MJpGdukok/xp
9Irylzmjs5DZsXiv20F/mkZl2CvKbe4w0A2SGofiwpqJa8WtMS1hRd0RU7NzXqbRtyDrsbNYtOP9
HbY5kiwvIJ/mwGZYfXAYqlQDAsKRvHOMD8Hc4yQvFLwkKXDsrO3WUAT18oRSbqRbfv1Ja9UKZ0Vl
KH0W8zlGTuBg90lznONs76XeHErevoBECdTXvPqwUkQ7xtxKCVnYIYJZ/XVJ08QLrCH+8/4Cyo24
3qgSgELsAfAFqd/rWWVZ5zSLqQkPrlTzXe9j3hcR7VFBNy4CZHVAuwIHlRil1do1i9ZpPT15fCCi
xrf6xv7mTM3wrFj6h64P551JbawfclASyQshjYrtajg9G6dBU4TwsrmCEJZatscxdL5j44Fyy/0F
3BwLEgiAXoa8EYSCcDqKvIjZFvBA4Czr9mNnih+Gu6Sf7o+08SrzHpO+kaBLZOLqU3UF/UPbJpbK
+soQx940wt/wdU2BaPZLY6BR7MTAFl3lEW7vuLP7t24WATxbVmX5jDRzrzcKRp161c7EBKNqJ8cx
Ec2bFjMCT3GU7mOWZkgq2EmboNKumY9FMlQ+xPT0y/0l2FpseSjYRdLQeo0qnspgdpqJaLlTBFLu
tY4+fuJAMgGFULU7d8vWppVaq/9U96iTXs+YxrQ+qkFOqpO6hFkJvYWH0Ry7Y9MPQ+qZS/1qc2xi
O1Kr/wwpt8CLZwPrn8Hp5tb0XDF0l1bLJ7/TIuddoMV78pibuwmGH/q1NrnpGpdpTKUaZTXp4lQW
iKmSbtWnCZ6Sb6YOPqQUutNPwWQ3nxVr1HbCrq2xUTJwZINIPtiradLhGMuaC8Mr81h7dl3UUkLM
qw6u1Rg+tc3R78P8exxW2c4n3do/bB6eJvqsVNfc1fou3TJQnxVe0djqyY4xuhsyQ5zKaV78129V
iOVQw35Rkq3VHVQIVE8Wi3K0VXZ/FZixvM+trD1BfDF3JrW1T4VGcZ1Q3UU4dpVjKdS2UcArsfXm
cvWGdhDvhwlPKFQTpOKO/eP+xLaCLBAyNPrhedO6XRd4JqDDSSYRMk4dRN8xCa4uUZ2YT1OgFz9c
irUfZ1h6nlJCOIuV8X84O48duZFmCz8RAXqzpalqr5YdSRtiZIbeez79/2Vf4KKLTRQhDWa0ETBR
mcyMDHPiHON9sdA6zlBsPOiq7pR/mL7FHYqSv1j8xiMmzqgK9QmUi8gWXKmVloe6Ar6+tsq3ul5r
SvNmct+gQHZbhoA6HbmQOWRmTY0zgyEsymmIGtoRNlE4hs2biotkGoEhJMB120G0sDKMIZx4vjMJ
thVAIgi9I57hdhExwzgznAYF5REF985DfmF0461QcxghBsQoszoj0tFqdw5Bnh88A3tnTaB4NAV4
C/gh8SteOagidFB8RQTMT2r1y2AlxnntwQkYcvqghHL5/vpRE9dxu5HUK0QlHIOUdy6tLZI6MSKn
IIoXVopQn1bRHjKnp0QZi5tIrucgQjfM1WJqf1NYJM/Xze95C8PgAIAZYtZjCwY2nHS0wM+Aykqg
sAy7BJWXVo08I4nL89+YAgYBZJy4ZZsvrDB9dboA6dZVPN9Apl4GZPzNu1TRj4Lz3U/IVAkVJ+dl
LvNyU40wqws4R+llTwkNnTJS3zXDpPgQ9UEfVSOm8xdLe2VvczChb6y7CYZ636mlHPFoXfVI4dbA
kdB0uW5qd2l0zgXtEh3HbfZj20sydxT0/AgSkHvqFPnspqjzRW5eNuMjeu5/TD3Kg00xjUk83BAj
M+IIvboPSJkMIQJc+N4mtzwUVFS3Cc3VddLwj0epN6bE4l+ZapAzGlgSSId1QiVIGQa/a8rxoIq8
d+UoMNF9p4pMVWRzwbtuVNqUC+UjK9sJmnl7cLNQce5yNZLPRkwAmNdOeF8la/2v6szdevANd38A
Xh0MNDvLdMHlMjuE+DrI7RGB6VH6cNMMwIU2js7votIl5CC476Y2SidJinJfsZMjYoC9S48EB80w
nlI4eTZvSqXDi0yAJzzcUC6uU9fFhGSPrX2c1yQNvesndne1YtKI3YbNYguOZHQ0L40Qayqada4V
TsO7FWpNP+4hrTKTpICqUYoerFoxH1djPurV7AVidAooddO3oiC0OVO0A5VyMHDnioO+qCtP5bdB
TqWPioFamjrxcbOx7j0E37oDh7ebT9DgJGxBrgEA8cYtzFY3yO0MUshB7e7nqM/9iUJ8dWNXo3PT
wKL2YKEM7IpSB9hURj6optRH3Yy9R1OIHPCl+ebmdjBIkzoG4xeay9Sw3jV5CD9mFB7Lmez5JfqQ
cL4KUgvGSy/PdJ7CFZLK4NENuftPzzvlFNd1inCl3gdUKo5m7ndX9fKQAI+kV7M9wmVuo3YHOrLT
29RbETi9M9flqPSyd3RFBECtjcFugsHLRUlR52TzQOLbqNGseVLfLo9tDs/laYEMDem1To3qgIsO
3yopshL5g5XPf4Fm5HkG706TBgogKD0ufwakwMieKFTaQmWNvsq8NO44TeWdVFm5X0WzhdDIUJ9k
u9JcvcirG60ewgMs/N73ff0btk5TTpsk60BvJgudZmmN2wfU/9SbbEDkUQYQf3Pda+x9YDyUxUgb
c0pvppXNYdZNK6JkrFfVdFMZvXrjIFLw8bqVPU9IqQEuX8ZssLO5oVNM1ZKGo+FPqG38DPtGL1y7
yMfEdcZwPMK17LkiJOupxTNlA6vRZg+VweqXciV+lbS0ZcrUcNS7Opny2LNjDRmmXkkYKyjNPo3c
HgLpo4rt7mqJG6AnxRnAYXh5jvR2GnOpayktGJN9qotuuVnBLDHOME8HeYvYuG1Yy7EU40TwYoAo
uzSVTYuJHCiFhdWQC4Qis97xLGlBmhwsZ5DAzOpnS3E0Q7Fr9aUzrNJfeXNomhLSokJ0bjMzr24r
M/tUMXV2RoqxuJcm6APLiJv650eIIhyF4BeAybb9XaHp93/Fsbiah8c2ktfPypj0N0ycHmpG7V0K
EdBSdtcU6nDbD6gy5hZZMI7lbVqdKmh1Hielig6u3t4xFRkbWCjQQfZ2RWPe6gOEwoYfV6r2n1F2
5eS3kM+fl6TUfeYKk7se7jXgQvl0MJmyd0JxtYDs+Y+Lt3ms9QHtcIPBN38e4vEWuWrVDdmNu6iN
juhH9k0xwkAEBMfWlmzKURpwe0gO+3DJFcFi9f8ioTgK0d7+IADasUQ+iWwU3P28xFsn004zmlIZ
eE9rSHQPrpjwbpxsA01Bc9DOf3wa4V2n+80kMMXDrYvpImWc0QIx/X6JEr/XFQmSVnt5jDOyy+um
dl4ETIFx4ojQZ9vO4po6A1FaSo0EmU7pd4rag6upavx9aBsLUG1xBFDdeYxpdwn/CectYZU4tq+S
A0uZskQ2cSlKZZfSu6mQ5E81WtVoakxdPd2lSZ3bp9ludaYWhYC7NE/L1+tr3rmAL9JIVMJBh5CB
Xf4GO480gmUqP4Nupp9HZ1iDjjHN39et7B0YCvuMd1JYoaWwee/blewVDkSCGyVEJa+fkp/NIFUu
6qrRQS60Z4o5IeoO5Mr4sM2m5pXTIT44677txO2NZjfmcxkR2ZjyIbvbrileBJuuIV2sbSULkVWd
IIqKqIXMbRA5YXybDYxyD1aUHAQrO59J9CkcKOO5CKCnLj+TabYD46ToCqFVP5/iJLfOiUVV4/pn
2rkABGO4fjpYgvVnk8bpgw2kRLw2pMh9oKhD/Y89TsVPR+p+2GrS/7hubmf/BCcHfh8ufBa1+VSt
beVhRWkVZpOufodWEjy8zjAFqjIdBSp7+wfliGhloZmlbGFIPD69oaw0l5JWVW7sZhyCJsr0g/3b
t6IzmesQk5CPXn6lsMn6mhauTiRQlTeEJOqDzeTczV9sG10/IB6MHJAGXlrJnB61tYZ+SoTK2klK
xpXsfpQfRyv9988tMfiCk+d5hhx/s55Sbqse1hkq752uP8nlot7MS5x4mUmH87qpHV9oQugHLwHM
6CRdG1NFiUKt1RFJlkquuFpUa64SSvGNFFtfNSmPdRc9FfmmHWbohY2OePa6/b2zCLsgA5ZCtpn2
7eWmEmMxeFUSnTMHLJ8Z4fxc6RWly1hbly/XTe2dEmwgwcqgENXDTYFUDsusKKAM8PWm7QTZ/AK1
ROOo+cGS9rb0tR31cklZrU4Ng3Dc5qUbvlnIW96ui90w4Zjmp8Zae0SKayOIpSp056k7kvbY3VGR
64BQpu68dSZ9WptT3+HzV/SDH1R0LD5a8rq4Rqh8ur6he5aQ0BRhJLMnb+jq5nWla5KoNOCGLLtB
Ctf5EHdk6ZDmmgd7uhOPsx5oQoglBfRPfNtXT/bszHaVd/T6YJzIfzmDLt8ZvZz9GwFouIPdrHgy
Zm38iwtPU4L+rUODwtg2wDpgEnkKnaa/pBka6T1NkRE57BsHpIF/fSuFy91kOeJ9EZUViB85opv1
obzdrhqTkk0/k8xk4dCfk6rK72PNCk9tb9TPMMZL/zky2tPXTe89PrxuNIYAVTF6vDHdqmo9SnFM
bzNTGWWsaPiUFqr2vBFa0MllexBY7i2VMI9ahhhCY7r4cqlSYvaLSXAOaF81bkeYfVx1Dlu/1KJO
9BZVt+rLNkjifgiur3TPATDcSBdE8LTBv3tpeWQeoVm5ej72Gs+Z57hwZadsDrz3nhliWVGro+D2
hs2rKfQ0KWrRd88K/d8KfYVznSvLQWSydyMIGQQnK90JVnS5mDZmkCQK4SNb9ea5KjLjXHeFdLZq
qQStbdReGkrVwYXYXRnPEecUsp430lp9rXWqnrAyuoK5P6lMn4+r8+v6V9pbGI8RfG9wvFOP236l
Cnl5OkmwyqgyLZdq6l1IOjuP+Lxzk7yo3aFKhoNLsLMy8fgJtC+D928IfCG+lit5kRh/MIZhdK1U
ru/bOZkPUNn7ZgScmJAfROFmbUkcIR2dU69Hm0D6XS9G/lmpraNu+q4VusbgvnEnYBYuj0ZcaDQl
Mib3rdqUbsxIWlK3GQb94ATuvHPweAu1PqpqwMk2i0G6vpLTgTacYaX6U6lIP0K4fKGt1+5yEFnv
+nb8Ls/oO6ijfVSf2Xl64HSklyRo66Ei3CxRqQFFFGEkyNci577sGhhl9cyc3VaZdevgcOwag45X
zHXxBm07qw1s1a2eiDZPsTjPcthbgWoUtIvloa7m4Prx3zXGbvL1mNQlArz8eGMXRQsYS8uvmvo3
zrH5iPYoYgdrcjRdtHdMmGZlPQS0AIU2lvROKqFGCOlnFE17gpNkWt0Fza6jnuYOU56GJ4Q5QxS/
BePC5ZLySaZ21/Cx5BbGynpR44exLrsgWazxJq+Y3/PzadX8xkzQWJzHSH0eIeg/JdTmI6+d8oZh
SBMWb//6Vu8eYLDEFFKQeqGkcPm7FBj/pXVgwkflaf2etfFwR4pcD24zD+GJ/bAdqGngonMbTc4S
z8yKujmIv/c+NyVGUDaiksu4++VvqNKGcfesBW5BIvDIaP/wkLbmfGon9TDW3vGs4PDhTQGXSV1s
G2sriREOGgUNqraxfVv1lXRejKH1TI7cP7AFzp4aJd1fnGdydAFCI5J/w7Uhp2ZnSQWgwqwzly/q
hHKto+TD94KE5i/uKfVoKnA22m1ApS73sgXknMMejVNQYed2QzW0/svUvCjPQ9PK+un66dm7PhD0
MtAqBHQAI1xaG5HMSKOI0xMDzs6ec7uGrVpvrOUvxjRIOOFiAEDEAdl6hAH6F4kMihmxtX5ntYr9
s4He57/rqxG/dhOAonLGnBLcg6L+vFlN1JtOG4b4OJla8D1U9spzyDigFyfqgHD4nBxlSXsHX6eu
KOoP1Gq2PFfoN0cOoEHID5zWPGkFMLo064fTUIZH9OO7pijhEFjTAKU+cPmlaE2PCkoaTHBLiI51
vZbdtGMzBpUdH6GZ9lwKDer/N7W5zlqrW1XbOJC6acwn9CZ9CnPuv/WoacLoPDvutCprEOtt7xap
VR/0SvaOJGA9uNDAA+JwN8l01aeGatDu8vVON95nTJyciqnoD6LAve0kFyNUonTJJxRu5nUulpND
TynYimyJ2pslXJBdB6L4AJ34dLp+KnefDoaKxRDdS0q7+XRpVIGZbyJQRY0SGrdtThbrqfLYOq4E
KSe0q02Ef54jysdP5hqhnIK0RtW45mIq30D0z2e1bKZfU69L1cGP29ttZtoBAzDXRAa1+dYdQ0y5
oom6v17Un5cKjAcg378AzSDgQQkNqJPID7XL3Y7iOrQzhcn5oVXCwNK7fyu5kW4iZf0b9ylGIgkc
QSBRHr+0REQ+G5MKNBL+YaQszKKF4CCXFYRJM2pIB4wAu6eIUp2iQKxFVib+/tUpUsdyrpVM0M4Z
TfzdoUx4k+ay+ikLc/OgNL337gm6EyoHEBBArXppSmauIu4LgZJhkjRQyXj90p6oT6tL5E7WNN9J
Zix9vn50xf9061AFzROKIELsb1uTVJYy1hmk4S62ffwwG7Xl4lrr0m2cTvbrbjxCxe0aJBohcXqB
iGw2NERgwS6qGU47xNQhAFGcH43FYM/YafE/caUdNYh2d/WF+ZiTIexe7ioEOZKzyHTYIgQMn3Kt
Nz4rUjGcxlXL4TxpEtnrIb07iiZ3b90rsxuPYDDZ2qPZhIedZNVrk7ymEVYfDfXtbyZvE3AXmhrb
un+hmZIaCyKHkkSDjNNQ0K814Jj2GG1B4ozcEP7z6ydm70YItmzlJWfDo1xuaNZm3QjKh5ZlrJtP
3VJoQTTp1mNm28lB1Lm3iWBBGQsgUKI3uzEVyQiMzLSffGNIstgtZHBcLlwJh3na3iGhroXoEvEr
w0AbQwvdplIpmG/vxgqVj8rs11OoTE0dzGqJ0Hru2IEzNP3X61u59wxbYGAJaQBMkaFebuUApifK
yK38mFGWc2r3/b9rm4LFiBPt3tAk82SCm/DglG+Ze9WdA4ezh/qm64xvYy6TesmbDLzKlWkFgUOH
sYHWjgGb6tmIkepzUVlXWr9dx+mh12tU0fVhAng5AY2f3HqwdWhC7KY66lHvfQdA6LgjEeQhM3e5
ITBl83FzEW1VufYAnjs6kTJnvtPLZequVqP4sAJVB/uwaxXsBv/gAQGZXlplyn6chp6gMtVkUVGs
tN9pNqf3EDiuT1VC+Y3xyiNq0d3N510RVHeyGGzcfHw6UahKwannxyC+TrC0dV5XtvEz7C+WF4Md
/uaA0XsoeezQgZBNYoUw+cfuoN+6fgr3bpkYP+IkALnStwGCasXmiMoOmz7G4ZlcAYo6WTvKIPet
MHoPhzDl1O2kkzTnQHcH0nhzWtNbTZ3yBzM1pAPnJNzq9jkThDacIRrmYDouP+WcSprWivzAmfKO
qotpntM5m89Tqq63/WBVbhVCfW+mtXy+vos7LFeiRc4QFbkJEL1t2moNCky0dWZjNRueVVuSvTAv
li/wwU9DIDHtPZyzTFNrdzTs6QFl0wwON/HBi9l41hslPYLd7m4GHQ9IzmSoMbcEhFXYQOvQWRax
S7j80GZZTQB72Si0qDXUtne6EsGB02r6A5SkRxxDe08TeSClUarY9PY3VxmlYEWLVqF1EBZD+iTV
Xe7HpSq9i/SsGb/JcaQfrXfvHousQpWp4Ai5yMuPT2yVGN3EeqcwdIxHtbes9yp6hfJ7dW7U52zp
26AzGu0gndlZKQB/HBagWzGgK07+qxAR97ikzJTBnG4p6btc5foqa1H86lrpn9UYywNzO48Gagak
o+hjKIIZ+NLcklVZQwGKczZo5nO+tAgKMVj63QxLbfGW0dHvYaxRPjml0IhfpSN+6b3lUpp5GTTg
mG95Ope8jSQ1123Rig1rVxqhLXAzCqjf13ZwREhlr78O7pbICDfXmuwbigtBb2a8uVttsUC40vaW
P3d1/KVrRvVsTVn0zPSN+SvJhsJdzL6u3MSQfmiL1vtQ86sHbnLnNvEbAONA5gu6e9vt7swUdYV5
oeJpleu5NWu4BZhHuwlXq3BNk9E7ptGt4pS1RXrg1XZCLtI3evrMzZBkbRkwhsIwAUpjeimS5UPT
1/YXJlftW2V17P8Otlqc1jdbDXaajobo12wBMoVGySOG3MQfnTp9Igxwfltor86eE6tIzIapolZE
A1n7ZE2RVLuLXMrqKYn4fW4pp10VJDSVIFTsihhX16r10YfY/4WcBEoHPJzbzrEpDXExZAk0vKG1
5Eje9MUD1WPt5vpO7JmhXCYQIfyLVsHlPWuMqpCrhDOnhHFc+UtSgZZr8jX/eN3O3n1it0F4gS4g
zdxEH8ZQpb2jwUsG3CuLPGVIm09yp4ZuT7ICr0v04bq93XUx2gKDA7LW+MvLdSlaVi62TVCd2Ev5
FbSB/MsyhyOsy+6qBPAJsDFr2rJfd3Wpy4sFi1OxrtOTXqX0PKDg9hvJ6t9DV3F0RXZ8P9wEOveS
MgewiY3vr2x6fmk6W349DVLuyXBulCfNiPvIi9ehiM6VAng9QAw6/uf6fu5apk5NPmuJPzYPnVnb
xuJ05A62lKWfFj2MPvFWcDDV2uTdLxQqhpW0+Net7r0C9HkEdQx9wDfFwrEhCJdSgvZ6dLQBYNTa
PdaZGr1jgI+pWyXVpOaUJFr8O24TJ/ZovS5/UYmBlhrYgaDhBd+22XNzVUqIvqmZ653S0GySy+ib
U2bO4upzczRVs3egKGMBAQIpi4jC5pp0jjEQxBFe9XmcndDbzNzQXJqHMgp/rCT0B/u791Vh96LQ
TOhE92nzytraNKk0dW1mXLWHNdTam3KQ3xlL2ZydBdB6OzRHeM99k+S60AGQD2wHV8JcMgsKhGgH
QS8GvmlqmIbv7QWWxtX5XplpcY9CknGAQN6zKliBgFSwrdzVS3eg5jayb7FMd0mjPFFIsRRIRtTf
Rmvq/DBRM/HQhTokddn7mq+sboNlE0phyMzoSkhLJz87MICd5kJevi+lXsseoc+kusOgUscwE/NJ
Ugf91MDb6Cv9tJoQM4FyNGNZ+8w2dh+jtFqeEBHon6/fsT1PCbeWUDpCDpA3/3JrNGmJuoomhB/P
0XqunDJ86oa5Pl+3sve4w9stLrPNU7NNjNollDODHpCPAgII5qLUPTkzZZ8Yrj/9uSmmMagw0l6j
Li6+yqtIVZFRaXJ6IlXFGRGTllLdTamAnSGfSg7uz97eAVEQSEcITd8oZxQmQVqZ2UB60zw7IUcl
nXLVGg8O797eiQGsF+AmCALxK14taE4zBLE1UWUrlt8A8qIbtV2/Uws+gpTsGSKdJKpShcTwVmWv
lpWhzhvQalJL4yzMtMnTS/icsoho/48/EiJFTCPQsiNt2ra4yjVL81FAHSuGQu9hxM8CFdy5x6hi
exDS7qyKGI/whi0kc9nyGehqpjPDDnh+TZIQXvohO1WU1n+s8Mf/hSkycjBxNCFoE2y+VDTCGjAx
yEuUY9VnCvtxYCWwGnSpclTx3evGkP+JORyBXYEI5/JUkAfFSpbWlp+ncnVW1EbyEuQlg2WMBrek
xuzNmdUEnT0ubrhEjNMVSnOO17l0Y3lYbrvSyA8QNTv+joYXKqaCApzm7+Y5Wewyb9WS5ctD0vi9
OTKBVSnEx6qZeMY0HFHO7tqDA4Qeqclw9DZ45clGIK0BnhFPkgR+VDHWYGln7cuihdpNGLfqQRS7
d5Qcagw6auZMaW8FMoZOg/ZwJAqSpnr6naZVdDsRCQRT4TQHgJ6XDs8mRaGIpIuisCIy4c1mZlMe
AtrjyZKUajS9qmdrnySl7WDhorf+Hrlo879E7drBl3CnobsSWcP2AmdVw7xgOo/uYpAw+uilMHo8
dVb9gVhYsYJ4bQvZ7Qxnfa4nMI5evarj55QpiNJdo5wJd+Z14tbNieVjr9Cl8inNBeOILA+96kYR
MiG/KmWWDRdF+8E8xQT1EQO3zUhNr2na9/laD7/Vuc0lt69NaMyWpZQbT277avG0uMneT2s11Geo
9DQ5SOtOlXyzLdqPaaoaP9emMj/EReR8aOOwXf0OurGjnsLbyFL08FDiQleBvvd2GkofIB8xlBF4
gq3WX7tmQTEnMfpzYxjl2bHg5awdots+DRWeQ/nTde/39uAK67xOhECCaGXzRA1IHoV1Ju5uF0aP
6Db0nUs6ajyaxtjp3hSr9q+/sAiyCBEw2It5gS+9RbZwbhSLoWUbh/xkggLxFlOrnhUrroOu7u0D
T/g24KLOSqICeywrpahxaa9yjFhdRtp8PfpucJjE/UlT7d6r0AYgg1aWU8rc1MG2vr2eGKVDBMM4
473ANC6NOlkaFRpezzc7M//Sr4lKLXI0nkKQwwdvsvDkl7cTU/D/UHikmAzy89JUlA7StITklzGX
0SsSKXwXpbJxULPfOyevrYhf8erlTxZtTkqT6nm9StZd3pTDg5VpuRePspG6GvxHf/PZ6EEB52PQ
hmfz0mBoK7k04eHJYPs+qNQ19wCWz+c8bcF7MuV6m6JE+cexAHspQJgC/CZ6RJdGmd7UDEZ66Ev1
cffB1JPQHcKxeJ6aw+GUvRMCFRgzFlCSUo3YJHNVM/SdZHDtB72ErUQfGw8uSdOFHeaI1XjvBqCU
LIhRYFLiqb5cFZmFIL4A4BX1aCaXo+F4NOXCz1C014/mOhmuaRdHo+17B+ZlqpyqKd2BbViVrI3W
ripbmQAenM6zkrTvx9xWA7gCmt5rtBI+guueZXedgkWEVxFGLlv8/aszKsPn0Xc2gMKmSdRbFGBH
n1nF5qFYGPrREOA4w0tQnf/GKCm5GNClVrq5fnpvJ3AgAXvpcrlieL//PjjE3bEk9Z60ZJOXlcrR
Qrd7y9SzGIwhtGPSG7e9OTuQzDChmGVrQCW29LssQr48LGOvLurZVwtnPSjNbZ+oF3sErYwC4D+J
XS83Nsw6R17GZA2mrG/fi57TOc2m4XsWLs0d2EH7XKeR/N5pqtBTlQaOn+t7vLdelszrKBh33nhT
qx7oZJgz67Xi71bazu8TxspdU59uCy2efl+3trdaijzoYeK/ARNvdrcmNV1jmktBFKpoHS1NfJfW
pVye6m5pPspSzSyesrTfwmHOH/rZVr9ft7+7WnrEzNcyGkcEf7nbSP9JY9uNa0CBwoZ6wsh8Pe7z
R3NQFFdahqMRzTc0IuLzQggIHxmFPNry4ge9ujcTMotjqDMzmfWlcrNOq/VLJGXnbuiVQF+KyZdq
SQ2GpZHvdSWLP8Zg1g6igq075DdwdywAAdDcAkPdPJgzXY2Oj7wGeu4s/gSMwkuNNPdSZpSC6/u7
a4qTRH4AQou6/eVy1ykq1IqmSQA3yvCkx7l86ku5/jzO5dGc444prguXlPySjvMWzbj2iWF3HXIf
wBrND6ZWkBpMWXpfZNLB/m19H/tHxQRGKt4ScEVb2dgxSiXgG5EcqLkZ+5K8wv83L9KPiLD+KYVq
UnNLvegOooK99Zkk6YSm/MOzebmVGhVQtURuLLA62fJCWGjckC7obZMe6g7unVIQRdwL0BPMJG5X
GPYs0VCkNRgdMe0xW/NCYSA1bwoaH98WLct/rvZiQcZrqCdlrW0ZMhwYGQ980c5GCz5UMZYLRubN
rAbKH4Pd9pIc9Nn0RYp06c6ghgYpa7mc4nWkQdMzs3VgdGefiV9FEQkiROZRxN+/uqFrYeSqnEdK
QHqinJUokk6xMScfZjLfg/dsx/uRTNFHADJA7Xc7UleUVN4VM1OCUGnswOaPs61AOp0U6hI0Wj08
ODYUiQhxlH41zNlB4v52pYJYg6lBFM2FH9hcTk2qZlkySiVo0Tbx5yKKv0ZO3vpLtK631/3AWz8r
pp1JuoSqBHWLjdtLijZt0RBRggI4kmcV+XA3yOp6V9dO7Wpt13++bu/tzioyAgVgwvEHYkbl8iPa
dss0IUTpwcwcmNvK03jTWf1PbaizZ0Op6nupc5Q7mS/trnWZ+9et72ysoLck2mQWn3L35lVTwzyM
Kn2cApjhy3spif8rjCZ6trpMPl23tLNOohPYqKhyIPm1ZaVazGGxFxtXNLfqHFSOmn2AfH+5jYyS
gvfSd/dVhLKlpKaVr6eTc1CueJnPeJ0Q0QDD10LOwkkFs7rFpAwNnfmuHJfAzNRYO2tmmMkuGZ8K
abkZxY8dxQjHQ6ZL/WnXSjedREsw9RK5T9/npE7FuxY1ztSN1cipvd5I0PMR0ybLfU+sXt8PZtFT
w4KsKrnNuzRs3aaxqXRl1hCe82Iq64NP99bl0JygQ0wbi7XRrbg8OHTHGyXqK25/aFdnvbXnQKll
sXnUTfKoTvCGYWX+vv4Z961yA1VBp/hG0KhoczitZawmxaCembKbzv0yzE/OUvb/tTNpezGW8b/X
je6cUrDGtuD8hEmbwsTlUs1JKp0FNYXAyMPeRVBDu7WMcg7mzjYPjumuKYtWmg3toEzl8tIU+D6t
NXtLDpKu1s81CGgPHyx58EgWBx9QOK3tiSR6JifBDticjSmIlouyijM5KEw787QkXc5maCeuLNnm
Oyd0pMBM2nvq923w59tJPEd0B84OdMEmqppQUVtqcH+BPDNOaKp8TSW2EHVTjOjg2u28z9w2Hmjx
RNG/2Wow1Hh0wDMpEQhDNbfA674tq9OeipJeRybPzU3f9u3drIGKd8s2bTzwlv3BendcOjee7B1M
PHnR1sUmVmQyRtlyfGQ0rtOhGO6SMY1/tkDCHqoGcpeDh3nHoGBREUS+AIQAyV8eIs2OIlVrmiUY
9Ln6FFUpFe4oKm8TlOACiRT0wN7bSykmG2koEbnQK91qbWQm9Tg673Jgm0l0L5X2AJxNC6FjiM3u
VOXz+GnpLPXT9WP09vwS7AixPIu4h86l8Pivwg996DU7rtjWAcCRJwpbKNBL5Ze4bMt7hkp+lJUA
nhnSQUPw7RXFF9BlYnP5nKSfl3a1jKBuaXkxVaNz3md9RoM2S/K7JMvjgyu6s7EXpjZXNJoHPc0q
vIFjpwWANlgq88iw38mtNp3WsK49RVv7gwhkd33AjGSmtQWh2AYaIlfoocY1X1Op9PQryOvil2Xw
nkxx4RzcjLemyCdxcoIXjlnmbfQ81WZk9N3SBgNxn7dQKHpc1fiDXlvSH/tV8BEcF5DdXEOYDS8/
GgQaidm1K9C/sM29AmbOU9XZumslkvTh+rl8G2kIKAa+hjsvaC02r0WdQInI3BqmLHW4raexdyWr
LU7KnFIM4Ty6S4k4Hpw5DL8vfy60CteQrMNZS+UHGAzTeJdLnYZirZC07gJ5TZrbvpzNL/FoaS7F
IuWpUvvSI0jqbsq8Ht7ziK6nnkFKfwRukHvRTMfjwDvsfWSw7YqIawWse+ONbIid2xCG9KCo1wnC
lkL+THOErpdiH4myvb0vtsK7SUqLU6Bkujm6JgrQhbaGZRAZWulBZPlrMmvnLh37LqhGbf0QL/0R
Wv2tGxI2iSxF/Criy8vtlnMrbHKCuyCTwkjIQKuuKY3L45Llg58IJcBmWdST08VHirJv3Tw8GNDs
87UZbaOBe2l5BeMYFaVaBVUeG0SuinJbp/Z8lga0EFcCpffXD/be7pJe4usJGQTO9dJenpZh1St6
FRjFZAeJbGUeVGBJYK+dfpO22T9UM49a7ntrpKjIcLmgxMTxXtrMCNoJ+eQqCKtZ9VKricEZxVwm
eU69qLLNP3Z+3JxX9jZ+YjKszqkSpQpmvU5ctamtx2rpy7Ns1+ZBbLK7NIpcaDTwcJIbXC6tkrKu
DrupCvRGH11IPykilLX0LoMsA3Zi588reCyN9AdSXgIRxoUu7S1Vl8fkKGzlnEU3dlb9HrMKFeIW
asp2MJyDndy7Fy+oAqQgiJu3HrdTzVbL7KEMIDozvkR0/D3HShK/QvvL7xrFejS6NvOyVCsOXhWx
kMvAliYdHP0sBoI3WguXC9WZc85zRnaCOIy7d8ymLw9mMWYHVaY3AAP87CszIEIuzUR1rS3KYpQB
bf0ENuc+8jW97R7sMHofIk18F1tFHMSApL02Yi4rTtltfRqmB3TkesL6WT8YU9w7UfSHCP3ovUGt
v/nCrV2Ta/cWDPPrMgVN2jfB2iFmLjfrdLLj/qhmuWvPIURgMFqUSjcnuBtMpEwZygla1c5+FfJo
fa1VdZK9cemKzI2Tavx53QXtWyRp4QUXhcWNCzLTridN59POTae7LbW9YEjC5qToSwQU3T4aZ995
uyAZMkRZDdoQ0tzLb9wvOvhfUy8DpbBVHxFk27NXp7yt66Y/OE973lWUSXlMaBYxb3Vpyh6qGSIS
m49nx86jPi2T35SV9THsiukB+i983jIAfru+oTtW4d2iLQWzqiBz2mzoSDHSmketCmDJ7W6reZRu
ihG4bEXA7w2VqXgp3aoDo+ICbi6o4LGAp/ClQ7VlekxB56arkzdBr1gjFQ09fMxK/ZcxaoOPjMp0
Fxtq9CJUc99NSn5wS3aWDJETBSdeEzL6LZtlBxvROmlQmSlTOHhlw9zA5EQQoqtj9skyW8VLdPVI
6PHNoBevNCxEFIE0wWH7ZqPLksqaqdW2D1C4NgM6KSu0wM1o/CA21m+jXguXoEA67l0xgxu+X9I+
/OpUUVL7sylJB2/Pdg/ErxHeEXopIIAIuV0etkWn3Vlkqi00JpfbtBuGYG2bNDD6tqOfBotpWBVH
Y1lbv4xRYm8UUancAAnY0ofABisZcZaHvhXH5Rd2u/xnaQ8nw7eH68UKACQQu5RQ34D0lNChBjYW
IQQ4hfagSpL+rXCczg+1aLid2zE/dVptuH2SVPflaB84qK3DENapaIoasS54B8TGv0pKtWEwkIbX
HT8a6vUhLrU7LZLHu3qiWH395u5ZIiKibgMQQQzEXFqa20qbIKUA+03WM7lGSUnKZRyz+Sb/j7Mr
65HUZte/CInV4Fugtl6nZ09u0PQsxmADxjYGfv15mE9Hmq4udWmiSMlFknFhzOt3eZZu7a7AOS4u
BizORp7+TXI6W0zRxK1rCHh7sra6iCsyFg6T0aaIwnX5+PaTXTonG/32/xc7u781Xe3iWSDKRzMM
gDxn4yEFTObwH1bZqkEMR5AWnY8UOrJEQTVtiFswa/Yh18mxzkz6/u1VLm4cACGYUOOewPl/uXGp
G+CvCtx8CZlD+VQ59gl4OLtf4Mh75Xletbq2o7eJYwLbgwL01SgKShdp2AwRCKxAqaIhGol/VdzR
ApeIvR3GOihUBdVsyNDqQzRO2TskSn+LXv/9G37jOYBtQs/0LCNwg5I808DnQy+S38xhG+R+oMgJ
wtZLGTBvvfFM7K7cnOdJARZF9gXCBwDsCOnnBGpDmrj2eYNgRgZbSn/Urmg6RNKqCseDh5L2yku9
tCBS6G24iMYpVBpevlTQWireQvUJE+gKfCcFaim2OyyzlXg3QXPVc/TCIcJqgFFBCBSp1rk8w8TE
0NiYQjTYBP0xHeR0U8cL2afI2q/s5cWlcEOh+4PQAufNl4/WVZOgncuysgpdVwbR4OcK7ei9isHy
++tPA/3QTbB745kBqvlyKT0TVAFiwlM1yp3qgT0PIAM8BRqF0NsrXbgSQGyG0g3UpKAWdJ7kmMab
Ani/QEFgFORpmcLxC+bBHGS2pPuIMpbcdtXKCp+5Cj1vx64sf2lPYfGM+wiQRqC5z2JANS4KsG0g
VSU6a/tAj+rgslaX4zI/v/2gFyInmmlowaLvBA37c5BIDW+idJ4R06gEv1nFHv0nbOlw5TK4dPwB
RcM3B0rvhi56+eIG0pFkhCRLaUYnP5hR1ifOmqmItc2OAUZ3xdtPden1AQW6TSnAq4Z6x8v1LAxG
0zXB4FXoyR6WgXk/5ELEkx90cQMHn1ofyJR19xWx6kuXanbNduVVqbdFmE0fc+O74gN81WrmjhI0
emkJCr7P9i4Zq6JSVjwDWu5/Guuh2zcBc7o0A4lnGNpos4PZIf2Aca6E+w/l6WdO2fQfDlaK0hrG
AVs99EooocKAz3QrhebrGu3Bn1nyLILykMJE8MrHeiFh3ES9wKzbdL9fgZ1i5mcNVClouSpoDyDS
DfRpqW0W5AlL7MPQ6GhnVXLtQF/cecCdgHPeRv9AdLx894izUaZBui5FX/NPjQrrI0SrhkdVM3JA
ZdS7PJrDzSt98FnO/KT7xA3c2oH6n1a0d33bP/uJrK5haC7sBz40NDWBD8Ltc97dECwW1laKltkY
9LnBvh1XjQXrBY3OITA9z0e4uu7f/hIuRBLEZjiMbA3OrYvzcjeSQbWsxTS/BKtyRbUQmZ1LkglG
wvNavr3UhY8OzROgOwh8YnD+t5/yRyLrEqDVA4k7znFv3MFmG7gHogeQq1tTGJQJJyK6T7GSYidX
aFm+vfqFQIZjBhol4hgK0/MJVs+0aQitaQnAYnQc4eGOWtHVVwLLpe2EiSfEPjZ1GdQFL58xnsga
VS3uVVDnv3VJxz4xnMFb2KReI0JdCJkAXG0wwU0DF4nay5UUV2zuJPZwAnKt6BUUbHqoqxbpqjcv
b9Uc396/S+uBKI8LHKUm6Khnd6vPlRz9SFNgVYwEV739qOF2f/BU3xWDENdGyb8nfH9W9DggsHvd
JoCQ6Ufj6ez59MRavKSRlraruz2v+QRJ5lQXKgyHm0V767FW2ZSPsJPMN5vfnEM0915EOLbUaXK0
CfkBgb2wmAma6PDec1c25NKrRvhI8e3gDWAu8/IFhBbYVEoFBa2SRzjOjDyNMhY5gIvV7u29v7bU
2V4I3JpadljKCV+emiCVGNpF/F0CKYorH+mFzwS5PlJe0AYx7z2PQjWrbeOg/FGquGWHeO0w8l29
/spncuEwoUaCciTkB6DWda6owQD5NQMMQqHy6uG9dmvG8pTpYDfEDrwlk5Ffb+/geet4CzfAP/xu
uPmAQpwVgJi8rhUh0Kyq4LT7KcjQj0orce8NfPm6oP33ALEFk3crF1ee9MKrQ5aGNt9vhA5oRWen
pCcypC7Bk24OBhm0DnKKYfpDzJS80oW6+Iyb3hIW3AwCt03/I77Wy4LWaciqcoLozk8QMKC2Vnt+
p6AirZqvS8LCh3T0qtOozLh/e38vPiYMhTdqHFAm52SXzdwmSqERgiS/CT+rBTijJUsqkdN+ukYk
urQW4t4GvoD2MbC8L5+zb9JoITNBZMhkmMMJNbtp2vYmW0Fv+vunQuNlqwQxU0aq9nIlGDPMqDWH
CjJoXHk7tHsATbST7G1RtxNfrlxRl+ptgB42nxAo/mwKTi/X8xMOI+Ksrko39WhXUpmYf0jYWDh+
ZX7urS0oPRX5vBolYMYi46Lr9HDlwF4IAPgNG+QCFPWtEf/yN9QVi0EE6/DM8Mz5AuVn9Umhvrjy
qBeSHXT3MR5G8+43t+/lKrg4vZ70KRp3k/SbXSbrHsw6MGyUDcoY4kLJ3gt08Le+qAgDaJrgjKKl
gYzzXHXRD/u25bFflWswJv8kviMfG8c+/vWpebHI2VukTd2tQ4BF5khXoJzgYwv7mu2lcu7X20td
Smax1saxhXI7hA/PwkurZdWmka0gQr7Im5bNdMxtasSnMGzXb4FH+M3ize1Buaj5zMJmLgCxG+ob
nY29zI0PMPw0Lf21Q7Q94tnljUQB3RM0goEJPx9yeK6ObLwGVWnroDmghTvvYZK3GS9VKhfqmqTK
pdO0KYyhRt0m9edVS7YEUwKLASwXsrpq8xGUI5ujTbZOJ0zMsnfzhG7VAyAU+lqeciEYAcCHxB3f
Czo3r6bJXTxTMDW8MqtiAJMgff+BK6FgmtUu8d9nHL/n5JAQ33An550/z0uFc5GBW7sI+kK3ykc7
mKudCyQ/vX2wLr3AbST//0udRYEA5Pqs186DtJaMSjFTu4c86bSnnjVFhyLtynqXtjGBwhlwJhDH
AP7wZTwIqKqcShYPcjgKk/IqiH+EfP4iA0s+v/1kFz+ZrZUOUV1c+68w5lNaMxOEeGML7ZdvawR9
0Dzyx29WQZp4Dkn4YSvboekr6hzCGekJmidxrnygYzU6SehDxqp8+zdd2u0N8IpeXASa6rl5eFQZ
T6Se75U6paBwgXk4PSq4s+Ud9B1OoO3av/Vm3wJhumF6UG2i3j8HeixiUJ6/9B4a4q1BJp3q59hO
ww5uWA8rTeR/CInodkCFCE1cdJPOXi+3FQYKQYM9zzp5bKSFn0wG/gvf/K/f3stLJykFywffJFDE
r4aeSMnb1jWIiCCNV59E038FgIXug5T9lzMLDCbIEZjCId86i70BbVbJyeyV6xymX5epfhrj0ZWc
h9fIy9ufdB5Oga4AmB6oIGBPt2f+I7Nb0rodForz0c6hLoc21nnlzdd27tIpRCsY1CRsXPZKPx4l
5oouD77BmCzjIdPOfQE8sMo9Ydo9a0GYfvtNXXwq9IRBwQBoOD2vyD0/tYvbpBpt2/vlnDbqyS4N
AOlvL/P6QKCQAZoAkCaQuV71VfwVaoUdJI12SU36L2IEgLgYuqV/aut10FeypwuLIWsCEQqXEf5x
fiZmE86w3ezZbg3kWkSG0oOfVGkxpaG7ku5vyefLQwGJMrgvAJyx6a2fg0UGyA2AgRHjm3JR+gz2
Gjt0g/N1Dt9Ie6qB4z0GKrFJviYxnfMqWtyVr/r1C8Qv2Mgz4LD8ZrW9PJawPAlrp6hXBrMTt7OR
wU3TQTT/7ff3+lhuq2wU243b/orXHk1m0c0oGLA3DAJUHpf/QFZUNLtaDd5HL+h4WL694sWXiLwU
8scbJuS8UVUtA2yZWsPQhhrpqVl5BS0IFe9qzDj++krHw/2x1Pbwf3zZdmGup/HIdmPfitIknbkb
KpRNISPV+7ef6uLbIpCsx6EJkUecNRFgMRBmTW3ZTs8ZjKcDrT/4jMr/8ECYLG2xfmuKnPOarIpp
R2pIvfZ8pIc6Gb4zyaY9T2EI/fbzXHpLaCBjzLrlvq9AF2MVrVE0Vwx8Tc5OJKj8993AZZ/7HC3c
v18LSP+NkotbE3fYy9cUZLzxZ+N5pSK+LWuA6o560fOOANn31+MyKKtsRSfeEeQAzuUgYxkN9eKZ
emuFyOPKInYcAwW7qWS+Bpq5dCJwIQPU+7tBcW4A4xPHgt6G9Q6UVLMzeg42NTu1//u92+QNtj4/
ANPnNNSYdWlccVXv3NimoP0TkxN4Gpwixa5F3wuhYoORosWMHvPGFH35mqaZ1g4Tfr7DuJ/dGbjq
7CPPpTslpTgAlUTevf1oFzYQRBB0sjAEBBfjHKgLAHobEJXUALnE7hE2OuwBXs7RlQD4urrZuEmw
tACVbgNynTUaY89jKhop3/VBFRV2jKaCADQMwn3jvQsbxncc6fOV2+XCVr5Y9CxasFYqNtUp35Gx
7wEu6KZ37dyOt6lc3XM2zOYKH/LCVkJfGbwLXGcYR597d1gX6jBkiOpS66jAm6QniDteszy60GHZ
VPc26w6o0uHYn52Qpt9kJ6DBvVv91dtVNNPFnI7Vrkc0KUjjhaep69jBgB16gxcO1+ywdbu3T82F
wAXyN2qPFLqrm7/py1NK/2ePx9rdkgx1KdZ+OmTGqzBx7OjXv18K1TViMe5nwBnO3qLQGL+BH9Ds
Kl+Op2H2eL4Gw1roMcuunNIMv/osHdksu9DrBMsUk8Pt3/9xk4HUF8q+FjDOmLLlBsdkfIIRSXsw
uE0flb+1HqZecOR5EuoJbz/mhcOKtQEOwl8wPjp/qxDPTQOWyHbnMY/sonXuc8jKB0WkcImHg7sm
CnrpDf653vbF/vGsilVySWKsB8KwLrLG9UXG4vE2tJG4Uhhf+PjR3dlgKIA2Ip0LXy6VOWl8EdFm
F661/22WGPLPsWieFI/TLhfoBP6L6k4e3t7Qiw+IAhFjQQSdVyRai28+aSC9sVMJsJP478QRgJHg
hipbX3nAS0shfG6aRZg4o4x6+YC+3ooRRfHuHHdlxRr+OfSAZxghv3xlqUt7idwHrGs0x4HT2mLQ
H6+tH6UYNaaNOxg9dGDKqn7PfFii1MsUP66u7Q8EZIUradels/nnotvz/7FoapLIgyMIvovUH26I
YUExcNHf9Nbym2wyfyuCgy99w/Ns9RQI9KDuv1wvriHp01a12IGody+lw51u6wPSL3KowFEueppd
yyMu7SuuJ4zTtysD1dzLJadw8Ymiju8WoI1hp4FqDEauSVWCh53UeY8QdOBj9vezVgg1gwMEIMXm
2XP+1ZPWZx4NF74znba7aYSpg0dTc2ds8uPvPweAMDdu4KbZfO4S7TU9cImVz3egzSfHBkLWBZ8j
Wwy9p//Dlwd1ewDBAA15jcEMbTVOqdJ8J0bOHhPWiROw5MtxmaJro//XVy7qR8BKkZNtGCZy9tps
k2EmvqbNDoC07h2gr/1dbNQ1a9/X5x+7FqGrBzBdvOEtXh4O6EtMld0IVBE8byEGYPcks6Cl9/6z
WnhUvv2mtkT85S2EgTGU1FGCoPUMHe+Xq+lg7SgfgMROu1oe1CqyPcA9j4ltVZ7WkztqagQ09Ex1
iOL52gDn9YcARBia8FAJ3EiW59342jppgxnMsLaqEoj5TcsNvCj6DzG1BqrCSgM5Scentx/5dQCF
JmWIlhfwyVC+Oh+UZ22Txl1G9Q4l0FS0rdYH2CR7Bdzk/tYCHvM2kEFQBGE94PvPBbbmitaTRye5
AykSNrGNZZATZ7qjfR6StLmCKH+dUWC131yQTREA8frsXVIEMjK20NesInXjADsrV2g7FGEK0JDM
uveyiqITgCrHtzf00roAP2+uACDBwZ/r5brdCC6nCYFCiRqZ3k++aB4dgRcSc96HWobm0DWQqg8X
HOW3F77wJoG82rgvENnCMOdsYe7DFwcbK3ZsHN0pmNr1FKbWApCWCf+aO8vFp8zQWAGREnrt5xJw
JpoVsXoWOw3eBKYVNtB5qqW/b+3y2CqnPnZULkU7kWvYt0uPiUnJ/5xUcFGdvdd4nkK03712NyQ+
8kE5RQdVrfOpG3155QhdXArEDBBDEL/wibx8lTAERBTletvRLMIkDNyxxBvZY6yG7spneGk/AS4C
ERgwSeAMziOPaqhovF7s2gxcSdAI9WHwph7s4DD4PEVDeFjCxJaghFzzad+qTTzHy7CHS38jxKJT
hlzqXK9YT06ztpphXQBvoSnKUXsE8HYb4CaX6zqQEGur/KouqmheEIRwGlRpmerj0pubsGTwwprz
yKwzyVXjqQ8B5hEVNJwj1efOufgkgZ5XRQde6pCnYPL8Gj3cv7tuidnzkoJjVKR0pjLXPVUKlFV4
lORDnBrYkMLR0hULX3CzhLLmWIfXszuCzNANyC9N9O8kWiVP81RlrgyNjUxhB/yXWKiFxmwtgVTO
3Ti0Rz9ppS7kwMKvHLLdY2lMvTxAU4I1B8us92+yJPTYEdbqPJg5zw4MT70LLQdjzvSzDQt0o2q9
i7fYUlI4bpaD12iQI/UYADKELTz5umcyh9IJRBEdhWZKrqEadq95Hf9qoLo6FqaBdQPId9OgcGjD
oM4z5XlNLri/3k689iKo7DSNf/KApQHeY0LFly89WpeHasnEh4kFUEHkjKWHNjbw+9TZQH/Eoae/
A2TVbs1AI25sY9L4dlAZr3MXkskVVexNp3aIVPCQLcS/a4nvott6XtlnVAPh07Ry962TXPwDyerx
G6A0w5R7OvMppi1Re0d7zLR2lU4A2aoSj3wLUhQVxZhmju39EfWFDvzlEdfMOBxwOfMnX4OBXLTV
pI4xdKggTm04EcUUTlKVk4JSde5DEqHOVzl635XXNTavzVCFwPi59aSGSIw5hbTBUHjWD9+ZCNii
47pWwhVG2CjdzVHaYQIAQ03YGcQzYH8a2kFZDiUd8zmodfUQLK3h5TjE5mtTe/OGfW1TVmTzJO4V
6pSfYYMsMOcDWALHCfDOZ9+6ui1UP0fRfWhZA+stJiDcmWRtZ8uA9/ILHDSrvljoOt2MmpmhhCZB
f5qijsS551cg6g6r7T6JiUFYS6tqNkVlFN4EEwpOZQBOxD/R2RLADIFLPObEsvkLqVRb3Ugs9h08
mkgW8IcA0Ai1MrIBIG+WZwd5p9u2U+QH5LVwi7W0WoedlFAZ3LVQTWp3UWr7d5pGXpprn45+zoip
9xpt7jRvqsT+CtH1/FH71N24pGrFwffW8KNJJSyXvL4jGntS+chMYaW2xyGGukwTM74U6SAog/a9
x/We1dM8lk7KgO8Xf+p6SA6HrSwgcdYvTytvVrITjhEJua+e3I3C2SxHH8r/xpzfYb4OeO3JRWGL
a3Bo2++Tgkdnvkjp3dbRxJ6h9LJ8SEyInkrczEtQCLT277QGBKAAg5fH3/2U0/Td0kL9b0APfirj
VBlQ+eNhVsVarVHTlXPbD/V+aaCMjLeBkrvo2AQIjLUEXtEAytB/4sEL4qcqnCPYgGgDlGBuUufE
aQqDAfp9nla1ycFWSb5JC9um/ZAS0f8CZAjQ3hFCF/5uQG7/aIPG+l0Ri7qKC/yIqr9hEH5uc56a
2j2wNlinHKgYd5eOrRdDYrkHxNB549h8TbwYAIs56DqHT8lLT9DVGafcBr7WRSqqSn+c5jhaDv3I
bJs7b01+wu+T3UORj9QRxJ2D5R1rkQIVymmP5dngZoZ0Vcj2GwWpbMyhJ22bRwMjjGzMe5XWwfs2
QyugWEnDPw028Giexnxq4fAXTEA+QFkIekaD5wCQ1LPpy5qJKMqzpV74gUaT/ZIkrCJ52rIsPM6r
hwwOd35a7+XC52C/rlDX2C/Quw/vFuj4yJ/TGrDqQzTWnX7fV338YQU8HcYONDb9Q9KEIb83GbQy
fwivCrpbCBzQ+iH1ZxF+haBdmN1n09AGJTps3vthqAeBgMBiAmCnhrpuROYwKuKlbfhB+6T9SUVq
7xLXOnNUAcLNPh2gIXukaa+Q1nNbK0hVqX4tOtIQvETuaThbEGcOUV25Zp+0AxQoZJXan3XA/eje
ESl/zbxPVlBsiFEIap0N7xu5ik+DN5vqhjBwncuB8Ox9av1A7jBLk+N+iW3/i9i0IwBg1csnz9hJ
FBbJIL+rDZ/JnuL3ROVqKfzn4iUY2I1PqinLZ6E8fhReDLl9m0GxB5JLWt9GMU/Yt8VMfVOOXbKu
ZSzEMOS+0W34Xive1e9wAFVbEBMJTxXSx3F7SJGJQXSep6CaiEWE9ECGlqi8GePIgLfM0vQ9cA2e
rwqiraz2veHeXE5QgoUImW7HRe8FHkbdD5oBEetz2xpZQMfCRTkfLblFu3SSRzqtKd1zXy4Im95s
0UWr4LAX7zKmuPnBo5X9Y6Kk0QXrVJbueptEn0Tqu/GuYWHGAfmDgdMHQLxJU3YxgVUMZIxtBP5C
FtZ2nSFXRPWK7CSrcZveT+kgPVAN4LlNGcT46pn+CiJR+49CBP70Jag8Vu8asYKTPWPcmER70sk1
24+aOLGBU8m4gzQrRDK0YQBX7J0MFvXVZxD49PIaUKR272lvgqRXF8Nu/mCaph3yGHj75ieSRmif
4n5GV1vBUE8dMIx25iPx/HEp9KBqREVIhgalS7seKPl6bXHnRYul+OSDPto3mU0VoHrjOOQ98Fgu
T9d08P+lPGv6fNOriqAuPg8UfULQzAtEr87lLIvmoZjhh4AGNPym0sIPW0QA48OTa2uhmOUONBhI
9CxTVT/aichlV9tqqe/DeehvR0+IpuSjEncBbT15lND29ovACfY8NXiHkHnLWgFsPQBRRcNViDaJ
MJbmAIAmS1lbSecbEyPI5WvI3FrMYtZfF0iaPE7dQoGYHtO5KmzHrZ9X4DGdZsZcDBFebhDcptB8
sVNNLexECIvyZjbLYzeZxEPx6YesWBBSP1M3wp8JvjriEarnCLkS+Ki6DBAK2jyxccjfcd+gtAni
Vsq8ZYbTEhQJmyjEMBPGxRiHq9wb7fdtaTzXhfulEiimW2iIiTKKluVRz90YFQHaaTzvazLHEDs3
YirQcyYhDuM6sQcGqkz9Q8vGzKLop6oFZh1dua5IRIaEOGigrZnjg8iavejnZLkbskTHJx3XUXgU
3cznY6IDMxyYVxn8dkBL5ALrjFFS8lENC1EtUiCrKwqQukpZHjdJR+9V3AtzPzR1bPHbBtBb8zBd
lzjLlzj11Fekq2r4kqqhrx4rSRlioI883rHcS1o73E4uXNHKDmdjjkFF5AMDdIOVqWprc4qrTLOx
xN88/nOsmUzQ+e70VE6QlOx2xIMDY940GbIzBAcZ52wMMECHKIjm+UIllPzmyWb9EY2ZwSuhvR+5
97BQjj8F+NPWwwpsBstnLxzHncR3MOxDf8m+9WQdqhyO3H16VJrBowClJNe7iFbVdOtiqj+mK9qc
uzh1KVg0HYPzQZNoMz4ORnh+PpP0N1rfwIsmRYCo80YkGpHIg2r3/Yz0GZKEuFqmMhgr/j2Z02zB
99Ik/4auSlThUsqeNHKSsAQKIz56xIca2SIoBm8ob2oD15GgCmFzFus7nL/KO0QNWKw5xYDiUUe0
nw+dxr/rsjpuyxaY6V/wRoGH5YBZ6Xseu/kf42TzoESENjFvwZ2/awcRI/9QFUvQz3RWHWtfM5BJ
ejBTw6quppIEbVTvoEoWix0dpuBT0tbpmJt4AaINJPHuEVYd4JF6Ih5pAQJD+E7NYDjkYFpRc0AJ
pn6sq5G31GbZcJylcF+hEkjvm4XCUMdOwLAjewjwf5CJLvrI23Sv28h77OLOIgTXUXay8CP90cLR
tXvKnA0fcTCjEYUD8z4A75DWSPFEewPIQ/Uplp7UeYtq4n3VVswvYz72H/FYcX2b1h3DMjzzH2dv
oUHReYG5p2T2QyS8eq1uST/HX7SPLBaPUi3m2Cykj0odJRDrQPW2foFjBr74iNolPugRdpInlSmR
5rPE+ymzvhofm0WNad7ahkE1oZ+w2z7uulvfhf73LmYt7lnoMT7Dkyv84fUMopCLoc39bBRutsxO
Ps/FhPCzw6cQf22EMt1OgRyfFdIkiSg4Kp4kX3gDjl+cmTUPGA9O2RhuXSSXMQieRUIXdPansIhi
Y9NdG03BXc9xRiG7nVQyb7RYZYGmbNUdqYvjDloDUM7eJWHj3aCe8Nie9CP5XlsPOJ91GiVHPb2K
FjfMgDtkjTqqH5CJ2S5nnU6CvcYNAI49hhA/zdLPcBqcIIR0aJO2ejarbVAr2CZKdsDrE5L3IaBK
EepcBqZPHW7llEeWD5HOAuSbENu4HUKNPxuoN19A+7jrSNGuizistnJz3nEZNe/tFPjfYcpIbMFU
2nZ7mcz4/keU0g2+XwiZ4V4gwfc2pYKVfRIgyW8r0gUo6BOgKXr0LefCEBGKsoGjdpsHIM+5vJ67
KS5ED5wxmkcTmqzEOQDUvS4GDUdp8m2q7TjvcG0zjYtZqCAPqK/iQ98kYbvrZtVMO5uk0D/hvaGF
103VgheMNsuxbkjf5ME42qwgMavHh7kSw4OEPpbJoZVDs/sKxe5xEjL6AlBWZfPe6V7DUYVGH5oa
6GZ0e/ha1mK7GyIbwsfU90ek9WGDvlgx29S+J7EO69ySOm5uOoUBYw7yd/wRrox6OeqhoV9AtI3u
mpEF//padOJu5VAfw526qqFwnYiewg5+6e+ajgzfmtgT3X5FVvtzXnEZFwI/8VcPQg0iybKm905i
4pQjSzT8uIS9xX5GHu9zgJpDA/WOntNcZ5tUQchjZCzdSv4dunliN0J3sHEkLounAjy7BMOyOJEp
dJ1mjWMK029cYUQL+mA7t6Ro56Dd8gj51tbmoBrop5DJat07f+5/ynZepiJLZopsaq4S9ISCuH7e
KhJcbojYbo9yd/qBiyDgEDzsOCTmhMWGkGzm+0TNcBRHP2AtJes9ehubOnwE+Dn40A3Urwt/WuwJ
E80aVVOaNk9dnCxTPoSQMcsJdKPjPEuE/hRUMX8OozH+aWZDMZuuhv4wG2iQFSjZUIrHqH4TfIJU
3bTZOuncdBkUNXk/iArxPFh+IvZnPcyGrfs36n1PYO8tw9DXtNmj3LQlAaWq5fc+dsYdYkm1KrGn
cEQhjITvq7UPg3ye10jmXg/d90MkkAvk2OPx2+A3nc2bidg5Byyj/5hmvblLQBjo8w4n4XHsG/GF
Q4rtJ6+T6ohM1nNQqJUNcg9NTq1b1Vc3gSiSD4qiSdBFSqJfDidUTG5T40kkjG1wY7jg/BDJkKG3
NqLFncPccYaMFmUIc40bHT8RuJcPBeZCwNH0xkcl4Ms+fDAyXWD4U9tpxIPHwRGb0THY90TxsMOf
MX2Amx1GcI2MVFuyxfU49bQeZ6QBZnhGwyX1kYuw+X2D5L2DrRDUifLGEf9HgtE2y+uhERkYS0I/
SzDCSD6MI2rWeZyzh3Ece2jJyib4EHl+8C8VtQuK2YzhdyNo/9TgwK9FosLpJlvYkBaeQQZyIhaK
xOhNJv0NPOpoVniNiff1groWpq9+6vI2yGayS4fKeUjQnFwQnAb+FQo+4ouiQftVNz5aD9pfWLI3
1eCe9VT372nTo3+pKdFhmQwJ+aeqZ4FNQ7NpxWA58p953EZ3DjA4V/i1B5usNZ3Yj8z1yActaifE
gTDx/yFRPaClxSaG1MkpfUcg3+ahUG/XO7gwr3Ux0RW4rJD25GOgm/gUtlP7tUsgyrWrdUJ+It1a
8DV6inzQKZQJy9pf2i9o4TbPgUgWCzZYP30LwHIN0VZYkQMR+NHXIGRYoLzgZN4/LwEQ2rkxdP4M
AKc0BbRZCE4pfITCHRv6ANlTJVG7DXqeDrKCly5U+5L4qFLO/Fy0/YKeSGa9umyrcYvY8NJ9VCKY
GXplSfZ9rpX+OYEZpvMuy+D7Ehk0y4sUSkXvQWJNRbFopb77GlF3h2OV/FwQlj8DJt5/5okO0X3g
CTKIyusRQIVQw1ikvPXcbo0CuEf1aYNf3Y7az9CEwLQOeoJ08sqZErVdhdlwGiaHUOBsxB+px6Bl
SVLjynaCcmTxf+ydyXLcyJZtfyUt51Chb8rq3gGaiGDfiFQ3gZEShR6OxtF+/VtQ6laJQT7xZZnV
oMzeKFMmUgggHO5+ju+99mhmLEITBdGTJtlE4eqsrZNqqMj9pcwxP8gc4c6lVVAYBizY0uH1kBUE
dZmWM/BWCJUnapbN+nVtOoyhdSRwMkinybri2BMWlTGkmXvo6PZS3QnbTE8NmoxlJNO8PG2MeRx3
lapIz9cq1ZqDwR4bLXDJxeDkYjbt0dd723lAfNHxtSzxoNOyqcHgabSY916uTUaQcK4BSKdIi7OS
gDTlwsip8sPR8JTGd6VB38ZLLBO1Q2Fo7MpHV9AT7/P2/TSqRRYOwpylLytvSK/o3SdfpA6tGwdN
Ia9lZWlI6dbavqrqpkxOSlb5WyHSEbdCyuY/wtouBr/HxdbjZp/ZrtaaMLuA+ABtL/shL6N2Gav3
nXQoVYfZYTMfs+voUOrY3oWAgA1PVMrpEkMffSIPv/Hq64PNumaVltOyeTbWwq/6qW18jW7je72e
lPTg9Xn+mf0QdaASNw5AcY+mDA7PqmdC4kz6JqkN8Tlzzfh+WObJ3rrIgOEl5xJuMOVUNMHa99ap
UxfNGFRJy6GYBzFb+DMbtGo/V5Y7nwg6dZ/JSTJvEsUpsqBltff8hHe/DNVJ0wbypOPhIjFmB/oV
zRfNhzlCh612LeXzTHlxla6WvGvHpbgWRcPmqnaFe8drxZfUuHFxJqaY6h6HlKvfqp6iZCdk4Rro
c2VTb3WFPfIzynjWJ5y3LFoJqqGXJjWhSRGRj+ziFouqMozdEcUeKcFNHnBOZO3NZNQJeaoLU7BE
2uKG2aO+FnU556wKGKjCLra0yLDa2qCPNWoXbN9GXiUMVZZ73jX0SM87ajaYgCC9DtY0jzfWpC1f
hnqQ2akne6bBZOj1Q1/ZqRNMW/RJIGLLfVJaS7tKmGp4hZtEFlHpzN49oB2NPmxWO5+XuEVkOHnS
ZYDFg/O+6Ls6J4XCxqFXV13j+JkHr8Z3i8ZJ99mkD9pOdekHsLq1CYLLuqxi+nlWUvhG5wz9to11
96WgfRfOeavdDaZZ3lvJYF4SR7uQrNWpdH5FMi97dAkm51BGnTfQQBUPspaXpp86OcT9AT1sQiqO
V35dMkwRfrs6FER4CdRq53ZxqUZ27VlXtRx4OdI55xDHTsyZxiZ7TTUc7bS5cTgW+27q7ZhDIGYj
xMxOn9V3kwphQrkm1mNpyvyRILs2IaIgHw4JGY7FuagHKk2dJYDSxXbmU1pvkLa7xOmzm9rYDG5W
3Yk3RKYvBRQeUsXNFsWml2PwI4FUrLZdC9Kb4+jBZOvlpequUXuNcMnUusuTfr7//Sn0KxpJLmgS
4OBumE3YY88PTftSAh0ghoMgzXq5NOJ+DoqeqTPpSdWKtYJ2GkXFSVX2U5gqo7cbqvwtuPIrcDs+
BNrITbC+gdeOxCkMdom/P61Qd8fd2coYeT94sviWrY0jI7jq7CTTBEq2P64p6w9+rzYJLQB8pxBV
6ND+/qG81MpwwIqgihwzOoL4c58/E6lrokpbsj7xV9fnlPDirjWq7A3R7ctjXI6FkM27m4cErvTx
k1/MnnORtYrUBJQcp5YTE4BtnSX1mu7/7g2h/MHlbyLOYRd8PKpSDkfbMvHqyCtHzx/SZjrjlEN9
4/z9FUHM5kqFT4AYh+jFbWz/In4TlVwNd664ob5jDqic8kmsbXdnxTZO1JVcu05p5/e/v7XXniIH
HJaGyHfLItj+/peL0o+e0E25VbSm7RQIdzYOpifiXZ+K+g1F4avvCnK7zYiOcuOFCUEhEG1FQV9H
Zpp8aAakvMY49gEnefU5QRzxQQeYuAN62X8QxtoFZamLt4iiL8cmg/KXz3A0NhNdSYxJetzvDDyI
7VRZn6dKqf99gcOWxQ6tGaEBEJWjeUh1iERe6IVEXIu2RK/mj/SJCZ1dR/ORwxi2A3kxpp/R1LyF
UH5tCuQBbwQ/gp8B0T7/RjFFrsxHeR3VpTmcZ06LhnJJO1QF0PykwgHy70fQq9cDw2Ojmwavom9a
j19GUNbgzVfKDgqtWi4RnfopsJTC3o0Wh3HDhuX9/fVe8aTyFcKk2bJRHabe7Sv+5YI4NBN1sco6
iquySU+KhSsFQrfi82Wy88tuNuRt33M8V5NtQ27zxKmxUSir7evm6EaJqKzTaij0j7//XK+OLOhm
YD2BkdvHGLyhtowshjMZEbBcfFEGLOUKqGf/91d59WkTso16G+EMNfnzm0+HWVIB6qjKVnoAmaeI
q0KbOJmmyrvo2FW8MZe/MimR9MJEC+SJBvGxKD6129YaKQkiQlG9E30Y5I5jTYuuGZovNZbWzep0
Yvy7d7nlHkD3g9cDR1k/RpWubaGZ7FrrqK+b+Mmx8uIDpqjlstHm9WQxMeS+cZsv56YfV8RTTRoS
wsBj12haAQPIllREjiVzQLyWeWeWHq0zd3WCDI13UJcM72WRtO00BwlFhR7m99/tC1XU9hkgptqo
Z9FFHkuuZTeaeb4oDGzVsUFZre5pYW5Ot5F+e10m+s5VGzfI23L4u0g5roxDg0cO54EPcDSqOEYz
ZJz3sMlJ3T4Msk0ihCi93ywT2VCj+RYi/MUo3q6HYYtYeuapF7smVtAlWdZKkH2j5w9uajdl6FBG
Pa7wVttAX7u3UjVejGOuuFmPt4gU9FzHkIW58jgEROWNjWUkj86x+6sxRZySEcNzhrTBuUQ/4bwx
JbxYXLeLIoN34DKhsz3O486GsXaBwYloaNza97wVbyQnl+gEy7e2KK/d37Z8c5VNr/ASuq7oJqck
dZQ5atn6llK11QFsmOb6xqrKPYVD8aXm4e5/P2Z/vBjP1HTcI0hhJPS8qGCDjoaOGBGSIAdqIgXL
2K2kjKUn5pEIXuaTASQNXu0Hen151DaJ+xE9cs1p0xgn5ylaLI4kEHZFKXqO92mqxa5f6hx4/jdm
E6xS2x6RY4gX5l/2nsaY2rGI3EbUB4VmWoTuuNm7Hr2fdF3Gq98/k9dGN/1UtPZs57Zl+PkcnXit
rEyq/KiZ2iWwljLdzUpqnsGsK2Bf5W/5Yn8M3uPvgNVwM7xhaOA/zy/Y2BUnoZVsongyaTur8XrN
5iKZz2ICrK6cxV5l1C2p8VkqunOZq3V1betjF/tVt5o3TY/o/e8/ckibTN+sVB7gmm24/rJGj7Jp
x76Om4gU3CryetEc6LukEWAubeegdnhj/n7lTdPAbxBSQSAQrqaj/RbdCqNO1IlHnhvZYejko7XY
SeRCzNn9/st9scyzncMXT5kF2A0rwNGVVjNOzUTntCRns9z7tpoZT5Dy3gIcvlwLtvEDhYuvdJM3
H1U3yURuC9lfbVTUjbpD4QNc2jCUU3ctQS5a6DPa2DFOqBjeolO9rCY3mwjiXGYS7GFgP59/dySg
e8KZjDYyOImkfC7QZDhOGkp4VmPUDKZ9IsU0RHrKPseUXnOVtkP/iQrprdDdl98q4YgGgnbN0niT
jhnbxUQZqaLHABDgxgdlnubvHo6d60la7fDGiH31WuwrKeJp+EN4fH7XnDm66J+5ltuq0i9nA+iu
lq/+vCxF9Psh9NqlMFV6hIlrSJCP+Wr1YDVida02UpfeDBli5YkeV/eF1uZvzM4vB+v2FmK9hCUM
sPJ4JuKoxEDn6vFVzsXa+3SFkYSmfdIkbzy9F1YSxgxMeY3HRxoY68Hzp4dbrJ3MISdJqls+9NK+
U3A/hOuY95Flkz+9GrSfnE170Cpt8cYr+drz5BZpfWwMHhbc5xfvhWos6cpdTkrp7TpOaE4QI2WH
olubNy71cpn9kQpIcjnvP3uJo/vEdaA1qGO6yMktuSsb1b5e2DlFqhM36GqokSyO2rzujV7Hq++k
w7nZv657ZAPQ7TZVCyJWUZAxJ0ztmJxUlavt9LrpdzVplCGgw+6kyj2PFUZ271ezcx9qMqvfmtlf
edgUenSI2BPSDDl20KxmAnC4qDsiQAY7QJGunjoV1ty2896yyr0yehmyDF+4zTZf7dHDrghHSKnP
u2jhUDWk2yTPBO3tL3/7bdzoC5txlAvRd3k+emCQaqyPbReR2VXvm3FJI5LrdH+utfmNVerlxgBz
MRUN1RsOMqbY55cSkPMSt9V5S9qyi9ySjM6kN+qnmZfKd2cIOW+8lq9ekAholXvQMRwfLcOpO2vo
QZyOUyZwjhNu6rAsrG+oCXAfWEX5xtvx2thg8oQqBj4GWfPR2kgac0oGjOhhJCRGkNWW6oM1VIOF
h/rGG/Ha2LCIccVpyOoAA/j5o0Qu7cylR1pGx9O+0SYSwELPzjF1/X50vHYddtXUDVBbbFhiz69D
PlyTFkUCgle6buTF8hIjyFu5aa89tx8pmbxWDgbDo4sMFLRKEk9dNKUeuFgOC3aJM6yhVfOe//5+
XpnAiPLaMivYWnBjRxNJr1ly7OaGNDjT2GJ/Qe3FWY/GZczmC9jzdjBk499GQzLs8RXRX9w6sM5x
chlRW2kz5lMfaRWVu9dN3QGbynWz9NobC94rT5J5QHW3KGX2T8e4AA1XYT15dR+5ObEfU0HEXY5t
OJhcDt1+/yRfGRk8RshAzsYmwFD4fGT0m+Wb/VMflYS5XHMK5fimtMY3xvkrbzDLmsbGhK6pZx1n
e9o10K95NRnnZbFEeSrSQ83ZG1kLHPvRSv5vbIMwhNIOhirLZHjsQNXj3tDKZZCRSHF8D0TE+m3N
NjCv0vmvpsO/fZ3/PXkS138VKP0//4M/fxXNwnl4Ko/++M+L7GsnevFd/sf2a//5Y89/6Z9XzVP9
XnZPT/LioTn+yWe/yL//8/rhg3x49oeolplcboanbrl96mk8/rgIn3T7yf/Xv/zj6ce/crc0T//4
86sYarn9axww1H/+/KuTb//4U7f4Gv/t13//519ePlT83seHssz6Px7qb3/sBjnUDy9+9+mhl//4
U4HP+I6JW9/wpmwT1c0nNz39/Cv3HckNTO0UIX/+UYtOpttvGO9oksNXZp3BrwjY7c8/ejH89Xfm
OxCTDCVKdX6R3dqf//qIz76s//ry/qiH6lpktez/8edR4c+KxErGDpbjF/ymJM0djf9kQkSdaaq8
z4e8BittVOXlXNN+CKx5HvbehIgnRwddROuij4/t0A14v1REndKwi/u4le0l2+zqVlvUdd87xls5
x89fnR8fELsm3mJ4c8QhHFtTp5mPDsBM3pPEdt1o+gD5lviwEFqL+cas+nwu+HkpXJNsP8HO8X09
nwvk6EyIXVd5vyi4doYJRlWipvkbtKMf9c5/1fnbZdgzwAUClYYcmzn1+WWQSNlKJ6v0w0j9tYem
Y/pVOl3PrVCDsgdGpE5DM/kSm9wdb7F7ubbKBdrvsy7FVGVrZBBr9KWjdU2t95XLE1cQxIc5Jc7O
iW8LxNVnxZg3hzxhN9v0abxPh9YKvdFT35iotecL0V/3wrDZ6G8cBbH1en4vS2wa3VL16QfHUdJv
zlAb11PaoC/V7XpnZ42HxFw7nc3KCQdzafYj2c3JUqghalWiopt1X+I4Aa95Z5ljHo1F8hPr+f/n
pz+pOn83Px0eMpn9Oif9+Pmfc5KjvWNGQn0FNgMDNnPPzxnJMd+x8yPci7oWYs+PlI6f05KuvoOO
wvoFStgEPrOVNz9nJc19x5DekBSkJ2n8jPV3JqXtBfjlBYFdyKpFUgmBFbzcznEXf3U7EFYuSa/1
OE40d0Um9mjSvROxZCZqQkRoF844Kk9zX8gre8YLG/7ypH5Ok79Oi883IFRFPz6BSVQq/8tB4zbs
f2l86XlbiA6hdpTUoth1rYFTK621SC/iN7qMR3POjysx7W7OcJ0/HHeIrBZzCtpTO6o0rQ2BE1vw
Z9+MFnj5RLkji1ntR1sE/sXz+0kx0wsd/UmkjIWKiHNRSRUQBET4OWYUc4f1H9cZ5tZLex6sj+Ms
9OyNquJopuDeYOvT12aygA1Dg+/5R/CcunXyXDejpWsJ97B7+6JECxnOTAD7mYZyYKixcvj990h3
+MVYQjdB0UTfBIEHH+HosnqFgVvtrEitmzzBLZOlmJTNEsc1IorGizxEUcmJ7DQMQanX4jmNgY9k
aIwLcZVIxbxvVnVa/LEorfO6sUu8UKPdPmAKwlxaiiTJMKR5xhks3Q7Za74Wiz+vtU4LASwTfso0
Xu1gWerE8/mkmtzDhTHvVFdU8z6zAKn6nZNn5rc87bG+uY1SI0VG1XGfYkP8xJeV3zqlYT66RUtJ
sXBsIA8oUM0yAEFj3yaLl31Zndmyb6SVltW9Wcwl1g9rIRADMaT9ObGYpy+N0kuH+8JEJw9mbB13
7Hw1nW4HPGCceNX40ZlSDj41gveay3go9feJ7QB7WjInv1859Nf2nlmaJoJ3Mjx90Zn2Cj03Hh7s
Nte+GomlhqqNPvNMUIaA30T2OAarqUobdfCoNYGpjc6FO6z9ElkOj913ctynPrZvbDe5iycwqBgU
xg7MWyPCpikUPNdyHipM8lJv/EpMZBdL0SS40Fe3jbA4GnlAsVLtMtfpAKkPyzrhSBqsSxfn/R1N
smmTM66rhztxdc+dqcq6oNMy92tVzlYRAPjvqkDPNDNcPdDdalZAM6DbvsyBzYsy7KeyeVLIH36/
FnqO+mbOJy/QyYT93nqZiUF6mWe0VHUxXtfd+ChQAYP8zoWJ3cC1UqxR7tx+jWVcBavSa4eONqUT
xRjLb0rppOdeb3ufOthzT1OXIS9FWsyZpeOuxqfSGNt9gz5p75iKe1YVizOe5YpnfoYEWl7rrSFI
k6H1f1oP+L58Zzb0i3n23NhfV827GelgdKGNZ1OAB+DsMSkEbSahO30Uy6W1kfOr5hqMrjldzhRe
bWBW9ExCT2wGAguB8IeGU4ibpixKJcrMxkMaFrt2xlYFQKkLaTj/UGFLKRC4ZqSAnQ5DCju/WYnN
Y+HP4/Xcgz5XhY1eebcZckeSBBQk1IHoC3aMc6eMAUo5CzxDXBslrlIFgyjKFVsczM3cZ44Luvga
DWHj63Hj2oEcJYJPT+RfG4AJVQDGQa2ixholJpfKVoyrHHlIHCw1W/+omHtxmZu1nIMMO8DtMizi
M9YY/WtCwpDlz60S3ywid69SwDK2r1lNct8O+EKQhWv9k0PqybWXAfALkrLPb5ZMw+sFHKnscCxU
eb9DW2l9MBW1+tLpc/3dq6WCgrwtxy/96saPWrIJ/VKipQh6mmocrD3mP/XQQNSNr8ayW1Qf0HqG
Fc5JhiHIMeRpHA9oBOWq6ow3DlQq74kGBebahi8lQ32stY8xNJgi0OoB0TZeOFQ2fVbrl6rMjWKD
8GuwN4ZF8v+tos5hqoPJhZMBxRezq2jMUJ90JJoj+qvPrWKjBR9LWT9YiZhhhaVS5DvkrwjM8ebr
xk6MOhJeGEqdHmaukaZhTJ+YkPS69xT06muZXBlNj03WKCoS6Wxc3dUeExcqbwUTfRs4OgvRfm3m
Dgsd786KfrRN6Whrdco0oGY6k8vozg/z0ClOWAhcpZGK+bMKJPEJK9YqE6dDm3fGFM7jpKancDYL
K2im3KhDGgX1A0rK6npl9CJkb1Mk2EYn1iubA3k8+e4Yf/WGJjd3vG7D5zJR1LtWsUhTFWwCMOpZ
Tk8RpOoTHq+80ZKQQ7XODfR6IRLSw0dDIE1fW3eVAFVxqIWRd2Ftu6M4nQbJyIQXad8PWFVyv8G6
XgWx3RfaG6vakcyBni3iBgo2FgsyjikUj3bdBKEPmVQSNyqHSUmIjIMphJNl7Jnj1sKzz1iGZ/2k
zSsVdh6u/M5fVl2xdi0TwfDGXumoQOPDcA4PvZWuBphYpE7PV1hXMB8OdWlFSjtYN2V/A7PTQpFY
Nrem86by67WroVDS6KGzPWSP+vxqq8AoYPe5FQGUU64nvVrDaVLc3WiU5kWay6c3NhDbv/frXpSO
NQIHC+UM1Gc2TkfX67p6peLtTNLAk+EmdbGq+6k1OHOgdkSs+lZe4zac0jynD6csan2vS1eJUXvw
GkYSQ1gZtqbdLBidevNCHfDD+QJJbxwouI6nC8NLhB22pdIvqIeTTD7VrMPOX22u/4kqaHxCVtw9
/UGTpqezUX97kDRG/hf0a2jg/fLlbv2gZ/2ayyx56p7VQ9vP/1UPadY7D0MY2EjkD7QCtziNvwoi
ldYNNA7PQ4hMwWQAGPzPPo1uvNuONRwGCBBHer5sq/9VEFFfwVzFwUbzkE6m5/6dguiv3up/DUMH
cxuVEMeZKhoN2q/HKS643iE+Y6qNk1Ifz6p8FUbQqSt20antrG+cORE/1EM8clBGLKB2RN9K9dQA
PIpmH7Ebm9ti0/zHwMzK03jL9f6WukRPXE+uoVyqOS7/fZw3NWyGqY0/lo3r4uyy5xo7skwf+zl3
LzxJOrw/WAj2IC60xumg4iV5nHQIEOeKrq2nri7FnnPMeFeSguqc8UKoJbvZimWMPM2OCErYe0Xu
nSyd2XQXC3Kp/mBlvbzv6g6DSdnFeEv0vG5pcPQpizvC1nT9vqzN4pzbI+uNXhQ0N1zk6HkEEcVJ
ohmMLYanvExNdb/Q7Or81rJG9aluS7b0uwHFLw70mvwyTK7rVHvmoVocaUQyj+f4C757hOy4lAzj
0haDoQXxOOQYPLERYADD4QpJxFGs+NswiOFjWywUBC2OY2yNbq3uhnFTwE6sA7eLk0xFoLY4zMIN
ynNdDP127DUozbkQ+I3DWW/bzm+GLGaWUNWhCWLRa2GXN/ot7lms/0linsW2GmeBXMpPi6YYDkF3
Xn4pF0KRAmOxcfeNZkEPbq7T917fGH41F54KMkofw8q08i+VkTRo/UtvyEKNLV/sq/jYTmIObqug
8PR0DtJFtWtcrdQGRZn2TZihZ2YHnQ+ftWmSPZvC9QqnKJyeRVKqCPYAXarbt1ljNl8p9XqwOO2U
abjX6k+L1NLDyvtVh9XsrB/WsrK+1VaxOanTyRYRzmq8igZ5yQP0gbiIXC3V31dQ9dQJJ6JY48Ok
JzwrewI4EAJpTcRdOUqj4XBdd4YvSdvNxTnuy8k9r03pzmxGLHsx4v2a2L3xMOV15WmAimBtXDZr
Wiy7TsomCbqMQ9BLRV81SAg9pf0Ox7e4WxcrPzM58Qytwj4fxXyxevI7phxEXuiafSwhpZ+W2Uky
lhjhlZg0ygyemdp6Mprd4Rw3gOp3aVk/5lZ3t3RQA8g5U8MBqgoYAcf9OnVNGxKtSbAV8C5fG0fr
gEcSkoc17xO96fw0LUcadfMaNKnyQZbqh8KMjb0wZb+DzwqQZGkgHrXDOTyNEI1osZPc84E4k73e
Ox9i1YhEnR1611HwaVieXyxajjsEC3Kxqt9ARXxaF/sRN8VZJmwE03ayMyfTfVpL85tSrtRd8bXC
9uA9MDonMCcUBpkofrg6o7jR9dDAjB8seVqG5eR8S9QMvcxCiYTwLgnxx4eF1bR7d9Cu1nbOgzRW
+kDMOClXOWWPkL+GMzCKe4JlqHRaBs1k6R9rkXyUIjn1vOSL2TrvJ+Kngykrv3iWjFkxK1IeFSJR
nTz53KTVja67JyvuokOu5WjKh+50dSgXZaNcgfsAUFp+TBMwClgLSVz21CnodTVGjVHZt33T3FvN
9Fmp5NW0Flg75JmaJ+XBEsPFHIvqnlmdynuQYG9yTdmJSSRUhBaTxQwD7HRq7Nt8YrUvR/B2SLJs
HDAtZSb+s6ArTR1UcYWLibPS3h9VBHGNDY8kBvsXdE2Z7VxbqH6tD/RkS/nFyLpxlxPW6OZdcdGu
anlZe911Uo8ToBBD8QFfeOd9hwx4cnTiFa3evVRr0uKbwbrteu1jOam7XBgq8COzuJE0BGitSN8Q
1kmvehEEiM+pbT7W1CABfm41RDT5Uc6Qsaq5i3fJqlqRbfTpRZ1BDStkjL5DzQ/JiGpPsYyQQqE7
tZre5CkYF0bmdWdJq+eng6MUQEX1JrKL8Yz45fcYna7RBTKFNFkaDs76lUSB20qz2lObymYPEONT
WSY47oQxB+U0tyGm/TbMpK4D+JC4Bcb50u1KI0xwcbJrVsPMaM/lbEa4uYEJFkr+OZuMPYqQx2oa
zLtxMq/Kqg+FHAQ0rriKcFd5B/B5bpjKscEY1t338/CtssUF4WdndYPbql2GD5UwPveu4gZMNsol
/BbHZ8iVgVSam5JWjJ/p871U53lHL+lUndYLsU30U7l3hphWCVu0tcBfjdrQxs4c7zPT3IORFAc7
7XdSjMQ3G2IvyD4sF4XR2SrX4zB+E2p1uiTtpaG1J/2qKhDXzRvmt+rSWblnPGf0kDLd9i2r+bbU
872l1t/1HpSqCV4DyWU4C3FO+p6377QFw3et3BBNRf/EIztGmZUTDkNOm7GXjwBfoyYmuIlWSRIg
JshBfJVOkK7tVyGW66rEO5408quTYDClRVKfmR1Wdxe0lC97fQdi+BawkxE6vR1Wo/eN1J0rKUvz
Bn7BqT05F8i4SDH23dit6gNLe5GBrtFLprtatWT7nY5icScFg9HHPiRUYEPj5nfzJsPcGWLN6R05
qiK+zoBjqcRSx+DAIJWr9oEcvmUHukVuTjZNZ0zteiHb+SvnShvDpcSVhEeBpJmGYjBxjKEJvdXN
tnVsckvXuXMHqBDnsmrzE93TKsUK8MVZmX2jI2nwOFtRWHHEd10bqE1OWqYMfY0GWmO4Y+M+H7Ug
SxPo6chezZ6dE/gS/SzTpmT9YqqtnOnbdPXsavtZLbxS3xu1Mln5PjYElf++l3JW9il82IPXmaN+
z5eni/FyodA8VZfUu56JMb/p+wwUsMp7RI+LPWTA/sFK5/edYxXCOnCUAsanghK6wwiHOe9jAXTB
DoykoEUD8IIxdFOCNtGVSCjGpELGyWnmtrzdjqVE9ppXeRMqqtkk1ad44TAK+Ii4h/A1lcoV8qes
104Gt1A/z3U5jTKkcHIxRtY0fOoVdtpCr7idzylqKGGNLcrCvEWXHZP0ZBHFXRTkM+R7ekKwlvge
pn6vEw0FIxqkbTmEZcyp0EWlq0Org6UsLdCJZdU4Lo8XYI9lEFTXOBoWa6Ou8ApXhgUQsnSYF4qV
heYyjbuuv+5jtWOS7dhd3yzVsjiB0cNCm6GrlQFcoD77XGvdF8lCkN1rSS+c97OWy+TE1c1GYH1n
oEZsoa47qJSsJ6seO90u7mRyQavVEGHldeOETzRbp7Qq/BwPfD3u+1G2K1NBmUibMyorHp5oNSzZ
Nf2FWX6S9G2rk3hU5zhMW7ZlMK146KaZZQVwnHJe79wELcpu7JUpv1pdgzO8KOs619nJyRvhk8C3
2iOLzGs/d8Z8/lhXen8bV1bioCSytS6y26bU/Wz0WvMyHedU+Fm5ZNO+nku1wRuKpfoUUJp9iL2y
dfZprOYqr7ephSlb5ipSKo8FlAZgVftj7BUUqOxoQt70ikYcVmyaQoqtexwAtHUv2yr3LUHy+VW3
kF2yIzqhKE+0ptbND+mECdWvJ1pQECPX3oswTQvBQxvdAu/r2vqTAIHWLquUeNvs7hOSoszX5zQH
61GUp5XU+91gLTS+52b9qMdG83koQaLR4xLllvIx95a+n4ocSAToM+K+5moIjXSWJ17eWwHVgXJO
5qA4Ic/WPC9Ggo1Xc55OCM1sb0XJbEeOHrFPPfZMAHLMm+vqnK8zBm6ntNJT1WXa4i6VyEt7N0S5
THcI2klxsFsITu6aFGduOYDgiMt+BxtG3PWlIgN8/GWAP928UMamfMB+z+kzsKYPORCJc2h+3fd6
adklOuzxn8pYBRLbbD1/5LjKozsMFbZp3vLL2SbmQ6s4E2gyYtXboqZqIO1uYN+T6bsUduquMHr1
cbGyUvErphHoQrB+qlZeejG+L9aVR1qfro8mgtaBaN3rVrOLR2pWcnM6RfqtKPLDPIvUJOvCTE66
TJ13Vro8KsKaTrqiWg5Wh3YsyJQVk/pAIkiWMDEqSWGfJDhZdksLRmjQ608sOyXNiLn5ZC4jJhJk
MSBoY1rBRAKGbikBNvUyNEqCqGXRUJ44g63t6KxhG6jBtn/0+rgLO04OwpQSKoDdah7mVj71bpvs
eisVNxNym6oeq/MkY9ivBHoFYIQrNq1lHpCZDu2irKDq61Nr3s/ZcI8qPj3JVVMhOtXemYlThyIZ
bcAQqnaqJd7i522WfUUMTyFL4sZFVWsgIICyhQVEo/ctMDBfn7CrT+bYfORO2KIu3jDuRTUuVJK5
feLE2no5VX1zApTe4cbHeW/oy0xGo0Mi3I/2w/9ET6b536Wc+eGU/L8rZy4eSvnwrBOzOSt/dmLM
d3T1kEiYnADr6LI4J/yrE6OZSGXwVdGgwW5E55OjvJ8n04bNyTSrGO4J+uTqD276z0aMYb3DK0Td
o5F+uSm8/lYjhks96wfy76vo6VE84NHGTPziPFGdkooXhtcNn6DPkRPGRDOEogyVc7ipITdky4M0
jGutfFjTa3e4H8Re6rB3lvRGHXL4CTAQ8/MKBEHfv59IbhX9oVM/oBU5GIWKIU2LaPQEXV6G8QpZ
42bVJebaT2tzYWd5sF16au4AKUitCMYzpfkq0tBTIm05JPf2fKOyWe3uRMXejV3fXJ/IhKY/oMb/
w92ZLOeNpFn2VWrZvUCYYwY2vQDwz5xJkRQ3MIoUMc+zP30fKCIyRSpSKu262iyt0qzSxH8CHO73
u/dcDUhqhdBd7WWTQ9LcURLv53F7rPh/2blgSnRweDyACvNEw2Gm/ZoX8DpNljP2+GANegDA1ZW1
cgOb9nYsubHqNwluLHQfF8CoatF8UcPlshfLAdSgB3rGm+jyMvXzDFYBfExIaI9O9gWdFaAR4JUE
wigmXSuxApVU1eQScGEKkr1oNXKJeStCbRePz7Ne3ZsOOk84bc2FA6o+VfsivHfHcov0tKWFh/NJ
vLH1aKvO6kGpRr7Efjup4xatddMrSZDZ9X6qFor73mbGEiOAXZtRDofPwxjPnlF9HqJT3DDz4iAt
MpK27UWRNOxoQHSGvT+FL1RvFxBmTPiI4qsqXxyJQf5ZhTDWgx5RCwZbyxdTkoyKkitW7Tsw0ZvM
ZtmFb51lO8H5YbYfRUL6kUkvJp+NYiiIGP15iH6Uq9SVxJsYIW9mAFeyx2EpG6PhEpXHSwwSdd3M
Y0L1h1jfrSJfbQ2bth439lxf6KL0wF+oWrUR+bSJGatMCmcWhqRx80zucIUOcdwxfHGaxvgIr2uX
yg7RMA3GJTnVQvNldas33py+lsDDmzTykaIDoz/MjuG17ZOYk0CrcmDqC+PNFnKZxe+r72ZmJpaZ
b0oY1YCEgFGClou6Azx4Za25dMudMSHeFePJBpxZAhyuy2QnHfCIpg8RO4KrVmr5MbLux/FzLRn0
5ud5B4sz5j1wJ6yvGJlPEC/9CipHUX5G5eBr4krVD2nyYs+cetoFyswccE6FJwy7oZHBiHsNIQgp
R/NNQ9miWW6NRO5LEMmFO/HuI1+qM6fRmcLzF44y+5JWSVzjSwDYxodBt22YxVnTHIAb93P7ymr5
4OJsVG/rbL4swl9MU77lcr5Tev9cYFZMAcoxI8WPUX68nDzR+2TwtPyNdiD6CT5lE79lWGytKZDa
VYQW6SpqIFvnzOCYsxDrVUc2AXLeKuG0q/JwO1s1ExF1O0aWFxlXRRhvsdfxz2y/Vr+U843MPekE
/ddYS332lZXa+Cq8NswBgai2E0c0Rl0eUnMV38hmW9mKX2gxBffwZCYkAP0Ji4QGgtoR96SXNxp3
s4VeMTrc443nyDMLfZlheVoqJ6s7NUUV5N0hjZ91YG+AosZsp0x3DOSDkkIyKrY8y7rs4puiJ2s3
774T+v/BzvMxbP7Dl7pOlb7z8ww0hWeIr4MH+lj02RUGiCCuAZiyVyvKpwXKUSkeOdlLZ6cuRBVg
tvz8Lej/9OAwwEEwtCLbxlPq/VsoR0VxYOwMiKX2RrdSb4n9bA6i7iqPg9T6ItFwgdPgejLbjXB8
U7sholUqj419mMMNZhSWCqHdi+SMu15ZDjOQDPgyENURqoW1r8XAYvoLe9L7cdu3xx1mxdXbtb5z
+Cjv37XKFZOobo6Rwf0y9HkwCMtna72wif3597P+oQ+X/eqKxHlGYNzAKfv+hagyyAdBl4zHXQZx
0QERuQLvd+CqAC784rXsHz6WyiaBCDFWNiy06ker/uQIIK9hPJBjOoPme8O+75B00z4qqv0Imn1l
OZZu7Kmp/jgB7iYjuVPNQ1ZtTNCu2XSe2zZgPgmDckk/OR04X2IYEQe6JS8eKGkKIp7zMYURniig
6Va3aVQEk34fc/NOMKUVVAzWf8BIzSEZBfRAVvOh9uroYupeVCPZ9eZyBYO5c6bz2WqP86Uhrhtn
2Oggm6Lluo1VD+ccaYm3xWQWpNMvxI0JFMpDVQTfBF1bur4b1k8j5JpKzGcz6H5DZSmZ5o3d5nst
us/hLwMWP9RtFCixsof2ksq3QgHO3h3beOd0ts9VAYZ/ZqJ5oQIAAzYZFRgAVJW9iuY5DeUQ4Z3I
D4lD3UC/t8vrCuikbtfbCaVYteFs8jXYn8eo3U71A06J9TFst9nOXB7IDHs68dqwkHsgff5o3ALP
8mGYAcY7n2aAvcurSu+D0wQWxp5YuVs4wjT56+IUR0wflA0dl2H0MvfNUV9tvgJdMIlO8LU8DwCy
YvvSVm/S4nLs94M4ZP0NIySWKslP/xBlI2r+tydAUT2Aig4ax/QF/EfGNQjIZ5Ma6NiNlaXDeqR4
uTOAT1p2Ul8CqEo+kKmNwaatJ+IfzUFXzayeCydrWiO6s4Y8bmu5Hh0jMJv0Qy+LO85OyEPQfZEb
AwO9N7c5GBlJ0PWpn1b7hQ+vZ7Xn8miTw8Al9aI13Pe5epLqplJ13032cbtjDOinobqzl5c0hkLC
hkfnPqnQEFfT79AyNjsDdkMfWbwx2JvxcmVsbVClDukISLK9z2x5nKyj1u1KfdfF2HGrjMame5V+
2RHar21d9bSQQE7Yr49UHZoZGjdV3KzcZbsXSgnaxfJd68JMXsMhvJ6zTYg7DgVmx6W3Fdm20B4d
CL6IkEE9RHt9NnaR6fijeRoBhGVLfDSZBK5Ez8mxvAzTRIx23iIDgNyXmnmb659GczzXcVLhWj2q
9S6MPq1Ndo2je2s6qYOT7uRUzHBUxvrMJ3GUqzhUgWNfN8PLBAjHbCd/5KBqiOO4sCVgjDNBTHe6
Y+dykmYXqxVvw2SxH7FQpLSb0mg3eU0bETwvrX6rxN7qmcxR/qQHE/dWqKscIZl6ZZh8osdknLhW
UxpgFI/ygAMiH9u/iQGLVfhOzL7O9W3JI1K9b5zLwVQDU+51dlwFwzZZuDyolTszeRjmO6HjTcS6
5U7xbYYABMcbew+qinYZCgU8ZLsfuhel4vcyHpHC8RTFdGFPR3qib9ct5URSc4BwVHSjhx9kG9cv
ZfdQZ/VeY6+5ZJeGJbb98Fkk8ScqHALZCUyE2LgMT+/2SniOvBM596PNk7Kl8S1602q2miYQ2QSY
JSxAp/LYdC9sSJdeeJXJ2aLARDbbXKpXOXUHOnMQfbmRbEed4cHWziOW2W58CFXLY/zpw5Hwe0Nu
qBPyS4eTtfZYiWOnYN/inh+pGq4OZTkiBPVbXbtS91k8BDhXtfi+UeIj0iq9Mhmc9XEzhagzCVYQ
Nh+Dml/ajIKtZtnqpdzRfwuZrN/oCwrYYAQF4yslT/AALp4Iu8tGdfzIQmWhwSe3DnrLvgXWpGVx
G7dPEVkZt2gO/FrePN0P6Se1fCvZK1Gq7plWHjCmP4Tg0JP0vrPFRlb0PNzm86vJsaepBlDW0GqW
G0WxaAOVx7hA2w9rEJzttdLdNNRchWArShsKZmv4VrJHggwIkXgRpHfcRp7U541T3vJo6JB88z6/
E9MpbrlKafpwTo3yrE7ItbyVvuoDVbnKJuAbnFeiaNlYLe+0atlWdVDCXqbJ9B2V21a0gc7V2pPl
m+vNyoqHH7jlQtrG7GojFSQoz6GMky0DmU1kmrDbH8zltgAB7XSUOWTVMXVeVbDSLHlDqJ7YQewi
xLTYpD/It7848ji6+8kALWOe4wQ+hf2nTOypJvXGdpeN+1F8nlZ0c3/WABaqoSCbxqVi7mbNz6br
VgmScR+JXR0ejf5Mn2+pZGjCfc6uwFFpIqkxghY+7X37DrRdp3zt5seQsxd7HxcEItRs1oJTTWFB
au2m5kmW9/X6OqRaijZ9UkLIhmbzhOXDD4fST++bqgucTLK8aNtuvmvt6Ay8bQDD2XPF7IkU+nck
/GG+zOgQmKaBVhlQ/7V9oXD+7qdmK2PptWP15BBVHjXapZpTP6WbXG4NzrAZEZL5Tq0OlXUxZp9H
+0nV8k9qa2GGfcO7ijFrW6co7rFOXJ3rVG7jGPOm4GASa4F8mscWTM82pL+IA1GcHHSAlEq4cZy1
9h4gMn0JAuK3zQLO1HZBxHevJT8YJe4+EBW6U3lqc6nOIAklR9faYh6DK4yHjMY92vbbhl4gqLBB
rB5bFlOz3hW9vh/VT9I1rrXKZNgdc7Nku4y55ey4Xu0qDw1L/VThR+Z4Fde3c3c2DA0DKSwcYX2m
5rcdT+UeOrAzxRvXfuRwf6E76CTNp3D+qijLRacXOLEnH2Kbt3TZm8CL2fQQauND6W5QJfhhPiv6
gN7tbkrmZCaQ016U5y5uhnBmIc6GwAw5zt9N2LkLuIToxptO57zCZc0I1mtn018/Py0wmxojrmqU
sB56v2qi3VCmIK9xcFTrQy47StoV3H4CTR4yQGWKIjyl1AKM+/5c+gXfj5DhpuViT0n4Qj2Bpjpy
V4883MtzbZ2JxjExQhnko+kpI8/zmkkXUdBS7Gn0OmK09+A3BllMbWjOTq46jSUP38rPM4PNyVoZ
Zvo4ZUCn50GMrtKHb81cBJ2W7+MyxAZxNbvHGncL1VZQ+vksOjVGchcZCuCdgkvf3BWonA6jN1nI
M9CrXCrp11GYjJgcLyvqXavXe6PL4bw6F/G6S9G7yzSZP+k1g1djr2JAWWhUYGrtW6I+N6IqwCHC
ob3CTHoP6tkfunTDKKiQqTcqemCl80WOUcHJivO6vywATQwFwfL11DqXz2QpLgYc9lqbQSrBuko0
ySuG144lc7To/BrVQ4QnAQMyx9XWn5srIHkbiiu2qSUPLhtRGJtOHW1sq3jVAYKNLPsNbs6+feoY
1WozSH9+R0jAQQhgYylUP9PYffIdOeZasrBlMe7FSRcymJXZA7W6NazPhXM79LhfMZQ65SNXsxH6
hNggZpOK6EEIK1aQRbRVh08djoqYxhFj4ahc4Tis7ltNbkvKD/Lqkyw/cSjQiPALaW6NXLKGbdv6
OcrtXTmeF1J5jNrsOBjqqUkfI+exyNhSTuNuWs71uSJq0OWXytReTHp3IMO+S7RphwhnGvlxZOtU
lMnNtwPQbynPSID856Ot7118878X69x9rdZAZPfxT63v5l9R0P83Ep0O58D/LEvfxV//a/dcfEne
adPrv/k7yKn/YcPBQZsmvQdKbY3x/qlNK6r1h6Mie5P6Xo+xq8z8tzhNmJN5I2HOVaImArPGCv92
Cep/wABbG2mp810P2L8Vm/rz2PrvQzSIERSjlaBBCl1HMnHwI34vc9Tohsuc59fanEwYOSAYP4Gu
Na91KJQJz3oGbPWloZJcubNHRjT+3DXuHemY6VXW1E54kXDSIzVjVPp0uZM/6Itgi6ZgITnkXaU/
sHnWAMY3wgjcOJE3NKPg0BO1McVHkky2ctbYBUaSicT9p6EXzVPLXH7cSW2e+q3Zhl1znigx9TcR
nXEUWoEgoE9OjNdWFg5aMDeNs9YIVWzakmgCe2/XVD05UCZVnlrrjtpImM/4VqEvE/oUJZBeRoZk
Y7kEYH2nVVqdIp4x4cHquHmIKlbyhONPUr9UN6tI2jbsdp1KhC+dhALs0bJqu57Ef0TcE1p0SD3B
AKQarQvb1mywgbTQg8ZtZ/WsPGE00WxjZh07JUWbbFwe4winUcnm8a4WvXHR44IhntBIE9veMBou
GRgkPa81W5akQm1mVGisIelBN+JlowhnwboDzfIhw1Q+U1JnNA8UWVLuorr0aW2sGay9X7dpom5k
reXYCYmF4P5wWvuCad4KZyYXwYl/CsXMGTLNNH+ZYrwfkdNm817Jq5gz9rg6DQypvZoq9KOta9Rz
HkRJi6ZNjiRDlLOrlL1hPSkAX/KMHapTCETdJhsSNJlZkXf9wlxSvccWmOjesEZDoNGaGWU9a28R
590x5XRkD/lZPtGQRCC1oMJhEFRebfKimW/GRETHgugzdjIRzbQlxDg4Ntg80BezlAiKN1QTy9/v
L3n/vfXsf1pMHT7pyo/8z+va7TOXPnbutk/K//pf2/a5fPn6v78fv/31F/5a5SztD5C8Nvsa1RQO
/8169dcqZ+l/QOmAKcDqgiH5GyX0rxEcCVDWIxccCgFQfMprqvnvVY5wqLHCRPDiAowFYfQ7XuiP
0UxM0DZWbHhI5PNXfs37NS6jPqyfmQEGi1S1PXBtTsGw8TZ6iWb03df0D7LxN3P/d+sp6VMT9rGp
QifBFY5Q+P61dJNA2JzihUo7Oe2JTBUtlHQtY8SuVzOCm70w7o5SSmmwvdZ4llh+t07LO1n51rv+
jYvd3PeZdAPHoCCAczcmjPLMzoS5/fmb/Rag/PBmHVWzVqQR9gLCEe/frOb0Nj24OoVElX1Pb0NG
15WTn1GGBdYeO2c9Cq+pnU8kGNktNnshlnKHU5DqNfpSYQ3CP68HSi0b3fmCp+vObjnz1z3Kv92s
0Rga/+iRQGySCtGcTN/Oydjvotg+agYlpoZS5xviTU6QXmh9V1JdCTjOaVElJH/ILKpkq+IhdER6
Wovy9CTBgR7e6I077+hmvXOa8GiGHDd+/87/6T39/T7l/1z+j40/OGw5/vMiwC6tjT7sbPgHf97z
hvWH/Y0yDCoEOux3Q3eDzPeqlcPnNti6QC/5177GIP3AjsUV4ChMGKDrbOCvO95Q/1gJhtp6HYKL
MQ37d+543gqX7r8vbZCIBvMHEy4DWxqLfdL6v383vsHM59qjPgBAcvom2+Vgcsctj15rbeUw+i0t
gWugORp1a2sZ7fxJG3PnmXc8H0Kn4gjPzoFGVZQkZiiaJYFIEPZJ8xNdYu4jBi/8Sz2VExhVEjcz
d2WUTa1nynG8JJ6Lry7Cq10ykeicpz63OJJ2LvDiLbSy8HwtoufhPvXoABQTKDTLMmvWvUxM81nf
q3ro0XxLDbNNvfklnQTpHsXfPaNaarmItKZ6xq/fvGE7n+gKpZFYykUn8pdw+q2YApM8WHK0HpuC
yAs8ZrQsNKP9iWaKKcH5FeMrH1OIQ+xSIiKb2GSQ3Ke8YA8y0z7xbGWN+hqXhUrNr0yKB63np/bE
AkHbC9GkS29WxybEC9ox2Vf7Nns0Y0uesAZb1oFUBwcSxDXNaB1m1pPbHrXYKLJd0REXb3NzqjyS
mCnTvkxZPDJiy7G1asIIYuxtaxNPC8oR36qqMtPqJ4xFJD7HwNRdDJ09kc+EpYOhJ4WXuh7Crh1q
0BGlXp9XdRJRoYRD4MnoSs5glZW314ADIgWqoage0152HMszg9NbQ+7qkk4RutvzyIml3xRkSz3Q
E0LbKIrRPmBIdb/kMwl4lrgsEh7NlerzqKgq2ldcOCEn86k/jjG4kX0oFsz9eg0xBxctHlIaSIzG
8Wz6QK6sjmcnnrhlWnMoRsrGmYYxY7u2Ne4Jz689fWIivVmp0vlUlFNS0AqSspNyjYxuZqKZSxKU
Nh1TuwFjm4LAqdjNsenqhRcy6UHBl8ezjVJjtxv8MRxqbd83OX2gcN2RpYTujBvUX3x8bdI6bFTT
Vrt1pt6+KYnrHEpe+GYO59jByFgyj7F0rjGy6lQ/2l03fiKoKEefoipmsao7FNZRxlRZ+6mwjec8
wnvmg9e1T4ycQuahFml1X3PCLkdzNJk4m0WtM12RinOOuG0Ro57W0kKtDhkMhVgTURvsTsp9Sk6G
BHTSmua+cuhpJJWrl5R6FN90EEOdn0jmup9ranIJH/cONXJU23UWrpKFel8nn5atWJg/trLnLzUD
m/N4ITtEzZyKOVCFxEp6Pc82U1px21KsO1GCyWwG3UmZlzdMs8lnQFx4O+yx79eGyNZcDjFHBrqc
BCsEclvTvkF1Y8udVgoViaqZEf4cqcpSvVzH1QlQKzQfsJWVGbV5c4rxzTUavkzDaO+7Msnf8nFS
ngrMlEz46Cr52tc1oWvuwOnCHDXJgKBmjIh6Uq0CRZs2tH+6LaPVMFHjB4dMzuTD67RU354pDvV7
Oq4GP0vUSHpknymp6yQdm9hEHMkmXS0r6WXrxYMfI+3sI5GYRgNeFROk0DGu5ZQ7TtynpqvIK4fm
srUtBshvIJwevYJ7dGg5QigIS2WMiI1dw5nSXZ+0aejXOf6nbUVX2LRdFFqgkXmkRezEpcDWqxa6
YPD9GqjErWxLwycYXtQ4iOmH3sYSV+s2bCC7bcWYGY+V2TYGo4M5uXf6yn2lrXt4hNCEajWRJhl3
7GmIpgNA6u/ceSFbngLet/ZD3YNC1pehU7ehktrTtlxoYGblEXr6wtuZh0NiFQl2fasznmbXGCaP
Dz7cwDSlQbeolXGi7WiQOgMzqfY3RhtzhSA+mtbVMA/JcOBrVJ6hohvZdpq6CTt5ljevIpl6/Dl9
CDGLSvCmTq6NJicVbTdDqvpxZWMXdgrSC9AX0ADR11oqHpHOsb6AYmB0HHHaxhVT7JK5Ms5kVZ6n
E0IndWgHk5+eIOmJ5vErAoQbNyJkgMccA9VwkUVIatzGRT1eGo146XhtYWajp6fqkdK3nU6HUxCG
zEIt3sCYTYHulCeL/nYX27enu/ISbiaO46g+da35aAjjdenKW2qEuEnxhajasxpdYXI+BydAX+6y
JwlyYAB5qCN3QzsSt0Ppq1F+OSfL2oP62I6OEkBrZSjYTndDGVLchGa4162cFsvyZsQT57uNifTr
nJexjlGmgbjRsMAML06RlKiPFeBCXo0z3y7F1V1MoXN09ZTxgh5vyT0xXsPoQ5pjuzL+p0wHxwA1
vdOXIwUoFHh2Kze3GO7oDWe0Y+ASJqazn7I99RLcqUt7yKKF+raSgquo2JL1vunU4TBa7tFVa9Ye
/EzG/EUSzPVLdu4H/v1D2EYPtJlR6VUat3mWHEc7JteiYzJeRk+A52etXXZjM6MGC/5sHRnXlG29
mApn/mKMO9efTHW0PbPt7kvaP8uCG7XtcXbh66WXKpvlKa3FMS/V06QyQsOW6tUMPQYUXsJDq92t
PERhZ1GP5TSPrYIvPc2+wlHfNAKMe6rtxeLc1x1aBSRQjGmFk91LgZHLqsnnJRs1wVUgneKctUj3
rJlaNGqACCoRIPPB1tzbVV96vbpuZPL+hSDfTdsUTP65Gf1B0qpGMI/CnbtRSx9ZTn3TcuMD4vc1
vnfqXPuKNSAxeU43FBxu2frcNnZ1wvj8rOXxA7Ei56WtVPUO17PfGRgNLXg3HOxVHCnOfN5NYgiA
FPqDWc3XY8zfrLmBNoSupoS7UTNOxdC+OIYCFMIe1fNJVRevnx+NOmeakVpfebkgdbKLOGlLGycC
AZvCDNmiFeo5JJQNDegk0NhuBFqtvEqFYTfmOkmD9pGQXX3bGZzULA3OxawcFfw/6YRNTb9JcdNT
H7lWFWsWEVAxGp+HdpRnMouCjCoVJ29w7JTLtYY8XaQUOZffKrP4DdMSY1WJoN5eABOg5M/QL0rS
ZbXSH9q8dPnmky/UYp7LoqfmkcfGHF0olnnoF+vKZtzPBiPxZ2T3stBvNbNc1qa2QAN4HRv2sInx
wUERoLtrgRmLJbPXAqNaW36zYt9TUa0p2fnSRqcss640tbgp7dCjtGJjsqJGwr3SeM6YbovhSO38
Icz2Lo1Gwm12EWXYDkaJ/CnOtK3Sdp/YZDwmJbuI+KWssZXl18lyoSDbYwq4HRb9aIX8/Ob4zCZQ
oWMWB2ae7PVITlcDLhJmBeBc1mTFdiAwRGXkYqWboQ/D87w1TyTht0peMA1fQm/Qvk7YGPLSUDd0
tsHCoCnc4xlT7zqJglS2w54sxyYtR7qr1pcCavEUutUVaRaBRZI2djweVoBtndn5lF2aaIO5a21X
w2BcafIlIyztMwOUuCFxDiwtmxEh+9eyi4n21SMnWGZhU2nsXQqmJ7M7lXNbBlnOctIlj8UUQ2aU
7GurCRNcZjbPbK3HvVs9zxAwKJsXIHco9SziJ5sAYnQgT2e/6nl/CbWniTkW9L2ziRVB+GXmbF1u
qwxSxr61iuyJ9DMFkKmVU7zdUjG7Id0gYqbe1kSeNxyYVqCCob+SEL7AIbLWRCcJc6vGKoyX1kyL
Z1o1lnED4wEyu2WHzIPCuiAEEZpmzlarLEkZj0Ou7k1rxK/lwny4iXsytJ5Rh90JeVetSI11+pED
zPCV7zYbDzT32AkeYFrruCgd6xrHUvGWm6pL0YJo6xukVYwswmlWf+QclfeU0sbjmTKzvbq0wqS/
YvjHBKwja31baxFJ8aoGGBTEc2FgIWLk/MqtJYBxt3krYJXatAxT3caId3b4YEFtrwIrIaWQdIDW
UVLe98tlrtRjDx6rdc1g7ot52vPoEU6wUOdL9sRIeYMA6SkwFLVl8Fh00CY3C+Es61hlifIAMUK5
YGOyNKdssTLMEYvNDNviMVPXA6rMrKTyy++LDv9/yo2rAvAzmaEtnsvle3Vx/Qd/ygxQFgQjClgK
0BUZT+j/mp9g0rcoe4MuC2UDTJf4t8xg8o8sVQei8Cd0bkUz/C0z2H8Av7UdeyXSAi2HtPgbKMz3
gDIbmQNlgc4W5EsbYUPnLXwvMkiUamYNjHVDDix25HVWyZXeG2SrGIzOZntOPcj8QsVsd/juK/oH
nRGh5Ht5Y31lvhXNEaucaeH0f//KNrbQVInixO9gSoXkawXpQIYNGKMBrg/UgFpuT16vz752tIH+
qqTgA05m/eT4Ug2EXfreLPScD9bU3ujqrrbSyke/JadMQNPQfcfqSLJ2tCT2lDx+NbSFYbiSSQKS
fa0SauiE8Qub7ntp99v7WIVLay2vYby2ztC+/wVGUeVNs7AJSFPJU0PP4kdDH6bjEM/K7zK1+cwg
K4EUoEwbKFgfvvN6qic5Kh2BiiI0xjsnXBwwAGGqnPcEfgY2lOZ89fOf+ccLDBULLQvqoviGC3n/
8TqKD3hsYyfsaX8gIt5BHzvk/Yh00yfKTDouETWJYGJgP3/hf/peYV/zO7Nxg+HwQRnuSstetBq7
Cme91gLxl4bpUZ+p+/JI2/2q2+rHq9kQ9D3QO+FwMRk//IpLAjMKXKmf5bl56oruNTXg527pk/T0
UaVKcZEwZZG0flVN9w9fMCsIdy6NbXxQ88P1w1quO0umw7eYaRAkWIn5ZlQJv0fpK7YI95Ct19XP
v9t1VfhOmlzvHYYeZF+Z8HLWtz/cO7MUg5Xrq1LD5OOLSWkyRyNWql+8zI8/IaI+ayfZKP4xjRPv
rx2aNqmuZFzHYYPlwQPFvR5ZBvkqy7hovZ9/JnW9+N9/KL4+XgbllrXX+bgg2Fib6IXXKn9E3Lq3
xwLVplAFsFo1GbrNzHM2C/qcrKmXDjqq39Sz4/EXG9tMQ22yYO9fTs0v3taP3wGJMFZJNBfkLZTl
999B5oio6sOVzBs3+nISYQGVo3dxYydJ7P72WsQDR2VF/DZOh0///sXkIox4Jr3uu/VknvpGJDsz
gnkGum2qP//8+/7xGlofbvRn4RPghjF5wn2/7lmsQCn3yJqpHVwSYhPXUFHXUe3//HV+vDNxhBNe
c3EqqDxtPnymPlRxm1Cn57cTvhQ6yvKdxBsY5LIBdwKBP3oRylzcFeHqXvr5a69jufeXFKAkXpKs
Nms7WNX3n7GnWb2fySBjyNZ4ug2JRCyUFu3bdIdp2TkCJ4+en7/mP3yvtkaTEDM8qM4/3DRYPKOV
vF74sSbnK/h0OVSayQl+/io/rDqWgB7v8iRh2cPosf7v3w0nBjuVSGMGenCLDdOBeHgeYjE4ZgmV
3rPh1LcqN+8vchkfEy2CLjJhQzICXq+tr/phDFqhoTOwmwdOqG7snkI9cvYEoWsv62LpMPGXS7Qb
M9TTtQeDC2rJreg1KUE2dGKULklaO9P3GXKW/MVP/e3eePdb80OvKC3dIczx434GK4HbL6MCLIOK
nB2VDOm4S60VFaBquNDs0k5PK7noKiwiF7KMLA+QFyJuY5l9TSBEjkSATGhXjj4kv7qvf7gJoHE5
6OMatV4u254PX9w4J9JJ9UL6vZo6D20/Fk/SxeqzsZY8uZbklcQ5GWwuTPaJbAOhus7aBj6OjbRT
6w+mPZV7bbBHeIDRqB1tO6Rdz2gHG90nb/F2cG5nSc4w/MybNsVR6w0uxxRyg4xJAwya2SvsVCH8
UctGuV1mp5+2EwyAGu3AYANoUKkAkjWaSUBYs/N1LNRy3nehlabbuWryaVtDswhxdeIs2miCjD0y
5JBQN8G91YK2QTfg1NV67tDfzLBOr4QellB+E0wejKXyFxuwuC+mqcBBPRek7Ay+k9BLlHGmFlwq
A0XSunPSIoPi+rEe2RExKmIila52v0Toc7/5+W308XdhVWcf7zLbXx0E/N/3t9GcZ3NcjFXpKxc5
LfTggPONEVTWr6oR1qfF+7XIMHT+vrYmmih3NZ1vk/Tv7tgUumTvtoxGNCOx4mcGD6gk6rxUna+J
ZGQc0HbYWko12UiR1n2Q9vpVmKCGhIKgptcR9zyz5si8sJhxl7Q4uPGV7OQ2z2I8y5riAX4n8zIB
NfJ5poU3uKQkIChuPPKdhYQ9XBb5TpsI0NhhKAnG9DB8NTJiXiHxiXdTYm2qeso3CQLR89Qt+2rG
PChaSkwgr2TTbWKMCDZseOic4dvs/LjWRqJ1KpMG6j6v1yUxQdULjX0Y2vVVIzVnPGN+mPq1U1nt
Lu1FOOPjjln7oyHUj6wHxPVJP4Dute1S+nmSTYI2Ose+nurWPIcS5muZIqztgLiB99hVmnqnZLW1
i3E+bElMt0CuBlU+6HDcoYTp8pkfXSUNY5la0MTAnneKrsMQxlAxtasqNN6tvRleiCTjd3VmewMW
o2vqAwmS9ryLZaPCy7f2mIQUAj8SIdAEMsl8rr5BjsxuNS0uvhrd0BXIV01nr7wRusLBn2ErGKLL
wcX3tWtzp8Ug1XXuW1urFIHWimI+hmM5L9+mdJGX6LNNqUHHdLe15+FKJGFzrZpjfrC4Ts7KBqql
0utbq3Xhd+mzfuLLFxflYsBlQrokqjZ0OiEJs28xkjVGvxeq+TUOlycljVGme4anjy1X1E2smASy
8UuT/k7QmXIUsc+45dT95DpIYHl4b5aTdtUK4lpgS17VNCo3abIi+RypqFQ8U8azZXrEmDXCun6+
FFZ6wgFt3tSuyohDDpHVMxfGcMaLtW/zAsXWrxS2prsRVFd2gUv7xY6t2yTtQPq12oTKPRekEA1k
0xyHsXpfT1kZkbjRNCzqtbjWUgNMszBxBEYMuKNEvrTTyH7s/7J3JruRI2uWfpVG7VkgjfOiNj5P
klyzFBtCUkQY58lImpFP35/fKjRuXaDQ6H1vEsgMKBWSk2b/cM53fEbragLn2hbu+ASOZdiWBYPG
JCY4ckP71tyQ09GaERNvE6cWUI9i5DeYY5DYKssaTgAQB+JpkyJJcH/14Ysj85dUEEZ0omkpj0Vv
u+lNCntDzbR+vl0Au7wrM2AWbgofPXMtJdcIaO+1KZvxiuzW3pdGg2NzvOVOjoE50WZD8+uzz8nF
Q9Tk/XPC1G41EMbXje4utZe3PvffcjrHmyHAB2pbH2fWqFuAae1Kc3DB82BJFFhVsWM07PjbZYrh
LzKE6kAuDajaiIIyD22jcFktKZsd9i7ZWvp6AVmKNXYpTL+dPNYIk3GsB9Gn16YcgAAK7EyTn77W
vu8cw1g+t93QPY5zh0xmCqpj3ZSXfFAvbC3BrlVM2Xv/qzXLF8lQJagV8NO/qHZ+xx6Xm7Gm7950
3kc+Lze+uOcdzSIABkzVk4nlAwEX9dnuPOsdQPODb0K9Jnrh01l+93X2Gsn4d6oJzlqi+TTb8o5D
CrnhiNN8UPtugVQfB90tI9n7lDKe1qUvHhxLASz0211eL69uCG0ZKfsZj81dLW9jvaB5lSSf7P25
+DvO/qaNxGfst992mr3GPmr3IGiCdTV20VpJ8wXsYcxvevkf6rsn40LVsQt7ZynmH8IBQ+a3bY0b
vOpWuZKXlmesxDgx9c5Tl8honXLxXprKXfUOwiwxmWDdNzkmh8B5KL2ZT2iZYCDm8kL5WbKyxhKc
tYFA3D1b99XAJHEEl7QCUcHGWNn+yQSpjQJKY9St8AyktYXkxG3uayfOWQyykYNViJUN74RVFxb7
hfxF4iuj1MHu1JMUaHhP0JrYq7KVz8LlHYpqkp9ne43xoKISzv5Eaeodqd78aNN3gsVU7vi/0e1D
cMgry/weSn/48AenPiW8ZxevWcCq1wUYhIy/urFi+J/TQ6EcC+G7MM8eUSOMVOtXe57OhDz32z6+
NRkyG9cC9xZEniPVxN2i2LXHHULAxWkB/cXethTVeXLUR10kJ9WX0M5MXa8sb9wO4KbWjPrite8b
wG2YIrbtFKl7EE6vITk7yHQdmw+mCl+6BblYrcbXfHB2li8f8XzDAnPxjqMdeSzy6EcGMwhwL4Mh
2vnDtrXSHyVktpkEJ2Jds7oJ2ehBYFT4XUUh7/K2/RGQK9gfsEQcXDB9Zf03soim4Xtnf2kPU7Bn
ib2N5ib9PSRLfUapUmEyiMtnzx/K1yUBMOoJrAVTay1bu63hKo0Osn9Z7JbC3lM171stZlB+4g/o
cmyMDkONUc3ZXVbV0bFv56fUwTGhp2f2QJdhbJ9qZfIPY7pHyDr+2kpxc4o2+oHZJoliKkn6nHrB
PGvGQZHB/nAIrEtKZCo4/u8XTmcWc9OT7TcpHkCzDwKYwHAp3a5Led69VzDgd0kUS2y38poXiK4t
H87R9ChS7FDjON0Lr7hHfvSSkNq48plawJuc/jZAvZjGz5cUGuOqr+vLJOAlaQlZCm7530DFJDvG
rnDPmVs3lKr6XDRoMJpK3PzY+hIpiacOXTZVRnhMlHl0a57+ncMvkhQEPvBq+AzlpDYhLk+LA6fD
PpMW97bU1W1fsxJxXb/GQ/VDZ5OuvF5pa1WIZtz0DP54FhdWNTKc7zs1nwbYyltU2J8c4NC9s+VX
whIEN7HkEsc8T51iyYuDGP3OMyVY+NJfN9EyPuqKh5LRRcXSDKdfmiUNCk08OohHLJYsMwakJN9N
QKeIUt6nGJtcj8UfaoSngsTHdetrG2Zj9aWtGCLRUqMFsIYV04B4ByByFXlYHysv7fE0ug81dfRa
6+QlqLsLjCeGMgLRRxXj/tDOeZIxvjFsSgdfwubKwZdtrNl6n9oguysh0KIxSO6bpkpwsGX7siqO
dvmShPKQ6HkzT+3W65xzZqd3YUo6ZdRzG9f1CIvEQsNUdM1mwPw2IVjIpvQnCEGV3n63qLdefLvH
CrN44VH7fbEmZIevqBjD9aJ0EDq1EbalYN+mGRyGMkebL64AWVe+/dz5HgSJTu0D13pL6No0uiA2
aVcqjZ0dL1hLi3bDROO3KKeTypozSMM90HQw7yMLM4X5SgJfncLoylT51a6S3yxLd/7gb5kcbb0x
w90F8tOvHhblQ6Kois+wB4vl6tcmQlUE1Y/ps7P1Js/bDTiHdm5UXpmfljszQuAUlavXnVuiEaqz
hIqTjyPGWAsbRN0DraNgD9SqvjFu3UQfYhifsDndfepPcER0/9wRQdJbVruLmKex17wVPFbzZoNw
X4XGvpSW/SRkeM+irVkHxjo7DTTv0i6GE/DVkkeK2IemlGfLy2p4jwu/oMGCZWcF8S/Cs9xtUsz9
7SpgZxXP13nOz0tUX4rATPdT3fyEs2+tQ53nlyaiIqeafo+q7hpGun4YESsefBzNrh1xdVeo6oXF
tnVOrNeMruRFRvF3ADdYZ+FxsrunKMBAnFjrQTEgNIH3N4O0Rxvq0rqF4S8bbdgqCzCB67BzVqO7
3GWRqNeCS4ASe/pkvP41DhHJJ33IRrGOXgLtiBUAxl1Tl8veLAbZbuW+FPIW8A1ExHjdI8Lwx1Ca
5t4Wfg86BkCitk790Ip1Goz4ptzwyZQ3SKVKkm0l26tVZOVaJSiTYDcfKdL2c+6rXWx6n6UH9k3X
Dx8ysNFr1QTdjnXLY9Pl34heAhbE6UPTQplfBlOCHVHdX88pHyvFKtMwR1ohhnhTtqjW3dz+blz9
6LB8PLbR7L5aDks+QdzwukzkjFVYmdOkoVqG/rCxhJx2vswR9HQzTvQIWk5ejRdRtncZF9ipW8C5
E8kRbLivMsz+HBx3PHfLGf3z53ADM9bVzDlHObJwhF7COMNEUjkBdMy0+YG1Z04DjNZ1mGYP3ZA8
1Co76WkcsaXm8b5tbmazObSQjKDXcPoWIVCUinVTIHm0xdJvcxe/HaxYCC559dYt6hBixtiknCzo
AsLtXFn1pfTJOWbusVnG+rWprD+LDyTOllBeWdrOpybsxK4CWbUyjWNty0DLO2wk+PSTY6rFnsWQ
9TnVfOOgtPZxhYq0jnSyr0vrSkriLlLzm5yGtybOYF3P8hiG/Z7TbGMPbMOVcS/NoB6bEWCtaLuL
i1kyBvq3Luba5/KiyCmq9GmMw5cmN97aX/prZ/sfcx0/xKN7GCvbOYJ6HNYWSrENyQbbXKpXb7Fe
nayzESLCjIvkU+c0T9UIfaZYsk+wGRA4ee8W37tMxGbAdxan3o9Py4J/umvvjN3TltDBcFXv0sFw
RjXhzhv7vTZmyxzjWC6Dw8Wi6vvIR++3DqJ6vojen7bdFB8hZz/iGpXrKTRwvXVyjNtq51b6rSpB
LMrS2RqHptYUEZ2y83doze3dbcEjY/3ahmVIBlrpsFiDayBsetZmciN6VFE0my7XOkA12vcI/Xwd
Q+j0h2ckieD3OtsqKtzEwI9XVp4neEldx17ufTDlxVOAEAZC9RCX6oA4LL3rlFU8Gtl0f1Uzcfih
6qBk7NzMvRclkPY1ri/POiWGmc9aNr74zSTHf7OmyhwsO9X3gxvIYe/AO35r4cA/tPC6kxsLA20Q
1GtxTVor4bJ2piQ4Nm5ZbgcCaCPskYThbmxFlHg7Oi8NzmnnAtIqfAnaIb1CZpObUc4PwDdf4mh+
dJjwfxuD1bmLvjjv2nU+f0N3fdAh4qUM1MQpkHPJXU+mQrmzbXv4NPyCeMIU4KOkuRGN0unRF9W4
C5lnWYpmIU/vIEe+GLAMS83f25jyKaF5LpfxKmT8yCC4huiFfbuK/QeTlow+iHy5E8YqkjXqq+Tb
R8D8kObttsnDAhkoPNglR2bQed8d7M5tJRJ9LFkSc7Y32uOLFlghFs/uGmMbOkMtT4uby20dmOah
qfvzNE7vRaaalersEWu5+Kyj9i0MsRDbMGGY2KThdw48lJ4DnjZrquWcxTig8zB9T9GdMH3s7elQ
cZasSuW/ARItn6tWfoiKF5ZnA59vwc/kgYTYhCXSVqo+2KVJUw8RgwOHxlN2qbtJp15vKlkfsIgc
Lbd7ykb3YViaDHGGSM6s17+hRzZY+WfznLZWNV2QR9Zf9GXym+TQ6Fq2BeLjLCqfZCuY7GaE6cwD
eN1ea/R/zmaW0QnO+3I1k2rWVi/nfTOiC3ZuYpYxT/OLXUv/mRf8S/XmmlHNP0C9Rr0eoT9B7mOs
VxphJq4Ji51nggGWI9div+q5WF/aih6vXJb8GobjfAqX+B2RIoJAJwSIlb97fA7nxqsRvYXx8mYF
FQ8CRZvaKgQ4r2VDRz+mRUo271C9xgsDhCCr/GdHSn6EwEG7zybzaEil2Rg/0Nd2QQsVRWHw40Mg
eRtLH3/+4L11jh2d06wqH3KJNCvyTX5XRslEKcEWfZXl9irvCL+KZ3GO+mlESwNGAfLT1k4dlvjK
/OShuuNjYYOm+y822+Wm99tH+Mv6q02ZPvHG7CoTg3srvPTMeqTe9l1bAY0exmME7hT/QIKgkbyj
V9fMCfajOPgQziC2HUX0mlLK2Xlx5SAlEOO2iJHa4WvdksYIvaubAQ0SWYMUbiaea2Tvbc/LczBl
6RrCPz54W+HqL9kLZz5u/tCnkOkj9YHa/S8pO7s5QqVfUitCYRdim4E02pTNrPIbki5onmVvV9am
EkF/N7QLEyvMivarR4T0Sog2Iyw7zj8ZkkAo0oFt1izonbNA0rOPMdCuEefC0RvG6+xSSZcQLo5T
QSz0QDYGbI3eTLvJbtVhbn3YBij4EROK0iIbMMjv+ypoTxl2eE3S29zsmsBFbw6U/zm0AVIgcL9Y
lag2xF+Un+WQpZ+1yuGOOErPrNxC+0ukRb+LGRz/ibC6sSRwsSiOmCS/4jhPvUuuMJuyRy/BAPTK
+Wlvk2b6pS7HJj9SqPDuSG9tRJrzQM7Y6IDPFTPlopnbwN21yzgxQIrCoSk50pD9PzZ2VtfxavR4
IA+kCDCpsJha835rf1zLIY+/FpsMLJqTJY2puCMJHsNBC9kcp2RI4WHbzHZPzuBk3p9h0BNv7zD2
yI8r3K+/cv6f+sONe+4Cpxhc+Q34ITMXJHEgH3U1Krm1WSu8qWr4x1aCwMjtqHi9VrmIWpugGqq3
9UzVP1Bro8HrusT1j9wVQUMLFMjs2a684FtWMrjie13kIfzHOqHvCpUfKU9nj4KiVkAOsjZ6LCeK
vJMXT4hJk0EV+tAM1fCOu4OHqi4C/oOZzA1eMBu2/AxCQis/pcLMPYTF0XVT2EzGMyfdg9u6dzvP
XEk7zvudO9ruIZ3Q/K57P03or5g7Ms/uq9n+rrrKhhJB8N6fQVjKe5inwAMe7xOYwarMt+Wmk9oy
u96gTD0wlq+mtQEMbm1ZXlbg8EiwYNIztXFxcjNUr9ucqeqmtwSozmnvLNbj7CEU5kL8rsJw7+Lj
j3X7ZHShP5qc8XPs/MCEZlCosKogxe5VwFy45biJne6AC8d/XBi3AltJnTOf9mdKVZtO459osBdQ
knr5VGW2wY2FZFJhXCgWZnd0XMwbtrOm8xmMDjZzzsDl1sSnO69pQ1rNXzfhu0QxbLE2kujp6eKT
ajW5CFZl/zuLo8Nk6V+OHIL7BtUg1gSzQ9XaPfAl3jMj8+LFjUf/zXba/DD65jsaPK7u9EaHotom
HqnEuVt2Ijw1/F1XeRFGfMSMKbeqB5JerIopjoketIcmeNQlrHYkwROngemDGZ7RhMYVUL/hFQm6
yr2MoV1/S0/jEi/ybPIwx+jKZdZwW7fuHC1yhIAqo6H3/KIHI5gO9AUNMWGEWEzeODLdKWNwDdHs
XbIun5tt12JrXad9S8qhqzvcLRhwcLQ0tagrIjnSCPjzNBn7HFbK8h+ScQoD5OWZBebLQmKQ1Fid
75xJ2sFZt7bbHPl4wUk6kxDLJkGd6F7C8CaQRDPCFhY1h9S7BuVu8UjFbOTLUM4l4nJjcxQEk8U/
Z04h5Kl2EwNUbhUK8qVOLr1HSP3O1DGS1dT3EAk3SSRRVPZF414qB4vYc+Hq3jnHg6/Kg52VOFSj
yi/aW/be7ZgAsTVWv6Yg6LIr4vm8uis61jobW48KYbHbSoWxJKhs6y4OWgG9pnETBhgEmpydIYI+
4vbdAx4POiwRFvOJgDmuRK9QwCryZdj1kztgxEKoACEpBtni9ubmQrBSdags2kDiMdrkWthgq9CR
IWld9Fs3KIShSaviTa/ZXkrqzvtF1tmRXdxfIgzfuVJpsijAz13vzg8c3sM584JzjZuVkIcYBFI3
3pQfmlmO6w/7SjQLWve0WSsLmJLTxdRGtaePQN7TVX9bvs+GvRay9tH9PUa5tWNnnnwktVAE8rVe
+lGpLNU7pREl0eX3fX5gBH0zxPfDfCGmOKWoy3gWfOAy5zJ0GQSlZRDfV2Y2B5FFiqYrzoGu+DUO
tgYoIAL0mcodk5x6ua1VEEZzSZu+wBpSY9j46SyS4Mfev8ikKL6NdOZHYpyR3KsMX5+OINCGgLqP
i20/w+RG8+Pb2Q55Blyargyhb970znMXq50lR3HKOCK6k6Eh24ux/EO0HYS1OOmeRS/oahjIefwk
t3BM0/S/Yj6055T1ya8iw9xjl7HaDLUH0i30S2dlY2NctnMGdYWMsuRl6W3vsCg3O9VOYq4hneo1
5Lkj59l99+pFZGs2teK7ZIrA4iy8SdWlN78WLFrf0sJtHqFefrjkWm+0U0XbykzJY4KrjZCaaL5W
fQJ3xcZlFYq6vYv6PmRYj5+viEedMMrjc7LnsmA7qZAq9/FQ7qOgiL81AfH7dtLNBRqWuncxFq1C
JpR03z5Y4fR22nXpm2Mn7jlsx+++EOUWqd8xzBJzmU0XbLgxQKwTL3hCXtSyYYLcEmZFlmycTszb
oq9vM9LcnZod20R3W/pdkoHicb3v0UrluLbiunOIKal4wgodzF9dWOQaZKIlaPtzSMAs7j5Sbx4+
sARyTbj2I+h4YlWcJXgYXTZDFBj1crLZHMebmZXZvaYU2Smrnn57fqce6yVVV6sHPu+Q78AqRYcH
BgpMrUBKMChych/TV9Es7mfaLdFqmKH+us1c3ytP2oc+RAeAkY6rGS5ejnUzt8ttgFAHfq69pL/S
JIh2VgoTYzWw12YF27acqxEmg6o1zIlTwmUswFqwroL9LeaeMUl186u1vs10X0uHVyWKNuSQhc9A
NmgHUFTuWUjGLPXSG8W5FPTsGE0I0dT1sls8u7uT1tR/h3Pu3ufF9Ge0yauhV1qO9DTAoZtkyDZu
ZdnHumrMsQsoRMmT8s9OxiwrIcNm72EgsQAsJt4jRl392apWxJtk6uY7QOH+Uy01lQcRPISl19E9
AxxsiU1ymEDw0b+RLmKPBZkz5glNCGjJoB4ee7ZilK8ZppcM9CdlYL7rysx9V45/69wS3z1KnycR
FXwTPiUZCgBMxuUx7kGftfmY4NkJmdBlMZ4Vuznxyh4LMsw+UdMx1ZbMHu086B8tL1EkSDSajlbl
xfPoaudD+0Le+0U2cTeLlDlOIB6Eid8KMDLoZ6oq3wOly+BMoi1AjpdirQUxhTVZHIoMo1uSFuN1
aQlYIEs34flP4z+uTtTvqiCiIK/1usdC+TXlIrzvGq9Tq3ZEgRqqke/DTo9lN9mGGFfXkRZEfKIG
Ps0hGaelM61Ybu+8zjqYpJ6OfoAzEbPbScDoB/iZteu4mT+VyEkWsKbXqip+fHC+HCawwefWA8hn
Q/WOu1uaInrB5JYnandBkSMMqoadVd3qG8uC9zzXYNKZ010KunG4ZSZ9YhRen41dPk1UzhOusmDT
KNoJa2QdSZxdfGqMzcPqz7TMUNrnFPtbl+3iaZJndB4DHwRnYqxjLuCKGVY5Lc+LreFacYhuJx5i
8okUUioSlOTovYR2/l2hF9sRrC03LASxNmTOK9z1A6P2/FTF869WOQoUW+n8sRruo8y9AbYDd35d
olbj88o0ksFKLTMETihqJwvg4zu5rRUDy3DO+Aon56ycKpVvooTGgMi4JQXVAza5tGirG1ylL0a1
w0mMej5LrudVn46YeZimMYQ36kF1EQOlsISeCpsd91pYr1OEmvdR2TJDZ+w8e5G9Z6ZIE0LbBXbR
RfkXwxbEhNq+ZLaFXIlDdUvwuI9DBoERlJh8O1tVuGmZvdxJJ2AWbEPGqjPMRI4K4/MAWAfun/Sf
7CScL8s8dq/gG/RXxaTygzjZ4zxbp2YebbGZcvKLmGKvbaBd2ehX13H043MASe2Eldo5AA9Sr0kE
Iqvv7OjSyK77zfDYPmdWJ8+OcwNCuvCbLZnbDyi8bgC8smPrwJqMpY+s1/6QV4d2RkQYR7easYEk
aoxbgFqr450g/RT6beEP1zHAtx5lrC0kjf9La7XRNUFxui0dZmFCLmSxTXPZPNmi/YpcVV8UUaPN
Ts0TnPyWDLXMA6c3mHn4jge2/CWiarh7AcdzJc6BofW6mxlzP0lysnO2G7Jz1hOj3pM1MWq8lYxs
gCC2Jp1TbBI7NHtmJs4pJJxnlSb8BHWPACvXTDZ3RanUCQBQ3K76eY5wtJAVxZK7+TVz0pgDb3X8
TDYLfPe8JZwjxd2Nd260YMkShrOusnLYzsjVDlU4g8OsDW9b5vc91kdKTGYfUYxbCJ+uWjG5s8+m
t7yTZKYCw33swldPCvtvGs3xYeipyaY59ezX1g/Uo/Y867XORnGHKY88tmF5z7uoujO0WI9u7ven
KgmaJ6ua4QqQDOIeA+yzPWN0gfFHsxzbuPVEZ2+b+Y7RPvQQGkN7NTHGb45lUHPKB8THMb+W/eRt
rAE8XBAMNhB4v61/ZrdOx20sFpLSu6H46xYJpFVtcRdEEZuGAVYgiqh4AsVcZ40Nt7DJ8hfRzj5o
hJ5B5Ab+HzHtgaPOg1LFngONmq0E/MC2FJcqkt/Q2alhCZknLAg5AybMxTw2VyulW3ipNKdfMKOM
WyeWGz10DPQAzS5O77x5aCoonvJAnqK6BmU/jPinBdCAld1W2bAi1YeVh2cmv1mlU+vMa8cb5R/M
ctCMRYhMq02Lk8Dk/u0q3Z2GeOF88G8panjgLjAY6TTLqSajzErexbJ8p6aGG+6z+y7wtCU6yy5F
EZp7l6yqXdhaMMHS4NYle81vL9LHwW6TVRfnd004ft7ydJkmmuwWzZBOCJP8aNsZD9J30raY91Bd
1Q/gDmu5RYTGqUe1TYKb1UEYyJgsjW4OfVQkzd6RFV77YK4afqbACpEggdyagvCHMV626zuCsnyf
jALCcO/KHMBlXxY26yssCkiyAyIcUbdg0o936dxXR0HTsHZN9EPWJyIHxJT7qnOG99xy5DFuEhKD
yqHrD4yjOl4ghBA0u9aKpC155feNjgg93pkQcrA89Y1ZuWDE2RXpzPB44UOy0qHdLGwxrHNsA2me
iCcjhrLSkcMf1neL5+Cgj1uXqTxJXsuJc5Udbcj2mAqKoRf7UY9lEKZmy4u2JsNKrchR4kXtAhsg
JYRC26s6m4kZEhUaEgll3HX7jW+DsSVOMN0x/rPwUmvvSbNm3GGhYD8UeoiwjP9rcn2fVECqIMiG
fnigwxo+ljrTB8dtSwqHqAYmq6z2wx3xAPKce+FH71toBUMSRe+GhKRLTa6dWlH0Jey86JflaE8b
a1KPqctIU5UzM9ARqMCRYNLq/6LEFjd/wj9JgpFcotIJQOCFOH9DNOD8+T9JLhu8/d7UExv1Dzn9
EsEcW+sqAIPPYB5Rj0eJwJl16zqHMDnOOhq+WNaHLIIHRSDsENMFH3SSlDyxpkbgymlorjEbSaqx
3NSw/AcXglxbDqn1hxQBljPF2FT6P/XD/x+d+DK3f/7j336asR76+ekPIp36n118jsdH+j/7/i4Z
NIqv+r8Dhv7xNf9p/RPwEanBQshiN2yYg1Xvv6Biwv73GMqW4JR1hA3pgT/5L6aYH/w7djzcPAC4
eKz5qv9j/fOBKt5U/bHvwxO7/e/+H5x///p0Ijj2eUIDXDw8ooHt/ItxyEt8Iipbv90g5iZlta0d
Dy947YkvK5Jk0d4Cot4JPZ5eemN+lTaNNyGfIUKhbGEBODvcuqSgDuilVM6CaFFViE6lsSJrKyY5
wPrPWCZeeW5ndcYwa80bRn/m7Z9+5agAZ9nU/6seqysujUH9x7+54b86HjyPHwEnYQDHSfjihoT6
59csUpEbLlY/bQLNDOiwsPwZ99GSesup0z2HVViU2e9M9DEjLrv7w0qA0HrZgVFcZ9B2iP0IM9db
tf7SpeivWvk6VH12DcAMu+z4x/JshOPmjBnl8GTLAWSv48WMkY0/R8Wuc28pISxwS3mwwsB0ByWG
GZeubbMsyYlbgRveNeVHMmr7pKupBzWtdE6IYA8e4xojFnrz5oyZZqxsKtp06XqoBc1QMmlHH77V
MgRamJYzOlFtNwHVcDYgsc+NQKdHEDDR8DWphTeuxUQgYWW5DsznAAbe2gNQREBTjxQhdW8korgt
aoQ84RS1OyUTHEsFH/LFhEP0GERlJhEkuZzQuZPFQOQbxbBwqCgXDkEsLb0bI91f6rGjLvOZ/LR7
nB4LcweUeb+jLATos9Cu5j0hikWe1/2x9Kf+Mw/z3mNTJF1+SVZHGHSUOnW4jkF3UAiP8tNf9HCd
Ug60XWlExjgjiqZ7SPwjc5Cx1ulGWAvKWacMmRe2VWJAQs9ylKsgcfKHKrutmKe4Xn4nFG1E3aTa
/dtR4pPp3JT6hYzGCUySm4o/ks1FSjZ4n21Jl87vnXTIxUNjanHpdKA9knga3gDN35hI6d5ek8hr
w98gHPWlcKWrn5hxwgPPVDVDhOt89WBXLDFXjl5CNDLuJNyN22U+CrIbAor6NgLsjI2VqKbe89/q
RkQ/mU7mYB1YKSbYHCWrcxN22mTS9DWhMqmM2X4HhWMAgvZIqbdx3ZsHrG8a/UZtw6QjGjjyLkSs
xPHe3EoKhockWejW8DTHCb5fMBtxo3Y8iTYUEjUyJsFdn37ptiLFAVty/DkHMLlWpbcsN9EYc4Kt
dFoyjjXjlWcxTHsR2CSNMrhjRE/kkB5XblIGC5vG27LJJjAaOEI2l+Ro3Wiquoclhl7SLpDSW02+
hkeh3/Ej9HrbV9F4jTvntisFSvSe5E70xLJp0S+uUPlHXjZhsMoio3953cRkO0WuZFYteASijOo6
SMmQMraCvdW2fy2kyD+Mo9ARg3GaD1XbRNFeLlH5l+ik4e4Wp/cSiIno4xExHPsRcVtnGomLrtff
GECCk195OSjpqCHtMYo+B5wa6rCkc/Iyk4f5UqQ02hC/iY4tW7uNj/E4q4X3mxLiJNo8AMdOPdlv
mTE732xjJmdv0Zp+xMgSh0OaGlQiMZWkXsXxhCSaCWu4ZfvDsiFHJxOuHT/R6GOtJHS3xeS4Mxnx
rQuPUHWsxKRjhX8JP3TyIxCBFFxZAFBwtMKB4Zs/MnxibnsL3+Dspv/FdQHao7n5ARZiLgF3e6X6
FnBb3/1a1i4ACzs5yamGJwfjlCp2dD2ST6dSSqhO3FUvA25nsZoDPY6beqE1gM+Rwo8WwGO+i0Q0
9RYt0zbH7ysfG9dRxdbh+93YzrVT0+/Do0Lp3XskE1o8NBvKnuEdLEUXU8ZlHt1zMoIWt/wUpchA
joR7tkPSO1UG5lvy7wn1elK8Z7O25l1AP+zS0nZwzhnvyKc0plVgoJcZ1B2KJoPqdWb8n5KgTRfS
xSRdGIo5pJEupRHEJ4OtJQiczLnKxIEAmxJwVlNtU1nugqLNCb0ZJ0R+A7HZDE78Qd5n/dINB+bq
yDzHEMbXBUxeVhIgUuovIfr0hRbZQ5xbFsFvMcYeopqJmOwLGQS6+k3Q5gIIBboKxoVkEHwzEuBX
ZS/i5WSx+8ZQmQO22LSEHpylxte0uaXzfBVR4dxlZmjZgCba+/E9waCTp5qlYMImdt1kAbE7YzyI
5zgLhrPuyvk1RZyH8VgpQmhUEz2EAE4eRWLU3z5qxLfG7tHvigKeAOacsRhg6quQPWyM9pM3DJ4R
RLohIP+Dg/vWgqfyAQ0YV0Wj/dpbBTxdqwJ9uXOJ2kF9zTjWwm09xog8IjI9COJpW0Ze/5u9M9mN
nFm367t4zgP2QU4zmX2qLfWTgKSS2DfBnvH0Xjz32D7XgA3cqeHBP/lRVZJSZMTX7L122ov+OXVF
FgIA0R4P+8ge/SgNA3RXjc1T7YNl7D9UYmYroCSrMwZ1eTqjIfLy74T+hEAyjBrkVtedZDakCvcp
JXGCHVvZj8G5h8qCa4v34953SjYmXrymDalpCRa4xP2APwOBABwqHrFIwLbq6T5SVj6jx8IMgVMd
3k8txC3adajs6zrlfmkVkrPcYVjLGgXZx394vP5LxfP/m1SMFUn5f66OD8ln9fnv1fT6x//FxPiH
xeKH64WMMsyxnkmN+y/arvMPG2guxhcLWTr8i7UC/1dlbFn/sASmTy4rDNqm4/2vytj9B6scPJUW
rik4Gk74XyqNqbP/U+fGhhJVGf+t5l2+U8gY/7mkZKE4Fkn4mXCjAMFvTE4zfBqkD1lOajzjUTCu
JTRMVIVwfNjIre5SYlWVB7doqZtTmbDhiHolsoWXw3TecZBl2bFNoFyfMVdmBltkHzEbTpe8R9Cc
1pjtSuUhdDB0yEKxzIbZ2jh9mlWXLpvn/LrEuGI2HN2E0MvRZiPO9K2PUnKJAVqFDf+aU2WZyRAJ
Js3Zib1uO/N/+idDCOshSXynJ3HJ/LF9tpdXY0H5vwVYl2SHEAkQHG6EBBtIIaK/2End5EedNZ33
SbgDji+NlQ7uYwg+YuPHcO8I0yBTfJvZ1vgbtKZQO1Y+o3mqs7RD2Cj5YIhnwC6xKb3Cz0/t4CaH
OkyKMSLA3T00YhyHHeUdIn1VVG3HYjthzEJX0tibhhNesbQf/StYd6dDriy9H24Y40LRySrGKByK
JyfM1LQRRBCQR7YCd3RnNWd0tJxBQTOGNTpBKGa7cUiIRUH8hGgOTCpYPuUfYol+iiNkKR+ZMoFn
SNmQMkFJ3PwZ7lz246LtqEm3btKbxgzKB8E2jdk9EisKbdNL2uusY0Pt42qRP4NaC6Gi841nA30K
1roiwKAYTmbLc2OzYjwkNSUhMCqJhNS3cmtfSXaVO793+y83g7kC+TITf0wrYx1lprY0IhnPFTCj
2h7LnRalYIuzEAhL/lDQRx6AUHfDzrH9YgnPtgoPbtNv7dDI3xddlx8NoeokdTi9acDaI2R0BFzE
0MRMILOXccuSDxHOuK9w153knKG/dyrPHSJiNnBpea02tjOcAZLeeLIuE24phK54l5JT3riw0P1x
4FvNjI5Pz6JYI1sHaj1lKyWOQXJOVSLGCwaMojrMvpzVznDCFCB+xiB09Xbx7P7Ll0v11jo+jAWD
NTpXoYnGdzcnaro0na5RldSZs+uZZj6YaZARyURg9M/gNz7ZKi3pbVzcc7O1S3fW+AcQoEUu1pm/
Ri8AwI+LgEiVYhMHRuZM4llIN8eGU4xdspU5bMaLh4XttfBEcVu7DmVwb7lUKG1csSZD35T/adrO
GzcpxVcDiVBe/NHrvohjpdUCzCffMB8jQAl6f4HzlNFSbifcsr+m2RGOF5iJAKem3ZQBLPxg7hpm
Z8kBENqqQVln0ClbtBkbK0P17ZgzDAJ+2sXNxvKH+Lc1c4NUVDB1/WbQJb/Q1OzUlRJHm4eY9ik5
TSl+i22H75VfCda0BaCjHXqHuh3bP3qdQ9FtMYHby9ElX1v1Pkm8DDnlguQl/cuCjBSo1s2neo+U
PaCYaFn8tKpmdga71zhb7lT9yhgF09bIK/sv1Sq7uzQR0y/KzukXIw41Z5KzD4q80JUpiKvAegty
RnLesNol0XEHL23ajt5uMkXxAf6XVN26RZusJyv7TZPMTvdS2+EnHQl2E1Ey6EZS4oY3fizjHwqu
Zn6UMLYaonMTs9gajleeGTBqvRvi2SA8i1/Lyc4HDpsSoxLBr2BAPwDjGQ/47kKU3KUbvCGfYgaI
JwnfXeWuwbNa+lsRi3hyGJ8T8UC+5DyXhKI2fvsIGcdf3otR5uoMNAQbkLHWmB7MPn/r1TVNJ8RQ
8SqkHRS3jhhMgcNXBr8rsh3Zw0Cm4abptXNjweUaD0Gehl+WPSEuj/11Ghu2U3uHbh9fQhtm1V6S
0Ym2e0QYzOOYcKZVfLFNqkm143Yx+nuKSmyTwtPIFWOWjcjNh3lB5OLlAZb5dmymqEOn9gR5kJQj
oJfxHerJKWCeLNvHyigWGoRWeXqXKQMbE5AI96FBjYoxLPUwPyW9BvuLTwHwIJJo0YCuKxhyyMlm
KE5T3z9lgcjDFZiUr0FGVsyemeH7+nuvr4MfrCPvvsSj0znIb1LLw8vm1Vm+cOC2OZ5zDhq9Jxdt
QULtc6ihCBNxvwFpmfhEO9cYwm2HvRs68i4Tb3ZgKE5J4Ro9vt98Sk4xz+d06rA08rrVZeZskfoQ
DdbhQn5RCBGa3cB4Jb9M7jK+Cnt2kFiOZhHsYQMmK5Szyb79KY1r2L02r9t1pGa2Xua8ZA00Q25n
LluA2X9oWpmhReKCUVEB/v1Vw3WbDmVYa1RPODboj4Qx0Xs5Zjxe41xxLDtOnHwAUsZoXliN/RD3
0/I7kxdErH1SKh/XplblR5wV9hEYM5vLygJB8zbzbTlPhWXonKfC9BxygOdh2dUMfX/UKkwQk+cf
UoBGD75eQzew8wxrnpd7LV+r3nEbBv7W8NSJhUPF4ZFIUVZZTJXJ3cQBjIRPhht23fOvhPILwz5j
bsaHvXpUBsqs8BR02WperWTyWptx8dUleDKKxPiAdlzdtz2OmaPKCpzEiWqMq9FY65EnSRRCSzjr
eruMsSBBwJLdgH7W1st76CjvbxljpjtMyvWvsRc6CC0qEkz4oi3hhf+sNf9/1f3fYL7938pucuY/
p/Tf6+5//oX/KLwd7x9gJqDCgKt2hYkn638U3o79D3+FQ0CSouYVDJ7/Z91thP8ATGYTAhRQKdtM
raG9/ItGZ1iCCIxwDcbgL3kOM4L/2lDa/99Kbx8yGVU+RjrHZXPyz+/j36e5pcwAoYGuIYUmYB8I
p1Hpa2eb5h6bfP2SVOaEutpcN2mB2+7nIvBOgN67+zQc/KgK8O92dls8+X0a7OfcaM+o1+nx48a6
dghO8YfGEyHjOCuYhan+HOOcP60NbOSHGcsodWn96eJhNv/hznhnXLtVWj72GvQtHpFtXY8Bo+a1
EJqbF5fcd74TPO62cs8FXx1DyLafpjuEgd4KPlEnxFLFCqFlk5834X7ClAzTgj2vZfwadvg61Pk+
1mhGjcQ6LRbz1nki565xjd1soO1u1qEbudL1TofwOMYOg0beyielPpcF5v6ceqwBM7Srrs/XV9af
GKd+iEsb94u712b5NPvFYaV2JLM+NlId+6yPwhbAhoVbgVldiBQE/IpKkrsKHTmZRTpKbBfjtn/j
GvmzRA4Ma8Iti/DOKtLXhPGeYis7FdgacxcaSPMhWQpvyp7pdObYP1AnkncTCwpWKaYAi2chMGpQ
2AwKS3Aai2Azs7qew2Anprg8cqjjhME8+1i1ycWt02/gB+UFbigesYFajWMdOcBgfju9m6CM/5s0
/jkxudvLJw9ILU7nMR9uQuZZCFimTwKehgPctPgxsNpbRNnnpn+t8rME5022CQE9tJhMIKb6NPXW
G08UZplgvNhh/4g29townt0wybUPxeDf62r5QVJGgkdXncJxHo9crl/xtBzzPleRkPl5Ghj7tLr8
m6bDd+x6d9rnWWqBzjLVZcSbGnJb4ieAh8gd6lYnaL6rqWrZdCZaydodsiNBVpEhMGq02UxxNtJC
r+PP7C4zYw7KeCzORaevdiXcQzVN6X5y5GPrF/sOOG+RIRWWMs2PeAVuOyYuG7dQ35IxaVW70bAs
JydHsCGY58qQcKyWi4f7oAHkRpDpkINaTL0Hq9W/9iTZxMb9vKut9AfC8j60Z1qfBfd7ExIA0wFM
cIm5xHsaNyaOe/5EGSCpApwY2bZak5OcnZDJqdbqTK/71YG/2gmWFZ+MB7/ccXwbQ4dQuDmz7tqJ
ZICwfQqx9DgB2j5jzdTFlZfJ/m/c09MIg5cecEc7V/cqJunKwbLNrTRYxyy2v/PEsc+JsUqiZ+Qn
Td345EoUZ5V7n/bkMHnGUMooVy8noBVUOfc6vngxCN+ui6oUv4J1lNh429D66y+ou2R8aIbzwNrc
mjfjDH1iYIHMy09zk7aYDGBTtAdnjYjXbVS3EqRR+0HuBVy4gGD5ci0/6XVnx7xWxavT/alnEbU4
dDJI3gjtsg2vPCXLJ4v9jvmdaF7HwP+b0P7SdYwC1HEKt6MhHiA28YANtWg+ph4cB68n/HaieKmW
qYWh6serG93D6rOBK748BuZiLOex1ZjEHQZ03reXjW5IACCnDkkMlZEG7imUs5l8mNT+mOOChSyH
B9Pv3OpOWE2p3ul6S+uYpBTz55ARGQSKTuAWOcrFXvCT9o7ML7pYcn/TkVxlRzBOUSK40HD5pvrY
+cJQHtyZ1NMtUa3G+MAy1TXwvLvNCVA35g9Hl6O37bOZbjnosyA5JMp1Xouc/c9mWpBQHzrl+N+x
GQONbqtMOzuYWSOnc8aAll6njRkrG23m+jsKVJIJfDQ8Y9SNqLh26IHweGvuGy/q7IE9gmpiSh9q
JGDcrlPU95oN7E52bYBU043fEWps5FLwwgdrInYSU91BHLqRbXcqeMvZKuRvYCqKT4ARt1VW3LkB
8My6q5wneq+Y/l1mxBH4yx/HWqV/rujf6zaoolnKFycsyc6dBmAlbnPEM1neWf3Iq7PmWXgNosv5
CGj7bKD3Zom2X6YOwVV+6b3pxkVoEVJkYfXZ+gOH6NgdRySH/wzzNuv7dUSC1eCQO/ze4a0bjSx3
nLTLMdZnZMIMfeN9JYzyZgzJs8bU8pSCRUKsIbElpTsi08V1GvkfQ/ej3QKvbWliVUqOZSqOE05E
xdwumrO0R6Kd74eMNhJJzbYwpn43NYM8G4QNs1ehQR49CsXY2VByM4z3/H6veYtOfjy8+AjW23HU
JNqdO40wmrkykU28krZKMHjKG0Iv93os/hAvYEJMD5ynGE35Fc25s7WZY/jx/IBqpzy5RXEp27zf
wKmVhNWvKx6cu/w2D0PNnAae2I8sil+s5gzS4IHhkVmayCLrAIj3gilbiF1beDM4kGXXzLx7GvZU
IJPyfiqXvTWWv+1gXF0cotJn1d2at0HyDjmh28d1eim75r6vPIYKSI9wsC0pKtX4Dmv0uGO88cLW
5No0+tEvWC5RX4xR25arG2Xc9g15Po0+CrP9NZf+XjhY66i2y2gm2LSzmEFbs3EdveFWtEDTEdAv
3mZg9/PEruFTTnfI58EWZEZ4mEprjzVvG+orqO1oqMZopFziKg3Gv7XXv4BZBAwuOPz72Up2WMHI
DsJxIpKq2jWLeu7FTA7KqG8laZ++2cZXtJx7L7Xv+xVfV4UlGti5vMdnkR9GN3vSTH5XOnU67Ec9
nWDBIX1GhI5kCq9t9l6uUR1OsDXwg26kGsKT1WcEP7jLTvAJNCJ97DwyCYeDvxr9Z7M8YutZl/F+
eIHy+SscvStc4wsP7zGoeZCQdE5swBu0VX0Id7RVPADDMpDOmy4vja32Sx1HsWkdY1G+oxe9aerk
qCQvCEPaxah+QO2hvSGOb6QWAxYEMyV/dbz+6Hu8i7K6Q3PIa2jGwR4vRnVyvPngKPSE3bxH0fjV
5yJy0/tOXhPkt40C9AHCe8Lp14ZP3dwAJDGpb55HFy+ECf9melWki5uLX7wMDWNRfRdqMyRkuD7R
nB7RZm4A12wdch2ZR7+a6pNAie8Qt2YLH0GO5k9a1hebUEO3kxtv7jEdh4eB8XNJRvsuzoR9qPKg
fGmm8NWaTBRRSO7Z3XPL1fF4U3tMhwr/12d2ZvaUNCqcOH0Rc3NVztsqaR/TpFNL1HmMAb3m1VAB
QeXSAh8zVQevdgF89HDeWo7CAKoIlvlNByQogy4UfgDsp7Xu0oeSLPJsZPDdpXSRdarj+6mpX70g
vR0yM4+83j3wqIlNnNjmNpXDZey5Mky48m5zafrgNswt46TShtyirD1iofL1NkYyw7SDE2xXtN2+
zDr9NsGB4Kb9aIqwjpCXshFHpjCIQ9xxkY/mrYtpFjOFExylreRzNsljmB6ban7Tpf/AHAGGV+2+
h+oLekg02MmRBA2EolI8CETLCItNTgZS5E2XgLg+H7p9Br0LYd20TT2oNBnPz4LUgVjr0HIPcai7
KPVY2XvAD5/rqirImPJdjWyDECtOr2UEjTdm0aBmvQ96m7hzmwCDriLrWDXuU9tyxViNd1+Xy/yu
7U7/MiKNUiJd2BkmNxnP0K5lZ95Pz3qBh4OeVmiFpILNZGajIUQ9yFogypb46hRiPzb+vsXb4ql+
R5QuXIFSGA+akdomZHT4UiT6qbSpsIzlonoMunDGUJZivSeQ59WQ/qVlxuyU+E16RKuBUWyAy1yD
OblmKdvCMLs1quB1KOfvpstuk+ohHLwvmabr5fKmZisiU2qHJ3SXBVxPEyrhJ4+p/VH7ZCl0bnFC
n3f0Gbpamb6xMzwU8zjxc0gUmEO1G0GxILu+K8kYR28f4ZigT6Bx3dgmYscmwJfV0d9tYzzUkyfu
m8A4JC7JrEv/PZa1f6R7wCmJJkD58bGDdd24NTKWhg+v8zDXxmO+HK1gfnZMaCJ1iUjT7PMnTN83
pDMdWluesOw8UwieUdLhf+mgWELoPqcsRE3rVQVDuDUT2F9Vx4Y2Nc4T55esyq+QZPvdADJqjXLu
vQeulSePv9S6YB3ydT7ftkAADUbJDFWHczMPr7ljbH1mP7pBtuy11u/Upj8wMPdDnOEvG65DQnor
UMY3t5tvGGTxbodHILaIXo746qg4PqTYs7C+2isGoM4gfo3mri9si20V4P+iqF5VPYQv2TIQLg8b
yS3FvFXFsAdXdUdWR71FtcOMMqMnRNvy6jfOR1WA7oHpcVv0xqfS6a6tSgTHcAOzMgSrYP0d+hAx
jRLnbrzDM0RwVouOB7mnaahoatz7QCQwZ9xqn7E132g2vbwQzUOhgj0qGbVxmBvHuuVHRFXAEUF2
Y29zrkJuIR0I7Jqa7U9zpX0gsvkrE7/d1F6CcZ3RrJHP1b718sjBMMgejaCggObDEWN5sWb875n7
6cJR3MYQ9s6xt/wJtPMVt/UT7b3llmBo4KDJcN8Pw74ssKV3ucA2Gj/i1tp70n6cYBqMtth5pNrX
OOiqrj0G0/yH+Im3hsK9sBiW4TcVFfrY4BIWLvPO4lnW16pjUxR66lHi1U7H8dgieqDEgU76Neji
kE6vwyDFTauQYffazz7yPGh3Lh4zAioS9RizVaFTuB8EbnwI+SacMDQDP7Ez6BvY1FDpzLqyTjxR
Rr3rs4FfMAXJJqkn55SMMsTDFthPnWU396alTfTQPHusp9xtYabDK7kRw9bDHXEqhI8mb6F5llrf
qJIS122Ev+2Ya++p54kdz3mAU3ItIl9M3UFrMkS8xtxPofkl3XV8bZqxdcpLCwKVp+ajEmlxaEf5
YdhJ9WwZrUFDF2OSmwv12glLHBIcxvswFukB8Rh6JDfoTi6q1XtaWOtBOsYEu9P3jlKN8J/qUsEo
TALnGXqhN4EXMwFIGvFiP3pa4j40cdDhhyGe9UlylZ2bipWjxgoJ2Q2dVzQwuqeqz72FS8PP6ytX
S64OAIyLCIeQ5jffDzdQKay7ypfTGcpZWu7NKV/++qGLJQ9F9YkTqD4BlVlOYx0bqP6JR27JUa87
omjsMLX3ixkO0A7E/JqHujx5uT2/dY1gO4aunguAb/MRR8P0K6mnohR16KFyRomHdZrvCJhf/uZe
SNNrlssOTGEBDrUCebQVGV1QzU9WX/OMeC+rbvSB9eIM8SAODgbPw2c8dP4B7Ez+xUF+HiGWwkQY
zWNA6NkccVPNP64XNG/9SIYQgAXfeZp8BBvALtyrg1AemqR0WS0GdXqEj2hHJa16lyFBZu/l5IBb
G/pfVT4F3IclgLFM7gc+/Bvs7dXWjI0GvtCAg2gUIxbEdb7YcJT4zh+GMGymMGzf+nYvvma7zJ7M
kgCeBcUsi2ezMfaNbconVGn1Bbu4c0XIl2NlNC+5keZqo30T4zK2sXyVPvYPwm3MD6xow3sC+Jcz
te/1g8DrjKgSsu9XDFeAvXxXG5FNdXsUbLsgti/OUbkM9dlGp97fyiyAYqXKmdhpyD4/KS9tL+wl
8rOHZu2aUR699fm0nDK8ihcjTVdVuQzJWaxtW54dvupmzeV090Xd4hmwauW80j/Vm8bgksHfckox
XPdSn7zQf7BYfURVC9JxqD9t9r+qlecpB20Gb2rcENEhIHLmXVCekOIAblq6gQlAjdM+2OJPWi5N
mnOMgImiVZqdJFsFRuEhSKcxopEfn3yD/MWWBRV+Q/p6lPyAnug9KrkPe8PcurTTBxIoBLm+vpCP
9VQlB5NPZfEWsFm8A4cc7mgRDflAsxNjrwBamxDXEzRWVHYJcJpATJ/sS1/HMbTuDXN2qQOqS+FM
N40hqg1EyR73bQjIVmtxY7jisXbLfRlUD8tMPFPv6H441kqN8aGdBnGD5FSVUYsu8U9cNR85Nts1
yjPpTyWAVnfr2AtoSaNp04sybawyfc6RWgS6PTSz++XJfoEaxfD1JvaqcN7ARfCvVMgYGFiTcW84
NhJ5FjZoLpoaKRck/QMk23UTDPrwb2FrZp4aLSe/0Rkqx1C1DzgGegZY9FIUIwOcsKYkDF0PIMG0
lkOwMXAMSjZaZJFp5ELP6P3ACAr+3bOM29UFKIqrFu54zOz41IdCbFRsDjeT3QQ7B9f8k+PqtfTQ
wXia4HkxUxQS/B+DCq7XvOluZul2ewiu3pVoSaK39GiFe2eiQ+Td0hZDlb7Heal2KXmSrBgROGBs
OLRiHL4sNaRRN9ENZz7paj1E8dAfMbo6h0FNV1BV06PdQ4RA+2fO36LAekXsuWPQMCPTo78GD5hx
iZ9or9SPl2LG1yyEINaNWJGK1EswOyXzRfsd4xLbTsiEh3Ef4wmq773Aayh+0BY8FKFjf8T0YOFG
DWqFaM74dWUWXxyLEzvL2/HOFvGLi4UO7CKDxT4GgWwRVGfYfqRYIznYCw+MO1w+XtzFNWuyjXD+
9PZBAx96D6VRX9GB9BsQnGebs5bWJv1wLCM5TkX77pfZvTX3T6O0fjlGthMfJWUpfbhxO7LDorCo
mda4U8T6+o0RGH9kkW9EBmAULoJpi6mTZwnaBZrrrUEcFZu4V+KmgA1Nsrwq8W7X7h8mSSR04aAl
sdK5n2bQnRgsD6UH0i2vjWM6eS+dKhLitdz+gTkTHKB5nzJbzcwnR1sCeyhmeM4/i4gopC2eq65D
ZagHQMFr1WqA5EaOijCB4mTkTQoMjDGCeV2yTHt4wfYHCRH4epiDkTs9iue09VerEnth82lhPr/B
HHY3d1QOeJO/C9e+NWFkbKmwh2gIamgS2bJvPLP+9nhWGk7lyBmKOzMfu12isB2WTjSJ6U/hu/0B
BlHzOA5msMM1e1W5/Vpp57vr/c8+e+7gj5iy3qV6dA6FeK0LNhDDjJov7+Gux3mzRJb3qUMUxDIV
z5MZ3iwQbSCUxdy145Ypot4oNDCHAbJk008RvretF9f3I1O+sWuOc9Ps+FH3mH5otQlr7M09ffML
uGfu9dIdUTVl5xC4PHrzuWTg6j4KVUnGpu0TutY7GcJMpYG+TliHAU0m27SwzR0a5p+kG1Gm9+Jx
NFVGUIAUV+YN5CjG6U1uUeQFgbN3QOHcOxZ9gRW2Pw7Zg0dEFtU9A+LHmaofWQy9MqLGP4SNnJeG
4bZKRbjrTYsueTqy03Hf0MnQFTQvBT4o+iIV9UH5M6XZBNEXXjQ3E6ZP1F/Gs2MH1WkKyXQ4OL7x
zuTgMlTMqq1gegnsYavFPB9NPE1qqf82w5BuUVxTotXlb4dLiPnK71xZr4EawPU4HWFpLm67NPbS
Qxsk+Z6JyvOUMjU3Y/UQm8ROMn7WNwYo8H05xd3eLYg5Fb4YItUBvFvmD7/A+Y1JEeDsKvku6yem
8QbZwuZZ+mlPqo/rbrulY3nEMuPkLeW2djslNrb06hsQWQ4KFT/SXXAA0m9GpqX45OS2HvF78zl7
zHLmt8UjkLAaw2s+aPvG6EykM0YwPcwDoN/epItNwmWP0snd0Rksm3lYbSuODrhz8Qqq4kECdNvN
sf0kbPQMVpbZH4OXTEdzMhEPAc9GnR0u2Z2fwbgZHSgTZOm027n/G7Sdd9JG3v1Z9Ji/c5HPl7pO
vuAipu+ujoNb8GlHlMPtBg0q7Yla1yOgjuMGB4Q4S5XLXSoBe1rIllnDO7wT0ASvfpgbewdioVvU
VzlUh0E3OysIP2fFwI6xh8FIisVY6Cw3vYf4fJ5+4MSikcvfEvYwNeshMFao85jicKLJbWHX5i5J
Bu/G9nlPmxltuJuD506IjuWnpszbiEnuCyd/Vm3vn9AjgCpmUG3lzm4yDH5JNjU1fZx0nlMDScCQ
YD4Mwv4369SbBt9xDUUG7UxYG5Q1m54KY0MQYnawU4u0sOxcKfPUWR5TbY7oZBVLWXr88JQB9lt2
ZG5XwbOenO9RpBeUkGcrE8esyA9hTl2FAsqvu2MCM5c0KnVNjVjdTqYlt3m4pjrYHNXwAXXESmMB
QU2Yi5mGHGoZPySzq7q5qkGf7C4oqFoH72iF18r1yqPbFPk5R4CMX8T1tn6TPy2yfDWc+ZctFj+u
vvNtmHTGqspskreQAdMwFDMAhpZSfzIBxafPmIOdbVMlJxdKA2D0i6ysG6/1DxlLrA1bP0gt05mL
sWMGTJLoutfc957TRJlLKyLYbmS5w8TRDC+FZcdEwHivne55cqaJIIPZs86sQ56MkNTDoSHT3VDv
ku12NKJVu8n5Sfa13xjbBt49XkbqNuelBic2/aqOZYfBo5+QgECVkno/fex/tD30J+EeIYFbLLAq
Br5oZp9rzynPHsA29jW3zqif6jT9rM323ZxZK5QEKwJ63k7xLd4Lfq3KXzYAjtx9FmM0COkwQ4sk
eWdAakV5tqqvLbiB3Iqd9TCqDPALn0OWTnsZr4HecqtM89LHLhb1ntNBB4wacgz1iM6RLVbmzrP2
k6+2XaaPIQGQG8Q8Ji4G2Ue0/XBmQAGQxcimK53PMwkKB/SzwbPImS9PGmy1kYvujjCW74Ftx9iR
K86UezSSHKq4TIhesKqoa/QHWrMHqLNTPu9KmP6RLoD9DkX9pPgUiD21OMAt/8nK+f6WjCtPE/SQ
W6ju+aB57rwRWrT5nY3YRnAkq70ncr74vbn6fLtahrdCBA+tF29z4dxlDXMgHDYvuY0ezw01Fff4
x6DWOGqT3Phw+ESftmTkd04vDgPZTAUMqXv/wbTjo+7RZpn1gZkqS40EqlrI1b7aeE3r0SQmGoEG
vs82e1Y6hvCLycnX+6rjJ8b+UOcwoUAlttke7gqbRTt+0CXLRvx3ZxXrR0kJ4poJe2dWJHH5G/vF
lok2zmVTY/0eKFu5au4Uh7xoqoMTeJHCRkFmZ7ytMolbobyQ/EX7qf0hEqSyZpUDHpS7Oje74psL
BWxo6DaISrsDGqrm2NV1C8Kc/Ge6E4qDsrrj1SIiodaP9EK421nKyVq7Ud+6dVQjzYS9ND0xAWbc
NTQAZVkGW38p/EEhGTdVQ2+fieJv3E03ftG+go3i1XPC7ZhA1YH3z5OcWxzIdQenfVHXiqKwfC2m
4WRJFikO6aQbf0hfSqvYO3qJo7S35GOQN9+TUzxizUO06Zsn1wcoOacXHHNRZsVvuWCD31jNb1kj
RyC99dBzhWyhWK+rsoWhP2LijT2mN2VifQ25X9/YK5HO6tyLGWOoQW61M0YS2jFof/hm2b6mGofV
ZDD8EwyFyPeFcbMY7zjQIcgoRnTIyNGBwC+Bc4vN5uyWyDXlbV+N23BJuB1njN5xFJjTn9qqd63d
/zLrZJ9pSl4suTxPQZZ+DGN1D9NzP7UMqJsRp9Hq/QnUJegRezfDfaXfY1Nvm6BEOwAZthAPjO0O
TuIeBpnuVmWMzbMonfYwWwzvagGDjH517xTwQXvOJGfponJMb/FpbMoRJDoK5duu4WquURkL9471
wKnJLMJ8nG8DX94mbvsb8m6vLWd8qAzGaQ+j3VFnIunAqH3nVCoanZcSh1/M4i90/1SiPveLeU5w
kGxyF/YIdzYdoBkFIB6OgfFmqJK9sjVeOoLT53w54C6jUuquWS333LJRMA7dyULiaIxHMygpInn2
0uDQL8n3skIkahTedc2yRVGKEloQi6eOWT7GuOIwuJBgGq70MH+0O/WaLGrb50QXZzgPvURFXJDJ
rxNzypKRAJU6P9HjbwA0guJB0hT38an1l5vOSnmzbAI48vjVNMZzbjFaKR8oN6c9eeb/nb0z2a1b
ybbtv7w+L1gFg7zA62zuQrVkFZblDmHJMusqWAX59W/QJ/FgbflKOP3byEQCdpqbZDCKteYcE00E
VIwy+yHgmceucd+XHQ6jeNegkwPcn5kOZwtl0Tawzwflnjbe0m8Xw6GKS+5yx88sbVUiWTSTEL7E
SbWgBNBIBbvlgCjvrMxQVi2QxIvyhyjcx1HO19Tciq2mtu9V56NqT6qAxUu0yRejqyIYHeasd9Kc
qdNnzfwK8sCmV+7+AjKGxY8HJZpbM8jvFnEWVOSdFPZdWo1XZECRz06Sws5rCNEL0n6X5TmyiPpA
q5HogtHgHI2W9Gxmfdxhb7hyinZ56NieMkEmFFwpp6BxPxNztfOHgnOotbx0bJxSld8FxXKHl/Yk
HXz65GVwmS1+e9GaQ3aFJGm5rkeNeRdHmxX9/ENV9xffsfU2UEmsQjVcv2uddA3MI+LtrUekCUby
rSuGRlRLcT3nkdceXCTjP+GCFI+tniikptUsL/TYAARHmAGrdCpo9f5jMHrR/x2/1n/7JW85A6j5
VuVd4FPDw7BpgXh6+0swX3ZeSToGCUyi+xGA+XVBVnarrbOs8tu2NIyflO39+2Kouzu/d0jeAs6K
jXTx8tffj+V/dZf/Z33BH7id1OvrC8/qldCEfj79+X9///3/cACC//JcjERQUW3TJjsFB/s/dicL
aSXQNIfqlW1K/gqv7j9uJ9fC0+T7eHdt2EtCrlLN/4guHfe/fKDY/JEnfNt0QAT8CxDA0UD+HT7r
C0xXdNEguAnvKIkRlVJaEdHOrq6eaxr4Hq1qs01ODA0dyaZDc+XKafzSxI5xoF+SnpAWJk7+eFh/
GcPrEP3H278+qn9+g/QsEbCdc6Swudk/VZ/aYx9TqhZu7eBaJ/VitlfSMtR5A8Xpk+jCI1yATdYu
j3W9WwpogH6OogvhYVHUNgMDk2ANFDevJoWrijTiT/Af7tsJgnsKTB//GnEjBBdaznEmbN5HPq5O
7gkVvtgNS61PfNdvsRf0o3c1yTJDIUSpwtm0KND60CTPika4HOYXIebsUs0TPQ1CtXDleAohmL94
wX0+W5rIrLESVthO1FQBBVhJh4VzJLrEk2Oe76jeAZSZJydFpZN7zROAG0G0mqzSnS4sesoxzd+f
kozcHQm9KAvHLMeUnfiSrYw9wzXYLf5qmraYRc9V1bvLXhllBtFnStjdKnNp3DMJSDT5R7f9P05m
795OsE5hjHeL/zZteTwQHLuIpGHG+N/1iwfMBs+KkZ99PNqs4+HGd8jX6AuLI70w/eMwvLYdJjs1
2KnKuLNOjNidzmdmzXBm9Dxg1FY7y0DsteZjZCcUOqxr6AoIVBTZdZwLhi0HK1S+lMZp5TKYPhk6
axzjn18DbEosjpAufBuRtnucjarsvF9lgHG4dEBrms7LkUIZ5rhvW8VRv8iM+48fiH08Vrmi6zFU
1wdCTqlY//wPVI0utUjRLnK8q8f0wSpzP+MgtpQnMfHUL5icGhLaILbho0gajIZso56BBHrpzspS
MUKgovVm90G0inBLj9AJ5a6Z1kUz//DRKSaHxs4RzKyq4IAtKFvUf//MgGabUnIOtCHuHH3Ww4LT
keQaBo5ZPiwKRGbqEqc09O5lYwc/P35e78ePRe+PODgmYIdldx3FfzwugyCCYkH8CVzNIZzIXYAz
VcWMdjpyLj6+lPt2dZc2rwa2ZOCiv3fsNfn07bUS4uEMD0AAdIbUrHdl0aDkHPnAdwLhzHzS+h5a
3SjAJrMB8hW/LkIFNzqefYnBqbHoKRaxiZzCMzL/lJpd/tAFWpJSQ/xISC/UwaDej7nYmi50jK0Z
zMVVDM5sCHuBPy10ZQn4HvXNeEMpFibG6JAlQHec/nM4R51JzaAc2cDXcYVmzOU4d80fel+mZRbP
WvgFLNHewJcJ4q3Fd9gxUfVevWRhjJHrqmOQIMVJ2uQ/3KL/cTI5Ztz8fnZSkoeL2VhyrDt6T7kf
tPbigcVyk5oNPR1x8kF9WwMF9GGQPRAvp77FADuRTlDAPtBoAXsLzzm4VtQFofGtQrV0cNQz1vHo
W1dW3o3XZt6N9Ma1H5BN9DJVAvBV1SlaxLb1c0zR/38f8Zel0VpH7tFswEpvg57AFLnuO98OgL5Q
+QgojnUExTMnlrkazx0jop0dED5nVglmfuHZnGFQ/Ww7F8FyISi8Ka+NwmVEpkoDavTO4KUPDw7q
ji3NPdDtJcSD5JOvcH2g734rXH2MJMxf4ngrGvmKeWadWKl4IXZabUSik9nu40eybq3fXsXG6k0G
OU4R1lVv/WT++PyaVNOya9d8j4Z2Q2VKfWG1MPkBt9awOHIKiQ2YFv7I99TNx9d+t11iULH5Yr/G
PMMnKY4mmo4mxZiQZRf2ZTI/t54DGDdp5itXJPFDHQ9FFQ4sDyy/JB9iUjR0urVNMXzyO96vEfwC
n56gg5vHDVZT0J/PgOg9YQwu2xgjWYZ90mXthajbZuPOVQ7eorK8T1bmv13QY4p1Jfsnk13p2wvq
pRpHx4SZZM8J6IQZrVXvwfHBJIqIq5fl/ccP+v1QstHKBYHvQOfAdHQ07/UMm2SYe2SbRUuH2hqr
sGM7968HLFdhG4jpwoTVZh+9zUIHK9SDu0pU4J50E4W/wLTkJ9vbv96LJy0iFtgYWM7RgMXsiXMu
4F6CoJ1DYSC0MUwu9e+fmLSF4LsDhgV1+O0bKiOm6JFEQVwFxrKlWh3t6Kl+dtz8271IX4IeYb/u
miuf7M+Bh5ETTd7EdCQBsowb0TvFydQP+vbjm3n/jTt8ZpIlD1carIejR2bauJo8AlBCcgTAyTsr
I5+/esiz3CNdQc1fg4zcDyuvnE9ml9938HZ6cTiEOKzt7MLg3B4diBo9OegzmMTmln/cJDLmvm8N
sFQJJYh6CQjPzfslRM1Q7Qf3pSuCezZBEUqStP7ko3u/0XA42ePgW4+N0voNqvhjphPaBtJOdtz6
sInXazECzzg8TwJ31ucfP/DfQ/3tbXNY4STKs7bYQHlHe0Bi6ZU21yhuRLzBV772APJtNpBMxsmB
fp4HexGpITCpM6HylNQwKpEXpbO6zq14SL7SrJXRdcm/cqtdJKIbU3CsBOuY5OhK1LAwKS5pj1bd
WY3x7jjTPcPzSvW2GzSNSUuZYx8SX8FzLDKg952pnBPXB1P8yWf//rm6K5rPdvFAsi34zZT747lq
6Pa0+uHfxFBg91XsUFeLUacsDhr6j5/r+3mT7cMKAISzB/LPOZo3OS0UJDT10cYoG/OVoNX+Aqgr
QTh28Ktuq/7w8eXe3xkGeypTNmcH4GnH0MlAlKUDSQ2A/AztK4OfVW0gslsbo7NM+cljxN15vBJz
U5zXWYNt5GS/F8s/nmO5dqiIO4EHbK+RY6asznoygc6Wpohw81e0oYnEIzbMt2+HLlCnppObtFZE
fvrxbb+fLlaUIkdHix2B7R2fG53RJy6jZfBKTB6PdoxYMdXwjwjPaTFnDA5KrKIwxc4icOaTLfr7
R77O6y5TBofW92dWgm5AlA88cnwdbkhUB0nfqWpDHCCfPfDjydd1LHjQHDuAt+K6fXfKicok74yM
RK9seLEqoO2RtONPhtDvpfzPmYCDhuAU6K6HUAGJer3hP95qlpMJV9ZmQ/ZOCU3JkEF0mEm/MTbj
vAJEPCcXzslYzGZ6angVxsmBtJN5S4ANXqs484M0dPvEWwE0OeTiRpEUCq0YnnMy6VF+YTIQ8MWI
dYOAix3tcSwCgt0XtUz1TUxEeIOurqQr9fEgOX5R3BdHXJzPDiU1PsnjT1F6DfIo9EqZJG+A/jWZ
TzrBaOOI+pNn+P5FrQghz+Hwbpl8H0fLF5oT4M8Lwkiym/sTbRByUI9ohj++oXcHHAa7KymZ4GED
l2TLozc1J9RwhoK0Y1GN7ZMuiI/bUHYyMo57YroeyfnxQzMYh7u+q2rm89FgKkiKpPtWdj02g9rp
Kd7bXmrjxh9rQ6GwTXs0ze5UCjiDJWYC3F3AKCYclz1657hPwmHJYGZ8fC/vNtbcC4UHigb4vi3B
q3o76oIphTqRZSrsi+zeCkr1o5vIloKMKc9cjIm7Wgv7VsORvo8QnV14duNcf/wb3r81PjCWWfSW
nF44OL79CUNZyBHQNCmj0UgCYEQj0cLR8smK8JersA3kDnlt64WO9mnx2BPXSloduDHOLI1tCyKt
EO1/ci9/uwzoKkrHJlvoQByN9qSnvT9UeEDQ+0e02yj509+SubojKkg/oecer5Wvu1sMWRo3Y64f
cME500E1dDxp9K8+EaDzOYoF+osnHcTQ5jACQvzVjou6jBY4kLDaFzPeq2wsv0dqnEifLex0JhBH
CMDWHM4fqF+PNISaqCEvlLiLDd2l6DJNLNKvigoJDkbrogvjTuvLBfKMH6aktMVhN43FE2lHuj8l
HUeDG6/a8ZlU8OWF0Mu0psfhoo9TMD8fijivtiC4SZz8+Cm+W+Fcx/VWygybBP6bzuDbIZEvIwcf
SyMKsrvpsZVl8GtIZXGStpF/P6ROvlV2V+tdkAbJc1RSQKlYIloMu4g8P/sx6yt7OzGvewjJ0r6e
P9msvf0xiUUkdwYPBGnsLRKzEAYpvjb24vNnV1o3e2+vRCWNAjmKYMExUx5tBpsZK0VsFFT2ApzF
F4srFoAFFXlhNB4TeI9TMhJAgMqkwjxpD1629YZS2jfmgNzqk3fw7raZR2mxcRrwuGnYb29vG4Jj
FIFxIr13isjyiGhpVoyXiQ4lOWzDr06KTh9YoIpmmwLOOqd9YVHxcqmKsASZ6Vf6H67D+mwMn6z9
78cHv81ZS3Tsg2wJ0fntbyutdrKINarDmHC2YW+Rb0HkvT+gMMrr4jRtgwL5RG7WwX6ZZzCW/uj3
5HQBkT/HukeI78cP658d3tGrY2LhWTFshc3y8PYXDeVg9XGM2JI4i44ODpGdFA/plNJ7LyZBZhou
oC8OkeC4oFksnrK+woIMNd94KtPZfOiH2n50Ky+7K/NZ0bStigdiDzFMBMYwPVpmp++pU0X3kXBL
PDhqti5tSDk0ank+WH5dx7gn58WIb+ounwsEgojiWVKcDGbwpBGqUfgnhAn+Remoog1HWwzFLvBx
SfdzrZl8sHEgKOuDF3bPPkpdZiwHzsbiYnEsQXuiTkuki+CXds/Gw1kN5tT1zyKaI/Nmtus1B5Iq
2Gtqt9PdkvXYMl0zphE8tejFMB/p/htQ/RjpDO7E761gtqEubSXkdpp4c1kSkVPvrXYWL60MULbP
5CsM24xyoreHL4tQN6+x/Wz72tcmlpmyn2j1mkUKCHcW35EZTmtdLqm+unQwmKdizxzPghgj+Wa0
YTdssrEHn2yPiZ+dZG2AKEWPuQpCDHpwl7APBQ9dhc7kkGZZczs4tXogjQn7y0J/Tm04jrKhWAFl
VyBA+q/YScZmO/pd/trYU//dT+bVSdol4E7MwU+A+y/VC1qvamcTTzGfurGC9gxZAMG/ylp1HjjI
6MO2ro3XtjdaHaq0Wr4agBQgzo2xYZ92ENuGbV5hqtnYXeGn+36sF+hy7iSfiQTXX0jOCr4IOUwT
RlJmfirEJO/0FuMHAXcGrMnpVfGjFGSFbUC9LJdVXiJLQFDcX1FQqr4RqJo9tk2dQ0GdlUUC5EDP
bu9y6uG87xnIoSqHsvJ5nbREkkgnKi9rVQZ6q7WNKAnAHv32eSjLq6BsO3+3VA67B5PsbXU1DE45
b0EMoGU3iBGtSLXqNWZKv20JBok6btX0lsDa2TWgUuSkAStLiR3jtV6EQTW8tuEl1FVOwmLkDZ4X
Yp0JrGvpID8Ofacq5WH0K8/b6Jns741o8aiHM92BbYsTnUbdKFJrI80eL2CO8H7c26gCTwk/VevD
q5YdOLre3GbCXFDrzOmUb92q686NOnBb8oJIt9jrMurvG3hidGzKLPlWqwZq3LQguiyjQvmhJ3Wb
7AesHpdTxInpgkyj5GG0+0R9HUYAESECRbxtQe4OKA7LHCOqk/jVsCO8Ga19JTh/g8i2qHaM2gsU
zIWpeUhTEZghJgZylkvwE18KmXB8Z482v+rRl+fYF+ziIKtpvCccTHWQCNjq83PK6qkfQSogHpXd
BYrChu0BludTKxXyqYiT4ZtufEfD3pbQkWeRYRP2LEQdG4Jv8/sBK7V7nuNkhYjSk+8zTk2QHAq0
wVAVMubezexCEwv7zkRFhOpVP62qYKwZzTjfpNo1UfZIMJRnTYPc+8w2gcqiy4oFPVdsPvta+w6y
ojGvblPbj8DCNIb2tnzBgXNO1J+sQ47AIxtsxfkbLXQfHMAl4+wrddGQpAesGMQYmkKAF01SX86F
pkMCETmA0NwNqBkxTpH4asWW3BO6PM2AKOfkp46R8u0qPyLVzkM77FWBcWE7FAzD2YiaZ85Wkqui
K7gpYoI4t3R82CZj/rbxB7qY1JwGCjgGI3YmGxRPyeVUeP5uzgkUDZkmMmIKm6Qi9DpGw7cfsGY2
pwBwI1Se/lg2Jyb48oe+twHriKqkxSMjFMuAgo0p3zhB3xI+FWgEQzPROriTEhQNW7fPq3bvBmo1
PNktFAndDB1IQzLlQtueHCjzJck1J7rNzXbXOqK6xb40vxakhBR72ffONxfdVRsSDMfiMXWI0MNO
28SnkYdKvkmtFjDwuDTQ1I6yGrBLruawAebcclP5CkOlxKdxIQIWvZMe3uaIi2Six5MGHF03SI8Q
1WWDSdyVybJL2E+6/Fpqb7rTNkmzAEZFDK3Yo0Nlzcs2NvzDmA0tCVmZ2CetdUklSsBeHs+lgnZM
liqq1HRnyPjZaORzKYwDYKlkl0V6W/K5bwxP79Drbcp8uK9SeaP76t4fGTP0JwH5Xadt81S4OQJ1
iAbwdsw029umeyrIpfJpM9fCu4qgig99AEHHIuOMsUxE+7DxdIBJ1rvL2vKxY3F3m+58tqLsDuDq
1YqUEl7xnCHQFqq+XKynerjP43LnOy8WXrXSkqcu/0I3p3vCQjAOEc5YaLmXqZ9vU/IueaqE7S6O
Epuk5zY2cRU532Pio0kopXLdROY1QJVVvWslw21EBC7sQgGzhF7DOZVU/q7TMq8JC9R1Z5bgtqXe
mm17SGV3P4yYKmM+jKGsLyPs7wJQfoo56ouri9PecHEe6fKuV+qR/cZ9h7QXH0YyfTeRU4FRkId6
Xr57idi1XXAZ2+Kc93/r2OUDhr0TkWLny3v7FnrIl8yT+C8f/PjSEaXaDpYHg5aV7pxR1u+a6Vfe
xmeS3XtUBsTXxP2D1cSXbgJMJ9PTcnAQKnYafkWcTndlZx2mEdpO48pTZToPUZf9gNAftr0ttsXY
HKrJ3kc0eTYcZvbScr5pw77BlbbJErozZm3e2SmwrSCqkFcK6tfGVnKbhCYv9qGvkzsHziUKQmdr
jCghy2TZtUYR8zNuvFJ8G60JNMM3Z7JC0i1fsr742UU0uHRX4Z/XF3GWw0FI2A+V11GhcSYb1im+
eue7n/Li4UKGWGo10cmwHKL5fFo4oi3ZdrLNnzUDaNcWy8/U+U7u3WES8/UUi8eC72kzeOkW19RJ
PIj2drIIY6Cg5dVEldvTzvRJUyITbtbjFSWBg1jNzE6cUSzo1ZNtdOh40/ymSNVJLRgVWYwxfBme
+fCvCactSK4mtnyQTHFQRm8HNUGucvoX4J3jsEmNjF6qVYKFwvwPE7WuLqe+QSpK6tqehdl/TBg6
7qk5iUtkFCf+DGoj0s6J36iLnGSMEmZ7Kwg06Wuiw9DdXnlZjuNojcauU30SsY85JB1ivQyI61Kq
18wu7yE3PUmV6LDrfoyjZwDTbxppnk7kosLg6F0T1nNdR0TpCf3Vqxzju4065GdpF/Ec2pacB6Bw
NvHGRNuhDiisOPgS+A3MV8FRkT0kG6xg23czdpcgaYPTrk9s3AzmPMsQQisxc54i4G+TkLoH0NLu
l2/ZQqh5OCdzWm1RNhNnoZIxv5J+65HC0lI8K5x1bUHqXfPzpOu9BhPZllsnqydUwqo2D30Wg9td
GsPauohPcUCJ1CUWWq04EPQ2ZEb7qwQpYDZ4JrnZfsavjKGtd7rFxf01kkKJFEax3WysCadllWDB
mWynHVc+THs2m0Rf7sxFkfVG2XdijvSJ1t1w19aP0nSrL62d6FvXm8Zsn8cJhf++ytQUWkVOXqPZ
LZO/bUnT/JkMWfKd3KSIsevU7RcJf1Zvcb9gpYGlNjF99YYIp8bB2zJSFzrrK02gY+QsFYSYOWPb
mCe9IvBNLmhH6yivUUIXsHU3rmqBx2gWF6IvawwJEgeTaRCEuOTpZG0qbJCkEbbeiPRnGkDYW65m
GyK0peBduBC5q9L3bnH3Yy5D6eDhP2Y5AS2Fy66g9kyi2T6ZmjVCBFPvrzlyHYDGthrFJm6LkZAZ
I8BH5Uyg51hGJna3IEpLDBwUvcbzVi7IwWZrdG6dArXHVcsEmyNEHjq5oy0VnweZSq2tY07Q+EZj
EL+yquX11e0QP7qjD+MfjnHybAWG1ey8vFdfjd4aMW2R5o06AYMEjJeh5baXzkQqTOzGJawnlnYv
6w0iEWO5YlyyGPvlJNYg6ka2JWMnaLqbhSYmplNtLQ9FhiBqi+4i+irbrnrGpGiv1sXKwt+cBPzP
wWyuXcril/nsWOVpOS4l2zKnQByUtmtjLyFCINuz2Rzjsxrd9rz1hzgYGKEtugQKuOYFtZDeh0PO
bjuMvSC9zUnSPTfaon6UMNqvTG8du5h9ecr0IfE591DxfDwZpl8g9DBWkdxCa0rUFbvzgQCL70ze
dhBG1sLK7g+wqDauIKc4dAs/qsAkNPFphpD9G+Rth6ywLJVj6JceUjqN9+XZdLEimipz+LBdfKye
nZVfp7zAY5EVa3cXrQ1MqSLia0Q9XvnfsgChDuQ5v0QpXTUwazHArjskszxPSaM3Q4dClrUVWZR+
MeJuCLZUxOjbpt6QIcueAsJWMgzzJ2JR45WC/R1vJigvz5wzYNH5ztL3+wbz+SXS/ASyRmkkzw3/
h29e7siSNdgHhNDSaqcUX9Y+e4jOqDeSp93fWFFRYcckC3kzgrj7USO4vkSGNFghsHfqaQYb7xeD
jfOX1CoXTgaytPxDCRYFtEnkUxlj29kMW8hn+DT8iaPYvl8GS26UaxbO3sD+AX0GaU23a5ZRiJO4
Qb5447iNarakuw8vFGfMfovJNLgDzglhNvLHp8KqOcrnyJHukoBtLpT8ASC337X9L3Iaotu2zrqn
XnmAgGZgBcUmo2jAIYhsa3AxHEPHy2zqkxNFmnGxj805bnaqdtnRki9CWyNAjA4xD9U/HLLUxfYG
qbbPdn5gpY9WnBSPETmLzBpS82dzkyv6WF55rYwCoEnPeCEfuMHvR3SlHCXS+0VBjOzL6SJVmJB2
4+zbePV6juyhE2u+FxBt0SnpWgLinrkS+2nSmz8nSXr0dhSmeqyh1fTU3Mg4whczJGdLHhGxrKGs
+VuZMQCwG+Ll2eZ26R1KSdBSV1I/USPpIBM63nNY+IQLUBe+LMwhxR0aWMNLqkcM2BWyFjThFTvH
zjRgXxYDmcwM+YwPXJHcxWQOd/LFr/CKbIjXi9jZ5nr4yo7W6HaWG7HLihehWVWIgryZ5yq+Jxa+
e6i7JmEBi8vJ3VGxYEy0Wc/CHWjqHdvemCUWNM9znXCyNDiwqMj1xoPaLjYK0kYH2UUkFtAp3zyz
epShWw0rZAozj3j67USYzU0i5xpsdDbjfR77HGB0NwrOIl0Aj3WzQNE7R/bguLui5DCyJdJKXppu
ZsQ7y8Ko3VYeDmCkweaPmfnMhpSkzKfBU8urPY/NcxTjuT9ddCsve7B3cuNMcfRlTlJy1YtZ9XcG
O4kWvn/KEINq1BS4+2TcHjhErxUux8xeSZiyGAwJqP3t1FF9wvAkhmcy01MQQkU9pyRftgH2fIgd
2Of6oT84xUi+1NQt4O99rO7zjjJqAzbN8HD711GVfaEc4JpnM0uX4lOGXHsgbHvZ5p0bX/fUvOud
DyZn2STxiL+IrDswIm7L+rWthzi+EaphMHgdNdGV9k4IUTYvWLoGY418SpRVfCv7Qfy0TBYZ1qfB
Zs/s4OI3DMrYmCfS5eAuXv09I3MZpKcey3AujKU9Gco5f6H+6F06Ou+v6s5jTOXsiT0KjQpWBHS/
SxJPKTIhJ/ytByDy8F9Ka1hiaBkRFIJYaO1BHzXa7GyxgC6meRh0VXaOk1xfcjj+RBvxrpXCRRxp
+65Ns0LSfX1bUrVGYAts3bKQoycspIIHlWMC+6SH/U6W7PIFuIENmxlhGU2wo/K+DXBDUeppcHvF
zeVseZKVoHMfK00lyk4K67zJAgdjFGVtau3VzijKe8iW1AnYHZ+1yMS2c9dx1HPZVH1cV37XO/39
28gJRJ/tBeSsvH0EGgwClOWmIbSB8pUNZmsv6ui28jP9SePqd/LgmwI2lyITBruEj28Cc83bS6GQ
yPA1xyRr66kvYKEo+SuAHhgKnIyIR8YaqhwbPGBX0J8kxr9+yOOnxfIJh0UxLTaj7M2LLnbm3aDz
6swnACMUGUWHWtnRw8cP5rcc6PjncqxFSe4gK6cJ+/bnanrh0KDIODAAu5+kWUuXVAbdXqvOPh3S
RO2TwgDRxoRz5vHjd2wmhrPUjB6DkjjgnO3LLSWqmIONY176XWyT6Ve6CYJ9398UGprsx7/4L6MZ
VTmjx0PDSJ9gfdV/tPfZFRL4MaPDcY2gfe2qInhOGrgb//oqtuf4Dl3dwEbAfDSYTUeVDVkwayRx
lF5Q2MXVC7xi//FV3nfAaeNTbluNK3TFPHMVhvxxMxw8glqS6xn6uQ1yz7eDPXpi9VOUmPwQngeX
lSZncFEJk2pTe5c4szhWlsSF5Bu0sgYZY2O8zbVVH2azlz70BGM5p+iXnBWF7A6d9sUdSNdpF7N5
3X78899/Vfx6gfEGqQ7un+OhntaY1iuzrVi72TvwvgzKlagDO9H9W4H8Orlw+CMM00T0ZLprk+2P
B9VMhTX1Ey6PhriKfZ3iXI3J0cPz4BGQaqaffcXH0iCu55porHAWoRYls/Tt9QbT4DBv6Tpc0axX
GYvzrnbddoeuQJ0izRF7TPvm7STtNala1lBwRnWgR13efPyMjwVY6w9hZ4NY2A8Q6x9rZkxrLrWk
Vh0Ka+hfjYxcvMWfqr1HjY2ye+V9Iv14/05dtKQ0Kin20Dw9VidryLWJgkoRBoOqrj1Cer6V3ght
xM2zT9alv12K1WKdmtdXe6wy8Y2EusJEYZoydk28JkCsMMeV6RJZHwSffGrvpw0OtDxG0/NdT3Jz
b18opyQ8+CxM2GAwS/mKALukZBn4+G39bTrF2cYIZQkgJOy44V7nE4weJ0U5o4lwDqtARI8+MrOI
VNlqwUiVO9YQIvnX3Y21EAS4sQTCkE1BF7bAka4N9oDN2F7ZC7XyjcKOcm3PvndPTG0HPzgql2FD
9yH+CiPNmz6Z9f7yRrB92cgFePdIKY8ektGkKcWLpEH6sIitrbVxlRJbdRFZg/f14yf1flzzz/vo
3dgx4A2wjzYl7Rgpa/aJYW+mfDxJVL6cGlbZnLawrCASN9knc9Xfrvd7t8W0zjrnHU3oWUQmy8AZ
MBww0R+mAcgDLQG1MwM43+mCaeiTLce6pXi7sK5pE3TX2XQhDHKPZpCxtyZpdaxTBdpsTgF2dJfZ
fnspFRhBWG2U1Ya4v5stf6FuWuXFZ73990I4D6EOuj6x7kcCDIpHQ54TeI8Ytgwh4ZY/k8wKzldy
OaXhFkoTbIF8MpDBamVvCHA1f6ogdruLsvFjklf4DHFfx7EGUWQ0/qNnkbBDZ0WRStiWkpaIb9Y4
qwGMWVTVM5cWQaSK5EWmCTqBLq3cZlf7bued0u6EgyoIi3sipxDohJvms77M04gyNd16lxIrAF2o
DFHvc40gMyUkt8ZI0YLr/jLpZevugDnKO2tYEHChgiPyyZkr2zxn77seUFEswaO0TWqEiB3ir8MQ
2L+WKaKgniXuY5e2MMgjoEy/umrpnsHCZsMJshCtt1WOrzEs8bm/4twkTTFwfA1LkkNw8DiqvkYV
affwsAKzFvZWVwP4WkH2zlNvV+0T1Y/+JuZQaG5Z5fuvCRyfJJyhASIVpuRn7+sOcdjF4hAaSc/G
xbfEhgsASFSJFUNauMU3lebIUIHxERpiLhy5TyaqywZ2vWQgoHYZe7KC/OCnK1V9G89IwHaNBfZA
Z+j9NwbxHtbenCcKorbsQF51ekwpmHOa3Mw+rW8CK5v20bTc6cF269GgEZzRc2xHzyL+ASkDKBiU
Mrj9teFXm8LoCl5HlVpXblGhCZmrRcdbJONFFo5DUt3l1MOo+1GkvODuSMBqRuqAZLiPZG0MbvrL
GMr2FGG9olYa6+Se7OQFFsrkx+fpCI4vbxTtVBW5NFxgOLmKJHtZPFudXMjiFOP9x9PN++nfs10W
UMsk8Rff8dHXCI01DcoUUrAQEFZp7ds7b8I79vFVfk/vbz969ops4xBJcSHPX2ehP7YppJeVqDno
6ZZzq4DbePmPmeejNiWNxVOO4+DlCDYgGSWCYt0SLjAi/EVh2dQhZUJ5nvmQcnu2WmFDI5UsiS42
L7DAIY1QQbMl2rs/46DebIm+akFWUC75+Bb+Mk9yimPKYuPjE01+9KCaCEAJX1kZlmklrhxIstvK
btVZ7Ji0YByGzsfXe+dXwJSD34orMlK5rHW0EExxbUILYitnbY3b5UR8K/blITpZfhVnEwyb8pNX
9JcVmusxAHDn+Mw7/tFCAPJnHOyhasLt99Pb19vT08NmF55Mm+2XafPJBuf9oHt7qaPllO5ZaaqR
S+nuUUMgohL42d385XW9uZujpzfHzKLkizfh+f5+z60cDodfd+dfPrmRv4zr9U7QtmLm91nVjs7P
9WTGCG65TLvrHsDmhfMNGTLnxV6HyEnCbqsPqE1OafTH2+XG2AdPH4+S9xsTro2/nLMYP+GdZ47S
DCn3JvASKKgxiKrRP+VbavaqX/xP7vX9S/vnEg4DhNPZsfG9iQbHUG2f4p+x48cOMTab/uDfGh3Y
jJr8h+O8t9oNj62G8ITo0c4qZZ+YFvdtXInbGTjyrs0Jd/v42b2XJnMt2KmMdwwcVBSODpmLN2l3
FoT4IEwdzjRqmVCNtDNaJCgFrScz/l6UxrTNcILss8pOiNC0G+/y45/xt1eINR6Kh8f+2/1dN/lj
aqR9R8+AF0nB3ep3NBunUzervgYqMT85wvztDdIOYJRQVCOD62iwYhrLai9lJc2MdDpFprycNnpx
Ppu41srI0VxvMSapQwQUld5paxH6+PYouxUQXI7DgXAgsnHmJIDdOjvGsKuNwLqvIexYnO5L8ylt
TP+uLJvkLold+4J+z0J5QcgOpVKxClMEfbV+00RTQERH+/84O7Mdt5Fli34RAc5kvkqiVKrZrsHD
C2G7bM5Dcia//i76vrQoQYRPH8D90AdOkcwhMmLH2vgGXf8AF16LhmSbi6SlkoReYgNgy40jOqQ5
DViTV577O52ilCsv/9JbQZnqaLTT8LWXrSytKmptpKxEmb7L7n07dz6FBiBOKBPxW8X8xPKrGeqV
yXXp2Wx6FjizyKMQ9p6eu650FPClpDhBK1tHIfELHB0/W3m2SytpTtYIOknJqGIrdzpMpKUU6Iwg
wUTSjHVEs0k8bANTxtzJMrsWpCPKUPcw08noKsPbkcROnHYwuEa1XlnWF9aTThMxWiUhiG6XFxrw
0rX2V8vMZRm3cZ0kMhLV8eDi8L67PnMuDEVykFZC4kqSmn9VxP9ZugYiU8xXNOhttePs8wrFIcqo
O6p9/67cpusETIVFlofuTEtbBFC06IKiahz2KmPisj51CLNoky6fFHI+n+LODI76FFafkmqyj+jM
qTMquXi8/rx/L5+LpT0n/rgEs1eRD1n8itIeUNy43D+GJrGhsyGpfbCK0UQ+7tflTnHDP3i/Gl4Q
JOpB0fvoE0vL/BjcIZlVJxp/SLGri4zW3yI1j9VE76eG9EQe/M7gBEMTMuBL41BajlNc6Dp11vdl
MoYDCwrp+uNcWJIGPuW01FrzEe4snsbXANI62sj8KIzxnTqH+0LNEtcB0t+epvbiDQBCuPIOL8wZ
upI1FzU2B9xZB2xaNEiOew4dwBvoNlotvq9biZDODdWVmy6X6vOtmCIKpQcX9gin6vxj/jNBKT0n
YRbGmNJI9DUbS+uwAQQqyouOU+RmaldQUYf6iLgN0XfyGiWT8NTAkJ/ysBYIBIzdKLBLqto8IniP
MtXf5VApX+EEokq0mhRVZzurej0Z92l9oO1XM2dWsGHdBppwfuhJof2AZGb8LOjSyTylGfXHDpW7
wo3Rsmk19qk40kxWZ3A9tEJFqYZP79sYZdhMm2UBC45+YuW5CbU+3mqtSMEcZ/ZXLIuduyIpLZTT
vjo8JnJCr9+5UntEHh40O7PTlXALjbz83dotvLoh0wsE1qNTV8h7lTLdlG1sv7aNpX3pgqH8aiAX
l3NfbDl+VhwXyrrOdgYQMZPKbdOXlCSpGEAhFiFeuyYF388pZohgL4Vi+Ch4+gpj7hZv4ifwzGBY
A7MB64iPDkITOnduqc4hw5TQC/EmiCK5Q4lT+rtxdGtWk9v3gsZ/lV89J16AvBJyOfvMz9D2iQzl
1JZjF+meLXJKNpYegCVVUX3jQIj48skNLAvHnrFWso2o+/GxtcfE2I9Khzg9TWyM5kWKA0nlZ8G4
oyhd/bCLDGpGxdYde05Kk9gGuDx/q8iHSd/Rll7dI5hylV06VdBhMz/Hg6VVGlydldTkZsvsKmn0
NUucN9yhmQBJVwDx0O7GU7HTqBbc9iLzx11Zut0b/BXEVgp1MtxEhricLW+c7D4bOhBVGXVhXLTN
+oMcwTRtZa1GKYBpO3zocKwsPNT87UMqxajjrRfMErhBRRSNJNX9HZJp4dvyaPdOqeISbKatYK4O
SW0hXOxwWid5oc4mnHgj7xsT1rw3qon7QaZoSG4rfcTR3UqR4VhtOSo7tOSD5blKP30rh6AdQBN3
IJ8jykKIB3JCRpi1ERJafUCvicjAJYvRWyJ4UpvRYBKbvpHTGInTxLbUqWJ6hWqnv9hRyLBB9MxB
p/bzqy5srWsOShQ0madhMFHuJ9oppdeWtZQ3Pi1l2GlQ/4MfKAUGcpndY5nZYo9i30x0ZZGuqbUS
F3g3RLzORMworoWFcTd1itkAQU/G71Wl+d2tpZdNu1USO3W89m9tKPfTstxMhghpZJa5SZKpSoW1
lWGQTAechiubhlDcKR7dNkczKdBVA9DOIFHP6mRHxz8tcvLjVHbIewOW7+jFldu/BE4RmDecUiYe
11XUQ6i37S8dB9aPkLaayks4JBFiZUKqOwShWIEpgd0aT6JNYGlFA8zUWEbBR9So+Sue7IThTo3h
wr1Z92yUldoyWWKbNI/ndmaLiLvy/Z/mODbvADV1ALx97/yWxB10u3V10ns52tT7XosK9VuH85G6
0VRKe3QU+OIbQkYfRU8XP1sIbN5ACeufw6znxo1liDWrSfN8q7jphNDCarTbuM0qw0tUO/gYaaZ/
QxdRvF8/nC5EboTqtEfRr0ve3F5cTiw6ba1s4maHSh+3CMKnx0xRk4/roxjnw/B301FEOpDbEO1n
pyeE7QZ0lDcMA+7Hm3bNDlPwB+MICmSHR/VePohH7aB8Tm6Gm3APGGgvDsU+9UAE7y2PBpNN/jDe
uB4ahpVz8kLZ/PSXzb/8P2dXVTptFWj8smTjbNLdb5Bo3m+0LJuXZB/taOhZiQYu9HydDrg4LAsK
Dn00D5htfn7eHL9tvU+frr/t87P/dIRFwBGNAZrBgREUjEF0eR8AtpLx/vogl74opRzDnsF/nAeL
x9Aao6FWxGldUoL0HNmxoRh4Tl0f5cKjcFciziZDJah2Lh4lrpHJhTCBtomSVkersdS9DZb/Gdhz
sbs+1HnBAOqeOle04aRjV724tiZWjq4engvC2QJpUVCR1y47u/jZAzu9zbBxJec99fWrVKqgv7Hi
QFmbGvpZHEUPID2aXG8sWF1/V9F/5iI6Q+pkNaZJXVfF6me6EWHn162GbxlXe5+WHyUIn3uEJt+w
5LBvlY4W/IMwA+lhHsrW3QZTtLZALnxoqoMwqBEKkbxYIouK0G2rAaQceqrafBvRmCCz4h3e2UUu
iQMy0/zVt2lpoAjrCNPsQEsF/rM9Qq5WNWDEhur41bQjY9yOY5j/uP7ZLpRZYF/OCUUAOXPWYbGD
0Z88OlqHqF5LrDi/p+aBNrOuNbrH8hGdNAraCAS+72IytpFj3XxYgw/sPS8Vq0GsXSc/ZOZGz2CH
scdBGTPiuEr8QZ84VjSHVE+MjJZZi6Y1R0JXPygiTI6267tyE5aSlhIcSsp6ZTaegbuokqJfoRKI
PTrXoCVYM58mXFnqgbbVJKGcj1G08ZD7dfdRjVX/TFhdAjDOdNFy7RzLXzmudRFkwdJ8UcLBxkun
NgbP6HHAPlpa0n4ObTLKG1fCA8QjJXFM7/p3uHA5d/iVFBSh+rhM4sWGQOZMtoOgwpfOqhlwftOL
Cyh8K508eam7dkRSq2q/pmSKvkOUj/d0GOnZyq506VfM4B3sYYBmcuAsMhFtCX4ngB9DiqAXyh3B
O3Knvpui99Qg9sIUIB2/D02R2JuonIbey8jB4MibJz9X3sc8704vsVyHuHlxf9U4+JYslS6F55dQ
8MOZr4HHCcUeA4vBvgt0c7iNjdI5aq5UvSSPxucmDoc3JgSdOVqiPDm57+96MiAe5dvxhpsUjuya
bx8oapsPDZX6ldk2b6PL3wqPEG0WGy0MhfkK+5+NRwUGRs6MNYQiINi30scLFuOCPQiAYOuPVb3y
ci7sKQLkCokiQWGQz346Xtf2sZP5Q4p9ocgeEeyWN7IZh5uVTzBrvRaPJZw55QaFBHHmssg9ySAT
cRBhQhfBNd76Qw2aQAssLB3koEyYmbAc8LewG/rIUrXLx41FCf5bMOHwcf23nL9hqO9MBzSGICKo
tpw+8eSkwyhc8nJNK9qvkVa4Xp0247s1WcYtIs3o7fp4F6RNbNiIyjRyDzSBLaGcos0pJRqUwvLK
rbGK1xWqk02iqH9it59CL6uE/cvGykrn4thUzxYtC3/sBAT+jsI1VWLHKMwHgA89ns2+Af5jQinK
zlrMzVcId+SPIK2CT+Y0Oj+r3lYHr6XLdzV7fh4B8BxgUGbAGtya5YKWflUYVU6a1+mE8jut4Shw
TGufZEyOQOK8/UDQOePWzW7XxPjF+K7T74yU/taNgpP386RhZA2kidTQhHPi9dd8Yb/h6CFjxmdl
IkPbOv2uY1wJPQgpbM5uTdmN4YdK94Cf8IDfGpysP9Go1J/rtg/eK9KRCOArRX8QY1UMK8HDhfek
k3ydVXkQjAhiTn9Irat1PIw6Ke1BYKVCtxVNWI15R+Z9Tc154WxCmYdqFg4y4qwzdZZuRCPNJ+AZ
6ym29+qATWY+2ekLzhbRiwZUpt2w/IMDp0G7SVytfkoNK7irNbu8cfKqO6LHzR8T0QjcOWRxVBRM
PDTuXclKzv18DyYBRk6a8otKkLCsBzch6oQG/CWO0r36zRjqhj5CtcErEJCWg/kJTbVdeUSxaq5R
gs+zfgw9qz5cYgOqP4uwpFWxO5iMAoGNU3UjGzlknH2C3pMeuCEtqCC70fDUqEF058ezn0vrSPGz
i7v+TeDHhCsbamqXbra8xoICu+3dVGeOvcF7EPGFHVSasXIInG/KyNsc0q4UgixHX25RTt1NU8hO
uTUSN70nixHsbK0a/4dP4tqoFskOz/z7RZggsJO1WyyItm5QdC9J5tB7y8H0MRC1PDe1HLgM+3Wz
yQnHVwA9f0Vmp+cBnHvyk1BAkLtRTjtdIzaCdyzn3QTzVnBtFiCgu9qOsVSnD+sP0sLYwy/FH/a0
I49PqUAMt4l9Q77RwmAfoqz2P8lkwlVhZQ+Zh138LOruhsl0Eazg5c0j0EVFda5IsQdpYnOX0f7z
UkzkV5xEGEi39finWVk0/WQ6m1iVa69tomJHA57JOfoyK+nGC+o1bfyFDYX8PzhIuH4Ik5dxvzKg
rUxC+nSmuJ1eMvIvHnlC65i41Nmuv4ELQ3GJpLoBKQe4+rJoZY+aAZrFr7eFAEJRgWzY6VGUPBS9
vaZ3cOYN+fRlzxI7G1jUvCEgMT6dA6Hf1r4MzWY7lKk5PtEmmHmCUmJ8DLWgfKQbvIWBGZY0bilF
g+ajsn0aSGthfEniivxMkU3hq0RAqGHK1IbPBu7zyKsc/uPOdJS5+y+e5K3jxOOXSTcAXgtiHYu+
nEx1Ht2uMex9gzTlO3pW7QuUlfpLSnvmu6Zov3RRqu+03KnfK7u+pcKX7qdOJp03iW72Z88xL6r9
ROJ41+Meeyhip1b3ftQYn2pRqxZyLhxBNo3k0TeNEdF6RP8RmBUlRa29VcqOylynYOa9GUrh/9bw
klYOSSoGbR+i0Wmx+LNg3RR5JlIcpkBukFdLAyprTmL9Fshf3yO/0iV9TcHws7d5e5u4H5oBzWg3
fbHGAQqCltGitSnUSCFcaGyJ1K/HNSvV2U4OJpKWkcZSO301Atteu8Wfb7tUyeAOzRjTeX9ZJAzo
dqc9yyQZyuv0j9ydzZ1ZiX5fJpZ+A7ckoKVxqFf2tL9lscWk4uJOgWemts2lydNJlfRDO9UVYQhO
4s3eQv51b9El/zzFKhZV5eDYuGrqFSI8nGN6altYgKbtAT8P/VOlimmPaMw8BvRocZ1TJQ5k4FNX
ItC/UuXFj5ydGigMzxoAQsPFjyx7VY/CWWuHpRXmWHQ55TuXqf677cuSu7E0rcYLB9X4PJsqvo44
+uoINIUCmkQdrGoDfWeA6McqEJtCSFqNMaiao8Fa7fNNi0sBgRiteg+G1sUOivlKUTBsBGUBT9qd
7a6AmgyeicuouKE5LfjsxEn+QQ/oGG3dSBgf0cRdbTMlSfxUjbaPMWSOyXYg7PEJgou85SQMTe5R
hvK7aehnWTu1z7diRCfsdlRZ57BhGc4Zlp8pLaUGHJWUFMcakexI18ZejrDjexQ43SNqYRdJJoUZ
g9D9qSDGvE87ezhMmR5uE62gfHJ9d7wwpamuIT+fGVEogxchJoLGwPVtWW/NScFFEejeB2kgDZfv
wN/EFNuoaoVret2zLdlBuoG4gswPqm1zufv7dUQvChySbZUq2dF34vqWPj2imdJZi1zPw0nGcnWY
fSqqBVIdi4nJCUtZxdIo1udwpDx/UOQHhQvtNfLD+LtitsSTVgAYnhpr/4JqFp8J0tXWQ6hP2kel
a3/sqoVAOBrTqyWd8TfwyAYLKnf6cv1L/BXDnSwhdBUIoTDMgZ1NbDd/qv/ekzWncepSllsDu07n
MAWN7HG1wGtjb2pyjB60mIaSHTZfOUSDCitNgAdDT5nTbUNSpaAcp21Bhn/ctHHUFk9ZVxorV5K/
qMPlj6R6T/1e2CRjlk0tOQuDr2fQ9DyayY+BdNWf0crQ54pM9784Fh6vW2ewx19BGcfv3aQCPKKV
m2AnRz1vbgONtr0trrgSSazWZ8FR7Uo6IDAr7OQRDiWRvPh7hWzoBjnwfLBLArNENQxhJul2cJDc
0tPNlAKSq6BePAhjdmhb+RhnJ7mDKw652hkxR4/vsqnMdJrcwZWP/vwuM49drFF3MfApc0OnI9+S
ujuAgJ3Xkijahi25S0EbLf13FJv/l18y0zSxHiG2XDZxNRyiRkrfK8Nk3zABNTa6VR9CXbkNokA7
6N2wR6tydEZ4mHLKKKulazvX39178dXpGbdRF1mmyb8X9z+f7bOonfk36HX/2AcoBgEj6/Y3OzBd
f1MHmbZFPkIQ4agUnAIQMb2q4ZCC6uF5lpfs6jCfjvhEOzd1EKoPwqQO6bdqeF/1VruPcl8C1RmG
QyoNzE58UnsU1FTa+BP8uQqz2rO6Ay+TFU31dSP3bg4PoVAbcOWFq9+5VdW8X3/x55uUjiQSdBGX
XiT+6iKpEscAKmthEdjUwn+d1KHzmqJ19rBl5ed/H4oXO/cVIkpEIXO68iHZJFUT0U3Xmj0F59Qe
9mVDHzgS9mIlbfVXLXX6KbmAIX9kCWOEwNc8HatxlDGQMuYszSe4uLIfidloYUnJQ+y0JIQGW4ic
fDu4pU3HPWdHA/eAOQ9pnV6bgWHKgI20I9WYg9v+rpZpe5yKlBbyvpBfdAOtf+TyOd1AM5+zMFOe
SH5rz4HAHTaNo/LGxGYdB7ysTUEx5OrRsEd5zHETuccmuFyp8fztU1s8L1R7agtUPGhmWzb7aWM5
OpD8MwwwR/s3/vNpvoO+pDzj56oXe87qTjmkQ93ScUwSLbrhggy2MqA+DEJqCIIPAhNpbnmn2s3Q
tEG40XLLKndDb6o3pebSZSB7J8wAkKTWu96Uxq/rs+PsiKZ0hB8QZxjLj4zI4ogmJKymcEoA+8S4
GGqtPzyVrdMfxaQnaC0FSZIpWtt2Lg5K7pQFMPeXLIHE+HA0kYmxErrSvnnmGpeDEwQiBvvPxnd3
mF7Nxi1X5LnnenEelTgXyRs9VmBEF3mNqIB7SJ6PpkMjKW6wP9BuyoqYfoNiBRP7xCy2E39wwVDg
EI4zz6ZXQwAXrVbRvBArayn/s7QFP4jZQUIJ0T9B0mITMEwAlH0K39OKGEtS6j/MotGVRXkhSNEB
vs+PzUlzzum2gqjMhQmFYwDs/wJSFGdC1Y9dG3dPdvMx7JEsZEM9dvuwmEI4tF3Yo95p5fBGQFHn
HrybNvSUtkQggwf06G9IJwJD5TaKoiIMSxIu16flpY81dxLYgmYIm9+/mJfkGpKEyiUa8bFy7+so
C95GXaZbmjnDYyNqC6/czHwsAKs9jyaiSTgyw71ddfUe1NT47frPubBdk/Yh7U+S8q/90em+1k5R
3wNyy7Za1Mbf7DgDDB7Y/nc1EIRU18c6T8ySweI05EtRP6MKMEf6/wnVRlACrA02lUD4gxdG9i29
dXuy1Rhn+nVObjj6xrQE7eRCkMjSw8r4c9C62NR0G6m8ybY2+/AtXr2RJshDgc9s5RhnLzFemJ4J
hQbpN6diOcX9l5Hi9hMOMK2nYXV6mKK8ApKV6a91b40rQeGFRcLdAQUGf7BMlhkWpeqklhu4beKP
7niBrVg3FnT1tUUyv9TlQ8/5G40IBBHpEoHtmFOoh52gVsyVF8Mjt/6sj3r1VRMBxUdNaTJnrzYK
eBdSBw50Q7UON7WRpPzfTA6zJFeDmIRylkrv+ve48AI4tzHdwWsTvcuy4hS2roqOls8RWCQXG+Cr
d3YireP1US7McMbg/QIgQB287BamP2d0zAgTn9GF/DR1EVZ4aYwYGyjCytq+9ECIdriZmfgGoA4+
nd9uIagQC7Y9fBLEHTdwZK0uzXUv15/o0jAunRiC1AbNlMv3hv8E1LaGfqRiQifr1qa4g0yz5rV1
4b2R/CRRzqSZpbKLe1URFrrbRKQ4cUrOIcCptWcoZiaR6E7aylI4V/ygJ+SGz1nBQAg9FpFyZQH8
Camfo3bquR4o0FazSsuf8gyMaVpokAEnY8IVuHAedAMvxaTIla0fmOKJiqKya9WOcLgSzacB4dda
BuLCq0Dhzg+kik3pbnmcaSWaBfq0cligld9uqFmpv/UpsH/OCg33YfSJGY8xrcuPZWyYhdekefeZ
v4n6psOE8wE4qVm9cZ0Bcoqhc2JtKgTIa1qVC/OCRuVZkY72YoaKn06/IojIGSI73JKzqI6tTi/+
ZKwd7ecJewpM5GjZv01S9vxVp6Pg5SKQiLYVNl0VaP9uAIxbTu1OxyEQVW0U7RxQXo9xUYePBazc
dAfjPPwGKvfLpCnGziaHvbbHzQtrscdhLmnMYAKbQGJp8JN3RYWa1YSbVDj9p9JsZgSdTP7AcJ72
Zj+2N4iIPCXOfmOO0HnmIMpDT1poZUM7b6Sj94Db7zxL0I6eXfPVxlfQhKqkF3s6Oykm/RG9LA7g
qlKP8lb8XJEd/pwHUwOVFzZp3I0jmvj+I3H1T3oPo8etOvNPpUoYI2hjPFsW03FoQlAppeOsnIfz
lzp9a7R9oyAizc//WOKnXxLUrbDKnI+oKMhgm7pwH+CpirvUGPBBorfsoKS9u1LwuTAo4H1WOm0T
eKyYi0k6lXlXWy3kpdqf2PTBYD1A42kOcijGrfSVfFdQIdxe3zHPk8GY8jJBsHpj+dLyuoiQu9BO
dLOt5XaosvpbyCR6KRDJfXXL3nyE9ggWDQKc+GHbIYBZsi26ts0twFd0J/vpux024c8awssjKgJ9
1pw547dWz+0vK7/zwtuZ1SmobtDrECTN//0/EZJEBiFjq5Rbs0P7zEaPrV+qmdNXV6+CjDNLz36W
Zjw+a0owfBkB0c2t52bm7vyysbwIqb5+UxRZFnsV0ett5cfJb4iMGXyjeADsfP33zq9tMYOY7Sh6
CB1xEFv+XKcYZdnn/NwoNapdrNIQndLOtVfCzHjr89r47jQRNOkQJdr1kc+3ZHgctqah5CFKUJ3F
i0ppIZubIueagtoTQgbhY9CQ5WhR1a6c6peGAuUyF8K4CNOsd/pNoHuTFzTI4nS0uXuAFMWmdONu
M8K3XXmqC5+fQwbEClHqrBRZ1CxCjA4DRaVm4RTgQRGvF+7PydCDW0WoIyRgSNhowY1KXXPFuPCM
LIu5A47AhRzq4nWC9EoBHqqAW7RKekHdiV1u5slGmF2wEo+diwMdRGCIUZDRIewkVDp9n24eo/AB
3r3FCDV3tyWK7N95hbnz7HkK4TYZDC7QOv2JYj84vtV7DnvTdFOmNkR9RQGEuSGiw3aWjiIFvm1G
ldLO3DDYQsWr9GOAtSG47aCVngh06e8U+KnfSzvOq02HtF7gkkD0vbLHXPh2lIrnvu3Za435cvpY
pRSoKDK/3CaDFb4TkbZ3cwPqvYUZ4WfUJeoum+L40/VlcH7kEy6h9eXSz50GrezpoG5AZg+/FhAu
svC9kmzkxoh79d/DM4ahIoCkmCYwkEOnwwxa29NaJ+jajkadFobR/mQPE93pNKtQjaRIewSuSZeh
WcrbUrUkEzbGSnhOAkOUBFFEaLUZo9o/aL1OCvr6W5iXxek2ZCKpIlGF7GXmGSxWqJuaXF9KldYe
/A2+22lIQwJoot1ow3XdNKkdHq4PeCFepY1WnQly3In44osEh4IDx4jLQbXVQ1ftIEPbYoengyVA
9miT2MZhT4NBiLusujEDw9m3WisnWHoyTSGM+k6wyevU+R6qWfIU+XULsLJNV1KxF0I1ptksBAfz
MHMEFu+FbT/oGgVb1ayQhgdlzt7rKtqKGOLId6LlMKa1tnKxfDblrZUO/b6qsWAEMh98Ruhq31Ga
XhPBncPgqJfxpfhKRHpcfxdbTabkGvxhHXAP5j4l/ZOu8yspw/hbaJXT7yKhILwXpGh8LylpQvG6
om1fSFxlxd73XRwUUkop0CPgVn5Rqsb4QPJemzu3njR1O0xoiTUKEL9WPvh5hElcSd6AeYZfG1KF
0xXQS0RuaqUqAFM63Ea6OqXINFrDUZdj4iH3NWlrDIe9Vtn9oxROY+06tTQ+QCLb++u/5XyvnvdN
9GR/IwQKdKc/pQTJSwwOjLIOyh80+Wp3ojV+9YNsVvKK55sLA83IC5Kn1Nbc+b//JxhRQifKsA1l
oKr3t5qWxFR9qVtcf5xLo6BwYpZC5plr4Kej1Lofh7LhMpTUIZOiy11vKOA/Xx/l/KXhMkSxgL5D
5h4n+ekoelfAhLC1ZBuFRbWdBZN7SJjBba1bH9dHOn8e6gO2weYw25YTFZ2OJLk3z+h5rGGTPL8T
pkVOHycE7/ooF3YgBNUmecQ5CiKsXez8DXZUhiZ9+nH7RDxE5dD/DhCK7KoabFPP1PwSpE28oScX
1+R26rap1nY76KtyG+QVFU/oOndpEMGFT1pn5Yw/f9uIujQiWRgmEF+WRSDqCprvpynNp6b88JNU
B4BZG59jN2m+r7yH84UJA2Om31HoQ7u8XJgG9B+2kETZgCZsWH6TlmxiTa9vEX/GXh8PuNMrnGlb
1LD6zrfD+rVFpvNO6Kz/M2WBSh/N54hONDh56MZOP32cczHsKRRx3EX43KnTcLT1IFm77c6f9vS4
IzoUXMOR9s9+you5HCjtiN4IEGOuV8mbIAjYRC71GdDLiFhMNSZDATI/abr2w+B2uQOD0f28/t7P
vzDKaJpvqIRR14bwc/qotDHT78iRRb+DHe3DkcsiyY0WRr9ce6sXjjGekRsRJxltFwx6OhYOfuy5
GR6GblhgB2QV6Zytj9JGu+sKKwfWG1rWn7SYnGgzBzEP48jxvPVVE/GUiTMtfl1qRzlkqt3YWQn7
Lv06XsMcNf9V6i8/ej4afq/VWUbWpSX86iAyHnR6f18b1JavYN2r21jt1GgbGHQvuWkUHOB0f3Zz
lxaSkYvEMTCAFqz8rPNdCA0wGnsKDIRErIzTd4bxRBoqTZJhv9KmaNvM7GiD4/7XowiNNbJmlOz8
OU+I01G0IW5Uylv5lrqU8rNMo+KOUvpEud9SV5JwZw/EUHNP5LyJkzJfPhD8K7PMXQQposeSr4uN
4MCt/Z8zuBQn0MHaM0YC4uMS9ZT7ClaFPTB3OhTKGxRXsLsr19ldXzzz4jhZwMTrM9mFScMKPkt8
R6kzDT7s223q5sObTCLjzYBJ9u4YtXpEB21vAlutbgbw7DAup+Lfv5pp2Ojw2Dv+3jZPv1rkd6LI
be5YiFXmZKvID6XbYhBTYOR0/UnPLkWIQbjJ8tlma0wip9OhyBhkoVLD4dD1AnBVtsl1DYuq25BI
2WjWiKgIk87fLJcvGhP5hxBpKQZyezZ5V+IJwt0c34i+Bbq3JZumIkHJ9V5srWTAQ2LIjODJbjNM
7EbU3T/SigzZxi0M8yMKEAUeQivof0yNMd5RQ24PEhyqvs00W0c7n+UcMUFpjTT/U/+ekOiIqWEz
ThF1ToHWfkb6YDd0kEjVesFSojU3NB8g1CIvivtWqI3Va+jrjbU1gx7ohN/0kO6cqh+zW9PR0Wnm
bHhburGhsamBghFz03cafcyNmUS70C70x1oRfgwLpKvvWnhJIPDz0P2dhWN3Y5dDqmB2FE/A8NGV
0izd2dXjzHWKoRr2GC6KqjXCLZV85UfsRP2dCHHEoRE+MpgPQYBldts7yvcCSuKXwPF1itjV+LV1
auMjiAvle6lGVg7SxwqLTasnjmDfbZVHHHIV/NXNvoQYSEQi77uZdrMruwbCJ/EMSL5EncD4oHWJ
leOkhtFhMAHwHLLADqeN1EsYkG5R0uyPh5y6U2pdfM/wG+ABaRb7WmJ6a27UVsXMShnp4npqQpNN
QYOTiBgvG7BFatPRtr3WknhNpfEExxlyLZ9pwCk93lNNLb91WZHpQM/rCUxXEw+vTSp1c+cAFXjD
hyHLd61oMCxBfVs5mwItutzR9ELJwdJG4EU1bdvlph/L9n3C3vAVGjrV5biUTb5PmSUBQsByKDyB
h2JxO5Wgi6D05hn1gBa+LB4FJNd3HeTtbsMss60dXGWqU7gI4XI15CVgOS6P+rCz53a1XeJM6Uc8
1QOLCK69vgkGV/tmaEhONoGwcBlCQtW+tyKbVNiCHVEdqd/ExcisLz6QR7TDi1Bb+Z6YlommDxkU
M4Rb3z0JelXbNlqNqjoiYAlRRBnds9qAXNzmoVPNzfIuII5sDMvZ8jwBIsF6CjeB3ztvED7iYmuE
wn0sp6q7N3ib/HVOMJvKGZ05eRM9jnjiyqlHSp7OJgVMRGfW2iUYmhUF1hrkZdnyrm8851ssB5Om
zVH4nLpbnkwmIoCpTQl2NUlDzJY6brgXyATvZRSZn6bBGt/6tARUgtvgJiOzshIBn8sSZ+7S3F5G
NkibrzenO18N6kmUHem6DKIF7Wwi37Fus6O0excdxmTv9CTuDsB+ja3h4hpG8zLJGxdploZEZUMc
H3lsUd3n6y/mwjlKCtSg//H/eeGLwAAh00SV3gS7rpbuU5Gnw0tdq2Ll9Z9HRTw+dwDSRnNjCcLM
08cnEaNnahhnW6Wn9NFPe98UmCKrr1Zg7Z3cekdLdB+7E1RITF9HE1mGDNSnKutWcldngSraalrH
kYKjPNcImk9/iKaXbtPrdDH5xuj/FJhC7PJiqu+kjb/Rv75algL1BVwFCNDJC50O1ZuyT4k/Z+eC
0jmURur/KWvnn60LKO/NxSVyqDSoMLtORzHFaDk1FSWcM5tk35uB+RpFdbBy97/w2pDWzAw3hxQX
1cTFKPbAHbckP1P5XYJXRzXtsTebqafOyg3ufEIi0pordyh5LuhhKoMKuYMx99ZyWRRJ5Ix7v0SS
e/3bnMtu+CLYYlIchC44y+1PH6i16rCOI/zbBQwS3JJy8jbbSU0m12v93C83hRxaCZgFX4KNEo/9
F2nYfbEdrD6eQfOyPbZGm3YrC+XC07NK0AOS0WGfWlZQ6lCmZtX1IEaq3PZoSnS9RIP8s/L053ER
pw5REdlRkqRnk0aneBjpxWz+1EdYGgxh8gJXhlb7ppR7CrnWI8lC8UkbDGy4c4sWOV1pQrwnSuvZ
0dL4jXeDexr5evFqpMLekGjv//1VAHanLihmHgnh/ukX8qchruKEYpIIsDpR1YYoXNAtc/1VXHjh
/O1/U7fEpVySTkdJdFljzknm1kk1LOVE2z+qaaqtTLcLyweJEa5K/DMnXxeL1GoTu+tjrZwNbyro
OGjtrCySN6lv5mvf9iwDMvfozx8X4QRCxzMfAL8oOM8ltwmnU59DnGPe40mMb21khTc6nu7Pbasl
nwI/iLCw0O0vZpdYr7Ljtnz91f696p7ea/glZL3QBczuLcsvGJZQv/0IPZ4NWyy6Hf1J/RombfOT
u0iE6oue+XrTyz5376CCGe9aL+PwtrOjMd1mbmO++FRq3rSkwAAwT1p1k+pFexwbZwi9FFrnL4Cs
aEp1krx3qRjLej9NvfqRND22qMStZNXjMsv+uH5f6bsiKEgoRuZkv11/zvOPS6EFcSOVBm1u415M
oSa2h1JDbLgFNRvvONpNuMWx/lWjY2RlqPP7E33psFC5PKFegkByOlstUsi0tDQMZRiRflup+uRu
yrgwH12DwtmNw7/QhveWXPMUuTAynSYUVsnykD9YCoDt6v+oO6/luJFsXb9KR9+jN7w5sWcuUCjD
oi9SdDcIUiThkfDu6c8Hds+MqqhhbU3EjjhnNNHdEkVmZSKxcuVavylH5IEwFxrUvrnLY8SvMdeo
V5pVak9qmAwr3S+Tu69X9nOYonyGowPPkXglf7QOf6g4I4dds4MQRLWnGuCo3xvGPYpexnntRxOp
RHKMjPxZJm+WmkX/kwIGXU8e6/4CJ9x55FSHSZEkSnmT2RMmyQo8T21VBnarnYyBFlT4tGnSLlQd
KIN2UqQ3lpO3WJI1aXgV9T63HVFIqHop4EhvEmS9PQ0z0RqwAUqyJ3R+yu+izqtdyOlCG9AIo0cc
mxxkP3HjuqqhP+PzmNNIwg5Lal2tleJ0WQQiSc4GPzElFzvIEu5WW1RQwmwpUzxTB0zjcQ3T3yVr
rPNNjB+07pLtoiFbVhiVRlMyPlRSZYUztNFvN0NAmuDmXNbbX412YCp47efCyewOdZjsVQampBgY
4k021fUZhf4WugIGyjpMBe/rHfIJcUDJwp7Rqjw09AecObz/sEMCqFa2HHUtNW0rPU9UiGGzRle1
wZuk3HDjDqBQWOqFLxLUAb8e+9PRwdhEc7IH6n30rQ/2CnwvKYBRiXwKjLAtCAQ4eKqj/Xlz+K/v
w/8J3sTVn/Gy/vt/8/vvAuOaKAibg9/+/bJ4y2+a6u2tOX8u/nv+1n/+1f1v/Pt59B3/UPHeHP6t
vW/i5/81vvfcPO/9hqJB1IzX7Vs17t7qNm0+BuCTzn/zf/rF394+fsrtWLz97XfMZfJm/mkBLj2/
//Wlk9e//T6/fP/144//62sXzxnftnsrsE6Lvv8m3n9rwrffsFwPxOG3vz3Xzd9+V+w/6MXxHPgf
/9QM9fff+rePryh/KMCL0KWC4k8NbxanyikPhH/7XfuD8EsrgtI5vmJYUPB4a9HOX5KMP+B1AFkn
XAKbm8PsPz7m3vP61/P7LW+zKxHlTf23360PXs+/zkFuPrNsG71hro2kMug97W9SVSIJjatiZZrj
4GmBGINzNGM0DQL/VGJ0XqHm5hLiIOlQOgqH7aAO1UOotxFABg25TpxmJFhfAKNHjH2xSYw92p2p
7IJ0g57bxuPoIJsjspsREhmG12NcimUCZfNOTVvKXGmQ4VIh1D7MPC0J/ffcSORqNSqtfltbsrDc
NrTa80YTPtwAGXDlpp1BoGtLF+MMkGuoh8XoN/cejn/DXRlBlT5pYaSMeLdwNmzxm5KQ6qe7bHpl
pOgbVYHNsuiMwYwWRSxRI1Onyn/S8dvAjjFs04/DuUJzcKpE6sqRCCAkGFBdUFM0onOHek5Ob5wg
506Yd+MK2EoJthSq9SSbnUpzVzNGLJ0r27mbojh6KJEmHWFxOc1FYudUJ2wnVd4F9lRUWOgLUefS
hXnSYzoWuBh/p1ehUGyx1ApV2IgYBlgP4DOIcGHQK43sRiICsWlMdnEbxbg0MKWIvq6plRI6jE0y
3fRRZMqEasNfTb0hxLKvmIynKKmELtAQtfZaLtpqHeVa81Rj6oAaJwWwK9OnAMeRoUYe5Qg0OsFP
OgX4np4iJVAYNFgjM42fK6eqdsIMohG3kIbqJFyObvSsydLOMC+lEilPXaAvWiXKVQ9PasQpsbGr
lFUFtShbqyXmFZwQZhzvhqprzN2UlX20iTrkK05GJGQK+NeoKy4yXU3CZeDga+CNearIy8zBos1V
iy6nvlXUGLSalWTg1dwhTLk2zEgflwawY2ktGZHcnMFQb5uzyJzZI6FJ0dFTzEq2kV3W8pLumyo9
lIAc4xd7jNV6GfI5So9iM6elqpilsiwVTDs3QayBccsGPbDJorRJLFOo8lQIUZlvz0Y8t9VFHWmA
dsohHYtlWVRDtZGyXowrq4sxYu2KLlJwjGwAAt8K9AmMVaAUCQIj6LzE2wpy6n2Ulc2wCiPL0N3K
RH/oLCqgP+2itqzbb0aqxqE3FM3YP2ZRDAw5TLsmukUVtQdqjMTXduitDnfXqFG7i2BInf6yapym
Pyn7obZX1PbakP2aaP5DozqJ/j57hYu1M0Y2JD42kLGqx1EBGytQsrs2IOMDe5dHxFTDcsSBnq6D
0WJyGTTRiRLbReZWIuTZZLC80gujwv/6MqVviyskIkLaFilo4XiSj1TEOqQk8G4ZUG486sN5spSN
TEbhN6HnuqyiLBWrEjihskyMPgs3g9bIMfTPFCYxbkNDdR74nYyVLflFdqEOAZHLD5RGRYw1Hzhe
Zb9trvBQNeRFOww5PoGw2IIlWoNonyCsip4W9tZycyIkFFuX4Cr5qqqJJNoAAC2zczXt63gDfqIW
F6pC5KG1IdLwBEwFXZa0ySNjznwyf4sTdmev86nAHT2uZwKZBUfJpyygZJJnaCGcSFHrA3qvIo30
Gz1uE0ziIn0wvHoY7Tud6z2SwglysF5u1fbWH/KupO8t4scEWPR7OfrG+5gM+IXk9SjuYckzelZr
/IGEjfXoDrIvc51Ac1dHdNdHpLeMZL7amSrhBsmYhCehl86yRLIuXeEz21yqSIN2eOIW1kUIe/e1
0A1RbrDTLCrid4xVneit6E1RS+siwQgHPxm1FfeU8qt3Sq2yv6l1vXofBwkDaFWBy5/ghmvg8Frr
vKwh/si2UtvI1JIMvPpCZfukBg62BCN5qN0WXj+V1cmIDLeYxkenl/POpV0qjwve30F344GWIBq2
UwENUWtt+0Rt5V5308ioopPKtuN2NeX+cNfLelieKVmU3KKPFiaYyFe9dNJVETguDgyoMpqvaw90
6nDX3gSqoAroYmItUevMW3HWjoms4gaO/sJCj9lsC1BO3TdMhrW3CM802TOddtx1uPJQWBnkoF8E
cFpvQ7q4J6avGiVa/5LvbHSl9s87VddeqzbtkbZVzJFKt9JAFWp8lJU8H/lXHMG1tDlThQlAX3HG
LF+FtS0u2r5VgUwao3YrUMWKFp2GAB4NKDDJC4gtFbZOfiQWrZaN1xVWofq6iZyWVkbpJ8QiZDMs
j4KIlp+WPvKCGDfK6m3J8PQistwIV1M7qqd+MHRISJkOmrZtkKQRcINsui2UqL7GSMq8x3FBDV3N
qaxtwOUYDSqtCx+SXNEIZtUQPKnEcp73UKXAsfrSHBcWYr/oCWlNCoG2Ss5MubTjlVTF1WOj2cF5
7/RKvqK+mFyUMN/uCyyK7/NUUh8keaAlQIcgu2qRJ6APJhB8QgO89a1l5wdduVSjKvumNCW+5JqS
aJwxdmbVXuJL4UkVx6KU1vooIZC70LsY1WTVKtHbhW0+Btg9ZwZWxWasmotS1axX1c+FvBp6s7vu
rLy+LWIjL1wSoCRwzbCIUSKxgZCTBJCiQyzqcAjA42cEQTuhZp3Kik+jQG2ti3YQIOayIap2jeqL
l6S1NZog5mBzMGtz69zpypgVynCHZV9Zw+Ai0abc631efU/z+VHqlR5dYVQgJeugEXUGHSAadtxd
5Bc1GKNvaeRAT8jtqNTg/ePPhDU0cjBrrBzFhUg1VrYuw9orVLB9rl8a1ZMdyc7L1BrprRoI41QJ
B+0OolKbeDqKUa9A6zNUDtIZjVqIQSs5QIeoXJlOKiQ0qQ39HhXmGAhQHswPGSzPRlRyJQFUVmsk
deaDA4ZNV3/Hh7gOF+ognIjqZOFgOU4TQ99AtS7HZWPqKQ7fcjPcSLSm1YWWZjFu5nrcXZVqp+tL
9lPwZmBYNW7TsQsfc6poGWQdGdHNgkyKRBCx8cgzGhORkJaO1XdI+rMFTyXpV5RQaAJYgUAPDXGR
JEE5dqBfqHR63OBGmNYIMSWzwfDEYbTlvivlSMgUIE4UWSRLpSx8feOnTnwlikbtVyAdEU2V5+PU
lXOjGBaTmfePkZGap22sar3LJTUaFtU0xva66ksdg0ALC67VzI6EMuMHpbUyKrQ+Pc0o0nMpyEWy
UnTR73QHX6zlmCT+VZY6Yb10cpxG6BuaNd0TMpWYWBEFD5IUaO/0qgYs02UkatmYMR9nCKTsG4lf
D72obDq3TprxHD+KSsetS6N3hpZJHqGkXUJVLLspT1d1EaGzF6JVg71b1efPUdqW2Ynean3p4d1l
w2AEF/xU+IN+F4u45W4eQoV3Y1a09QYINTQDcwEZJkiTnrpr7diEsmF8ixtKkFnctv4ipRK2E0Za
f6fGmuP0JIbuwYJIg+y4gy7NYnQiK5mTZvLUyFQxnRjQsReeVZvZVVVL0XeEoIxHBQ/f3kWazNbx
QZXnPDuQYyy2fCOEhhSVunoqyDWvgyzDZ7rPcAx3Wy7W+iLVSvM6qEPrERftjqRLNsNXOeTa78Gj
nr4p8Ia/TTV9axqiRhy6cojGEazbqnildt+mS5IoDiGnEwmK62lga248tloHRAk18jizUqTR7Vyn
zKxEpr80IMzvKJDWwg1kudNdrifJxQA4A4ttOcTjujLDdHLtMSOh94NA/14MhmjdwBDdQ1PW9O9G
Kq3f+6bykcMpEwpHVaOKaVlxwCkuAi1949albWNBRxc+ByU8EtHALEj3AqqQucOcNXypnKx7Gqc+
uLKbMZmuDbPO0Jye+h65d1/wRFsZIaqFbjT59Uh7WHhplBcKp1tFtxOUjH9WcSNGaKI15W1t2F2y
9vOhonyjTVXrUT8JrmE1oPqBwxeucUrfx99B7slvoUov2nWcwYRAMQXDWYNXnMzG7BEN8BHKO29s
U01XppbUN7E5Rt/xoORSMvppf2cWVXs/KHH5gqgFZuoxp/OdaCsVsQKM925qkfrTwqHhUboa2rj3
8ZRzIZJits6iJVG91nNHvRgRA3jMEkS0FiicKgYgJrt7tDQsEV0AmSgVTJQ/SrcrSVzKckIuziq0
8MUR3BlcKWoNDXUThwZvh4L5c4beyQuKyPFLXTvNQ4A7CYQGSUHprbWM+EypAm6E/HG+y6ipPXG9
SVEHxuX80qj0+sGJ4xRN1RzvuPah7dDI5xjg+uYCnKEKBhMx+ZYMjvlNzoX0IjudVizsOjIeJhV3
Py7AKtt+HHCSXOEv2O4qfEgjNyfdOR97asRTPwz3GAVPL9ZQp/6SG3391oZG2WOD3WVbK8/RiyzT
Lp7Fw/yKhnetY6DU13L3gBOBeJIpZaLaQuYXA4GHzbqylazr3MpIU7LmgeN2if6A+a1B3aG/cGLL
pB9QpI69bTNoMd7Yk4r20hAGS3S5lNcI1QWk3bRAj6/DKZKshSo6Yw5gGQT2fCIfzCKTP8ixDOTq
qabKxRDmFKIxRhT3utGSrVOZdoJlLWvB9zrpZnGvOkwuSYpV9aJtfNbYh9qlLf2kEdON3nObch00
c1KiT1OxQ9SxVpF6i3lRqmjixQ3NAuJQIYB4nHKomku/nOzQRSoH4TK7JFFcZuok/HNngvHjlkmj
2zt0R+r5L6G2/zioTUwuJdWthDBSgG71tOgrG8KCBl9WvY+MIboKCntUDRYvabI/QUi/VFH7t3Wy
vdral3W3/wcrajMU8t9X1NbVW/78+vxjDW3+hj9raNSg/qDYBTwB0SRDATT1zyLa/CVwcLqOdinE
aTjjVGH/qqIp6h+GCrKZJiLGBIC26Rv8VUVTlD844sBngiHBA9uilv4LVbT9JsvccEDHHuGvuR6n
ziTk/RraSJ8wLyxKA1rMxaLWS3PJ7qk3BqWpIzVldb+o/OdYfFy6U7OcxCfnOYigoTKQ4XiAWqVz
0KbA/H0AOk49PlEmqdH7TkNU2NTV2AfFVRppqZcHI7t/xLJIB3+zSJpy3bdTeKomub40s6lekSu0
6x7aQtaJ2OOuBs5B5faU23TBpknXyeGKfk6T0ed2xHSOco52/cMD/6s2+WMt8iczw1IPnBj9QQhC
hyaFVh6YSGYy/CQpwEARCl/QxBFL1ZhfdQlfabxSYMW3mXGkLblfLP9YU0ZGqWzeYogczF//oVAP
PahrHD+PKY7lwdLowFRNMq31r+d30HL8GIYShwHzCi6J8YlyL3rqEq3j4AphxF3lVXTMlkmLXZ9M
jgiyp4KXqMY2uriKEvjfuTYGj2Mx3Zd9PFrI00vmDYiYrTUm6prWIZqvRiq097C3o+sBWB8KCcRI
3P86ETguWVp8CvQqfoqrwfLATuAqlAlTO+WC0py0vTHcf0zwfyN2dW9V01Zvv9EyqH9btfnrc0O6
8f9BX+BjW/77MHb3lr9N7Vu6F8g+vuevSGY4hCvK7PhLQQVVuc/9ox0gWdofs5M65AB0kggic7/o
H5HM+IOYx8+hbT7z+mc14L8imUx7gasVvXuSMRIrWFS/Eso+sCX/6gfg+TW7cIG/II7RtwLpsf8u
yHnaZpSZfe/ucnIz9/Upcq8i9zJwL0L34upt/W37/vC6vfn61dD3aQKfR507vD+8gVPmkyp1ve89
le7dtXBvUeJxH/jNy9sZhqHz79/Wy8f754vTu4uz52/vN99OX69799jnYJivJj+HqB8+hpypoN0S
Ji/EnSK/VOGREOfsN40/z/OgR64OOG0Z8zyF+3B3jaCU+3T3cHf68hbxnw/8/ylzJ/f25XJ3cvl0
exK4Jzv36mS3Ozm72O3OFhfLs/XuZL3bbef/Wm63y9Onm4uzxfZmu3i8uVjc3JxeXi+276c3F9tr
7/T0/cjnn5tVXy2QecDkoWclLO4ovnf+dP5wvd2cP10+nT48rNe3p+cPgbs8250t19uz5W53ubtc
Xc4fcXt9c316s7zYbr7eM868Vl88LFPZf1g0SZKi1j7W8mXeNqzly8vt21Xg3lJnYxl3b7cRaxm5
Ef8p5n+u327fWN7bYd7N9/zN+8K9egzd9+fHi/fXx+fr0N0+X7O7Hq/e2V3XN+93769c9vh1d/1+
h72H+3B9dvb4/Hr6fhO6169H1vdAY/XT/jiUstSTZpYeZk7e6tzbnHvzv1euuzxZrdYLd4HVMb9x
N97G+3oxDzTjPg980C+mgT+kdJR8jxmyDa9f309fLjPm+0Lv1N1dsFa5e/a4vXu+er448iTnt+qr
B3lw/DbgAhObC4YnmZvSvI/kpyC5QrLcbYoWNszd11M9EL74c6ooOyFNrX1Qcec9/sNLTnOR/h6M
Mm8qynM8v9pa22QURRCzKK1siS7Z0zQ8R6DDUUbRu3tdRyVP30rT85h864fboL0NtOiIuu5P4y6a
R9CWVRs9nkPiUJKiw2P14RwZbl8E0W8XuS8vV89nV8+PVxevN7J793rsdT4QufprKX4Y9GApcOKk
/9YxaA1btDHuLcDOiXI6jDe2M1cm6EvYp0pzRFbjMF3m+APEAnoOoi9H2iEheZTUlnSznDxRBrVn
KdFU4b/aB97YdNP3r5/24VhQiqGDmtQDTF0FVHuwt4ArNpVAANcLJ1Q9637Unju9V3dVHGVX/8FQ
UP85n7lNg6fb31ci0qi/drHtpWUz3RiIu8YoKTZwqNMp+/b1WPPH/vGVmafFDYCFRI7q843DAtbQ
6pVleXojjEuE2PwlFJr0yKb82Sg4qKJ7iLaSrh4CjroKRqamoMvqGO20BkNvrXNrcryv5/JpF86T
MbmeIfoFiheIxP7CFUakJdaokqPWg7kKEUq976c00FA1sfxtlFUqiFe/4cqT2IYHidP5HueGFB/J
z386W8Dv3BRhK7JJ9z+G1YalnojR8uIZ8R46ner2NWSZr2f7aZSZZQTmmkujDC/6EKxcG2GFPU+r
eTA7o3ViTxD++uIY6f/zKHC1UFdCaQEVBPsDYfxDjAt6mEKhaQ2of8ryonKgFYbY1x95cp9eLhpN
Cq0TLk0AOpFV2V8xszbr2OjMwct7xdmGpeIs2gbGmxLgFfP1sh1Y2BuzR9zeWAdvl+OkWIvajDXO
zcMwoRJn4b3ZbChGnyBjv0Rn+l7YlMGQJw6mYsM+W0qluVKGdqOY/QYHnaUxTM+wzTwaDatY6wb4
Hcq3If7FQIDw6myCwfECrpQc/yCqhorTt0HTtCAIgppKnxDDdayPmtjIuKx1y69X5qcPQQMTiOgX
d8zDaEpXChUNlYXR8lisGlt70OwQjMbsJ/D1SD/bVDOJFrVcsEncVfYfd9LYYA2FNni+lpnnCepy
ZxL91CMvyGGKPD/omYwykzS51Rjzp/hh66K/H1VDqQ9eZHfW0owj+jN9p16Y49TRiguPae592lkY
HHOjksFocOOB/3Hw3keNJHNSVaOnnFVXxmV7l59XD86rfjFEbnNfncZ349V0ET5P79EVCqWYSPZH
EqADsyXubQcf4WDO6CGkyFfxEcSddiPvrEs0Nd/NdbDVrnvsWq/s1pW+yVfx6JYn9Ua71G71I6H+
cNUPP8FBDO5CjcKzVI5eUEJqa/JNFegr1ei3gs7Wr20jXg+NEh5CDchvo61x8CZLaEbJTQ0ABMkV
cKj2VN1UAfpWR0Y53K0MA9eXkIBso8W5crCmQaH5SmEhgKyH2YmN9pM3dsqDPUDaC2kC5JWCx+w2
LL5pSr8eGt1tnW9Whv514auuZMODsk8Np3yY+lVrRK4SnqZVv8ng5GTSOR38hSLT6QG8qsXPGC27
Y/3S9I+K8kjLCw7GiTKOa9AVKg+Q5o2lpXRUm6XVD4skehVN8cR5vTKqRD0SKX8yb3CGdI7JrtB0
sA+Csoh1J518ppuJyXkZkkB/Qp70SND5ySBkcKgiEf0psRoHg8SK2TaqOgLiGTN51VXdtYW29y/R
qIllszIxVVtsVqiXUdvYjwSDiXGcpNe9RxdrdKEIgkRp8Dw/slH4KT+mUvMorBfCIYjdU5s5uEaa
To+5sxr3WCnX2plh6eNCH1v75OtR5tj4aRTKKdSnEQBXD9WytJ6Bw7IDopgkrYvgsHPjaHFzDsqy
XaOGqC2ScVCP8Mnmp/BpUAvqCOGNd+DQY9UPMoF9OluhA2Sytarqucwx31pMqSTRsSsd3OymMPFA
Uym/vgthsJHjI2JKBv4RdH+I4oaGdk6WoFefoBPrNZWEfXhvqpuvV/Vn25BYgtkGk5yvTfs7RLNH
eKCV1HlJFlir2EhbrEWH6Qi/7ECR78+NCNsHWSmA4xBxDoKjlIoOYHPWezHWqfTlCqynRzW46vrR
3uLyZLtwDLIVXoAqf0VTlnUv6kdnSDd612tsJxiDOG7eFr21jHTlCG/9gC7258cDujs3IXgbaZHs
r0IAYzZpOS09RasDdeE3Vf5iABq7pMU7x6LE35lo1Wwmyu5c45Wgvq6HDLgkTt9qsoArl3//+rnM
C3Kw8TB2o41MWk/3WzsI8ZUem4WttFjS960OtAzQFYlCuALve+z1nX/U/lBEBmw1QEpTBEUvZ3/y
RmEHhaJ3rYfBkQIaQgVqE43JpjMLuudFHp1NmryhH7IrZHk4kqt8miew7o+2gcm/5o2+P/jcxbdb
GciMk4HqWFjgXsxFhQiIuu7DtFKWXy/r4SHNYQmJR0Wvh4sScjoHR5qMbYCGN0HhAaG+TKXmodD6
wfWt8Qn2sHzkDf4UPCBpIYsziyEQ5bVDtp8kZeABbCvx/NhqljLOQ+do87QnZlN3u9qKOg6YPl3T
pLCPJAifYuXHyHNGMqPmcQncX1WsptquqrHOMUdrBmgVZ1WLRtFUhE8gkTc5YPwjz/FTHGFEUmgL
ahoxCxLU/oiRVg/U1U0CFXTxRTEGqdtgeOD90uPDt5w3lEOZl0Lj16Gkd2a0StpYIMwhohvaGabB
ab0zMxNC2IAekr1GlCspjpwBB1uUQWf2B3qzjAhz9TDbAs0U5HZTZZ5VFAC30iZZZ5w5aCEYofb8
9QQPlnEei7bW3LvgrNE5UfeXseNa4GuJknkNVhfXflz4txEaK7/2sD5GgTiBmjSOnoB5DnIPfxob
o6h7MGKVlqwnJQSLrmnhr64b+8GR0aVBvwWK4GHMj4YyMMXEuhnYydmrDAX+e1UG9LBqq7I+kn0f
XgAoeiC7jB4wFGboQp8Y+OOktmnZxZkXQfuwT6xCpxKC6Sj4OhuMhn4tjxHWci7AmMm8LPoqf5wK
G6u20mjHeJkquWgWKrC88Cmr0upFCpI8fsNBpToHvJz3yzCPmh6nrQg6vYd/tVmfdhNiVF4QJ86R
KvanbUDajaYUXBN0B6EfHuRtYCfaqgp9eyE3YbiyJ0ocvpL0R96mgygB9ohRKBzh7s5u0A5T0CAQ
pZDg1iy6vsx3qt1GT3Afukcl0gFnBs44EzR08/YXtzgPChgCFTGdLplymFKVvRNJE1hRD2tcB5EI
VD6zWPhH8pqDQD9vh5mKS8yB1Igs2cGhZo5O2Y1SlXqOU6roWejNkHs91yV70cil9ISibm38WrbN
mMjQcILiTsGKfppZw9o1EwA3j3JjiRiZM5sZA6P+ev0+iGc/nNcfw5gKU4NtRi3hUP46UfoWTZ8g
88oBemiOEupFb8fJQu7Kaav0dnFTphPI2xAj6bqFTNvY9eAqSjmsLUDCG9jCyv3Xn+nTfmXmpsEV
Q4fHOQfJ/bA1s3mjLIZ95KSkbFFs9KtYqrQjM//pKOSoCCGAM0C1aX+UYRijLCsZJa6M6MYOw/Cq
j6XyyKn9s1EIjXPpBJYYKdH+KFJtS7lW6alXROp0GrXAOtRIyf+DvUK2A2eMrHOGm++PkoTCkNIC
C6ix7+KVPfSqZ+A69J/MhZlQ1mIg41AwdpK6sSRnTYlXSvouNLlf1kEJuv3rx/8pkPD4ZwgRT4Zq
E5fZ/cmQE9RSMw+DhLF0LUHrx4xyApzbhM2amiPGW1Fy7Oby6VieB9VJjamaKkztYAWnqAlERD7g
2bbfYso0yBs9kSTMUqvs9uv5fd4SBBDyY3I5Zsku359fYhg1VPwhhJKicQ1Tcmh98ZQmhff1OJ+n
xF5AFQFbdhbxk255X4+6XAuKzHmQmA8FOPu8dOs6Us2lY4ArfPt6uM+PDX8WMlPu0ngOk2/sTytF
vbQmFWE40VlbTMoHA8jTCKWgyH19nYx9spF5tOtfHXaOFroy93ko5MsHl614zGNNGlMJjca87Jem
Ukvl2iglcQngZTTgVQ+YKQJWro5UlQ8uOgTOecuwG/EF4ej7aM3/cKMeKqVrBjmUiJS9fxoKKztJ
rCBeT8M4QlQYSxTwE+miVLTYk7P8mMXG5yOJehKWgNBF5+bdYUcBxEo1oJLpLyw5QglKhQuarbJM
iUGuZhrl50K1u1+TuIM5zZwppENjBg1jY6O9/4ztThaZbvo+nlS2hPVRUrp9HA+/vHEZhbHwuqc0
w5baH8WJm7imLujDge+mHmA02mVug62Z8LDstY+5vX56T8goVSxe6M/Mce3QaS9oB9Cv9iQt9H6S
120W36WIb2/UsjkmcvFpJPYJp8DH1XR2kzk42OhIYizWqvYigVm2zc3UdusOeY2+qoIjd7aD2+Kc
jc0qgTwjbm0oFx28jWbEH026sLAPtKo7IHBDd222qQR9Jk40OTjnRmvBWoqbIENOD6LC8KsJO5eO
uT5DqZefZH24xP3wfqS1XtGrSo2F1nMcSYWWD64jZ82dKG39Vy8681j4j9Pi4Zd6CJIa8XjNhJ0Z
izBui22bSOJcxbfnV/clo8zW8cjLcNgSvPf3ZTx2eSZR2UMSW07KpaRLDmLh1FnlRakE1rGS3efd
Mr8FgL5Q36ZJKR8knYNe0bPmBFnErdmdxolaL6AEKJcWng3Lr4PoT4eaizV0/ymoHepCBYmGKNTY
MDOplHEnhDz5OEI8LVZlq0pHkul56+1lnCiLcrf652AHW1OJisTXmxFj0r7DyFmFNdTkEJB/fUqU
wjnTaczz2s1T/mH7EahGrKo6+M6ZZWFghcHDLggt+0yrbGyR/4PBCFro6avc7D9gZj8Mhp4s3emW
9Qs1H+vYJpVB5evSmTqa05F5fYr74K3n7gnAXMaiL7c/r8nH7UiNGUqx2hqov4Ytqp3I2zZKRw+Z
wezIa/yTp0W1AmFiR0XFHGLm/nit01XoOtX6QkSNddtlcrDB//yYzfdPRzHxrsDOa448B6f47A8g
+jjRFyjsxZcoxqgnWfuLjgccX/PaUX+nFU+Vmuv9/lyGEGqPY6Vsc0sMblLn4Vrpp2NSbj95Qjra
aoiez4gazsr9UfjRU63n0IClJrBeeYLFsjUDgDxlTQdTzevO++XdR2cN5QjqL6Tnn9wj/KCSKO+D
z5DyGsnSqbZ0oBKl/Eahm1bl16PNZ/zB64vyPkOxksSKwxo/wgSWUQaMZgx47ZhxiFJ43vXOeYB0
p1eZzmXXy8GRggxX33nZ9sbF0YbLN2cKBCIAGwe5R9PFkzolEBJtFDFvoaqU/abRouYMOI9Weyj9
lPDC1Fp61ODKnctm1lN7H4vZ3XuKrVWCx4blWqKJdugGjI5b68oA2CzWp0VbGTaa/FqQ3SSFX2qu
GQu4TI1ZaemKNK4pFl2phzc+r4LhGk0jTu1CSrFktgM5cgtg9BTwpEH9ppZG/Zg1MY7LOFsU3aJt
hLoKrMkHSdPo+nedbz5PCh3yY6JZsXBTXEFCTw/gnbuoqTfQdXwx3sIGUk6qcEZYCCMQWzmWrTcH
xf6TPNP8Zp3Au8OUHhmpNb93Amj0RnwJlAXuTYCY4KZC8giiPSS8F6FTzHLbllKx26BtflYXVVm6
YVSiFjdWllq6cQy4vfTlAo3soGZOtRxrpyMc8HSLiIhNJQx2fbEoxljcJyH8JNbIb2+5ECaPbQc5
yM04HhG3lRRl14oiHr1k5Lh3qUhFD5is1xP8IBPlBWUa6tdAkWZds75Obh071caTPG/s+0qa8msQ
TXoCW0nSbztNRPdQrJrotC1MCz+5zuqQMarBbqTBlDjIQRQIHat+A5lCLkrpykCy8yGAy50vmlDY
7bI0a5tWQAz5gzayMmGBm0n9OSJRWbm2mgD5PuRhe6iMQ5BEro5+wEZSUYpw7VDXeswVZ8klxQwf
NamU0FmtEYM9kRKb97gF/4AwTt6ekQuzaGNdiXPZKAfI6YignklB32RLLbbs51jWU9VNEBrLkEyl
Jb9I65mQ2ehp82IVvQGBOUr0e1QEqud+rI3z1G/MJwxzTetUdEXYu21nlVfIFvWqm6G+rLiy3dS7
wJf6YKGiqBUv1HosBmRTLVRMBLqpKIyNXWYvu7rQToxoCiWvIYOmly5rlbGAQTdWCy2xtf9L3Zks
N45sW/ZX6gdwDX0zBdiIpCSqDykmsAhFCHD0rcOBr68F5TWrlCItZe/Nyiwn2QVBEHA/fs7ea0P2
aMqfuamKm2CS9a8xLYJvaTFmWG9p8J6Spiu/G43df2OSpj2K1rBfkwoBWhgvtZ9FEOvadut5Uj+k
Ahtp5AoJ88MeK/y0ujVaKqpSqZ+HYJncqHcs4wGnpHTCugqGm16KZnXD0arftQa4q7BJ3eJk8QC9
pdhu4w22256Q+Cmu+bVyK7mXrPAPcg7mZ83XxyQM+nEew2LGVhwWNtjOKPVac2vOmVPuOD0SQ1kz
HSWqW6bLc0GredrBien3gTlrq9Y09yoq1bEZosm2l6eykO0p4TQptprV2L9mDyNO5BnKyy9c3OTb
zlJOHHXUbjbNzZi0LzfpgjstDZbxiEE6/UY3aXF2lbS0q7Yu3O9alSl8Ho6oTpDuGrGZcenfCp8I
ml0fD8khXzCpg6KgARapQh/znYa6Rx4mk4pit/RLcdV70vlduL66c9tqcXEXyg7eK7eApCwcKPrG
NJfiQWv99EnD2X02p97kpZxLSZzkUA5uNBTC/74YqsU4zPsYzgVA5S0zy9rZkZtYHqWllBc1vTYH
W2EBjdtYnvKycHBjzJOilqsxh2YCYkfqEO6dI52fEtxPF6bZop7YhFxvP5KcO4bK0CqCTTTTWULT
LMmGU36e3Zhz6uubaXSch9GQ/bJprBl3sRq68bpfylLxg/RVHjWmB7Emz7U+D21eeiNaXeMkEJet
oeMfHLqTp6fJLzE4fhl6RTq8jH3f3yz42W/rqtK+g91o3xY3AxcBA2akA2eUxYYHJwd1UvTdHAk7
rn4LfM0W2JSlSM9wwACpDcs832d4nMFRNFnyusIv3xoeLRK8KcrlhTGnYDIU6T1870E+mcPYHxNH
MzFu9yp7sEmq+kEB34qdNZbTNdN/4y1WZXXWssBRW3+e6x9Ty0tNikZv/QzKulEXI6dOWJlTXnxP
i3aC+KYF3p6geyxlkGzq8jgIMb5C0chyaB2a+olWSem7gPt95WR1EHPr8M9uXdTUO7dkVL+NVcef
aSQahkwfSmK+N0shb9Ms1m6Zymo/Zn2BZMlw4PtUx5I9orSMp0r65cggVYxMMtwltXZKKPqjqaOY
gthLy6yxyFP7aFXl+EoxNTxMCqB36PqVvNdFZr+mqcWOoKap4wUtjPZH4sqZpTGL2UkcozTZmnHV
siyTVR9JfXSMiPNx/NQuWLD000IkXa32A1kEtxYBieW2nnvIDkDKG2xzWZDfdDahPdKq4oNSQ/+a
djl2rbHih+N54+HFcW8OD2xs7k+A2s7I8m2op0Ra2QuZYE23s9iJqshLnPJNU537PShIGt4lwFck
MD27EUzKNfndALS/RErTsRKCpkaBDojqMvcyMkZTbzJWw/3UcXe8qfc5c+Q4jBef9SYYNJExE7bt
NVaSlY/YJ3t8KlLlTVGDya0kcz7OAeMUSvGTdkvSHqd0bjHGq6aCsEQxa+4WFyJl6HsLzPclN/jU
QEgz3dluU04R67vzRMCRM1+4GpFHJK4G/jbR0lqPYhR2C1J+CK5AEeMEdEfby++Wv3JCOmIx6n07
Q/EA2aGCmkXX9r/1fezzGCRp0G3GSvIFbDSykBGELAdc7EkNTgz+6SNYB+9Xz1y422gJFF1uSx+o
KMgm/7WYKhOzt/JOtpyz73SmurPWJ8srXPHmVUuNhPRIX8o6RPEeG3v2/eyqrbR4hAHWkMrSzWl6
HduCEsg0RwHbN5ci2JGPkumYBZr8IWdCq29gojUOlcCUZ3i7cXSPQ2H+bAajHjewqLKeG698Fp3C
/qajKobaMBTxvHdzOfEc9tDId0WRqzREp2XE5KBQ8IELoZk+iNcVyeSFgWpzbZfLuq5fAs5fYqOx
v9QbHcXtvXAsDH6LkxCKNacrxdkS3Pv9UMnk9+TrHerWxdfAII9l+UzZiaOJA0Kx7Psh540xFkZb
l14MQ+xCyYWckqBd18OxHtN5qyy70Xia/e41k44+7pgx4oJmWxoLsBLZjJVGlFp2lHRg7Y2aEMFR
nbGMejQm+sI50kjs+dJFpmensSe3BzM7Ge/pGAniy8kTaWpD29rTUHnPqi2TBw+izBTRPu3yZFM3
nZscmHFoy5Ovda17Hpi5LYemapcCr3uBDjQXI9VFJKAgFieNjGFtO471kO6V1Of8NrVSeUwybR42
iaVr+lFSa5tHp8Sx/ctOKTJlaHQa3K2SEWaxHetynKNqHLIZZ6wvUAAyJAviraYLKI2pBNt1tHNc
Ki/JsgDOuGDQ0jZNaFvxHByR35T9ZWeQixGxnNjjfUF9M56UTGf71hrYJwHDILbptvzZVrab62QK
HkF3IjabHOkHFxNLhH0H2MmOo4kZXXZfNwnwG38y8xn8AqCJ5Js3+gpmvid8/RncVZ8R2FaNBQy7
3uHIwH/p+AfsxwTqVGUKzMhIUAyFOYE0UH3YR43INfPOCSnSQDbkbAbOTnhsl/uuZJ1+MFp+uMtx
KVP36Im+k/usHmJ9M8PUk4+GAVTlxgagZjSHpFANgjwYFr7wwqTyUvnbj+NqJNyInM1dSzAiSASC
4rUnz+xFcW5hhJdbr0tGZ9m4jRPrRw7D5LzIMenF96Fh/l1SE3FsMSLPhoYYOXPSPdWTXYK9GxEf
PPiJpY0RBB1L26edO2tXQgaNDVskkRqrQVLXz/1o8GpJJzXynRUvBG3SZ1gPZD2IqNBq4IscWTRb
cWhgzVBOBV7cGnhns6G/Js1Asrhi8CjanaxLuZyGmB7CW6AHc7G1VGaZP9yq6vyr2i0Hedf4BSjC
oRPFWjX2rSQZBQwR2/9UFvO32RgkdBTPG+PuXC4VLfuw1TJyvaoi7TjyBaIefuk5aVOHcWDUT0fC
IYw4Q7kXVdCiDrWE43kAOeYQ1i1J75k3qdbCeRFpmmeXQZ+KHmNL5skbQ1d4fMHvjC+exMpwtjoa
56HVdTrpSobuVFvfkfKbgmlDQLU32e3G9kmZDZNiCe4YEhnV1poFML90RhC8hZ02VfuxTQ0zgSro
caLAUd/pu0XhKR5CQyg/3WZd3DaUdIRYeG8x7IX4WvUa5Z0EyvsYKykm8jOpb3YgPkRyV5qlZ20G
c1HaCXUAFgu9tHTwgxCCFLLETJoPAz9itZsoJI1NHJNW9dMICtu98NpksgasSYNX75dW1cXt3PtG
F85OP5RXOfZpcbUAwcrZyMxcbgdtWpp7evmqfRkJ18pPjmyy4XGy6ypzQxzzSxYWKaysfYBGXxwS
MsYK+B2Tpe2GqWveYkf18JJXnhBRnOSPubOTAApKTCe7kMmU3AVwfcowsRneRa1uTcUpAUtUR6JJ
cLGN9LyPjGStIQrKkWMUnTTNuOkrBjehYSrOrA3xyyw51RS7m9GlOuKf8BUPBVkmDqeMlWWSBplL
keGYmeiiWs3yp5rzKrjJUf3FPwm3rNJjxsnSP/UkrOffVE5T4yQyfa4uU6s3nWvJhS/Xmm1O01VZ
9w6nz6CAS7mlprWLyE5RbV40uuL576fGdm/S0vEAyqsMvBi13ZKUT86Yas33JWvVb6EmgDgXVczn
3Pn6wMpVCrri29Io9aPnr7QkGpSOD96bbJH2bU50K08uxBD0xo2rF+WTIXlctmrU4xsSkziri7GK
t2OT4dvghmVvCa9UsAVS5FtQRVTThV46jGLDV/dPhZ75wynodI7vhRXY8POybKWTOeOl63QOr0Jf
+dW2ddJk5XdV5ttAknaxUkrZGXr47a+OTHwOYr2nbjIPJR1vTzFPYe3mMJTyvk7SHX8eKjtTS5xn
jrj1sl9GVTwSFJAu23IGYhT5bdvHsBUGGwhkUlvbWhL0tu9Xv1PIAaQY973Gy4NoxDPTbSdz723p
sr2czbrZj24jL+vR8IuwCdLxO3tzOYWLMcX9dqaTooUK9vLJq0QnNmRe59NWmE27NVqp/7QIDSJF
OVvf805vQb8QGxaIHRPKeSOwbD3wi9BFoGyI74a0oF+XOpPZRVk7y1d3MtxfykuqItKkWu6AswFr
5arbK6+zPB7YxXS+DV02OhyXEf+1qjSWaBCm+EGeX93vWiGVv+dMWTXXoGIbNwmFDsYpjAsx/wIT
ht6V6iR2s0hznfyHA5XtEjj1BOVHjYG+dQj5vKdDAmTTzozuvvCtxd4AaYG3NRkNoTWaVSC6nRD3
biYEdC8dsRbA4ia7AzIl8r4NDavR31pVzfZWGcwsonnSh+Ui0wzarqDomt/8cIVHlI1WywirWfLd
d8CgguroJhlius+eDVFC1vbMgc0zCZrqe91DnNs1Upvj0HSl9jJBtdHSKK9zwGiDA7FvO1sJVUjG
IXGM+r4yAHwqScRPqkAkAg2um5+eldXlJtbidBuMqvzdm6LnDFuPzwagWS8SnNe5YIvAd17x1HrE
xzdB3O1phm76yubJBbUkHnTRxWk4wKuBPznLt7SiwRPNTb40+4A4ll+dlVQpyYnldLZihYLRpTKm
e+kPeR7SjBxPs+0Yv0i1IT5rCrzxwZgQlql8tqgvWtp9F8WoB6R4jWVjHOFgptUmgP70qxryNXO8
7sQzaGUPKFJF0b/RMn2pqOLtud6mXSBfYh8uOTC9gHrDFuiOfRBZY2F6p8XqrCZUcZKJMLEMemcs
LAMH4DKoX5RpdPDwYq1heCKIeQw1a5AcSsvSXTbwHFlsDUVVG/Ie++QJ2ZNDM7Obpy7CkiTcSCxz
/IvUB9ZzSXZLyaqekQABF8a6oRiimi38WJGqJOEmtULxyXZdklEufPZtRHEdqoVhMJL8kNsTrCpy
gDJ328FcfNPK0XQix8+cZ5UHkJDikrzX0M7HCcpWbdAgblvZpddSxtCFYpa06YqIw4LVp/RJXs27
xqTuypvmklqxTSMIST7EUL1fvtlWyyTWm7tRRoJFb2WzjO1IqHts+Wt3yfudjPGURgzaS/MCYFVu
neyuw9omkrr/MROzRK9RQnCMBntIqSoGqyeWmuHahEFlUkuU0mmhI+PYxX2jF3N5rWmpn2/NNBDf
eRiLGRRVm0Fp51C0t+AgjgfZuoO29Zs4qVg4qCHQpxqJCRC2KZP9FNTNsiXfNu52I8hPjjs6KTmb
ZFBNH4LIrVK2OE+yFFUBLYtRgYelgq2N66ArTZ3wnAF8HVb3Qm1GRmnVVtM6MWwgQ7lWWOd2CjQ3
rgjhGWvN+T2KQePkntKo2hAgmdxNg0lEVFkeaUO1zYY/Hk1jSzIxNtGgK4zQHp3Z3OgSLOq2MQOo
xABMgayarS3jjZ8vrr6VzizeStn6pAaoxUoPBQY7+NCcVqS67+IcRLxECkfbqLe869jnBBMhC9R/
+2UM441k++HUlLrq99YyxGPocfoyNoNlyrth9KxHXo9uiABWOpd5VxvwsLRivMbWSh+DaCrJgEvT
t7WTNcnGmASvD12vx8ysTZNnwddfYvxKYhvU4F5C2GR5E/VBVhR7YSj+b5VVpDE50PKL0Kg9oqm6
VOjaxi8A54V0S7T7LitFwuZe669GLFw/1OjMpIdlGgq1F0w//JAAt+ZMhle3XDH01UdODOMM7sCU
wSlb8GifyomCPOLwq1cXzeCUSTRXNWtV4vf+o98ERPP51FNis6DYG5I7BhspfD9OG9fCo/rfeLZG
pyie69dG82zyneF3vQVA2R4cplRLOALiMuitieJSAAFDd6Xs1WrvpM909DA252NXXXix7wg2NG4y
PaW5P6uRUFnix2YKJJ2MmFNHLlqwLX2XstdR3pGVc3luHbxs4ZI0WKWp8Sa5p6WqXQzKgoFcq6Cj
caVNXfqXPu5/RML5Vz7XR5LX/7c0HHScfxvmbaDwf8Dk39cc0v4PeMbf6Cv+wu6vbP33/+svHg7z
0f9ghPZgiZLMhu6ZP++/dHzT/g8DVIihTBphBKxCq//ScCyQ+gayLxjv6H4tZ/Xr/JeGY1n/QeWG
evYd7kC+w/+Ijv85/xsuPwoMrg59ceDiSP0koHFyw00WyJw3mdbPN6mjyJAF6Rc6LP7X8bjUBFVI
TiM+OwphjODCtWYoLkoaD5duX6RAf+ngshN201WTmpy28qEIwjjw0r1mkhr0xaz0XRL5/4aWaMNN
xrLIPlcSGsqizyqtjjkGq2iX3KD+1G6tRKezb+bjruhMSqaxfG6VbT3AUAzSSEPgvkflrn1hl/o4
sF2vYQ385Y7xFz/fZyHO0Nac4L2iuNEy1z7HlLw/St7rgy1IAWDOl/cbux3Sb397sm7++o5/p4cZ
HzUl68fyA4EOW5VI/PVZk5oK1beJ2dc3aV8JekaTV704pQss0qzF3oZLf0kPL3kQeYk7XZds3VQq
i495y8NzvGNY4N+aw8R6yiCz2qJjMr6YKn8USb1f4uoxRNXtrlLTzzk1ZWz189hUxc3AuPBysik1
06DvO4TqSF0v9NYzDtOgnGuoy6r46tlYlRofn411iu0h0eRdw+bySebW6x1kw6CvblLRXWd6kz7Q
0cqu2YGNKw3O/tF1i8ph61BxRFBld+hbK0ATLbJjTpfxCxHBO3njw+UgjVg1lAzZEUPrnwUzjMiD
xhlqwcmv4JWSjTW9LvZoXOuB6sH0c976QROzf6yD1qTqDsDwmk4zXyYaBiBI92aZbkY5D4/617/U
ny8SmRv41hCiQA4kvp516e9yHugSiN/HwT+3jV4fXFUv17Tievy9UuwrHz6ePwbmBWcV4p2yTDvW
Rp1/cYv+eKJxXRkm6i/0Dwgg3PVx+pvKp8+sJZBuZp1t0xoeu6lr95wHJVQemi/WF5KiT1gcHk4+
jSUYrfAqFyaK+eOnac6gzIqK/Tw7UqMB0vSSkE4rPfllr15LJxgiJtukt1qYSy648URveHQLuUGP
viDeISQuERw6EXmgsHsmaDTci8OsJ/2e3nBxoc8pcbFfvPUfxS/vV83eYRtYFgD4/fE7LRRtk2P2
xrkdm4nUjlHrItrH7WWtFJdUBa6Cw91Zw8nLxPjAWORX0PDmj6Nh0Q1wpyOxXTpjJ9D8bq8VD3TY
hscvLnJ9sz4+6ha7BxGTsNuwvX9OFl78hczXnIvsW12CZbUy47ry8mpnG7QGEpT0h5lu80MhoaQu
xjg9VGTnYt7tI0eK3/gsGZJ9cU3/dONW+KWug9bgFq7//m8PF58JVbo1zHO/OM6p743hURlAUjnV
e/dZvYjTHNfqQNrEEnk4YL/LQbJuakQe+Eg17rVhtC7pDg+PzuRPr3aa/q9u23sJsBphuNJPz7+j
kOzS6DRYyyfjum2W4sbJ4m/B1CjGCr1a40qLC68v65Me6HdN10yvTDP8g9Esw1lLvrKE/cMt0xl7
vEekuuAiPlUDtC2pApy4P9Pza17mAGZD2KzLgxjH5sWueueLndT4qEF6f7rX9YfyY6WJ/EFKGjyj
REPrTGeKC25+znzsSKclj4TRm1GtVe7GEaSNCd3jnGX77UYZ807L0q+Mrv+wWiONZlP1iR5bZeCf
1FAxA61EI8XtnDL/vsSTE+yasdUjhDkp53hHF1dF1sfbKS/zy6GahGJIFJAbTH+vyDCqLUsmn32R
fMGS+mNLhe6AN4TQVMo+VutPz0g5zUlDxaGfPXcSezoL3ZHVMt2aee2+GHUThISQGsSFL+Liizfo
H5bnVRWJMpdIUNbpT1uEAb7eh8ltn30iVB8bKQvSlzGnhl0W8CCarXFt99K7sQjYITWisMF7O/kU
av3kRXm62nirabpQ6Vxf+Ik3fJUe+dEw8P7w8OCAgbDIxjNxdH18wxnlBOlEVPSZjvTwOA6QWqp2
HL8PRtpdpo4Yzh65BpAweOA381K4P7+4QX8UHOwo3BvyX1ejC3X8xwvAXZ67sO2pAetA+9bPwDWE
3/cbhglqRxCWwNFliCvUhKkI22xOnmQSZ/T6AOg8BjXikn+/oPUH+bQMf7ieT0LJEf6zzKfUPtNY
esZgdjSC7O3fP+LPKnT9zuylVOCrdPDzQ+EbEr0TXaqz18EmILNmGHdxrOpD1cXicoQjfpnlnkaO
ad284PZ1LpJFtgdPVvkhTekQRGwfw6+6Ev3WCMbgi4f2zyWM8wynLJTDSBv9zzUgja5JjrHmnxuP
NnBYNo3YEyHjnHSvHB5zm7CGL27Inw8BdlZsYqurMMAg/OkplH0vyblMtPOsue22sDr8W0rowS/D
nPXz3NT2HbMZuYe+H1yl9DaYvXFxDBaH7ugKN3j69wt6P358fAq4INhE66bHKdL89NqawvbTali0
82L3/q0Xp8FrtxjLTu8Yyw99/1aQJbBPYEscvEUt22JKbufBb94Ce6rXEpQuyew27abSdHIm+i4+
6RVtM9Y7/xEBWnMxTqPY//tV/0N1tppukMCi9OXHsz+/SzIwYZ+Y1nmoxny79M1wobXpL1vPK33T
TvF3DrLDTVJl8Rzabim3MWqkS4/uUDQyxLiqgsVawpwBf5gIw7jpdEJOpsTLT1UnjWvITv7tF5f8
5+u2ImJYHumz2gFC4Y+vf23nVZqWqXP2cq+49PTe2snUzveCw86u89kth0nNBz+ZnRelun6XJ/Bz
fGPetuvaoGAu7PJ5Tr/CZaxP3McHgOvCgmlgVkdg/vkUxvG1cTFG2+eJlOWnuvbifWaL8bH3ckKH
gPHflirDpUloSx27wZGEG9IIimzQrkggc49+MhjX2H8lHCy3fx051W1kXFRfFeR/bv64MEwdLS+o
MgfP8cf7t+78U0IgzzmnvZbipGMVgWzRvIiAkSVXJjWg+/XB6oofCJfyzWQu8x4J31dlyJ+LBlJv
TiI0Fyi0MS59vBCNRioT5Mk8l2t9qhMa9StYxc8J+uXruB+++rw/Ny4+D4wA3heWKeh1Hz9vMlua
FzA0ziT+IXHoq1fyyao9Gl/7ppt85wQ9pzswmpXhgFvtq+f2z33d11evGXvFGtr5mXErGIwtBZyc
M7bT4Xoa3Cn0Zte/HoOi3MWDPHr2kl/6JWFXaMBIYyXQ9tZJGTvghtBeVd08+FOZ3HJG++rO/Pno
As6yqIlXhBYO6nWx/VvRnriTH+cEKp0DBLwnuxLNi4wbTs9FSkrj7JndvZVQzn/xJq8/8Mc3ho/1
MXZyXgeO8bm1EozGWHRaZZ6TKkh+mgRG0wGTJOaYRr/VzGW6JabDOQHn8G7RwNWH9L3H8r+4Ct9a
Df8roh1X8Mcvz9wTVa7KjHPum00R9hbOvFEjxC1zjQQ2fP1Tb5f4B74vLEzrP0fP03+1Dv95K2yw
KHQw19ZkQLjrx4vwRgQAljKXMyCH9FTXS31lLL79mjPnvPbiqb5ELHi9TMVKeXfoYPS2/8U1fIoA
WAs7rsE2aeRQ2wHN/LSwov5rBq+ydXrgiW9tWSibl/dXM6nWk3tcCsq9Is8hSMxLem0DZrxXVVv/
rkeRIr2xneYlTkgBiPqpY9e3xv6AyNC89drGOTnrOYbs2PrQGW7/iJO0PjTFjPAWNU4hdh40LZiV
5I/56AM5/bx3y7xl4lT9xS8ONeKPJ8/ma/KLr3ZbDtGflp6CPLw8GVl63k+pRT1TU3vULOnieLcz
9o1TV2kO8dntj4yQ3btqbeJBcnJOON85ITH22gvdnC+7yrxPhMuAWENTWgelIqUbHVLS29Pvrp+s
63pwnhlbOKdULdNhJJHoRmh9/0RrRjK+w9r4V6NKKcs6t8uEMFcGE+l4rmjlfkmJtdJMNd/NHFo3
Q4osd8wWd0FXRE9L5Q59xfe1mZzF/FqaEqPAop3kkLXHETUSfLPB2eZE/D2jiPNuUPpX29lgfWem
ld86tkp48A2erdwtfw1GYNzReakPa8zvwfWEcSQVqn2Yg2Z8I17SJP8M0WQpzeQqpfOxDwpz2fVK
q588qWk/GdHqaZiux0iLv+foYnasI03tyI1HJOg+Q89+FRe+2lO886hQnvu3cqrqA7gE77ZFd3Qq
GzbyJY+ZtXjfiIW5nbvU3ic6adA0wkfxWruZf7mQi7OVC5tmZjT+EVExQZcIA/YOfT0FeGGXe4N3
nM1UbbvFbPdmLNVpmcziUNEZu81GWKYhm/BvRGb5tcjowJWk/wH9KqZTi7r0oDC/ffOr6XeFR+N6
mk2Slpnbp4cuJocQVfCPMh+DI8W5tkODxAgpM9KzH4zaZRmvwQkVcs8Lu3ZujIJ93W0WZlFaQAD8
aNQHZ+1tlK0l78r3nZiZwJNnFO2pYEpPKljqsT2//0e2XlSXTdo5952RHxHDldvOy9wqtCeRnDoV
FH91S0ggNSNt3Tm7YTGutYo3OM1a51Bmbn2TJ0Lfo1TilWsdT92mDvrCMFhPESI1a5xqtnNqx5bb
8P6jWS03MqaX+DPLc/uKYzmcXhIm8R6s4Fd+ufZiJqRymfrTAOn7uxXLq0Ia3onfdIgQ8cQRLRYk
N/2KC8uKflPocbJ37Bnj06JUlLaOcykcIiq7nHD1oenqMDdbjBMJ2Uan990oaV3iyBBaLCG+MOuh
sO3mypjz8bDYvnZsCMGEfmjb14hH6mi2lfw5gXC5qdjcD+jY5UaoSmyIdF12s5iajSeTYW96NaaP
gVpna5V9gF43uMMYtFxWQasuusnON0JDjx7zJHNySGQdNXZqvASS0X6oz22/Qc4Ac2kgDiOybT19
BOTFIXNGMYutgCQzs+nsbz2ygDeP7EhUCPFBz5FOrVlCO7JccFlOSJV6krrtNP6xhqLdDcrzfkxj
+hz3ibElIqzcI6LxbkiSc6OG0KOL91WRuJThkW1oRzObCxPEq00KYR8v44+Fxfm6xfVLZYc8uksB
vShYBq+UxvmBtb8+ZIPOO7kmfSKXk9aPCf/SI43X4dHudF6MiZFyiB6fh5BKfDmUc53+yDtWPygW
c8T35LwiPX9vQM3AWNNWu3nukss4bu29K+PlsS3KahvMybxTpYyjftT7mww1+G62h+SslbhEyEps
rqVTlSdtxZMx1NdQAPtkuichldC8NayS3KrOb7/5mR5fx42bcnpHUwaDFt+BN8x3SMQQmetu89Kk
LQvhoEhxihqe6+0yuYxBLIddpu+y9iUlyA7J/vqwv9+9Ynbdm2Xsjng9yte4FWuKiZNm+7JYGhxJ
aX5F1k7xypnXebacfvpVJqq+Uprwz25Za/fmSAJ0P5nOrlO9ddA9UucNe6lCLx767SLKZlePnotn
RcMFBrQqkkPXYjQshkcPLD28v4Wm7ZJyYH9fymZlDo9NExC7h+fbvEhLzpEm43h60MrBkmGbT3i9
jjTP6wdT6FeIJYdH8ko7fEbagHJcoFEY6/zS0ozlWM5tjbtuzi97P+dpTmY+jfzd5skGkr5R1YJe
SPdrc9MjEL10VfCMvAZJ0xAzEfEaswyrSuovtSvuqsnkBDBRpmapPCGWTS7cHLtPVyz+1UAO+QGw
g3PhI0SPTOmGeoENsRbNcD/DKd0EWJW3qM/8K5Kub1x3yk5yHJxbf602g9Hjl3tvdfZZYjQRFaG3
N1lup1LeAw/ntLQEW4rS5bcIvOVKzkX9V+8pW4ujDIPdXkszJE/8VPtCWnR6rERbnVOrEjEp3NDV
Uv2SXkixGfOg34N/4IjTZgl7m5Y++35z6aJfQhaaTCd9SsaQaGUd62Kq9v7Qzq8Vdd+GsMsEiPfS
rRp5HGsoMdYB4Bi0YtPEBmdm1X+zSYWEcI868gQn1ozIkaRH02fzEZDBGAHpLpHn4XWa4za/6oS2
LRd40R1WwWuI0lYYV3l7GFUy7ZHhaZupnH7XrlJXa9z7MSdnfWu1jnFdeLa4N3PdPdbzyMJmynjn
m2Z8VxDFezK9oSagd6bXg5/O4a3irS9Z/h8JhizOajVnhOls4Adxi/7hvWf2Xu61bi1uWysvfy+x
xVAVQXJU9Wives11MXBi/sD3ZFwbE5cTmhkGQXtuvbPHFDCs7MJAeDzNT8Wsacelqfpt5Zjddc3S
vH8/Z3p6ReSTDjkharmRB0RJMPRNq68PAS/4t3iM0agxfr+S7ztkmy2HXtntoSGDtqMVbRIZTno3
b/mCym9v1TCdhNVM50yu77JJ0Za0tXU3rge4KtBp2zr1ts5cmQBi5U6Nvk+vNGMIgVhL+MH9bE2k
cTaNBjTdMB51zT1U+YTPq0b7SJ9ZeMzgZebfVkm9VsXrDHdKXPe7XiiNr5+n/i1SM96ZoNDNF3RO
NGz7rmPvbv8ve2e2HLXWZet3qXvtI2mpjaiqi1S2btJp4wa4URgbS0v9Ui89/fmU7L8KAwW1787F
iSAIwMaZqWZpzTnH+EYJxihomSTUDIZn/mUYFDONZR9ZzH31ya+XImsM54Q7wPG6u6ThX+elcRa5
U/MxaiKuQN/DLeg7s3XB8De+kFByXwBhtMfaT7tF0ufNKHq15lI2pQnReW7UF8tSvFwW0gHN0P3e
twgd7smX0268UuJOFPOi4TPm4lCGE6uvqbkd8c7C5P0YCHqtk5X2jraZ1Kh1xyQcWgTk6XhHUvRN
Ggo1B33Py62Q+/QfmDQ0r3qnkUVp2vKqlH7urR3FbsLTx9k9nOeM6PXM16IJtY86u94SL4tobkVX
qa9lbQ4IwuI4OyRWxUTIdIduFfdNKwMnMuWhaM2tLOz5qubtfGLlqdtVj+rzEAuvvCaJj5yHutI/
ywG0XYBFYbgcZ/Oh8Srrbs6qE+bJBxev5MNEnuuBdZSY6m7gzRu6ht0RBBrUDc53rK9MNhqbiUD3
Ndf6YkInbRMmT27UQVWa2joPEXELt7rDZpAeaODTVWoWLTUq1E8x/tcrI/WsbSxAQgg3dC7nMr6w
SARmEyHlR8+Nn5mis3ODYzfeTG6Jj8pU4PJGJBVpC23HivuJROoJSHliifpl9CqII1bkgJxu6S99
qZpEtaSzt+GxsAdsZKiOrFeuvdA/jLy/5JrEao/o+nIa924uoo8FrohjFMfVW+FXzrDVJhk/qRx5
6hPYz+UJ4I0W4rpR1B+9Pm60q3SY+2iDnj9XV+6Ya59j2bvrymiI74A4tsuazAtCrUTS5UY3uScu
CJTsLkxvGI+DYyRbM8nUdRLqyCIbyqEkkdltVng8vHkOpM+siAKSgBz9HIsti9nG6WzzavJyw18N
le8+Nz17efIYm7i5SIvCeswiXPJr0qnHG5q/fncK+yhWPmCkTKU7i47XozFlBT/PG9sHpD/sgGwx
y93glsUmUxQX/ZSGgULKydgoowKYdVGgwfRpVH7bP2TkRXuEXDrhTSVFd5MvPUxGiOVBabj2ur7j
T+ChLs1pZBedhxr3t5n33DpmXnLrnL8t0Q0Jcl215UHHLMT1EhvIQc57j2ppQSYYG3fnb21C9lvZ
1HG/94PjrX2LmEsEyMuoW7QnnLTeutZz48hDkzGUw1g0z6X6BIV/eGE9Hwj5pZTjMcwrhkvVHOUV
mwKv9J/0s8VmIDS5Cwpi9j516YR61B+l89bJxah93ktmxVIQFBGpbsIh3tlxCHbO1EjnuUB3/0gM
K9i8fEAZQNN1eAmlx1pnTVDY8e65cYwQ0+Ojd8v0uU0tlp2xctqKm6ry2w17lNRdu954a4VZc6NZ
bvsg7NDaOj7hpH4ckoaxLKlltaQBa1F1XiUtjtpAePBmriaQBBGQ7os5n42tnlbyqGZVhviVCibz
BgY8Zrh88jgaLGJ1ldo2/jzupzx+63qidztFN5jHwWlQuYbTpS4OeeyHe1YH9yEakF/GsuMhxUdc
sd2N9hreywut95MrrDQFrs4sIkA2N6+5ZzE7+n4/BonVGndl27UPnHaOH7vNdFMvMaZtOkchSsf8
NrfCeQ4EnOCLKta2Q2er67xtsiPmQP4QZc/nTogx2BTjjQ78Sk/DNU1YsfKMNHr1ocVfTx5OcnYx
evylkDoHpwll6GE15OC43nKJAeI4oUYQlyOK9m02Scm0lCOaDXbzYIwGM0M3dfY5T3Sqk6xf04Oy
7zBv7c+ndk7IhQ6IpA+zDZHEOsSNNv/isvH+0Bei3Mghf9KymHK1j5A2D4mRbywjce5zPTUO1H/4
tmed5kc6RpsScdoxidHpz+wQiOluediyDnJ9EPxubseUqiEfYkm5zRWcpDT1ohRBhTtJPDrnB8W3
J6oIhyRQjGAPeMALgifd8YBWY7rAdfkQaxIBvGXfJGpu0QM31rT2TEryoTe7q6EJXfj/Qtx2U12/
+Fbo3TWxSgVLAwfMUr72tXGZ8QfZMAts76Ph3g5WWh2jKWw3GibhaTUnUrzY0tT33ojyWfN1FN1V
rsYv2GxS+lo628SpC7Ot8hJJKHM/76040w8ejozN4I3pDVYMDMO6Jj+fGzRRpnGzQPJgXjUrd3rk
4cz5dB0nD8I+E1g/7CcLJbXEQWennzGLe+uG3BMSJOLJvmSSVbxmYxiezpe7wq1/W7K3AL293N1p
lvoB3RBx244ZjlKWCt0pw2htGsqBlKrREHCWEYNCiY55S9KEU44mucCxRF5/W47AxCGhnxnXcT+2
7mpoJfakbG4fnKVvvNMTLB5jSN59ayAcjtmU3UqLCOaVjdzVWJFri1BmpuyGZNq2UCbqqETmjZHr
k6+ntPnw7S1Xemjmn0dCSwL2tfHNeXWzGKvvYWN9wI/iHbECC7E9dwnPJRKdDkXimpsZp1BU9gP4
CkYUS3nH84hmYTtwF5oIKG69MsUUwFMyvIJv5d0OjKQf5vNCXOt86CKML5O21CV2ijFCJ2z4F5Y2
9pe61VbH0bTaNQ5m/mlWF6pU/Re7JqNbSKWfdL2Ot2WmpZ9sOdUHOVqbGsrkkeaYdld0hLKcO32V
mIeX1igSd8W1ll8PdlV/yqyabIeqjgK8UePdubPth3Z7CeCFogbO+6Bs69A6RXNznp11S2vr3JBE
rVY+ZVY8XjhNVFKITVqAiSDaaOXSImr6srlLm6Q4Zggsbnu/j3b62PXHDtnAznOXhbVy7Wf8g9ml
vjz48C11R4xfajXjxHtDPKTTFllIHPVobW2hs23s4buvs4Ed9Jjr+UlXWbnP2ylGBSP8FwIw6Nmg
8IOf0H0hrKE72FN5NMRsrN2uzQOUMyG7IsPbaniUbuGWcNHZil15703o+QnZiI+gPBC4EMZqB3Ar
zaCBVUkVD9oB/45t40iMWxHhMsm6V3yUkXUBlZhP043J8ILd075Mz72K83PejXqeUS4mvWzlKp1r
zXEzzsMiQSp9GQalb7sbnCbRbcUSvqN75NK80Ke787WEhtPYlj6eTwEa4kJ0fr0r6MEeGL16e0/Z
1UGFeXLwoTNCgtSvDL2P7/u0ep5kF1+xoWFThpHiarEIpVZvfmkqq33IloG8V7nWQQ99c4tTIb5m
7EXwRzZO9yneyPuQaevR99kYOIXwdnbSWhdgc0xIH97Rpai+8kvNfOV6kp9wpdqX5yv+Dz3xX3TE
FwSxZ+NuB4z4Y0dctYlXTmWL4M1ts3ua56/eLMuLZijSVW/YxUVd6t5uyOv8Tsb9U9/3CPFMzROY
pYvw6zcdpUKws8vAm5x+/+5+VuMwHPJ0BlsWjF9ste+nIzg9Ovbx6Xyjc70GKTKLlBw9+iRWbOZB
X6b4wbsCX5FeYdH802D3Z6mBh/QbpDCEdWQ54ofpWJjZhTO4yrrpI5nggfDH6tN5RaZLpW8Mmapr
PdYfhyJLqCLaSpxEVcZfUz0rrzM3l9vfH4xfjE0N1HUchyW+BIDV+4OB6aW09aFxbmSG/uas2JJj
gtbOGqpPjQibh9+/3i/GpggEYC+exR3MB9+/3sTKaeUMGm58Dv7eFmwRMJCUH/KspA+YC43GZGdt
MoI0Lmwysf80rflZ5UjdbaB+WUb+QvyIUdZqon6IfbBvUs0mJqAco32BL/BFgZBbQbxfG9MiRmJG
8NjPXnFtTt5946suSNLB2Ud13/9Bbv0LMQ7vyKZKdwzHNw3nhzMAT1WvROU4NxR9zkOdlBGSb5FE
2wpNJDthx32zLBpSxCDi7Z00aChpuzPiuMhXo+lUG6ON5RfoYsPLOC/zsn98wjhKHGrkWUz4f1Si
VJbItUi43o1lpEvTpLbogXY5262ly58CBX45r7ZncQEmJXpbv38Dv1A5o4RBV2gbyPqop3+YJLYj
jCIZd/aN1yfTXRNNFr2iNCinKb0swY5dYpKbt4YYw70cx2yXOtT9f7hufiHIQZVuMO4noNH3fpJ5
op0snRkFxsm3uwvEaQUN3bHd9XNIPx3ww0f40t4Ka2u0dLOtESDHbeqk3aUo4yhZZzVszMZsnrvI
KNZjV8jXhIH1jYP7c6XCeVjJ1KXG/P2h+3kSv5hSluEktwtD2B8urcwe2IpUbXJqFkECJY9722FQ
uLQqZ3msLX3jzv6jpub8Y99P4nk5ol7QpPPSCLXf3+NxwvZpbsz4hBU62jl2Vz0YsIcPg8azGwMq
uwyE2t5tlMZcrtSBaRQ0Pf0S1EHlCb6Jka+0JHMbyGDZ42RZH0Ju1FVlx9hoz3Ol81SqKBsKyIHt
Nj29KrBQSWyndLxXY0cHSJSuFeDE6PZhoi4HHbntusPzLVdDVOSPxblRNS3SfV1nR6rmab5kW9uu
aPp3d/GM5/PblvrbAAN0m7GeU2nu61JONz6cr5ffn6xfrIw++ifHtT2yOSGmvj9qee+ktTVysiw5
OFd2oaf7mPnTx5iMjiDP0v4Yl7GxnacqB/vUFH8Q3f3q5RHwoAhgZs+N/oNmICKPS1jDIE+NFmsX
ujLSb4UCvoV6Xw1lr60i4EtbdMAvVSrMPzyUz8z39xcNyUgsgIgwcROIHxPBpj70+3KIshNrL1fF
uSRVYB1ZDG02wIZnVZ/Opco46caxduPizQDUwxxPZWziymUIi7Fb7UpMeMO6zZhwrqquMSAKzFSM
E0gzXLRhzC7dakp10ORIi0Hpchd1ki8Bxum7AFdyOa9YB+oPoTZOTzP78A4bReZh/7OJUFtLe+RN
ETzDtKCMeWlkxNz0xdzWaXDu8XR1SIhP0RXIzpd2kIZU9CVd+jKxivKPMSkCDzDfwgtcfdPlNxmK
s8zK8OMjkpCL9P+fX1ueyTHClv8LRWVvA4gaajs9aZi+uhVOF2b3hogOdFiNvQH24kuhe5Ln7xRv
tCmy/nBx/bzlQtC5eIo80iyWXdf7azsagC1a5A6dojE0r6yU2gjQYm7EEDGWUjiDzDStkIt4F2wO
xB+kQT/vcajll8gXyMFcYT9CyR08l4SJJepUDw5FcxY7tPQyTz+6Dd0otxV44H5/vM807ndXMxWH
EJg9FgMVa+FyQL7TQMWpaWa51yW3tgSI2cWRJTApl2JLzmaxOW+zsJdVAZlmLdu6tg4yZbenuui0
jVvlfw/xzNrVIcL47YpxEUfMRchzFpOxcI6XQ4gRIpLz49kEhmpSv//9pzgnQ33/KbBeuJCd2Rga
LOU/LeSuGboV0S3dDeib6sqvTXVpW6pmBG99mKjOV1Q56RX8mRbbej6nL12qHmqDMoxpfgRdDfHA
gSER/L7zDrsMAfzTmjxBwM+vy6T4mKQ1dxC47/kzRWa5Gxd9RyQ8de/FYvia+sZ0Ot8+DF2Y6jhy
vhtZxF/9LFTbXHcUAovRHj/ns2k+pZ3bH1ImLZeFlONe92reoafE3gTbvDfSNNyqoXfWuIWLbd67
/k1oDGVgl4OzbqESbZhRVAYXpp/vSvJath4ymGe6jRbatSkDL8wgV+7O++Mi0YeT58KbA7X0qKFb
v0J7WePYhjSWW6xas31jAlvZMsH2V0h+tOfc5gHcIEbYgClhnNG2RrdLaz121i5NrMps07fY14qH
c5M4aiszvY7Gvnwwi0q/TMIcTwNynRcvNo1PMg/dA24etfVDVrpC2ab8w1X8432D/tRyiWRAGI+a
7Cc5r+0PxQTtQr9RBUNCbex40trLsmfZ+YYQ6fHbE/AfGZLvy5xf/778n5eymmoZxe1//vu7v13L
F4Lsyrf2t9+1+1oenyFV/PhN735y85/nL0dfy8UW/O4vS+3eTrfd13q6g1aafXsXf3/n//aLf/uJ
76fq63/82wt51+3y0yJZFu+sxiY7pP9z/pR///x3BuUDiYc/ffs3Z7KFyZhdOcUkkWBL3C3rzDdn
MvZjF0UaeSHLyWMd+m9jsvsXG3qWpH99kZ3A38Zk0/+L3GfbAZfMKo3nUfzbv97V6du6wAHjXPAu
//7792ZXFldWue/WD9xkjs1TBzkkMDX+8MPO3W3ZXYa9XqwVPdY5qOuGEqqwGVPNRXuIQ5ntQ8KG
/XVEQeysqrEe4j189wT9Cx4AVPZjbMe3rqHy9F5n1NWuSxAHFbMLdMBB1JQg7vSmodOGUsxPtm4x
RbSrBoATWybpAMLiws7dC2duRAxHqamF+typ3ELtUVZVF2Ch9LOLpEg169GasqbJSPuJlmQFpnTe
Ls5Q6ejMwSg30k6ft2RE6g6y5iELr7uos4ZN7ZuDWmMiHAXbjQyGGuDK5OTVDQzHWqoigXaICWsD
LbabHuJ8AdTB+ZgRNkC35HtYWaINxtHwLXEcoTZIDFkJQcS1qHrojFTq2u5cK73lgTFaDwu6LWeU
qpaOKBP2UqPdZrJ1u7CjkF5zXjnsfBOzsJNV1029BVLUjdydj1zjXgrSMej3u4iYTEI+j7CFC7UJ
wUlBHRshkPKe4+mmyaaHLLVLeq5kdD171djfGEkCpAJlvyjgYtRiCDxXK1+tcNAuCTZIvCCZK6hc
BvpEex2iXJZrhVYoX3sO9I+ARCEj3jaKHicHQyaQ6Yy5tKpdFFuzxpihUg+WMsBWmH3JzD7LzeYA
VChtN4yau+gty90O6Fale81WYHbwgqnLwnGjvNwF49g3EhqGcgskP2wmr4dIWOnWbq16gryWcjlF
UZczWvBxlMCki3BgATvVFeCQpkoOBLhGD3U0anNQATEnxQCZMAyNsCfEW9Oa8C52W3wVil1Ov/H8
zHsNl6INlHEF/bUpRRtfEblZ3FEBzVngKhF+HSGaPuZTWLcb1WkL78f3JxXUOY+xNQ3KstmwmsJb
Up33KdJ1bS8yZnS7sPCc+sLXwG3sHCTVam0ilHOA4sFZ2hZEsoMFFPWwlc6IXLZwx8g4eKBI9bUI
kcNR6zCVZC7e+/WWZpJ3N0HsuxZjhSnEL80c5VWECG1FD7TEgjo0DdPUPM5usngCUYMOCxRZzR5m
bRRTyfTTSut8BThYtbvRbb05iKxI71bNEJru9WTqBlPK0KvzQ5X31bOpu3YSCCNq3zzZJdHattOx
CvK5CZ+cdnKRfoyiephjuyPBwa4MLcj6djgmSQ2ttTKAqK7I6gmvLSPy7Fu4QikwgLi1TR7pCC5W
k0JWvMphGUNpiXvv2YcKAstAjEzeQFvJ5XZ3mg86RPJkM4S15a+zlots25vtPAUJMpHqeugGIJDs
GWS6zivNRkLqlNaDn7hmsxHAY6hMax9QXteIXGzrRvPSdTdM40to4jFco6IcGiC6VnsqYMJ+IVfQ
f60sBjKBTgTOteJSaDm6qQMQXYso9m0S7Z7SxAlhBKXmFAeNW02faA27NphwdBvBBLvwlOFgKNeD
E4LiS2ZklSvdrhoq4iwZaEZVooN5zierAqdOjHRl5zFMXcwYurVNEt4BDLyKEJMxbuej7AY/CcCW
Qa5hEKS3K+FHhLXZJgb21WQ5db7Py2i0ViX5jC/gvOi5K6MjnFQyTEoCH6Ddwrxscg58BKZp1bN6
HDOrdDlvwqzDrdRkvo1ix/yibEKdIQta4qNb+o6x8ubOvJwGuxaruVDNnRW6msZIgBHyyk4mchNE
zlIYVBhbzU0ResZdBs8Um4vX3jV6w4Q0EnKod8mYtnxUc9F4lZYx7ztiP/3VpENyD6hAIBbZc8du
PrPyELx6xGC34KiJlZkKIw6YvTdMTFqLa04MqYbkYhaBknO/MZP4puBJJVGqOcaidBEyfqgmKQ7u
svWezeQo4EtecbqizdTqt6kdDTexS4xSitC/yqL0bnQsfPYKHrlX3GVWI29gyK4LT4M+Aie/5SKo
pXnZTtUpHNS8kiRHM0bsT2KyN4WuLpzUZsjH3Eln5jG1zEhiUVWB7hjrocLAEdrlBapKptOzXPsN
5JyVaB55xsHIzcI7t/CSBzKlHqtolBudN+HosMDqrnuN9HEHnemRQcghlLGLQiblhULnxoColPr2
lwFhj9vCG6v7iTMSmtWeyplb1khhFSYhhYi2k3PyBewcNqS8C7SuvVBmY32tjHE7sZhcty4i2hG4
E70WPU8+WhEWWwcNStD2TXRwhhg2fvLFgFvHUHciVy/APEPq+FRwva/CrlP7uBbHdDCNVS2cINet
Sx57rHIIS/o8Mm/AinlbIQnxXKHbjTZWb0drAnW9W78gunlGec5zhQSq0dafXcyjAboYGLiU/NtI
Zpe4Hy5ayKIoymn5N9NNJvNbAkevNCgN2mqpkl+72r5OtTy5BCY43roFTxQqjRS0VHoatPGYdLj0
87501kZOQ9aakoeBQKZrTjuqbbd0rjDSL5Lucdh5RRStQI8XN6lu3caFL3e9DeNw56f1ziw0d69Z
6YPKswzJBU9emcWSRKfu0rTC+9rM/b2y0uvQD60PTQ8JCritcWt05CUNtrgda0QruTcUn5HG8dq5
8k6hxuMEehSs2JZHNfLrY+uBnAogg+ECswkV+ADjt3iz3am8srzS2KUwYLdTpzvXrTaih6ybVzOJ
BEKVYl1OBesOutOcuazZ+Aw61demhBNgkrnClN/K9/oUlR+caiCsYdQJPUDqt5r8Tp4S6peImyrr
j6WKEf3EOQBzH4H3ypPDKa1AYIo4vkfs8KRXrXZrsFUNmCjVGykrFHx9v8Lb+JJl7WcdrWKywolm
fdAivbxHZSm2CB/FKzDPh0TP54csRx5LWi/7l9mkZoObN1iy3xj5sBO9rwIVZ+k+qsTnjK3Eauys
105LAyA1K2VCsZZ+pH1wk4ynXp9hW58QExiMfivEFIexnXj/LntWWV6larCP2YxCyBTjdWPU3M2x
7Sc7NxXi0IIF01KnWWHyXJDr82HSqpLsPojxWAa2nuFmJ/JPzFdbZHdwBj9iLHiTiN5uNXpC96ad
Jp9pRBphd2AMiPRT2mqWfPiiMneqtJrikJS63ZUbFlRm8tzORfiF8WOln0zD7NNr00CvEgVeS338
prCWj3A5MQAJwJKq5Rx1NBHv6paeyQU6vaEnAjzu/ewtVNDa4fGG9dBuXLYK6NLHUk+K4qhouPn5
NhvcHi3yQqAvX5Cwt5XclO1kgD5jTyCK9GjPWidClAcSABplHhLUVWaCMVYrD9tZepvEolUfBOz0
Ef4NVpJhM+Tso8SFM82gtXd4MkvDuq9zzTCrk+fAMEuvSCPUi+KEOANTw6lPfTNNnkPodCpfN2Ef
vuk+NgcsbjDg5KZBnfbZipJxpeKmJg9jdAB3AQ9xxl0nKucOBzzbZR23wJaR0MCD3OlhqYGITDTx
kBRe9ZEBVqVvCjM29CfERJb2t4HyH9W8/7uC9reorv8Xq9rFk/g/V7XXzx24PNk170rb5f98K20d
8RckEoYuFKuY84ma/Vdpazt/UaQS5EaDDU7JOe3pb+gW4v6/hKBw9bHy8jtJ2f9V3IKq+stG8QFf
CKOWrdPY+CfVrbFMMf67uEX+7KMawEdmLj510nd+KG6hyyJ2S10avalrXGjKHR8cldQxFdKYo50Z
um1DsbNGX9nmq7ack+dBH9w3peLp8N2R+0Wl/b69en4rzMaWT0W1v3gI3ncbC39iX+rKCadt1Oxp
g85rV5Pd3q0yIKS5Fbe3qReFL+xT5z90lt+X+BB46Ne7NAeXE+EyvPyhs+sotPGNmMu1r8WPXmvM
aM7Hr8nobbkrxR9ejFP+7pDzYqBylo4UuVviJzgU7SLHJmOmWmcaGq0p7p5FpaV/cC7++kU8D6YJ
EBHsBu8PJvifOspsbRFhSuNAIE+/nl0hPvz+lC1Xx/dXj8VoDOwY80Q+is+87P2rVE3floXRteu0
L29tjbV9jNQ9joSvkTF/gpd68Pr8lNX+5veva5k/v7C3hCMwFyQxzTeXr3/XmS5J5tCiFpp+ZpNM
HWDQKqZtOnjqCTKq1W5Dcya6T5b6M1jyGYtK6d/HVpiKlerLMF93SZ5Q3ENCXAk1eA/gan0RUGqM
T1L01YzsTkOYq+WGNq9yxSx0jdq8hd85CoTjHj8NBuRq6Pq5DGpGpOFBLSajaWQ4dTCRZqAfNxuz
XJW1ZroruOuef/Cb2iUqqbZg/JK+oT0ScPpYc8iivag7B/VI27nGxk7oHkFPbwqqAsf+I63kp2uD
Ew15CjyS7hJic14Tvj94dlVqaR916xwfw7Wmh92mxkbyh8v8p3sKaQo4AnMhawnM3T9cgS2QuNxo
jXY96C3FeovBY9bDMWAaqG8pH4vg99fE+zEx9zBubW4qCCouC679I/3C0fIKYnbdrhkdcea6QqBA
VdY6qjC2gwhfRBFsPH//or/4kOBWBKv3Gehls/B/fx3C9nOJ1gsBqqbdqamrdN/GSCMH4Z8KhKV/
+Ii/OHFLWqSLPZwVm63c+1ebuTj62mBb5xKGyZRuMNadP9Z/+EznOda7u9qnCcu5Yw22eGg5P545
ozLlwMK1Huy0+LwEbNuUfxWRXKqU3r3XV2RiQf5az5GZ5gFml3xbSKtmJMdk9t4h/OlG4hn3vn38
/7/L+DefhfN/3mTsuuf2a/6cPX+/yVj+y7c9BtLUv0xjWX658DHrf7fJ0HzzL6QQjA09fqeFvew/
/t5lGO5fwGJ00A+GicGe7eZ/bTIM8RcbFkQXNrMTQ8el/k/2GKxw71Zrnun+eR6PLACxOIKKH57s
CBLTXhDIsLMUFX1RsdNH8kKvqmhPugRj3xp2TuhP9IZZuLhnWE8eQK/djqG7T5KpXptx1WytkQq2
6MzpEKK1OJipS4/Ma9wNTbXdUChUkVM05EFpiC8s/8V6suiQdtPwuUxg6UWookEndFeehJhta65N
J4UGiNd/LPKc/nY4PBvVoNPQ6qM3d/SwjYNECWiMv9m0ITdR4kAFp5yf3Srd9VX2oXA1IkF5wtPl
6yYs1R72ny7uTKw7og0xpGdxtS+aLtq2g34fGYlBQ4ZAhiz2vKfWV3q7ziKrkDt6YPRqXCN9mdqq
vZqMSdD6p5I1+3G6JTMn4rnRJEvVRvHrpWRGBSSmgfSV8uhWuN45ltfe0AC6k9UF/WO5Y/5orpMQ
1wv4Gp4nQ9VcdrYm3VUR44OMRW1/VmEncFO0+jUjsmOVYPYKjWRFxpGzmwstevNtjYq88v0jaBsi
V2iQRGs/MT+B2gcvVTYJ8HBi3KVVaBhxFSzxaPgY5fLaolrZWrllP0z59MB+yNwr9F3XRdzlB8IC
zOeyLrJorQinxY9sx5/R7pUBnmQyC4e0by5gwH7SB2d6tV3VXOHScw4NcvePpdKaL2apnvV5Kuib
0rMh9oO6Gq9SDd8onSnVOJr+kvyHhSHAkycPg635N34WswWwS3XhliFGp7xQ962pEesCkXCFbDNo
KjP7OFthfgCxTgFNfsil1wzOK+p/Osy1k77KuiM2qVV9Z97G6FO163ZQSQvq2GTpp1TNrzCHacnG
tuP0Yu55ngf9GPbIxGsaJOzIw4BaUhX7vtRC+gNelib77txzj7IsWWFkw4c6uHNQ2m57hXZcXJFE
eGfY5rix+z4OigIKXT3HXqDX3hODnKPvjbQ3xBTkVfYEW7Vc51P12IR+sxb19EFTCJDSTBBuUMYF
vSWVkhlDshiRTHrsTtNTpQtLfYRqUV7bSnj7tu7bjY2C+2nUBrmVhnRfPFIfqnVKXNAHpwFGkMPw
WUeRMz3p4dBsxyFvPyRDW1zluR3eE9Tr7xLNLZqgHm3v0qyXKM3E67cuPIK7tKzxXTYy/ygmblmo
IhhSdaweG7m08+mRDRrXQy7kthg87anMnfHUFSa4+clUKPFJyINW4JCPtOs1vdxXdnNb1+ObzrSO
XAIi5Vx0BitMhNl6Zhu0njEwXZDoI1fQkm6yMPyY6uNa6119rw03qnS79ciE4ODUjtyrOv/ajcMY
QEkhY4dNS55YtKkKwhFEQYcGmJsfWIU13hvZtCrChCZ4Tec3j7aMCrS7UEZHM2leQ120X9u4rrad
9I0Y+Y6V4pK6tFA/ag+0971YXtWRlmXNsbJSaZPAMxCVMm0a17JJxXJsTN3luhmIaACIdkngqHgR
dZq+ks3pfLTLwjmFDXFtSmE3qNvTDP0u6KIWN1LrjLh15myvFB2uaq6BZVCR4miX9kvbIhdNRt8h
ZbPakeLobzIa0itAg/1jE4fiWGikETaTE4QOwEqL9RHmwYj9oUjIw/HS+FPit+EN5sf+OpR5dI3m
OFMbk9S2bVxrzjHvmhbNoCa2djlfjYO8akP30uugGoxj8cWcxMGn37Hql2ZbxyzTlKM8hGH9gVwF
Y934+q09j5dhRSbhULV4h2yVBk0yjlstVelFqT6pkXQqYferqMraS0IBvVOdhXLTxVV/4yfE1Gk0
ZR6JzOroL+MNWumhipnOJFgdCYyycVAxeyh1/DSkueFGNjCQyU2YD+u5nl8y27odq4btOXS/nsFQ
Za4LGYu33rU3YOQcNpv9dLusmQH62OvZcnvmv8Yl5wsro4MPSxZ0kGEXdcxMY3p+qdq60jFuvEwj
1WXUx1d6ZdmW8ZVz8v8veefVHDeSdulfhAl4IG8LZeiqaCWRukGIlATvEki4X78P2LP9kSUuK7SX
uzMxEd0d00IBSKR533OeE03Gxdgl9y04xcCTU/VgIXQMKoXhtGZ7uJ4khabalNFZ0Ws4HnqvDozE
NAhu6/R78EHVXd+O7ioZm0cdq9Zl16Texouin8xT27HB6d3QcX+uRpmuPCUKmL9xM99DOvlK/pu3
LcsY9gxFzbnPv9HkJKSFYLi1RcsrGFG23UTmyHgcxy4AdYKhJSSuNpq+d3ORrIkNwEoT5vrWnYdd
4eUUX9GYIlLJNzHRV9edURCumX2BrxvtGiLoVrJpRiR5mU+tQUXU76MvIQodXnPrr6vMo9A7P879
kN33GD0hfQ/9VQ4d/Mzu25iAHhVvybUpiZJzp8ABfG+R+GIkZXWIRnVohVmQ4GL6lyJdIJUJ3reO
8MjLGLEZQRxkW4Q265ge+tzoMOGVF166SSaSciF0BfxEIsUa7ZYMBMmUQvyslYZYfo1D5rH9qFTb
bzM7pRno9fLSdDnkFCMTk4SaMHVZ+KDGeZsq+3GeKdgnvdY0d/GoUBPBwSXZiJxFaG2EOFjx4ggx
ARLEG0jZuvdVoyGz0yy/N2l0x373o23r8noS1XVpmFuTLUaWl1+Zuh1QdCbJFH1nbMaEAl8n43Rr
h+YZGH/7m9HBARja+GwUYk9mFuXclNSKftpblU1ObBSzArr7KmO2wTZJ8WBNKXqF4OE8kgim2feX
eKPLLSFVUO2+saz+6LHDpuaIY1FAqYJ2cYN6OMCPjPapczeT3hH4SQTvYi5yBTHAcbIZ6cVjY31R
xDXto16M99oQo0Dy75KetnrMaQSvYUXWaZvZbKJY7dx1PhI3yphn5oLJ9QL03Livu2zr5cs+jaMQ
JqfQ+eIMdbx2wmZaR5US94NZ8CwH8csRqtwrg85wP9ovIyGk22r05K0mVc8iEnb1dU26lyt8HVWh
svvBjNfoDJJ0Q6KKYW9qhSqvW1VVnMx73FumWnc+SR8wRzn87jMARmG6spwx9c410Q0D4isk7uf2
FKf9NyBiiXiZpnYyw39Oan91IPr/Umq0cPE+Oy8l5VEMwvIv/Pe05P3HtXxi4pdCI6xMfymN/aM2
0gznPzr0b1jkBuVQXecc878PS+Z/XOZuyLdAPW2d5uy/hyXvP4YQ/FP+I5DWm38nN3qNDfifw7fj
2cufxIGNCg0Kfc5n78/4KbwWZWGI0uQgf4x5X0aQXP3+F2KM2l3rSWHfOAaFpTWSOwo3sLP66jJh
OX52fFVM51mHP2n95vGdrMz+85uWmqzJ+R1ptXtUdyjYJevkR+/JlSPfDUryUz1MuQBvFmbfhYhA
yMIJfHQcZRgnSh7vCyz/vTQ6lcWtQNljUYC9LbDkg6mFvZfuyxqeFD1752ooQmKLgL3c0KyJnz+/
048uh8iD1IDl2OxZS7n8TWnMKkbOxXm69+0cp2Icy+IFXH/5PfSrZt17hffz8+stP//4bb+93nJy
fns9ICpScT3DnOONn+n1Odstfeen/O3nV3pfO/rnQXJP6PJ1CrYkEL6/EkEEdTXNlPtyDoopfdDz
NJ76v0JE//ciLjMlqRS+Q7/j/UW0NhXKbZN95aP9Aq5j/JZNIklqa/NzgtybZ9W4w1rmrnni7t4X
ov97YaD0NP7xt1DMeH/hNptpqS1LikkpPKhL29paGXGB/uz4kOpUfznmog+KzGVfnlbNqWLnh0+X
euoCbsTcYx59IYJtWuboXJ+1a1PLZNhFAxuYz1/hB4PTQJHtmJQ3UbUey7EzAnYw6cZEXrF3V/qk
7QyOS8SKZfEeslZ38/nlXuvAR4PToKpKgZ3LmSjf3z9U1AgZrahoz/G5upRjrT0u1JqbSrfCW9+k
5ymmot0Rdc7eSWV6y57Rzr0Art60/fynfPCZ8Dku/2UIUzg8er192TNrhtG+UwtOh6judaggoilB
xtxfX8lCyEcIDsk2uHqXF/3mg1Qk1ZZokq+QV0WP1pik51LMLj7kND37/EqvH8PR46UujoAQsiTl
uz946qSWhuDRrkAYGA8dj/I7dSX/GTEBMfODF7lfISYjjVKoDX6EGpXeYErr4fvnP+ODL4fmI3eL
Qt5m5Tt6tKOTOGXtGldmrSakES2arzpW9r6es3pT6DRPJoMwypks+XNCdNu/cjW8fri03JD+sK44
LK3Lm3/zvIsZShV4qqsK5AEKd9FtsxyFBUw1CWiujM4/v9uPHrpt0CkQqI0NOrMs/m+vpwTEOmyd
V5DuaQYUMqPwqNAHUEZqPPWIgGC8kiRsfEs031ii0axvMmVb+PnP+Oihv/0VR6OMiT6ELWReSaC2
1Dmm6CDS0Aq01HRvdafVb8t06ndTJepdZ4n4xMj7YLKyDRoJrsWgc/1jX7NbZnEyzMZVh9vhIuNk
cGb0MIVO3OMH36zN0mbAFYZ/zsz4/kmT5xrqdW1caaHebUKnN3ddXOhBa5TdPxFg/0eJ9pH59J9B
ZDmYrkx2aFQSl8f9ZhB50dxrTm9cCWIjXUxXZJYTXhrDArRQva7COJL7SQdGl5iE1ZV2m105KSJT
aC5O8+ANVXXAEWIdxnzAzGw6EhvP5y98mSqPvnW06CYQ2YUpq+tHw84v21iznfEK2MF0NcjW3hil
yG/os7i7KYrHu5mw5l9h5dWnBvzyJ7+/8lLAp79NY5u18di0JOJO6xvNvQRwlF2TFIrSL7HVxu3d
dqc7hCZS/IMRkyKBTMtkuuU3FOdo0Kqt58oSEavuDyd2CR98hKjc8WLg5kTnQM7H+/dlYW2s6BJc
9rLKtyHcyj0FY3EPH9Bcu14c3UnPU2e4ZmhaG4OxTZTTf/38hXywuBlo+ukasp+1TIzj739DSsFD
VKV3iWe+3VcGkVVmFIYHp5XaWjpeeafZtb2j3mlejDal26K0yhsXQ01w4of8+Z28PglBI53TInaG
ox+iRqs3lH0ZFm36M3Sdeh054zk2ZfKJ4frVwVRQPokAJZ5Z+Px+11ZoPdpSEF8QW/N5jElixRFf
Epo02ae+rA9Gz+J5WE5KKESc4y+LqlLBA7QuseVEWiBU7KzVNNl0uEe1b4ofoU5jhE1WCQqwDznz
635AjGZ1GZIQ3yDE7Se6Wv8e5T44i3xwQDIQNBgkxfGzPNc7el6R3Y1aNumXFvLFkCp/Ud/MSSvX
pMF5QVTX+d1Enz1Qqv0RU6ZCqlWJ87CvpttYEqByYmfy0Vjm54DSYqqjv+Usbek3c089tClCVOsy
Qsa5k+DNkHyOBmGsUJ42c9XVDzaprXdjr8m1XZcHjYLLX08uPBFadah3lhnQPvqcVIcBDurmpd53
3jZJ8g5WktKzdQe18ElNLgB3o33KIH2fWEiOOsXLxMuVuabvsfddzqvvbz4pbaXnkKHTsm3ObA1c
B7HwHuX9XL9F9WF8N0Zf/hJFzISc6Ul4Dpb33Et9vO88nnVRiO7E3PLnRAuwnedA6xKZDc3G978o
L7UxlHN6mcAL/6FLg6E6I+tcuVlkI5fu3Am8EFu8MzeUav350PxzXXXAsi6zCY+CfsLRUNBigEmW
SC99o07vOtCuuzI3s+fPL2J8eBXb4gJ0dYmnONoxQe6piX+PL2d0r4fJbftz5IVZ0Ms+4f48e0u9
2tulVMDXYYYYvnBqC/UwMt51rqz5qeoAMeAPaqLN57/sg0fPUqMTPQI0horI0WDIwzqn5Blf8nTM
s7EyikMB8mAbjuQh+lg7VlMVIsVX4Ymp/L3wYxmEi+GaUy0XR9RiHT32rLOgYRXahe9mfo7IEyln
UA99CSFLoaAE2BNGDLghGk+d+l6Pde8XV866yw6HPTwL7PEtI0j27XmML+EAV1dWo0EBHxIwz6nx
ta1Iju3QakIzHW+jvnEvh4Feg0Oi6lbjOIGTQmY3simSIHfC7t6zm2thlPPtbDhyXzQ9acd99CJ1
9aCGFJpgGqJTrhsR4EDTNi5/e2Kv4PJtvL8bD02VzXrIboEN2zLy3kxlHgHNzKneBUlgfB+5lD5J
s6G1k04jqg02ouj28xHz51BeLoiQi4mTU5d79OYYLoSP2+7F6IloExEatM2y5pQu6IO74qvU0UzC
/+CEc3QRHYvWTMTgBRrc8Kb38FSsmjKC+2ssbbthjrX7z+/qzwXdY6OHbZEPdJmPjz5QSKmSXYe8
gFy52BvGfoP/zt1qTnkq8YetytEro0bFlpdyIe+NG7SOvjki2+A+5e7GnBfVWxM5ZhW0kV5+00uX
PoWf9E69csNi/mbWzFyrmUFnwgYnM/jcbUP0BYPBltfRWutMH7LZPKNMLeNgHptYbZQ7pdfGQIt2
jY7Y3eWeGMPzop2qn6qai1/QwNvmfrLNbA5sVYfEJje59XWQeXbVW514aekdEktsxPUPY7S9boVQ
uxs2xAI5SKXpe7/IWnmgzMNYAVCEkokGoZ4VZ96O2DNTmQjt5Vg4G4G5Lgpg6eWAWsz5qjCaoUWV
ZC2SdUiBIQsu+lZAmXl2QxfZz1Yu9qIXPn75u8lpIRIrgAw/qYYMH1Su8t90UsZuHVuT+6vy0vSO
E6r+uy1H8xabTh6t4pqeQxCZhvFcdgaNbi3DJb3yKF/9SCvX7Fd0ncPvdmFMxNeUeW6tw0FPL4FH
ZreKbq6/wpeuPVAEMONdmOeoUdIEWvwlCJaKTglIDFpM5lgMkACFWo1amPLwKiyXXQ1WM1XoEcy0
0X5JDj9fugom+ioeXaxlTT0Z/cYr884grAWr2xYu4zeT7mu/FsbS5kvjqGk2DagInIhWKnpaUamX
0I9cMLyFCp3fVgzJTMci8CjLrBvWFgulT5R6yb9StbOwAz2ZJgdVIq5PusjWcFlpNp4dRbW3DTo9
72f8bmGDTtet6cI4ZUzvo5zo57YlS+EaEdhw1raFhXS4odu9rvC84FVvnPAayAS6GQy+SbPOyN65
QXOhxTtJU/+iS2WPembCHhfQ1iJPO6vhQdO2bPNoE7oRiPc4y+px64Sp760Ty6WBp7AP7GKktS9O
aiY2IomOsdWiz6dHRb7FVz4Gjb6z7kzIfRzZdhu0mNO5hSvuiW2ViXgla8Jn5cTLiykjDeo1MUDn
yvTkV6ZG8PzRhAAUakb8CMZllJsMQehPt2S1JZagse8kPjJvHRK2irxynsaJJ6nPS71qsTepcXLu
MbdpT4ABuLyi75rSeSNcIfeb3Nn1WAT1lezI4jiLeimSiyQW2GvjLMV0obUKK2fYeRpYTi+bXmo3
ASaD7YbsASPCApMMWa5BtptBIOYySjAlV3OtByBByZttGULq0k4TIN1R6rFBF8hoyt1QjZCtifce
8iCUBdulAqtdEdR4RCFCFoVSi0wnxDFbVwJzMRKpZzftPR06qBd/92bH6nhdFk1fIfvoyh70eSfA
Z9NWd7rwKST0E4hsGeXXuKx8+vVVYcCB92P7ysoFvtChdKLm3Kgc62yUkwsjykEZtpknrSgwUJfy
sgJ21tAFb+N+g4YjfLbdKK03VqZjZowkwLz1QjPtzsyq7p5C30+7azrJw50zgrEImjAhPtriQUaU
BfzwK9mOyRAgDG3wSQ967eO3S5huwkE12Vpie2XrMPujTz6rrxfrLumBXMpCh5Ldt65XbFgwxUsN
yAXS1wwHdUMoT+FfZVOtgRWFdD2t0txgy0+AVQ+0pfafowZkIb3SPn2Zvcy8KPTGf7BSG20l2lap
ryr8KAgQwhnvkGzcvg2yLDK9ABtje++6iSehMFEmWHWGn1oUy5BTQfKF9AafftlmJ4mpviQqc7IA
LESZUvNO2Zco/K+HudDmL2T5MPlEvVmcRYSP+pzqBu23l9jOFAy2mxgr1xm12zQcOV65ExttAkmY
fkmhaPu9mjTUbU1dVbeu1cLs80YxfNONfnjCu2XueVKOiVkOCx8voL+LIPDeQ+HXrMAvSix0RUQe
36YqKjvd+G4qsDxbY4vFE2lMuTWjxLsXnGm91VzRSwhaKzWvIP3MT0KxASOeIg/VChcUdKUMWZ7+
irnG1ZkMjbta4ioKdH+sLMEwhNZPxx+SvZWWKLAm7rA+Q6Qe3yN7rb+1yWw+93o1vozYAN2NG2vF
F0+FTES4d79qrj0cIivEnhsVpeZuylZ31Sq1MS2uEmAhYZBPjVNvu2TQb/XYwT5J4DhvRnijg/+w
tgVvI2rR07At124q38REC8hxOEsgo30z7d74RUE2vMlppk0rVx/dO7Af6IgI9vDorrHTvsoBbHG4
lnPi7djc12BGhpm1klAvOKazrje/B5094hlzb19hyzJUitE8RxqfdG1WrKAjetW6VjKDXOg4w6OA
k+dseuDV+TlEyPSxSUXWIwWLVXc+IeaUl1gatYcJheRGa5QV73IytjqQpyIVK7Ms8y+Z0ZMvTr6E
ew3mNif4rqgjfNWj3hmQwT0fdbJfpAx6NRlXbF0o26dAvGQAp5O5G2GcdFadFspsZUOv/TXSuCkX
hkkeBdNsS4XwBerQeT1m5cUMQbJHy55dY59Nhl+O26szgxUHPZ6ulwq1jGVmIIutqglApvrX4N1Q
9utWxJRuZRjlbK3ImjVbIuT6TWlNGeZEt3/KEHqdD2aL4bGBpl8GY29ALc2LBi2paWY/geotmpd4
FGrr5+DdVpK47hB4dKHuOHPP6ZqL5/D+lFO8tG4/Dlvbk327HyYHbVOUC/cMtlOL8BPPi8WEljsv
8RxGh25265chAam26sER3NqFpz1XWJpx5c+knKxbrZZy1ZGFhrwH8lCHp7ppmHBEeo8UZzwUzPL0
tNi1sygoBB8rGUbIGOcm1y90ziTzRRgStPKtqJwxI3wyFuo8xDPZEGMhQyJ3nFCz9wbzDztDuMDt
jW0baOcsRIAEHOgwWQZiblXaI8Upc2uT1R14NxP7BR9snlZgZhTV800sZvUVsi47i74BskPqaJZt
cteRj22D9RA0hhelW0mQ17dEl+5PNxySMih7Nj/owBLzp6284RY/hsQaaubkndiOdG/70DOYAQvM
yRAmCh1hUckTDEKf3fQKohbLuQ9LDPyiFxlsi3zLeUS0El9Nkevfz3M03U8UXh/wTdvOuVbWglWU
Ae/hmAtx1/nd2DsBcrf6stNTmaw9ImS/2VM2/XJwDpJl01vOw9jG44Mg4yPB1OEz/80whfqVp9ch
Ib2JMWxFobrwrsH3PDAtOVD6TVR7TTBYc5tAT/frPii9VBjbZXu919gr1MGYlsvaU8n+1hum+Huh
Nd0apJa9R83dbsAHdPGOHT1zyjC0frpCr2weNDH0M45RkelBxj/5TjChHNfxqPvjBtGOA2ej7x9m
Ry+a81S32xrd7YQ72KmAMOhjUu5SVLzzBts0hYDQjG1Ckyo7/AXsv7jDbBVvapv42lUXkQux1oeZ
ddJi+hwCJEuFG9jphO0bYWcttnPRafHWzgfD2GAvzWY2ukr8NtoGsAU04wKVdwX9YwUrqTP2IrNN
mJACdn9Qkm6FokEhDF9Nc+jcl4Ryf6lj/q0tukxSMXoIeU8w1DQyJVqvKS79MJogsHTJZAQUR52f
6VSlP7CaoDtzPd7Jmrz19pntrtAD0cLI23bIi9ugry3eST75lcKKYnuPlZZQFIBrXTzoTeGwTevZ
sSM3ohy90d0wwig5GHvax/P3EXL1V7srrQs/x2ES1OYw3YlC+n1Q9a3auSNS9BVovobtz9RPO5ey
aXhm9e1DX6ViZ2myMIIEo2e1s6SpbQjXaqw9/hjOCWSlp2d14vhXrLd4V1eJ7rHFxkWi2Aul/aIk
o7lR3aHd7B9KaBUuwRf6jAp8yLrnwq76Jxj/013BoMrXpejISYNyVJVr0ZSde8b0GrL1mwydXCIi
CC5pwyB9FpSbeftTDaI6He3xp4QokK5iux33M5kz86Zu2/7JivpIW6UGJt9xijJG9GjV27qZQh4w
Gvd7DRh9DsRmyg50pPPfHvD0YY0FzH6sTKcHxJYYKZQboyodcjrGcVhr9TQOZ9IjXITjVYMwq2qk
kIFfN+SFafnYUEwUY+euLWA6Ng59x0WLFuvTFcBBUPzkJznZNixDbFJzjp3LIbjmFyUtr8cw77qo
6nGAP8KUUPbOG/Twd2705rljTei0Suajp6UpcYg7RF7nvIVhw/xeRpvYNMevQvJpt3lbXPtRrqJA
znY8XFm+lt+HESfgM6/xAYBZokfqmYF8A5iMQBxmy0R8Vaai51i2ehTYhGO4axEj6Fi1duS0gSCC
PsDljmDNNQvtRkHW6lZNxKlmzSFn+D1nUlNbORlaHiAIGfD8IkV8Kvkn+2lo2ruWVNAbYDEdJX+s
N/aqcUPx2ComiW3ddp6BxK3C4U4uFFz/OVLaI3olIlVJhdCt7WDpxe/MK7WHJvVTnp3ykpztEu4t
RPF5smxCDT8LhIPfOLCsfOG/pOzVNsDGVL/VCqDHDk7jeCvhYfp82gkK4oJd6bLns9lmt2Xs9HtZ
O+mwAXc5i6BTsfhum5LkG2ovNSpaUsiuIyKDcM41PuLSVJf1YWaO1/CyJ5wpq1GbnmDzNBaYi9Gv
tkOV+g8SDbXcGrEZfXkt2PyVjO7/UfeyoGD0b3dloYO9Y3Lt1CKUw9fQgmx9ay6ik/GvXg4z0FIQ
xMOD7I0uB4bjf/Vy7n9o7aJgRqfGX+ByfieYW8DZNHwwGBk4Nf8VzOFuFsjICHeiIIOU5W+8Rce1
X8sls+S1jUcnm1b2UclyBHjcG2F6HZFRNAUu0QDaSpqlvmPfTi4jaURf9Fwa2omOyx9dn+W6AE4F
rQ93Kfof1fg4yUDBr5Nrwi3YcO57p4VoQbihHK6I5vtl5+aGUIocBHL2+OYNfdT/Wvpbb6u0XBoR
E3VFlDmoGI/B31PoNTnaous+seRlkdZNv0lpfG9FmhhdALQnjvYLp3zL54/AnfbgMKCPl6y7J37J
Ulw8+iVIISngoskBIXDcQqWpFLloXK8TlFfsCsGZ5es2J/ePqmpkwBttZ4PjqlsaxA/K1lulRcOe
yBA5OQkRVftLM9U4E7luWzcn3tAHA4Pymc14hQJLU+BIElCKTHOZfQ6ogw0qiznAtTVt3OLLNHbj
tDEQyFWXiHzKev35U1n+4OOHgniEEjAWTRxbRw0oYBs20IfoWmcMPFewLZ5H8EEL2yW5yI3C+NYX
jnejiab6qrtpFHx+9WXc/XF1RNLLHUMQOPajAprhcNeKQxqB/gaq1T3TrIq3UWdGu8+vdFy7Zxja
uAbpQDEU/0EUvG0WgDsZm1kjgzC29C8++70zo1DGiYt8dDsYFLERc7Siy3r0efcVdoQIG0oU2tjl
7Wj8Mka6vumarvvy97fj8x2jc0MQQ+QvD/ZN7yPvTTbtVnatDFc9NK3bXHtkQZxosHx0OzjWUR2A
AKfdsQzaNxdZijImQD20+9DTWHHj4ly3KRqmcEdO6Ko+ej1iESM7TBPIMY8aAxXVDwMc2DWVA7Xp
OxQwVF6UGk+Mtw8vQxN+USQy3I7zkZdkO6/LEh5WNj+kFAGu2gQjz+fv5g+tBmONugNOcr5m3JT+
0gV589yGuopqahLXgFPIG2u8pi+3JcRFjsWefOQs3t1zFMcZQ0Ef9lab+oVPAcY0OPCERHid+D0f
3DQ0UT4vOi+oaY9vGiJd5RS5f2i7Up5n0ayf9Vo2bj6/6eWejr5kplZUar5JYx7L9/t7rovckmFj
HEyzp22gKHqxpf8G+Od5FPKEzOODG3I5ty5yCgQMtn40Z3mdUyBUJKYsxFdLCWxaUzpxTi0Xy59y
dEdIgxcWLy3GhYL//o7SMiYAJTcPHJEofLYEvhUSxwaDi5qMrbeUaE17Y1a4JgjDSZ1Hh9TmjbSR
SM5KC8+pIoYPACPTe6hOuGWkLtmkanRuHBolJ2ae5ccc/1gPzalgsV1wy0eP31Zm3cBxO8Bw0q7n
qq+faTosRYjFAjhFOt0y3bn7/JV/sHSwbvzPNY/moC4GHpx29iE1+U1BMrAHJ46nuKx9miGxBe6e
gNSOM47h5NOV27raX/Zj+c7QvCMSRwGP9+BYxUyJWSRMKoSrd+MGwUq7H+M4OTHY/hCNLFdh9wTp
xdXpqR1HRQDdatAA6gf2FZa1UWOFnwY0kV2tzFn0j07Rxk8ah897JSZ2NLNV+nhdXb/c2Dj2onVh
5a62UtpCyfr8BfyhrVh+Gh+dz+S89FSPF+/ZIM1aNDbRcsJfh8SK3Bldkj9XcWpuOJwlXxsLc4XR
trRLWMfHxxGm8IYgwIS/EuImCUcDwGc3nJhm/1A4vv4wNjIY/Nlm04p6/+30MxhjvJAHjMfGhRdX
ZhrA0u8v2r61z6juJfeKDsiTW44oteWQfKO7BHMxof9qrHL28Bs3kub5WJfZBVqJ+uHzB/fRBIL6
x1r0R4uM+OjnUYptdY4JB0065a4tKXynJJjtP7/IBzMix3IaSqC8eUfHqye2yCjJov5Q1EafrZvO
jr8UeorNcQ47e1umY3Fiuf5o3fEcKgFUPRkOOBreP/V67gfDNtrDqKvu0ugy0piy1P4u3cG8GWQ5
UgQ14sX7plMqshNjPIPY1N+HMzrQE0PzgyfMJ2ny2fiIpa1j1VtWgV2PfXnII1oRc6J+6xhyTuwZ
PrxflATs5lAicgY8ut+uNC1YCu2hkKYTDH6aE9fSyp2qYuuOcK+BpZeuJxuJkJakQqxNjWHq4k0p
oTl+/rI/WCy8ZdviosGnNHG8/MlO0l3T5GGIOSsUkMJRBfwafP05rETgzvOu9U5K+T56xkxvFgsg
SnT6+u9fd1b75FhW9cEaKIRRfKc1BSScjgLoekCd53ZZEzUymVdjPn/TlnnSUrfO1IGvqL5Hy57j
82fw4e9ZJiKGPDybYy3bDMChF115EHMkzxneVPQmxzuxLP95EaBXNuvO6w7APjZYaWWE0axqDsVo
xl+wIrQPRly5f30nC5jHZEj5nBkIFXj/ZCtSSIvGGXCD2/KFcGGoCA4M288f15+7ay6CiJYvloIV
E8T7i5SaqDTHHQ6dPpj4Q+fuHPQT9rkUp3Bx4nM0/pyMOJSAkKC+gRUHhfv7i00uIXF2LA9eDnlq
hbciuo3xUny1cEXPm4GScWDWqQVOo1DnIyeXH5Nhxhf4L/ZRmyPy1bxe0ELsRhr4QzfRLmmtth7W
nz+TPwoVPG40Qrpg9LBm/TlvOE44QUE9VOlI1iU4N2Ne66JPLslOoQPjt06CJ1mIwlq5Azb9lUtR
9AwmufN38CK2lfwSzgkeZCFqNuLY2JhZY+7HzXRwM7gWbENxl+uJfuK9HI+B5USKMNLBv8k8xn0f
vRbfj7QuUoehJMZEDumwp+NBMmuZngq8Wpa0txvE1yst597FD8k54OhKQKWtgYIk300nb8mLosOM
69S7SAZhbZMWQIg+ud4OFvytLPv4hlxi7RfIF3FRe838cOI1Lx/QJ79GHImiE8z9SPa7Q2K37Z5F
pLxpzEHd6DrwZs12N000xV9ylxaImuaLOqr67eSPxpkHvRO0gImi+sQnv9z/Z7/o6AMZp5k401Ae
6NHpDcUh4ydZt/ntMMATBTgOPwV59wbr2tI5af52VlveDmgzy6fSiLVILG/vzYmRZCpfJU578AoD
wHvTgR5tneLEhHN8Rni9CFMNLhpYfuIYxxVi5EfpxhCoO5PgWzfEJjbtTTlirECnMQ3leCp3b3lq
x0/VMigdUD+liOAfvWdwEWC0u+bQtpjVV+NgmlfI8eZ7X1QET5tGp1CM6VXE9sBP7hbujbHm0Gw7
K8uoyJE+Mew++ggINOOT5ijssS15/5gRVnSOAbYkNSNxOfcFxbwEMimJMKn2yPyGloSjxrkobT0A
MwJ3D+XOloNBeVMVdfPjxM85npSXF8K+xYKuiL2J/7z/OQCR/cq1ukPXT5q2Nqu4fTKS1qNDw64y
DVQphn3VTG2zGSkFJcA+avdXHU1dc6HVCf2I2fZ7Z6VBcN6lCcnoNKOQtlzYRZP9OvFbP3qTTMxM
iUyGbHOO5g9WDaQnVXHoIf3PqJhsNw58dIu8rwHB8SrPOo0iRkRKL51MvbtRTuT9suaBky9vsnBP
rBTH+4Dl2S3HMp+3CT/vePWUCEkjt68PhgaiFzmDPuxc+lX9/82QQRyOWYEAB9Sryzt882XmvlUi
zlvu2yo58TGbk14prJxNVVYSoJ4V1XnZVNa86l2F4GuOodGv68bKD0kYNeQClwNduc/fxgfLBiBJ
Tn4mDcTlTPr+R/kdUIfZF/vWn8RVVNr5LTSK+DtRrMP951f64DELIpsx37FJ4X9HH7AXh8B/cm1f
TYQ320Xhbsas0U5MEx98B1QZwfjgRKb3coxeJIi2C5Xp72up7DMy1tW6pFx8i2ASjYjoy/zs85v6
YJeB5RuepMEGjHis4/1dOYf9Al/et4nZPtLNI2RoLgcwU4OvUBe0MTTOLYpS0GIipdHObDRMP8s+
pCn/+U9h3uFdvZsi2ZPRb4KPy5ZD0CN5/y45PcFWUfXeiu0ZbPzQY3Sw6DM8jnKGUWB1wxfcI3Qj
4ozd14sN70MPQLJ07c1I6Qq5V2THzj4tQhQyhfBQy8yvyplCRHO2M41q1r7pWuvNF9MitIERjeZG
vOpvFG3RGaHUostB6TwejLnO7pvUaV7oB6DgAehboJKefZQ93qvKxx41BI3Eu2jPIL6yWxSgKIJi
1sSXjjbyoRrG6cUh5NjeVK86oiHJvTN0pIu6qMjGdt+9qo6aRYA0vWqRulddUvUqUXpVK4lX5ZKh
zFBtdS9SUzAv4iavNNE5DYvkCX5TVQb9qxJKZ/NCYkk1PNWvSqnE1FBNIUzMEfri1f1O5Bq6KiyX
NLiiefavk1flFRdHhVX9o8gCBKBWYrQU/Bm6VQiF0ngJOWhcFAscm5nSdqIWRr0Z/Ana0roj4Tp5
6TK9HFGws4qsY2mznqC1mErM/L42kVYs/WIHsh65JJLKOHNIIoDXABaQU7MWeJql/DOJEdPZh76L
jHkSYzJuQ6WJ8UaUvb8jC5b/u7Blp84IhjV+kyCMXqGzBuDe/ZyV86oL8e6v9GV6Xvk10rcVgSDz
obCajMW1c5sMzY5h+mvp5sDC7SyvnFVoMEi/dOkAHSwF8PVg9g4GI0Gci7uqQuThiMM5eK6a2XWa
jdVFaJD7Fi3ZehYRMJrCYtk03dy8heZmGgd0GLBi+7AnCr1wWiPfzK1S8szg5T5laRv5QWfGqJ61
uChDknI62o/QqOJ25YnE+NVq1HLDWRu/V8rM5wtUlwADIjuUL0QftPOhSSa47xgfO5j6UVfd/y/2
zmRHcmPN0q9y0XsmOA9AVy9IH2MePMYNkZERwZk00kgzkk/fn0vqgqTbXRe1qEUBvRIEKTI93J1m
/3DOd8Y66yRqgJAsktEpQXkgBvXultGuHrK1R/tmLjVihglpTxunEa6NpBuiDoSfAoqVRKmQaMdk
qNEhek4574Duo+RqBkfZqOkZpYLBW1C3T9paoi1h7c0AEspwnSu7nsppI7oy++mO+WjuALAHj52/
zCdnsf0GqmGZn7lxZCnFMwkaJ3OWAEYHsypyZOpS3alUq3urYzEXT1z9zbbAEPDpk9di7QYV2fhw
CnUZeI7YOzXkxForeegyJ3fgSfLHJH2U+rHWonzygwV5aToN+YnoI+sqcFzjsvezvI0D9JzI50Mx
+cfOaMcT+rzidh5TcARFXvQ67hkWPY/EVsD+mvOo3k6rJshkzXqZbYSr5j/M5P9fvvA/WKz/6fT/
v8gXlp8tNeLXbyFnx89/+/0H/uD8eP4Pl+qB2abLhUSVykXxB+fHtwgPs1EscE/8jkX9d91C+OPM
umDbwcVxXmuelzuENYw5f/gPfuCMBeLZprbkhvnPKBeAkvz1osIe5LCBYs4eEkEPCPxcIf6pEjqb
F/2K1pAhv2os4JNOAH6yIksKywu6HmT25fquVst9WkVunTO92PGTDdODu9TzqB41ScF9vFiV8y7z
sLgzibAhxydH4LNUq/OpVxHZG5m1Fz1qxwfEtST9oYzSKu6Mfr50hNXCO3VUhvCYuigx2hVJGobS
K4t4G6jN8+A9zxWmhFisbafjsBbaSwJ3cYm7rCzJC14z81FnZiTOS5vsVfL1v+FJKJwNoUrWuDPH
jN8oIEvkFQ1vqjcuCzsQgbMZ/BzcKbvvyaZSCEmd6otql6dr4KmE3DlXw7Qt9UhBPiBgIWFwrpMF
e4KKuQ9Dd29AwbzsbVJYNo1N278RdeOPKHT5y7aW3VFL+9rK3kaZTddqzOqKkzzC7a6yBjewBbN4
7+daosInmQs3qjJuEVq79U4GI/Iou+fKiKuAmQmGmchTlFH1zBImKxvvKFbTPtB2B+JGn7O/4syb
gzcLuwParyATxiaVVZQfDawNTUyoY3lWPGsYttxuhZfIfpD5fqS3Ogg/qLyjo73HqlPpg4HIfNpr
yWUGsHC0Howmz2qGr2Fwjf0GAKseA29CQhGsT9mQBi5tVh4eTf8s7CvRp6HjM9JliQ3C4MuE91C0
Maki0Yc/zM4Z9eaNHxaJkxgiKkuog41s9JEFOMg7dG7qhIsEEZxFsMxOZFOfEsBUhok9oeBrK8Zb
Gr5ZDGRNXKtGE5NGJBXf49kIrO/QcAzOTspb+Cw9qxLe7TpF9aUjo0StZ7t9gr3HX6gllCMIwDbM
W3R6yydRVt2XIvLlm/Ba89YflrUnQcx2MDuA9MSOouu8Z2RQR3Ns4zbmI+uX4iP3NbjUwSb7OCZR
Q73DWhXvQUtkNdFq2EridnHXQ+1TesSrp69XczYIFpLtYCRMuUOKjHUY3ktNh3SeghFAYKtiZ7nV
6BLLFvgXHrL9aBOgvVk5yHPWlE3fDC0yvk4MH4uR1jfkY9bTds0DeZyKLOCNJPrN3S4QdLx9YCsC
4fAP2OvGlt6lVTpNSnycwB1uNk6YwJMETwz+A/vjXKgWfmlWNeu+ww51P8DZKY/sbeFBYjVyrCQ0
VkAx7WrhM2DvQE6nsjr/ZjZwgMVFuepby+q7MTazqf7EKSKHyyEK8iucRjS1rjnP5h4B/VJsR4fe
OGHTobCsqE58m9i/viq7Tl8LiYXa6PjoE9vw/Te8hiafnemKtzo3EOt1WakM9MHLWWZUejCUYSow
TlyIJz6FFEBloitb3SjBFpFK0Zrevbl0furKXYwNBWE5YjRqq9sWYOnPYMLSjdo8jD4DmeFwWglV
PBVrE4xHh+MPJCIo0ce2b6x7vmMOOSe2EB4ZFQQjbVNZqj6hfTPQVTt+8RymJvPNseGLGw+9ifpp
CvIm27YdpJvL0aX2vJhMoecbBREyYDQahEWSghocL/wu4u2AQNkTT+fRCSaTbdRNYtTr4J+IAKpw
ro2iZ5u+ccuSQ64pp4oQ18LQhHSboAE9IYtgO+TSLDZqrILlutTk595aTWZ+GCXSgjit8zTc1/Xq
28lamFa58WgZ5tveC7vy0DvCJJXWGxDyLr7w7qaa1OP7bsVOlpCcU6SbdPHd4MHF22VfDPnS0Yv0
xZxeDFPjsSteIYxOduwiTAUCGzQtvMloYCCylYQkPQWr9hlS4bAyktZFJZvkvOssmnOnnW7sMFuG
Z+qtsf6q6oqqi2DyUO8QpxGCGPZhuOyrbBKcEkvtvoR5E8K/dwvCgmx+fsM6wfrApmd8NDz3Jc4E
Pqu4wllpbqywGU+a92ZF04PCdVf2MoDn6iJY2mAYzW+ox/SFRN/7WtCHTSx8ovJ6JV7FQtin8LmU
ZJ6jRdad+JWN2frLk9Vw2/XkDYl+Di7z3LdeUh7oXxBr8zXRI60IO+SFsRwu1+Az0Hp6clAXmTGP
WzMmAGsnHIQK4hLIkzIcNoNE1hvblRu+OGqOukt/MAJcjyjeCWscB7m1w34ljqjnyJnwETskanac
NhH2onVTLisAYrhV88p96ZdXRVBMj7bfustBS+E9I9GBvlLOxGnaoua7p6qakC3ZZ66KHa1xdBV0
VPauaoZm3XRmyBvYD9SRF1aBvyL2V5Z1O4TNZAVV+YxXdUp7CMH+7IISopVNY886k6pxsVmA0LVT
PhUBRgJoAFHfU+NHzBDxFfK3llFaXa0RjhIg0kRIGR6NXeIWnf1uT64oGDlZPclcdVWrXdlE3jty
iOY7oIZvk672xbCjDy7f2q6bnz279EDtpqb/Qb7leDoDE7hBSX9uyE+SEbf4PMpfAckdRzVG8jPE
ZHkX9VPHgeEqu90MaNiarci9+n5pi7Kb99y2UWteto1In6cSyCdN4ohHYR2N6LvqmuVbmRm+A1eY
nE6Ne1M4Ky7CphrkrdcaoI/TpbuWTOtf0YkTrudYY3diKEw3ty4lI+rJtexjUVgiOIQGro+ECL/h
qh6d7Jx31zrESJktUgVQ8CNDFXZ/W1DljZPk4WK08YgO7tPX87psZpG73YFVXTpsnDLDZjWrqIpx
stmn0JncU0ufg7sZyDVBWmaJlN7IBDXXjMp5lGnrJ0VUkTMYiBYCtqMb8xU/t3qNTLLQtpk/VEXc
wh4tYtSP6w0DWkjldIfyWPhF6GJYrMubyc3IK4NsT0qEVzbZEzcK+V+YvaznIGA9kDizhNIsfeJi
Z8OEwk5wqs2wJJigz9tzW+NUAHj+RP6aKfcrldMrifX1vHGwUZ7Q+Yu70tdFlijTMOU5nbS+4lDP
f46Rqz6bqco+qWYXyN5l9x6u1copNJ4/OgfrHa8y4KNOeOZxLVpCSB5zkjTuCqhnT5JlUQpJhnIs
1gFYmSQ1quqkEUJVGwZR/ttChvRlm5EotvMcHZ3XKiOW0kGno3WURSo67qTMeu4ZF9xl0dI1h07U
8ydbyhwkOnfHJblkOt8MbmspBq1TjqMt7YMj6dT0qyOw/gu94pjYOLL0L9gkNmsyFY6DOyCXJBLx
HSZPZrGVSceZiXQfOoqzkdGKu10ZT2e7TMw05Vk3W6/UCA0xpR1F4ibsI/mSj76BrYpsOFIPs6Ei
y3CMGrD1RWGUhyhlCJMY8HtJXmRu9YBzbcEUFQb65JZ9/oJRjEhFg9YfOC/JXi+tsegvorzxqbcV
pRM+B2RRSYXR5bJCkno/9dLo40zr4NQA+mf2WuNCw3DFTNAy8ZAnUTvPNjMEdjcMPvLoZg2swtmW
PGatg5UA6nmAJcVwVgsfrm4vDID/eaK8xTtWve8+laoUHLDDwh/QeTK9VY7Na9BtiiJEod+wSUbR
DgaDKTez3yfL/xVtsPpivDN8/eP6p5D/2E3tJxahrv1vkLHNaPo/aogfz43qPx6nz59/Seb+7ad+
74od70fEVJR+MwogBnkR8+nfm2Lb+fGbnpcNLXsAHxnEv/fElv0Dthq3AbPk8Dy65kX80RPzQ5Hj
QWelVWfEBpPpP9MT/3WhFqAfsn2Li4k9BCqMf1onZXnINTbUb/BTzBMZH862nev6omuXcUOQpI+g
SfXuv5gYBya/2Z8mxue/FkEVPT/7WWAu/6So96LGdZZaPXfUWjCfCRmb993ipa9cfCIChK1AOi+y
qe8jFQBhb/IpOLHdHz8cf132OGsd74hLgCBww0egtRd00Pbz7JdIsGxfzp+KzuqCnCBp7jBb8keU
FkPhrZyg/e7EhNhwLxkUXAOuVq8pxyc3AkBt2NLO6vhbGVbLbZbxNoCDQN+9N4KJ7JO0BnXAUCCq
rlEOseYqMKp15ALxWqakM6i4IIwrD1fWWJgS19OUOgyXywKdkUyISZptse05lwcSGFsKlOPKRwyr
NZxh97/mUTVxxXDHcz2SbTl45UaEPNG/UFrQyHerLdp7u+jMDw1G5A0+tmj3cy4G7yEsOufa1aHO
nvlPM5mxcxitxg4erDMnyBCILXKt0nvsrGl+BlJv54leJOPyOKct3EW5O7Ap7icV0F1kaJezfZMP
M/7EIQ13nSnDbcSwRm7yfDIPpFv4chNEGGs54hBi7KfZEPAQusa4xnV2Zn7YM51kDWfA3piy8287
PehmZ62DsA5zZuRREnYUMTHe5ijaNkELaCH27GoCWignV9+LIhzzUx40H/agkQJFGnv5pkCZF+tm
9d8FiRZVXJL9QBYByn8s+SRSjQm22+ZcN4zUk5XBnisByLJ0VMNWT6ivaKrX3MWNPAZjQ6LLYi0h
Go20ajdwR1yxNUlbyrlouDbjcT4njjfFSjFEbc4ytdfiqRiU/5aeC5FYEV4h913bjaQkT2NPxjCN
BhdjJJv+MPNnHCPyLS9XF9C9TfLv16R188VtvQZQMnKmF7n08i9pLszgMzO3kyBr2w1TJcYvayfs
g+icrCcsraOeQ7KbEUDPVGYgRKLRIC2rcYkXl+gTunF/xvhcpMWn2XC3JEAVhteJuGwndoiz+Mxk
Ngwb3ySypm2W/skVdt8TDsZML/YxdkyxifMsOGqWSXuiZKIxmZGz7IO05/uyhhSCcY79N9vWVdq4
G8ZJ3kNUCvmJoLl4IBnYJu1hboabIvS6Z9dUfr9dDamvjKHkaQqranjoPIuev670eBEUfdbs1Sgq
+Ckmpr5OkFxuDWPGX9zM6xUcizXd2CtW1bh22M2QHi+DLolW/j4ihLjd4Bmw+SOwtuBmB2PaVVSh
Wp5bXUIu0PHO1bSjPsC7KLppOIVDIe7LCklGjOBtve7nRr3NnvTeuyxaXxzG6mE82+V0x9a7eCyr
qf0N5JCRA6GjbwLosOLz7gbOhZXVDM5C3fevbgoIOta1H9xYXOinZZl5iH3K7QdydJbnioi6n66K
8mqbUjGhRDo7Ys9DC5gdi1kvd51LLHkSRnhwt8KYK4M+wkJuGc7SJYHDbjNrY5r50uBrVLm9RbFd
mbsKihPbHL/2qjCpUw8D8pbuuxDfyKj0I3HTwfBVOIx24ixYx+vIP2t8nbCzx43jNS352WVLV6mh
XtjxAN2IrQjrMjgPtmwYBeJWLnaAyCnUY+Gxb9tVLb/qdYbn0Pts8Cp4FzLre1lsPKEd/EfrmuL4
MbNZVxUBQRHVVmLOmVtkuxCgD/oQr1f0n2qSxjMfcsGwflChm1S+k/tbIWtWHzxPttro0rOq4BCc
04Shi4qA92Vn0FL5H/4EWWLPjKkIsKaKotJVPLAo4SiyM8/wQGmtWpbXHSVtu5GDJsvE7pQlDznl
mwtCgQjAHBpCv7Q2f7TjjPYNzSeLiXlRcDj2omlC4r9txEaV2GDrSXfMnyiNdQQL5pAa49wNSYR6
z704X1EWw+Szre/Ql1OHaDRsIs44gDOlOVwFY7Hq60WyeQeUUBI8csoaywWe7RSDZZ5P1TbYCx+1
VpsspN6qU6qq3H4bTNGQdDWUTrWxxn5IX6xCy+/F69NnjendQpmtzK/OnoV9bM3zKi2owUPDLtbw
bdLc5a7zcvOV0y79XqXOr0Zc699llYZHYuaxwGeG4bZnF0ffxiUJSPToIp2uw4WQDbaCzmwTkNN2
D5CD8heRZeMFWY3jz6kZmf4aQdV/uAu1dFLinY7w5WYLzKBVwPTJSk1+0Xm8E8SG8ky2NYMwnzg8
YF5RyXc3nFjIyvny4mJbjFweh8DCysolRCqVUj2SFhIFnEsIQFYe1+DibRqZNvjZzynpXl4gXJ79
2bHWnae79ReBvsWC/3dCSVEQufSJ7W04TS3er8ThoqP7rKvgIZs7pof+YrOMY+DJi2ecaP4aHJdN
VUQs+2NE5vrHvPKdJhNS84sSxTWbY9IbauDSRR6f70Sd5x4jwmrhtMnL+d5jpPm8VtiltmZfN95G
FK0KMOoHy7Cf2RDT+Mi+IWq+zLTc1q1Ub9ohIDzuSprBuJbwIOK675s0Ga08eMIBXCloB9IX28io
SHeMGFLoWHVBXe8yBldvzsJEGEnh2THOY+3F5TrlPzOf54cZQBvZCY2imGOznqaSXq7s7FgUKz/u
dmVw40L8qDamvXZZYofV7NKbOtjCOYILzNJOZ15G4DhI0BoKahAOZIW8ISqEf92ooeYWEjSJsW1w
fFHirD71mnH+uwffFP6xVK7xUmm2iyxSFrvYrAMQt5iZCaQ+d266/hBmeQfnJKo40RlC11gQKjsH
JFL784LrfumX/VpwMO2WjvqHbompErq7qj5K3Sl3i548mPbLihYgOY8PdszeGCIjru0PbJ8MtVF2
GpEpk4KdMbOQE3fQPvjGvEzTq5b/OYpR/1gWY/SURGvfyPmmKuYJ3iHD7ChZuszlC6tKhq0R4x8V
z40lP6eRAfxutlbVIg3LF2A7+EU6+FCze1daKrxXajYOQHMsxnSzx/mR9YuZsDr3bqSTt++QOvW1
OwJSTMq6Wm/4as7vrNZyewffFT+6O9aAFpUKbk3oTmPsLVnxhdZ2vtOrZ4y7WVTGC785/B4M5upk
GGY1AR8IvDEhgQWKjI9B8ifR1i1XVOR8YRMSPJ0uqXPMwkZgiDNT2tu5LY33kDHcr2UogfXlLBsG
3PBD9jpTLdylqc6vNdCBFz6t6SiUV8DjCHtcp7Zpie+2oHPfEOxmn4Z+tUgFr2f2WXM9D3rfod3Y
pz22+c1EKNycqC4s3/RUk3BcT40175UmaJjn38CMjtidKWFtKqIugWV5zcY0xuAR+smY7bvcZwBG
ic9SiuC3+gV7v/ZYjXHExDmJgdSDlPrnKaPBk1SYDrQ9zsaS4caimM4GAqcV2TE9dLCim/0rxE3r
g1czRklSy1VN7KyRLXdAwKq7IpTGt2dnBqFyFIyxllbw2vKFv5N16d5H4xgeVYBagDe/cq0kzzOf
2Y42pDz2UcDmDkCME0L6YsuSuE7KpLUaoy8iy5z3hrOGgURu+MbOhD9Dlg4leBUHxuK2u6hqehTw
llNdwXA4Xz3h2Le7pptYKUbFCgvDrTgc4pHlRbEtDas5Y+EWqtB+7NJ+Gzb+8GAVNQhwdFxttGWx
d/7f+0kUSURBN+4na5ru2t5oii2VDN9BJHnDLcFbpWRlVTi7kh0kL6j12ttAW9ErwkuF0qhYHVQ7
S9sfu1GX7q7MpN/t2BMYX22QZg0YxGxqrkpWkDljMg6bGFJoqYGy+bn/CEvMabchZeKMSqVZb5H7
MqtJIekqKoE+M2OWC9K7Kvwhb5E29uFRD2V/V2eLMSS1k41pLMkA9pPKrshHcnDrfFqwtl8bHoKn
2elZjtLc4BcRAT7GRDAM+sjCYH4rFC6uXWh1zke42oxNlGuPcsPzbb63eUTdKuwADBdlz9NgW2nK
HCzt7hREMbg4JBK1xGYW5UflmrwIW6XRg9WRLscrFuGp7jHtM4+pg70rFaLzGjUuXwthKkoQa+r7
jbRZaRwCrx18Uq2iNkpqYdL3jL2xXmXUyM02cibdbA2O1TZuDUlaHIgx52AbzphztvYEeGknn7B0
U3Q8Qcj2sfLN52OKBC5uw9w1zOyCw573N4oWu9lwGTPeNZvMeJ2acIE1RhWy5Ymq1HYMwP4DYRMB
cMDJ8GizoFAuuxL1cHFOAxRMq3WekvgI9WLvWIobcQ6sGfgzpUsYr6Za0cAY+fwqaUX+MKP+V4yZ
xFf7OA5fXyNzpv8GwyXrLKX7f8MiDl37OQ0/5V/1FvzIH3qL0Plxducivg/5x19SaMPoh+OZxBoh
eTgLMc5I1P8TrBT8QMfsIrvEhUKwydl088dsibETjgVowjxvZ0MSs6r/9T//Egog//bv/2in5q4r
2lGi1uCV/WnKcxZs8GXHuGefX5/Py/mr3ILSdqoxa/m7edHL1llE7Hqtd8Y+3TuGdGNu982U+mbs
hUzXCRLni3yxZo195NIcttYZt8bXb9dYxcOf3se737WJf35pvxl5/iRZZK/pOWf7NIUB0u5/QtQW
gdT26JKGt2orfasB2zD/aaqsTWgDqj2M8WzeBp5sjgGb8fpKzBHMJN8r8qOZGsvjWizMcZxJntAS
SmA/naQXNiwiMS293iENs640iWvFHcC/UcRySF1FL9/YH4VfEkI7dWn6hX0nGrZlPkDITUm3uzJc
dzj+x7/qbybfv/2qPojys+IZHQ3KnL9+CpLyHTHDzN4BYsdpbqdR71CoctlxVh38YioeCzLXj6FR
GXtoOMUb/GrmKawFiV+lNCquqebK2yL1rH2YRuFnyAdP2KXY/otX+jdN8PlDCTwLfx8fDP/4exRU
TnquMqMi35ea8qZsguaJeSorXb4WRGvoWzUs4dOcz8OOdtG9XSNBA7MC26uoDKYEBe58HHHKXTIk
1Lt/8erO39a/vI+8IMaVEdkpZ/H93900PqVCTRqrt2NxMj52Yz9vzuruRFt1c2iKSj2bC+7/uk8v
pBVaV57U1r9QGYe/+YH/9iIY2boEpvE6AufvboRWdiyFh8zZBdxi9XU7Z5lzkSGO20K0fM1KoA0w
QVnV1eWwyT3pJiG78TjInlaqdxLMWuuy6lcc+4E2rwxv2ps9sBKHmUYsM5hX5Bmz9OyM5eB3dbXz
W8++cwpP7ynXEamX74scrGTozPK585Y6BulbPctlKJImUGALbTcZDH3K/VxcE7cDbHCxVxX7rEVP
uaNzxqOZrdo97cvP0sssGiGkD7vUsIEU+opb0k+ns820r/fmYF4VkI5DFLMuuJXWtbjql0wdEUEy
HcFGYCal9MKXKWXTDq57dHgZHmHTtYKUFilziwD6FAQoBXBa2RbDQPeX9pv6PbSq/lCAKI2ldcZe
+dl54rrOAc8ytJetrj2SpUXOoM4wYCn2VuUlRc37q0e0WQHhaAWkx754Nkumb2nm68M6N/175A/u
jdHUy2Um2NiP9pRuRUoacu7N3cFwe/mTLTedctFeheEKQnpRzcVU2azYWXuxxakHgM/dzdxWEAnn
3rtqR1XuO7/2iSMuUeYrQ2wXX+X7fLHaK8ga+Vc01tV5O66OliEeHW+sN9B+qVSdYRciAdubuJBe
g7ojYQiW4G3dRwO2BwU+cJVR9D7q9C0M9d26mIg61OQ5J7DNUORDdSr0LOoNo87oVGoj/M5qUeaX
sxH5Nw7xbXgl6JsCplMY2NemjZeK936RxXyT2bmsE2Owm0d/EWqDONXfo68o9gSZPi6N6HZVgNYJ
rE2PwswlRyGLplOel1B0a2uZkiVUMzqqzthGBR/ijMx011uzBVRRFl+WXLyEFW297XT4xvqfzTsi
6jqPjC8mCZpQUJnfeU73PqM9S/yONxmAGJys0k/3rhv9olze9ukcHQmiGW7TBZEWEAKcM8hcwsAx
wM3ZCbtj9OJG7sFXJFp3JXthU/BFauRsX6rVuGfCc8/kTd5VpKdSwk9HWjkn4WlMd+6Ujp9V7TFL
TNe97nPMS5ne5XURfhlr8MtQKPIV3LzYSkNvV56BuAhc+cTsgta6GzHN5CmTD1valyR+5N+ES0vI
b4DQGDczH9LrmKEWqPydlXbqQGMPEL9bB2uTu9lyxGwKVVREX1zVcNE8Bqt8J/WtQLC4o5QdTwvB
EexMe/eud7xtu6zWNiprtWGr0HRxYS3OldcPVRN7bWFuuTXm9wYr9geiQpf2PvdfDd9x39Guu8i/
3eKKYBXTSaa6grNdZKQpeXJ96OxovUFs1Oxrz/FvGTX9WsTykkm5wA2NvCsprOxgBzTJhujc5wGQ
42Oepxdripi6a5r0vkKgfTU22kGX7tNV08CXSHLqeAAjcKgiQvZirwyhqokun77B8Bbv2BmMkMWN
Tfx0NmcHNj3BDvUckbVLeVzgn26sbC33wM+gfMtyFi9TWzrHstE8brV7MdUL3m9v1Tfktg5bbx3a
dcuEHzV5RqN0F0mJDt63X0uxXA0ps/NccoyFDpNyzEj9Re43attUBIEvSMRvwjXzXwocrm3S67m9
7NLQ3YVu8SYjfDmDkT8YIuxv3CyrD6tCXn5WbF1YQe9uglBHJ93i5OXctR6kPXbMbaTc+eB/C8bu
KZRQi3XQxsuKW5oDZ9cFxQstgVVsLENJAchvWu9LV4IHz5SBVqm1hn259v6+C0bY5A5TXDDQbcJ3
okmw+WFyM7Laj8uxvu8L2SCKbPIjMPjyVZdW8WRWrfktMkabkd18VMjRUHxH4uimhneClA8gMYvs
o6XL78jvHyfY0zDvptf1t4oqz0S7y5umv0ad3x6J4AmIsBHBdR8wWGgHld6WfnPfrOMzBHdgpJb/
yDWVXzjObG010+pjHUU7E1XghQ8KrPTlbbB4zlYvzg0GMwuCd+cl6GmHYyDYCc1ubx2qYg0uwQpf
pIrgL9D0cRFqEXfIGud4GEbjXjGPjCt/SZFsFPPGhOC+S8v0o0WQCCky5brr/frAnDMDiyle6Fm7
n1bfsxiyy3pL3lMHiUwNm2pyvX2BGpGpowup3nchqLi5c/CrKOMBdW1IiCo/unkf3LtjmG9yYLI7
+OJLbDcT45FwcG+npkQY17t8v7n51MFoVXXZUfE9LVH7WOakZM62cQ2m82kqrTmxlvSuRxqxhRxY
fi9uM123rt9cl2lQHMLZaxNGwRr7xVx4X60sgEhmk77pmdxu8BKBbGwg7Cu0yndzGQm5rQyj6TZ2
b2YrjZ4gdleqFEVUmY0cXyyxbeBj2azCK+JoprM0qZXh5YCuEkVLmEGe6dXCYqLCwmntR5iJZB1P
aE6cx6UIhpw9c1q36X7t+3yjjQK6uoe/B6Q67sN6Pwmn+YUew6yve1Xq4NLHG2InVtiuLJ6cgBEz
shQG84h2gu7QRmJw92JuxuqRGPPmitHAxPkU4Y9SKHHxKwZO5x8wCBhL3JC4kx1Nc+79nc3+Qt9P
RJqL2CjIBE9EIMl/x4h1bbk6+56GJWJ6kuf60UZw4d7wNZ9oYAZm7HPeXnnET+CBnXk/SJnjHVrY
AGsKsFJdIQOgFWfoIF9cq7aepkFUe1ep+ka0IYfu4hmboGiin2Y1OtA6O7bxJdsu9rMr7ikyAdgd
td408cGZDPaCCnuxM+UuhgcWBphbsgUluxPMZH83M2IVU83OZrC7tdvmC5s/FJ6BbpJxHMunoHJr
465xJyS6k5/dTXlR7dTC4IFTxrxcJ9O5RqNgXdXgTN+CAl7odrQDFiEqINtpi8KUsykaSnmdzQJ1
ejqK9MKA8ntR2UFvklUr26Noff3oKLe/QCgLgdo2WQTkCGgPKNGXD94B6rSpJcjCUaX/0PVdepGj
OeAaazTV02zt0rVVH0LaxcW0GtbARK0o7mw7dV46YeKNCi0gz61aPwzU2duU3WlEAdth3WzHPEiC
QrqPQaMfhzSS9F3tc9MP3SaNipeC9w2y8YyutbypDO9FrjnWVRfBEaUoLhfPnrd2JR9UrwhMRA1w
tWq89NPZdTK2ZgU2Cf3wAwluIGVLtmaCJhbuKto3lSZWj4a8RN09JK2XIkAfO69kUTQSK8O8WjVX
ol6Z6KZpPh6sarKMa6Ys0r4v1ghR5Iov7VNHLitZysvPITP6SzM8z94tuzkOwq7RC6AF9DHDzStB
E4Xni5PR/W/qzmPLbiRJ06/Sp/eogRaLngU0rgjBEBQbnKAIaK3x9POBWd1FRmaRncs5WYIZvHEB
ONzNzc1+gVRPVoJZbKHg2CqM/VthzhHdRuADXfl2QUh436bVlvp1DnSl00Q7b1UYDvu+1dj2yPXL
sizDZ9MaNtrkpR6pRjdcwHtuX8s8/7gW83DCv432TNq0DTzvPv2kZw0H4L0vElfcR/klj3Gv3OQu
gSzHy87i+Snpeu0JBfvdp+J6xfaj/UDjPw3rlWzBRdGmeRFGqruco0vxqTYJa84AW2B0sl7PgVfp
6Yrpt1zmX6u2uhNLIb9h/VbXll4tXGNunwYvdQ2XUqjC+CUauY1uvlYFcoAVzea5nYOqKJDqXsU0
9yyg+deCFNlLtW687aSq8hgJrXRBp1D0iusSbgSsp/ZrRlfPbul3N4cQUaUApKSiWS+fLMqrrmiO
90qc8Ct1Yc6umNfx+0KluQK9wxwDTWXRGOtU3dK+CGuQmXFpsKWmBsbtDb5RNIFnwcE7orqYeNiu
lonmmpJIjtRbgq22wrdyntbbYsijo7TtiHE9vmarBJugNWbTCiddHQ23F0aoa2s9NuGoDknuleVi
SY6xFV2QSOM+RK3aDlfG/JWK8VY7iJuECm4ZiKsj+yVAEzQrZPxpTEQCnf97S6zuF+SY3KIw39Ph
PWDQHcmk0r+AI1hsAYaho81t/Biv5X2RF9J1BcXxZMp7V1HsKbYPScaqtEsLaOzUWZWvl+X6mYiy
B/NQuNO24L2BIX3EGat18pZKvoV65XmYzDRKCMBunJJ/uUqCeeGoFjmTX9FIvJAht0Cs0A9MWycD
UvtcLsDmtY6Uk+R7vjRNlYakdMVZ7aknd+O6POqaGpXreOmlrnzYdInJXlabF7c6h7kcLNJTuzeH
sPfhW5MDytDtUhWUhxFCzvulwhvHhldf9fbay/05VTeCPOT296hmaTdrriK6TH/SG2Ql+ciOg6c9
uMagB5PoN9ksumqjGy/i1D/j22UgyxHnn6uiGs7VYi0euNiUlHVAwT5/UAWzAF4yd1og0imMrF7J
seEZQDGuYMIzHZQPia1wxrJBurTVvLxM+9Df7ls3ICWXseFyZ0UatWgsqt4AjQaPg0b+Ii6HkJu0
taZf9TrKZiKbQYSJsITngygD6JEwN8/l/Nv38snfKuI+NhX/eVuXpb74BcOcPkvS8f/+70SBg2/N
zUv1bXj7Vcfd/M93Uar8590dNLaf/sX7Tl+7n77127tvA12m/65qHp/83/7lP0lwj1v77b/+80sz
1ePxbQmwxh/rtfKhg/rvS7yPL/X+Umc/Ueq+/8ofJV5VBCJIWUzU0TxEMOhfjDqZAi+kONQK4ZtT
Yz30Nv5Z4BVQ+zVRdAAzpYAtVDHF+heljh7mPwwirmrBdjswhpRG//vp/1k4/VWN92dyPWQ/Do1I
XmLui2aUhdbWz8XFOSvkZBRKcPxJnCOGH1ciVRXKUsEPo/IXBdufS4PHdSACQhJHYIZKt/Yn8R86
EnTE4QtkeUv7K1eW6Yu67817kJi/U/D58zMduhry4fMFmwNJyJ+fqQCwQhqyICezIu8OkAxTtngq
f1PL+7k4/scTGXikoWdzCG5JvL8fuYjpoFiVaMk8Ef4u99rQ1bC35Sy9Lcyd1rc5YIDzN8cQTcXD
hPmYLLimi2+uWMjqwO4C/oHjH7t9mXGwSQFHYq6SJ+tvBAr+9MLeXOzNIHbitnMEGwq7k8xtDUq5
UZ6Al8LN6dak+01t9k9vDM0ZhB0wxkH8XWOevBnL8WDAa4C/lLbDR6c1ajdZtP43V/mLR4I2gcoV
pDQwuW8L6VK1gahIpwKk9pafi0wZAaKSDQ4aRc9fv6q/eiD0nSUUFRC7AkD18wPRtFUmFPtBZo6t
FGk8jMOCXn6zqP7qKiogYoIFiptkgj9fpawmVC237UBNqVIAjqx0JPBjv1GfVI5X/a+aNTOdt6PR
BUKxyUA923jzdmTBqKD4FqVdADduYfkchXQGsU3HoNJgf6HLMOLf0s5a95L0Qr5dQNx1UrB2LWkw
DJm+f5RXVrtTDzgs4G85xXhEoapxpaKIVKWE+AZC/I3JaXxcR10LQFGtk4Pk8yEpZ4gNGuXwUl8p
Giox0gM7BgranFsveml0m73XgDTJ0asBKKPYdZBSEFlw66kxPiaqRiXi16/3eOK3I8JEFXnBErFT
fyPiQzSAdiuotPG3wjSBdNADs4ymvG/6sXinzwbIv3GS/GEVj8OlkFm/8Wz9izePMNnRz8AJ6Jhg
P7/5cZihSC+UkVaR4pi89ICDlEX4zSz+iwWjGOjRSyzOQ4vuTcCBzySAJTYwYesQwJBnWTsro0h+
3BX6l1+P6J+i6dEUob9l8FhQyN/qrwDRHjMsjkpbpcXx1VjnYrRrTcE8UO+V7IHjl6z9Ro/sL8aQ
dhC7s4JYJc3SN2MotCumbiaXRE+HRwStgxOwuf1mm3h7FYBhKkUghFXA/B+1yZ/fVKbUfaZI8bFG
BYmEWcsGSlTGMpvur0fwzxdCPZ1d4diQ5GNa/HyhvtCHJhVyLKUkPT1JO7BCA0WMh79/lT8ShsNC
QFOP9/gDA79Z68OUkMOBedADEY3JXcWkjPu3ryKbh7EqLWYZXfk3ga1CQxRlTYpnG72ec9NAY6CS
Ktz9+irH0P+4imV668d2Q3/9EMHS3oxYbmVTh3labVuA6O8zTo+uMMnbV6n6Kk+Qs2ogur++Ii2P
t9ckZ0M0na3uuCwCkj+PX71CAlz0AQHDCr6AM4jQxfBBqIXJM4Fb1pE5Wfp7akoxmOm4A5BHpBlp
fWhyF+xVS7FHQhG6DLHuGpEpB5dmuuhsmLDY+25CwkNVFtMbFpzkHFit2+fBkhbM8Cq5r4C/9MXr
3i2l6s762MuuSUk893VlzwGaKCOe4LqI5eBJK1SK0EqbzxR7FciQKIjIwi2qKHXr1LtxOGspyvKg
Wav6CelDHa7wllJQKBPcEO3VUnCrkWvsU5uxrxanFhC28zBhGL5t8Et3RwD4SukGOmpvb63B6QZI
9ALlgU0T4bNYokDTgsL/gMmjvnuS1VIhUE1c9FwgOqgcDPBnV854UgN0Hqfio5KlSKhkTskCIqdm
H/tUrpKOvM5stqJfzavWwYpNU3/K4l7E8EE1PqvtJnRPljiZWC2Mi5qARcfivsFnRapztXSTGkmt
EzTyBlCgJjbGexmmLMT9eCXmokeUcXrl9NgGad2h4sL5ccFIqhoqR61g+tES3ZaYNutSm1jWTCaV
gbjtxdwF7rYayEYCInQsWi9f4IpNpSuYMxzQFFThs9BU8YvRzJSYcIxCCkDRTFyUkHL+uhY0ceyJ
uvvjPOWq8LnF3+gRgSs5c8ahM2Hu6dLywKF7TqI2XxpO85RjdooEVic8dWa9augWZNKHUR/STwKE
AGDkltx+7BJ40oAHRgPtlRwmQeFjVtumeMAZAzVVuVowFZXWxPT1PAU968jd1CmnYsahkWaZMH8a
61lETaCo0AIQZuxUQSJxNAimvVU2X9BLNbW7YVYEXxgSrMGqYUcbQQBoLAeU0WESWqJgfBIaaaCF
QOUIsGaaMM+tQlHelWKa4YSV6934Vc0EeTsPVawIkYkVGp50Ykl/TICmW/oFPJ07xl3K3wMHkMAG
l3E5PsEvGIYQoYUSln4r1JK7ob3wIVnrWHeTuc0fKmHLlKjG8kv4XFslTdlqiwsVM445EX0w0IXi
cDgH8ZYPWWu86pUIptYeFDX/MhjlKtzM9NcNG56Pkp1MCwH2S0fVV3LUVEcXfRCGCrGMuketzaKg
ne6hxopvv3YiaGObdLHX3W3aVwgPdH7a+81a0tqLkaEGOAbkWQPammqTW0glNk/1pPaoRXWTOuA5
WnVPkpyonauVbVWfLWr6SJFYu5F4mpKpUPvnhBwYzZSsuuqco4Yr0iNFVWMYbCyJGmDtuuiaO3Cg
FVangavEHLdmKBFe1mgqnTEqHcXJUq0qdxOOeoOTjHvzaZsTOapy6mR3hJx08OW5l9LNrtNWGzvw
lbHWf0SDeBrHb3121M4lW9ZyPNa8VbcwTgvTHhBq8ZybhQRXdFmzW2rreQPVNVd3EKXgypPE8nbg
2dDLZmzhpPG861WyYq0HOQPvNKQLjJaukte2svUIohr9qAQbWgM04dg9ryYdEmLvmmiU0pWy9ukf
znggA8pA/bRSQSeqHBMsm7IRYAVVgzplW2kPy3+QBBHmQ8FxIRQQIeldHIv1CckYEM9Uv7tpOGPs
IKcQjTNFDLZ1TuIrNlYz9pJFRqe77cS0cimMdykVQ3ge4aoLQD/FechvhBVWjQ0xF5/nfEQ5PwK7
evQYG7OtHPoa1h12HnuLjLfE3SM2Rcxuh7yiugVP5J0ILoOVCXB0DQ4jPVSnZHUkTrdFtzp624r3
lGX3+NTWS9yyUNoELnJZ3XIiFzCSnOPsge9A92CZVnEHapIN9KhQH+RUsQ0NRU5FX4DL5GYqRWgq
rLWPgpdJqUuhrqYIS/Wh2RKDsjlQh29j16HoUS+ydthgUqx3CDp1dlIaM/4smAY1wZaTBKym3ECH
7MBEfEaL41A5zaFKK1I+Tv5KI0GMxkOZA3dbYb4KC+omwThkgIeLxMReV0sqq/RxUy6fR2MUW4q3
vfy4rjVnSFTPU1DsXcJRYqh0VfIQPNFfWrZOCGH05xFwEOTmU9UgR20jQd5FAEIatFcHTkL0ySai
Nfi7/VkwyMZ9eaRtBP16XM4sDg1aoFi3VzU3MvjukziJHi6Hg+akYpcgYdaa8HbXvhp4yFFL6OwN
wPyreuk7R1yxpv6GWMDcP3GbWoNNLvaiTCCM1z/s6aZjr1iJxnTOhhGlsIr+MbpY/VTXiHJCZPmk
8mtQ5IbOaCNpkOiH9725A+/X6Vg6M+IouNAeKh4P0wq1zFOqhK6w0csLZqLwIMXrUKDO4GazjppK
A4EfyHAHjAXLvroxHLHtpsJr5E6YAouKiujvaRbv0ZZb1nypYXDmZ5PAk3mrrG45HXWq0Z80OQNY
axf0X5eoouUE0slCcuZ5EtUu9pCV5X8X7APjG0gxY104SlEDE7IwKzwUM+glmPcI0KARE0PL6V+X
PJ7GoFYKDfNddofDN3xrs3Af4PzBeWrhPAnEFim0rC59on+BXxKI7AXFvsGMGw+/VkGlR2PhEJcl
G4wtHaA/zZJtpA/X0VUt6RQin3DKy5bdyBhla3FSFGkQg6j1mg2V3El5BIg+HfpkNTQXFGVkKawB
oOA7DuId1JKsTXKULyLOHJpQLDPsv2UJzEYhhmYdp0GvRkPOBPyjNeQwWZPMJw2IOhpoK0nZlgra
7qTIraJYQf3vps+wtfVm0haq1SAowHqjaA9eYjWaV8Rt4K6aWZo8GZLQMyeJFPHZVIxe91n79LUE
Ed9puh2DdU1mXU6cjkIR+h9SFauutOn5UypKi+LuygD4HfQREPJ2m47xLTtIXXTsKWKVJcCVXCuF
3Wdv2IFuZ4IWIAXYXZQESLZnpdusgN5BthBWu7I9TwOSUEPXmborW73+avLSAIh2e9l4I2oFojfH
cpyBl6RosL5KIF8/xuhnzI/gAlcBy1XyT0cArbTZc6IB2FhI/d4rRax9yTSxrS9FOxHld7FGMFwH
RrCdcJiYZEethQKU1dIAetQwjceT73DmgxigofPRDtZT3pfo0ZVWCthsWDPxQz4ZguUYbKXkn/QE
Kl+oJ4OKQ9woD0iNKn2UqIg7AP+UKgMbaYNDvYHPDKIjGEygTjWg20qzEiUurHhT7bHU8+YzalpL
HnRJvFNhIqKKSEHuo2qbmqBDJbLM1bw30F8khUrmwbjR6pw9UIIM4SlTVqROXcrdCcJMOgGmaKRH
fWzoTaVoLb7MIxb2DsQ16/tGjB5TIXd4CQ6rSrGu7/uCxuBg1oDbtE75OnW9Ids1wDfwSWklKfYw
Ne2HfinW3daR3aR4WBeoJGUmjva2pO+I/EpiylbE8b8wMN40h/tJYZK78jxBfYE1he4O9rwW7C7m
JI1+fVCf2wkxEYdsrTzPnG1MXxtaEX9ndV4P4Fa23f/6KKW8rRhwkMItjMPhISYOEPjNGVHELnGB
IFzZwkjSc6JZd8gajnG8XRoUvnQffSjBCrY2Vne68kuHiGKxb3e7BOnP7gpYpv5GM2BzU9qEWmCu
lYpchN6OzV2JXHr9Tp2H2XRSTmy7j0h6LkfJnMsfR0QMZ29fiYb3HLUToCQorqAL1qD4hDVBajwi
EalE2giWwTWnNnlW5Xx9zncltm4Rc5TEIC+YF4EQx7QhKSTBGUEMdpo//nqM/jxEGoJ40JsMi7KK
9p3F/8NhPe3SFt4Itr9mLUlPOLfGYWzlMhirKofCR/vr8dcXfFswok6IGZhCsR9lA1k5uh0/Vgfm
LTfEYqN3tZZi+WXHxNXl0EGeDIZa+k2N4C+upR5AWtNQkSUEJPnztWCaziP2842t9QdhtqtNH95q
Eu0oBP7m2P7nQzsC/OgdaHAxKbfKb2o4Vh0fUuhJixZe+wEc43bdzKz/zdj9+SK6KKvf+0RH18c4
/v6Hl5XTXMW8fiUxSaf8tcrl9K6v2iX69Rv6q6ughE5DijWjG2/rN5XZc7ThkGMjszmHUgZXVhLr
Kvj1Vd6Y71CIko/vp6RiICevicabiaDpYoFgcA8DkJfUeAMFZHRaBEkHIzz0muCYkzh0d3EGCuGp
WGGNPeQc5XaPIzv0O5A3qnxhZ+r0aJukDUielBSGEwPMsdxf3+tfjYgp6SY1QFpq8DF+HndEYQQA
7ce4G+M75B2FaAB78ptuyl9eBPlMUPz09agJ/nwRabZmeWwhUOgDxxDy2rY33a0FYPybyvSfVgUS
1uxrXEin4Wa9rS8VtTF3cO87fJpH6NZLOkKS60xcZ9Sla/7uEqRApx2ttqMFIcpvG1LpPlG4Ak+J
8MDee3spoAkwmc/glcTfvKQ/leqIX6pByQytcUWk4P3z+Mlqj86ASLueyTvZKqjPiN0MTgO+kddY
BzA6Tpb4d5f9ETSBl1JlP1o42ptaXWL2kzyYNA8yJLRcNasaX1aZzd/n399qrP/vuua3/5+xozgC
EWqUH5bj0Z7/Z9v96P//138+fKuLl2L6j2goX+qvw/9xs5dmm8aX7D/A6H19aX7sxP/P1/3RWqcF
/g8KqNRwj3Vlqgqv5w9dHtKCf6iYOB5i7gQg6QfulIyYD41GTGiO0ETbjLv7J3eKvzKg6xw6OrRY
iQh/iztFqs+U/Fd1WZAlHAihTR0MsR/jODhj1cjmXLnmUXbuTsONcCuEit26bW6bV/l0/Kt6Y97o
ngGY0UdUJtxO0gPaZdJtfJ/dzH7s1dftPfIE3uoDaLpdguwkO73LCeVSvJQRJgAKbOvNBqQbTOfc
S9zV1x2Adk7hyq7u6ac5Krw5VB0I8qfVlYPWLd7FJ9nrgvUMbd/pwu6MubQjePNZcUHvhByXXCnM
wj7aPBRoA/XUBUWQu5sn+E2on9qH5KS4klvcDEFG6fEquW2Erbmv+dVNQsHLlnzFHUPVFa7UQcm2
zEtxRUnhRj4Zt3rQ3WzX1AWK5u4nfAmiOWz9KhwCOOyeEE4n89Tcx3fCTflAaemmuVZhdxrD3mN/
4jlTJ/GEK6qgThyZoDENu7qmt3Qh48XWc7t4iu8mFVLj5+oEGMYrPEqRnuIP9rfIG9zYf0RpxJEC
3c08ZDdedYdx9dtQ/34bqgei+Cl2u4DjUKjaTTT4nngXX9ZTFjRB4QnOwJNNQe2m/uJ3EeYTQX/m
8B30of6xPw9u5cM5d6mCXgxv8Y2giKRguavDmd9a3lX3qb8H1j3SQENk+un94hpOEcAaUe0imB2E
84LNnR3ENO38lJ7yk+krr9KpuCu+yl8gd4QN9zG4KPI8OomD9rptODAaTsMFecnbJlL92J49aG8h
hW43DaeLcR/fbpfN7VzRF13FAb/r6rf5O/FSfd2fO9lGO+VQ3JfB9Tr9jegCjL9RbvBziIDcPtVe
F62voo/8fmS48Lf97C49z4Ec5oEW5d7oSR6CL1f1ipJtECtRSjkHfboH486IQEsy2lmgOIW/F3f1
CV0RNw/Apb9Xw/Ykn5f3QlS5mytzs6Y3fsn4MwaaofquOivRFFq5vaHYeqO+k+6YiUHsZX7pdawT
kZ99nc7lk3SXfWb98Mn83oi2ABVN/YS+sZ/dFg/5Nb/Ip/KiX5uz+S6/GqyA/pJH6ak+qefhNx5w
uJj+m6V+bMY/pGycNOVGbzqc5p3Fm1NW4ei2buxQXbZBG3IPvfv6OgbIGbAqy6iNdlf1RG9zRld4
VCIOY171kt4tTumItuCO/uLJjugU9nPmZv5kL47syB4nzCyU3D5ihflFiAURGpRfMs/wmEVO6uIP
7VJm8QuPVpCrMMtHwPGnKqD6xD8YzDj4zgdr2NyjoxsKHmXuIAmyIPtW0bExThryCN/2z9XTHI7n
IiiezNxewyzYbtvQYvajkDWf30GScIRn1e35GXKOH1Nfj8qzGqHN5DZP5sfkCkvgJskuJnPpqt8y
IaMkkh/3d9o7wxv8+WRcKzoe0XxKLuV5v4n9wVdvtUBp7kw+HdsYj9kgEAPNQQbUo27ixP7smLbE
z18nu3RePpb2l5qosLAWNpsitSeeUMGxv76iZ2svLmuSz8YOYgwOwHCXb/KGSDtBLAjnICewmjdd
iOiCq/lzVLa25C7exIczH+TsFlrMR+GcvGfGua3zottilDm7o9vHzX0lhl/UgJdyFc71Zfdnd/IQ
PPKmM7VZB2kEr7jZ/dE3PfOdCmgysJgOciAHmmu4kPdcGNsepVa7joTb7XRcFwTE5+SW/ib8IdS4
HepofuqxBKIubDw1SELRQyXXRtLH7W9A0rqlo3soBjqqAxPQwz3AzvzCX2z0nP0tmNhqBk+wAefb
rwk7wuwS9e3VrSPNhZRFiS3K+VQXiu+6MHeMRxASLuo+dvah59s1V4kEdiC6VNxd45mO4cbvjGiy
kb4KhLDlS9JT+5S402+SSbKqn7Pkf22Zb1LwxQCFptA2vXaeft3ZyhoHwTZ7dLsQOprAO+nd3e9d
0+EJGMrJMS4pb6Jmr1oZCssV3AeKF/7kafwxYzSe4aP5m1fZX2uHiqmNUKUTBzMjabhtUJ62cDpP
LMPRn/1jyU5cbXU/mYEezD5bs00/1U+8gV1x8Hq/RPaGaXNskvyFm3jcIZvrzG/rAWYJkXmCjxbA
1SOUxx72ELb4aTohC8cXDqHOHBOd6mb1O/6UEjQ7D01hb/L69WwGk6fYpnP8iBn0csznIdRcjk28
XuyS36l8Uec1ocWUoEUW5NHirDzs8eWdJ0U5k2V0/3iQnERhZnYXXuqabunuzMo84reulO4dw+6e
J56Oapmj8zBMrRsGjU1c8YlePDlrw29e8ke+n3FFT8qJPSRXgtHfGU/JpcPMP7pDVnHi+xhu5pRw
Vz7FnumhWRFsr7wWp3VZgJ9FpPIf0JdDnfTcMXfUYHdpeju0OR09QhzEyWyV2Ln6Na8Tb1DX8ilb
S65K4DODkXe7HRPdpWrobiyczRF4M8ffHWMG4I6XiWgoe0fpHRujxkRe7ILAqTGVjQitB/+Yyo0H
147F3nCRmmeo4MJdsHl1kYSOjsc5UqXRn85bSCTg7dGbDhggPiHYx9RrwmPw6mj/YF6XE7RQf+Cu
Td49+UQQB+0ljYZTd0xUl8LO7fGmDXcLa2IARSAv8fug9HrnAfVjnmFjwtXOa8FNgUO38QPlmvRo
GQtaO9w0KO7vgwx+mqQuZvbIbByK38rcTnvcTiifx0AP9XBkV87c2LNC4UwMOgt3SziEG/P4uJZK
lnesEZq5Xvp9YlLBZJ/peUFtgISFEJWESzYez2DlHVOivhCbwvKYyUQXkSmWEjxirw9Ghpi8w2nZ
sAZv/7B/SKMGDSY3DQhX4ZAQgwy2eoP5rQYwH0tmnsiu3H22Ii3qfZk1KwdpsIQCq/iYqdmNGcin
2RfC3g9jZzlbEfpewbEcINmzdlNbIQLP3kYakpLqEqIdIUyj8YtKGLYuR6yCYMSQykzp41E5sLk1
I6owDXrXYFbh5etsHiMasKTuzaflXr0hpvGuK1e6Vu4x3tBimHZFSPrr8m124S68EfAADjmS33Mf
dUCbz0aMhc/A0GZBEuqDhfey3Ej89hH4FX6njSZWQkwsQuvWmdkoWBek0WJgXrUvOstXvN8Cky2m
dza3fRGChrDW8DuT1zwzA8j6obASeBC75t2AsGe8FWaK4cu8qTIif3VI28LYpcnlWzwnwmwEAgQe
XRiFfG/JII8+A+uKJ0wseavi9xm++hIR69h5jtW6oTD0PcrUASvVUcg/Wx69svvLoDFJBKKm7sAn
tmOXZq0n+VjXLvza912PW5kvWLC59OdtqNnv0q/NzTHU3UnjRkuGgejJ3yN8RUpuBvljTIrd3lZB
R6KCoDTxCVQLLdxrfVvdb9/W8EgURjIbGMZhHxI5WOpxIPEx68aq7PnMqcQrWcfFNTmViJ35Usi/
ntDVORWn5NQE+HwL/N7teu6uw3X4lpItb74V6HbhkASJdvVU+hypQu7FR5HfUW1aWzwivLWgc1Yb
uQQPBS97Iktqgtan10QGRXJLnpNzpMjsyunJio60S+B8Qrvp+MfHO+ArJBDODJbTekfe0nq8IH+7
TjfrRXdy33RHb/esYCRRW8PWtAe+XvYUTiVxpMSOddOGSrB7HSl74YhRe9Zu4kctsUf+ID4YT50O
esHTLyRiXuqDf6kCk6MEcEkYtRG3yLAAk/D0x5lgEo3nOGqeGF8miurKt4goBvVZvlsE0Jt29qRG
Mhmc8kn9aj6qd1nA8PDZ/AF1qUj/mH2zbvqzflcFaEX6KAFkhZ14IDSTe8GDbhJWAVskaeaRh+L3
oXlJIHgdzwnv1En4ccx5qXJKe3YmN7a/jGFBJqUF/MDunMG+IzfFrQaa/rh5xSW7JA3nmslXgsVv
PdK8kKqB2oUgpLLI+qRpYByc4YP8EIsuSrA+f2ge+TA53/F6hePQRxqGNDYz2WQMm+g4h1nf35vF
Fw5+/qKuZ+ET6SkTUBgucTi4AAQeaeigZN5He5D6oFTd/COACvcLWpV2/GVxF3/1XlC3Iyj0NtBX
ViL3CDXNQ3TT1pldg9syd9Hqsjf3SENn0m71e9aIowaXQFG/MgubMxfHS9G1AtmXpICfbgLonteB
sDp2DgqnYKCSR/lLFWURtKabXfPX183vvZjLHdktggcrx6+OK8DYs2WWrcmVuAvbChIzFO5lX/c7
/7iNkTw5H+zka/muvNmSQPUbNrcjrSMJIqzFzOk25CB6NTxmO2E98XOvcnXWw8SZT+IzwL0C9hxe
HHPXeUF4ko2Wm3eORdNydXSavifdmX8k28fk3k+78/SaB0c+ewzXcQQZbY7QXGRji24d8b1AjNLt
+VRy3z1b9nFTk8P/E4BkBjonIJGdcxCQ+ZnEvsM3sy8axH98VMikj6xOOKNzRk4twQnxZRfaK9uo
eTwHg84xNKg9yPL+5O7cCBabBPkjHbRIojP2Q9PvHtEe8a2oDNag5/Z3DwkVPsn266y3iP85amid
mEePXcR4sSkt3vAM7Z7co3dM9l56tIEZtpw22EiDo/4yBukRhr1jlDkCEJRJCy5IPjWvAxmj4Ldc
KPcW9hYSF5tf4IZJpHykaU7ZTR4dOTZ4tMyXbU4gqrvyMLiBee03jtrsMMdxEVzCb0qsFFL/zTH2
+PkPx1hTWLMKYpt0JUkl00SzvaawxL7ufSVP8UC70WJFz9zhAMALMMisFs4VHDpZ3yaRqiN9wqiO
/OxIc3c3Ccu7I99aI+nYF4KUAEd9iloSmam938ZP8TW+9hfrto9kb46WQKLCYZGxDg41JpLq5aRR
Mxqey8fNS0Jsqcn3FkcnYotEfwo1YXUarqU/n/uw5r+6SxDysut41qMjIk6++TAfxzbucH6/vl/t
O4NNqAqGJ3iIt8M1fxi+HdsAvVVuv6J4U3haKNkNW8Bwb5xX+8vM4oaN9z1UWbbGP8BFOG7PLLeR
6KCFkAt3/hqROkJwyYfR2nRom7MvsK/gdncWiIaSa570V4nEl/qR26IzSdysGTwKSxTpji1l52C5
kKJyfYfKibP5dE45ZwxH0uofm9LKeltcwgSfOXK0+H71j+xGo9BA1mzLz/Rn2ZCP8p3stf5AIDsG
gr00EALdb9z9++OkJJ+IChOmeCMD24jK7txEmN0p94POcrcbSlkzER3DLDJpIvnq5HUwUSBCpuCB
RycM4JTizc/CPVJ/xIPVU04ZR32NXXsO2ZiDjXipeCwOzlmZn5MrmcFK/tP7Rx5puTUZ4pFjc1rg
GRRO9tp4a921V/F9fl+1YYaaqpdfF5b3EURAeCSOU5GEAbYEMMEUxIaFOYk6hYt+tHhGrMV/AiDp
TBFwWsL0Zpf3q+6kJyQ47Dw8jrYcrlmzC++RxNxmAd4eKSJIUu9I8RQ0d32Aie2p9NAudI7EECCV
P0VsrcQSIHDcOhGBtIxKDkldq1yOQwnIMkLqEbmIY5f4S3mT3C3uSkw6Sg4VYQYtBvLZH8rkd3/U
kX8UwJK0f7da3/Q9q6LVijI1jWv8TbpVTygZU4Y48r0n8d3+QCdZvs4+8C2SVJPQeKSWkl/fCbcL
VebxoxZlD9pdc6aqdr9/KS/8/LW4MXwlZI/3zJNJSpLextSPj+whvktO9cN8xvkhUE77a0N9MyHn
2T2ZKufmZ5FOYjheOECTxnA0jmZSYg5xfh9utyW5hn7Xn40njD9JS4eITdMrTg1TJLtUF/wrrOtH
NkdCvyveFAS83fNqii7yHX32U3VhFyKhldnLYn+iyNlRmtDDIbLuzcRdvsyb3UWdr567M5I4EfGd
KE75nMqbcivfDGcj4ujtHQf8PPh/zJ3XruRGmq2fiI2gZ9wmmT5ze1s3xC4jehNBz6efL9WNOXU0
c0ZonJuBAEEQqtIyGb9Z61vynzu9f2tx8//jiPxfaHZEl/7bZfhftjWHoU6+9PL7UubPv/HPhYxl
/QODkE8eMmtH/Fy3zIN/LWS8f9xyEAKiAR2L/7jZVf7ldXRID7xJ8AN2Jdiy2MD850LGYSGD/YQl
JuvMPxc5/47R0ZTubfPyfzYy+EowfeF3JHf39kxB8JclbNPkHXnWkht8YHyL5/3NRJyi0Tl0Teke
8KWDbUZztws6uiUrvkNjKw5+taoo91MGrI0JiKRugigvqtfYWjw0USvsBh/ThTFNxFPVDWOUfGWk
aCb2tbWt/tC63pcdZPmDn/sgTtY2Jgq1wTNUEsgyuT9Hf18N8ZfuLH6rbTCckyaGPxfYCmhszJmr
6/RsZYaxbbPuxmMOZnmybD95mElJCREWWvs1j499i3wOf8gDeNZv+UIUUtuuF9BPF8OEYmFYvbFP
PcBTOK2M3WgY9hXxqQ0pn8yuTVqvEBWCGLJOGVd7QO7FE1YFMYMyImEHvK/aCsJbtorgv7ebpPhg
u7lDCdBlI5NHUKMsnrJBvLQoxBmmNcYL8kdgu7Mmn82xkvG96Fiyl1ncc9cmTPIQDKAnQXom8FbV
INZj60vjZeBP3D7Otmcs5Kb2dhC9K0i1WBF7Vs4UnzMjpR/0QCohXWDG4CceYPclm6oo6VyHBPK0
bj5kOu4R8tMnNUv7bS1IjTDMJaF9Qy7PsmD0i2cnQZ2+MZp1YPIWVNZpIf+GgTdvFPoASLIL2MZu
E4+YzEN/zWjTer46QrcKxMg6iUGQk22UbdrAJMNt8K33cZmHYw7i/agKtRwAb/2wF/tXU65X8OEs
AUj3+aMsJcFeqTEo0FS5upKZczbbR+hJBKNV0VwQA0dy8RimBWE4RKsjFvfTYflYCOI5z0TafBmD
OJtutVnxpgMe6GgbFeVKsDjPS9LU0F3cH9Bs9oZhfAJdOoJE/d4UyX2haQFncajM6ol8O95A2fOt
Jov3MFiSDNzUc0iTXPVJu3x7BLhSf/aIN4LSjCwo1FtPjWcrDxi5mJV8cKqecJ5kM7t6u8QHmfnD
JQH2sg9MQ0W1qwn88A/488TXLIkrC4ElgqBhSZvtcNRTaHIDuPNWcnQACVvL22JhytnYojB20qrL
C4xJvRWFeoTqRoraBKMVi3wFQ3qgoBpdtgPjZMBLKMY7qf0btcCiRXF8VHReupxBY1MhJXuJ8vU4
T02yzdH9Qk4t51eUwZhpcZ5dhrb0t5rIzyPRTiwt4jL4GA3yOKaxMVBADu3NaN++5rUmEkT24NU7
D69ijkh0GD0ShzDzh6ogpsTJP9oJ7JatcUDK3Gb1wkI4rNzmdVy1usNfkxzJlVYR4WVlCCQfgaft
ZhdfjT8WMuUZV2heVwxOPERwx62iE+jQGowUG5PfdZ9ph9gJkYZZY4rIKhvvSjhy8rR27Qy10GAY
OrjoJFPpfQaW80zYnR92Tf6cpQQQtTajHiIDQ1sSHm/3Y0rKqSvQObfsCFzWibUE0sy7vqVSxIUV
tv11tdMssmffOwfDpK7o5/kNPze6knALve4GSd54TvGHu+YWIPGpjorRwioRJM19rMRlEJO3R/40
H+3V959wxAGF5zZ9arn3cw06ydYtKqhRPclamcd9NjHCpS62ELvDfAyAGVpXaWZ7ROR7xLPcIbzx
SGDwNe75vXXTjxtA8+ax3S1TrjYVSOg4JGM9qslwdNtHRHZMiztUKoMstklWUdcGhXeJNVO6xfyl
AoYivJ3TSFwqsU5TEo1p2b7qGi2N6LwniCXZowTdtSvNojy1cbDuZs9ufrpzwqqnLaYHtwIiAye4
fXEFi+t6jrIb4CfVZMsN1RtM6BXzBQ2R657qkXTq2vxcTMGtIvDPUMKdUDSZJqezA2eHFAa/jwd0
sZoBjNS16I/KrU4zQdLoRYOtNQka6YLIFZjtDh3i6L/Odc3DBxllfeDxHRQ5Bo6hS/n866vVYUci
CjQ+OO4Kunj52cHpByzYVnt+dCz87PV9hLDN6UA+LND24Z2gn2i0mxHDyXTD8blyfMh19eUmQwLL
vQdbCf5u269wsoGdn9KY7HefkJNFthDKVutuWcxDj1b4AQ/B8hCrrAiJ0L2v1uA5iNNzYTa8MFFE
fpc9GHELS39GiNyn9CeWyj7IG8QTmhE36HP3CX2k8JZPvvjNSXWyu36890jbINFEAa9ptgUf9h1Y
AHu/TPZ6lbk5v42J6g9kRiIcyIu9m+Z0aoj1o5RUy5Odiq1ZIlgfLkvQQUmrVU4HgRdvHy/gd1J1
o0hyBCd5c0jhJ2MCaj/GbqEn6dvnqtPBqV5wh6Qm52ai5xjQdUaazAD/v1F6Iiegfqw73DWm25/I
6N5XTVcexrZjc7mszktv3o0WZO1hHT08O2u/TZ1cbAkvdC5d/rkGtREtIkbykDcI1HrDPcQL15bu
jfe0K9BUoBA+wGuSD0OxoEfP+vbIGeEcSm4hYZNYcodNAXEsb8Hbe9OEQN7QQm9cI8n522QU2gFY
K3e4ioqvZtD+q52zvvcYM4EcgK+F37NJ72VS/dSkq6mu5NxIaXX4LDZD0H+WScufzecpRDwJ6HzN
4g9ljNNTEnDwxbkgYqFaTALx0vmCSYNRKbEy39IGPhz+cB1vfQoxGOjcbqI1yA7VmpASOMGplrfI
nDkZdtzW3yfFDq4390tmnNc2v8wgU3FtzvkH/Mw7zy3voblsnbnZuznAIZ3aTx7cyM5+n5vluc7d
x6T4TnYV+hmiF8BmYsKMzOIqY3pK+1g0wwcWlC+sECSQNvcOzG7C8KK2QHOC9SDYigUYfWH3T1M8
i5Oq2aSbCPQhoB29PHl3BEkFmfCeFP6LQzrRnAXafmjmhKOqwQxni20/jt02I1F9kjuMMicn+1iU
uxuE1Pupqr9Qgd+LzoowIzwbcvpoRXpyneGu65173agHyMR365TBr8KUEXVAFmHBZgwIJ8KmQU1D
/kkBApkLOyHg5hvEgsldmSaHtbVoXg2+o2BkwlXV34LCYfeUBd8wLECU7bhcgp7jASN+gAuhaudN
IXz6boU9Ziy6eBuD3j/myrMOU1HvIQd+rqploOaaDAVmmHW+kR0cAEDRYMTMRmYHYCBfZYF2b+vb
mXpqNY/lqTb5QXTPtzTFHGVZJSe2LtwzCVAszIYeE1dNcG+q412m02u1GL9S6V+1O3FxGcxOlP65
pPIKn4pUhjSSfborekowBSsHpDljpNvLAs/0QcHGY4gwaVWUBVRMxpwuH6VJdnCRj9UHFxqMPqN9
J83obgi8H/UgnivamDtDlL+oztpTAyj7w9b2YyV6XhWgtimFtG7gEDAfg7HjUgIjf29205NKzach
rveam0GHM5UP0d4N7oy+hyc6CAFlEJ9c/izLZD5mJEk1rDqrYAe5tL6Sa0LcV+mFOPmWb8JJq2sw
Fuxg21beVyVZPIip1RO/qQc4Tz9JCds2ZNniP6jEcVyKeQt5xWC8TlRcpLFrXey4m7C2Oy7TjeSM
G6Rgpen4z70R3FwZxbK8BjgYvyNZRekOMfYSqzyNEkCbG7Xg/PdU0EfpWHMzbxTzZ4weJLbYJbgD
wpxlkWUhsvd7aCFgmIqEEiNJjyOBwfCbCuuOTom9alN8DnH8RIZe9klszAWexLVvRwZ+LVW4l5bq
TBhHu+NE1mQi8BrNhsztZhqcL/sWn4Uh0dj4sWUc8Slx6zWRoIMuHPmf+aTOCX2DYRHyiFvSqc4W
0uZzdos4Nv0G65x2h1Mztfp5TtfuHp8bsg7Hr14MYuAjz1cV1NqKj6Mmm/XIaQmlTctkl4G02ZiL
Ibd2iYVwS7rJt6AlAqlPLNb/3NOBjztIYyrCFrhPIqiasPYUshlObZmVeIusL8zO8ufC7+PmV8uf
6lIJ0iHxMs+Y1UgyTT/ToGAP5SVs79ygPhEPseK98Ad91DoxX7Ews8J30PyVhtQ/rHhUu6JbzjWZ
TOTbF6Z81QPn8Cixkzui90/2aqVRE8DFAk+8bPxqZIrLq3ozHBdG86Rc/x6vDVP8yfQPhd854Mcm
dmutGRsHcEVsYfvlfVpmM0oI52FEb5bDPRjJ5ZAU82e6AreMlAxyEA1qUVfwF/G9LgprS2zCsl+4
U2771livxdBJQtxatSemzv4mp4ZZPO65k5lTDISBw524VJYIpSYx1kBmZI0eawtggERQdognpTRO
cqQrtroVq1Mh3qfRMkO3G6a3lXL7bV5w1U6wsTfc3au9GdTVAYAgWX5pVj6J2R3XzZIocSbnt4vM
up632o8ZHWPojWZYm/dKWsvtOtJ/jHY/hUoW1lWDhslwgMzyvayxCG76igDYBkJoSgg5yGODkzy2
CHRgBbnW6oesO4RBSyLxCCxoEiHHt3s07/YlJxURzbvJfi1zP5U03FcirGDEEYgGEXJO3hcyuQnU
8uoLwRuQH9NWb+CjkWSYqpdcuzgYJ8c9glZiM+NXn33F9RXrmTCzvDt55VDiV6SUX7QIztbtFzkX
8o2Q+gLfjmDsqgq0mk72YCfdH/XcU9rZVX1pfHe+0p3PD2o0UXQN9cdIAOl+dJL00sLfiGprQvpQ
JtPZF5zb+RTnNw4uJET8HPmraBbibpac9XRKrd8Z7bTnBFlT4mGC0XLuJlPHH8FAPtDo9t42G2OX
UBaOHDH5JILRGIa+n2K+9eTGcwMyqUzeSwyZ4DQ65EOSnuU92gTRHpQ/VvtmodqNarW6H5aSy2Nj
5tYThZr73Q50fzeLIRsoAsHMK+7p3IlS56dRs2ayq/GY2K0CFB2DovV+pOqQkIiDkfYHsICoYrej
ntKGcDvvYPf194Uz/VStQxrKpq0O0u/UTvpKUnZOuXGRyjUeASKBsSuK8c12OGoNfPM/uCJnBgna
OFTBmFxA8YNCzNenvLIJ4emT/DzbfvHLiR1WOobGc1TI8qV08cLyXhDN4uG3ehYtRhnPb7i15Ec9
9fQtk6U+5xE6xBLb+TftDAGlVIzx2hn1rEmurghPHhDnNsRnjoMqfzYy50LoXUew/8Mnhbl5WAax
NdLG1/hY7DX9hLHIeslL+nOf2gmL+8AQsF31LazOmR3jCej2ra8biRBynMRgf+6Ww2cyK1RZKQ7W
J+yRzUPBe9yXQGNZRCdLcVlsZ/K3LgCg+5bS75jZFZGKS0BoFs15al6tubXfSf1ED1Xip4T84GCD
KsECsLKb4gnDaj2tkc1TpttGeXciM8s3sikdsMXG+lR1HZ2p6ZftURODJ6M5VfFLOtmULpgc/Adn
LdxfUOjnqKQk5hAjZAsqIoQUTHG5f/YdIuYaiziwEFwtC3PMP9/dEqMcBGYDbkBCC60I+nSVYUcL
bi6ahebPtBdm/H7Tn0Q74G5moqGKs1dMjRHSwsvvpA8+VAQtvjaYFE9VrbqzpWNGNrRWG445iZiO
WRh7icAD364WumqzXLu9FQdfbtocx0E2oRhu6UlGDUKCQcApHcQY2pDfr0mbz0d3GE9zTsOUI0JM
7RetwQooi8Q0sFw97ciQdPHjEPvtwaH2gtvQIFXrNJ37yh5Jkh65BOteO9e2EgVIfE7I2HrkXRzx
an84HpvHxdnmAByjwVNHfIFhDkTaGz/UNIa5b+4rDLLkfmBADTb9dJdQuj4tcG4j1zXgd69yk7lF
WHCsN8qG6Yj78DBMMIEjkdbVVo85/ue3ovQe24W1VQUPcUGBINCWqXgMp/kwlb+KjgNtRNTtZd6T
u3as+rGD78Uc/CF8G2u+oLkdAxdf5WCDwTdHtZ4JJ/JOciBXKMvRW4jkB2SQX7a5LBcnKw7ELpOV
cHMhLdbC2s4p35heoK5ksLjJY9Y/EuS/O2f13g3kuRYBvWLqYqx1fwTdraYDuB/VxAVTwYsQwwtb
fs6ExyK94eJr8WuxKL79JqueOIFR+C+wnHMGgf4UbAy3Zd5hMbFMHdYndnlf3W54bpkjoZU5MoHa
ZJPvUecJN/gi6S4C5LhjuretJHGm5IEDriR8EFN2SL5fNIB0XxL3ya3HKGeEUk2IHLPupzX79zBb
rpI2fmjlax2vkExzJ33StIA7LtCvRjvETHE9klJP3qe73DUJyqcxwAIpcIOWNZpYG/biI7asnUMU
CvULzmcvmLekeG5JoHl2XPShAL6szj3PMvnmBweVDeGqUM/48mU1brOx4GxO8UYOVlRUVLJ+eyb4
Ko/cNHiNW/dJGSaiMZ1Rchj3sID2QzN/iZQlYs477q2ZVsDbOssMoLbaUDfs5tLncK/u8vii03Te
EFx+mkr9RKVK+CND4gYP7pYk+k+VuVO0Lrd7evI01gMMikzixIit47IQNQuJgAgFYtYsHKKYnvdg
44mb1ab8k2G6gT3mEB/TvOXQjYlXQug0d5dctE8zO+4StTN9Pz1i1Ai32dDgsbplw7Fx55URt2Nz
NVbbZPRPjGqcDRYmbj+6ecA+WhzI5jt5suE8E7FLtURmvZFzvx5JTEDc59cXT1SHxX5g8kjZP827
loxQhww3mEg1qVJ8NDeP16ks6G89yCxYkb2wnGp0U/jMbgmvvFwfGIHlP0xBuSPZid+ay2IXM9qG
GcSGQdlxJNiWafvTCrDCU4g5PdjBAY2ejjnM5U+gZns7B8ZVFr/aGwsjcdb+KmpLPOpuGSM/bbm1
qhGpeR4kb7KyQOw6VgZAmewrz3OIzmmWr9KCeuykXN2NcfUqbnglKOBgHCN9C5pkxDbUp1SpiPiB
T63fzCAJRynvASyGKpM74PltiNt4t5aRNtXGdp7j7CKzIGpGDRPFieEPn+SEnFu9t+avIDO/KM4n
oB0KrVYXPBS1HR8Td4ZoofjBq2EljAEifyweql5dc5eRKzf577WA01usx2qa3rtZX8TyTpjcU60I
qGXChL2joyTo7OKdELF9SpvitXwpbYqqNdanbOg5cGfj1bCumYFDxp9DLYazIIg1qNZozUmrJD7I
rS5LgQw8C5A3rclZ8+cmds3mHAKtqZJl14x7Q18c5lQUQQ4UGeSY5Stzh00Rv6rpDgIcyZ3rs2kN
TPr7XSb3I3PRtiflekFUw5BlFvhlquDKSmWTYhRS79yKNtQcxHKy1kg1S4wnDP2vszNFCzwma7Uf
YNIHQxea1qe7fC+6V9YtNHu0g5wHHffdZp3Pug9rH5FB8NEJA8UDOh3mHVCuN15f3/UGMzcQM0XN
PY1+8n02OuwcDZp/MeCLyOT80pGlHA1JQ+gJ25qwtIKXMZXOrp4tpPPDclUkLoWTFTfh2v9yZv9U
FejhreG+pMXbSdDaJ6dl10D9EkELMIlhmF7atrtTuXHUCswDU2i+slRWNI19F6YEQV2cGIGundgR
zv9DKmhDAXZsxBI85quDccpYJjyaPf3d4iVnyxy+AaHLEuZlg3+1q/5FwIg6BL2Lt8bcO+WjXfa/
OIKYfvhUMk46XMAFwuMubnfyfgnu47yf91MnWyIxGXxw+2Wj8REnNw9utXaPk3j1jfquMMl+JmOT
NEGyNeCHe0eQu4xwh2enYDrs0dYoTFX+vJrQTJOPvneWiz9hY3ARHInxo22XDTtRf9c1zcWyHlbN
SWvtC+zKh26a5Q7f9rQ1Z/8lXTlqpH0Wubhv27dJj0y4qxdoIFANiI3v8VXVwjxNubObKjZs9frn
0NRaEDdOyXRwyyDeMQrPD5VsydYG7HR1SLc8Fn17zQTC666NUpE+tQxyGbMgeiMmjxAIOLN6clF7
r5RiBhN3YSObiytmShKASUOLtBEFew6wFRg8CDG5JvE5h61xKMcloQ+J1UEOjX40pf+RZ0l27DqV
R6aGsEhwYXwiSjhM+RRC12/9q1TVscqae6Bf6pZ0Y5vBdzgByca1SmTJYxGHC3RXQjoLH54Hs9W9
KSekhLXUELQyCiAuQh+T+ZqADLE949OlNiykkR4oHvqt4S8diUZmCfN7RPMdUBxNJMdSWARDf5dQ
NL/gh8eyAFx7Q/f2RBzDFwitvWmNl8kLsv3q1O9LadwxSngt3OJguPPBbIPHNU+cqBcDEyuJiWN0
T7DtH23KuqFjV1sONnBRO9tWqn+tFCFvRMWF9to7DH/Jj6lgJF3Nrre2rjONW2uc/0gpoTdrHujD
2hTf0yWmQnQ5r8aCumoQ2VcefPmrevTdDFChw89JLNcscQjxmq8G4/c9KdRMOcAp7ujlj6pU7pGk
BAn320lD3arneDKa7JYhW566vqj2skt/lAGrPHi1tclJmIjnFTJ4vbKGbyoqYbFwteUNjIKZqztG
vZwUF8O3iRqvJ3YIlVGnJ2/MT4zY4t3UjMueSGEvkoQbhsA59s0KN8XT/JkFc7k3TEcIPvidy1W8
EqwFuW7y7kYhqG68VpIhWlxG8ng28OsZarJrBX1xW7mpR07abJO2FvEQA3kqqp5+tQMjigGmRxgX
trlbgbKHujDVNllcfVeUNvSkqT/y0tKN7oPq2Ou2OiXK5n7TzqheB41zprPJaTP7b3G6koCbmOhZ
dJyiP612s2E+8+N70BmjGuZYqBlBy2zVDWwBfwPSvCjmD6+kfNTTMtGpaXWeSpH/9LTTHAOV6hO5
vxT24+AwwVusXWZmRkSwOHKsdch2GgL/Uc1udzQ8fF2yJp+oKfStvCN9GfD+EBqrxHQyz11YN6gd
RMbwdchqZIuJ+FnM2btRUdPpPN+bI5oDy54wIWkji/qg/UhYGT1YtBsR2C75FMwEUTM2gq2mSiOa
gsG42qvDvqIZRVTlM+gVmT8vg35ZfJL7BmHsHL3KC6UhuICe1XemV4RBHWwgRunXhgYYOAlausTA
AmdDrmlWckq6oXWPemCebXo+E+ZFPEAwlXdrW943nlXvM9k3P3vfGQ6zBWGIKAP5fZk6470p6vkj
E/W6d5phYe6ZMP0n+cs0alTazXrXeuk9NMMnY7RuQ1leQEACx/OsbNRjZItWORkC9ax0BK75Z9Gi
g5RjvfUtrULG0BQ/WSGRKFAyVNTiKxkBTnl0ygDVgDV5T0nmWFHlt6+epJ7JrQB1gROP224O1kNS
y+WlnzU5L6DlXy2ju1amyL6xRNGHOUEMber5Wnl8hiCY9mOWtUefbL8w1/l1qFGykBEzbuy22jGE
2rKHs7dVX1fHtF8wEdpTdmzSfNfEKLqZel1JQtL30zR8kX9VbpE+cEfrVqsLJwAnG7g5XSRbfZLi
siTiq2d6kBom5D509XZ9m03x60mddbY2w2DbG1awz53ohn1Tls3BgrX1T7vlvyW7+h+d8L8z5P/f
PPr/heory0KR9D+g5tOv7OaS/11+9edf+ZcfXrj/8GzPs50A6ZUnzP+UX0n/Hzb2eBOr/J/MUWyq
/1JfWeDp2YbiepeCX87v6isezLQCRyLAQoTFQ1r/jvrq5oT9TXpFLg7ufYggUgQuQPY/pVm/SYy5
slROsm93GEkWv+YWONJNsXp4nWxQl3+jjfyLzuv2ZBj4efnMbQA4/Kmc/O3JspoMa8u0MQ+mKUbb
2FIHooDIIu3X5DA5jOX+Brrx3z1h4JKlxb9si1hS3v1vT5ibQ8MIMtMHS5IguiFBzbgTFsohT5T1
w+xN9t884Y088ZePE5SwAG3A9wr66C+GycYkxTifS97hQLYdkXiefxZpUD90Y8LKN07BsVpD+zMh
ev5vPtzbQ/9fT02NBA4auiPEcb7Iv2CXZGrEtSkUH2nOaCf3EmtXEqH6N8/yX64XnoU3xqcJ/x/n
518+0ep2Yqwuz6LmsaeoU+4b0ccWm8iM5f9vv6KHf77236W0t8f66zsKPCkcQdGIRpE43d+/vbht
3HrtJ3UARrsdyhka2tg9D3acb9Iifprq+G/g3f/dm5M+qkZ5EzfJG7ji9ye0J20AKqrUAb3bQBuW
pgcxT8aeUvTH//zWTOa5f313gc/s/MZvJ2iYf/5yqQBC7xMGDeOeHfZ4tYrS+Bxyv17DIu3XR1WR
E7gZYx+GmzMHWALTJOrJrILBik7up8EC5lu9jPqnztfmJjsq1ls3BBqUOoMuLKygwEw7typmlHTC
ZkSEOGJ8Tq0uYyhqlim6c1OZz4kiV8taLdFAE8+Wj2mMSSgTMDhB8TW2+VioLkc4SNzMM6o+x6Va
LhnHsLyxiJSrTaQGFWMpItKJNMbIK506RuNE9OShzNFDbsa+W2G0Tqv1aKYkV+Ji8z3N5LIpyp7X
hYjSoXvOxipIT2ttGZmPImgZ67DKzYCdQtxgSxTKn3cgb/oC0q9V3EYplu8zxWBiPpImocsGHHPe
rTq9Z9stlwpqn9tO78PkKSxKK6S66Uxek2Ru08dQiqMRxmAeGYWUaKhUrT4DgJHI6GkB2KvaSklC
VKdiKD/rvExyRqhjq7rdAh+WYosYXf/CAKkz7kVOuuelsSVwVZLo/ew0WJbxosqYYZ5HOh5h6A3R
0bs6bajJ+CyzaFqTBL9ZQDLd1s1h9p/cNtffVCxc0r8SSPrU3tlYWusug6e1bDwqr+rM1I+xrC3y
lXI+a3MMRW5rdud4IhMyNAu/5+ify9yJiG7w2q0Jn9oLY7sSDMFEosWzqIl1o3Jj2LxxAbHam3wU
BQKLmdDBRnb+8JbUq9Xu/NSe1SZpkfVttKjq8ZzChwyuQ2VLZ88SrMbOqY0eqyxBivj3YK7pnZ8k
YvnupIW6qY1qw8tOPLDzMBoJQ3WAvNYSNVU2QnIu0nl9lEETu69LookxrdkNQiego6kQUa6Lvw2G
0sTj3cnJl9/MdLJwZSltj/KSTqTxRAGlFHoy11ED7YefypOIJZu5dJZxctdVNknLbWy77CFTdqtI
2hkGYSNLzbkk/s2qrZyMpjbLywjSLYo/oao2Cy2wenziXtZJRshNMFx0Mk7irSaygOZYUc4Ofblw
7RrLqp9K+DXdA3pS30Ig59avmnX0LcmQiHeo1tOE56JsB2CJzA9YdlpEoDl1odP3IHWKazvTK2/a
Mvbrg6NqgipHP4H0OvPzqEJbDJNzdCrbvoJ11i3AUM3eK0NXXUYBkQ/qhatdvhIXA9a7LUT/2mSJ
MFkprda0aaQLsRcJdIIwcpPLwPT3pRTpTxR7BbagghviXad9GKex49NQMUec1k1FD1k/el5LaQ31
szOjfjbB04qFoSxDfYBc88EeK5pwkoELA0ftXADSHisHcswQj1bECHO5u0l28ZxbxUSD1tess93C
NPJDbE5IivLVLbDiVGSQkr9X+UNoV9003JG0zGQWkmD1a+nTeT9WIwwrUwc5c0CVEJeV+IyhXPK9
1Z5f+/DQ6oTQ26zL+h+17cXfRQ4kNpqDBgSwsCr44b5fZzh3/KDnxpZDdYwKizF6a+SQYc3YNH65
jKra/WCn6zv5GGxzPddYh81tB0fuCcKd01JMGicONyS0RWu+4oktjOAxqObUohMF6RsCdBweOgO6
+qZgMu9vbbFODN4J5Aw2C+8Xl1gHmIW8eMr4yTaYE89GxRVBgkbBxIOzyb764Pz7sK/T+FUM/fzc
6jS29nGT6nI3jGlt3NVZYTCDG6W+T2UfUNNkUkIQHGaWQGQzZu/20NDHN1Zm/vCGRH+hcp2SHdth
X+/iziEylJLJ2Yx+alGqgM1m6M2RxDqrw008W1URb2zjNkn1x6VzGDQ6sI/dUgz4IztZRN2yeugY
Vs8++mXM+2jG/jbMp7f7UvAWMd2NIHFDuxOE/uRt1g7oom3fCWvLdK4Qb+sxHGHXX5g71f5mNYyZ
sWZe/VrzpvyOwAQ/ltPPn9Kb2z1nX/XhNt36YXaSZUsn55y8aOJ+b98ZqohN1eUuQlbEW07Y28ME
TsEw+bbNbsVtlsf2eFD9ZPwxiy64p/ZOujDz5+zTbargs7S1RvM3Qn4rGrSGYWNksdh0zBfsvZUt
/Y+pMmLEepWXtFCLs/wxYx2c81E2NsJWS+XEztc9Tu0gGfjkmq59y+LEFZsgDdzntZvab4tIkEER
Lju0fbBdxzhhX5rb+nuZ2cUlMMFDEIgZFnGDPGiq2uC1rVXxYpRuTZYZK6uy/my7eccoEBVZlaJ6
7C37s8qU8S40AQX96l68qh2uRIl2/saZiu7Sw0jcjEE+R4NVdMQ81iuRSDN5EZcebQDo+aF6UoWx
nitnvVpWM0RVZzXEckK0g95vrQ+Z8nqmi2vJJAgwK+tjfyddw363KsJibQaKQes/oHKXOO3L2f1D
LQTb97FZnURjzsCVZcmeDLIsckqkqzYpoSFbzlcuCvZMKAGCl//g7Mx262bSc30rGzlnwCJZHIAk
B2uiRkuyLMvyCWHLMuepOPPq89Dd2duLUrS2GugE6Pz5VauKNXzDO5iZcHb6JO/oYnYXlugta9to
xSWdsUumgMqVipcbd3aetLmS16WV8zfbvLAuNKeNKopVUVdtVNapFyCBxrOmpdaL0YGbOThT7/Ke
jY/x4PxOyr6/sDxK6k2Rgbh3MBW2eEFe5BTpw24AbudtQbeHNGAdReOt6mh5ITlMuYFUHWF4rRWP
VVDpn5Iqg2+oAJBqLgYHm3iY3XDftUI7y0An7GdTUjxBHnf6Yrb9jLE4J/ElzroyXTAG9p3Dunwq
pWEDiYmeUf+UXCwWnf88G8PrynDC+VZVyruyUOo8GJlLqzhGrBm13Awj3loRjfMehTF1gJSOTSyC
4mxwB1Ns6g4s72ESBgrhqjYARCVdm3SXll6ixNtZdYV4yJBkhB8VouZO5kKiHKLO2A9zMVN0izmo
GewNAffEjqlutxPId+AKdr9pkbJX6A+1aMUH2OVS90udG6nQq98SYslvlQEZm45Y2V9Zxdh9qzDg
c58IgtSjW5ZDcZ/mqfiZ02CDTZ6Ow3BowRxUn9CThKGZ9qq/C+l7udt8pjp949QOBInZSr34XLN6
FFmFMoX1CwxQY55PlTl+Uyloi2/l5HUXY03zdFtQw6N0meoRZWKvnUfEzEOQFQER9qFKjPaemoiz
QUAWcHdvGinyYJpD1DXoefzNFVVPz8eQjbmVpuZB7WyZ1NaAlPsUVKaa0WOHe5FjYdoi727Uv/M2
7K+TyDQviHWqzxjIKvEZv0ced7wCs99jKHQDUG9kgjrmknQo6yX4bTaT983AtTjE2KPA6DTIkZip
7QjWZGp1D0qSi9MLrUl8Gt3L0X3qcYPclEML0szGmjqkYzdHtDkyZXPUgyR+toTo7uqm6M+8dHlc
wITHNJjz/DKA0QSCnaJ0EQQpx58a4tfUSqbnZnAdOpBYaF7pWhfcAExNuQEtj08t3CoYL3M3ICQU
GHUkP5DTrNpdLBXURm8SyY2bJNoXW00hvHI34k4c8ccsbuAtpS01faA2nFiiXZW33eMI0nEXZUb6
ow40kgSAEMFtGQjuFX2+lzSFiGPjzryqvZ5GeKLVHp37sfE2qRNUD5OLTwROsX1xSAOrow+j0JGz
2groTToMZ1MpkJIwo/E8L7z8biZr50jbqCK0EhKZhltKHNvBJT7jjyl6hRBfkukrRhVqw+2ZXnUx
gWapGVSPwyUTG6LceNCwnN1MaGX/dJyZPrXoCLDHiI5tT/XwKyyFu5znjBq80ewrR9W/x0LZrAP5
z1lHiZYtWdWbjp7cYx5V0YM5Zz7eyQjXqfJJF8Gl2VjFDYSn8ySAtj86Ofc46s+a115hDV3swCBc
hoGwfiMTfy5iOo0UF3zUig9xhhsHeuu+DMVNMWdcOx5PqlOEj2kB2gQ6CwyEqlWHKNAP3oQME4ij
T1CqcP3CKWmDVDxN5nA7j07n20b+lUgdNxpMpUPdjA6hO2EnQXuJ5tTt3HEByRBb03gekh+1R5NM
OPkl7jRfROdED4uv8kZUsLrQcM380CP6J+jC/8twbydMROhbL2S72dWQv7YK72vXT8hvhUTXwVzd
RCq95J1oNhijj2e1gXJxSHh/XaBKvjcKOW26wWy3GYuzDftx+Jy2AopPHZ2pwJHnQLgGX+vS+5qw
a5PTqHBVxHfpqKn3w2CcWc1Qbyqz/moWxsGF3LUNMvqNA9jZQ1tl42ZKzfsm4mAnHVHeps7F/ATS
7JOwalK3bAif+fPILmW0fKYI2K2lqhehAyRrgu52pk3WboWTUjz3DrnZim1tlCPBYeNdpB5jmp4e
bMYy+mnPvXGOZYHcxPqExFE2BJAb3HhvTqXc6VVzpxfDPWav6jA6DvrGor1us8i8b7OlL6B5pXZu
VUaABUGqf8GyHZfeJJMW9m5VOSDh2Jnnehd2+JYojWZPSjrCGdctjHHidniMoVFGDNhEjzl2Gdww
WYhBr2d+Soc2+2KiW7sbCIsQV6nmn65IX3TQ1ZQamiY8x8KFk0PYj1iGvXHpAzW9RbKIHeL3zpPp
9UhavZvjvjkgxA6+FqBh1nopQkratLMAQ87DN+4olGPj0dtbMdCu1plI4qSHlI6qb2asVejz6O61
k2n5VYDA8U5RYdjXdClfTB6HzWAP1afZyX9z1K7KfPpMEwB5xDK/hpSFent93trOOcXBe7LvL/jQ
OFdemT+kXdIDUKr6Q9oiUxt2ErEKSVWw0h7bhnZP0nVf4aOUCNillPIzGhqBCUAu6YJ0y232O8xg
e5QubIHFI7wbXe8m0OryXgxGdpHmcAzyiXMSdhkdQXzlD3YAJ95MFZAYbOu5ofDzEflQ/oInZN/i
W00kF2qPvRUFl1nf1l+cVOqHLgzP4rThYqxVn22D0CruRqNFJ4yElbZHeJ825X0dpeZXzYsePBvw
RdEL8wLjBoD7PNb4hiH2gW/8HQCn4omKUfFcYGGLJVT1KatbLhjBrisD/TLUws+A076Xc5rtMlFC
d2sDnlz09b9DpPG+lQZAs41mjtl3xjhHmx44S9Ppzw0Qd9qADdQQJUAks2Mbmtwz6mX00A+8yKC4
ej0YHtIY3GchuuInvbDcvLbbDioh2zUA8qkHLuocUSu3pj2LA+4S4OxR3UfWEhzpgl8bbkSbNndW
4A3prrIVECDXzb9LwJzXY1fLsxTKwl3XJ/k1cb+7bdvsvsOZkI8gyvanoHf1SXitzaImxZcMn197
CwgdCY9wKRKDPzZvqqEpWqKmBGgksTBzGp1g2lOTF9BThuastc3x2RmmnqA65EsXjn1RGEqdRZVZ
+jF+Lv22SdrmYsp6fdplTTI8IgANNog4Td7WaNBD4e2i/Dadp/uQIhw+ODa8+pRAYmsbIsTMO9NA
pzdajuBjF0a7aCq8eMvxhP85wYFy9roq1a4u8uhgzrF+15YjxTU7TPIH6mzyKRdt9ynMZx1bkzKa
fosJ9GaDRfk9JZYB6o9d1LzsnuwOvGx1sed1ctHws/W6OwtbQ+8vrapuf9RkA0+53mJsDaVSgnoZ
W8H+nelYtin7G+BbkGi7ma7ylVOGHaoMWkp3rp9q/XM/e7TzLaq584Vcyq7bDgIz5jpJnt03RQgY
qHPMBiVOewRkqc12BUpgboDieZ1rgYGwhEcBjeAVmytMKGifpohCtnNgOAdZUdUHRNM0GAHRdxMb
GgHJFaRkGyIf5uvI0kDW9S4daWXLmcjz86FprP6AEHED8LWK1e+xhUy9GeOhsf1C9qQVmHAb5LCj
8LaaXQKYHQtZb6ayHxCNGD3EjhZv9joUxJOA34CMGwEdd/BpeYV4zGTkn+OyB0Zm9EOKJRKe4+Om
dSlUwVl1HbxE9BrjMA0ThGZrF5Tbd1JvvKcyB1jOfh/GRy2wu+zMgp1811RsKx5cLys3jcRpYtMZ
kqZrX8hk8SlIIvuQupmkuzAQ9R/MGKTlzu51MKQzvJVq33RReWta+fwsKhvO7FRFbnYeD5WFDK2M
Uj9zxsncQPRIrqc0CASqR5H8DikP88oQl6XsnDLugGRppOD2AKDVOzgYg45CiJs4/d7Ve5qMceRU
P6dGAjsBo1XikdcQ5c5VxB1jVgFAm6yp2p9pHFCLclMZP8xTZXs7y+6IbkY4mstqYOtOFEAVZ5MF
3BWbsUJnejfk5QzgXwRTvcXEqL+Tee7CCyhrajT8iGTeOkPm3JSCOum+qDFS3zDrjhjEpG4IeCpT
d4MJy54dQcWarRtX08GZodQFFNErasAUICBVmN1j3St7ZEPrY7uEH+V8wC8Pakac1384EFpDG5je
wIONxURB8pNCayubfP5W1uyVDVm8OZzrXODPs4vb8T5TrXFTUQ944dBZ2kbrq6ymwG5EF2mn1LRz
QosZuLnVokY2qPaLFljWBT5E4ip3Gnq51NjwxJznyn2slXIuYTZI6D4NkuuVnZffPep/26BqIIjE
Tb1JaydAVYW6CLgzo5qe7EFWZ6Hd0hPqbQuqvgpAZIL/1vsK2KdDvSnp4+7TbBmt9snV4YcA0VhK
UkUX2hJBAocSrczKGGG2PraNHeL980/TNKJr6mHBr6qpDJsYrhwX9/bQQ8YRNhd31ThR3jf6bHqS
rtn/NLt6AF49Fi7PeDOjedzOS18hnbF+2Y7YAqpNGyWAantMVBFQ5mnVD7BYhdhXXuY8EyHaMBVb
J7+zCbKqLfXTqgTW5g2fbb2U6ANadY/uFu41h950ekD4dP3YlEMFzM8NvYToNLR0+9Ze7iw/SBOY
k1GckirXyNcjrzgOcbLpPbxHto0oBQ/taKf4N+pa8tipxMgvbGqE3zLKup9r0JTJzqqlcSOpMSPK
F2KbtQV+HVeUdWdQeVngRR7OJ6B5CMEcSEjj1DbPnjnq52WQLONmrO/GcTuOIbZ3E/DdSotL0E5J
gXyX2ePS26Cof8WTThTZdXWKMO7A+wJBJ59fGum0iAEZIiM/jO2yOhv6BD8w0Ri/narFZsYQQ9e9
OADEwWdEoxwvcP9yzuAYemhjCnrUcNvH7rfKmro7QJcesVOcZq6vzNTrW6Vq/RuV4O4nJztAP2xK
5a82CWiVdY7CQRygYhzekFbF18mI9sDW4wHi2kpF8QWybPltcWsTmzjOYWaGlZ7/opwdoE6VLo5z
zCq9TOF9FlswigRK1F5yG/ldhw3Sd3l588fybGdAlOeHdgvAq9Cr8aftjBLp0LiCUdTSaUdkzBLz
54LYIoGEP8LQqmfTQRUw0AHqCZLS36mZtF+jIFQPKWSnmNs4ktQPjcj+UsYBjyJW6/2jSmJRwnaz
sRELDc0ytpDyXWSKqip8ygyHdw5wMCWEeqws3M+MUN5IQHX2poIBxE2Wg6IBFTK7TxaN22etNotk
55nFjEwj/HfSDNJOZ6PmCZnuzOtRi3Cm1M4PEkAxSZoV/sjgKSlwebq4wlcd8K+TVO45EzIZRZr9
C5if+j5MBzbcQH/7hZiuR5QUOxu4wZPr/qC2713Zf8DJVVGCLJf9OGGLjI1ycUYgElLUr0LMttza
qw+ZOwgfUDzhzyAwkCNALWt6LqWuPc4jD96Oxgf+xnLp/4AWlmQThShtOgm4EAmeSDeNdzYVfWSH
2o6DGxdAVTbOlNGRM10NQ57WLIvsARiw+gapST6zuwA2TaJVjwW5zOciqHlphricOXxuNVyOOl5c
u8ihp7jPobrZF1goEYrlELNugHdx4aSyFTM1SZeC0xgC04Gck+vZbeyOS12lb8NnMI/1t35ol8B8
XChUtqhJmlVUVholnrF9xDFOp24hSPpu8XrUhh9pVYdfKQuyEHYXTcgaA814DjPSgvsGbmHCy1pS
Mh6UoaO66cFzQ9lPKONQFlXf+GHiWNHBaTLTPNQ9LPvtLOBLbpSFOAabAMjrwYXY80R6OGq7Ip16
+zqq4bgBzYxHGAaK9iaK/KmjofgnsolIw6ZCSdCdMEmVYRp7OU1Jj01BT3Z049Wi+dmLKIPT5aC3
QjuhLg+q7aYALi9uiJSeeMvOeSQmZ3FAM+wL8uJCUo1hWJIF3hC6Heac71t2x/caPv68a3NzyVma
kBZlbTSET3FtDNdYdM3hjpA4BMEYUWwlXJZGeTvZHTOIBxG0e8hz2ZehFs63vHUGG+hqQMZHP5ju
BKtZF2ed5baPXg5f5yo1hs7dF0YJmHyqygLtGKl6UIiD2csFpR1452SiRrCbLemKXTIpsRAs3BFB
C3cofrVm3w+fcxvs3KFx+iaGzB1rT7YRuSOOqRahGjVXQJ8UbibtYLO1fkaovzxiMARvtSmVHX6m
AcA5b5ISugQeTi5R/mgQJ8R6NN/k+tRTzEaUB7tUdga2Zm0AgRMDOSvfWVimE8Hryjp30Re5SEol
JkwhRHsRRN78MzSM1tzRHJEPyq2T6lBU+YSBQAJMc0kO8ebqWq9INrXEDnhD91XnOQpldKnAsic3
LK9ER7OlMAyxHDfEwRXiO86VWKqh1kI9ohyV+YPgU6c9mrfLUocaVCN97JPbepBUCAP4UPNm7KaQ
nrZrQbdKMiPgQqHPek4M0MxwvwgQQSs2EDfMEG71lojIuEwyXQMyKKbqqsi02mUzJuk9aFqaLUk+
UJihWywgqVMoR37bEwEUqgS8XTTBFjK9KnT3OcC2hx7aC84Oc2M8hxHFF7L9uTi8j7J4Bf8BVkEa
ZDqeZZkGJnvHeA4pNGl3VUm21g3yyda76TGt2/FRueQTeYym0Al0zLG1CL4lHgoWLD8JteFYdMGP
B8xpWClH0zDbCET3I9LbNqJ3bYdatdMUqKir3u1HUKyC1MePC2xpia2yXDsx71c4Fn4GhuYAyHTS
KWmt5m2WXdHSbO/OdKwov7DLtV3VuQhFYWl8/f4Sv0IdeSbWPx5DIbHhOmL5KX8hrHJl2hPRRXvm
WAXQ8bANkjtqf9k/JN1ABIYvEGuyRfrobyjQ6y+J8AzeSdTHScscfQUFsusy1waht2e9wRtVJ2m2
CUsvImULqgVpGZ2woH+9gozn4cxGCKsLQGvH0+KabWmkxlAn2gJxyMAwHpoYhKddB9bX91dQLL/9
CObEEhoEV7aHKY0w1nNLZe04sTEhwuul0gdurPvD2DSHGkAXIw5esKeCVlw6k0QW2pWQhUTfXCij
cu7f/ylvrbIBR06Y/B6i39XHzCqgAnSBu7M8Rwpbli8IDzwFGcz6Sv8X9g2GWMIxTMBdyNIdLzB9
0zl0Qrc9M8IgORthnJ1puRRX70/ord0JdtK2hC1R2BCrz6igdMo2US3FKOBTnLTu0imEOjGXt5bN
+YO8kw48LXO1bBFI7Ul0UXs2jYEZ+AoWQnM7IXwyXoaU58qdJge6ve9Pbb1DQW0KXqtldqaU7NXj
BbQrvdCaasSFZaja3460UYOlphSlmIVqwdP7gwlztUeX0UCc6lxp+G1hXHg8mtuFqXKR3/Pp+uU/
igZxObRVdPxmXF0/9/SBwMjUjQejaeRzFeLxOuW2eRYUaD0U5lhdGcSPn0/8qPXB+fOjCFO5bG3q
/t7q67o6eEfqMaMfTi6aqZlS92afUuY35mlLJlHtq8jqb8CSI7ia0Vtvixq1yik+dYTf+BZ4ny1X
LTcuXcfVfSvnOYGa0cy+HJvQF3FQ/s6TZLjT8VW9fX/S6x3NnBFLNBf5RdMSTP34Q4yTUwxg3Gbf
pcWxLZvOOAe9bly8P8pbE+JDezCiBH6B7mpzoTKha9bsjX5s65Qj+x6Blt2ce0hVT+QH0Qmg51vD
LYNxvWMXCRz6eFKpMYNHFBBIkPYDqDeFANnM+doNndp/f2JvLJ9tOy73m73cO2u4M7zwAmqejjOD
2wNoMSHhC5GPh/dHeWM+tu1yKHmrPIDfq8stF8T+pKOtb7XZ8FvZiXvmhfr4C45ldmLp3pqQ53Dt
mNwCjrOWzjSHgS6ZRX9Vt3SUzMv5m5mX/3TC+19f3zcGQT3UMXRMBYGJr4G4bTkXhDBe49dz9ZLE
hbefrLb7+KfBLo4/zoYz2XKrK0a2xgQe0Gn8WaPKiYUzplCZp04EEm9NxRC4eHJ2QEkby13+V7zi
UiIKnM6CwhnNCYpWaXEhKI58fAO44Bsc1DIRtqGXfjxKxvtdaSqa/GYqjbtY5PCoG8PWrhLAA/2J
LbB+frgS0AGzdd2w8XjFVfZ4MLOAi2bGavSJ5lHtqgEhIj5YTMZ4EXZTf5/WqhhOPHlvLCPJC68O
h8hy2OrHY7K7UwX2ZPSTxJ4+QbRfFEYsNz8xtbeGkZ4hbB5voiNjNbU5LnMqv/Rye1Dv8MDoQNmH
vtEL/YPI72UN+R9DoHnLBl+D58vco3rhBYPv2GP/fdBl+wtFz+k57p35hCvZ68tBSGmZsDqEqXvE
QMdLR4WbSiAVUT93pembJs7NfdFWfllRonr/Hnq9fGQiyOkSJ0hT6nL1WNReMPZ0xDwf6iTiejoQ
Wjy2y5f3R3k9IUMnthKLEZRFtLw6UrEHyqR2YN0GnZ74eVmMl0Zt29vUypvHf2UoLgmuPJcUZ3Wx
tmM3p1UgIfhqVbfz4pwm8ZBCdseF/sTaLUf076icdEaHF8N9R7PNpuxz/JmoXnSRbiXCLz2Kv10v
OtTcncz4oSKA6Pu+bL8UM+CFgGbFidvj9WcjCeA0O7zwBOLmamgA9HaCFTsmhmaS3XtzMFG/0o0P
34RgLHkIvSVvo1i22oe0PXU5ihCVYypBZ8XsBJCT1SnKzxtzWS50mD9/xlmPYo020IksYhSJ5qeR
pnBwYRJ8OCri+QOrZREIEqHqqwACfCmfa9QdVixG+1cfbIG/T5RMH6W/wDl2ifNoZUNV1vHSPt4V
gHqzhras7kdwJXdqstKdhXQQfJS0+PD34eGgcGHY0lyexfUVC6PWKaxJLr1fjOCsuDjonX7Klvj1
97HA28Kx4YJwjFdOwbTfK+kJFI+spTUJlxpkR2QaJw7TW6NA4IGIZSw7zVl9H6RUgdt5rfQ7hE1R
fah+BVGi7z56OVBx0SHa4Qq9EMxWj66Gam8YeoX0Qa22Nwh6ulcmkm9kIhmU/vfHemNCFm1nEiKu
PY7o6uMU+ETTkXEsX19goFubyAXDA9PsP7yxLal7bANyL+4Cd7XfUOYaQGjCSjfyadrMjgTIBdD0
xOdZ/srxXUdgB8aESo5Du85evRNmmHeUQypmM7nysrG0kFo1cjk09IqzUh/1E+O9sXqSS3VxcOa5
JXM7PkWmUhZEFR1XUF5JWDqQa+niBye+0etZSWpxkNQoTxHzrJMYrjXePy8B1KmKMj4fygB+EAic
QN8Ct5/6PdDTNj2ROS0//XgpKbdJa0FGc0cQUxxPLTcQ1qEDL31j7IT6nDZzRyG/65z8zErAm2zc
UDV4YQUmnDaXorp1m89l35yY+/LF1j+DAM2woHUudMTVF+0yJMMceNh+bqvmAryWuJFaGRyQohzv
LNGPN7VZf/zdohAB64RDjpMzFa3judepS181zaSfQEPcSvDoW1EM3f79o2csz9/x3Fzb5EqkOkeF
Dqfz42HmotGSOtZxO1YDwE3lyGpERGdcKD6FG3xymzLFiS5GzW0XxzSRfEAO6fOkXE2c204PhsYu
kFzdykj2GAjqZY3ZW+uM1vmUj+3Xto3HEVEQBEz20lxIM144FPg8OwmEjR6J5v5cUIDtPvzNYATy
ePEf6qlkwsfzStumlklvtRACGzTItOwSlQQkdp1JPyf1drddOMUngtHXZ4QxpUmdXF8Iq5ZxPOYU
j7VdweT0vXyRw7MnbVvok/dDoJP3y1WdeSJveGM8gkQ+G3USKnKvxkOeMELVsfE7cv5dBz3s0JeB
tp+wBb9wwVDev79ZXsemPATMkMlRmaNBejy/eLTyFP26xm9UkiNKRyeGWjQAYGTCT+zL11ODZsz7
Q2jvCKi4q91PSA9NVMvYlrVqf2dFqG8gJIafAuKjXRza1ofjA+rGRFU8dMK2qGccT61zkFUzA135
canbF3BekJCWIZ6f76/g67vaMw1qTsTAnk5TYzUtNPAy/BUG5ct2zB5HSDXb1A2TE9fmq1Fsg/RB
CEIRnm62//FksioaUwPgtq83ZXhJyELFRAn7/P25vNoNjELIS5nBhiNNh+R4FBg5S/O36X26qNkZ
JLnozHNjkDRZb/vvD/XWhGhXcA+QvNrwH46HyuZQ2SIyen8MpPGAgr5+rtV5ufv4KDZSMJbluUss
v94DDTBZWJ69H+hgvNyut76Oda7aj+4B1o18iOKmIFPgbjqeDIiWzqk0t/OBAVn7EZUMMHBB8cFi
PUmC6ZB6U6laRALEag/0ZYq8ZJ/1vh2W1GqDut+5LSiHjy+ZQ5JgMY5hWesbAY6lTGzL6wDNl+E9
cH1MHIcp+fnxUdjGiPRwjy+tuOMVm6wJtCT4cYrBERqbs2qMmzAes8OHh1leeLlEONKionU8TDBr
RHWL+OJUhyNem0Vuj1dhjED4xwdCJYI7gIyUCtO6k1q2wSxAJnb+bLrhtQaA55CMzngi2l0i9KOX
nSo+bTeqc0BMuQnW51OHKOSis+xrRNxYWJoRQtpRXlTFNZ46xm0W6r1zPTS9bm+NVFbhxw/tku1T
Z4IOIi17tZxFDxtpgEbud6rCMBX1Rirs46lq6p9y9nqaQM9swYv05909/mpwqMfRnphmmZnIJ4VW
/DUtkNg9zJGK7iJjpLkp3ehbiXrEXqnA28s09k6s9bKWqx9B7d6mOESZieh+dab7PqU+Y8eDL4O5
/BQ1TXkAOBecGyNEJMAN9XDrQHoZtu/v2Deu4KUkRUxK/YZHcnUwmHfAyfSwACoQ4k0hWe102WvX
LdSlf2EodE1Ib/moYEFWWYbMPRdSkd77kaR/BdJlaJ4neKxXTR5mp2Lft5aTKqXH92TnuNZqOYsp
rWgxid5f5LfPZh7iq0JNiBQYragOVVzzoRs9+/X+ai4bcv0RQTgirLLkoLyfxzvJBdcJJqHvKVui
eJ8E3bAvvGb8+MW8JNWo/RLdU5laLaSThmjoqnDw23QAd1TpzWUESfrE51q+/Ku5ePx9av9kouvw
l7PQxalSXP8jsqxECm4CT0uhvmxVoMR3hVbEvz++fKB3dAoSqJpw6o+XbzSnGi7R3Pt6HaQPdCwx
d6B0+e1fGYUomwHIrdciNC3tBvQOeKQnuMbn3mzVaJRm4Ynw862tQLPp/46yqn7EuUJHU9DYqILA
hPS/aAsPhrf76FxMHSEjuVxdNB3WW2EEkuSaWdz5dFvL/VyZoFkFErLvj/L6kqCJylYg2JAwgdf9
pozXwVC12fuL2j+4XXc3IXmOzm364ToObUD8h8gk0bMhWFp+yV/toCpFYhQdN75NG6HzmHXtuQ4u
4kSo/vpdM4Xk9Bi8oTpndXU5ZGqSjROkSL2Ms20B8VRUryHE1rCVY+TdXbROg7wPIGhkeIW8v5iv
Nwa6yYLIChlJkCxrhI6b55YIImIEp4E9HeIvt+kQ0zyx/V6hWFADOhpmdbEnk0FzUIZ47kKlphGZ
TJDKqO50+YjTZZjIfZ4iHQmwPcdzeY5g0AAsnlHPePr4fBf8ExcW0CSio+NPGuPNIJFd6/w0qCDB
eZl152ml/fD+KK/ve5IvaGfkRQSTND+OR3Er9Lr1dOp86jlD+skoNRQOJsyqnnhdxstk0np3ryTg
5RPv9hufk+6/bRlLsrnsqeOBG1XkrWt2rd8PYX1jt4G2M83UObFjl0U6vozBD9PfY3ZgkriPj0cZ
oiTI9bJZIiE8e5IIXk425ljACFed2DlvDUVHA4welTMaSKuh2mxGBjPl3kfBCr6C1uYUiMH+Y8jl
frTaQd2IfiVoI5YQfN7qHAae6jtqbr3fRuE18qsmnjPiBbuCA9Jjxol5vfGhKN6DNSDUwdJZLP/8
r6tlADJJ6cbo/DEtq0MWVPCh6i5qvr6/Ed+4W+hXEkkteQZl4tW5g8yVhJlFbjbNBkoASdTsQdDa
O6vXrMdoCkkLK6e/0LoiPtEzfWOC0nZdl4oxxRXatMcTpNJuFx6UAlwuS2xO8mJ6MpNFkP79Cb6x
P8gJAW+yjLTa1qkU/mDg4FBy8+H4T/G5oYGo3hswr+tdCa/n+/ujLcu12vj0+sClcXX8OdvHk5K5
8voMiozfYFWxbdSMcqTj1HgVDH+Q8pg9BM6JGb4ekyL40ofjzqIfvMbCFUaTaB4NTb9XwEUp9ig/
0Nxf5dgMF9aYihOB1uvvRjwMAAIdNwGAzFgW/K+NiXmeq+qaOmMkK6pVs1NelNSudu8v5BtZjiSP
plWGox3z0lfDxIk2Kt0hy/Fc9Gnj+Yc+om2KyMFLGCIcP8Q/La+HjkjKt1DRP5zKLaNTSV12Dhic
1ehS08KBGIX7GQ7kb+UZzRUqTNPj+5N8aylpRhtoNbKa5hp9g5gTlIueI5DQsN3abTLuGwvE+8dH
QZKUK4tKHOX81VtTNG3ZKKSKfFczw0tEJbyzbBAn7sZlQY43PoeZOAiZPSqYtE2Od8WgvDhBjFT5
IAaibZ2U8leDFechwDfz7v35vLHfGYqshfiRz7MuJ8Wtnkkn6ZRfzDjybat0zL84bqWbZ9Lonc95
raof74/45uTQ2F4UC00qz6vdEDd4otASVn5YOVh8xah1QC7AZmQHCaJpT2z9N0bj+qCv5VLFpzq7
Gk1A4Z1zvWl8ZWG+OuqT2iFUjGVnYyYffqfp2hLV0b7lPwQ8x1+tQrDCRXxO+UnbWaD1RPIAJnQ8
b4OwPjGr1xEPYDZeaIfuKudq3cPtahUUGoLxfk8LpdqqvGjVrUiNRcm46uvkBoV4/degB9l8Aoz9
xlVCWZAmqE7cz76xVgta1zh1hBbBlnAqdavrdXc14FShfY37NNxCgrJ3aDXhGdP0O3jI4YfzX4Z3
WWCGXgLL5Qn+68I0ImEoRKsZviuj/dQEuh9HyYmH5/WmWQaxkXdfyvlE68eDtPTmo8bukN6I6BK2
EGr2XeLBqa5P9UVfX1qMRF0E5Vf+N1qyxyMJrHqRyJoR8UIu6xA21NprJO1PPGpvzYfAkRyOs07J
cNlOfy0atEozTyvCn8kQC5FyoSkmjbf1kj45cXW9MSEQwPRCKBvjH76uHChTa4za4f0EWJV+j+NO
nvdDlu//3CEfkje+jp9V2ZS/2/84Uin+r/84kjZ+VwT56F9s/uvPH4IDsVi6H/2XfYEf6HTXvajp
80uD2fOfQf75//n/+w//z8ufv/Jlql7+89+eF9rH8tfCuCz+1ipe9tr/rm58rl7W4sbLv/APbWNN
/ju1Uq4D1n4JQwni/8dbXhM6SsUu1RyCGsH5WfDZ/5Q3lvLfl4YcMd2C1aAIyb/VlF0b/ee/SfHv
Fv0m/q+gHQhS+Ef/M/Pbf7xXLNr/ilw9fmoo4ZIp8T4DyabPSY6x3uuh0zQN6TbyK8YTuTEMwao0
9smcaz7JWX7ijvzTV/9/r+g/xltq8Vgkc0XaziomTg30uQo0GnEhTJFRwWoz31YGUry9Z6AsYy+d
1gCRCbrn8BkjW35LZI0kQItkPFWu6aIdxs+jrNILNMLETkOwbZ9kDWywvz7hP9fpbz7N8en88ztB
9C8Hk1gXPOKybn+dTs9DnB9NU0SQHPh85RBdRGaNQOhU1yc6e6+/wB8cOaM5FPTpHh2PJLpG6Phf
q23vRTXEltH2MSl39n3ilt+dEYG592d2/EwtM6Pdu0S3lDx4eteXdWzAe6VoqGgQDMZ2wj0Es/Yi
3ppROl13A4ya2ER56v1B35gk5XxGg6RkL7H88STxLM+bzEJ0F2lVDZM4JHGrJk13aKXVZ2ap/X5/
OGPZRsfbjL0FepmDtYC31jLTbaNCqnBpjVYnkqk4LaX9QyTSxQRGL5pvCXX3CNd2od1jS/Hf7J1H
k9xImm3/ylivB2XQYjEbiMhISTLJpNrAKKEBdwAO9evfAav6FTMyO8Nq1rPqtiKrEAAcLr7v3nON
IE633oWF5DvfPb2rsQxaAvhNhnWyTbCxO15C5j3JANwDbXm2fO479PjWtxys62fSmlqCE83Nf1s2
2DKPL9/Mc8+O6cPaa7DU6U/PCX0hjdrJBcFZk+5TNO+ri2ZYtht8vl3SKtP9cx7/j1PC06GPVprF
bx8gHPVOCygOh1VSE4MWgUohrxHFeJdmTa5zL4d/pr/dx6Lv7QoV2r8UDambPh4WgVEv/tB0IqLB
aIVWEJRH38/aM+e5k9Ibl2GKxTeGPtre9YKnRVnH8TWTciyh426wJKUIShzMqf91mSyoOXtyuVOl
C3BdZ0vAN1DUER1WeQyfZzZqT749nCYMLZuPzyZ57dT3kHkuKEmHJHB06FboTwxQ0bbOdb30BBwX
ixUTGmlcvjx+9in80bfARcGjwLWiqGMGzklRxyMlRxY9KNSWblpk8fWHqdTMyB4JjkJ0n11MOkiN
ugDr+/KVn3vwJtt8d7d5cLI4Pbgba2M5WsH95igWQvhtBK6gbwlTrTFvem0PQKXufFe6vXmtCOiI
IaXQW0vN5cz889yDZ4zpzOToK6kKPh5ohkq1sepKgeuJAxXUiJumLKB6DQO8UsJLrjadcJmX7/7p
c+dgT5uW6ZYjKbTax9d0W45aYGCyyHNqcbFO+IS2UXeu2jILCF2i/+B3FgkwU9aeeePPPHeUSvtq
jvjFRBh5Mt1S8/TknBMW2LkeJQWcXtcjUL0Lq82K98vYVwBeyH8dtSpPCrfvk0xhzFa9ea5h/GQu
2SVTRDBTkKWcAsj98TMgWQ2bWeOT3Rv0pOW1EFqdSQ5ROf9DK8T+ke+mAY4IAbLg3a7w+FL1LCdz
dLwuqlq/Osq6ThGnkZ3z8kvdZ6THHxOjiM+J4jnnc1bsx1dZDbJZ1QLjSOooi8yiKe4XTbpnhuvT
x4aSBOK9vVdO6Cee3MtozIufbUMbCeH56LSb6gIM9hqC/zlXhX36Zey9X7wje9kXBfLJl5GWCFmV
xaWw4+gqgXekHcbCd5OmdKco2ABVQ9QaqjM6t6cfBwvartul58Nc+ES3K3ttgPINscXTKgjtmnW9
1ChmJmNeb8h+ApbOdjh0x3OzIWqp01dIh/HPeilN1N2U/fgVbo47WrIGRD1o3nCVZr8inKSpiDnW
RR5XxkDEqiLWLxzUkl26Vm19nNwuIBIUuxCwLdJn7+zVn8gA2cq2CG0fkgVEdEDuWpm5a1J4LpsO
GbQrAD7pfJTK1prLjHji25zuxxDuWq7hQgBxvKoIZrKSfjXa93x/4xzSjIfnnVNX3lOiHOcWDHo3
JB65iVfC6jO62MFE3pnnFvBMISfvcLE97dZfu/IeA4h4JRCAfJH+CjhMGHWvhWvQF2Bx1yG4HzeH
MURW8LolZjd2dTTpiwnbyx7l+6DggJR0osoos3bFdIDj7hCd2YtgR4KnsONsJbRvabE479mxwxRi
KyU/1mIbXpOZDeNBehBzPKnbxIABtU7owujHgX2Gc1MsTf2p60YB4rXQ5VcoB/6DTSLDFjd5FsSz
ZZGx1HjpaMeLcgihmudU/zZb0vxkN7NWv5ZmbpFouw5LE85dhRgTd+sAUgOJRkcUOj73kEQt3SFe
1WaH19N1nAniLcm9MkQusc0ReQg73DMf+kZ4a6hRnVzpBtdGETmtBbFyXecBJFMNx18zywVR+VTl
sGTrzC+OahKaB9K1KvrELlN6eHscwMNsCg4H8PM1IuWIgPg0zDpYZJQAMEHXQUwOVZGp/9zomKai
IusGji9Ir5N88hAdb55NykNhGqxGWy7FnWj9gSdhtqUdMZPPOpSfzbYPgzWO8wFqHqC/wPcgvZnC
csjjMsgYjSS71fcz9MqMdbQsydwWAZxt+IkW/9/W2w9k3m1z3Ae99qluA1IUGODkc1mtArgTeJV1
Q0S3guJMQu2HXsx2gJo+kASBrfr8aZ42RlEflMsXT5BSF87tKF/nzrC6sFRHQVyC8rcsP9i23O5g
wgRuoo85h4lSLfVFrlwJBzhVHXwtKrYqdtcsPbrrtroHVc7wgARW/zGyi8F4bdZBViTVNMJvI6Ns
pdqTF/NtMdfVz2kDOkMk3lR/qF1nhlFF2BzbY7RXUblW2Z1Zt6oCq2X68yFLuwam/ijrV6IxrQd9
ZiufrL4pLvOGEkyYDTqAkmkOpgMYdepm8+i5X3Pd2d5VwnY4BvTA88LVaYvv3qSMLcyMYfxU+Sod
QMIs3XiwsNVMkVs4BbFwgHjNEMDncqmyTQZ8l+CXkqL0QadlZa7/5JGz1RpHAalgW2fjJ75OuF69
BTY7GVW9BvHmAbxF1WSBDQrAdFzno2+0MWmhWRMvrU5yXJMXTgA0rOUrz53CvnGJzAEgqVri4jXb
XeC3NbUtUUXr2hg366hnUeto1M1acOlgN0axfi0tZ7bCXpPFa3jDIwg+hQY0LIZGJ7/Y79yPJD1U
PbGQNakQbWfOiVfTHImKSQbflaH4sTTPtXftWK1vmpmjw8Uk3CyPiMA7Cl1P7/fv2b4AA0fMBjPT
9EmzRfBhAPQPa4pSDGSrtZ0J62Bea6k6N8GPwB/zjcOhPl/LxXAyOuWraYc53B9G3Uz1OBqyrHtb
jGrCZ6+6TmOI0sIgL8VZqQroO7fN7d03Q4tXEbBxWw1RP+TdgzluZA+XGPa+O+M2fh45C3cX8zQ4
42XKJx0bhAU70PEnTgmjty6kI1eduneh2AHOgiCgDnDDWpibvjdl0TwD5bvMB5m+quwCtuskysCI
HC/XZegSFlyHpHKQt+ql1khgRQYSfu79d2JNcVk79D8/B5sn60trnGWVGLNmf1zzDk5cXjVUxxvT
2ECk5krejmtPdHe7DdUPYHTBLV+i+JxPa/fNLc1hjp2hA7UjDCB/yHSaiZjYWVuvOYXlr3Rf1lWi
u20PK2zOnO8beEQC6zRhfgYmlmcRhi3xqhylBZWyzSBZGhSwbg3lU5jMOb5Xh8l1QH17K3E7P3md
c3s/j5VjEAzu2mNcNTYOnGHMzO9lmtUb/emqjxcyKx4GTas/b7lHYgcJbFB+l3pW+lVH9Qvw20hR
Mhybcv7I2Q8QpvQ2B6xtn1vM1hDLjynuen2n/wJ35Z8OOktrv9wIcoGayMDu+G3CWFEnKYk4Nlg/
NzXjQpiTHwE94mTeTE3mXaKb7PHOl1qVES+7apdy6ohEmCWSk1AaHbz9XOw8a8gb7U3pzoOe4P4D
g0hqClHDGF1zCJqkj2gXsOKrV5LgoDWWfVGT77Km6cNK3WWIllZ2BAQ7Vv2BRWtk5p0dQAuUQHLS
JtPtq1u10HMZoetb6LmSp9H0LN+rMYnssLkdoZ7AxGxwHCP2bv7U7cZwIhWTqMCxcUkaJrviskkH
dws9sFdffaQzsMSMWUCFtGemdSPvwRfxbs2bzs3NHvbDfgvURPr30pZdHhe1R1h3kadLFwXaykeZ
TaMfjsNukHc3wfdk13oT2qtn/UR50wyRmYtKo36yMZ0qjZwFlDwkP1d1538zgoywhG32BNBbJZuY
1FH73t64BYKRrPKGvVVPJFA6Gd8g1es/XK21YvgYWxnqA8KebPI7D/6nqVRSN136oeckDXzUwn4H
2LJKbwpfWd+tjYzSut26z41anVcpKTYwIiurf11XmnmrdUtJL8muP3mutrz2oZpQxijSUYbFoo8J
E0x1QKbLwgLq51DBHiFzs4RK6nUlpExiAUe4OZr60Yli++Q4uf1O6+z52vTI5aVGCtM0aT01fJqH
tXEiUIhEQZCe497aVmsPR+Ja5g/zZnDS5MHpt93imTBpSl99mNgkfVlUMBiXudyqd2kHDpftU+8T
Ia7Xa5ISyypvJJ2/j7aTUq0A/DUcTFlNPMO2qkHsTRxVQpUhA4z1qlZXvfAEhjdF7QkpOH8nYtFd
f6aqIaWuMSxhQKyUDbWMcjLebt2aWrFs1u2D7Fyto7VMenrZSehTfQWZA0GcqAKKrWh37hebbAJQ
+Z33Ts6CmdlcBtchLiB3uhzkYzYEh7JNxyWmJpZ+UabVfx/moXq3UywEZEtlws0ru+GhyffCTjr0
zkcGLSm+YhZXrHMZKVaNB9TNWHyiVdgOSkCneuHCCwSiSV7W7IPR1U055rRZhUiT0qgzEjcAseVX
eu2T5ErnsriAO4/QzqxN86O2eiyIbgMEMZLaVnmsKGZ+Q7i9RWi0U5lfKRAI0Kw6ybtJga3nq4Sa
78R+vyJokHByKPo2srhGor7UCan1wb1OqmpwtKH8ZiEd6OHtmPIvRkGQzw/Gnias9Ake5WCXzSeo
5OY9J57gu4CD9s7wxnWLSdXSwYTqRcX2S3jgVwZNT0EHTVA2WAggnVo1QbXHIpjbNwOOlSKuvSYo
WKly65XMB9uA4pyWeqiTY0ys0ZTNDwWJGx2YtpV9GsEVkh/HRoB4WifQXvdlxhbNRcB5OXUZU5JF
3Md3u9LZ8BFUId6sIK093pM5XYleADz01ORX5Bo6BHIvBB2xTWvmVCaVBRIpbgOxvS61lESFYvDE
d7yLOUcPw0yLKIXtsoYim4xLP3Pdo9th81kq30xsVhJg4AZZ9sShGrwZpabXy5qzO08n7JMhKg5M
wro5rK80d54g75oUZN4gsbTIkN1yApH6aTN+2GwRfwxIoMjh9k3wpnYmqZovTdoQA7bnuMTO3OXz
savmXWWASS1x65pWg6ekIprdW61In0COhuQtyB8Seko82QqMniirrY19rym0BKBC4R5czO1enLWk
XVMbbNc+Gs2KtIAVJOyXic0QiSFpxdEYkyuM57Y35j6q+9y7LeVQWQdvWhbmAXaE2O/0ZY00o18q
ysx7CU5bdf2NXaTw/D067Va0+YoGBkit1Y5nEtFvPWvFw5oFdFXDapjCymK9Z1fO3w5TuDYpFTTI
lm5mWyXHHsdo2Q03vMIFPc5xATZbx3lvpQWBbHTiw8mdlnel38w3ft9VUIzZ619WhkC1MyEPuYTl
yYBLa2HfK8ICrgJ6Ih8mwhI5IfBpWuzu5fIZyFcTmpS15GGT7AdpHgjzMDhy7DnAsVQnQrOXN6mn
kTSLetF7RxSEBp2486GE+p3a0sSglTJETsOcAyFfoyqpl9NybwOI5qRV2MbrrNucH4QVsK2XmKDD
3mqan4EFC7bKM3+5A+4jPjltqdgPemVGUSstRsKIZCeaN2porI+qXwsPcGIORRiWF6bWAs4eGyod
a3qcdbqqME3sOcathRMzTgexfRjG3obLAMKYWyoX644kIQenvEU5PKo9TR435Oos7wx7lwwAYm8T
gqIBeo5F0xxmvzerKFjIzUIzt/bvNYC6U8zLN17VPUhV6l79FNdqKLdY6INzRbvPtQnJm3JuvA3y
m2DIOiPOO5c8cf5zYIVnODnvKid3/bgZl+qbJEbtdinb8Wb3YUyhlL27RZQ160+z1y9v5izVfpQw
E4tw1Zy0uoL2hB1txsTTEUS4qFvCGxn/c1rOJDUTjMJBBb5rHXLo9C/oEQ9kOLT1cNSBNl+O1rB8
D4LVWi/8tUcyNwAnJYxUGJQU0AxnX21l6bywrm0jl92RFS3Sr8doqskuS7x020EXhuZxVJZ6GUHh
aWXEbwLpyYoYAGHRwcMeRjx8x5z0FlLmgUV8ITlkdkhMUM1NTU4MLy6fijvTnuyfJUSBH0Nh9tfY
0jzSqhYQ60CYg+K9ifn7wWwz5gs3bdKUQMi2fLWyWQiAwQ81cTeyzS/7sejc0MXi9FNW5DbGtjcu
2acVpjblZ3KYifTAFHFFbcIhubrLNtCT8GkcijbletnJBapwNiDHIDBLioXod2RAF6ysdQ2Wupo6
1Lt+4SeV12vXe6A5d5XlJXNPMXFO1nyWS7Zw4tto5qWMnS6b7ypy7z4v4zjeDMWqfZZLo32uqSz7
kb10Jqv6GrQW4dzSYlfAyjlG2ix6eVUBVgNpXq/iS0+wlrd//6sZibHL6kiJJvPvbKPV35Lr5q3J
hLCBMkPT699HKK0NIor9mNxZeXpf42/JIqIEPUixPSoZZ5ztjwMfMQExo7R/rCQ33UscK1CLazsn
q27IXMHgMxxyYJzUp/4iOYGENWWZ64pJmH9cdf4DwrcmuCiQ9nWx1ak9S4OvgEh5g4tFs71O1eVs
EYsdtFXBE5/y/NLqkTNEEI7gZ46tsr56bknbwuzsoSULxHMgmkAQvhqqVgF9hbYM6phYHtrYKZSL
uB0x9B68mZIbjNKShk4Ndz5SpauauG90eUfzK9do5zXwI+S4De9Tb+hfycKiOK1XIk+pALmtfSD6
h5Jy25j99wLSs0VKpuOiml509abZMi2P3ayqPtLx4WRa4J7cEx8Cqn9ph7s/0ZWo5FVOgB5lNLvn
fBk6g+FIdodNMcf8qT++mtGSfS0M2jShGFeNxbBVJRmeQPlpxNs94H+IoKQMZqvWMSQ1srEMCn0/
6Zr5Nxtb+wEZd9F8ZYlbbgaDmMl4L0nmbDhmJ2fcl6kT0/FykgzjMVleIzyfkGkphW/r2ulrSTYo
xwPyvOUV9ZPymgPFChZecaBENGS7241GkI0VrRM1hbCaxDBGgQjI3SS+nXCbtwv31h5mpdmRMXkk
nGBM5HBEuqQdZdaUz4m7mtNX1l81gt2FiL5URL9dooP32kvC7AgPoInQOUme7YOydOvsVd2Vy8f/
dhowdu0I3VdSRXyNlGq7n/1svPvvlkDBzW1m2rx1S9ajzqJ97GtqJIeXq/5PiuTQdOBY0Dp3cHea
p2JJV/ZDus2dpFOu2RQLVHuDTUDFQ+lVd5LUu7dpCdzz5Ys+7eJwVeAMAO1wyFpPPJKTW0DoV4WM
6mkmtt0hQioCdtEjm5NlopOth81eFgfsIEVcoC47WLWTcn5x7H/aj+CX0LJE8YvIC8nqSStLc0AG
QNgVZB8p86qQyrhY4Ua/dfXxnJbtSYNlv5RPZwAGGV3o046RqXpX623mOZtq3rVNtijAeSXOdMie
vQrYS5oQu+zi1K45OPlgSI+dPrETW1KPnfa27ar+jLTj6VXYiOIOp8HB22NaetxpoHZIFXbvvCq5
dQfsRzAV9qbDP7MD/WqjY27liWHlQ2jr7GqI38QqLZGt1pyPXbTwl45yv5EusykRjmtxZiQ88yWw
ZUEgSoGMftupiZ/kC6oecu9b62SFbWQ2RlpWl9eEW1FP3cYgUV7vnekjP9exIWJMx7Cy99xOoQhW
M+eCcBxJhZtDnCJa4TCX0r3APvJVpsYaD7RYSRf16jPdvuc+QR4qihkLCT+u+JM3qGvpXlYs912L
ORthVs9En7i+cK4NoVs3GorOW8MldqUXvbruaMrokdx8EW8aGZhn5oPnHgPyR4Mv0PGIMj9pXDlD
Q7sGulZEaoaAnLLUsTlRU5uX7Yea5umm0awhGjbQ3Zs2TpeT3dfHwB4I6cv3A9xUYLTMhBl7Ha4b
NDjmZUpoa9hZrXtmwnwy8iGQ/PquQCbRcT8Va5JITEzRqLrIM5eF0K0lj1dLr44vP5HnrgLEha/L
x8dKK/HxuHdSKIKuaEjkbUz/tu28j0upiTf/i4tAQ+QuEGoBy358kUnxTemq5gBjVfZxNmT9mqSJ
c3CMX5rnk8Yy8nh86miVseCcjnFlLT0OkbSlIarsOwvHz2Ficrlhiw1znU5AaGCoOriDnb9ROqHM
26AqyYG/NGMAu+2xccziGgKt9tA5k//l5Yfwy4xz+vN2Qhm+CCDMuHYePwUTKreZchaKROP81ItM
flJC3rvz1l1bATuxGpAjKdOKKog3e+oWr0qbGJ6a79wMVx0R7VRNYVt9ePl3PfkkGGcAMdCtoyPH
h3WibekDtaJKzolKFUZzyLqCotZkZHHQuNXVJqcfRJA1B2MNvr983Wca9MBl90nBwe/JlPv4cXAA
AW9pMCgql63nlPrsHVNKrrPenNMCnIi7d2EDgiFoaqgRdSxMwa4P+212332R2iYLWqtVQz9V1Hrc
EG2aNITHJ+NagUfMiuCuG1rvzgm2JqyD7Rww/YQp9OePQMoTIC9nxWQ39PhH1MHKTnukKzDZZhqh
ujSTGnlP6OmgeGpe+6WxLsEVJZ3li9BG87MVLD/70TWQ+VAxkqaWvwLb0ya5lN5rNKfEtJqNdN/m
KyWsTPQacTtKLGYk19KhhFHoPsUr/ZwA9ZkBs/tRYCH7OkKR0xdHLXXVBclqkTRs9cPJCv+ejJcm
cUanvQfxp30w6K8Qy8fZ5uUh80TG57MDABy+ryKMmlNNTm7ro9AppkQQO9XXGUvrhY7w9R6xjn4v
1+Dcp/HM5AgtAiE7Lia+kl8Syd+GTUuzFcW82ZBQK417tGzq1dra1pm7euZDgNGAXRARHaKY03kB
lE9RGgHd15YX+1ZvLcmMlRWv/EoYZ+x0J4ztX2MQkC+WZ9QqeEpP8VnL6NjMMH0T9aORA0Buas4g
q7o2yM6M8jGjXzfrBgV9nW+lMMVFPzfvgU3fsEtJr81Jnpl8nj5hOEYoScwdIoo57WRlIJ4qq9TU
NJGtGeWFPSDmEsg7ziylT8cNyhykuowepgFEQY+/vMDM1triG4qyeik+tD1HuakP5mOLTPeuayma
vDxOn75Rrgdsn4kGZwIo3MfXszUyB238HJFttsWBuNXhQBU+PeTdcA5z9+yl8FjsllN4kacq3YJy
aE0yUB15SvWXzq5C2ip/uXQKvzwzTp95V7sQDTn9LoVEEvf4roKKbpZXM2KmuugOToPLPJ8M7cxV
nn1XwJkYpkipaHs+vopv5HjlZ24INk/Ha3L665ZaUDQue2CbW01nNkDPPsDfrrf/+W/fuLdIvcCr
yF31ansrXZK1UJOXh3xpzkl1n7uUtbMNdqmOAYro8aX6YEhnzeDWmKv9EG6QEQ1j3V9rKrPPHM6e
uxQLncOREwcODuvHl8rMWSwGnHrapaNNql5FVvzSGHedPmrxy4P9l/v38b4GDTwnCux2lJSeEK8a
p6VrPKInaEmu/CrdDjWsXfqvBZSC8tCRdYNB31YPINhpcQ/9eti3+6/dXKZR6QjZkPSXkkeHwJy+
yIjnFjeFceaTfDp49x/JoDIQroHMPplo9JF9o1BMsu5SiXgxiJHNKC+fmWiePnbseDgeoHCwqXZP
pY0U7BFoT15NNJZoLvK0qS+ldLfYJoDjzKWenCIxRbNo4F1BpcSR9WQwdYXC/F3NRCMWW1vFtFO8
9yQrkodujGQDkkBLgO7kr+d2sU+/TwxqlLhwHoLRh2nxeGSlAVojm810NK0z4Yltlg3U9g1SU4iW
5sF397z84Yqhvt2Zkz1dr5XXXeQ5qVrQawjNJcixeFiM6rVOY+WdIeftzKt++hIQPLsuv5LaBNXm
k1+YBeMi9BHRQW/66q2mZ92t0qkg5Bmxby+P/acPAwoEixeeEyZgztWPH4ZsKp3DfEHmshYEn02z
8sOJpjXhRePavZZrvp752J4O42DfrLOIMUHifDtZWUpBh0biL6VXYw8P5FWt936/ueewRvvvfvxJ
s7GzDGYQj0FmnHpNhEPUlF8tSN0ptV5tS4N8TVHxRFfmky47CjqI0+zPlxoVWqKuaI+//GCfuU+q
MeyUAZ3qHID3P/9tVgZpagRmQ7GObXSQQNgtE/C32duXr/LMSGEnCVp+P4PAMN///LerMEf26BHG
kpK3Nd2P60TqrNl8dGqWmpev9Nz9gNLwDXw7LNKn9FvQaVoxaxNSDz1ID6lopq+eHoh3L1/lmRMw
+nBsCqj0qfKYp/7ZrRMYcmpVRovWq6Q0RzonFdF1sbemZVxA3UrcoSYVm3gwFESrShZ3/jY6g38h
UDcdaI8jFSxXcsVxk5z5WJ4bVAyr/QAGZYHDw+OnjZAlZdM10Lwt8uHVgGIqais6Ghv4M/S3us1R
3E3bg3BrFHcYIs5c/8k74LkwapiV8TXxJk7mBSbHPlWOlYZlOVUPuRZUt96QNmeu8vSYz9aa/RFV
iN2vwYbz8W1W2lwPLMg5cciOuSK/zvOLck7R6LU1VX23quBOlmStZgbytKTJty+2AQyiQomXaIUa
k16rvYec/kv8a3j8n7v0X0A9f/tSdp/rX67Uuy8NrtTLof/yo/7djvrrX/jTXmo5f7gsZVhMeWOI
6fcXhgpi/J9/WfYfFKwYqkA6KBfyVv+/udSy/jApl7EQshemmbHv5f4yl5rBHyApUKeAQvKod3Ge
OzGTvmQuJc+F8fL3XMyWij4b1Kj9P8VPYYv/eDzZeTPQp93b88tSEifi1NvHPm36N/5ibh/TTqXW
waJo8IOFR7xvTW2tD9lszh5B7DlkEXzYBo7yqsEatUHjO8hcG6qIBq9zZ4xBgQwqaN7t6hpBU9bZ
RLLUZfter/oLb3azNh4nvKgxaaGkBk6ICMwk7YigPzSaL93Q9lY1x6RtLvoNMnzCvzO0+mW8VIVm
HAok+Ne0LYfL2ivNWySJqj06jU6Q92w3ZR5NJC2njPhO/uD0N4yh0yyivUbuqpGKbvZ2cKExi5mx
NBq7e2vSAMjAbOeiRg4ejLf0q9LuMh2C1jga5qj6g8VKtUaUcxQq49bwRyKrPC2jg0wpmn6qa6ij
pXWqulxU6SMLoA7+dSEGG3U/Adx56HS1sUSECLZ6PDm1e1VhqQWqtg7U7AtbT/UQ8fHQRWkDhjsx
mr2yaIl6eiN75BZRRsb3Bc23bo23Ng1UtCg1FLi2dKIW9bk1bmU6tO8R7njNhViD9bPett4cDdai
oqnY9C00/ca5sUZMMgdyr6zuNrXUlzL3xvmop2Wehgu6Vj/UbN+je1oWsBKIJwjKqOytqgxnD+fm
m5F+3veAKKL7xqoRCRaiTI+kwJuYLqzCv+k4ipSJ3XVocNSCHAL9b+pfT/3YuohJM7MMRVoEhL/T
fEUKWdB+DDv61Io+/tQQETcz7iIidLkvQ0faweW51VC0qtPIBC+CH1R50X6sfWbSSimz7vs0dY6/
l9y0z8RPyRKJVrdeeD1ZzGHt+dVtgxwoj6zW0L4FYz70ST4ovT8GQYMCGsWz/1FMtriasfgjql3n
zApLr2zb1yoT5d2AYYKRqYqRPEutbGWop4b2c13t7kaNi7Fe2DJHsjqqsZ/0cLWCqT/auACmI1Ep
XU6/VFrOrbF1wXyNGgj4Stim/dp+rCBC+GjGLJleyaDamMmdNtAvBBUvAt2rmeyO0s3xA6I2Fipq
sm25mhwCIO9La2EDg8AVEnWjjfl6pfS2zo+m2e0Bw5mw2/JoaOQFRz1d2YVvB98PZ6MiAFRitc0R
NPhKNLPaTNHeWLCRh++DvhU06QvnWKBP++LMsiMTfkSUH4MtMraowrHxDjq0edeS8XojQQGgG8DK
eFEpESA/IoEhmILmTInp6XRlUmbi1IlnGMPoKaSy6ei+aJOFqCMYhmSZd+swZ4aQj+8vnMz/rWf/
2g8S/5mWcPhSVzsu4b8uh/1/ht8Xtv3f/Dc2wfuDOjNoMHZc7OY5ov97YdNc4w/cahAV2I3t8aV7
JfUvbIIGHAHjnA9fdGcbUapgPfxradMc8w9WI059EPHRqewr4j9Z2x4fnzTquOzvucRJJwQeYZ2i
+auP1eK8WvJtF21URYT3wzpgrbQ+60OlPTCJLR8LcrvRB23zgfaEGxHyjhAQe8eFvokimfi638N1
O8eh+VVJ/nvR/fuX7afu304EuVbq0+Db1bG28ubatImgrTgkRCUwhluzRVpP4oCTyMwjc3ta67ej
tT1MWm4cTD0DwrymzkTbveZT1GvzkJpIcEGCk3bd+UtS47a//+3Nv/7zJ/0OWThpbfz9S/dn+9sv
1ZG+sUWsqqNKDT+yepIJak0Qx+1V+TdWmvzaRfiUTFtOjqmT2kU8yqE7Q635j1c/OTlZ/oDTBO/d
UWc5ObiemKHjZE7iS4cQg3xsjgNnkSifZxELY56uESKes0Y/7kP8fef7Pv+3OyfPutg4BVVHEuPA
2Ah3Kt7gZBkuNWdwImcO9PvCKtYA6wlO6Jcf9+PZ7e9rWo+vOQWdbmqGWR5FpVAqNsoNO7+tb7tU
//7yFX7lhT439NhR/n5bmO20Rt/mikJKll9vQubJUrXdux2gjCg+zZPSrlDLZoR5eaKhW7lN4wGP
611Vz3HgEJkc2O1yG1TDV3xC9qErUB4ZmpGeeem/BArP/cKTkw0OlK4d3Lk8mlW5RO1QlAn2poE4
dys4WpveXs1OXV1lrNU4kdz8HbbZMskMGSSYQTM+Xnyba197F1a1ID6fDfNObGq5tqRYL/WBrVKF
fhJl2DqeoQb8p/d2snluhhl9le+0xy1dmqgMHBmzi4YMfTbX9ldN5OlTeVLzU3kFG7Gcu2M96fVV
7llyjwjRjjjWl+upkTTp+qK70IaAoy4y6EvVy+Zqaowp1MlveeP3xZoA5XZedRW1UC2fqg9kOtjH
TOTq6O2H8clEnZxumbywnFpLlqWbLpx8b+AMCvpCvUbSNhcyr1MgMOPWXtuTkpeLWMpYONxyPxjL
tZ1xwB7gRMYq4/xDU/jWzJR/mLPe+kd7gH9/JVAGHw/hcnU2RKFud2zTTY/wf3jx6iL+1MXqHc58
Jvube+5xn8zQst9zwNaFx+2Vw6GoJZt05mo2+epOZM2HOe0/2WOO0c/yZOg31vr2zJX3D/G5K5/M
uEJLlYf+sDtWhasWtn8gTBBfGvZ7PcunH83ke0TvlEjJ0MGvlY161AguOKRkMpTu4ujHDU32uV7T
L4XGcz/nZAoWiw9ho3N42KKxbuZtr54HQ9Ec19XBa9vaV62Pu1VSCw9N1RGJZVQUKge5HCe7ORff
cCLz+fudn8zGU0voKp7c7phhNj22ZpmhbUTs32fpg7RmC1VdIxOiCrQwn6WfbH3gX/j/NF/q7+uf
zMyIrGzqalp99OfJiwwdq2zW1fK61YmWR1v2/2g7sx25lSzL/kp9QDNB42AkgUY90OlTzJNCEXoh
IkIS53ky8ut7uTL7lq6XPLwrgX7JxFUqL52k0YZz9l77HAP7zzMJ/dq/j+0Qs3q/jG6+G1NVbPHr
4o4MvSbQ2WV/PsD+Xtn/rzs5ml7b3COGr/ayXdYPaRCSIxmkmebxBsWwb8xUUNCbxdfPL3ZiBZfH
pcKhLOOlaJZop8rOJLNJZvd55mgsPMw6mZBdQNh9vMdo+nMYLBxhiObPfEm/1FZ/GLrH8ZSOM7vz
3PQayM64vCDGFGU3kWOvhNuY17UAGGSbtbeQEmeDKYVtRZiOQNrjIzCy3/WeHZnf8+CjwJyQbZQ4
B82gtedhl9hTsdGsMtqZRYI2UdH1ec/QDLxYSVxvySOMEX6jmkBPUTaKCCRrVpFvTvV82/TS67ef
P95/on7+cI/H2dmFSgdATW65gxQ0f6e2U0Z+w51fSHvRPCwfPHeMKTJ3/AGD1CW5E8Do+yFU+E8t
D32620u1zmTdyj0Fm2vslAw+DrYSMSsHZZW3MgPCM+sfttGHb00RiiHA6pS+ZnM3vMY6JvYCSePG
HqTerlhiMoobNmuVjz2bo/FcYhvdyjBx7nR3wMpawQ1rVhTKD0djZVx3wzjfmGFuDOslH7x9Pncu
27tEaAg+i9Bxfb3MahVIdsBbWRqLCBLKL3caXn4w3DACbgmZKGaeb5xeUpHJBeaPorT9sjO0r7PV
Zj89l6SPdY97sLiaG2wENtu2y2RIlXszUtVZ21IhuUjtIvL82mwNz8fFlMqVFzuNXMd1GW04X0fE
LeP7eDKHtMK6UVbLTw1M48dEcWRtgLq1d81cmvcN7vrKrz3NumpT6T1RRLLFWlhhUnPRuQyDaCzw
SefV0L7YpLVi04i5PVyr3oKV2DVb+2pesM5zkAf9U8W7wcwvcp1EYZ/IPoElQDbOuBLGkL6luqme
zKTIbrEg1XiEcvzKkaH1ft/avPl8NGtaRkQTzdS+4dXuQIUmWlAaXjvxoEd7u2SleJH6OJo+zkI3
W01CZrcydSDuxFTuf1TSzn9Oae1dto2DK2+B8bZmD1atUUONB1JP2yP7xNswrkJ7wGqFj8p9KtyF
tyzoID6UBaEuvl0bGBCAIMgXjVBc4NiYyiaifj2I+M4oipepSMrQnw8Wo7VVZ2Xtx0akFTukieZL
OstxZ1Jj/5KWafomMik/CgscI2bLai6/NL0uPzx7RFdFJ031QToaKrqXCYAfHMgahsgsddnPo4uq
HqyiKJ4joyqj1UKbU99lzdAgNRa9vgnzrLSwHnfGPtMibdiQHLWsi6KTJVvHKrnq7NmjIvfLdA+R
aQwDiW2DqlWM48DCQIONENfwtHKTzngELGJEQdKjo/YFHqpgqm0ZFF4sgHZ43qXdVkOQmgfjlQhx
ZLhtIYBDcDj1AZ8sr95sk0QXe4ssMeeq/rGp7bL0bWvGl6Oj+MKJZMVbS00DIvvY6+8jwbheDaHL
YM/76KcdlzVePHtS9ioSUOwxmGHRdIal2WkeojzVNXV6O/VCPvaxGl5aXav7tSYrxiFDJwpsZbIZ
AkmW3ndxnOR+V0jvveJba3wnb53HcKjLn0hb5YeLw7CH/zHaP5rZlMlKNEBTVmMzjF9SIJepj4Tf
e+/Hro9XmNXLH+ig0y9J1eX45PQZyX5uKUXFz7RwbjUIwd4aPRpuBmQjX2dqnRuD5tOTbJO687sw
Mve9W4X1OrSpAK3C2CA8z11Hqsa+SEc++alQxa9Tym++Cy36Ispn9dSLImp9lRbNm8Nwyvy40Ntm
Z1RFusmm2MSdX7nm69gNCjdxVF1MhR7vGzpMAhunaOqdq0j41qM5VTtyXxxjFYKdeCceoO53c5ce
0C1Rql2F3TJ1PpNC8RA2uWLW7OtXXThzcUF+m36dDOayB6neO5R4nerZOgCL/YGovCuBBblfZ22z
sVxtQlQdhcmNaPh8eZHNzm4mJSF606lfUS+El5ZDaZmLJGeiQFW+Gwk4x5ipPO+HjVk1RI046R/k
xhDZwHndzvalp4b3hhNBuXFrJk+/pqmPhMHS8uvZq/rFzwE0EFrRk0LQlk7MYhnRWZq02nrVvb54
G/OJ2TbvDLPAKHxAP9B/YjzDkAhD5nDmTEJrvDb29Ti2rzxl8R1+vgSe2DAdy9qayRzsoW7Zn5JS
tQEME+3zUCKVJlEu+PwShz3mH9bY49QTNRRdQeBZtZMZeOKpn81dlM7zGYXQL1j5n/71Rxv+ZDEq
uBJGuVNFla9FmelbthOWP9jRjBOv6h5zO582CygDn7KDtVKhKS9wX9ASrxK88cIOA9cehJ9ale3H
rIIba0mT5xpH6VYzABuovEt2KX51n1fIKjtlywUOse5Gb1PrTO3i1Bb9uM2t0mnE37nku3SY0it9
sTvfTrUkSPEDbpJlFmtsk4evzev22Jg8kkMbdSXq8Rwo6+8d4L92tsfwXOzubZG5TbKz51S/TUcr
vEbilb5ouMv9eSo6sgvNaEd+AK1SsAdnzorGiR31se58duYcMpeV7MI0bb7TnOrtTQKdU1AGr68G
s5C2b0dD2Pg4/KcviCO7N/jkDfVIQu31rawzc/QX+ESe76CCWCsxJclKt8aEPwjH5pmTf1v78DrH
ea26PHqCyxlxsI/zylvLeJSvWq/Gy3xycD41lhkygVjleObNnnquR2eS0qrTisk13sWDMtj14NxO
lzrv1+DVOtyWTWhzTjXqyMLGFpbfgTHTJPj82zv1eR+dVmDrlL00OT94pSxeZaTAPmktPZA6rc+A
zg7f2R++v+NwrVYBjm3cLmXnZqywJRRbbGxsZLXkuzLncwkJJ27kF+vst3Ji5CyJhg0+2yWjaV1F
ncJyXLD9Js5enpkKT32Bxwz/slyklpsq35n2Em/aKSbcMDGpe8+VcAKH5QffUTrflSXxNfVQefvJ
XdKtHhnhj89f15EC+K9v8JgWR7ZiT4iXnvOV9XCAw3neGl4ZQ1fvk/sm6ntMQXH7pRTlQGmDHlhK
htw9JnWMlh1zah3mxZnD0YnP8lhAXrZRwsDss53Gttl3cz1bFTo0pSqnbSiwM64dbx7/vZqUe1g7
fnu9VMOcLO2jaje45rSSMnJx61ba2gRD8PD5sz01go5KEP0sKke15qHImBobFM0lm51sDLIJbsDn
lzix0h1TQOkSg1CjyE1VURm+Sfc56LJenDHbnfrQjr5lN5yoBTiy3DWN3a4wJT1VbeFddjlct2mO
zuXznZiujgVAJYqxsuF0v4tVvYA106ebPNKuo3qGxKvZFNNmPm8J3XUlx9A48+h+GRL/MI0ci/RK
VSiQcWW1K0K9ec7chBuSWsrJRMut5SUxJeQ4JL8Rh94pSkYf+2tl+k5WLC0qZC27QqTbzSDUkuxn
6VbVc2VxEPY7ObbaFsYHHqLy14Fam5mLlzJnxjftptoiAp3u6kKNL6SyhcS7tKW+Nwx6FUHoWLTx
ydbt662edZzN4CN4nCDABNyLrK4jv7Da3l6pvhvviZrKnsuZhFffgo20nJmXTnyIxxYzD61/6+UZ
YJmKIkieLZjbun65MnMXvmiSpS9NnEdnBtmf2zbyWAInBUDoCuHEDh3wD9Ps75dFgKuL05tcG8W2
c6f8mxU555R3p+bcYwm0LtM5rWBA7MohvhLuMNzrVUHefOyGvmPg4xu62NvkXvYWLo724tmZDpOp
V3eff7EnJoVj22MmQIEsKs12VkclC1RVEYhhSfZGkSdnGjKnLnE0tbW0XFw1lgQMs8vZh4mhg6tL
qkuutZxZ5U+NkKOpbXHLrKgHLdr1ZmH6EYDYNXNEdlW3ot6rZiRuSljax7/3yI63MwhfObm70Y6z
I2TfSZf7gxp2BR7OWX9+iRMz3XHqX+yUalk4Au0KCk53CDXAm4Cs9Ps+W7ZhP54bfb9Q8H+YdI5V
W8BebDSYbI9EKMvLtAac08kKNF4Fg7LUTO16cLvsAm7ireDDvyNcs1g7oqqfh9IQb9UEI0CPxY+S
IwZcBnD+bq8/RRMuxdGXWljv8rjpfPQmX4nOlpulz0H8FXpJuhmQxHmIso3Wkr90IDf2OA5BV+gO
dY8xu52F/ZFSguWEm/ScPjRvB97I9HUnbvyhYgOkZFzcl7zedZi1LMfplF1mBJ2uus6QwSLDb06f
NBuHM+iZgXbqc7UPi8bv63ReVygZwDdpLgw28knALc093gGEVDJocroGcWvou1abws3Y5Npr1DXD
CgeTfua8d2Ks20fdq2qUhbeYItp1hRN9M5ylfFwMjCHGoIvVqGWHJMXKGn98PhKPbIF/bcjsw8/4
7YadZtQqdFDRLu8d/dqRXbU2w3LZ1V3b7idlxNtewmUF1mcAWBkL1GnUBAs09X6YyPCANflCnJ23
6oqsXQ02zlZrUta6K6zlm6TVcmgRkmAD0ivgGF6gTK/OxQyfelSHz+u3345sCA9+MkQ7R6lubRol
2KSxnG+Wwv6KjyO5X3IKHJ8/qJMj4zD9/XaxeY6ytIBWujOgue4sqBpbPe/nd2ecx8tkTMaLUWbE
xeZx/DhlWJkX9GpBkyTn7vbE5ss+mmfTzEsSTe+5216TwZy02qpIonNOrlOdGPtojm064uCMiJZF
JCLKt4ZIdtUytWtnYRX2lHIua0zya6NY0n1rN46PB0eeOWKdWEKOsQe6WJJ6xDm61RE6+tWgSuSg
aRIgODvnKTgx5R5bDik6pdYya/HOmWfjBf2muta78KNzF6KvqZ2cqzcd5aP81wd11Ot3oaQpPMDx
LnMQfzSemu+RoxaXU9v3gVGFxta1c30z5ZEIYEwl96UxaOtEJmz5ZJ3SxqC27+P+BvMTOebFbBtl
AI4g/Pee9TGWw4wiE3keyzUY2PQ+NCgHiwXkSoJZ7Pnzb+XE6/xvwSSzC8hwHJIdSbPetteGEZqh
a99ag3UuA+XENs46mrbAf+nKMRMu0WHzcSaBDkfLvI1xQBRZdWKsskgAoDSGczm6p27qaLLRCrNZ
ardPdry+Hv+WkV0wZLuVBbfgzE7qhPiGqLO/zzGm6qPRyj0qVI4WP1GCLbaj15IG3wK/myPNDOam
Gh+5brOnyY52UwGRsCN32bROOQTKEtnadpS1WjyYEhZUwRVFhD5oW3Xu+HTiQ7KOpqHBa/qJ5lDC
8cmmmjvhwZphUm0qSZfHSZZm+/kgOnWdo/kolCRbOBHzdytmm2Z6MV8ihxWbmHLaKi7m/MySf+q9
Hm33vKJEI9bYCdXbYdnno0rJMvK0dUuu1urzWzkxcx97MSq6gb1YECeM4xSuQatY131Tngs0OHUD
RxOOkCN68cIrd61MEMKT3rgOQdgH7kzX/vMbOHGJYyNW1lS9OeTol9IyoqdkuM4NpL1bAtmnM8vr
qSsc7Xoibx7AdubcROy5t3VWITGr2uVuPLiyP7+JEwPqmBSkxcmC8cIrdlET9s9hqMPyJXJ0L/UO
1nse9vvPr3NiV2IeTRT89FYNqKh36CwfZVffRGkngfBreTDWoa9Lyz1zR6ce2uHPf9uSLJKFZZo5
Rlgl/QBM3gsi9EZQRYi9M5c4pe85DvYBAl32bj2muzRFxzdpKryA06pBoy2N7TRBD2sOLRuD8sI6
yUQPqd8yLkgKcdYI6c/uy0+9PPPvt+rGNmWBkmN0XIHq8ye44t0Kf6L4FoKLrH1jTtv9aIQD8P52
eCu6Snyzh66uVuNgmR/A2GBhZnbpW7D/XKRxOccIF/y7e66+c2JFOk4EqrTE5niPZtccGj9LF/1x
tgZ696naGG3WrntFuRXpIaJeWbnYLGZvRR952HjRMPlWbkMDcJ35Jsl5jVNulXR7nebrEAl329sQ
lMciVGu0l2QshKDfU+Iu/CGLL9upu2rGovOrA4pjAJSn0y28GudIfpWxO26LyMw2Q9Re8gab7dhr
sHmTyLhReheI9twccer+j6p3ed2kRi0YKPT/jX0qFOcUsOYgMlsOi4vxU1tqzu5t652ZuMl+5uX/
4XR7HHKNUjMGMhCnu2nxdATPQ+VeJg1p3n7OJmwJlD5EW9vNpbeqCSq6Fkk1DhTuqe+tYeMmAcdH
JCkA49hmJqy0wncU4RKw2SC1twTKXdB8w1tia5uxPViM05Jne+BkTd8O5Bbsp5UWbnt4KHsSZAw6
/9Rgv8dj2ILyZ9W+sxttvEXWZD7mplB3A1Ti7zH0ShF0+gjJsu8SeT3RhiYGgjAIwOKmEd4WnmZD
HdC86SGitToGUS2rYaNFH3RJSxg5c4ifoheEZHDsogcBR/8Cd3CdBt7SQw+2TcRKzqyjUE9oH6q1
SLIo9mfXyXfDougKao625IE3i8xZk9aqE2KlucUPSSEnUI59yMZQZveKPSV5c3sXIaXWtB79CN3W
Z34aoGhdDOq50ouHXsbThQ2ac9MJ7xZ4cEsrG/gvnESAb1i0JVgP1TkwzElZ0/1cj63RDwER1Gvu
L/k+5Lm4CtMoBPBvDuEQIJJpNxK8+Ru+HlCUNij3AY95kcdr8NzihRQI4yKPy2Ydx27XbPWipFSB
XRmMbjZNrVi5dUggncbtJNNQQZFl6YrvCmYDsSrDAV8ptXL1o9LrfnxAOdk8YOAZaZW7HkzgAz77
A4NUDtPX9vJdpFtmFZRCYjuiUlzg5DKjdrrpPS3/Xtat/ZLPnEJ9Dc5muHIWK3128bJBaDXi7OuU
xLazUkDsw4CADvdLX/XYmsclqt8Bf/KpLFmOs6aN5nEvVAq5X6ebvkKT0BgbJDqQdfLFABM/04XP
YUVp08ssRBVdJGJ0v9Sgm39qSJ+SbdkVRRY4RRfuVF+m9qprS9ry1owMw7cmM0Xu4NphjhGtH6wt
jM/piRNHiYYJQGG64URyCLMoC0ttMyKffdMcTWNdp5FlrezYSa4nmSyCk9qkg6mNF4doKnjzieHF
XyJT8BfIt8AeoZPOa+7HZdGFn83QmwAye6i3mk4r35PeksTgDb33bXI8DL/UvVe1Kuc715thGWe5
52zHQ8AxFjprAiLZjYufiJxs6xzY8YaqVvM6j0n0dnAgbbQxhyGKCy9dGbLTvQsCTvDaN1BR1uTE
5CgzEvDYK5NKx/3gRLW7Y3tH58ttNVhzQ1vzQpm9rXcvjYcvWtgVyuercC5IxVFg18pS78Ba6ukt
ZMvhJRya8ZKWYxtikmvtFHJp5D1GSadl6G3ph9LaBqb1QKW52papRrCBJIKZsaCB3A+LhVpf1iRf
hjJ0vleDnbFop4XikWBXitZJX1aopBs6BTB16wWURR/W19GEyX9janl3H9mlPq9c6h42pBUvZLpy
cb3BzZmo2VfxgoNQH6bsSSN2o/Cp3hRfkERrFqa52H0H48xJM5PEu2BVOOhzOriEt4t7EPFX2Sjz
IHX6cItYDk6+5oXEiTYUE2/yAtOdr5hBEj/zFsFUU48a7pK8Q04Gv1Zbz6ZWiyA3cQ2sq8XtN3gV
6ycsM8i9R925yswpczexV/TY8KBl+Itwls2ceDptHjHRBLGsLvcXy8hd30gZDV4/UicnVuN6tDo3
wUxXuytDhdGuDbvUuBiISrLW3DqyQaKYsBt64wTOfxLDpqPo+OpZrc7UlfUzT6gZR3dvWuij/KKz
uQOGLwkbSxa58IEX+1bXia/wvbaf9oWpQDC7XmLf89U3SAhjr0lXBSN5DubInVbVUhLvHVHFf7ft
8dotmudIl0kbHFLULpWhRT8K/v+MBMQ8vhRlcmsVjvkRwoFQ0OTrmugAadj7CHm9szFj5qm1t2B4
pFluO/e16rJkU+mHqqeCVX1AabWlH9fDGLLV6ekbEMA6B4D5I3rvhYCCTnVGfwnnych3fREeWLjO
bWGO4imp6DYumX5AcRq1ZCimuYdOgOJPiPaqtK5yum0M9HoK75Se25Zv9bV4dSpvIMSmQ2qElqq5
7UKjv1bJ/AXB4kE24aXlk5YtZEhQsu2+50pWcPERdlVovrPiW+7l/LgqAbK9SkOrvaDCWCwrwZAN
5rrSJl8lrq4FRp8NDyjSpoc49dS3CEowxOre1Iy1zOyWiJEmmfB3jlDMcIUC1WDBJZWq5BEcgpfL
d5W049NSlcVNbeY9fGc9Wmq/LKcmCZQWamT7MHB2etXN5oFqDKFbd1Q8rMhSTkzwA5b7EfPtvrIx
IGClQG9cI7PrQhSHY9QuB71uVq7AJ5CjJaQT7q2hpNhHR3e4oq9NLsnUmVuq55qPYO0qGVvI+Mo2
uof/5Y0MDHYN7nYs0+Ireh1+WqyV9dfPDx4ndmC/Sry/HQcIsZKYVKW3TV0mK5GIDwsIwK3H3LUv
ohDfqstKM2aDd6ZeceL8cYwyYOokAfhwQdaj+j5DCPyTc67cO3ny8fktnapKHlNKJ93qYsu2va0D
g8kvTVMPqiLONjIR3XsvHRrQ/ZgHddG1O6KOZNDnlXo/c/ET+8tjgJaOSlRqVPG2o5ieIlvoUJNj
zCwZ/GQj0kegnXay1iLGtsGsvM+bSb+cmsld11ZWBmaXa5tMH98+/zknXu8xdk7hui3qcZJbvMUs
O9EoN+1SdjdeEldbhIuwqvRk2GA2l2eueOLQ9atM9duAYtnsMwlNZutqafZs4BMKzEKx52DC2qPa
V//eOPpVSv3tOqKa4Acbk7O1e1iTcW7k1+wtx6A2kuz+84d3Yqj+okf9doklD+uMuA53u8ANuu49
eZurGYlruJxT15y6wtFhvEtJadFoHm2lq33pU9O8S3NRImKZ9TOFhVOv4zBMf7uHpiBZQdgWDQC8
1uvJ7YrLSlUCAr9XbYl3UmeOsicKGL+0O79dJ2xNq6tjMJ9RFr9wiN0TSITWuIi/w66c95nsnTOq
mF/l2j+c4H5VHX67lGzzlhS3NN6BRAEYSTTfneO14y2dJkm2SSd3JqB3NOBpeY0HzVxVbSTWRhyr
wGTxePZy72cxtexZkj67GkMlntNiMvH4mFNgcDJagxe3V1alzUE09NAhS3a6BGfLO7gG9SZx6LVK
6tIo1kpnP2kp+SCzVaw1upCbRszI1z0jv40WkWxNp86uQwjDq26Yp6tRq9WaKKxiX+QZ7WFwdKwO
1rIup7RYZ0jVA2dAKsFJtEdP2M3nSjKHE/WfHtrhz397aA2UZiR0ubZtZNntgcmm60rlcYCJsQss
os+C0gUX3WeZdtElvf4QC8GGzI3jMwPkCDLzV4/j12z92y/IDPANwD/C7Th1nhm4Yslv6RKarU+q
A8AOQVgNMUa5J1Abdt3baIykZ0G32MJhGDlBzJkIptS2b7yU+vSZn3Viuj4OhzbjqOstbYoBxzdi
W5KIdo+W83+G6P7rno2jzvCQCc1TIV+fjUtgVeXEuNjm3G84BJ+TOfxaOP/wZo+50AMG39iMl2zX
mqYX8FJnMM8U2MGeRx9hiz63SpcJb22zrAFGRq+DRHGcKj31DWOZL3KDgx0I22i7TD1OzM4Lr0PA
8xuKFXgyI++usvL8Puurj9b2ks3nc+upltcv4etvwyGuQkj/Of2eJVz69YRsb1WQV7L5pw176Z27
1pQfym3MqxzK785LaM0YiW6xbrvenSk8dYNElk8vtLxHK7Zt3+i8f3EaTqahn5g2jcOf//brIFks
1uLxUEO3du49OSC2oFa6MrwFf1vrWLvPH8OJafOXfvu362SRXmQRRMlt7M13gAqrbeZ1gw9OHpK/
nW2XA8rk80uduqWjlaBwx0G0lRFuiWIbr2Z0YSvOitPGcHV8h5g9Ln9d5/8H4mL80YK3+fEf1291
9x+bofz+RgxL+b8Pl/qo6rlNorj/z7//IyCif/2SAzLpb/+wBh3Sz/fDj3Z++NERh/J/OQ+Hv/n/
+j/+C8L0NNdAmD6qgeRb/m3kUZa/IyvEQfpwmnZx/ZYn/+2v/xNxYcFnwrnoQbiwTcsDL/kX4UIY
/zCAbINusgWhE5z5/iJcGPY/SGHQYULT54MudwAx/wtwIfR/wKQAa+zBhuc/dPt/wreg6/K3hYJ3
DusN/yvIT/4b6vfxFyC0PhqybgNAXrd3FZrDMsiVnvQv5sQva/1Ea12CTRGeuKvEQ14ekK3YNJee
pw3e1pZNPT6Yqjac6yLtnXSvR4iUfsaNUXWXzhSOa9Lf6gFOiJFRCE0Hs9xEjczV3nKxj/ti0eNw
U9tkuT47mdZR5iD+j3wD5NuCzLgh9l5IG65CksTmpJwe3UbY2XcX5wq1TFM5sSRJBWvV9zTOEo6y
XVsTr5RPKLA7A3BeKykr79PZmqzbOCEUENwEXvVBTy3nPokXFfuqXPI0IC5ChE+6Q4j5dkBnEBDS
89RP3gegnevRCYvAbLP70NKuyIE1D/CenEgA17Z6d1sMvTDgqRH32l27lec+63r7bfBqEe2VFZo6
pSesjYvufMHl+dVqesrHjYcNrrYVYb1aurjFluqmO68ohY8CxxCYAS2WpvtsVV3Y+qGpKWuT13Uf
XU7M8heOC6TuGf+atmxlF3crcnvH6XnJWuAeiKSGttxnqjJvK5K6rgbXcbpNlWlqj4YZg2Ep6mLf
GZJCc9y04qnrLE+tCGEiyY3QWzfcL5XmgZBqLPFgQraiJZEQ8pWuRBWr99RVidpUIUk8WzVbZnS3
aDAKSRH3unejEyGuzHRx7ttpiTEERRhIfcrRxqvRDPNb1rnt/UQqjU9g5vUUYmcjUE2jVAiw68HT
xi8LSdj7ORHmD1h18bJNYw7P4J4oIsQbUlBM68MiPjrCr9Zl6RYvmxqukUik8AmQkb8k0nVJJpy7
YptRbc+/pYlq5m3YiBBjX99SFJr7qQkf4iJ1b1WPutYMxBhlzo9ksHPxI1scqR6zuW+m/dx2XnuT
K8RrBKvWuUk+ko4svei35gJOgXJBJ8gNIgKbnC4CO4000/c1zTDjgzqAQ44xcXDkZJOLU8Rf695e
nFdHn/XkjsypcPiRaFraSx87M2WEsR2rcuRE7oUVKVZ941pVYORmdA1dKXTaDaGGWruesWDCnKzI
dHrHBTpEe3tUjfNYw6dJvphR1+mTn6TwB2JK7lU3+T0Zi90dJdAkv+nd3MmbIAYCI3ahaF2xBklo
m76dDMIbxcokds3ViKU3C3o2spqqyyyV7jazx3ZrTF154zZQNJrOvI7xTJZ+NqTzY79EzjfSkKLL
MBXGJiLE6VtWSlRChNG9FxNgq6SBDoU5muq/WEik5pfBesricqdlWbFNKViSyKYjN/PnbKjKFWkP
eOPIv4Du7WJtc5DRPFG9JUo0nQeGbzYMzzNw6UvmuHQn+0VelGlFEJ83/UxTK7pRdfhEEJL7UGVL
RKSkw3OvIsSJ1Dvkr6hcEpckB7+iVuaTmxsOWraytbY6M+HF5BIOSGU2nTazNs6bSCj5Rbfb5R4w
eXeRQ3+7aueWTMOulUGEXXjbA+dRK/CL41ersOpxPWJSJcPYYzLdTEurbxtjSvy+I/0GY/NAB4+2
xjbN3HG31HP1apRAhUYjsdYuLLGNE7t0RayEylFtQiIW/Tyt+lovyM3stD2HFtSaY3cnwEqs0qHT
OepPyMyahZD0EKMrmWGSuqhhqSfHrofAS/vhUuHsW+cTFtpFoDuW43w9K02926M27Wy7aR/6TiU7
Dfw0MV2UODQMsRvDgjGkQUO/BLXaX2DpiV8iELorrZqcINRlu3HUEO6J13wkHi3cSIk7cnIlO09b
tcSrDOlNUtjVVaq17QNb8WRP2Mv8WrR62PuSBMunJq7fIcS3mwRP6kvkOsM9+YN0MCNk76KBH+jE
09bIYAjpZWqs3UL3VrTxxr1M87doGTlvCf7yYciL62gp+Cuusfi27Kj1EW8Eq4lDl4WNlQo2bJjY
kNN+UI5xrWKymY3UkJeWiyF6xCR60Yf55Wi0HbpSXCgsWfa6OmACEU4j47PH6XqQkXmhRju8jqo4
3Jpwqnaqrtq3ORzbtejMZo+AKwyotQ87+nDv8IjntZ0YxkMzjZuC5tUVkVzlTsjZvLSW0H3Ndcxd
vo4MeGNlGsnvVkj4D/Ar/a4u8/Rpgl3zaiSJygmpbqItoLVyXzm9eSdiYjq0iM7J3o1MzH0YJMpn
2sj3FaaCVavpxgNgPtKEu7jBk1sTpo3o+3509EdKaQ5kglR+a3UhUBFO5iYBdrWaM9O9mKzS/OoB
QcCZ185sXdWHRs4b8wy2d/59fZiGK+lppiTo0hpprabmo55JnVYIeYn8pz489Hy563hqW5+py121
JTv+JowaBlCtXfeRi2S71ZdDQ7jqb2KYiaQK6nYZr7SU+NjN/6HuTHbjSNpzfSvGWTsaGRE5Lryp
eeAokqKoTYLUkPMcOV79eUpqH7doW41eGPABfgg/1FQVqzIz4ot3LBft4QdymytFAPD3cYl0d0Vs
QoohlZtA9/BeK6/qE57H3TzWMjb9HiQh1ygh8FknbvSp96NWRndJO/ZDvWq6LnQFpWQibfC8Bw7d
uyMcXN6G+QL5E3teSFaj9tMYkJEL3sbWg6Wk6qzpOPYQf+sB5Ly/8V3RFd9oUHDDV+X21Has/Mih
f7yTtNguDXb2pgx2GH/NOivMZ1RcM24WAosoj0vu/E7EwMVxTh9kmft76ti0tSMB2c1oNW6jHWB1
SsMdLdcfjOAqEPclr9PAJZG1dWp3hZNj3jmmWw7Z0uMT15fucq+eaaIjY8vGjByvDQEBR5n0w1GI
OblaYqf4WPYTDYs59uEvowovJHEVx+spqapNSPLjTjf5U+m4ARWswjvphJzl1snSa+FF6Sv56PpJ
9PUotsY4/a6lFfCUE/cCtV4vPo9+MD93hAsdiirDKj5S/YkH1gZuTwCSFu91DGumuMgjagj4/uQX
rvkAr8mywQty26S91x+DNIkFGiavZDwj/6DL3Ie6Ix7TIS2XA/cs/C9qSjooodF7apziUxjO5qFk
ronowE69+04NetdcFi1LqGbExhbmu9yMjjnXFRrXzRS16mG0Q3L1yWsp0/2iS31Nr1f8eZqCB1nE
ZMYz/e7cuL9Y8eP0rknFiI9xgK9Ge0FbxErT67eBmS8+T6TYXF8A0QMpOPW1nqN+7TlNss9juPYq
HpRaea3fP/qJO10lkWcQICzKWUnhDEc/7atN4TTUYC3LmwhiZ2UGqVZOaZefjDcnJFgNQb3SWTVB
LahqIggykc6M7jHxY9qVA33vLr71qdcNDGkn4YVYQQf3efQb+8tSWN0TO+NQrs20kMA299lNXNKI
G05aHlM3lY8xYY3XEMrRR9q607esndEORAjwnwZlNWiri8tWTnPXtpxp5obK7a5jd7KuC1mEpJLS
GkJvRm1dQem4j6U0zdmeNe7/oMtseyMX5pjameMnGgKia7tLpmW3kFvxAKqukLa0Dlk9yzT5a2aN
sPsckaTWbIhfsMdvU1H6H/hNn1tBPUZahWMGb1/D5b75TWOc6xbqar6dQ2uKnpuMbLTbtIcR91eT
66OGCSw99o+Y+ZL6mopa3Fy29nW3iSHs6JMHR63IW8irLB1OGNPZz/t2EiRv0sbVbaOCpisElJQY
nOyIIBHagINLuLryEcwTa5FvKQ0ik1TmOfqGJESrWBx93bAhcy5Yp13zzOdC5DCijWxrnqhYsAGu
mNdquMWxuRKjmM9j77xd6tiuZ7QG911jp+ci6wieLQJKaWF0V25PmFLh2dOl2JOZQgrSFur0HDvz
SI93XiO1TYqj60Xu0XGKFzoX7ntFICG9mOS00QpPYG2xrnmqifUEOrSdKDi6vYq/8oDqh4ile22b
Ub2YcYqfJNGip2CUEMCkm1yzmMIVEtm47IRGD9K5TX6ewkG/WrXtmZvRqqYvdIp7y8FuxRxzVJpG
eRxmjoMbSThAesMU735GrmUtpxFkVKztlI70W0nGUP5cJPP0LZKUWa4pdyfcqEDU2BwvZXgPERlp
6tAMo/eZNpqi3Go7JLvcLpLeOlrEX9BHFtjOEdqb70MkMM7rpZB1u7XGmaRzfGUCR1XoVs3B0n6t
t75HFgJnr5hb2CuYzI59ypRxUpMzdrcYUprplZSyUKGI6MMvidtqg4m5woXYabYeYne9wr/qy9mL
Xz1Dush1GFM5fS+8ga/OjyIaNbNes5w7bjydUB1WAubXmuJLGFnobeyp1rC0uo+8+zwMJf0YY1dH
9xKlR3htQxk6RCOEMWG1SzI6W8GH+jYQ9Frd+Bz93LWficXZ9cOCyiNLc9+mpU5wtYUX21d4bSR6
QzKlOax2qmkPjUxmsyp6kolE2n90ki4/heRubvXch7skDazbOq6IZF5C+6DCtP1iLSb+3JNohuE8
d5+FSZdtvchyH+L52ZNzy4bpKf9SB+UFsNHFlL/NA0EkF4ouP9ikTp79idbTxnI/5a0zcOdbXnGK
206ciIWetg6+xlUmMm+DppRID/yEb4MqUCLgxtVfimRwCWJXebAt5oIMjYzCvIOAA/46o5Qhtc8J
32oQFNZApwYszazF3s2yJg4GZKWZ16Whx3gb2RwCU0vXe2Et8w6WNhPkcVRyT2OTuSesKDzPMhr2
ngjU3WyVy3asFrnzIvPRq+Z55+Wu3FKv0J6HquPJW0p15c+ZusYOAh7b1a3/idqpbrsoy7xh6e3P
udXGu0l5LB0Up38lJKU9x2A0H6j6kGQvN/64C2ePkBnJbkOOQ59DnMfltFa25vzOA3/pteFLWajO
alR4r4krXJGcHZ5Hm2ZxjtfZ0cOSYzBG2cGVMTNIJm0JDxUulScTRYR2oIuxNwUzzdEJES5UvZJH
4q6IOu6n8ByPFQSJQjZvJJIgJzKoYYl1urZy3w8PYdjULymcSkZO/lD2wa3V5aU5GSHQKQrlRNNJ
kI7l3RIQGTj7TBKRzZmYvAHzkxv6n8Ae62/lg2m/fTOAj79CjP8rEUfnIg3+7xHHVdL+y+PrmOR/
hR1//Js/E+PtPyyPxjwgRE9R2nXxqiGhuSTG6z+I9geTJPqfli37wi/8maur1A/UkQMEOKDv6gvF
8CfqqOQfvA6QpKYg1qW51/snqOM7nxTtXrSkKuBGtlhaLWia+xV2tzlQK1SAmhK7oZNvIT+DsoSB
sf0e1vriGkzjoPWitUyxkNe4GOwpilbLkLroNTtik6JdCnLifPjnWPbt/2d3CkHIv7tTjuY1n/96
l/z4+Z93ifTpAaBpFaSZrOWfFQE/7xL3D/dSRkhEthWgJHIvdM6fd4nt/UE7kbLoKbLpg+Nu+H93
CT0FnBpp+uK+C37GOf87Jn/3k8L6Xa/Ar1wJ/bMuJdv0IlPGYTnK+0/OCAcVgQEFX8WJGc+pZ71i
KZDr3Ch9WFQK7uPI+G+MT1JesqP/wpx61qX80iESk6Bj1jj1nmdTNl5FG/E1GiLOUU/1SOLXkSKB
2tsEYRr0m2HoUveqCue6vklTv/JulzGUzoqBtmzOaclGdMJDxkFVD62vUdB6hPUzNCbL0Q5xzdV8
t19lpGRIeiLAKMR1HFQ7Yjln68XPK0sf6qBt6pNFVma1cXRal1vMmIjysizU5zqjb2GV1qp+jqJ+
/kq4pG5oCrWSTUR5S7Oi5Xz4NGRpPOxQaS4KOovj9h05fPWDS1RVuBnGGpBMcnAkVa1jljrmS2B/
ckSPnlD4Lq1AKR1nl0h43/b0FiaXz1CmDNerhrKBS+2OFIwAwZxxUJ6yOZmZ5tvEO8fDAHW/MYR6
ETTftvZ4NGExFR+6IAnVpoqGYF9IvO4p1POtiiKfUYRa4JeisG5RJMbdRizReE1/QbmLETi7QEKj
9wkRb2dzLu3s6i4krKbY5ch5xEOnNTWZhiynnOCg0FIr3wUG3stYZi+jLN3niWD3LW5BF5EqMpkX
v6bI0yr98a3vbM6LjpP54SZMQHK3FWmN4JLerIo3hGDFuLUbhw8Nnkf8vw8FTM+bKJQ8WJcTxapF
9LfpRYFgMGmszFstYC3ROlT6AdzNc3a6BHZYhyhqt6Tom+3SjzkDHn60pr9L5nkYHjqIzsuPFM2L
xbl77TYzFZy603T8RJO3nNhsq5us64R98qsiefTsSia7NOrGkoqJMP1iFYDE6OSwKm0zkSt3P2lT
t5QULzadGXNRUpWxDCpf4vXik25126ZiGL+CBExSnwJ0i+Wyspkp6tNs9UW1M3ZHE1mPM7K7QzRP
4NgANXRHMTrXfrBh7nf0V6kkWg2QM9Utb838sGvDsARR84Kwvcs6qbO7hq6LbB/Ol84MdJllnO6N
0dxfko6N7n5qWjqUV9VclXR0jErp8Y4agzJ9KmoV51cOtz13IQo/fnpVWV2vLTSMP/7SR3gxHKYA
sB0cO+CVw2XyvGzTZr7bQUWQNEZbq4RewBiRBGXEvJMh0iDEQUQXjWbhdrvac2Px3DYggPslHrib
Ce+uXzDtunormrFoydzo+dSl7viPUV3792VdIq8HcG26l9mZ8GOELqcnnpTK2Yy+B7/ezxFZGSUI
QLsSfWusPep/mT2BKfGoWPU0A2r1VZ5+9Awp5Xeja9fFI3wp42JbJKwbpvO5IdMAay+1DWn3mNiN
SI40p6YzInh6174oN0g9xBMAvvvSa8pvphPJd5Du4AKy1c4LMc/4fvpKmh0HrFPGLIZTYPE/apK6
g93odPZj1CTeTdVL6xpc9QBZs6JvcDWxUK4hhlKEbDM0jfT2Secd00GZz72HskC6/W6JnCdk08PB
ibhUhtQogKJobYbeuwvIuL1rHEus+8JPrJULPXXWhE58HBaiPLeZEol376rysdTF94bju0EFOjkX
57Q89stQBsAZZMbPib6JWYxzMAB7fCglC2GOc+GrYkJHQWO593lVENSfADxHzvOQBgmqzthGTi8/
1n71reA6X3tolDexLQ+C5Kn93NThEVvkW2mKW01L4VaZMd5YoXgQaUA/Seehm71cmGAmyZUemVM7
B5tGTE/kde9rY8W7Lk5iAhpH7xr05xJONOx7RN+AanIbdDLhZF7deAQm2Z9838OZxCEVUUv8kcjn
bWIvC2SZMlty90NMQUn9SUZSrzNiVOz5zPDmwjFFp35BNmbFzcm47QYZpX2cg2YHMnm1KLAM9NDo
8PvlTGRLviuIt+ZAi3zDaqaMZExz1iZnEevTD+xg46ateGQjuzipmmUU1pECAO08L978qHPXB8sp
rUMMSr0K1dIebWT6kcm7FWfnqzAcPtcLApe2BJZpGtuQCOoCtGejD78Dnhv1yFsxGi6BT6dAv4mU
/qr8AJFYTpOp0iuaU+cXDkwEN4aoxMt4xPIxWDRqSXFFMPOjDuhjdDj+tQEl08vUGlJtEE7bmNoh
eNewif3OGrR/31gYYVbaNNd25J5INApu+tC5t5BBYgHlZqLX5nkYvHsrBTak3ubKBM5h8Mm0DbLo
RiUhC/cEg4UUd4+AO93qTM0cg/I7R8REodAiBD2vo1MgMocjecdGJbIyOYo6eEupQMaZZZK0XNuD
S0iUxfq44tka7wN/QrLP2rN1xvxetmifN5GxmlVrEKSuJ2zgr6NZWJoEaIHY1BNgUbJcjBdpMzRb
2sVGZKWlQ6mKmz7NVjgW/KoR2aeyJd1tZQNgU1gS8WgsqEiE7BM4b9TUpzac6keSfuRr0BTR50DU
NfEUXhtkW0lRBCvHfNtS67OpcmpqyP4FvCK+9TUOu1buinheNn3BzL2diR3ppzbawOBlh8jNQpR2
qa7Tbd8o/7Gre5ESgTHGBEEuttjC4VVbnA/JNXkfOWtjtFAwASz6MsVGHlorhhZ0VbOtKnp/MqZH
tolsGHbuNLu3MI6vltPkKPKErVdICfNsL2VUuW9OFhh5FRj+GSaMiAQkWl25aTzImT3FCj1Jwb27
jhaqpxsZTd8DSoE3QUVS/bqaRfLs+DVNMyAX7rq5pJZueul0KO/CRiVbqHkcVJ0bon9TVg6pxmX0
ny0AqBsCFMZ+XarY8nellVn3UUHd0UZYJR9ajaHYYN4UN8USg0aE9A3u+6HUqw5y4LYQstuHyFbf
MJ9hP7dG6+RncGSBF+lt22G7ziMYibU7QQCoKUV8nYP8sfS6DRNG4Nx7tdOVpKQseuNiHWmupQqS
dR4PXoM4vQMGaLPmoWnm5aD4W9hGCtyOVjKRpSE7AnHnKBq+ELA773WXyk9NLckk7SnjXdaljTec
src+PkRVan/qenfYZogYYGxxltFv0CTWR5QQ+yZwqGUqGnNAml8crcLCA90K1hxECVRZRKN9LdPG
O0WqqB78yXtOkG1uum6QpMMM3YEmn/ImsX2Cf0qXqHmKRogXztSm1UI+trgFtmyxNHWHZQ1fOY37
gKH9PsnJRLRZQA+YudJjoiuq/xjcWQ4Th0KNFHFJI9p92euAYScfjgZCjtixzL0nQ26571uckyVK
k7NxnO+TNeXHOr8swo0/4NPK+7Yi0RXzAkGYERxK1lsnJPLLTaySvNgI2AZrG4VF8YV8v67Ypt1Q
Hv1gKG+WKdj1VRvuvaxFKxGjrOTR1ibz4GRaJqzITcM9AdRm41epeJvzLv5ktZg0Yieo86MndRAe
vEHCN9TYWAJBYfHSutW5A3JcT3iSvrGndpI8HTPScDa1kKwcKlALBWs9jvaqmJ3xnqWnp7koTpx9
DIXH3Bu3/WGRQ77Hgtf71FRjNTHw+KsMYP1EKLHYpTTcPhlN8jBZxmKGdrLSM6XaZleoUb8EHHSq
b3YVuihWCBvvz4O7GKKhg/FjbWG+2dWF69LjAqg/rGYvNA/+0PjXuvUk40w+fOBESVbZIrxxb4Ug
27E/QcN2ec9iPdu4L8DwuumRCu9h4IH24+9uYXFLp8WsPsMAXUxpbpStsSdqBKJtPe56kctkPYxW
sCdKG3bQnWB9yMPM1o0e5rd6xNy4C7KYVq4WC8etOwpfn/DsJC1qAAJQCQ6NKu/cLc59DvQHX5Ph
IN+3Q+udYirGH5Fu2es4L7oT7uzphF8Q+A6ty5YKhy91Y2SzWYwcrpwqEAIEN27uxTSPp5RmYdxA
OkeyaJBAWFkkVnk0yt1id2G21gOLOlV0hCOpZE5nIpWHyN4OjDvRbczlj3ATQszPhGVzuMEDtsJ9
VCR71XtqE3JnHrTnvHZDNX9IXJNnu3GEKdwwihkw+TpHO1OKI3Hz0VUfQ+71Q/KRXpPkfAnlPvvF
4twMSStX7aULO/BxDA49JLXNKn7rjKW3VX4imAGi5Il+rnLtwXVtq1nF1wNH7E2XorPxsVA9O1jh
r6aWCjkRWtm+rPwnAqabI3HL2RW0QvnUTk23W+op2Ror6vZE3FeHUClYS9agepOVPZH2BaQ2JkM1
XmdGsVHPgYUTLEkY9Bfu5t4bWZya6cMyTO4eHxuDRlI1cbsB8O/6s8OBchvPzbDRtpT1KmHL30+q
GY5WOWhzhZZM7C5ox8kvXYOQyXXFgeDUaoeNcUJfw9vzpgkTYh3UVbLWfeV8dOlTWocl5+404qnt
HaPYxCF5OFVKKr2Jf9yDQ0V34eS6uwJM7TpvSu9jFM7L95T+unZlLGu5JQD6lgNkF6wbftttkA/2
GicvbHRGRh85eSjm0MUwKwrXVNbZ98uUDce3uVp1Qph6u3wwbepsqERzybgdRXaHjQVyU9hAysjL
ahawyAlIwvK0jE99PlbTuvUmoqKbFBdbmCdfCd+bt3hZ690cJ3ZLFZCIzY6+HT2s6fu83JAcM8+j
N3qoSThaXgnqB48opcIVwjxI+4pHnmJJ+82de+dhHufllHcdUf5W34WrIenteWvNKexlxAEjWcWt
P2A6r6xsgzAretZR1pAbHpkVGhr9QeJ63zpzFB4Jh0hOZW1pbsguLx77sYMgdMvJRvaWVcF3h6Xo
Ee3PtyKa2HWHiCE4Vt2g11z5gOgbIIRnvHUtrpq01l9ay3gbbdjgGANyzp9TfPHOmqw+x4vKjh0B
9YSMxbTWZLkfbRtywImbT5ORIkl6B3hnQt2JxMdeFl48yT0iBrIBntncUMeNrb7BEm2I9GqqmZKY
ACUSlYf5A4667Dqnw5Dyozm7QX1GQm9tFr59/+xxWU5QJdmu0fMktyHxIZTxscazURBe9BUnXbcb
UEXrLzNk0Gte0DCwimbvDcXrdKqd+geRUh2tFnvhFttDKuG7s2RmL47Ge9OGKJRgkYvp2A/SeVi8
UQ2HWpny2Qxc9DXlkTSuZJZIVpymL+EPDFPnbG6sfLfkJrA2fZZke9XETbKeqTa7p7mjIQI9U+7n
XKLRWYPZFPFGLXUHBzOnJj94KoP+yE3nvY21D0OZOSMeX39eJn2Mu7h8zcu5ebVEsTzhr8cQOCEh
JN5gZC7l24PgvEZBMtP6jdLLPmcYjHfI7+Ln2P3BnBuYmkPLxPmd4QyfZ+XFqqLWUSTXSC0iLEYO
j9ikC/kCOoXDzzhjdPZQYz43hfd4sbixc4xd9XXEXRGv6zKAb10om3iFC1GnMS45joc/8C0nH/j/
hVWXX9gXhhiDh/DuqUwdatJ13fYpQdAGgkVbRbxugFwOS4wodW2IozoJf8FdLq3xMUGHgTrWQdti
BTJ+7ms/P+HuKeS6DZ3oldJKgIVLsDwnpZCaBvFMsLTOj732y+fBVYWzixcJuiaMBzKQzZRIb6XX
dQYhg8a6gf2RPxsWdWCK2AbFMoVMPk92zgbT9sR4r+KAYnuahGIFT9Q6sj5RN4pHvBrj9gv/mqEf
QtrnpJbXLyYW4bnsaiSDK7xbNVxk0PIitcMWtSFo2BqQmXo2k/3c5VubtLYnX3bLmp2JH+OZhIga
gmHhGUIohIH4x98jmLh80At2opJCH/HJniIyw+ZVgAIiPxKoa2HDz8aW3XpFt2tv1esC3GE5EP5O
F+saaLCubouIfIi1kumC5zdeXOKxYAlGT63qeQR2wmkjlp2HlESsqqmIujt3CYBn5mCqX0rbuZhd
dMBLjH7In1inVXEGs7aqJ1LgOuVz/NX5E8lBXP7WENsEP96zC4k0h01cTWOjs+uO6u/mrSg9IJgC
ayjwzw8oB/yKLwlFElBQX7RJfhWTU44Qp/HCCqmzRspjjcKa1q5DQcj9dCHLYMN4AeUgYGEjvmA7
umZePgvaY7rd2FlcA5cIbPoRNO5pJtKxybadE0l3T2FVA+Q1tgFfVJ+1fCRUg7y+4TqBvNZ1Wd0K
aXH9AdpkcW7o7upeck/yN1EdLtWTpWiOvWe5jNI94k87uxZ2y7VC6MAnLebJJgpgRm6S3UiWnuJq
6LP+mcG/Mx9LdwrbJwlhWO/GyqsuGxoC731v2V6zbn3MjNcFVejuvh0rJ78JfnxU7M09lTAUgDTr
sjAI7ZoJwWjadqwoA7/DBAMcVwG4lga2g4sK7TWVAGVP2FnFR5xym19fqX4kz6XGs5L0DhLNzi6u
hAtfTWaV/TGZfPSQvZ8eCkfustJbikc7xAW5+ldLxSVwG5FilQmRR2CIDxc2u7Srb+2xRIxFK5zz
8hdi5U8C41/KvrirktJ0//Z/fnVceMryA0Unpc+DrugQe59+lY6RCqxEc9cq3dyWk05QaBSDe5Ga
eG2y07IvzN8YvX44VP7DDsSb8m8DRamQZBCkyh4y6K8OFobpqjcMTyvXE/UL6N1g4fWU6lvL8W6j
+sU5EQXckGYwCJj5vC+F2M2XDiwzZs19PhZpTckqisZUkatdTlaxm1GpfMaqasaNg7oTGn2p2exn
o8uSg4vxiQsQw4PXyHgXyEaeTCVkuwnctC3+xsVy+fXffbzA1y7JVCRrIt9952ZZ6OmRbB+UlINs
cm9X7TGKs2bTaWe6a0d7vNbeiOQVNe/jP7yagdRkSGgfOEFfqKhfv9iGR21Iyhk5dqoYLLPcPYIa
x98oAOEAEcBApX9zLX+YJ3/9sAytfuBBtLpa4sf49S3bMun6oQBGIt09vFnsgQYkRwSnKV0cRIph
4F8V1A/eog6rqU5rgxX4fYcUnaBWsROmGuUqjjVZTL//Kn61rV7uMV8CJ8P5wRb6ynv3VZRNq7KG
DX2VE4145xfFdJfGLeNiSzTH3/mWfnXo/Xwz2/LANzG48DS9u+LBjBwHNX2/oviXwxX6JU07yRTZ
x3/2oaSi11V5EpDUUgFf+69f9jwsacozVfFwdqzIFlhRTq1NTAoQUAZ7w+/f7v2NzNsp7iN8CT5c
qw7eUd7lLJOS9Yhipx8bD33HcA8Eh16WvzBj0c+7+QJCsTGALC/MWJvf/wLyXdAvfC33FKQuxDuU
qvvzv395/ZCUEYuZ/NdkVMmUwQvRb2Ka/jnu8kXQ2GkbFwZSRLfMHPawFV1UwxbgqngJl0vcvRNR
LsPJDEnuho5MEBMDqXjTRXj7VmHpoWEzKnMx45Bqk65Do+2K6NeQ7qbMsH6sm2hMOGMsajlQAjTS
/CcuAuWQJZo6WqsiMheBlog3Tm9Y+3/SMs5g2GghEi4zKPk61S1lJBRjlEy3hGyIqfvsR7OdnEsG
WXUDE+HWG5G79AC0ubHMXT5OXMSgm2T1xNmCDRXmBnawSSc2XTNYvDD96XzzXR+WyFItqt7ILAz5
syL4NsNaETrnxtPePRF0/G2DqsFZtaP2+hWuYSn3o+VcduI0ZhpQ9GVSKd2aZG+04VKyrkWvUY3C
EhmV9E8F+qZ0Yxuvv0r9LPhu6ZgNnO84YQYIoRlOvXHD8LkMEDmv2jiOPy6tWe49MRs2U4VxaOXQ
T6O3Cvw9v0ramg099waGEOOLaTmg+Jv7b05uM0VXQdyLB+KCyK6bq4HtvuudAHCi1qncIBpLil2l
qV+8IikzLbdqIXVwZQeMVOu5Jal2g96bLwqcJtkLbDXMzbA5yyHsImGOhsR6IjDw9MHn/ZhHnIYQ
2tNU2WLaJcSI0hZfTpOFhmi0ivPkjQVWloTM20s1Ud1shx+v0Cc2b9JD0KQbjCBEx05RkgQHuL0f
X4LHh/agwVtumopfdmHGT9djMcTdnZmC+qVbUgN5U08hSDNGksQJvGelW+6a1ILnINytuQkNnSlb
bP7hJRnEf73oKbGNwy24ZTrfSNfmAJl36SxOP6e0aUyHigtLkrEgP21jg2x+l1Wm7hFRodPCkWA7
m7DAOHbi2EQ32e8f1nfaByVdlgpGKEQ6nuO6773vAfnftZaYjZIuYaaP4BTv+YysU75NtAmNWPFN
6vdcgt+/7/vFl1QSm23W4/0V48T7aUKNnA+JWIHvztHbriIBtLyhS+DvIucvi+tfdzqUBQBaUgaO
70kLxcWviy+4qj2YlEYfWwvvY0yD2DeEeNRnke1CcqgqPQ6u+ULazjkkHPOT4aH4/vuP+p++YgId
XSy3UDgXL+X7JIMlmJUoC2KzLKK37qqZMR6oybvHwokoQjvz1yKa+Q5+/67vZ0Q+MeoYnz8137X/
/oPDwcWBAjZdlbafnjWJKAur1oXuzsv2ZaDbQf7Nuv9+86Y8ndWeqnsb1Q7yhHeJACPPLtp+aOAl
ToLbaQ7pu44m/S2YW5aS33+697ePshz2GElMuy1diYLo18taIloJCC9rVlHAUWTFqT4T95Wpl/Lt
92/0X108kl1cn9xE26NC/tc3ivuopOfWW1bTUmVvjhMmzcqOaS9bBUOFyrP1p68/BR2/f1+e/Hd3
rrKUjRzK8W3N6G2/Twpl08PNFsqR2cfkxEF13Wm2rRYRKgml9ZbgHvdr4mXTdyep5FdHkECzVqnf
vXaxTmjEQ0L8VVVpq7ZoVZwz1Taw+XUY5PdeMeinuvQKOs5AN7FaDOnHADL6taA3wWyq0PdjdO4o
TFbA3gCZSUKpOWEvA/5k/yLZwZ97crj5sAuOwfyqnQE/LQbRJr1idYZiatzqbTShaPaLVNMRbUbp
303SY7siNDxKPmFdLQw2BLvBvEaKv1fovffjfN0zGIg1aXKc+K0B8ejRgIn13wKF9ZXkJ3+pT8hj
bQ86rRzEAcENq3ZsYzRbtT3ia6jqC35AvR1/T+UJ+6/QnCvwCsBD39nDzCtEeZ2UN5apwg+ZF0lo
XNIKrOKExyb1t51vatRDfVFw5lVdwWuWcaXYOIPlLur0gqzEtxGrLDXvlMMvXjcDeaNUiNksZJhn
xG2HPuABRe3ll7uENuVwtl9T4vBA2MgZu+2cwvBBkOmAOc/8kgFW172T5Xaz1iW6HlkO3/Nckxfq
ZkPExj/7VrfuPJ57eh1TEGsns82mbmuiQ6q6JMvTFU74TJEsTpq56IPDhGXpU1cn40eHNA7mEOFS
Kygq7ZwJi7PpIY9TP9mWgd/t2/SyMhnUeAfoat9d44VmC5xT29iEvI1De+7wqm6CenTOP/cEB3SQ
SmsoyuzqJyiU2knZvdTxeLlUgc9MUEcJ89jPn4cJ8qOzlTief5WY1rev6EbPPk1OpWl+ciccBPMS
uJuMILcXAT/zaCOzAT0ivW35jCwmO5dSXPL7a9GAmjPm7qnJcHbjHIyGApMpLNbWgmL+Oi0BoHdt
YbpmiwqkwB8zdvOwJhbMlhsHgQ/yf+1wM/+UvyztzK9cliaq9y7BsQwwM1sn8HcdW6uWZwT1+I+L
m7bUVa1rt62CczVP0/7Hk/+PpMaPVcH/3quHf0kvuE6+tFVXfTfvf+qXkIP/HakG6rJs/vcaY+ws
r19eq79qR3/8i5/aUeH6f7gcY3zUoa5rsdarf5cYCzdAY4z0gyGCQgzOcuw5f6pHCT3QbHBWQOKo
5TDasL7+qTGW8g9eTiMyZmPmpB+of6Ixti9bwH+MGJeXVpIRAxdecJmk3lc5zYllC+BDtUHjKb4u
zRD/X+rOozlyI92ivwgKIGES2AJVKEsWvdsgyDbwQMKbX/9OSZp56omY90KLWcxuRhK7ySKQ+Zl7
z73F1Ner06hawlqpiDe1g21HKTLSq1V/X12RncZulixZ14ZxUew0G3D1hrdNu5GVtObMwYp7BN0H
9ucksFTXPsbG2IZWFXlMRrNa7o3E6xC74J/+yR46PRAhEOEWdetAJmW6HXFEOTcYck55S5AQgq71
3bWY2fm2h+Zoq3crr1xi7pH4lXZQQOUs/GkcWElnMXU5lDEWanMfDf9P5tGvhcn14zJNk6IE+Sua
AD6zX2/UgUQKkp4g4mhDcazdagqm0XnRUzVDv53+zMv7W2/Tv31VfnmhLv+10BDh/J+v18dn+ZV+
/vJ2Xb/gT/2++ZuEJEmV4XrAOZga/OPl+kOkb1JCUn3w9l1pZX++W5r7GzJp7/oG6UjWrkXKP18u
Da03lnlh6NcXQjIvdP7O2wVq84qO/8v75bhX8TeWA+YJBgs7+S9o+V4t2qBZAyHMedR7m6Qsq/To
kVvuF6JLAdEaiWujUTJY5/9EXTS/kn1bsuWGthpPGuRdORGSmC0AsOBaNnjsdH0mG3dM3R92NVjo
yNoyLpPbIilzvOdsQuuX1IvcrtjksTcfGOA4xofwMK3dlVRabWhkBs2Rmy76/RrlxLl6WgWSNIrW
pLqJU81sN1aDM5b16PRmqapawlUbFjekD0ZtjlA2R47TisxoRwLTZhM7v/L09iQK9ufoaqZuLn36
Aq25j0rAkmynNU0rt3pDat92qOvB2UsinMgsxyTuG2YTf9QrwZcsgbybtB+Tp1UzRrx5evc4ty5L
fJXOb01XILz1KpdvrBse245pexrV70hCr96s6jushnwjFmM6TXy4Phgy1tSaJHpY5yNmoLgeIq8s
9mkztTt7rrMbXR8uWmohtxDD4suyRNXsJd02T2ZrT87dcOo6OISpbr4vfUrutqLXQmIt70SpR4yF
9K/KYYIMZnbYV7O0t0tivnpyHQmOc8ZjYunVT2Ie+iMbDnOXA4MOlDeZmwawuo9zEt1+I/s3u0Td
qPrF/t2hSQx1gWyByFJ7qq3+0hdOLhjf9qqh6dLczMyfZ0cBWcglVQ2Vo9Lr9l7r1tV7nxKXEB0v
7/gSSoIMpxGVpfRmD61fSTuAZMWsMhKX2ngkwzVV7LfiE92RmPZtXjbFrb3Ud1WjR/HWdQaFKtwh
mGhkWYr4gng14XOl2Cv9ZyOcZ6GAznRz/wQ/AdBLpkNDhQkczJq1MJUg0TsrgbpEbUOlNjY9O1aL
r7Aqa9S2bju63kOaisIJHc0bmDdopFahCbtfLQpBDnKYV48JiVHu1eY1vo9t5Fp7U/VpdFwxmmc3
XdzU6ZFfeC7PRDN/JXqiWwfNJGrvaCsdGdpkth/skofH2qlsGcbLPMW7InaF2gMSJoHLre7RcbJ2
TlT/Y7V7+5BjunjJrRWPjVqMu8o2I59U+b1nOopNQMUKqQT3HQi9lR0VGeHnG2g6C5R4jRtrNeeq
IxoHryfOY1hzlG6onSaZrbjBJNjkqVjafLPMueMdXFwS4s5J2LL5eAfG63uwnq0xfjCFum1Qo+1o
EH6YHXv1UXdNX9SN+QpTUNZvxO809UlBd5EbFlz5UVuWqPqKG2bP0IQteh+5WIWDabWym1Mhna7d
pLIgWyxiL5x9G4scC7o+yFutrtFftNNos04eBhYGVjXCcnds62PJ7CTd1Iv8ltbEtY+dOnNAGVhq
147faQKQBh87IunuYNi6/WrN5ZHOs6nCCc3Y17hUYAi5ottU47005++cBUr67SoLF84djmkYN9it
wric09IH5TuBEFzNsTsiQ8FzN2MT3iRTlbRfY0EMMqSfSmM+NhLVufG0Nbd9VhT0dNwYkbdnHpVk
2P21q+BgYBTlOfa5rwzjnpcX7+RS1kR1yWFHhZ/tqrhY3xerXZhKIosKJNu3jW7G3/HYesFgDgMs
Xks/JNpQouWfVuSmxUWrWyS/pupAbGDsXYbiB1bb5QTESwtFpMmTm/XmCZaNdaSp05AIpTYHZ1wj
SAMJpR8Ma1iasDVWywxl09mh9IYfeZx7GwMVw0eDUAEbF1nHpQRN19R12HSePBlMeJe15ufO7R7F
vf19mln+jz3L63WC6M6jYb2SCckABfHr0UmTFv3gCFZkJCASAaA15mfcb+sGrE63Lyr9h5fWyQPn
bXRG06MQGjIRRmvhgDCArrWTTokvuqx7v1fO+nENYg0hPK4fliNTUNdRlJ2zoioOlu3k925rVUcG
KhfDFj9nJGg9StTIPTqoL8+4MLAwQy6Hi2SLhxyd+xsd97TjpHUPKd3iEdVq9EzMbry1OQbReyb4
Y4ylmy6oDh28QZMBybIS9mc+2t67ueCT9UQ63Y1Nlt0vVrOz3KgMpdGY+7lIq32uN9pZQc7xVYJi
3pwcPsQRcy/fiXTO89if0rSQt3LqnqqIDNONCXfK2lqr/dNN5gcbnMAhU/pIoxmdk2XcIFHjsyCy
vFbiUxlDYDjdnVYODuSBJSybSn8ULfmxJERBJT/FrhmAlppDJmrTSdCEhZkiWyMxCe5rhya0lz5G
azr3AR1miC8BOBW/trC1lgexcMYTgbBprYb0BV0eLAPdFZ+/9YLYnz+Kij1g7+/tklTGNzNMk5Bb
n9MCQdgR9WyPfluLvywcRUck1YLGM8cOMsr6xoBshE8I4KAHa6ewl2/xiHjGndYDeocnAlMtv9LQ
wal4D2l6ehpSLDLc6A4caej1u8gcftZjfZ8TIhJ17L9686NrW3S/yZFgID9PhtnPZnczr8lr3Eys
K/QLarsj/CcuaccNma3HN4BHDIgm2UMim7OXTceE5OStDq0U4X79IiZ7nzh1YOPvgVDTZEdH5qes
8ZbDnF/3rhihSEKu12c8AohC66UMbanfOZPLzzKHXg2TxF5IIOR7e3fMruR7Gp2NzQx+wY9kJyzV
k5xzyQL3mUfeE94jVDFjurwVWhO/uA08TNQd3bKGBvsnfBdjZnXo0mVrhh4SseSwppDcAc0kZhG0
nVN8CnO9qMpWRIiXAFcxwm/cEY1rj4OM2zlrk29iiosD2sla72+M3ITqMgwK2pIJESEpAfWnSH05
rHMdsVZUvrqTi+cCD5e/tGtJzlwjy9TZ8QapkKUZkpIFajcu9fLSrUOCHchSw1F49freVkJHEL14
xYZgToA56DTvtYrTxe+MaTVQ6melswOHN3+Oy+KWmj8JjUJyhVIF7GOpYJ6seWrexKYY5etI7+dt
jX5kM5KOXXyni76/rJ1w9n2cmpcBrj8LoRh7OPHDOOKAro/ZYfIs/rFVyPrQMdu988DO3RIaAsw9
R/C+zojSQYwN/jzwSxel4WFud5ZNFxVXRn2K1z7u9RuRIIIvyqzdTNY4vCBHKO7J8rlvldAusCTX
YDF5dleq/d0o1HKyR7u9WezhIdXm98Z2eTAowUHb5hdKwPmM3BMENLI8ezMXfYW8p3yMu4wH+uqu
dbP2RXfmdsOg/Cz0Ndmhiiu3XW3pjMxkfKFq0Qk4qG6RqkyXmBc6qGt9j9aBTz9af8SO9ongJDkm
Eh0gORD7pdUOnZNNn7abNRu7y73tBDfgMNfNsokEF6c/oaN74tc6vpfJ0J212Ps2W2sTjtegc8QZ
r4pJ0y0tkHmAgYEKzKkeDZ0HVS5ySbY5zfeWYWs9BZjoMQesVlpueWuTs0uwMdk+MDD25Bybd21T
rI+TveZHMzGJSRPuTUFuGOzCOT6MJneJjRHvqWQo+GpEKtpNjoS2lBlqM6oUWk8GDdobNS5Xr0dZ
xiigntVbiSYgQLH9YfaYAh22XPdRpKmtAQb7m5cJ71y7q/5mJ0ScxvU1sbSp39KVtBRUUe7DOleP
elqVb306fNdm/VBAFwpQ+i3vejeG2Til+yIurS/E/vURiDrgJMie26qN4i/VS/nFuHC4oAiznr28
JazIiGRGpYLVv5p4xWKn7h8HfS1OGpkMxHyM3vATSg6AIEBZ2PJ1RLq95E4DIbZzRCM/FpEOF0jl
FbMPSOL4sRpiyK3iCRUSfRV+y0d9nA5FOoidrizjW6G7ROAgw3m3irn66PLmqh6GJZfj2ruMQBiC
DkftpXCxtqZlKRDnFu1GXKVv5myg3EcFjuR8h1KNwJw0XrYZTJDDYHlDoKQogjRao6CWKxJUXda7
FV/VrhlZnyNGFeyPC6+N4I0YI56sobz3BlT3IHUC/LfMQJ1aX+9yEgfQng/pESVhzjI4GYM0duwd
L+pDonIm+LoNbE5F98mim5sax8pmzuran2Rin2YK+U09rtsx1dA7y3ybDZl6S+FjIcSsn0y9bE4z
dD7shJOfOyzLXXrNvdm7+aXWTHvLKBh5nxl7n3aX8L65AzOfmcAZI3ZOoDPEI4Cw5GxxdQS5ZYqN
k8btFofxc1R7x3wqpn0G/Pcho0QKY033/Mwgws+pWuXPRDUmV01wulmqaHkaxyyxtvlgdLB+qsUK
DYuGb+Gi+U5gLTag2EjvanA2D7TpdJeR9LpbJ2++4fcVAdE3avBtN4lPDdLNc8Wy8Zg2Hc4mbyDR
b7XoORZNcYJY6116jTfVbLb7g9E8jKYugn4y6H1ivNu+Vtq3OXbAG5edhR/TZHE/Ghi/rKb2gQB5
+2bp+DQmXEap6LsQLaL9UF3rn3SaGe0L9U1nzTCajbFJsQyhgNEN0494PQ8TymzEEo0emm33koF2
9J0kpg/tJwbFq6r3Cw4SLqJ09gIcmj+auHrL9EQ8r7gk/KqxBj83lvmL35d91GDL0yinbx1N/xuP
8wHpPXyltUjgDFjOThtH1fDjO+XBUlmxJUenbDeZBw6JdjACnNEi/QpM1Fi+nczF1otm80ieGLZg
k+wQ3cnOMeihHSSOG6TVDwIFVpAhz70dEve5TseNodfeQXl4KRYkKHMDCXTKcz6pyrsnYwX6Jqke
27VJP5mTlNz6Rb9DemydjDHZY5hF4tus0FeLj7G0pswH9dhdRt170TBLMrdM5IUNVXGCkAMPzFjd
Yiq+JYJQ18TuhxuXGFGMRGL4iCRQxrTQoAGV605bvJMaWvWoOVn6hbMmogrC3qqp/LGLl3PhSHWO
DC0PY0uWT43MnxgcdS/d4E2XgXtgswyj+Z3+4NNV2m1tVN+qq1J4mrsW4jPoFh9NiL6vY5xqhl7Z
vqZBBjLF6h6lUluGzdprAvFyh2TI+cwMx36bJ0vfQfA6A4aeAw4Zi9ij1Yyp7c12P0HJIvXO+jBr
VESD1b851vydRyTitTDri+qEtpujST+nVX2WOPy2tVlnod0X1k8Q6dOTw1AH1eroBoM3IldZ4tZf
h6jz4zSf971mfhvLosFOgA8f4IqO/NMYy+d5zHvO7aS9Q2bYH2jZnA0XLwa/IWt9pYQdWNgCj+QX
rVAHkcB4xIWGDurFQK+JOLHxmnOPYXxUyOqem5HRCLoOi8iyab0XllUcVS7ogPWfGJ2v2js9Dmud
92GjMq17VAubrEiQsLW48NEqvb2ptJK70kX/Ptei2raaDT8TAe+u1pt24y7jfBKrp+/iZkUG4Z6n
Rb5SHlGUW2V3q2oYsX3Rkv3imoDNCRkAKdVH8qNKaYA9lfycF+7ywpVI8kanOvc42bYy8uS55ocj
aAunQGK/FElEbjfmKF+REex7gye5dE3YrIhEPjH8zrcdhP+9zdR705Tr2wC6MgRBJM/pmpGhUgvr
B0RDLdBLzbovhmbm7TEJK4/78qZOOof0iU4eQUaLx7TS67BjZcpI4drXwROG3eXSEzYKyxgAOIu+
mjNe0mdsAcrdN3iuNnWLOghwUblHK9ociFTQDkYPpr5NCajrANkVdvbYoYH3i8m+snpEBF+rmu9H
tIIbpps/BbvFE0YUZ18K2e8RMesU/k28Lb32zhGZZNIi9ICULJs7sCuPE/XTLXmFYvIX0op8dDA5
ZSSDxo3FRBMte98EvD+4ouZquCdBrA4L8jwZ16H+QybYAWt2qY6iyYs2q7lI5LXzGEi7eOaChgKp
LYQORL30rUhBYXUqPWgT7YMbT0M1QyaJK+P6EGP+QolvX5aqPKgEaQJWSrVDDof9NpLUjpwP9Pa9
m20WBLRbN3fTfTYzWbJ019iZTQedAq3mto/YAJZ291zH88uCngF3QYqzq2i/SEm/4NluN7iSppe+
97rrswUUGhjhjiH4ZV6xDhI89YOdUh70dZJvJxzPodLk7/lRWF2cqTmKqE/PkelwsVaZvMsLTKlo
x3ddPE+HNSZfbOyhMwEH/ZzHKDKP9Ox9dBJLEs/+2HREouROmY9nHG7zY5NUth3mAwmvdxGGZdx1
bEKqjSTxGjenAKh3YbNMXA+qayKCgDkveOeaa+wPx0PygkIMh11EaJO/eFlWvZHK5NBB67M541Qs
3bdp7WrSpxjivhbGpJ7SkeeNPAilYd+A6Nts2ljVg0+uET2hi69g7uCJdfjZItbT9JXutIxo3hVH
XqcXdCnTkj0qvYuNH1rPuO5eOtOkHbO2RtRy5WzhoOav78U9Qjca7gwMw7oxvGgAQ4gCXxwbOG60
jZhrk5NaUG1vbaPNa2zbhrEeNST742aKwccfWXZR/uNyLedz6eiDibsvEpc+k8vPkdXgdT+lN9Vm
7nqmnyyLhjsm/94e2dayd6r4qVyHLESwQJlW3kSDfC6MaA26ggFcPBXtQxXbRyDTX5FAgZYXRo82
LO98fZbfx95YX3gQpmfmtxk++Bmfo8Oa4tXoFswEGaOOkuyFsCMCx9qKvMQcWrnqxsPYGFdBnZJW
R1nuNj0yG/QU6PHb/l50Q8Xz0M5yj8g0EwFWxeohZYCUbWNC9MrHqp3USWcgFOQdY8uujcvXHGjo
5JeTGm7Ap7CWSIy90MgV65KcDbZATcnVWb/M4/gKkeCpxBPw2bq59TCkmv2A8BMCRrKcZ0GJ6BDQ
8d5bGbVFbz/OsaIt4JBMOJREuWtwzd6VfaIO+e/2soGR+QtEN3kwSegLmyxt38SaLD/NqGp2UiAi
IZjLqQK7jt6KDLRsTKYoMpEYsJedgMAzouynhw5jweaIfZKdASLbG3duFQAUiHzfZ+EIjpBV2csn
nqZS7OGsFWJLKd7YBJdaSbzjofeylxSHG3zkvp67Q5qURgupVTWteZpFBoAEqXrUBFaKWJtxL4sf
WmSnZohbIT0jjG6EWu2lHAiIQMauDvNaloRXACyvnnLLbmdmannKrbpsFzzJM1IATM5rs48T8pgp
i2I5TWe3mT5ZBWFLx2FYhv3qJUFKxsR2HdZXvAV3jKaP8YKHBAeP9OVSt3vUVgOOn8w9VKyUaNkB
wq3Toh/ZUaQWnCEc9pZdTTunciC3xIyxbU47zN75Ggyxe4NOPrtl3+FPtCvvcdteClhCATiSEiS2
FYcoJBwCxGYNww30TsVQMhgzF0cspzveVseAXRghRO181ZXiVKFU+VjLRL7FYyTPjWGlW2M1p4+k
cZPjzIiU3JiEqazNXuLcl2sdxoPn7t2GqKUBNPcQTqpvFb+fFNjkILjtFQ58DZKbgiWB/a7cykQX
yFQq3SArM3+QrvexxpHxyGLgXBrGYVpIjAtt5JM/V4wVO6OlLNexCweU4NWWTXkUFB2K5AAYI0k8
qasuI85vcvhczfIVk6oQVwCpOtJaUmb4jHxe185Dsx5rjHFnytt3p+l+dDUz5qLtnbMywVvzNEHd
r6hhMiXqGyCk/deo3Es/0XBlQ9qHVOig+/V5PsK6V4Ufl+I+qc1bx2u1XduT/zamt03e7VvleCcD
Di+KQj1rLh6GxBtweEVACM0UtJDFDHy5yghqWB2ERyypT4R4/wQa/5ZtB5cizfR9A7QIcZMoHkwr
u3GaNBzxT6Ss81pM2yUrzeq90YhfhO/4aePs2lgWW6YEN+ADNFhnzxQgucczjBVotMTOmQXT24Rv
Gs7jdhFe/qXW7NB542elAJotHhNKzAcAuGcu6fi+VPr8jfO2fMWaPPE2NuCz9eViaZh+Y9m7ZaAx
IcA8nzNFMnVj2g+qtR9NBykE2YdldhCTYe7NDFLBsubiiansj8mJn0tbZ/3Fe3e2cfzsZTytiBtW
TGald+tEMr6LFb9DP73WCoU9tIcxKd1DQ1z1EZd+uymafsXAVoIL7E3tFooCOYaGQtqrNdM2sTif
eaFd7bFw6+ZxHPOHtKSIjWprDF12mz48JmOjKbEe4gK7nIGF61AN8rXK8Dfpi6sCbZrKm1ITNIFR
uyuE1X3FbU/POsS38vqhtkYryW8ASqOX5rKBgr9TpfbWIrvf4+qnfMvqlwQ8VpC7RkaXPH1OmbEG
rkblvrmKqhD8duw5zaq8iXugw7BDvlUScypVsf5UudwFZj7eOHZCr2WU68GMo5AfkHG0g1GGUdkt
LAhmx0S0O/OkfUirwkXLoXWlf0MNGday2jR5kjzhF2NdmU/j2N4uHWUSwjAw06eSaX/00bZXXUhf
zPNwaqJi8cm7tLh3zQ7UPaG/aK7Nkw65FA27otptrMk54poT6TOLD7JMCfacnD0Oyrrf0BEmzVck
defURk7kMGkVnfpDIfKf0Gz8tyH0BPKKfy+EOn6Wn+m3X6QaxvUr/hRCSec3RIVYsDysOyiXvH9q
NTTp/va7QAKlKDIpQ15z+f4hhHJ/swX0Pbxt0sEVd5V4/0MIBWHPRAPlSscWCKSxpvwNjB6upV+V
GuAfyZjhFUCU6+kGM/VfpT2iz/trEkkWrobejL6DD+TTTcGJ+pPF+eWruuJsxfFoPNTsWQff6Coc
9mtO2AG0hqVBpaCPs0m0aYf/XNcYKfkDI/ubCgvyuUcUXG5K3o91O5tIGgan0Mihw2rmT8O4PFee
x9QgUjyURCSM+SvTy7ii3gS+ECXlw1IwdQqaXjoMcWIX4OlkFzN1+ErHGxTRvFQ+08k03q4oqiEk
x7b5UjJwMTeVaZEbFYn6rSmU52NqxW2HnCa6MKwER4X6w7J3mjN42a6xO+OuY0wL7d8s5xey+ArW
VF7PzrrJoZ4FJe+5xrplkWQtaO4t+IWc0b0wrgRi7KUg3sr52eA+34PyKq6aRiM/8H+5hqldjVd8
7+JLki7ESFmX6ecgHNRijchjAxsN/tptPwB74Yof9JcF+cwrZI4y3V9Z6V8yJVXHmiYbP7GsNK5g
PNEW05aMcBooUNqTwU5TQ/+JNtND1z4dMC8YEaOJhF8OURLZm5Kddg2CplpgPaB32F0MKOj07ORB
A+Y3tA9vzkbDj7DjWiFBCe62NVv5WWvMZP1SI/dHlGbyLYp4Pv3aUdFFTNDm8AILVjzJ6vUf7B5N
mgAHdISvpGWRJz/l2RvYQKa9zuiOm9TIkWEkdW+TojNq6UcLLyS/TgQ7K8ChYf4Ym2EmZouWqmbs
22ZhB//+bRQRKA0H2wEBE+g8/ateogqtPi9B7RF5ThJtlEDQjYbRunc6k7or6QkY56qf2DJiPJ9V
8Jd3/e4PRdNfXZ2/6udt3h7vqsJCiwU2wra8fzFYZnXn6Py5aQidg2UQv0Q4HZYIYfT8fwbAX10R
/FW8nrqUV8Kqybnxr5JFeABF3BoyC5Xd3GmSCLJCsrN37RbAUuJdC+F0PCv+5x2ThekP9uV/4nz/
r9XkGRbH7L8/6c/p14/2V1He71/xj5P+eppLDERYM69Phcmz8AcvFbMXKFVhctByE+BrMbgE/jzp
OegtHCZ81VUmh6vxf1V51m/MQnXUszpaWJvj+W+d9PgIfz3ppaNLjz/Pw+Bn8K3+/u//4vBzmXkP
Rr+yocXYGEpmp1RCBaEUpDilMzMJoQ+QaKaKqSaVr4DilgkQd3CJbPwTTe+ELuOBsMSHVvKSrUie
+io2iW9ZWYBv8pXsz40kJfoMIx01kFPL4SERJWyQhbFuHHqAvzR2HWm7GyPQBCEqdydCZA/dgzHG
2Dp+RKzQj5mpErKaISanNMHVi6BnnY76NMxsGtGN5fwDQ8PJ0SHXDUqheafJFuZrYfbaKzoLWm8L
+9uTGxXlD6eq5cHVKnx5paZv6dAznIaEuG49bDaB0/cr2xGySB5bcA9PU6o6cv4Md3rv80IcR+Ar
ke9kA7dgHcnxI06tgWCpmfihXURIlb6NlopgbdWBKIk6c3yeJazrU819EQ64k1cslU56leaLDuse
5STrf71zH2V35e0xI4R8qpVm+0AiiPlZdZ6iCXAy/Yhjr/5k86LBc4e9f66mhQVM4njideY8qIAu
Uk8HIAXdlhUsM3Zyuc3xFDet22y4TYb3TMTTKW/aygk0NJfrph+lulsnVVR+Xa4wzFY5ZLtMSTB9
qjM2ZmZPD6Qxuqd4lf17Y5iKFfjoGhQBLoo1ABm9y52Yrg6CGrAQNzYX2G3jpRIOy4J7z7cYDF0c
E5QSUZ1XyGBu5G9SVIBfGWnL+jjywz32FnEkLCLMK8l8UZAljaQwCG5HOc29ipjyApHUJveKe+GH
M3uf1YI70Yd104MicoB7+FlVOJdJeWW6IaWqe5pdb/0+6st8T1iaNezK2vbKUxqrXtGCl/HWcUmS
MVWL+Z4ggMJ8iOy0+lF1S/090fqJfZKjOztiL2D89c6SXTSnjodty/2WBF1mzWJf5IW5J4WKXb6k
Yr8xVzVUB5B4uHaGInZMiKD28uql7Jgh/qfMdXSjrBicx6IORKOJPqTri5870J4teVFCPsGOc2sO
9rk1AzVry7ux1sMa6HEOaS/XW3VrihosTV1eteI6iIKLTZ4IBNgKnsPWTlaXoS3ohIDnPJ+2OZLu
8WYxUFMEVSpb8A90yx3zTVYOxI8A4QuZRlXHaqIIC9nBlTUQYW9Fe6EA5MIENtw8SMVIWOmSQfdn
oXoVPNFOI2vVMfg8zaZe/jT0TJhQN0w4mCBYtDcGt2Q0sKEDltF0sAb9noDemmysyXurGcExSVkq
5EJ0pwbPYdM91Lg4btrKk0RN9OPsUxFGZHzlrTaEUaTmny07jY65cEFDaotSu+sa8qp94g+GoLdi
uwPlUoEFxwRqkOO9GitscIDzn+gkrQC1Zg+5L8fHHqx24dy4DXiJDaNfxpCKqNsKQw2TGp+tHxSX
aS3RG11VJdq01k/egvt/u1id6o5ma2Q/0RFGl8wFDEBFSPUE23Iu9AdPxMmnGwlOH99ebTZ9iatj
vMEIxx5ajXnaPUAeIlG1r1013PWJsG7htDry3nXytGW3T4BEQFDH4m5H8GAMraya0bFsyQXqkgKU
JKy59q0s4/bodNPCu1NX02UZGv02bSvQVy7EkOqK10y/GOX27+PsUeMx9sDWk8dg+3NntnnZmEN8
c8cFNM00gwt9SIXI2Vcm+vpSFKP+VhIRTNx7NHj1Y2PkTYp4tcpVdpmm3lzAF/bEyxZTU4CUJgxt
2DDtRQiIY7x04VgV3qVFBQg2xGRv1xGY4VbpPRHXoN68pcPRtHYSumGB2Wo5Q7ZcQAF1rbpRXQXt
DJq7+OgIEB9IjMrs+sgiRr2oJamYCDe2GkNTuyKdcG27MM1MpsDMStbWKAOBdkHbsOqhqDXwaugH
JhmDFdYtq5BOQjI6KC+v31sv0e9pq1P9xAq4MjYJMDxe1sgVT0s2OuU+49y6WZYuXu+qlSX0zqvH
fBczA3ZRxlbceWS24rWAGTk/OPPMSL5iNMQ0M6mmyD0ZtFzzRfZ9RNaInFNvDMiNURd7XdspTIoK
9cyAYPlO4xcJ6HHkSFtURgZYknbDsNOMetz/Xqz8Jyq4/7oO/f+s246f6vPXwFbBf/9H1WbY5m/X
Wk1S2P9RrOFx+c0z2bJbeFVtR/Av/izVLJumnKmZdF3YH38Yl/5syoX+G5Ud4AYdYK2pX41Lf6Mp
N69/yV/sE6iWTM8F3ILjhlMJGsO1lPtLqVbRCA/LmFd39ATkoZA/5ANmJ58s1YnVnBlayRmi4NBP
z6433aInjJZd+26BmS5s55BONZFnnw7IUF0OPxSCMt9LuMCdY16mIYyv9XY2UeT0fGF674loz2oX
t+hVtLTOWrlh/kyUk24z200lKvYS1Y+0s09WEhrJLlq6nWJwLqAkDJa2qCg7SAVEGiaAtYMoTou3
dUnWDduT7/GylAHR0lzk8aWLUZxm9beeZV5YLhpTYuoW4OePQm+6YEiIhetbksG9SbwiZvxmidLa
e7lMbrUiKZCdjcUr5vzyxoQCgoS03+V32Z3jevveiwmSOscWm2vyNb31RBDEg1ZASJYTU/mqNYqN
ns/ado3jt0Y3VjS9s+uX38jO9uV0NAt2JYfF8gLPDDP2T6vHrtz6NuSVgn57Xep208wUgxudNHhW
n9s4PkwgczbX0w7rSg0fCuNYo/0PZWeyGzeybt13uXMCQQbbwZ2wyVaZSsmyLHlCWJLNvu/59P/i
KeCH7arrwinANahGVDLZROxv77U9U3tPHZZNaPpC8kwmyuLC10Cv7yqVAFiO4dHq5Q9WDS0d8YPt
0w+kvyit8q2gp8grrAwXbifo2IvWdO/I4iOlhs7tIpCofStxfujA+LUtEwPVqAVAVUNqXKv3ccBy
ugLiCDY8+6lbmnwzl2Hy143Jr6GbuQKwxaWYuonGGujkjtrSoEkY+ImBa3oPLsbar7POyFYZ47tk
bLdGyewFC2vH/CnHh06zJOVBcODZb3uMtWF9h2OOk8JRUc/V4sr0SDsPdfM1H5cQPbxMfbXplzs5
zRbErOpN1akPHBbrtcwj6rKgF3tG42hBKimzsfoh3mm58YkvL/HKLopO/UaWtxoTbdqxHhbgtwDc
8zBo9Epg5luqT/D0oz3kzs+GFNlOL6iEwiLPcnEodd+epu60Tkl4E31ow+Ze9HOpT9Gr3ASVvlxn
v8Ek39Nb56zIxwPqjBlZAXk6LnICIPBkS9YsOU5zWQpGytFSnWhDto6AEclwjx3r64aIQgdZ2Rum
Rb8jCm274UwvZayB2U/ok3MJwwJYUQbEiMgagyRtsLS0bTP+gMo9XgrEfvYGq6UF2QQxTMVR6drW
LlF3u3GaRhBta+hr2hzfbzUMAUWEWzxYoQaNiLeXrRVAdkaCu06xuF9VvXMJPpQeg7AY1+soD3lI
y1Wv88Zlntu85LGKcUldMfuLHj8/E44zL842MFPbwOy8DKB4kVBwdMIr5DwItzTXPMBZ03vpRlOz
UfKOsaZ1HnalGesq6RlM8vI4O3B7lZGhyiKLEG4Ls/NsTCPfisbPJWQykoPy2VSYdfeqs5wgHiRu
O5tfQH9i/atUy0us5IelRx17FvYpuCowmg3LPcY2YsCI9oHTFvo1Zu1BrIZBeMTUiVYDJojbHtxN
aPndL5Vi+2NbNZe8yuWxxXQLSQZMcaLORaCNoRoA7mJTBRzzVFYwlRitQLOOojVYiomdZsP9W2ZI
o0vEIMAskm+TYjguvObqFPFx3Uxpl50t2pIGLFDDxbCFNm1yS1QL+mJcSbLPLcCYzcpGbo5BRd1Z
B+ZIJqNaLXZ/0iT+QZHaFKe/dKrjx//+z1+vDkcl32ry9iKs+Ru5SKEatiH4U97Ah5wLGkkM7gRR
25hais9b04RXqeHxz8f8D3Hkl4OiTkmO6ZDDlhoL51/fV9lUZ6KZZ/W2LVnXZuP8bPP3j37izIBD
KLpPYutPe5DcT5JS7j8fH/nk189MueQGfhYCQhaK+fbvf3pdZrWoB5RMcWPi7xJd4kL88wH+9j42
gfxvkvsWWsbz85tIzlLZ4aqzcAtn6VcIoS+NxCI49/KvHDmZ1eh79Q9f3q85W748dpeC+xLiv8Xh
tvKenz9Ig63bEk1u3EoqFEhbTMcaK2cc/7UU/D8P87fzZZIQZeehw1bZDvnb1xWqZVg1bPduI5WC
i/Mu4r+qt/7PA/zD+fr5AL/HP5fCqbRG4wCdvKTdNdUf0oIRyv/X3v7hVP2qZv3nVBHd5kJnpAK4
5PcmnomRi9KDDr8Nk+XFI624gJz1B6H/qOP3Px/qH06XQwbLJtPDkExarB5//lY4XbmoEtW5NfKE
4Oxo5//254Nzg52GeZcPQ/z2159PpWpbdGmj3BTVLckm6f9y9f79VKnokixdGTThgPxd+KvZiwAc
z6oHqfpFv3PinYj3DFUmNfjzB/n7174RbAzdVvk0xt8QdSn3z0qFaPpgO/1uxHPoJMtrO9lvfz7M
3+8SYvDcJyavcuRwYxtp/XS7ExZLYIjGyYPWP8r1mdpEVx3e46b8L8+bbjFhY6fGV6IyafvPKv2n
40SS9RT6XX6L60ue34/DzprdJfQ65V+KpX4/bxyItLRjIfUg7Jvb9uTnD7QYSqciDyU3i7GRln9T
kk80efz5pKm/RrItSDggcWBAcg0zkIS/8+tBRr2NYATq0a1MiaoOmDh5Xjqw9O/YuZ4Ka2CUkHpp
+Pzn4/5+81Adtu2WeIBy6+jg5X49LNvhmrCnnt6wKobfS+Xf3ne/DTC3z8W60kbb5pXHn99pWIlN
bQUj7/Q2E3B1+3GsLhggVNYSVu1pIiTPvZQYXsdKBEiF+D5NIb9qAw/wXqleNDFJkG7GJs2lxgNF
UuNxEeb3OaJyOamoALGc3tqXcLECFUkPuwBLiA4qL1uyBg0SjjwLbjQ1t85AcOFsYb44qr2LirPi
3w2NQ6UZ0/XPp/Xvl8z2qfFEafDtdON3xlEWUmhcM/a8EbVxiMdXVzW7/fkQ//DNcQjuWfhXlgaM
69dvjkbGlsBglN7KO4Mdzfgvo7Pf72K+N4rboA0Yzrbflr+9hDAGFY6hcpLJo8fyhzL86GeCz/1/
SS3j+gABZesCB7RpGsxSfv0YXZHOsTM1ww3+kGs/WVSq/rfn6dcD/Pb4BvlKBcF2AKYTsEjr3v/z
z+fhtj0Afl5f8Rk07iCNv1QYkeZv6w9AuKmIlMa6tzL4nXkJQYSW0OTQa+l8IG6E0Zc1/YuWdrHX
847ZT5R6UKseOyGXL1DFUoVIzrY6GpsxYMbLXHikBwgQ0rvRSfPm0IdzQmQMcRRN2qsQaeINM4st
HyaffmyrMbyz2KsiLUzaVSRIxN2w0RAAfftRZzAtaNLNhzt05KRxE01ByUm5jlVfPMVOUu+XiVwr
uc+IYCyD2bWsyTpuoJ6gNUa2+HCUdu00UHExycyPlPYz/T4j1riiIzI4spY3PcJ80ykD6LMjxwhO
a4x737Tr13p2jP1Ya/QU8w70Zm12rolAwqdAD3L0bGJUxtLcwZfuwy8yRpsmndHsMUXEl26bo4O/
r+5tzEqPVgbtucQH9HXjsqPIkvO/oxK6+QymuLnEemGeLJMEDnoe5bGEqXYJkby3hG/1ZIOm8M0J
qdDA9f5B8dPkzZ0lAEVMIqBAHHyirUaBNG0BA5sNiRLJadfay3uRZLRKlOOrFVe6r2dDT0WAZnr5
Ejf7NhkYjETxo9DqF7D6FEF0s4kzjooAKgjncwR+iwHwSIZPk/O4q5qcMxXq9QVmUhn05thQLUTj
BnszSItF7FyqXF+vjIzLHYRgeqEK7NVRuzSHJgIwPyRWz/50S/REFIegfsaBWktKGaAtEdZUKiSl
XliXRs/IceYaOoKd2w+qJThAitnzsJb9s9oLiuYAie86CYVNUwT4t8buj2qBGR4BX79TW8IWWLfp
SMyN9cSSztkb9D/tzDGn9GUWNntzR0l3Slfb+vd0MC5sLcmu4tXEgJJVj8zgdC6ZQf9usWHVg9hu
h+8dOYHSzsPjbLfTCQ+zfseUko6c0VkfK+k056Eopx/RYL/B5my3eYO56xye9zKu5x0nWrmnHnd9
yCaDqojIjA9qSVOSXc3y3jZnle/UkvfIK+YxtTq5iyuTrYdFVNSMGswnFAd6ThE9Y9sedwvWB6/C
dQvn2Sp+QP+EWA6GwCsotQhiqiPObJ/s46q2+SkTse5FxVIfywov15Su2JrhZu0YQI2bOzV/nIe5
SACxdfKhHUe6wAZ79VTFKLCgj6GHCFEHOUSHHR4jqFhZR9SVCKhHseS3VlfLoJR9ghBQd4dBLC3/
XNlwAmmxR+mLvlsjVkdZUeFo2Hj6rGzA/Js038jY2kFpiIfKXEvwD1F/hBNeXZUZ5yqW+pF012Ic
MgbeR3ahy127quxyKRc6qpi9+Y9N4atVv/rUHSSuuQxkkfR1yfHqkKrkhTednYbGjEXFFa5GrXDR
7t2pqtEv6qrwUhN0voVB89R0OgGacDlRtVRCwTM/o5hc2RLQrxgm1Z3JguoukzVSFV0ju4hvEEpH
56Xlkz0ZvlOYQTSD8B+aCfCSzD5YHn3qpdmTIXUq/asWkXllwPx5MpcKoEioHvWYnqG4s9P7NYnD
Q1KQFcNp3p2MzFICc0rjY4tueygqqq5znFEX5pr0uE2y8ifakQWu0ggNo6cnBf7b+wKp35/C3r6h
ACFSAS30a0lnRdKZ8rLAZjxKmkDAYA7pYcgVYrI5MxQR0s9tl+3o56YBWWpOSNXg2zQe5w17XyzD
ZYmEeWx7nmTMwcQ3xTS682rPXVDzmN23MbkRVreWl8YL9+noxMfKbIogz4t6pxUwDog8lgwvs+qm
TshyRUI3d4nx+TKOxrqLm+ZjTWuHvLqinGQiUBgSJ3MrlUTigMl8MJyvSy5ep3KtPDOpiZ/mCSaZ
kVFNOZfv2igYPGv66k3kIDd+XvY2L0V3mMuielCbafy+ijhjujPo+O/NYXwa6yY981hsjj3dOVer
Vuv7qGKvhLso2S9O8qgOFlXUaz57LI4+GZM6HsoosnbVYCRH9CKBCwrpdoAiuo/XYQ6UkuryQS7p
dW3hc0yUoFNqqTivzGxJWKZRQZveUtM0NUev6txbgVllE913Q3qbTMUOkhov+1bi4a5GNFyXCd7c
XOsUcTRarNAGCewSr5b1NNVm5OVV2B0oM+A1GPK88wwbx1KuFP2LumQGSX5bmXjc834Apj6/S5Mz
RiM4lnFI/J+cKqU13WBohRwYihNtWOLa5zeIy1mKmmtN711hiadsRfNp00bfI/o+NqIiKaWRD1Fj
+AFqPH0vKxzFE8WDp3bLTs0o1Bd9GOnjY0lGJ46FAp/G32sn5RI3CTYZlN8clBj6F0UkwCMMJbnN
lnyrki760EZoTbILu3sbe+1bSlsG1W+mktD1PddXKyWwisiZ7wuYJscl1lR8CFN6nm3BqaMEwRuq
9H2YdVoP206Vhr+lnB5oPWeiDJIx2mfjguuAN3nji35I9gXhyNuCgxoDH80DOxgM/bViqRBYJeNu
Uki4E+iH3ucduT1Azu9oecCL50Y7pZjqprZSL1UVvQk+hA9SCTV7Qc0u3TRsybY5ZccbMpTVJx1g
D4b2nHd4WZPRMUKzf8BHQk9Db4irmvT52RZRHAjbWGy3WwvHFfoAhsEqeuy6sRX5TCGVG41ZJBFG
QaMp1WJuREjgCiOu2duMAKmdxOTeDWAipQwx5Fdj8jKxyzgWm5RL/S8/2tC+CkgZZ2FWttcwcggg
QKkgrRgDj2M8+c1Ia+bYpT9SPWy/xYb6fdr+TPiwuXD6U9z1hKZbxXYumPO/pSYjIVKfUNttLT8Q
1cq/M9yCOdER/0Bpe4dV8K2apPJtZJe8G3R7oJJPMB81Q5KPwD549ilre00zhTlPOE5+7sjogK85
ZbJhExJlyOptbhovsRcFkIxWBR2FRySwS5Yb3bjchlx8i6oqnTbY5psq1+8ELJQjYh6xe50OLRwQ
VnKe85LgSMGUYzLHN0kTsjuKiYdHHyvsl3uYdIwqpquZR3Q+Lrx8F22cS+zklb13Rhwi0XKVzJF6
oQet/txGL3YEt0+1iZeDMCCipM/3YJtMn7n5D/x831tF6VF3O7wOeKk8bmdKpgEN7HCyEtgdgEwu
1TT4XSaoRDKtjl7hdvR0p6fMyEqVC9VYXPhLUx5YF2eXiifPlXFa6c4LeizBgXxrWgrJ4C1m88pM
QbC0MtSWktCIfkcnTHw2BJFP3Ay4Eu6Co5QkQY1MfC1xlx4WCjk82jSbkwSesVfqwjk1vSl4c0ac
NlL31N3BLstnY93r8M7IgtP4nOTmuwS66klRUpmYDuaZblVjrxpN/FlxkE9ruYGOmL4fM2AZFFDF
DeVEsB9ixbq2Dv2AVbkqz1G+6MHAGOc5UXPmjCXzzIZXLdp5WkJAGTBMMq5YSDDVJDQi3P4epaD2
42Ij42tSmZFU5siD8/Vekrq4m4ZVvyS5/s1UWX6RDtgStPimKLuPqkNi56R1rany11qvsTYRtCfz
aByI1fdvC/mI66zZDYiaevK0olYfYcakrsqzn5dufEzn6oErTvcFgFPsG2N2yzvWseZcfZ7jlsum
wyUxpUp7LFv5BSKVHuA+noM2LD+AOPWB6eC/iZGe9jbmGHxcXTz4VaEvIBFMZlM6jUSiTsYgnsLl
qFZUVdPH2GjPnQ70hgAGexlmPC3qURWeYw3UGvfZ0O0yOYLygO91M/NxuoyREV140C2HscEpHRop
BMlmhJjXMnFT62Tg+oWxwFM/7C/kqOD9EnA50t4Em4WMdEmas8fV0XXSeKfbOQ2KWgfYXtbDU7EI
nbdmM+4Lq7afKq6VwKYTED+bgbOstDXjWHVC9xS2TCeKoIx913EbEj3qT6qwP0otMoOmZOBbUUXA
KyamgmiU0Y5VghGUs6G4IR0HHs5xh4iJdghXKsyTpNJBGlUk73CDe5o5BOPSXXOt95YQ3oLREKYh
pf+WoeS4Kegxmiej79Dh1gsWluhIyM850mUYX5fZyIgRwlS3WtaSEJ2UHckvAo2ZFnla3VGMt0Io
cBn+rZ/mJGnuaaZlyrVCmwUxoIvD0DjRu6S4ayfpO9jTacc8F//fIccw9ZaUcr2YxCLJC4rh0FBa
dbNlvDyndNSemnVcfF3ZUsrR0lyUUDGOLeAlUpKj85KbTfpZAeGX8AgkYxOTVt9rbL72jN0xbjvy
EXhtFTGQpR92DY3sUar1oWWJXqNYGWgALtuwivSSiGE1y+I5FQ1LvK4MX0ZGYTuen+XeAKrrl10o
QQ4naFyTQo3SOtBEHC/hrhbrJ7ZjJgNvuHqcuSVhuuvEBJeZVK4JsZcSo00wyKi7X8stAq0ulGiq
7JepFH6PGucT013FnUmwEx3OzEOOKfAyWk36aHItHc2wifZ6x/uLhWp6xRc9X5sVx7gq59ekY3CI
KzQM4kFb9o7Z1sG6ogeMahx7xcSkl4114fZYsU5TMnR+YrIwFYslL22v/iBIUxA6q8nZKavtw4Ms
di3PTJ/N+gPstekY25QD5/nUnkl8ZruxU3E9xKN2Z2EH8NgJx1cw3O1DqeXypJYl9i1zIFxZmapP
t1pJHozvr0nnfkv1jSsjzQEAOmIaALvKea3j5LtSbYXitWEc6LykgFlxvvZFQ45T1b+Y2BagU5Sq
KzKnO2sSR1M0OM9st5jvj6ykxj52Aq2jH8BZwVMQH628NZREUFdW7aY+GsdUw8OvawMPCZsksEq6
kG7DhPIFGPw4JVTB2MfEmrA+KYnGuszgXQ2RerqkzogISSDjNBaG+VlPppHSVGnsE2pn6FKqpkM4
wP9O6eXcz/Sf08ELeMamY/Pz3BeaT+Fb5E2EOrEcZGAZHf0Ox9fbEhrEujJwy3IN5/u+IWYksun7
YA3OFXtj46cMGXhGVvMxKuiyjVse9rGSludKWg6h9nYKIu5nj4hETW9Jyn4q1u3TOFj6y7RIi7Iy
zXjVnME+LlQGP3LiIk75nL03M8XRZlZ81QG/8LySV+4T867KtWwnFNEHWm8Ybi5l7Q6VKSmqZn8a
15XuDaVG/XHV9bvBZiPXYApgXwpLHbNd6EWwcZkZ84jRJjbRdCwyObbWzpvJCLi4rr6HVYtMVA+m
3wmuB92G1AmdYjiH0xAdHLUEpUll66mKpmxnJ1R0MGbAZ9gdSTVrROkMeCT6EY+AcU/srnii/M30
6r5+JlUYBjpJPlolVhP/TZLuGo1Q6aDmCPBGNQWW0unHOlVfiM+iGLCE2zkCot9aZ7SsFbHpzRlO
/hplkzeV9pK1eP1FWnSMm+W0R+XXdujXaOpWpc175DCH7pGSnlBQLNVxEtn2gFXKPUWVAF96vCMj
OQVPhRLgIjJk20K1CeQKDoYiDuOadD0PcDpXkAdxuhlapBytavghuw2B0wJpaXOrCzp1pb7FLoB+
j3r2SHyXhFzTlfsY3NURS1u376qpPBQk7w9mM9q7Uafpr3DG/sJHKIOGfrqLHk/q3RzO/bc0VV9x
CvQQy/s0MCgB9KOpgOUGmsprYkvfp03O1j2MlgMqFrv3JGaCv0bQ8Lu4fqqitLpnNvyDeDpM2SYb
PBMEnNtP+FmgbgHC4xfAQ62xUEFCDcapaq8avl3XgHBzS9ouO0/68GbxF483FBR4L9k9+5gFZ40d
XRPikiyIlEU/NnBXdiV21kOG5fsc9Sj/U4+TKg453XkHos3SCuvFiYT2rYe6ELTE+Ny1I1XaNdI6
1JB69mlc02vbW/D5wiiMcP0aqGo8mF29Hj+TT9Qwrqa0T7e9doi6pThanKV7hhXcBwQN9wRZ1Ye6
t3HKrJ1ggRkmoKmIQULDBCeJeXNHF1fnUjfEp2l0OiNhrB/MKB93TWK/NrrW70t0sVuzJDOZ60bu
Zo1rd8Z9c09Ue9xXwBD3kbq9qtjb7SwIRAF2Cofdrgl2pDFfxratDhr+G7dg7+IV5RI/RDoFahJ/
ygWHTeeHcmqOK/lxrCJjvrP7GdtSjO0hrJPsSI4YFYLGG39YNB0HR2IeIhpFcDoPwLImlIWSQsMd
EIJ1R3S//ZiIwX+iVLX0TS5Ul1E2L9JkE5HZLoL7AkoHo6yNp32s0GWBL93rKPP0h0K6U7dB92Wu
3WVjTvmcpSICwMRiNReV5ZkULBXXg/pCgy+B+zS0XUScwU0wAtOqrdA3RbcElaPkVU38HuDQtPlk
kRfbh2yFgtqq6jvN7umQz/VyX3VN5hpYiS9rLia/t0xSzWam3mLsTocp4r2+KuX3Ncqozs6mYVeV
CHaw7ZZTqmdouj24TyvqaWzu7fAAGo69otE5fr0ayovMR9svLIVFqTTnEwan6pR0ivYEsmKDMESY
oOxY7Kaie0M8Fygwq+JG1sQWoajhAtNRZuxstDFvUDJ1P8AjAtAEx6PVcuirCdg3qkf8hf1UsMxp
6CoMsY8R7YmP09JCziP7DuwJqBUrKFfV4QYVtoMfGhoeGh/bd6CK9pdi1WYS3cqTaSEPYs2FBBxN
gvcD3qJIWLBn7A5ham3edRAqLmNjfMmiUcEEru1t0/g9p7N5TWsWYeW4L5CfBCNMSSuLlwxZdIAD
gDNdb5QvYG3NO61Fm0yynCUDm3tXzkLftWh1j2l2E+U5S3XlzS5mEmd65wRtknFu1dq8ImRS7qTy
5epSWS4kkrOdMtrUIjqDdZwLa3gi+Is1MRHDeYYgv+9k1O/CGcxE1jZYuEW+DR8oDpJ2UvuO1AD6
Udu9D80hOVOQqPhjIUkt6Gb7kmR40NpcbT8NTWkXbIhtaEV5Nlyo4VV8LcskfJZKe2YMM7qJxULQ
LasmYrxQghSS4OLDAgeSQ7lIn+e3Wem+tOM2BZjWxsviauQbnto76mEbv8TC/JHVzngf0sd+r8HM
OFuFNu3tNXnG3t+ft+ScW+UlLGPUaELs8GEt30LEDUqNpQ6Zl+qzrpcaECRBjLOfnIgAnoIvy0Z2
641KXEsyGgsYhX2T4u2vnJxloWjBBONpPwNaXKnGtJp9qqXjbmJj7yG74m1XgD1Sd5rdzan2Hpv0
5qJ3UJS4EMLAI7fmgFlMJ6rv6XCPXoesIl9usMoCCSAhEdDSwY0T3uh9ndkp5+pDl5o1Zd8Wehki
QuRHMXVNtj4b5z4xpyu2qQ7jdrd+gUi33veiJoFCwtHGnlh/acYSm5ba1k9wcV0dY0GIgYJ5BS8b
aST5N1DP2lEN4+neZMHlyjAbD2G8AmjqEvWrDaj8B9vEVyMLpyvzN0Gmck2fU7MaSI+itZ5IsVJQ
rFnxY4MWt1cm8aSrBIEayR6htuyd6nTyyoX3LLvKnnx1GoonMdQEa8Ac7KmhXwvWpmuxzxtmrNCJ
89oO1rpeWOpwrRRphazdWsY9u8wPHojDfSgT1Svn/pEZYnzIeRMg7rJsgCGlw8ZFHjMl8f7FSE3f
6VvFbVM9ZU9cQC5azQyujPYhpiQ/s71kutOE430rEvakDW2tMVUr9LXpkLyb6Q37iRnERhHvB6mO
1HmT1LpbGD6AO65nv+NKuaUTMsLYGSN7aTQAuBasqdJW3hViGb+Rf6UsnVzHm2WGIDqovpkBp5pK
UMtYO1HLh8CRK1hjFTTrDmGUDFjMcx8eBOyrYlLJ7Wr5owb751NCh/FnUzf6i8wAlrGqAKZG/e1r
z6xes5Ig/6qotKMpaT8eY9HIAvYkbv4kDWPeTsnw1qu5fkRjnm7wDLks7Uk6J55IuUc2Iybnk9Un
uQ79eeL96DXpWhGlsJVLtTAR7lRATyYBM5t5V8BmjJjsoqSpa1Tl4sHQled6hKRcg0z2aily1v+Z
tafLjgbZSFtm38mn5fOgwh5gcIZA21pwX7CO4162e3UP/pMk7iB7f61a+7uyjDDDqnB7R7Pn0ra/
lUml7OEc83klc7M6q7+GUCkPqpZ+zDJbT0wIX2ZnfSYG9EHYAqka7By9inOTwx1CHak+24Pzqapm
0e+5VPO9ouBMnua+mz1SR/pzQ+r7I220JfH7SLPvwiyWLB/Qr6rELHjpZ9Fdl1fyYSEjwnyrsU62
SU5quCTQyPeiXpULv9PqNnTS5XutaDKP/DwupQy7dLeGE3sirhc8F2kkqf3J5mXf8xXtzTAaX+NU
pnc0rTVXaJj5rlSxcSaFmYP9AsmCyrHWQWaOxMptppB+5lQFMzvQcRUdRh6Cs+6hxzWeFlXtLmGE
vBvVkjkiiRhfD/t4S9bE5xAT4EnEEUy8EAVlGMjYzbQ5UaSsMnYpM65I5iEP+hqPh7pZ2MgAeXhk
Q4bptQF0MTvmdDBUVtF6qDlQ9HVrV9AsvquKcWU0zzOAoGPtQ4NgNrdU66EYoZjZk8aqPyLtPkaE
sqyMfPWQhaY/TihLhOo7z/oIi4dUeQWPuvAmj9HeJCR02Mbtj0Rx1nqjz8PFTzXwVO22XpOwv12+
jW/Ui4gPRG46pEbe65/GlqKBYQBdCH2v38UwE9k5FMKdRdxe+jBnALVMBBZtrHBWZxlna7ZmTzd7
jfUfKvncJR/stTV/WlNcr9siDSIQ8PUI6UIyo/FEzdRJ9Ms3W43ZZhPLZtXBEz6x3QznqtcPy9uk
ajSdtsJE7Ik+8d7Tn8MtSID+mn3hrKvvTrPVH7QbAyWTCfu1FCoYXDSXR/s74MHsJpkyBcWcm+Aw
1PxxGRzjJesJ98NL6Rt/nNFgnSjXgNN1tVvUY0ccEQnZyswXElzStUp2z44ZUbCtjdp5LZXMzRMl
ZXQDOpomRDaRVm+xSk/rRHiCgc43ZakauJCVYml+LyhRmLP56xRyg7trWvVHpzPHgqVqJt2ZRch1
AMPE5JtVkUbEUqhmu9PsqT8oZDD5BYbxQKd7dMJar3tmaWkvS64awoXjyWLFsab7oanBdptLfDYj
Kb4quc6KyejCameUQDu55qQ/U/t6tNi/PFlsn7w4KuzzMhg4DmxoPM6WFk0Jm/qLqeOBDwXoPME0
e6C68lSIWmPwiPV+ZVzrATi0dr0u1UABLrLnt5n3lH3YO1OE4ktbNsjjItRPwI3rT7mt6k+0dLDa
T4eewXgUsV3u38K5G0ijlIW3eXfBQwy0XhD/2qXU6+GuT+KTsup8H6nGoslicl25ydAavW/VS/6k
AIX4YDJov8WhnrIGmMcfdZ1Ai6qHaU91ZPYpXaDhQ7RI3uZsSyy27GcQ3CY2kUVPu1qdPVlMSkFe
g99l0UmQgGZtVcswqYt7uGu8BwSUXfiAyfKAHs6oVnRAZIaQksr/1KMj5hJ+GayCVeJi7w2jbkg4
SxHYaB9DoCpyOSMNrv4YWwztBh22rsyvEpPy/azUBkEX+VFYpWCliH49yZKo7AqkZ0XZZQxFvxb0
fOMd+ATyZm0JZEHjbckIMVvEFIFGFuJ7zLp/g65GHglRCwpc5a4CnM44eWNCeHYsaIwtFYCQuN0Q
f6qIoHPMhfOY5VP6gTI3QHeq1+TGUBGbPrfLfhwq/DLAWX3KGojYOaoG10e2lK0w1EOGX8Uxz5HJ
1Sp3NthF9wASRCtce9BudIYwoKzN+5Flz4PBxq3BgZOP+3DgVl01jCIsgkWgCdkcqyxvA7U9aIpx
jhIyRtlE1bgbF/Xim1J0wZr30Lhri0pLl1qbEiqnxhO7iYuTHMLqQ7eQ0edFkWeT8ojXeJwpP4ty
AFr5tnpjkQJJnv+3tSIRMCB2Tr3a6/7IqCk2W2ULdyzA91oeJ7VDi3IaxV6JTzGJuNX1Smr3zCa0
V9AUjuG3UESp/EBAYc6BdSA3Er31THtanuu67w60sCE6mCIJ90UskexbVblmCQhMFnttoPSdwQSL
nE1VGZyLUNJuY7R9/gO4T/gSdtr6kKaJ+exkIapVGhH9hV4dmICIJ5nqncfSs/sX89o/2EIJAlD9
yx2rM7j43UjYCD0SPS2+t8TSLhZTYdAbgTEUZ6OBLCXLz30UfgVAyopzDP5sbPu7wXCzPFOurDkO
1k3zN2fe6DRiTXi43WJvJWE5/ZcudyzVxDwI6+F1ZUqn/2aaixOVWb4xhvcqj58BEfhfSrH+/us7
2PEE5eM0umvm3/yRcwmRINfCezHnl8wZ/V4Zd38+Q9r2O/5s/NtMs/8JAqi4GLfB0q/mxWxYFiMy
2+aqgWZGV1JoUq5xlZ0BpZG7MTeY1aqvAdF/SHRM/a+hEJlfl+yXlbTLvw+jvbJlHWNxGqMBUjm0
78Os06ejkde+VVhVvrIgYApgVaxg/uXq2jycf/v14R4RBgBaIreqt5+NzblGdH22iubKGNEdy/tu
2idWxcr1WXCjViAmurj7F7vkXyfl16NuVmeECAIpwpLG9sX95NsWShQZKL39NSKsTb7JQjAl/o79
M7HX6Q0KEvWPul57ZcrkS0vj7QxhPnNZdCC7razg19qZn1CejEOCNL+9P6fnUFpk1mqiToO26ciE
NT7FCCg7Rf1/pJ3XbuRYlkW/iAB5eeleIxheLuSlF0KW3nt+/Sxm96BKkQkJiR5gBtWYajHoLs89
Z++1/WQ7MzyYakRNukNNYq41EhTPgHEx3Wqo35iPtu6UasyXIJsm7JLdDG7FksnzfSfazMUFWric
q4L6orK2uULqDqlEGk4xWv0AJu48cpao0XBc5j7ucXDB6I8oBFkA8QZuvAwMjVlk3ippg+ZghU2+
Dq00vmh4QW7Gtq2I+eApzabyNh685jLU1BrYGWIre6cVBC8Gg18SlhQp2wIIgTv0xRvVhLNoRVnf
W72C9swfGpdgFMoFNbZ3wq72FMnU7UGY93tFJh88q/Yx6Ej0kWY3nVt2Wu4szekfQ+YR9KA7k5TL
USt4GtkN4qsH8dxFmMsAXX2OCVRglP+K2ws9WdcZnaTSqOubfPa9DgQuXCQoPY5FQVjBmuDaaTdW
7DEzrF0rfTDTvQN0u2AgqoW3GCSNlWwVGNwMvQVIzd00i5xGnLz71NPMZjFkFi5PYNyLmH/nnERP
1ld2MRQB4WBwbZNkByM3uibPo3V7S+tWel6gVExr78M2k2DVV5daKVfkZS90PziMoWDwEqZYLiHk
X410GD+EmdGPHhitkQli0gSGH4wcvYZTjlRnPPOFKNewtyGIKA5NJMWBWaDMLRibIv3gmO07bgf9
6EQWXBBrorTXlOgCQkSym3RhYelw0g27dqqRMa6xIHoqBAZRJ8eoziEs1yUjcbvEZl53hifXo03r
daEZaXsg7BXwa+Ph68NbaSaL1h6ZI5jTW0d85yLj+YOE2cdMRixRgDMhfYfPcwHWEOBR+4g+nK8n
yJdNE4/5wciaZ4Yn4Z2fd/R5YkROeCv8ixLcrRtFVXheWgbdf6VTXZJbcdMEOXlgxsz4s/HYHAvl
aawfGsATYtogJ8UISNT5na0XV0qVn4Vsf7oUTmw4tUgDg8RFyZffZ0GtP1eRH9/4ZU14reMHu0JL
+32rtcGF0xf2GbUDzT1+AekYXgLmusot8xCOTbGSzMMfcjSJd5lO/TPV20rrSTjKo0xbhXgKGBZZ
w1G1GOf5mfdUjcMbmJfiValsb0kOBMNEWpX2BTGpBErFhs7Uz6dxwqyYkCI12dEr7veqFYwMrqDu
L+usnTYI1e1NVbYepPrajcSK5AMz6sSD3aEtTSV1wYIyBV9C5YTMtx2F6LHJ8fQ1Yx1xHnSjvyda
471wBOOROvvwERi5dYKwhZ/gfSKkKdaD4nfo2ioSD0b82aNVfo4dW08zsGhw+7MmleCEbVIU8HcM
0e8FXxhudWgijtPErS3YiPfm8GJSvb1rlS/2fmyFWIYzea4ETnVQzDFbTbosz7y871ZF3ZNsUSds
7h2IHL2Bg3IUSkzzH0NnKgv6xc0U+WfffydPPsWOlDr+PFB2BpNGnF8nlYRW5waQexxOPE2lteK+
/G9//1TiL4q8ptGTH5Pk6NDsKn7w/c1Win99sebsbUz+s72QrwSV2Ml3ktxCaKcUMlfG5B0aWLqG
bPdJZ82ji2xRMdPMWOa/P6c/HVPaqiocgY+K+uvrVxIOhVf5ZqNdiSAgGgw92nSpell448vCem1s
s76rbESdGRr/8Idjz/fjn/PFHkYpM7s/JCNKMilPg85VxSNzfEClX8Iw6ldqsgbk+f3pzT//6yGI
wRSzPUiYGKt+2Yb+VQRkLUv82HTOBS7+4b2aXK9egbr53w5yUmlMaZJLT+cgcmTGBtnO1cOlEf1Q
0fx0KidPN/2jJIrT3rlg6zP1F55YCgSR7V+5EH9Z9nBRSq4YuEldqCfPIIK1aZRdEPKxDds1tPTy
Iho7/4cn/fRcHBs6pmnpEgsq5dnpna9jrS5UtZyuGDL7gAvHeAP9JluryCP2ikjiH560rxWoraGk
B/sISePXu0UZ+vUp13rfsBl3pMc8eECFPvWPTk3v8UrUj16YIf/8yY/29QTJXFWxQJq2Zsz/18At
+vWAcTMF2jhmgkF3sEKC1pCoB19MKH+3JP12nBN3Vo9LiN5DLs7l1NmX4WSPKyWPvee/ecB/P5uT
y9cCykQ4zdlAWIJjsKjfFFTsZIZ+f5jT9VvYkBTZIOBO5W3lf79etCHUIXRWQX0TGglu+XKpVfYP
j/fJfWGPafHnNRxlONQhu4ivh8CK4+mBmng3zNnpDNMcHS1ayD+sOl8XtnknzXIq8KGz9hgGwNev
R8lkoJCJmufXjXBnJYrljj+ZbE/cvBxC11gybdNEhstdPlkN8FVLnRFdee1RlYV64XrBvhq2Ef/U
G9Zf3hgOJoHR4BXHazh7+7+ej14SpWkXbX4tnhmuV3d/d9v56ywCGFLZAaiWNE6WHKXXG+Cvanqd
qju2SOrfNQC4UvhdVeA+eGrwntonq7NhDBImhaFcd72zCI94OH64Or/fbRI/wCxAOzXNmeL79eqU
YZ900tOM6/UY36sBWWRq9ndOembEwsQMBF6XymD+56+HCJif6LB+qqPVjYhaVh3+NrYhf3kfBI8U
XhF9PhO6JSePVEmKkeySsD7aGzNa0bX/3/78yUtRO7H0yBmqjzoxFZtArL//86dvNsAJ+jDcawpA
nSX35BINZeqFquiLo2r0qwYNWKfiNrhP0dx/f6BfVuJ/agrebtCtvOCMMDGfc71OHqisyEQdT7F+
NJOaHCqh7SsD06PRoEnNCR6cZYaMEQhPxvs3DZQePWG6wd/1nfgVFqoRQthpO5HifdpUiQtppHU5
dNf+1lM2mfK3b83851m9eB1nLMFpQ1BTygDdlNFdE/b3YhTGIySk76/j6Wo/n4DBVxmalmUBPDh5
7ROtLv1O2O11bA3bJ4XJwvd/f77hX27Tr/edLyTPspxrza/vzEAqrInwkPFDUcKQiw8Mz1zsREvA
O7s6zle+wqjt+2Oe9FF/KzROkRcohqOgF+SJOKICESCjs8oBtT4G73EPhW+Yw7oRrO2VvD6kRXv8
4fDzNfvnnP//8PjgbV4CYZ26nElMaxBA+kwBy2rP14GMJET+6Gy6MAxd4oJNei8Y2cYCUHwb3SoM
ln74CX8qtVjGqexZcSHBnNQKYVzpWsMQ6ygU/WJQmvMuidCIiOnTzqdHqhUQ04TuDNV5PhiuUZE6
yPgVNUz0Einmtopmkaq2HIAIaqI6IAj+YR364w+EocyCQZmrnlLV2s7HN4qT4JikvMITsL7ScRaN
RFGVYWIyc6ITzOYNv8YPtccfHw4GdGRk0e82WaS+PpF1UWsxmcrpMca+NWfTgLtc0IldpcYdb5je
Pdv1mTL8sFCcrFf/eSj+fdiThXdkthNUkFWPnhzoKW3L7nXon0f/aASOS7I86cWLpL5EqYMPNfjh
Lf/Fvj59JP999JOvI8iUHItbmh7B+6IWzk1SuIkwC1KcVGb62pmYdhs/o0sQ4J1Am/DGcPcj6cwb
I7GWZIivy8k6K+bwtcLYSZDpi0Er8EuUb31A0nobqFcG3bm11mZEI3MMgmGv7FnCQTdzA4xuyRfV
XpOY95mnGKWMzIcvgBeTVqyWYQ1SzFWU4UCffUzBMMceT4+YXg52jOTI7omvRcCY5sF6bDJX13lg
fFaRXgzb1iOTHLvZXeL5t8RmXXlxscSpToTUkCFfGl2tyPZ2qa3kWN70pkMkH6qSIbOnRQ8QeVV0
ZD1iHF9LbMRLz0hp3mmRW+ZiQ2DFR1fKF7xeWF/7ZlWl+rKivRaiS0X4guja929LOJHLqBZkHfkH
y/6AvkxT27k35SzmbUm8nHjde4SX5Chp6K26szGXt4PSn2VRSQ4nHeQOj3dR+9c/LARfP8j/feyY
51B/UaiK0/eMdYDeJN3Eo2raV4yQQZrBx0fHpOwHX2yCEY8UxF5gMRs9mg7a4N0FYb8kS4vepXjJ
WuWIw+WnFXJe9b8+jkhdmTb9qtaghZwsT3rOQDqUeXGMy3eDDSD3SaJfUbS7Mlo7yCmU8aXpbvWW
jlW1+eGSfP0kzZcE2RPDNYPdtTn/09cFQEVN15ljTI3SKdlhQgwGxVRUq7CRE0LVQf2skEK9AtDH
/GFVxWWTTK+IK4L9pKnqSkl0c9/2TnNZlSOmtdBv9pLZw1rt4/b9+9+qfwXF/Pe3SsplQDQU5aew
CRs/BgpNIz9Wzi7s3sP8wZ6ARzjEMDlXEqVK1J776jPa1UVeXuiW+lpBPzSm7KwaLj2IKBhuXN1+
yWIUftnnQDRColS8u9ioE2aLoCV8/WwgEXNQwYtHf0VG+c/PZyJtG/O9pvlzstaGkV8wUhuL4ySb
A2zZK+KiQigGSvzDAveHVZ06CX4vx2SAyk7g602F96hVAs3gMUsQaTOsCd5R7iRkQFrvQzakl6Ej
h/PIRAeAJB2bQTjIH2rfPzxXNmsYGzQqKdpcJz/BtMK099q6OIblPdjp6ywFFY76CZm5k7xJNfnh
I//7J5RT5vtJ48ZgsEb4yJfRmqL6uWrEXFw/c8w3MtgTNDcAAX2rCchnHMQdWFy44IOG46FB2vD9
s/nH09Wpe+HlM4s7JTIpaotqkGg8dhIqTm5mmws/J5utSdNFN6o76Wdu65g/vL1f69VfT5RNGotB
g5Y3QhcnJ12rAdHN03yRA+Cm5IIr1vD3FQIX9p9j/Hop/9WuDC2vUKauKY4EQzlIKZpRLgvjHhkz
hjpw6M4q08Ld2GY/PEDz23CyKtIl1WnFSZ3G1WndWOhg0zXP5opqzi2Ud9Rm3d2EBu/7G6f9fhzK
cZM2PUNS+s2nfb8yRF0tMqs61ppxWXvZnZJ3aKUTctsY76HBAvB0C29j18hqnfckAMpqhbatI4Kq
uO4Jh/r+B80L7tfz/vp75iftX9c76Yt0nGy7oiK7NMDyQ3Z2kVsvlLpa9/Ht9wf7/YM4H8xihEmj
AJ/ayZI0QCWa8MVhSQvDnZqjb2+b3WSnW/T2P+xD/nAoDcAPjce5Dametr3DkfVvRMl2bMPoxjRy
5xhrhbP2I/HpewSAfn9if7irHM1y+B9dn2G/X68izOBWi7pmPhrFVlGvVStbEQ74/VF+f+vZitK3
AyqnorT4TcjhYBNsgqE+Fka1qtP2xQIgYOg2qwBx2019hkXlh9fi91d+PiSgpfmlp1d98sorY2Ul
g8Yh46kXkDQ05aCWSv/w/Yn98SjgC9k0qar926ZNd0AtYxmmMVJkx6yTN7oe/HDtfo2OTh50Ou40
eBAnE0zyW49KDyU2sIneTvpZEUBQ9iNC4vfBZgtYoHMYXJkdJyxjkRP88HT86fT+feiTd0zHquPb
9nzf6mJbag1qQ9LSf3jg//AIzp0Qvn4gfARb/q+PYFbgo0LiblxZXVcCYNLNc9zq6WEKgVx/f7t+
f7eo3ODYQVOkofjb7VKizqlHgq6PrUFGczTnhgQ61KSRMbZblPH0w6J5skahgJMOdw1xlCpolZwu
G8RqmFqbd+Ox08DJKllabKZWhQ2cjMXKQb7DpqLWfxil/nZQ1MWMzTBiwwiY0Xpfr6eXCLL82pZY
Aq8mf0Fz2PAEY3zojN5aD1xfIueV+KendP6r/3pKgaqqdB/nXipoIIbxJyukXtI6SQZVOQq03ju1
0uJ104CCaHMNsBBJtpeKFfYPbCjhJlEq722/jtNl1cXx42TF2DJFMEVLp+2TY1gAyiD8WFxNfkil
MuTBPkdK8P3DcPJwCxRzdJgok0HIA5ginOfLB2SIQqciyZ6/D2LIDDaduPn+ACdP28kBqPK/HkBi
PrYJzeYAZrEQJJJCd196kjAcMjS+P9TJO/SfQyEvo+lH64x78PVQfGpR7JRafswnDAxvUbJIh59G
vn88nX+Ocdr06+oYPAtq4yOmHSkfQDGgm/F0/YdToaPy2xM835l/jnRao1rqYI5equdHVSNE0gH4
cJFEpFQMJWMAYpOxl/O4XcQY4w+1FC90ppWVZiH4MUrCIwuYWzSl+C+Az7N3VakhMU7rWRGc0MXe
Sp0sMVlIQoJwkMPqIRPiM9Qyc5v31hP0B+bAxfQRK4p1jBDvudFYlobbBhZN4VA3GnAjwtlmaQKS
sPLjVYD3aF31oIlYQmZRfqAttEGzFr7RN4sKexiWw7sEEccI1s/FcVtsECq/2Q2ZNAXbKmIxwmeE
Oe893oIVWfbNKg1rEFi1xDk29eYHEjg2ayTNuQPN7Q3Rk+PSYEsDuScKjtMw7rMp3fZ1oy5tAAUK
FgTYAWYt7GUeZHLZl21x26po5c/BEYQwrCrkQdhTwDCEslmEAhqIiE1n4WiEPVsGVAbWawccDJSa
WAze1jSi4krkyZue+nKFBcB6sjCkwqGN801WBu2lr6gogQWSLGYqWOXUpndrOxWrOmTVUeMYQkrI
fEIxG+O61ruaCGYMnFlLBQAphzRkIPgLEZZyq2le/mQ1fr0x+rZcWQLXpJMjm7cDnRx4rXXcKUmU
VYUR1bV0rOle1T3X5H0uM6PVPj0JdEJURn83lqbACD0SxDnZIKRGWfHVnGZNeVV4mGhsPV6FXRu6
U+lrEIjHnix7ZTA2fgnYyHGy5i5vTOnGaeYB0wPWdZb0gTgTfvpZair0jim3d11Lli9qa3NdTREY
xQwvO94Vcu1G3v4+tIfnsHNAB2GEXqm2Z67GLNS3hcQLiPC8Og9j296nfdVsDYdERFR5CbfS1A6B
X77yXFjrRIz6kz+ZWGEEhKOu9a1dibp14Tdjsoqq8V30hx6eeZeNt4RTQ5EKaJoVQdBdEMPjbYzI
i4h4mIzt0I7vSMgVHLQ298POSteE0wCpmvyjRYGccWNpWrSy66zZ1SYiq56oQC086+J9WC6gwmMi
aVNrgRtWbJBR+9us7uXWy1t4XkAtUNgnOv6rXsYkrrafVa88l6PBlq+yvI1nVeKilildv7oIWBdH
6xGWzGgu6oR8VTNkVh0P1bSpk8pCNk6qVQCfy+3CQLnK+tw+oOdp1o0RETYk8C+0bTgcegA36CeB
5DVB6Z/XlvxQHBW5u90YS63En9UlmK9lbD0PpDwuaTRnSwJr+nXCzHfhNdqw08J04HOph+dVHHS7
2tO8a8+fwl1d5ID/hzK/dEastM4EHRPbIkDGDKC8IrDXSwmBJcavuEoT4qlqZqcXISHfixBXzcYO
jDcTciYePURwcWm/wk6cAfJSLu1Y4GFJPfYXeVEdsJvz0VP98x7ExS4j3pw+aF/RAgmubLUb3CC3
s3s/Na2Fzn9c67I13AFo3bqLJgvjWD7RnlTw6kUePiqlF+ti9toaJGK7ZUuke+hgyQ7FbFccsAel
ycyxS2lMobL1z0z+4zKsYSIFbR6CWquKN1/BiQv4C7yitBSaE205LhvDQoVPjJhPfvQGA2ZAeoSf
LPWGtMkmigfk/yaYSdsmL6HzczdoVBPvTVMfzDmSGw1gt+z9sr3xaZCtm9l52xZTvifnjIS5DOyD
mU8lrvuJzn5cegv+De9KmyD5qEHxRIo0KdijD0CiDomerMkkV3RgWrAqGiBy6MaDAJRM5BD1QYSA
s8pDNHwThLF1qsQlbdZMvqbeoC5L/FPLsLSeK0ygxJvH731WfxQYfJgtRO+doTzoRQt/cdDfMi/1
wM5xoh3jQ/LUyjfDoGdjCa9Yam0LslWPIneCco22swhu2FXGC6LnwkXWKLdVTCqmUpoJ2sMAmWGq
TshVQXf5Tcp7k1b4OO1M35hQJBZ9SeHQSekzc4F5lHUjii4wBvUd/yJvYhIOeHvDin0BK8ZdaNV4
h4wyubfS9M5ErfnQtkp66LHs7ccp9w8+ZPkSWyxoqXbWuVozZwFbmvImfdtx0wwLI1ZDhJ+Oj77T
UbAzsd13tcAx95lvfUgbLdaEi/esthzIYz1pexTBKj3wesBjzhbPrzqmq2YRbUQv5aqLUngZvCdr
SAnmddRq/QaBUX0O/Ky5KAoZ7auUtXcuaM+olGM3Jq0cW6vxySJUuB1JHix3pNp0JulcSM/I0Oyc
cQPaZVgT0wVWq+hbmkc4xTCOYeeU+kg2eDTtRdcStF3X4qaIArNDqty2kLPBVm5ChNl4hIi8l17N
V13kRvamFEBNFoC+MHXJioup9v4xGmYsr+hw7DkMuZzcfnGirFnAxYQB4kyI9pM8BmtEWMeCgDhc
RYaMz6D3P1q18WS07f1oQIWp9CS8hm0Z42WgBjQ6SgbTHJ0FjJ3qkLSKf2WEMAccDL7LptbZkg8x
3pfeG2YkT5ViRQo1qW+9JOImjL5R7bNCMntBnoMBzPcvBXeNWQOIeCvOyLqhxF03CdajbKb3wMFP
FuyziGxkqrS0rBYCSpAli4QIlf1gyWEtKn2OMC/Tiy6WjBp9CZHWkx9pybSrxpS4V5umWfVaYj96
kKfg66X5NjGYhuAT0AkDLzF5ETXxWANTg3yElgzPzWTcTgSSY5OXEf4ZX+uuU/hEPPNqdq5JjAu9
knwWEwtkECFXrFWzgreqhJdTjuQ6Nbp4y2RkuiyY0/P/1mv/TJo9Ym0soIdxbpvCn/JdvnjeTd0k
cuMbtdw0KgiwBIM6bqS2uCdKLtm2aWkv+anaWkHotmkyHJTLXGkq4Mydc4kXned4LJ03u8LqYFeK
5sJpc67g6NorqfYIpoeGtzWheALaHGB0Le5FpjQvJu5DvFnxmMJcnFIDy+XEYi/iFoKB7NWjVpbe
rdf6sEbactjEJKG7vjOHjfsM1ZxsYlX2bMJcDCVtN1Mz+rcqHJPrakA52OuFzVvJDClIPWtX+B0h
5q1a3MrZogm63F41CisQYCamgoMerZEj25vQViM3Kjv8vg797ai1b0hJhzrlUUMGvd3n5EGVHzou
IiicSY8+Ft99opkfqmQEVmaUtHXFlE/lG+wvki7OX6G0GmsmWSS7KwjSw4jMvYIIt0u16dAfRw4n
jLo7Tw9RqDW3pTO+mLVaUwK17+MAH20c9Oq8qwSho6r2PhCp6QYD/TWzENjnepuMGxAXAD3GYDsM
THoYSOGksFnbC9JBLwIGMgslY0W1m3BaF5XBhACf7FqO2nBDpjRx8wFvZJAkdz0aeJAbUeNmpWau
BIrVdP1WqMGtilwW1DF7c/wo46YvCQHq4VAs1KFvNyixcdpEY8wIx9TWgNqGFSi4BJOAl6yQjmEd
q32INDbF72E0NPYNUdLswzApr40yjbblYOpLQFT9Oezq5oWLPW5EF2NnIzSOBoT1a5dc1pz2kByI
T4pwOcfeLdZynO4AjDYZW1gYijZgWmoPDUdBUB1EpLUPpBCCdUXT7DpFZp+jZffXxkTNpBdmcwUh
i02ACt7+uY7YcKzjauyPBfCKiiq1K58ICjobBuNZj/pef4+k3mu3RtmEOnN9PU+2IYg2b22oVf6M
y3Z+GOMOMkGt63jbjW5Vms0cqJMZzjJpB2Cl0h664b4Gi3Ru9nyWO5Mw0xRr/85oMI2mlhNcxZk0
V45d5Nt4Cs2FoSlPSU0YbFqGznoqU/0lLjX2LXYahNghcdEu/TCb/YGRShXlqOECe06z8BKY/cuk
0eMdvYJx1aVRcKUVhBNhDqismyB0gFtW8qbr8bH4AZMv1nr7ygwx4HgEHi7KitjNJeRwq3lCaoge
klmHvS+o/HZ6p4TrErLELkoYuyuU1G6i1wVZ1/07MBKDuMkaPX8dA/SSwEdpaqXgnql5VDN2cLgW
+o481gcH9c9atSvOvq/w17KaLbLAe0o8wgJlLAWwWBG5cT+vg/hJF4UZBeyYbABSwxicp40FgVNY
XnqRwqiKXAfgHFW9rfBLtYQaBmAJy6URjecgYMC2aZExndtacRWXyVMLw23bm3gxF62Oy1JJnAp+
AvQda1ArN4BDsEI9mK7BWPJpgLSLIZKnExttcE8ZQOMIMOm7GfjDm6V63dXIrH7LHxig5TTBBWxG
JG3+ZBDc6Fidx4Kg5Y9NilNVZLYO72iwtmIK9IXiQfui5Oh2Imyty9ireMmzGbjYEbsA2qsksrMe
AfDYnnNJ3wp2mlE/+Zb1oSQ0HAU7kP1AUNuDI2xlU41K/uKMHpAHplgu3oJiGTTgL5Q0aLBAegpj
Tx3jKAvC0lBKZYtBjt4Xw76FCozeLT2/OjN7rBGqTuSXjVJlUbCpF4sop8YDX6hsiGonlssE6Xal
1oO9gNkjVpoHV8jwo2mRkqq5JmiNNpduTUtIPZrrBNmHQ0AyHQjQ4Vrmy0VG5eaGEr9KFISjG2D1
wRClSDd32ulKGKPYTSHAR3B94zlJzCZ7DKegdVZVG2kU/llVG5juU4PoU1Tdl3FqtBsEZu0zoHT7
YA6RctHjY+ROhd06BfP/GLDMHMATxG40xEBieZzEFUUt9I08gHvn5O0NpLePrq+qXdB0zoKJ2HQm
gps2WRPzFy3Z+nArRKw9Ubx2rC/UPIViNMu+rZkRN4W1CjieK3xhLLSmYMuHUTZ2wyCIXXW0nUdJ
iD2IDNgKr5NnveCq6u98keW7xlAIA1DTMQ93jDTgFBmlBq3eDhrzM4iNYRdXg+56Q5SsEpUJc1F4
6CU0HK6rdKzzi7oR76auK3swe8MimTqBxQJHH+9VCKug472fCHCAL2E+Z6bVbPUkp0FiSY3Sr8Jg
nutMGLOI4RzO5HtHHR8szEjUVSOwv7qgulMSZWO1ZPjF6QAuL6NaRYcFEinO8fKQVMB7B1wF428N
ImE60rroUKghFWHUbF7qHY670GLQF5VkBoSpGmxD6flbu8yq60DY1g0npS9Mi8cytFEN1f0zSDL8
ehKbtkoBtaCHCyik6dpVT+DuQxsW4WpsEv2Z1Flx4UQxMfVl7dufU0MwasNqeugkmpukqUEHqd4D
5jHUEQHRuAnLqNtImGtZUolt7XS+i932daribgX6Bje3rbNuInVcR47l4YgrXge4YHe0lkDZkJm2
pkEPrU1yi8dxlNeZFdxNUU++pKLCaNLtHFf6mLr0HHVcg+1HTw7dstDiYhu0lWTh4e6pQSt2+WjU
10aXKQeYJNYBjnJwYclkWqexHa8m6Mf0awtOQ5t3/MqTk+v5JSJDqtQmq2jqSdoWPmnemfHGV+WD
qBboV4gglnLENN8oA4az3nBcc5YK+WFo8fGEKl+afX5phQpWxgwqQwY/hN9nBuRniHLlq84Lg+Ny
rbTZwMbQqF+mju4jalHKqrpfC5mnF1SE3cOQQc7SKy9YsGHMYRka1cZL23jGk7AhmAozfiI+zV9n
Wae5YjTSFVsZQgtUwpvxmCfRtslhrPuW+AT1gbqumKZlURL7S1P0syjUEu5yEu9Za41ztEOZK5se
QZTv69V1mbYDe/ekwcFXSZi3GEvWNrbgpQLAe13galzoUfqK+jXgta3egwHaDIgDTd+bGU9/O2lv
s61/EagFvTlA0pTS5D98xB4+tbw2tMsUWz/B6vA0hOx0t21mmGhkn1kTUGAdEebesVkU6Gi1pB3F
NnwKwBZMvwF6KYFyn4y1eux0LThWtZ6dO7FtPWKTpDPFjnTBxYX6PgE6ABljbKVVj7NnVl/BhE9X
0oTsqAoqNcVvBVysvE6fmsb0DtAIq21A2OHW0+rgClhj7WbEHm4GbsuyjXpx0DtujW/6LOJqaazy
HrBW6kXTJo8I/BLgD+D4aXhLdRDwpNHlm19ZIpVfr6dselGC1qLhWgzmrullsMZyAn2Kim2t1RAa
6kLpt0zh4GrZAbcj6UkuCaW56we5JST8tjSBNQR53a4S2bAZU4Nox1i8vHDAoe8FrdnDBPiUT0ql
yc8usYon024evSIJDho0sE1cQ0Qawujdr4een0/DV05zdqFHAPd6CGsPhow5uAw9aVGVBbBqK1Yv
Ac/zfhvQDkbfUVdprjdbXk59TdiJxAQoir1SDdmN8CLrcZjsVysbeF5U1htcpM06JxV8MSiZvZNG
mbOWlNltrdi1KyQFhZqRt6TFSvjUCas5I5A0WRqhAiSZom+pTORuRkWCHzFVirspbIhcoCMBPN5s
PO+Gm6Gx40sKhxBQ6AyWVgBkNpH+abVpPI2T0e0NFgyYhYOAB12p/R2fOjl3dMUOsYV6GRQ0JSiB
uu3YWTPGkU8kbGmmnRICTFpQ9xv02t8jlC1iQT+O4jrwwa9kbZJ+0nJFEGZXrMhjO5jnNmlO11Tg
lasbsXk/SFTSERgTUh49UkqIqV3jbAP8IHmyL6tBSVzfGnL6Fk21tL1xILKj6Yzz1qQLNwmQhgSl
PuJKRRUwlB+YLfstOT9QVoa+QR6hYhdcM5gA/9MX2VrX9OBcVHkPL9aCjOyAWq+wgzyYo3xkeKZS
qBXPRhzUIAlK9vwwbJqdLBF6KgTXCs9r3/XU0Xy6uLhgmWAWzd52AFNleBxwKjXVo0gFZJwqrd0O
L7bIHmekX1/fiFzyaWgy49Nm0T+z0v4JxWaxJ8sHDD89JlqXT2GK6HjwifehZdAsye9hJ0lUzAom
Musvde9TZEHKEinu5raxoptOyytGAyVthSqz1l6UBdu+0ARjB7QgBLSk+9pkwMorZwSIH1szB53W
OofC0YonYyoqD/J6LdajDO9aJ2B7ovdPQTFTwCXXb8kXQN7YdAlgKLcEliPHn6Bfp6kE/5zq3kKN
vOsi6PvzgOzSaEUfuqzvQpTU7TpqquYOT0C7VOvQgahUk35QBrq6h2Fq7wZQsA9epdYury0TSLP2
dv5Is1g4wT0TBHWZ2T5hKGTLbTyIAVs2Nt4Oj4DmGpFPcnNOOhB5ec1S8etkE7U9nTuny2fsreGW
dvGaqtlrnKfaEgQphnzDorN26NhIVqvEa68SGxpla8O9JsclYrcUiFUJ9om2bvzaaiyLXZEmc0oz
QxS1tbyHUh1ziujBKbfEW6yc6Jm+We6dZVlr6ecwrHu0o10ThpuKEfDFhLsXwZMMN0jqiHcGu0MU
akWDK9VIDjAV832KgQBnGHlw/+dvXuLP3cj76iGNDma51m7mE0Dx7Ob52jQPEnwa7H8oW3KAk8BX
ZBFNxk1ZgrDIPWJgNL3UNqYGG7dhiASCCmh3+n8cnddyq0gURb+IKmIDrwKUZVvO9gvl60BODTTh
62dp3qam7tyRLeg+Ye+96pZMA5tjYmnH4egiZV8TpW2WvHjBAHAbtEljm5ee8wi26t9iGqelKJ5X
XvidjpgRygmz+JJ4eWhuF3taDNBEPTQQPfslqBnLhnty1UOF99Ah4JIhp1kJSvaqjN9XqrGLWbHf
CdxFS/9aexqfc+H1nwaBdKG/EK6A+9tYud+93I7yalBXV7fWo2dmn57VvyatTk58SeTEYCimX65G
+vvcSL7gOgt80l6frYb0iY1NXt392OrTyW5IbWMkPG2aTMNEpjGIrjPGEWPdJEx9BwmemqaUKCbW
IxZZnpYiD59QiGlT1vCESoOJPnOiks0Gp/DCbyuwJzKmVGsqsAhjtiWgC41yX8FjWeqU+FYmNJBH
uNVsd3zuZ/YoXZa6pzJfPjjPzZ3LqiPg2NPviWXPwxhxTFCjQRa8+JjD6a/ZMaX05F82Zj4WhOZt
7sPdsykr1f9WGE02VuE1UdNTqxG/AItqSn5nd04jiFxrHbHeeO84fwIWKyRaxfMXgAZSCJkMsYTR
KUkIht6amk1LmLWz/mNofX9qBwIxcgg8m4TZzUYqyL8Mnsh6Z1BwtZZmeMyzFLW30g3r0TWrmtJ4
bbtgqadPi2MqLEkcD8hG+oKzzr7VFN3CjHa0Cd7O7S8z8YwL+5rm4nCU8EGcfw2t8ClPxELSrGOz
MPGRZPdGiknbYCNbxQWdefmhJ0lHiH/uHxk5/xvSkWGv5902lDEOkdzo4yUsBzU8dYQ+E1FTSHLO
SLPMShDSjpukz6pNxvu6kl8E4ZuR3flID3Ouauo48Lqk2ipye125sHwZ3+wKWAJhnNVFG2XVniqz
qC46GyQXZfkwE/Or8m2hIHpppBVwtaf1WcVzfG2Z4RPmV1Mr6uPwMuGmD61cm8mrb28UCfO1sRnp
LSb+/tFx8uPq+sVR6LdyW/JdsEildzaTbtslRRpKfxi2Urlyz6IGmlZXp1tqDpI0Gt/k5Kv1jc9Y
PYxz5x2y6itwPo+Xuk+jNYvNPZQvZ+/PJvVbPMzelhXl8qgsFF6DO1kHAjTmaOr76tzMkvjP3ltD
RDQLKaWkuRVW4gNLEwhgbTFftNX3Tm7CfwEn+bPpyV2cC4M9gG7CnO8leBjI7QF9L2cmCbrX1JCp
DPVYSH8j9SK5SCLW2cm45oY1OpncffzAYWJDyYqNozDKYq8GO9vfMoBpbmBCGrlPgwCJJCpmEqzR
wsNZXZhgESaFjNNBYIBSX7IBBIzlpN2HbRj1JrsxpmamuNshYSaucrLifeqUjSra6mhSGLHdSIpg
Nrr+NONwOelOZn4V0LD4I8jVJ0mqGcGszd7DyXc1qM92ST5eC2isu1x00C/s0rgM+U20bVsqJGd1
PSGfto9COO3B1nA6NF4M0Exm8jPNsjZiOlcGNpVosPqVyfXCPQAKowCOo6snS7GQIVCmP0E5kMT5
Dn3k1CtnSWog6zYcMHDtOvCTLrCj/GJd976fiEgpO91N5cSKeX1bOyX3cEqayFX2+MhhvbAuwt+Y
YzzdW0acnVtTticCY8iTtFR3bZ3cY6u1jBR5K9vYLsnvezk92RSee222GIoNmg1e8LadtvUvx5f9
ZbGxVtTuIA79Yi5PrRqZNlFgBC5FTU0qmpXm1b1MBa+FP/1kBJe8J1Mt0s1yi7cQBedCOyU/lVrE
tvCymO55Klhq6/wH6haGWE/2lYYi+Rocq94BuIO6NBQsdRNg2EXuqju0w4T7653OfRZ3aLgS/wjS
yj9yJZuHpMhb9L4VOT1tAQyBa3nti2UHhk6G1Pgd5Ol2utRGVew5RMZbmagFkIIolUdt2RtaWyNp
ENTHS0Oi9rSkG5E7L2U7+jtWPPLYiv5Glut0ul+FCUMM5IbGPokyTRxo2TTftXPSEPx9Sx63/AZU
kf8H2PJb0pOwn/52LABOwtPKt8myi6talinQZTJGFpfwPVBZOyoUq13TSepj7hfOkcC5bJdXxUtu
uyWNqKGfesec+QUMZNHUBaEybGxYN6FpExOSOrZXy8F04uStSJafeug+sNSkgUEFEFRNz8RMUQqw
E6T106QDi9eRKFpc/T6JkSz7btFvG2c1N+BwzDDjJLrUZZ9uimVhQS7mF9WU/U7zU9g77E7vJhFX
pHEb2issqwNKzLulMbItm4A76JredlXOpzKHNHQWblrP4BEn8i49+3yrO/o0484nyfCKdrUI7JkU
KdDE/jYeS++Hgs0g19Rt2BcVRChpnjwsPWk71uJ8kpHU7tGXIifxY0Kmx9na1PTG2xQiKq+C9elh
yWULKDuibG+9Wae/r/aUnf06Ho80NTgaWIZnG+wkEwo0pgMZmvvAsGselza3ruDiiovREiS6phiE
1jTtIiNrYUY20rg3b6sDv6Y7tFHHbRwBaRErc3UVifDIYpjeOkr2kFhKiSjgBmMyeme/xj7rd6HZ
fzH+2NuLgNDEzV9JZFXB6mo/jtBdYjXbD38m4SadxvFScHLvc42fJrEYALW9/YqOIL15ktb9Cqw3
EGt19aZ1eBN8spDhFF+4bsYnDQhkWAzpBwoewqBt59lUmRsaSTo9e43r8kOQYOwUzJYIoxoO7eCu
257oIm9Qr03MLjGfwEMZcswI0vH9kLVHHHhSVZGfGsPBHMvhYdTjYdcXWf1MRJoVQtcxAyNxoC4S
G1gHcTeJT8fU+73yFus9IVHkRWu9hKjPBqQiWxMPO1jpUNsilepprSIvZVa4dLeKSAqy6VsxXqVV
r49KKfxFzKIAL9xSdY3iYomu/4KOVp8ZS9ms+N34mcwoXt1uIjYzqYOJloHdJlswmk+pfxe9R8eD
c+rfOsTde2l4635Oc3drpRbTRTaPjWYHjY84i2gV6vXfoZneUi15BkEGo+Omz5lLxoFkF3lo0MT0
6iX8HwhobKKuZ4FIezSGNtbdeyef5D996NSrodP55HS7m7KZCYnUCZgyBm7Z3tP0O5rFBEzA6AZj
MRGOS1RJ6LujESU+4oM5rhMCy4T5bIzWr+74OfJ+gMqzaeWBYXTx1cf1tOmdxgASjy1yECww4EgA
8jGpetCeEu/MumJvWC3LfE3l91Y88cDlVCd9JfNxo0h8f0cGZW4z5b54vTAfLbs193ReqHNE0XHA
t9wsnhOf47xbt8tU5TBj4qeM1NITq8LqZXCQVdSLV54NcUQVBVep0PI3+CBu0DYueNOG7sf2EJOx
oNAfreITpSzjnCtRapQDgeRl1Rk+Z6QzFSz9p9e82hrIidgfXrr6Wxn5XbwuhCE/wNzG0a+bJ8Y0
sKepW5Ifwui5Khn9liTl3Xb63mVcXhAybh0h97Z4hnADrYyX0nlqjZPjnN36PkmPXrYnRDpjhaQT
sut7e6ejyjuD0IiBmvhVTftjb6rs3QYEZWn8evdruRfVj+9eabs2mU7n0J8ZRBorrZB+Ghh91mOU
SS4VMp74tr5q99roLxY9VX2fZrvepYh1DksDHqj8raZ9yRCq1wKzZ0HVnBemStnBmB8GhkwjG8ZS
DSxFmMdxtcnhjxAxaoTfXguJC5fjea5+RjyQZny3Jt9GJcFiAdTxUaukcps0z4n9rnVno80PDotq
YV/dzt9y652b+KauaaKW3zwJ0SFQ0pM+buf+Z2F+4RTIGOmr9Ol1YTLVJ9GkkBfQGBF5VzPZLqe9
kR/t5eSl7FrtMnTsvV5e6/a55tWRNNoXb2DQT0CoGsqwtQCle4E3eGGjfm7fmkj/aDKhj+JsXiFw
RI5338g3nfMyaYtjYe4m4wQV6FCVRKXSRHMyjPp3nsKaRIRqkNu8kAA4PcUJ1qWRgOD5hxNoU5H0
ODKLs9ujnLh3iN8vMKzr9WsjDoJJBOTMTRZPm846piiNeGK4R0I+dZFuO+NBg6drfyTNQ2kchvTn
li2PuSiYHH6BF80ELHXxq9v264MZy+RefWJqegcE/LdtPC/zKxaoDWuO3r7E3q5ljYW8XUOMM+xy
9DOVEw3GT4lKseJWJeg8WzXIZpcmvstsGFpotYqLxz0uYFjZvd5tG9pd8vfRflWNJtngKvslVU59
YLr7ZRZmcUfGZuSudFfFZYIX7QHno/ga5IwUyn7wwI9XFvTmEoQvhw5p6uIcm90pJeXSKPelW28m
wGzk0kFygOtDmBDiXJZLVRG688UCN2Vz5PkvquPk9dmrlQxS442tXkgqD0kkCjqqwbzYZeyVJ1xl
qFj3S5JhY3ya4X9VFwFaZ6bBd/r3nNxwIlfY73rWpSAhyS/IdBvunflF9x+7eJcjwFzbP+aTO02+
6uuj6b8kcreWfxMEChZYTWfcbOd7XeWo0XY3tonpkFq/fGTdSwblUen7OJkPYtKDAulG1+CY9Qnp
Z2hPscAG4bCgurGRv/mwC2T91BuvvUV5qe2pbQ+NeQNqAA/Jfu3RZ2NfAQnAlQcrtFX1phL/ZtIP
q/y88m2NGVoQRjpLHDh1yTxJe0BUFBJ4OTtV6Ps/wPq4fh9c8YP4L0hS0vdd8gMZuK/mbiT5Kue4
XdjJH24qSHaTVXrxF4OKhAORZ4CmKdTKOsp67VUhPyPGd+PF18J5mNNiX1ifJqL2pSaGmOFr0n42
KkGf9Uy04u0qnG8jANsKSw0lQLvxAdHkJRVpZSBNeYZNq9MpQrGol4sNV9LCGjHHb46PMiONjzHh
ym68GbIfVwOoYkVafurAh3m3rE71YJBQqCSbcBZGlKyc+10IJv4kIWktoBFTJ0ys17oBiM5vZKbh
QRDQCHKDtiw9+cKeRdLjdrwjpNjGupt4n4N5k6HOd8UyhJUW/+tVGxYpS4b6IpaDVr2N07ej75dq
Z+TkThLt6X81zgNG4CAjU7iwiEcVR0mfWDu7GlLUBK2rMHD/XrlXM5IWnaCctGB2v1fO3Kn7lsWz
65xpLzZO+5GMH0jJIgfVAAoGJJd3a46GfT9pF2/e4ywfPN6HhxE2V/WuNR9MrcLWpsd1v7T+KeFN
GbJtVe3M/LVX327d7hYktogN0Lc92STodOgLa22EeZxzZBNOV33ZyYPbk6baHNjP4OZ/6tu3xTtV
oB3+dytD96H94y9Gxaj+tc7DjaLoa3tHPJbzH8uPpv9BX7sns5z+udro5k+1gIz0d0t3zjsuT07x
gUhsF5mile/W6nlkjpKt98J54HbbUk8HZBvEfx0jkz8CjWEO/w5koySvubrqy3uFSsQYThpFVuL6
w/4mLEaekXEiCZKYc4RLEcSr4VhCbtrx7Q+kqzZw4C2RnjqrfJhwR/HFp1vql0BMVzWhHByZEVZ3
hs8EMseL9ppNAEGdb3f+7RGg5OSKOzNR0GtyY0ZFPAzBkv9q7B08wE4D2uoptUMUpIuj7Rguwil5
Q1IWiXi9gz20W2dxH0PpZq8dGQUedVROpRg/FsPa9smh8t7ZF9BKl9vKeUvjX3E3kE2oV/v+yzt0
w71o+RcneuWNqnYDG7lVJYcpPQgwCi2Bzul6vul51PJicaoWFWfG7YCwfyruKYjkBEs9uBXeMHBz
zaMHtqMt+JI/OMR8iIOE3dVFGQrwzZwtnoH7Zv1InKd+POf+L5iFUh2T+Qy6cCOGy+1NYyPNS3Tw
qbjNu6x9jE0W8o4bgWDjb/ttymihymNWMvX/fCZiLFG4emQgE5Kws6+8uLRoD4g9WEU0em+ac2ea
94txkD2trL63Z3eruDYs72ho7CP6rZ3fCXYk03pFnIou/W6Rj8v05Ro8MR9l9qmlQOc9BPUAg1rt
MnYh2/+IJNFAVx+Te1qbBxI2GxaDbXqeMsCbX8x+tHrek71adc+6heryS3dPwn6MpxcQRk1yWJ2t
TE8VoVbrjliAwK7ufAazzXRf5g82Stts+CyzgYfg5HgvytnN3GJZglHlxTGfk/xhVGc9gViPSmp4
z8WRSIhx9ahXogyDKk8oMbKPvgnwlLjLrVAO7+P7atz7Y0QjFzrDN/cRu26yCMHGxb+zgK9Tnz0I
yU4JaEEvI0lgLH2+PVzTgpBTk/zj3N4Y+lZ0WGTQRcVczvoNSHapgHElzWF0H3N9OivzMxnjXWn6
jKqhlsk7OppAuJK+p94oNhizvsNUCKmxjSjTKZiZXdMBaEKHxUxbkt7BNtm4XMBe/YjjGfHpCwhu
Trv8OBOWX/bfGarpqibIvT5Uxm+q3E1nvuUcAKae4//MA2bSFQX8zDYxmX7HJQ21bMHCu9znfUUK
CFNchmoVP77Rv5Lx1rfTYfQfMFRQEiTbFU7bQsUxu5FLEm4rnkxRbrOpfxwToAGrzSmThDL+mB1E
+9NL3F7K2Am0DgoYo6rV+VN9Fa7p09R+xSkJJUg6c86DhhGm1MJMv+9952H1i/PQQka1ubGSakME
FvYNM5gAEfsmukTBiTeaL13J09yU5Nkn37bFxir/7VTNLgLJPnIabkQ49ONRYWpjtc2ZS9Q/A+ea
v7JG2xLDAXYZHuXySal3MG9iuCcYH/EFJ3a8lfWPxYKdDFlWnn+NF4nR3hlxTJp0TifeHVJ33Crj
p+sk0c/QCW85PWMlDy0jUB1fDqni6Hm1dy2fD009HpCaMF2dkz8Z7zxvb6Bu0+AZLTMXWfq8mOQJ
NzJi8HcesB/v3NVBTv/XeqA85esgrFez6L5WXWxKgNe29dNVf6njnhxIGQnRG1X5PsmMDh29G1tA
ds2rAiH40GpcvOlr5r+kphGNEk3v+m9GFxI/18uf34Ehw21jfIxE5Y584nRvr4cbyXuhSyzFZwLU
VYb5qu+Vq86jeJ66rcioVYifybWNwUqYjkeXP+Asx+7Lsa4dRHDWbel86pptadyPLsHIB8c1QFuE
uDAi1BPBQI0o6mw3wuScUPWZ+nWQp9E+SdbiIv2pLCeYGSEP2sFkU9oyyM2NF9e9KM3YIfzc6PRS
JEwQGs03j1sFZUCQ3ToyBjfj62wBzRghtJbX2fsBOfZvha9hVzZRuneN9YxQdZM1M3OfX854O76T
2slwD1W+GwuYoXw21ubO+ug7fyPQZ7YApdxW6dvkxiSJchphQzpqPEVsDMCenNk/W85vnbQoRZ9Z
l2To3DCuENSSl3/6fNG7Zwetan02ch5OfIKJfidaZF97eYOneKe2p/dxzqr6s4QIEyAnknlV9ixG
tk3wJdruIRYvxeQEarkbuph1P2XZm4HyayEXxGXQTtPHA9DHF5eU6aZ+qtSr1j158nFadkpe4VIG
TH+ZoR+dkj/QPsj+w6SDsf1Tn+mHhmlGsVAB4TOsylcAvfdzdtdqJxyBINofS/dUifec+Pl1GQJX
gH8F5ZUS0AxPbzXYy2O/sxiuVrTUKXWdnv8p8BrtuE/aSw44M2toc7m96/rHB7MBQH2XGTuwipYJ
Lp5k7mQJuxy4Y9Lux+xVAdPA2cby+jubvvyBnxDVgWa91+a/Tqpdai2hpR8gRqDp4jlevfE6apCH
SWEVDYINYsYHWWMTVNsVlJDo8F/YALOK6Z+NsG/RCxKWxjOuriPjhniDle8V5EiwclKjpS6Osc9s
X/PuMAwGa1Gfy2ZhX47LkXkPMJhsiUzVH3uiu/h9uIgbvOIG4JIPFmEvo6Fhh+uiKsbZ39lBkeh/
nkSSZM4RGeEffoJ5iFlsDV5eVfUOYcXRHZb9AJ9Gv+maAIyhjR9IqC9MHZH0+m3E5r1Eh04uOi2Y
v7P6ARj7jSSiwq62993Cy+4u08Frkvdxbt5tW9v7q4o8oZ+bBg5ruwaMwzZiKR+YZ0aWmo/M+D8c
CkThq+Nk5VcIiuE0LdusBWBuug3BToJgaP0weNq5KpJTamnbmu3/hm3Gr9TEdqzmx2TRWeSzsJrM
YHX6Q89bk/no5ivrA+ULtQSkG25juckKLSCt58l2UYCl4lBb3edceAjEGxID/NI/QvwGrVoG+mht
Os2KVqLdAwKxsff9LdV16J+ErSiR13pj+rdurnxnPfQwZcXWmLEKuMtxXZM9ariH0teCzPJ3tTTY
VILOMfpLXbHeq1nSj3I/x/GDmSkyV0hcG9f+blyrU60pqN91GOuwmBgug00+eRzQm2SNH1AUXmaC
fOrEeTPbYaO4NIfCxOmHLsdMTtiTwnHJXwxisWZzfenXPvL5MzrqyHFJAn/OI5uDo4PnuC4rAh04
PYmPvmLdaY5x7ptqb/W8p0gqJ0C20nMjVpcfnebti2a6SGMOGvyVPXw8tpognOFzv6Lm3ws5PzKO
fJvUeLSLOIStBl4SUDD5KLQ9t752aqjtesbyYIG8pUHCa9/r488YO2SnaPuM+yTVnchh5QwMj1mR
vkXRftUcrmDB2zss6yktqd4LPHCDMB4sXUXif44TkX12H6IuC9JU7rt+gFs17EZ9hlsEzI4NH4zb
g2s2ocD+ZxW394fPzsWMnvnXB4I3Ge6xN9aQpKY70VCxKXN6UgyRBrfdJhozOZ3Jz+zMYckQntHU
r774jxmJRYGjwKlTw/3Khu/bq6LW4YpCYtuZiM4sSkhIzjC97XiJCDdFXIP2YxryQzGVoS/Lg67X
uDvzXTfXH2yVS1joacJPo22lZBVz0xyaNcgBmD2hO80kAcZb1sZ2NOK6T/OEyP8GalrMbSDoS02R
nQpvAkiU7GI1Qz73NURFXVTO7alJOMu99cVG+aoGCuIOfAGcO9Zf6sY79pkG6ro8oS86FAvxrlj5
Yj+lIQF336wHlEMjbR0cXmE9QdILwVXdg4oqielfd5VM3joeXlgRJN+M19pyiemzqxbaRv5kDa+F
osvrscQbAmcgv06OjK59cobiI18EWkCo9U69n6sEZgaV1dhS1mEIRQBZIzqrwpmlUmyUZ8k2rB04
kql+eDxy7o9ubO8XVJN9ykth1IGHCgIBK6ZtJOArp3ycATvjTWg7CgwaHEemxzoeNnnchnXDbht3
A2Q6JJFtIBsuIqLNkF0znG+jVHp7kwErcY1RruaoGNyNWVg7UBmh6dR3lJlHXL50WhTFgxYk5GZ5
JtZ1KfAK4bR0MUFmNfMwG8goCwLEBnkTOCWGrKE7+qBRm1vPloJCrox+b1P1yrH6g6MBpc5a342J
dZtaLorOcGUs20IWNzzSZVEaewOh3DUnpsA7VI8Fkz0Tlx8R8RfT99DZdkxXmlNPQ9g3ZWBo05aT
4XBTni+9DE20ef5UvrZjfhznXA/Qy96vaQzTza4eGweZIioKOkOca7ldv/eGjSoEA01soYnNDf3S
KYblHh8Udgx/ZGA9S0l2g2ynO2xZ0ZSz+V35FhmMYk0K43gOiB7bWrG7GYWHmgAuYymwkAH/nZCG
u4zki9ZiZoIfle9zQeKUTfm0QejFl3NDua9x1BLPVa5TFQjNYa6RV6HAmdxKnWsX01DqhSi2gmS+
9etdYNX1WfdwGRucLE1fI1YyAXyLHwtrSbAUdpDaCAB0D+U0V6kOGbAUmPX7/rehEG/5vNo68YW2
p1nIKF71yGK81xrWxWD03wFR3ySK1NBEmqfaXp+t3Nqj7t4Bn3kiz/PKVhgqOI7kWexGLZr9hplo
Pu1T+NTJIHYYpUJ8ZFHs51d9oFRlD+nhDCSE4+pW2kc7oRH12PwZ+krDgQ1DpGyO/RAUb2BTw6Wj
9uhbtG9TfRio2OFhwqJ0ZqgEEOx7idXZdHf+/M/m9lLQVnvMkT0aXejhqgoHgdmBf2uA9MoGSmE7
WdG+298LIV0I7r949jhg8Q7bqI8Hd3gvUTpaZX4/MaAbZuitS423Kzllstvh42fFMwRiLu5tuzkY
I3a4Ru1MkT/i/WYeynaWxf1BF+bBsP2/TmRwfwvMN2n91JAteluxW7rPTIaXYvaHw8i6vIrth8YY
QuzzfMq+AliK2tDiQHLc90VjED/07h21x8eElBDEqGLIgyiruP2FtcliyX8r2vi8jjjTpgFVZZo8
+/V8GcoR5yDif6eF3jAu/Ios1ewYMbPWyLAJArDNclYMXA42xkSE17eFihZlCofjPDXwZJcPMweN
7SlEPY5LfB7ObTPIypESetCPIE9YBcQtSQwOem7JhjVKhxmmGMK1mCbV9Nf9Tbq5uP0FYPWO8KKT
Oy7jnhXbjzdbWyfLzzNTxso2ozYRb3qitmMs7btpahgfeoRYND49jRe67JRjAftIkYjpdl6Y3FrH
aqGXx5Oq004I2d91ZUwHbpytNvtrLO/X99aLJOGzhYpn2z11YX2cJGkXnhXMZnp0YCbd1DDUvOHi
IUi7DYGYKQkGMYYpmZnM68ZyEqClDOAbjRvbY5DLgDK5XYYabpuMdtWWC+IjkNtdkVLKTeMmFyRl
VF0SIWrYzib87xbwJGv7rSpZvPaYyetZNgc7tQOTNIVudii6bcYrxCWsFjPxQe3cskZjOSI5z2u7
ikYSYB61BW9+jpvurmkFaaLwRmiT9KvPC9qWlYSB693WRMq8Gl7TeltYp8OuylLsnKr0vvPe+6dL
3b/TnY4dhEEE2etqscYynXPf5658adB9vJGVU+6mhdtgckak0QK1kEWq6T524fFsuqb4yoGk3jcC
GRj5BaTN7uI0qc/2SBQgTgaNbsd5H5XdnaDnfK9FP+6wGGYYxmuBG04WsA3T+J70ZKydyZrOvEGp
iSCPQZ5JUoXuvbatNN+NJfEeTHupimCcpbmzmWkHmgd11aiZOBQqzo/KdI6tTxqGLTFTr+Zk/E/I
3ONzqS4dOSC7frXxuGG73LOJHaKucNEs9Yj2ZoGleMASiXgIDxPmtP5Smb9kxaOyzeHkWJ5rfoEd
RbWl0MQn7cCuL0/iY5/R1FfFOGND9U1WT5ioH1GmpYdc4jFgRpJ1TGO7/HksRnmtegcxP/La+T7z
mR8Tr0+Ei4ld55oTw+ERX5JMD1Obud+ickgpWUbGnh642kJBUTYcOwbJ1GtosaflidX/NklgbrqL
S8RDD7NpAD/CVEpN1bdnrOt2zPn29JL4DtxJX+OsTQnaqJ7hjiJsABtlmMMgYq04Lz3H55Je3XVo
/op1oMfNmpou1DaFjxDbJWgEv7C5PBeIJaJp1J+qefppdZkfa8e4VE5JMEfqUg/mdUHQ/e2+HTxM
xg7hKg9+1ro7xxiwR8rJeGf97D+jUJ5fSXkhtxxeBC/Fok6yl2qbQHg66b4YX4beZBXsV+uBPhJf
D7KsK8+K/VCTQhA1utn96Agmd906q33N6pRYRJHxruQx6x2ZWJTok6X9uKIuD0aBCXfM6CuwFfz/
2NfkUXCsFXmHabnT+f+103ehk4Xiz6QUW4v1lHmdSXYLChJql7bQjohVdIbTPQNrJ6k4pAyGwswD
y1c8tDfx51o7WyRz2RlZjBnCMRqPbU14CmvRYT4os0L2IcbxRc0KZ4bvMQPU/eYFsiHlqdI4owus
LfqmzG28czmmd5SMvY0kxBl2zW3N006++8/PZBndDGBkAagOR2JB9qnoKcvK1pkZZCRU1FnqBQTu
TwxsOX5qUque+F9wPJlswBu9Gu9MwnQ4QOfbLlokuOwYLOx6lf0SPp0hb54YC9WFj1mhY/+VdhX/
tLbAJMuGT2NYvUf+K+TUslq4cnuSHpYU1a3HODTPx+VeA/aWMUA/jtkE6E3e0qPI285dKgvXb/dt
U3xb8fpcFTM+lovKxIOXEgKHJZM4Dn9eUPohrdknsuEoN9unnDoKdFPKUVp59nTvxE59LWbL40Ii
F5+O1I4PYFNvmRKG86LNI1NNYKZbJ+Y3XcQ+3pBeLA+DW0Exa5SHaJcRQzibUIt9WtiR+ve9WIwG
o6WpDtML6QGp2vLR5SHr147Xn/krFeHYhBUoNBC1ZfJj+ckn9cl6Mea6eS8ZDNnLS1K2DLzjTUqo
RkyeAc7yJMByygFXxfGfBG36qI9e/DsswkhYisfZwY29+5g78GmabHmyNWSFlQZRjYA3n/Pkdl6U
qxHNThb08W6xKGltDwdqKXt1cBBxbsYEZHlI1ZM7gZ5OvkHe8ijGqJclOQaYXdu9haEoIAuXEeuS
LGxI8k6XOHAZteazidaRwRX8wSTd8rUmBw14OeAsLmYrN3gAV81wThNxDsie6BTOpXyv5PsW/0g4
xXV66Wy0xCb12erFLGgVwcuE6+ubYtAomkW3vmsr62570iyeCedzmXlaBjOLFBFKKGNpWghrjhnl
a8zQpplCjzRu1sVNH3TSjne9Jm0GP3m3HZee4JDOiyk3JqOi7EZzNWQGzpWqpKzDP0GBjrePZHGd
vKo0FvhwUfvw1uvFFn0s789Y4SRiz72RZsZFBFkXVTTg6DHR6WEqKuREc79WXA9hqY+wxAs4C1Rw
lKmFbzMtHOI+aLOFfCIde0XsY75FZ9cFfSoThAvimuAaSYK0RS/xH2ln0hu5kl7tv2L02gQYjGCQ
XHiTszJTQ2pWbQhJpeI8BGfy1/tJf5u+/oy+MNyLRuP2hVQlMYNvnPec5/RNR1QkK9OKuqkwbDbD
Ut/WY/djg+UdHjUTGRaEMH1oRpnftI1iSURSSaGix3cY3BT3CcsZ/xS8xiF9SeeLSsffSFjBth4L
rlZM+tk6CNn6BdFwHLwvGsvwFhTGqcEcOBbOWhDEvM2Lt9K4zoV8Q/9O4shej5AScB04v7quSuU2
yUfB0NcBHItgmd2wMOhu/AW3jQLO+mCupsfUQaDyuNdsvS4rdnnEG5hgFgFl1QYPJncwMLbilGdT
e09KoMZamRgEG22Rsanzd3/JYfL49Se31h5PUpTVfOyZSjy4IWod5C2nsZ/G2S2cAuYPO8fi4Kr5
vl70n7BPrnOtO33j7f1dz5ifJuPdB9qabsM4JNArAm5Jnm2GbgvHTkXgGHTLs3HtdwpSRP1p0tdt
eWDZB1ml4hMfOpWQOgIcPQfFAxlK91z08BpWYzDG7D+dyX0t8MBuXXEVwChBtm6dGN+jP9K8DUmI
9TBpiXVqgys4V1qnwSWJAnbVigbIOdII/BY7Eg2PJZqCD9Nh14RNgQnbTe4jVG3Ti3XkvIcd1whE
lrCKWQ1MgfNDM+gjKLBHo3rEwXp4kKN1LpvMvIahm2J5MAgC/SCfJY5rNiDt8LtwWpudsXoZO7qv
S694pV0gvlVx1L+43D+4w08ItZJwOj3Vl7mmMKh0n3Of/JQiM8nrm1N0tRjz1qWTvitSJj+lLTBG
CUSdTFXjh5G4Ur+J4zwvRASLe7vOX010jYnNHuuscrSEh++doiMQScXa9AuLAZ83hY8ysSqG7k9e
FkA60hIxCnuQdllBGwBUfFbSqB/WtbRgMNg8puFeJDToUlSrMPTTPrQaO+LTA/Po2hir3Ouk/+VC
K9nDzwhOcxddqxQCzAsqBdjWxAiHM7ejNZQukGmtdA69rLDvJ0NQic2UFlKwY1UCZH7a/qFhvNjm
2QCjYcFwnS/ed4IStyur5KOuSxIlMxefOreWVQqbZd3PnkE8WNh1+BAvtuUcF991YRef8NGuJu4M
VXKrGjZmXuRhw9eq5rx2ZraPsvfqR+Gkglu9HZsFuFr6jJzBjZO3F3aElsbdpIoHc7DGwJ13fZMp
6k/9SdzQEDny6Q8FLsNmDgHpRBjEX7l76JumrgFLdALP4FRN5VboId7jp7VhOFLY+yCisf/O+Whn
W8u33sZZfxUZm16gceUOmjaoKG9wfwaZ99W6dMb7cWiHV1cEuJ51iz8qia8UAQirXA/bZ9a3zzYZ
SUqnLI9AktPtTM4an5E7JuRgv8qYKpIDxhFFAar/M/i8HLjoeNuh4Oa8M8CYbqS7kADO/bm4b2e0
N+MFLf+Sy81JshenmzC9jbP2sjTE+5jhHAayzKhLASKQdetssydlZlplZQ8AgEAG6yd+J1RVFpuk
7Tz0E/My69G/WNSP7IZ4KE6h7p0tA41B5wQd77tA8leeioOdCYPmJ7tC2bCdMCgOnvXQw5P6DRhr
OndKDSfptM3N1HuowaFffmm1qI1V2B1XELs/8+mq1rniMQOHNR40fqTbIdDmJvET/yZvKJ31VUpw
dewq1DKh2G9M5X0zcqoUA7oaCqW8asXEjRpIJKh4Fr7O65kB3ml4h1+j15nXu3dV6ZiPzG7bo2mC
7NJOaXjryCF9sz26e53R6tdjlsy7Yc5YN4GyOnqsMZgHexWTPmnmo3Lt7wVzmgX1bWVXgNOLNLBu
BqLmBxU5/dZFFFunnqwPKCP4FBybk9znjxbG0jmOZaI/e9uI9ewm48YBc7CxrfQl+3+OLpyBhBbI
7VF20W+nxEJaC0S4E4P4WfruXc8E7u3Unn/5KDYnOZHcZgFfHYHbZ0+LjZXOzqfpjINbd2uSKKyb
2+J5cZOO0wRpUlm4xyydftWqYTBi1lq1Qaf+eJ3Lx5HpeU0f+vxIgMtZT+ynVoTMxIodPtJqcUyC
+UoMsur1lNGcnOKt5Nxfxnjb9hy5NHM0NNWSG2qjWuz8KRAb22aj2rdzDRsB6crFzlK43ZYPPpCP
sPZOjSecP6NDuLmdeq5DXWItu4Sx+3cGg+lhDmyMarFh6ofac+4n8ZDb6gdIWbtq4o7FFKNtwLyQ
aRBrV5bN5EWK7YOxnmovczeZnkjHhLKkZWp0tP+p+zp+ZcYI3gkX/krg4eOvHuX41hQq3VcEaEj5
ESNG/zHVW2y6lgVdlq1bOKS7fhD6T6IfVZUdQu2OF5MDitwVEUvBOoh4SzhzczTSSoEC2BaBS2Zs
SGr5uxoNkIiKrASy4py80c4zc+0gCEm7dU+j/YJ6c6WlnrRVoqHEuJqYsrlio5McS6v8AKyXbagL
fs5b600EdKlgoh7O8KmaFzzP7R0LaEn0MEKxEll4CojyERg00TeSDYX2NpEUvw6bbzPDEHEopF71
XBY/qmqxEaxGdJWlcc88XjVIC/mTm8ZdM6sVh7hQi3Nynajqfk+epZNtlfrtufcigbruJKcGw9YR
Csi4LwY94mFKy+eiI0Tq5dTyNumMvmTPzsCMS2wpXAdcreWhhJtLwLvIcG+gqgz5rik4X7eumvy7
qE1HhGghT0YReZyLcD4sOOCfFBtSjPZtvqPfiJIWYgZnkS0sMVNdbZzAEvQbBFBO8yTe5kttbRbP
Gz30JBuTezPXcuX5GipTZrvYa2f/rUtQ3jNHRtmmlMurXCQLI5hREnk0jPB5ztiP6rDODp0Qn1nM
i2muZzYNrZkXFp1p3bwvWdJjn3cqrALFFNP8WfcgmzwhH3zRDIjsjrqL6U++hDbwpWnAEjP17N4A
eC3bIm6bfTpG1+8QvHhd3n05An2tbYkBOHjMNiwIinXXq2BbLFn+m37h5pzVaQgvLsxHvW4le7/G
0+J+UbVPmLtxd3WX+tuc69qxqOOOTR8LqFaXTAaxcO9oyAkuxnb7TaA7KPcW+tyIOW9OgJ5OS768
QNmtDks1igchLb0O/LR7IJtd7mpnKdZzKygz5PK5rrUKv/KBaQNdkllhkfae7CtmjZYjPkkTaFsl
/rgQcuE+9ysB2xwlncw4/ixq0yjpcRnY2vFzTNv6Pi0L9xtwALA2F+m+AOq48Edms7dMxtrHrRev
NePChtz+sNGTKG6XesaoIDMeJ/iF1HcPIGUyMPW7chYJ4fUo3HSejl5kyvaNl4YlX+3GKgiud9bZ
95n8R14NeyS6aj+1drFLplI88Cm4bptQMYsYBRTQGf0DQxFACup/9Sb0VxZJsz3ybb4VdhK/Td5s
Hwu7b56LnicEh0WBnVJTK25Z7ERzZVu4NeMa4Cl0Yx+sCVRZFmBZ2fwScWJ+j3MxPaG999TZ04dm
oqK+K4fp29Y6umOKKHiucDAHjTGEopbyEOh6fFjqUp9IAgPIY+W40Z0LWkZGJWlBAnGDz7FeN+w3
qsHQeR2xiwsSNK6ko/06r1rSOAbgLxa+ZcR/DBsZ7jDtz+W8mkE57KKWD5tAot+IxmakzKLrA8xB
Ns9oFx2hmuU9i3r10sYMalQ+eety6DR0Rz/Y5a4qDjZC1SpN5jfGTvRvLsKwOLSNTkEnysZTTv0y
TRlvJsYUlj+QXwjQT3sFJPFPjG2MOMsYHuyC5Khb4Lkb4Hog+nOfEQmYfKWzEbE7SHZswuS+H2MG
TH6V99dza+WRsVyVvG63JfUIBI8r0FR982u2ceImbngXamLs4VymmwawFE6V+E/CqLrSYnqfB8zE
TRPKQzzmL0xJ3dq3radcMrCtilGZt17nWHzEKM591vwomjVgJBCvv/UcArL+bBV3jiT02dFwee9B
pn83dY4qrSSmuFqw2oqTn2LxWQhTDfda8wbZONRe3Nizsm6iUHF1Ztu6bWwFKM/ziiN8Pkwj8RI5
1/caLyx38u0vrq6oR9LCmTJ10tlaPB/rWDOwGSX03q+4AI9SDK9RWoZ3fts35yophy0XIlx8Y5E8
scggOd7gBk6AFMerhRTUammSr6BIqtNQNfkJGwZ/dNBJXPkjbNFV34lzntXIKn4HOUpG4AoZCVT+
BHFMHvqlFBc2P/i52xL32UAwAYfO9fcQiZTpY+ncFnnVyF/uaJd3PHOgFuL4B3YGRrVEgvMJJVaI
pKKeLkk6uWklUikiB3C9jiCNW1vOylclkzns6NAv5HYigL0fDJ1RkWnYq3oVYrpTGjZD13qwvpVw
GB3ntNg4amSM1xi/JtavriJigR1pNQHP2jtL95gjn6CGFE9Trx7yPqq3dhWNe6Ce9qd3NZCD9wqu
nx7mRuU2GHJd+1YP1pfIx2aXtGoyQF3rZpumYjiCHRkh36efBKzDdVHYOHcdn9RuZOxdEJj5FC8K
WWGAVQRbbtiZ3rG5bYHC9fr4E6pNsYuwUwA3y6ZzVVZcLLoAA5PF6L+JVc0cb+OcCLRT7JOl9bbR
nDfdDhsay+glmNZSW1waHfxafjOxupy6U0Aidj77cwnIK1RBfD36s4cYjf8rcpcXBCriXi2T06mu
KodivLwDW866FDM/RMD24AAx+xFtF18S7fsPYYxzuKFA6Z4WtCuSigw976MsRRVP56rCpo5Hl7QR
KZr4aiTv8Hb8Zkvs3oXlFN8LnwRgiX4MxAQEl1PnP3bMRhWxmggfe2xW4hGhymJRr4Yyt0MMsWRP
EJZUv45seCMUr4416FMdLdyhmMz3lkP6pxVItXhl9UbJ6HPkjn5QQz1eYvBIm7QhB2H1JlmPnMrr
bAr0aShpgfKm8i2iRHQXBcR6s7kaSQbF/rYTs3xuKjrLu5HhSlhdvnPm8Wq95NdaqOojjXxMwL7F
8zzwkZKi/c1tliXq4pChSRfipBBKnpyhC/hs29cQAr57Ph9wisZ2ILPB2OMqxOI8BG5adLID5eG2
wY2Lho5LtPBgOUXsQZ4lmfhh2y7J/E6Oo10HLbFmOIrDKtRXSrmYmfUaHw+FrBlyxjxjduzG9BjI
aV6rsn8qDYJTnzOxeqPF5hdO1MHxBv88KjIAK1UZdm+manlo0siZWGg3tp5PReKAiB2m9Dmsi98c
wNDLS31dA1XpYz+H05Nb9BWnUkpc0/dwhOvYeZ8Brp3VNGcM9nh7AqZ1GJNx8lKaFP7+gncj9KZ4
F9uI90qHNp6ORVZ7vAdM9n7wE3nFZ8ftkh+KSPYLhQinejKUFI4ec17dAJKNod7x6kswA6Ax2i8R
IAqsalh6bUDZSKVLtJGTFv4qZaewicySoCFbskNANYVY25IfWbd4zhNBTvEoixSjh+TrpMkvtIKA
W3QxbPIxZCIAL4R7tQoPCxECPL445qYaxc4K2W+kAytcO+TAzhPrUPRN/Cu3NFsC1LGDY03NMci9
aoO/At90CcTxmBei47VqdRO/GkZagIXZmZpOHClD6+74IdFz6AY/dKdi/DZRcMplwx2bzwzE8Hrh
yp1YiLZB3vDaD2GBRyHBVJTrYT7lgwGdn1TRXnDx2s3zgFw5RVcGyES5U6hTA4s7ardKttU+9VP3
aZQ6f5qTCJiCV6dXRoVcuS3Bymhks9MzoXgON/u4cT4GmvDuZ/CxYLMFCeNQ8d6Sajeqm9D5GVGp
N/bQa2h7OhJP0RS3r8LPcGAS4EErbzsko5a/VWthebC7vjk2ykqflc+M7HRSo5D0/bYpsZNZMs1/
QivNLlUXgerk/f3pJwRUs4GrIXTwaY0yTixLtQ743BmWtY+trxy03KP9Mxg3UCOB+kzs+tLpAipa
HC3tdp+hcd0rUmxqHgYBC8Tys3Yt8vo30oL8GXrBcc62baudlDuzD6hhsTLsGmQFSL4ovQoNl2PR
x8WnzjO57cepey97LhUASJixR/9bQHakFjOUO0YIHC2+2yDLt1N/iY2XnKoelVRgTZvkcI2wyDHm
1BHZh88Cnws73oRuNtaDif3iPve1uTgIWCioVwVYKBI9esF1Oc0aM3yWULYAKZ/Yx+iVO19y+WPV
1lNUMXqb2HaWu8BllCAdiL4TgTepFKdVb2AzALjqHdS9dPrBTV4efKvzdoSH5z3gweYwGLoDbNxY
n7kzjgtGa9UeKk6MjVpazlM1Zed5xPMx24Kq3RQOfWho1cpztEuJm+OW2zKU+pHEDUQqTr9K/DD6
MKS5+fU13DTH1mKgWCiP24KJpB9TQKF4TMuIu51Xxw+CWDkMfjBtN71M/X3vjQVxdW32oVk6cBve
/NnQArEjE895AQeQ45/oKtuB7jWPZ9BZqtCo/9csCePBQbBWep46rOL2aC+3k+mo/6TvdA/kFQSw
zet3FI515/hq2HH1cg5j08Vfdbi0B1f0xXqppq/BpVavq4rkTwlnD3/j1O5EOta7kXrZnYvCBb8q
kjuxYM4tFANuAfh/p+jewIWKBy2uRKv2+Yy8mCbOfoLAvZolaewhckEspGG3XWTr4SelHKPqBv3e
1CPS3PWwncnw3QzSCo/+hOa9SqbmV2Yp/5eaGzaHla6rG1i/zUY7Lr8PSAFR9FH0V3iy0eWWtUN4
8FIyNiF1KNuSvmRoEJ51yOIo3SZRb3G4RuVWztiQjeP/6ZQFAOqK/kLdAdcTZ1BLRMqbfTFohNA1
+J9IC2w2W+sxsit1urb7PjqmiLcQ17MVQRN8Cb0rbsKMfd2oHf/CJocGHV9/MFk4Z7j/1kmDEmRI
gSm1loCUNwSDf9jGXe1S2vPWie3BWmorWjqyrIf5mAXpTe7i1s5hpunghNGSYFue5u9eaYFerMKa
Mi+SNjGQl5OV1fWb24OZ0QTMtj2P071kBDqmZP7XjcaBkqdpdOuxgTqPPPq8pLoRnwPu/zJbNsVQ
gQqM3S/2QfKBkPk35j70OOqL98Oou42JpN4HXP+OtE2Ik+/M7Y73b73PFw6/tCkD8p3FiElZJbsk
a4MPtm/TinukvTIFNt9AU1BRzmm7ThokEx7ANbQy9JIC72QNH2TFyiX9QmyFgYTp/5YRMVtzGydl
Rpv1eqoqPJbWgJDvl+o6yXnPgABIQsAJAjUH8ZAQS3wNoc/xPtYjXY1pWa1TbX3zkk8UODEOpjFd
1C4NveiMqxXf34I2ymmMkVZUaufYxRuCV7Q1CInreXAsBk4rOaHcxdvZ8hiYitr+s8TBS0PE5UXn
Fh+pEMD0xesn+5YscbML8oSZimgbwXlJ6y6Q4tXi4d+jXMzfNAsmmriY3EPkYCWJACc0kDw89q13
ElzCm4jgRHMrGU6OzdOxVEu9idMFildMOrC0o0e4I4eFVjwSWob9HB2gzGBzjvhFXtGxynyfFSSp
GQ3IBLSWvW1z6L+xZ4/ryi7tGwReIBR5Up9sj3NoHVx7deQ4e/eWjQOoQxEC/EVgJ6u8/Ti14g6w
pb+KivinqHO4P+ztzvC2l3Ui0AkCnVSHgBXGAX8tQAPBXLMrHAgBU1K+tiX7cU7e+EbCT/Rw9s9M
zzVEy9Xkd95mpJNmK0uTvKlypvkD1RCjJhr+0bdc+Yavyd211/FiGIZ63zmoz0hi6rSQHz+kgLh2
xYR5NkkGOBsjjuFJFdVrlnjlo+UStOXuPGPUQv3O8vo5mCdnx3EBA47Ny6HLbO+Sx1a1w77hveLk
BOCR+2yicCSw6qwEeVUWNFPeQ5EHu7yzMwgeq4k96ca/boX0EsgFiGuGZ7kUBmtHGyA6+x0vCRyk
175C23pRWQGkIo+bF6uYQGOxI7wDEM3PuquLC/h2YBwKfGS71O0mdMcaALiN/p41+TnM6+W5YhI7
0zf9MAKp2KRl/8Ppwl05iHoGQ7DwIU0mgEQYd13sPSvNxEhDBjIz7DXECZoyuny4qSEEnsMC+aYx
iJP8MHEaT1JgH+7sPUjt99jn/bAq+xjQMcavMB9qe+O52R+An9U5qf2eeShr9m2Laxcch7hM0fhJ
muRXC9biZlzi+bVDLN+wjx12cwS4Lim7gNEg1rds1Kp9Gw7cUYhHQ1KgHyei9ei/nFjEogGyBYgX
a1gywSrLWCoWta7WstUGxjDvooba9m9qs4uz8RN2hwODrW0v8S2XO8M1BbPbY+1nxd4fArUJZ3Si
UcD4qAeZPmHvG9cj5xtTMy6fofInsJzomW2ZYAGvQu88OTUB2ey8mEtrgzmB2G9/uHXvfiXOlZ3l
kQXScFbWKajTWxGO3lr32bwrl1DvfDto3tKxRVPwuCJTxAwP3o2nMw5z8c0pQMi0tSd2hOX0ATRd
3QJu5IXqRC3RHNbPeRkUZ/yiBdNVxQRiauubo5ipC/QIqQw72NPJ7Z1Y8GVbZ5LQkpoIXlSIopJm
YbITJhmoXbyCLrMBBzRmN2jWEklrqPvXBDvXm83ghu+WcKk3oFqtgpDyobTu4xd2wSGjeZ49jrSI
XAIQ9Djr5+4dW7ezA7fGxUQrbDb8V/o6elIdXBwRN6ZHtFxnKDZY3/Mc/2uSN+ZsstKgm5jihiNr
eXFkbR0d9vb73PScM0wsomd8wgjDFTH1CNqF9idsmjc8AZcedjsIf0SmPHipx5fKQ9wTKDn3ZvL8
U4TBfN13mOfYusY8KlX1nYop32ZRVlGF7F0T4xT7PQZLZd84RU93AoLtXjpZ8uxcI2C2J+Izoln2
U0iW0DamsTu7wlzaiH7aBt2Un7hwVA/LVKidRbvZDiALfQQ6e00saap1e0grilzgxAVotT4SOy0o
GzeCnHwo/K3E4Khu4uKWvCogkj5kNVJ3DpmOFDHCh/BzRaJ0r8lwxWr4oE2bscBNgreTVQDWvUkm
C1T9ptpykiTbrsQ+SU7D3fEs0AVJq+aubGSDt74Kl++wyhWPwNXQUSbmGLVRirXVgsxu888gI6uL
uyySpexUbQLVBXtf8uvSDQQCOwTlBdfnFY3Z/qTFyD3otHoMp6XZWUrI//LLEc6mTnwlpoBSo2z6
8Ee/viXXFH/ziptusYJg1AEGWqBVEqHqaQbY0GJTPCAMz29DxVnA9rU6jLn3YszUrBqPLzKI8Fsu
wjE03HDHgzeNeUDNbzN38ZUrp+RisZfZL9IBW5B3PC180E5pz48BHDwNKwRPej4eCojhtVIFKao+
RfjnV4lmzgq6eNtDJC7JyjK0x9d/AGEniMd15z0MWWxeKgV+BxZvHJ2CKVNHzHv1Rs8za09bzrcm
LXxe4J1/J0q0Mvr68n3UBzwwgxfgAmLvzi6Qno05aM4G5fmBpUYCDrb8IqcSbWFFRw86NuIwDfDi
UraHWImc4uhHEXnbwqn2g4QmF/ZNdD8Z/Q2RvjyKaiDMK0cfsH64rGaubnfUSXEs4x/nvODGLqYq
fNQaS2Tk1SgrJTDHjDUmWkjD9oh7z8PkkSdIBPqDHIEOdWnt3zVDy+szUNc5jZxHOtkZyiG/tdkm
sJRlVCfwsFtbGiGTQ+LjpuL65lwRz+Wh5+MI3pbDauwCOkkTkiewMtpHd/ZpmuJleWtFdC3hXbSI
3kDJ5OKa8Cb166/oOkGXxgw/vjP034Xuo11OvRcwOegrsRUOewTM8ske5oj2F9Wx4II1m6ZYczxp
z0jWoAZDzCWnziNjTWEoPRIOMAE185d0mu7UemQD3EDNr61nHATGUB2x4ZAF1+LDhx+RpkhOAA47
F1wbPeJQNIO9i1XiDmRXQggLDwddduOG0q4e10WNnJbjHbZIT4uQQJmf1xQplOEE5wlqTxfkNjWI
Qh1rHPg7LYfgxhRLvbcE5pl+sZoDHzym6haxvUu9ZBM5hX/KMcBuGO84jbr+vcZFeGgxzDwaf2l5
tuhGhJqQ7tCjxxsYn3xcvZa5fbb9l1DYj17ujpu0mtV58dx3Z3AhyOe8VbuSJQUGS/+xJ0B3zroC
73bH82Fc3Ni51ccHtispkAaaMeaA+uvG1PDdCsOHBNWUmcuSIGvZO93SbhVvxkyStoGxzd2GBHY7
tzPnfVudREAyQPbkQwFp9uAeyvIAQ8vG6d2nrEVd88ngypSD+RT+S5b3HIHK7m5gavHgwgOysCpx
hy2+lGrYqQ7FsKuDpr7juZI3FLItgKMWj+Bg3NLFV5W/GYFIxHpd/eFlA0nhweq9leCGikPRIVrS
YP1A1+OW7knBWYnFaMoa8kcZQRkLv/mj5MPFESjURi+kVAbVEKtKwvataZr2Yrd0OEbGz/bRPFFO
Hit3gyH3k80/a0E4m+eK985WdxGg9bqFtkAie42fxzvkKeAA2Qcc9rPzq588c25Z3RMqYgXUCpzK
OQ7u1UA50WYU4yf9aPaedL2/8wvV/1BMpI8iSNkeBfa3N8hi14BafQzG4DP2fMxsDQoCC7Tf+HnF
lu0NF9UkpwLbgunm1yNeENVTmTVotD+72rsKcpQg9w2Yxg133kwCUNHUtVGRRU4+oH2rmpyKT3wt
i0NvyejBcbviUXFvxCTeTQj3SNRHHqpv07GnqIuKC4Qf8yIKB3s7OjYO0lbYK8+zys1EaHel5hIe
IePbeloIYeIErLZ9xJuvC9k40cYXE4dLpv1kxQ6hHwQZ1Jy5oxoL6GHget0xpeZiw6+Cq3hsz1s/
L/841CVuYDrlX92M0O16vfVpKPRCbJAdiUP1aBgs71iwwZyyw+kX094H7jKN6EoEhmbTadP0CEfj
gFchTavf/OX4SFcTsY5rx0iVso3y67g9TrlSq7YxzSXm2DnENVBMfH5sKNirOiWRdSw4tKiwyHCI
v2VueudS/LwRBYFZlXCD8iaaUlZOOIc3DoUmDFjejIuYd5q9gJrpafrAJIWTqfWa5RgEA3zj2M/e
uhDl2ndYOrQZrwbXHmlhBZi4zpMUZzMyMATdpsWXM37QLYm0nOUeMBEbdD+pkWmqDqxprHWWEXcc
hJy3WKd94iMEJ+yRfqGlJCkZ0PC06YZO7p2sJY3ezBQisGs8kTW5T7PMf8EGlK5Nabw93hZQTlA8
1sj9MTGBnlc/vnoCMjb+Ys9qz26nDUsHDDasCRT3i36uo60/eH+ioB8iNqTTdL3uW2CrSEeRmHE3
1TgrxN8QZzIYXBhzqZ77o8aXHjEAun3X0GcVccqttc88yXpUvGE3ejNnaiLRpSSlPS04cGwLgTuw
anVhLlpXxS8J2uxj7DuQoNqCbw6wEK9a5B7bOkJRwbDxW49T/yfSUAoVbF8rr398hNk93huqrmd/
vv7pij+tKNRmkCzzY4dPN1AIyIFXTqnNAbxOfKDdRQzjx342gDJXVcOG0s/VuDHazvYNNtwbxVBF
GyJT26rldUvGzcsODdVOIEwBmiU+GZU+cAACZ7o5s8RaXjVdCE/8u5QVdLG1LfrE2qo+nontYUDC
gWj/tnqclwhy5nemZcItIaNDYDL8aOSVdaAGUvta+rznFdtAsvPZW0svbcprPbq6hVvCKzfcTAey
BWl7k/XoPaDk/a3D/g5YiPQgg6Tu0RFZQhfotJOGDHLNqhRe/TBYziv7bDKRykGh1J4+qpDJktcF
gSbGw21dzM0t9HB32yyFgQxBPYDXJOTZOPOKSYIEcvkiYdMaKj6v4A/UajxoSbJWTQ+zRrv4OCPX
2vtiSPZYadgokHFn8yOHj1ap/tmBzwVNFZnpYiQOs4qyofVShyCXJc9ik8zYBZLm1WcrvvPC+4AQ
AzPetZLEXrC4Ggs7DRxkdncUvmwjYmG4Pq9r07JXvyJmhXdTsh1bhtw+j3HpPsQFyqyF1/7RrmvS
aVMQEK3H0ooZskGcd1nwsgQnc4Xh23OFOOmRqCSQ8o+lv9olHTi0dkKMnItkv+265EPxWlzlA2IF
Grva8/CjzKlRQaDBsJbAAd8DssMtYcNiu/JYLYsZJLUD9q6CvBGzXHDrUkGCN2ZqXrkFi/1AJpwU
tB+GRyMEn5uUtrlQpNPB4QWGE9aa7jxkbvswGTzIVIxlXn2pJuK7IZ4qziPEMsdB3fHzHOpD7fNr
KyjuSQIXAL5bFm/4yV+9TnPkDAU1xgkVwjrALACkF+cTt98WeqzONksxgxKjgHgVGBKxc8xpbk3w
yTr+oOvUWO7jgkEKU17SvFEN4+z9Oh+fstjVvFV47FqHhSqbtIWdMggZP3HUyXFws/PuFrhWZM9q
FUlLXWEISVtW+6WT/neVdlRrwuxdRSHOqX/dWf4/9q9L31cETZXHf/7xb/X352PCmPsf/xD/jveN
uuQETjFUNPiE+u1/++Vd6cjAcSVbINexxV+/fM8Hlhv3XF2IPz9HS72uxPzrX3+L/78RnW/hBszq
0tGusv9b6zo6m9enZqguYjnP/ivZOJ2RTSby+L/8PvyIbD9QynfQq/Fq/fWvUtu5wz6qsiB5fWbz
hopwVlDZfPq/fRfnr99FGXfJrvGtyxj4T3wyqycdI/Lio7POjPJy96+/3f/06+cXD6jY8QOplPzr
t8ts7voy8cyFFw+v8Dn8mx75v/v61///nx4vSAGFMHZgLuYXmxoKff5vf3z3r1++RqYkh80fX81b
L99X4eZff31x/ftXwDWr8ub3f/zDd2yXX/c//XyuD98//flJE3skzEIDXffBfw3EJRogmOEhJLK6
BmIGFqPFt/u2WI//+jv/3Q/uv30uO1yWvEmUuVguDNhN3f/N3+zvvv5/knamu3EjSde+IgLcl7+1
abEsS6Llpf8Q7W43933n1X8Pe/C2q7L4kZDcmAFmIDSjMjMyMjLyxDn25cCKIu0DUzZYGLCWNJYH
v7nwwq4cITOR5ImVySZ6v19og/mt+THky99vOSREecP3fV6bFZ1e3Zt1A7PrXK+8hUgXxBkKpc1L
AzVPz0VrSuWzbbslsEPovuq/1k3Ma7hiQhHGQKUdAarch4xJH45gMHZtS0plf5UAPGbcYNatbQxI
EeKXDTQJED5bkeYY4PB9fVfpG061ZUK9nLNcSxxtnHc7gIqMtnBAd9OGiWW//W9Z/t2wZxsSwixf
AShYPoOazLsdjxLrs7T1/fnvZ9/3YC3PgDaVzz2JLR3r7vrnt2Zo/vvZ5xWJK1M8seQQGoUtr5LA
5H5zBELIQqowMcPELp8rskqi08YCzP/6ldPaumE5JHi2oQufLzjsee6sq+chRQOAzDyK9h13F298
Xp+qxZU4MyREQLuWUjB8VfXs8GyHuj0cTusGFtfCRpcc3L7OZUM4+1KLx1qljmAQn/mN6Q82y0+p
9fH3jAj+ZHv0nZmIhj+bIXS8k0EHs8UbYHa/bmYxlDi6bQNZVzXTEDZ3m04d2osa0eoGyCKI8ydt
hELzad3K4to7NhYUOEBkRVgSo6slG/0ijlvY+7wPGsKXB/Pbuo2lZddUVbN0hxu34Qg20E1rGk/r
qmcJdj/7VNDq+HsGhJPP5Km1mkwMOPW+Lf8Iy2rDwNIs6bKiy6qmKgxBHAFvVszgVDynf9ZICA43
VIqL/GF9FEvOqyu2YasKPTa2OE1e0njw0DbFs9k+SMm3oXpslI1UdJ4IcafrqqHTdq3ZiqkJscp2
Etvv0hgUxoBohFM+SLL9aEBmHfv+Pe0bE1pbQ7YxeUvLf25UCC9UpruSQl5BPeyvner8WJ+1xaU5
G5KwNCPvan3aJcUzRXXTv/NCqnOHpv30Dis6aYMuoyGkW0JgyXw7IjP1y2eqVeEnO/hLj79N6sZJ
sjhRJg9DDuLjmmkLO16Vqa4XANSfzfiePn1zY/EX/evs8+rlQTXZdUeHlMzi8wAfqc8cVpA0rc/T
ooOZpjl7MbUBXUixprTII1Ufimef50Ve4yiPwLQ4P1rHFPJuDe1dU/afPTFnBHpqJmOMvYS0JJ3c
EajF+oj+Tdmu9ozDqlumPsdIYc9YTQrpdevlz5UFzOQmAA5sn2Bw49maZs70BzxJ6xYX1+nMoLBf
wiBPzbTCIISYSHoEECzlt+smFjeNw9uoY3C+aOLF1zAqlLkzTKCMqQzQwJZ/l4a1s+7WzSx6w5kZ
wePY9sZkpZiBgwEduBuo/ksViojo0PFS5mN43d6818WlMmRF1g2DdbJUwftK+Bho6wyK5zp7ij1A
BsfYeihhyO825m9pp54Z0oQ0n2c7enJsDNn/hPmDpj+uj2PJAwyZsoRiUH2VnXlez1JKGXyZguIg
n9cQiAPDjETQxgiup4r6jULGRwlEkzVNCJthUE3GmDrZcxF9ArKhF/6BcwBRku8lrErrw5mn/XJZ
Lm0Jw6ngcgnp7suex+F75v/jIJTmAPxXQB4mKS13H2iOW7d47d8G+vKWoqgOGluqNq/f2QTqLVX8
ko6yZ1qXG5AI+SMPg/SZrFuZf7cwLl2mbETq5Dg0bAuHQqsAfDdCKXvWtXuDlw24eb+Nzm2i3pb9
3+umFqoW1MHObAkj8hsjodaHrbyHZBLOg3Z6hjyMNs6fdEfvWwnAHTDP/m/HcYcYfFm9Mdhrl+cH
2JajObKqcE8QohJi36lD+yRVxXuLJ7Vswx8XVuzi84I/OoDpK22MZ3Hwh7AET3Ij+feFuZHtXm+s
y0EInmg7tmLbPVbK9N4PDpN+1+p/rq/UwkAMVcH5dHIsUMdCDEoGsEX0bmTPP5L8j84HQuDwYHRY
N6Ko164HkY1KKjJfdVCIuXTwCASaXkO18xz/ae1+8pwbWk92ck9UbaV7vX2kyyRwvqwbXQgZ5zbF
s5bOFi2FYzp7tpC2o4s3LpyjD8olyV3PeXOuYlzYElKhyHPUSUOB9tkGF9bDYqVDE6uM394xIoCj
Ou1vuiMbgjtkkwU2zGBTqc6Xmbe+P0gdeiQGrTPTj3VT/6YJQrAwiEaOaeAbDmXtyxWjQdvq5YYR
8eqHeOwzygMn8x8DkdX951L/bGjesWtfA+NuoAs0HEBA6vDdfHLyj7xxhB4YjE8JLP7DXRme1n/a
1c62VNmScSPugMb8n8tfNiRlI0mBo75wGfxWqa907v/zexaE4NX8Z0HLnzPn6Te/Lsws2DIHJjx+
f6XQGxUfJJ691n+/Ke42YYbmv58dJ5VngrCTsWCBk8x3dMMlxod4a08vWqHbTjXn8Mrr56WVToEd
BRl47QVUCF1aUPSqHuTLHX37bf+XpNL36NfP6pD8oQB0HozSBRX25EfJjWkDSuhSHrt5rL5ZH/u1
d5gwS0HHYXPQOap4K41zb1BkuQjc1vlqmq/RRpVj6/PCoHUUJ+IeBKtbIe+Sntq3nloWkzkfV5qs
8qKkCnGkjMOCxiQD3Nl02w430bDhGQs/n+9zV9cdS2ZTC8dWmAF18STFewH8l+1M+x0/XzVNiwMF
YUHeLS5dghZapbDk2nqp6o8VoksbUXbp1+uKrkNPpFLakIWdE+satK/j4KHucT+equHta0sWTsyj
pKgT+YRDSilyo4ikxHdNBAZUNs6bNz5Zvq3adFhpBC9N+L4W6LTQSZb0EqJCgBxeKW1U+pbm58yA
LqT5MPUpY1bZ9NCAjPFvsnwjTZ3n9+JMwDtNBdpORbFM86r4Rhcgtb8m912n5VYE5cZuNN7hoDRK
mTK5AhHenod4FroKuYiQg6QNqPb/dj6qsPWth4froMUFRTPxTdJtVRZfgw2paaQRkK9LBBr9E62F
GnLG6tsd9cKKsA8UaayaStNCN4RRGvryN5eouNufj0I4Ank9hJWh4/tNddeEdwDW1mdpwZEuvi+s
Ar+c1DbUQ3f8YiGhUG7E6IVF4LhwbMqGukMaLQTR0EBjmpaIxM2zg4p+zAduWFK4UQi5Sv9wUc0B
2WvqVEExdOlJdVkl9CZgRG6bnQeyM3ugRayiBB5tzNbCtmBH6OwMS1boHhfCUhoiekk/XO2m9iP3
RJo2dGejnjf/WGHnXZiYZ/RsW5R5EBHVy9qN6b09DRkYZRveSVThJ/nJiVu3rg20WeCgBiGXArVb
94cl89wPZPATiqnbYjIIaj2AHkStwAjTB1FNaF+Zkm88FqrVfIoKo72RpzCiQUk27mqy7o1K84I7
Anr4ZV4YfRbIk6xLSuWeyuFbLH1bH9zsbeLc6vzD9duRKYsLm8mANnqkd7hyB+VLNbklklIKHcbd
nWO3R8m/W7e25Cw6wt6Q3KoARsQnH5vuLVo/7MptEc5SgY+Xxk+t2HppXXB+nmIMzvg5DTJF50+a
DN6c3KhcWIC8LjwM6c++L3cIi4GWWx/Q0uIYBu0XPMoAgBHhO/RClKXdD5ULqcpLZfr3vaFtnGtL
c2aYVLE5Fdhm4pxVWThMdlRVLo2W3QvSE+pTrDQIWESIFq+PZskZLFVlOLSnUJkTEjAfVKccaXnj
0h+bg4v/Ro/+bW9C7tzQQ5lYyidkkI/rNpWlKeSNXyXv+zcgCqEKIp6WHlmMprRAgCA0TwGI5eQf
BCpOPva7tvvaR+1TD2lD58DHH96mjn4qG+tl/ZcsTfTZDxHhAE3ZVwGYvcZt4Mw3u+eR9+28/Lpu
ZCmYnBsRphhJjhpiqqpx2+YwSZ/i8d6wAPRDgCe7UUA/98b+Xpxdbd5vDncVRZ8HfRY7wxiy2WJk
UDJ9QFXzHHnexlGzZUGIT1bmdYoOU5RblaBlJwNy28Hb2GbXdX3LnMkBaBqiBO5w2FwOw7EcudeN
sXZr6YkOnZy2olB5csrvipbd6t4tVOo7hU7qdyzWmdV5v5xNnmfVaZaNU+0mA33X3V2mf/FQ2JoQ
qgEx3Ca7kmaVdZP/wkDEgGwZmkVioBk8+gkB2aMDG8mZoHGzBAEf5S7tvwfeU+HdIAWQBnddSDed
9JM+7o2xLi7jmd3572dj9UMkago/xG6gfwLG/dXLtkrLixsMUJMtWzYuaQs7PcibupcKr3Y17i/m
xxQpFPW0MX3z9FxN3zx5tsWzLBT4l8OAPxNKByIKurAdEGu0Mpxns35S2wfFsfZK/U9u/VD8T1L3
GhSP6ZvxcLgpgAZaWAE0gOQWdpsPCelUauwFVEZkyGzKdyzS+feFvWZHYw/TCN+n75SOGr3duAQu
HQDn3xe2Gb0vcRLDPOW2I5VrD2mIQ6n7qDVYSrNP53bOIBkDV5oAGq8v3JL7nVsWtpoeIHOQ2Iws
R2J3Mrpdmm/kHvPciJ7BwnDvoSpu85p26RnKCMNOitqRi3S8Y36xa1Ic9D3/fus4LFnmBmfpBtm3
JdaFAEsDwYr02lVOkgYFDsyd6wauN9FswDEU+X+HtOBiE/yd9K53GBjo7rhRYV4n732HjbmoRacf
6ZouxAK9T4ZYDfza7VHBio/JrAC/cWpcrwbD4JJC0sm92hHPJccfvA56+trNQQI0B9nnNDzG8Ubu
dO1Vl1aE/ZLSw1y1ulS5qf4t0j456XF9oq5Pc77vIOAh/2+mhMVoB430uTA4IMpvvNKRvdzQ+0Q3
/0Na347lo61spUtLyz9nZhaIEGKNGEN5DuGFW7Vrd6SHX9KQ8gBj320szoYRRyilKJ021GNi1W5Q
fEL93YFBX3lZn7nrSMN1EQdQKGnJNpWny93oRVFJywX7HZ5fqUGpZ9+B3I9Q+EOxZyOqLQ/nly0h
tsiDHUCTnJKhNDeWykPSKbI3duX8cy+Dy+VwhOASRbTdw4HC6Ym2TITAe2vxkGSoO7WBrqfaupIu
ZAkX9kxhhQZY8Hwo0Bo38F88omUo3cuFv6uVQ2PfWniilHwoh/tB2dhQS9v2bNlELELklQP/kE5q
ykMXf1L9g+7cNFvg6C0r6qVzdEZb0XyKFbK9IfruRw9B9cJZtO6CG25hCqlCgWRE60Da6wbosjjI
he7tN2NB56LILy83hUA6mCUMISNuYUP9glabujGE+d9fcTuxNFG1QzN5dckQhq+DB1PFxhPs4vdn
4IEKlka7gp7kuZ7LsLs3Lnqn+yB/nOq/19dg0YCqWxTCeJiQxQcLKYLkry81qkfR1+AUFV/e8XmN
SMmBaXF7EJa4GuSo7XqldqH518q9uhHEFn/92efnv5/lzDrPnvY08HlZRfXsTmrT0/rvX9wItBjz
0s1peXUhp/9ZG+EwqFwLFvNs+lJRe6LacGyhMlu3tBjA5gq9QwFAvbontrZcSjAHkVb0dHOZ/kkx
4bytVNSem5a++WS6XTe4cKVjbzgMi+Y1lYxMCJlxA5N2ZOrofSfG3aj3+2jsEJa70az72PrYp7OO
HISL0obdxSnleYPa63wVuUKI0WqKRAvVvD5GgwmGQ717zNLvtnG3Pr6l6DI/DVKENXjLEj3bR4Jm
hE2aomXMTV/3jmGs3sWDvmFmyQVVC0glVx5exsU3M8k2WrrdtcY1oTBFLau/ScLJeYdznBsR4nGh
S10jJbMsD0XBFl5ECAfq8ntOW321kXpcY2cImee2xC1rlXBVRBa2sqfA+wwrIv3op1FGKVp2ZeuB
8k/D/09klC28Q5huHHDL8+kAtJoreldvhFCh0unH27Rr0BA51e1HWJO+r3vGkgn4HWlmM0CN8Zh/
GTVgjlRirU5bl7Le7smD3Wz9+0sefv79+e9nUSnoQ1iRdb5vacE+MSd4fh6t9phpN+t2ljwcLBqX
BBJg+6qYm5SWTbt63rpAcW/R1oWkkFtp25/WzSwOx+ASMj96OlzgLocjjzXqLxIsrNwjdr55Qg1S
VXc1Nbp1OwsZKXGIdxmEZwF1i4WXrh8034dH3c31Ym/CXTcpd315Z4WPanUot3LSBSegU4D7IYVq
lTReiH5SNPRRkTaja/p/N/sq+3N9MAuTpgCVUQ2Tg4MykriL6H7v0NMbCNzoBp+m9K6Z4GvbmLJ/
y25C/oEZih4qjGigrYXAAJe7lUjdxJwh7an5r+Cu4UN7keJn3XpU/ZORB7OUx66IrH2OwjUUU3ud
LmDUGPSDRlPwO0at63O1nIzFEp+Ac13OzbIJR7dNb2jrj1Fq9u6jP9aNLK7cmRHRH2O9U3o5GglQ
6e41n95x+VboBP1vEMKcwgsdxYafjS6t9D3U9OlOSzZ27qJ3nJkQvAM2hcaACYQhRH/By2A/SCgT
d1uvzVsTNf/9LA5FgzROSNiOblDfDtRr6+f1hdgahRBH9WZQ/AZEuRu197ROe93HyXlwrOPvWZl/
xdkoIFnTrCiMRzc0PpiBtDc6qGWce33r7WV5ttitpAwG7fbCaHK180Y5yEcYlQ+KtVffDhwDnqD/
+r4wDjANSmj3uJUynQbtNko2rgoLp8HF9+cE82yeUIxOAR1Uo+tPR0+B4wWGh9P6UiyaMMCP0LPA
a4AlTJFm+2kStNBmI1urFUf6gE3luG5icRXOTAizBPcDbXWpP7pp9WjCTV6+/N73hVkKKi02gp4h
OO3e6g7su/XvL00ROFaN3hdF40gWvi8PvBV2jTq5hvkSyX+NRQfH1Qa+Y/6GGPQNnAkQA6ckQKrL
lR5h/MmGsJBdQK0IGLs+/QJRdGtZ92E3bCz50noYMzGCTsrOiIRIpdRFkOZ9I3Mt+VDL0p6umI0z
Y+kewgXRAvbEI6SliX0IFRS0uc8dxfV16PfZ5VmsyDuj0dCpQuUomiDIr39ACXc/RVuAuqWcg3HB
ngD7rnEFnmgMo/FL0A2uU88obTu6V2nt0k8OdDhvpgKwLDa5TGZIw8VM1XC5bClSIBMVV9VtdfnQ
glVEs2Xd+eaFFx3j3ILgGPXUdGhWYaFHb+QxOg3/+Ok7/Js3fR7I8Dz8XPCHfsxSaAJ1xZXTg+Xt
s/g22mpLXXI5mwspT3A8Ul23EHmePkA5PLk5PKUpujAovq3P06IFfJnnbrr7rjpfpEgqginNJ7dB
8yNoot3f699fCgK8PhkUDkiDGMXlSsM8rTXwoY2u0URH9H+8SDpKb+6qwZ3OjcyDPIv3IVxxutIU
ozshAKftVPUdkfj8+4K7Nsk4RaXDIDT/Bs66wTisT9KSs55/X3DWZFRRvcw4rxyuR0pB05v63Bjp
sdA2wuXSavNEQK2eS4VNnetyojTV88o+7kY3jqB6UGt29tuHQnEO3KCi8Kx1VUkhxxosaBR7ylDx
ScnljxrStclgHIGmbFyPl67ndOhAVEIfzdw3KCxLmgYapOFl7w5enR1kB1bOPO9hhcpsNKvUNNwj
HF/vLQlllVIvnOe2HsrPqokg9kA9HMpreeg2QvjCUl78JmEpR0MGC9Pwm8os3Dfp3530UqqPtrxx
p1o6KS7sCIdrOEhpKStV72pwEA3xsxwhnBHuhuKptJ876dg3rzo6eut+et09Yll0Y4N6AA9Kaigm
hoZC7bWKkXSOkR23HJ4UK3SBDlAUFcON5Se7KYL+K/uMGmelFRvWF856lWdAKpBwsfAjhFAiOUnv
SLbVuorzZ4T2LKg76N+y/INnbDzSLC4inR08zZJXkF5cbpMaDmm6HbLOndR/EkghZ0xMAbFhVLwZ
T2cBiJRnDCmHFVf+S0NRUk9w6bdIZEM/m+6CaSNwzTtAOAUB2HI82SAGr8sillZKdj4MvdtWqJ9q
+s2kVPtK23rOXjJj4A1kD5RfrlIHWRvTvNTLwQ3TQxrC0veibPXrbpkQ9lVVhTHdQ5gYHMiE95Jy
b21VELZMCFtKi6D5HyZMaNJpDD/QCKdsufBC/KUMQlScC74abwyX640UUg5/eT24sAXJcKq//TA/
//y/QePsHAxUKytkjc/3X2z9sYnffq26+Lxweuhmkw4eMZSz/BhJHzKIXfq3V8QvTKiXE4RmV0fD
J2vgI/z5L5l0u8u2GmY2VkHc3tPUZA565oPbwsgfoW4V/VyPk1sG5r+frUOoBHVnzftBH/6QfsDv
+Y7Pz6B5Snbge8TfHzSFbtdQe7oI2iQtrZww9f2eBWEAql76cp1hISz26p0WH9/z+fmewRVnLjpe
zk86qnqGpFjvFlO5l8N0v/VWtXRUgIT9PwOWsM9KO+ls3eN0tK1HaIER5zn4U3qQhl1ubwDC/51t
McbOJHC0CUEQBS77cjDQC06QEI+tm1SuYhz97k6LXp3iplMfIGU8NuqNH5b0SB97mm8j68v6VC7c
2uYEiOALBwsgPWGkha9leYWyiquiVOh0kIsn7X4OkwFstkhqTVtrtzC1VDSJYKirUTUW0Y8mHIz8
wSlcJYX407vVg49ShXgAaqowdm744fzrhbm9MDaP/mwjlbbmQdNhF67OvT7P7rv2JNXPfvJ3HLxa
MXoxg7YRQpfm83x4wnwmpDgtbN+F62XJt7qBzT5QT0093mu6CbPmuFOn3l1fwoVoQf1oRvNDLsdF
UnCgsHZKZ5CVws3U3fh3vvH1hVzm4uvCXtOgNM1ai6930MJ/Ga07Jb5xstf1ISxhQC6saJcLVfcO
klYaVsbxtkfyRA+/1n54aJ1/KjDUaEhKw41X39cIuq9b3po8IVIZ1WCnCMsW7ky1SqnvHUfqxcDm
pOHMA6UaUYeJZjoX0EEDw+rWS8/874sebtMXAwiQzAm2psvve0HaNbyq565hfw/LB9W+r+Ifb58i
ugDJnOW5M0bknEiQpA+1ICnc5AH9PGPY2DFLK3D+ecF9ZSuiSWlMCxfy/a771iEO9o7fb9DSwKMO
3SemkPq1PfxKkqTl7qg/OvWTV5kbBpZCGoyXMJNyp4E3SxhBNtZaZ3CVccM8/zCE8NFH9W6WuvZr
eIOLfuMSvrQjZ6wB/CY6gA0xglKbzpomoE+js1+kHD21PIFPx7U27hYLnmUABYQ6C2wDHS6CZ6Fh
WPhFnZVu+A9kAvVftHatr8tCqKTrm4PA1EFNcBhcui4VtklqpqR0E2i1d5Wk3+d9DHchojmwOVew
ocfSm8kkQGic2xS2e2wbjoNybOmWKZKC0mEWIF4f1YI7X1gQpi1V0FNRe0ZVQIBqp6fY3uoZXHC3
CwuCP6c9Ar9RyRhiJAKD8NTCeY/GEE0u5tf1sSy5ANXVuSOI4xp6qMsVqm3JGnrPL11jcO3mYwm/
v3GzbmKpEAHn7n82RHIHhL3LPtI5MKv6rqmRgJJeE7jYHfNJ9z6lHcrcT4a6dUovLhIXZ8oBsF1d
VZnkvDNjFD/JC2yEhG/gyF8f1cb3RdBp2KgEtIrvJ/ZHHc2k4ef69xdCAMw2//1+R4g4QRdWiunr
hRs08wOVah/i+IHJ+j0r6uXy+0GX936oYSXd1xC2Ixra7D1zo1iyNVdCGIhVqUxam7F0XfOt1PIH
r4hu1weyZWL++9khzOtt+b/pKoJjzfNws3GEbS2HsOdDyaz1XGOippp3o6OEqJC0m7Z249YohH3v
eV4jlzJWLP8mRc2yOPzeLM1x52yW2hwN6syfUyGunnQY+u3DwEn2Zd3KYvQ6c10hJa/qAsLElFHE
5b6TH1Sa6OVTFD1FW5AeZTF6nVkSolcOnkTTUjahw+tQ6Ec3/YSqvA1tmqqF+jG2veI4xeqNJ8d3
ttTCEFh/TUL5FgVFVB/RSe0C6/v64NcdBZTo5RQjegpPRsYU5+kxyPZN/RB/p/1x3chSlfUsOihi
lX4q01BOYnaU1yrKgeQn2XmF3x7iOux3QZFMCEoaLzGLfYR5sdrZITx5rYPoqU8v8kaAX/Zanj11
GL/ojRC8SglMp+xL7ntedYrzk7SFr166PzPaXwYEh3IgLpzI4Qs30qoXC8r2UEccAVqMslaOuopI
k+6cusG47xmlGjgnapg3VSk/r8/68tL++hmCt01yPPGazDmWtw9Wh8xrgfJhAz0/HELrlpZ30H+W
RLx8Fmi9aVRYQhd9Cj7k8lMW3Ob+h80OreUN9MuQcMo4lle1bcfMduoBfgWoB9kU62NZPv5/rZ4p
nDGxF/eZl3FDL3OEGJVXM38s08dQ/qgX6LHd9P6PMRiP60a3xiUcB75qNwUFHk5/50GrH1Oby/m7
js5fUzf/hLNYajWlqVazCQmNJaVqnw0oQse8PlW9dVofzf9nu/+yNXvmma3JH4FKlAbHdPDYqH+n
+qtlfZnlyuUGvrvir059dcY/EuMGKpkNV9xwelPY3Gi9dEmn4SG1clM3J9l5zaA+bDdGuLheBnhJ
COCoyokgDSnRiilrJtbLQhD3mRvCfuPomzencIvmFf6XBWEctmeoUepzVBjVndPe6vneKD7H0qkM
jr7yYaw3Xh4XY+KZOSFkwUjsoA3TcwaiGoZC19sbEGdQwa/hCLEInmO/CE0mrIxvvjZbEX1jssR6
AOCLWB4VJitQDhS1qqfQ/+mFOyt/8PfvQXqcD0UTYlCChIqizUMx1IBeNH8XbMTtDefShABUJope
m4gyuVJyan2g0p+G7m59h24st4hhiJNuCKDk52hAgvKli4aNXbg8BJ0KItQh5lWfcKGm0YBKXeFq
1a3XwQ5r3/hIv7xnEL+MCEHTGHJHS5o5x61ux+ipN96Toxu/vi9EzE5J6zbL+f5onIzwDhWc9d+/
GKrOvi9EyZpuQ85oJkmpn2Pp3gq+q/6NlU4b07S1FkIksRzeCux4nib/GCHxY5JTbZhYPP8Ni0AI
aAhsrXoZ7xHBa6AAoWRvD0ep/yfOboyIfiDrD3T3NkwtT9ovU8LdrONlNuwNCgB+dDvqX5vuW0uz
fm1tXAGXJ+2XGcG3MvRle+h6OUb8b0gYS+aHON44Q7YmTXAvtUW+NjNJQ/sGOeQj0H50Su692t6b
zrsiyq/RCJ42lhmUW/9WTRCHQ4s53W/SOi2ui6kjUaTwz1VDTtoX0sD1hgBfxgdfe7Czj3n50Ww3
OFSWAhcNDxAOgzBQrhpyBitFNyYaCL5oww438ta6L2Z/5wYEV7acyUkij4OwrR7i9Eeb3yRWC8H1
S2M9G/VfVpcc8m5jUEtzd25T8OlS19QhRAHLNY0TKo5efFKtY1p9XQ83S/52bkVwaV55glhpGZkq
fS1HxGzBdJ9CNFy3WCK2hiM4dtqYUVUnNbd2x3PTBo3LsjolSqDv4mzcyGrnvERMk84HJXi2ZbVG
mjcMCm3YAAX1+H4a0NY+9PKTrb6uT+DWuOYJPstqlcEHTNExLkU9jCEA5ttp+BgP7yhyn49IyMSy
Vq61McHDac2yioM2UkR9x8Gj04wDQmfWcRB7A5VSHpzY5kRoTfPBKIoXxe5vQjJLuKXegR4zzmyJ
dce89fxBmbOl6s6/lUE0R7stUbHlmPDfcMTSowSHDBrhlDDs9EZpHm39HXnA+RCEkND6YTKhpUKy
BMmPXP5ZI/y37llbIxACwDQ0qFUGWLBcbdop33/v68LGb0FJgXwgn0zzG7M+Zu85ks/nR9jvberH
vunP7iTfSu0XM36qih9hsIFKmL9yvdN/rbKw043AbNFelwvXz5/S+Iscvkjd8fcmStjg4WhZQFbZ
esN48rX91qv4YvnvfKKErW3IXtw5HsvcxvGhjFCUjr8EQByz4oOUPulDegJ2vLOtH/pw36kfA+en
pp1SxAh+b5jCXSyvob+wUCt0WxAVjX+SK3fdwHKg/L+lAhR2GSj9omg1f77AqMrzoN+G6WkIPinR
l3Ur65sGvPqlFY/0bMpTrGjc9LRbbdxIAbe+L2x7xQz7pCq4I6kljRF3yRZSctGhNZDF4Bgt2xRB
EnQqmUiSV1zz0g6wq7azh+qHV2wJQSwO48yMMIw8VNTR1Di16uqpCr96sPO/Yx3ODAjBKxzVqIQB
hDwWzVmr+Wnm337PgBC/Jrvpm25gBOlwUCZY3Tei76K7Qn2GAghP17IIuu6UCDAUhC/gf/ZRhdDz
jSIdk34jB9+yMv/9LHtQkWIP+3o+CGlLGJRjb3zPSfkTa+slccuQEMWcLgu7wGO6fH/Y1f5nPfvc
wdo59l/esSykDyiMEJY0scd27JvYmiLC/iSBI9bxX+BT6yYWt8h/JgBLXM5ZHstJ6E3EfNmhtLOb
vK/VVrF+cXucmRCiSGp1HsyL7HLjrwkyhp/rA9j6urD5PEuyh2Hkit/4L0Dl4o1Au/V5YetVUqWX
asYSSNZNpsGRvjH/i650NjnCzvMaTa1CC5/NzBv7lH9/1rZehrZWeP772a7wiy4tzflZ2kj2Y/TI
a26+dRotTxKMmxbEzLNk2aUJeWyAEBkMgpfpuN/Hmw8Gi2NgA6CeCyydWH5poCQBTZO4pE6URjuk
VnZm/yE0H/tAOSmhs9PC7qDkL1bzYzLuY++hoK8vch7APm6s1tbvEM51rW/KpO4Kfof3NDYnEwWW
LYdYmksbItGZAV9Vr7ptsshrMqPrU4A+yq2TZAe9/rm+Y5YGcW5B2DG5N6UDMvSpO2n/+PmjXt5p
kFO80YZNUQ9WD9VCWQj+HWHbGImn9t1Y569xIYW3Qe6bH6j2WHfFaDobZ4syL/5F2vqvLcOhLgZ6
9woKOcRQnCX5lL+mtbqPIpp6hj28JYc2vW3rhzbRdjkS2fWIdnQTvyBrESbFrRJmD3pc7DxL3ddh
DDpd3piCq2IAP8sk6wBdpM0EE8IUVGiEjVLRla9+be00szlK0eccYK8S/WzsjRvtVRQRbAlRJOkq
u7TSoXy17a+BE+8SLd8Hkbqb1dXfvrDno5qd6yyajLIZlyVvu6+m7x3HINrhqsd+s2locfJsOgC5
D4NAFHseCOmp0eZl+SpnP+Wh2KfKp9D3d2gCH7J8S9/massxe7Rj46Ym/+sKjF1aXhTCU1S8Qs/9
xWjCD10cbDjplglhz0FZbOoSjz+vXpP/iCX7tvW8jTrNgglIX5Dw4r/0yP57NTpbGX3sSkNKs+K1
ieV98dXO6o0xLDjZhYH572cGeHBQFSnKi1c18nZxf0/UOA29czS2ztzrx03IUs6HIuRXPo8OdO7E
LMj0yVACmE+bHXwju6SqD1N+h4zEKWqag5YEN60T7eLqrU91kJrYaNQgVzczFIodVqWRW10e9Pmr
NmV3AYNt5Y2bz4J/z4B3G/JA8KNXCo9WWijGWAXF6zB4N12kDjuvn3Ydyji7tDa8XV7HGxYX3GNu
dld0alIgPUSib1uy/SDysJhJKif0j2Er+14ygPCDBmvt3HwstvlZnWbokWHkr23zxxiUx87ZYqRa
cEAHyitoUWxKaqYYUZu4a3Kam/NXg+uu/Lw7KOGX9eg2n9/CUYIFhzZzxM+u6coSAwr+IZfz1xB1
Or3sd2b4V2bUH5pk2CuI4ir2cdiShVoe1S+bQmiIh0ZLaPziqBxo/tRfGvlzqGR7Y7hZH9uinZl5
Ao+zSKXmv59t37QrWpgVWpwa6FOPWubRj4DG9YXV7VPILN9+UDh0185oZfo+6XO5NBfUbZLAHBi/
Tn3Jc0ty7EEklfKbCQohDSPnZK/CUijzEHppRmrjTHI8J5q1rMZDvtWkuOTU558XFkf1g6mFpD96
LZIq+1QZenFvmZvlvauMDL56QNdIy8xg/iuGqGpMVQm0f/Da9MFJCrIjCijHStliRb1OlGgXNenD
1eH5h7lOWJJKG3LEf4bmlf6vQ6TdjvEfVnBvGB9k55QlP9bd7XrmCAYGYNuZ+gJaCiGG12baTqZP
BjiO/r4Fc/1mhRAbqShI/qmL2KDJRah6Z+Vt209SAc5FPxn9lzx5iHS4hqY/rP6t5V3BlLB1hj4s
mqqwitfU3Dnprtzq51iYKwVcItJ6YK6h7hJSRV9L4FMDDfsapV6/syUz2dVV9ubjG6+BUoXQbJMg
iPRguFU0NnLTvqKdIxcns6KffW9v0d8tDIU2hTnrpbOXrEa4IdVAC5Wwn4JXz+vVx2rI0qNhh8VG
pfraikUpCTA0yQ6EASIazuASNlVe6X32q8Y4oKlQ1frhrf57aUIILLYcSL0CWc9nI3hJB7e+/b3P
C4HFk+KxbOBx/Fz867VJ/OYeJ+6PtIs48wvu/GIsbHY9M9JuaEr7s9eVx/HRr/Xjm0dwYUDYFKYG
M2nlV/bnycZdbSQE3/pmK4xAiCAVepc6tw3785DXB9A6u7+clDxpejONLrmeOt81UJBRTFrSL4+Q
MO7lMSvs9DUbP4xZEO+0kXq3+nafvTQjONQ49PkI31H6qt6UwXDQ5S1CkOtNAUqOth0KrFw4qZRc
jkMbVXmqeid+pfl3Z992cv/mI302MFci2eEkeuKKG54Xa/+PtCtrchRntr+ICFYBr4C3qrK7y3Z1
ddcL0T3dDWIHgVh+/T2qG/d+tkyY8Hwz8+YYsiSlUrmcPNkp6ZuVfUHTVqJ90O50X6nEJ64dMLwX
oNQGc6Vo0pCf84JpZZ46PMVZtGh/9UvTb+NV5aYLxnBmr67kSNcv0cJsxDSa9C20XK/6SZMlxtEl
AdJhOKnNKjZCQDUgTh5MX6MLHWE3EkAlaSLnISZXGXCHpdNIo9oYNU76M5jEECoHzrTEJXbjlkCC
pYpecfFg3Iwhyh23HJysH85mF7RRENmrvllwSucWcSFCvnuItJKCJBChoTD3xV0iH7hRp+sVWNKd
S9rQjpwenw+1p+5vmKAToHoqH+6hEFJgYeGJguP4ZrBeZqU5wWCL4UyfFBUDZNFd/+CtgAARhqKy
CUt105U3qBNj1Jj4eXzlZMfDt3B875bGM9624+KlgIlCX6lo+bzpjyogPiROr4OAAC9Gbz3nvPYx
svbr1LUrAn5jRQnX5mj+LdGqpSpLD+5t7fZTvoV8GXhHBK/Utf0q6ilKnDrXwdaReZWlBYaxzcbR
RwnP782nKt7z8YW2ESbzbkJwcg50S9pjt2Snb3VGbAN22/qcjCAHLlkdIwBMuH6yy8hvQenM4iyw
0W9XDI/6AGLBGgJOTOrFdssQ0Ro9CWpcj/rJelf5VrUezWJInxd37yLgm3oNczAqfN7ohxVg9XG7
NAlwXmWgL2CHUpHulTmirVphjlNbWEGPAK8vvRJt3CFdmS56E1aACldkXfS2Vy32Q9zaJuzdhWQR
61wsLpz61MgmUz8x9amZ9n307NDX+7fu1jZBBOJkLE8X1H2SPqLZsu7KWNdPlHnc9tMpuP/9GUXT
VVxpvHYgIUQce70EkJaEUQWXHUWNVVtvs2dWY/LBwkM3s0/gaUZuE0sQpHnSIsxQMWJqFOZJafod
VfgLNYZ9XU/r+2u5SZwIhn30WTuILTAbSXb70yZWW01tTIDEfnTmzjL+tmiHCd0vTF9nNQBJ6lIj
8czpAF+loU8Z1xRdRtLC6nYqCrcwrFNJY7/RX4d6IZ86czzIZekwBYgzUcGQNGxq7Gaow5icWPza
88krPxpAOivrfH/nZtYBeyuYjk2wKGqmtA7LmGy7zBTrxN21rvjGwiqWPi+tItXdGklbfJ6prxay
L+m0UHqYE4AR4wKvDx7om5GsTe3SRg1D60Sa0vttp0vYhxkFFhk/FRPTRTFFPufUDXlTdBk5pcNb
Q0PwNWiBaz/sS2FwgAYVxtxjdPTfDPPJJ9SpyoGcVCDp3dLPot8Pn7IN7wAKpWL2Mbg6r+/6qBdU
G/raPpnauosDc4kQeeYUkAPB7quuGA0g10sKXe2NGKm8U45eHJQVV8nq0QWA6Ru9QjAiEILTuF4A
6dw6G8AAejLCgBV+nT38WF19/8YRDPFQZUgnnFTtuf2TlQv26fYyY2YWwCfiHmOerCHtf+H2zG6J
Fp76nHq1Ox3cgR1s/mEvDba5VddrQeL3i3fJbJyYg509PCXRqnxShtXSuNq5lQhydx1kr8Yt4+qg
2zGP6gygE7fwteQHMd8i7mlMXXg4bjUKqSjIQIgBcosbyp4WzdNaYlbReTL9InyOzdPDCoXvo+Km
YyoLeCWljcqqQa9Z10ZnJAZTvk2WSMHm/n54VUjiIA+Ciy0prNNjk0qDRmelL45WOzylIJZc8MsX
ZMhKW4AjJ2IYaHce0U/bq2vXXtLbWwlApiOed2wLtxpu8bU6uXniKoWrOac2APa6XdJWYf2vwm1k
CS4/L5TtQlsNnRYxkiLOaUxXvT74Rq76RndoDdsPDc2PHg/3IA/eCGaow9+9Id9sI1rVXKcuKJed
NWnd9YIdv71919+X1kPcKWNFFWI9E8blBGG3Vx9/765FyO/1mOWGlkKETtZK61X67v69EP+/fCSC
lloQkRnk5j0Np4FFk50qJ30aMHIAfme5daJtHx7cMHrYw0We6EKWlAUZaJo1wwhZDjsiK+wWS2iB
GfUFgkVHGR/BI8qOUvwd2tx2K8UKT863BPT8avwwN6KYLC2iNUA5Z+g91cjEvBO7DU/sqTTd1WT0
q/vHMXNDrgSIFV7ckAagCtaELDxpSbqJOvsJM2OsPGj0gOjtNjSc9X15Mxp8JU+68EQZsoykWFBm
qb/jtNvSON+OWfbnvpi5gzGBOdDEYG7wz0kXpRvqoqE5lpVkr2DfIAup29nPYw4J4hpo8g1BdJKb
FFiBKsTkhB8Fmu+Lh8t+OHeAi8C8hGGl8KokxeqpxmriFOGp4QBKrWv9Ya8WE8UxaBN1DNDu3KS+
qNmNHWGudTKagGt+lgX393/umBEpiYQzuO5v8py8BO4gqoh5yqLikJrZi250m6h2Hy36i5DsQox8
weOm7DuEh+DZCdR/1KWmRKElkq26+ryU5LRAMg6GQ9c8FaBkrGnqT3biRxYeqiUCwdn9AmMArJWD
Aqlc7GvBFpWUSWKhJ3H6pabunqExqE2Szf1jmdNb1PoQdCOSBSpDMu68ajsbXNfkpPHWZ+W6z+x/
c/AuMlyiMCOAVNf2BLwVtAK9EhRrmjCUpwaX6GpcMiKzy7gQIi3DVPPM7DmEgI8ZpZnXnD5afxN6
dSFAiiqrpHDSKIKAbszRTZF4/8JRuBIgeW8qK9G8IbYJTGKBu7fdx+MZwT8GXmpRnUbWVrKzapkl
Zhzaxskop11PldVULUTeMyp7JUE6ad3kXSgGKJ1C5X1kqybbPq5KMK4GrBRo+jTAiCRVKrNKV1tK
TlE47BQMEyiH2tP5+uErgWkLJpoogGMEw4CkSzqjgtM7JKcqfjG/YNbc459HBhQjHcDIhWqDVHzL
CQsHrhfk1CffnC+K8f4vPg8IIfI4AjwsvxNxqZVF30GPkC42Puj46/7nZwygrQHa6Qq4kHuD8YwM
N8+mSlFO5INY3Ncy4lfW6JfuUln9tmkWIDFdw3MtKPiB35L2qdTsbJqsTjmpdFqp/aoontX6QIcN
1VLfNgIVCXGnXHg+ZlT4kzUdSWoXA0RsSeikN6pSp5N76qP3mlgrs6q2WfRwIAjAGHy3/xMiPeWR
oWL0mhBSWF/KdfYwNBZcwdg4ICIFJ/uN/o6GqsQT2HZPdopZeF2zT2N1xXi+B6HrQsgsroL0HAL7
ACgPIDY22rSlq5L2TTrRLnRPE/rlbfcXIccw2xnfEm0JED9zMEKdwaykWajOyaUSldC2weMCx52P
mwZxlNagjY3pm/vqffuOIPWmYbo1kClADspZpUGxrKnkeXsujN/5xqr+efzzYjYozC/GaIOV+tqA
dZhaMwyFw87u8NWJfa38L78vGciwmkqjYfh+5Pj228OjWV2CQS6Yfyj+fsQ2kn3v3WmYhtCN3kZ1
11hr9vATC058bD3CcwEUlffezUMgjmzanPnWJvnKbZYIkW4P99N9hhdtash6yqV2RR9DpKPz+gwE
vBuv1PDhjN719yXfs1UjEppWVoNSJ93nHi3qBQG3lwA7D8IDpNOQfdbl8pmTatHkFG11Lt3qZ9uN
vssFlt/8uK+ltzYeBlcYENRgUeKQUacxUP5qwTN2Zv2P1DT8ERjdEAX9vF4qCN2eyKdpJzbY21wg
tMTvF7Gm2zRxb1Vte475pna9eomxcOn7YkMvvk8ZV6jR4vtGFAy2R3/f36ilz0sXYrAcDFPsWXtW
UKO1PjBly3tYAACFJqIxC6n0m1lapGdVHTpqe85B7N3sNEyOf1wAHlc03nzeCLnftSy4SaeRZeck
/96uiofnpsJDwG1DqRQ9BmKs7vX+T8QZSV5VyblzAoZpCAvWeuY+XH1e2n8aKZBf4vNBZn3Uu6L7
8fDuXH1fet6ynBmh0uP7OohaflZOvL7//bm/33LhCBAxtArJ4evtGUdNnyYlTc5ZvDLHjRauBn0h
P3ibzQGmTAM2UaBfEedJL0Ln5k40qUkCSNnZoaXfNrHfJuAhdmyAdAqvX2p8nbkTwHUCBg0rhYkt
ctxq8jJrJidOzmqvekW8a/j5/qbdCnBBBoPKLkIJFA9lVGfPQnSPKhYaUNPX0DPbh4OY688L8Rcm
Y6RpgkQMPj8lw9oaRq/UWoxSIQtHv7QK6WbgxrMSgX9xrr0yCTAc6P4mCc2/dsyuVyHdjAl8gwg0
8PnMHD3L/Kasxu47sLgPmw9kOVEBRywDbxm1yuvNAjYPFBM0G85NWXl2Rr1m4Sma2SZRg0OLJTJ2
tzigMsMUwE4fujPxze410x/2xMWEGZQoMXkWHr8cEzMF0+B5rvZnjb6UuevHUfH4OQtnH4gKVQws
lP1WVBuacWTueKb0KdrE7sNZO+Hs/+fzkkMZJ0MURxyf18l7l5/J6r4a3Roo+GEgwEAPBYbewSO+
Pt+mGmvFIqV6Brm88lSqWu4hFeUAJdQ2izyc8lmjyIqZxIj4iAVjeDP1x8wQF+W1MZ1rbfc107b3
lyLfiM+vw73DAG9k1eDdXC+FaGM/JVU9nZ18dL6AWL46akrGNqRWMWQ5S8Pavy/wdjlYigMeFFH/
BqxG2rvOsSf0UdD+GH8vnVVUL0Sqt+u5/rz0dsRAtidJg88bI0Y9td91Ew3B63ipOLO0CmnbUjVu
tMiCGG76leNN7oKGLX1f/H5hbhFwRC6j+H7hokw9PrNsIaqQVRieJaC1uHtACaO7Ta6KaiGiXz70
/KjVZ80NHBWX/PXhk74UIWcqIiNW0gbpx6Ome03txwtezswWiakOaIdxxTWUeyUS1+jq1Mj5sVM3
TvHiLpVE574PnAGKCqKQD9Tl9RF0SqOVLY35ERlIMLkl3uPbAwTFZw+egdugSS6IDqojxwCJ/1E0
/VH06ub/3N9/4YZdPnY4YpRdEKzj4TcBkJJ0tKWcUQvwhqNV7ZQQXZpe6Ozw1qXK+b6gmZ1Cl5/g
iYM3K+YJXe8UgLsZbnTYHinxwijQFlyPpc+L3y/uQmo7mHpW4fN99q70H+ajpAWf+3Tx54urcvn9
kfKi7/F9Vf2hNcfkeH93ZiwS4AfImSJDLbqLJW9ZIRZzxrTojiBW+agrtrZ7xVM6e40ZAQt+x8yl
vhIlPXu5kRtI9ufdkdZrjf/OslXZRQsylpYjqW1p8ZKQAcvR4iBMAiVbubWn0IXLLfvnn2fyn02T
bQemaNAGjezdcWh6j5aKB1Ydb7KYn9C/Wr1r6dKy5i4LHD1xUOg6uOm8G0mFYYpRkxyryA4/NGfA
wMa4Ss1dnIXj85DU41Om9dkSPcIN1hkLFXQWAM39L0OctJ1KlQAfUdnJsWlS8wumjpMQr0lhg9ii
x9wV2/3bt3G3DjNSv1TY+tgrlHZk3uCQfq00HebchclUYNAIy9eNZUcL78TtcUNnAU62RUsiWkrE
75eXgxuUtjX2xa23bFi1fE+sJGjKpSk6twcOOcjKoqVEWBE5fGnaybFSliRH0r4kQ7wrlCroQW1J
wZOQH4HNXVDjWXlogEWrKOqi6CW+Xhfj6OAcDJoc6zz2gGV/stN3ffiqkFVY7fQ+XhB3a8NwyDri
P9hj5JDk5SVjmlvDFOOYk3XoqUsjhm8vPqwLhoEi+4XyDzIj16uJNJXnA8+SIwaPBIXzzIrXaSko
mNMEF8+sinI4ogM5qGGsMpsY1bJjZbd+BV6+kJ9h3Pw0VYL7FlPaLCwF/4C3gEAO4PeutJqQ8CRL
p5QcbPuY7prmsUoTohqRm0euFuQqeLPkUNwpzGgIzU47dOkQlAl7UWj7fn8F0nkIEcj+o5NXF60D
N9o8GqWGNyu3D06sY5pNq8Tf1DjsfZ3wbkGUtFlClKgIATcu0pIoAlwfPZwX4NqyiR9SK0JLahab
3S+qTEve0MyKUGYAVQHso2PfBGxcr9y8yxk/wOny8pL6HX+PtSWsoaRjn4sRpUyRyABKUw48aT06
mVWM/SEcjFVmvJldvCLqC5rVF+7jrCDEPJg5C2TVzYXRmjbs1antD5rWFbuqGpVV3JB0y5z4hxYZ
D3YW/u+6LsRJ1qYu7XbSQdx8qOFH2pgJNIAg2rR+39c68VZcOHz/K0XgKPGiYBKZjJAGy7GNIS5O
f+B9jRl64JEaD6bZe0nyk+VQQ7PZF+UStfKcYogGbzHPEchdV/I5UBRBvqwZIHRovEH/Spraow+C
1z9XBowMAFG4U3iG9GslxzVrDUaq/mBissf0LWRLzH1zq7gUIN0iMtadCR3vD+q3eMAAwrWpLfXh
ijOWT+dShLjIFy9paGdAb00QAW7WxMuV3/6Eyavlr/s6MKfYNtC6LgIKDbVayZ8o1NYJyw5SJu4p
7mbwWrIm/2q3cHWAS0SeBXNkr5cSgQqYgeGYH2Lmro1x9Ma48Ezy5/5S5FL356kLxDFmhSJMgpW7
FkNap6lTLeeHguFirqnRe3zbg0jTzp5TazO438Zoc1/mnDW9FCmtDFPvMLklAuv0uDfKVV9s/7vP
S6fTmxjdpjvYOBa9ttOX9EE343PH0LZg2YjsAQ2QY9bKKXW0qufdoXJauK9BZyx1IM5dFMzdBeoH
pGS4juL3Cy1uiMOjwaLdIU7e9IgEGf/Is++P75ILLAvQDUCEwO+8loGZOSNSzWl3YB4CS9+slpLx
s4sA5Sd6lEAjc/PMtH3IcpRb+SHXn0K+S911W/wLRUJe4v9FSD5Mh6q8lnQaP7TsiY/bpQre7QqQ
uINnIf4VwxOlLaq4mjpJA8p3ty2fqpbtCTsW08NrAEcEsu0QZAO3K/vIQ6GAf6YdhkPVPiV07Sz1
ion7e20R8X2kr0VPGj5PpEVo/Zh2nVkMB5OHASd/O/p7iqen0OSrzMwWEoOzwkSVGOkQkEzKTXxO
bCpUjfLh4GrFLh/3rgoWRJV6amt5KvsXOwdwO0qI6IRBfU96r6puqFyYerAt/KyMrbME65uxjJpg
1dDAVQB8KFLd1zdEn4wiSxtlOHSW+tXQuxbgvsrHzIgjj8zISxr3zUzTk8Kjp9bo3+5fzxndEyga
JKQF2uGmdjaA7MHsjK47dJr+LavUM8LXPwYL1/fF3JriT7DO/4mRuSRN0kxKF/fdoc/tv+rYvE/q
g4TpMJcQoatAzaFlDQMuhc5cGLNUq3mbWHV3iKaPFgjusXYDkBUG/WJP8+2zDEmIZOCrgwfxBmOB
UbBM0ZyqO6TG+GzXPPK5hZRoA1cwG9hC9ePT0ZMuFuIaFDiBikbXixzhhG5Y1YaNxqaq7Ms1JPW+
mtfNa69F9rOL/o5VR1R0dH/Jaw7IplNETwlBllA3mxRNqM2witGb4VUVmZBBIqaHuTLt7v7xztzH
q79RMpDmVGpZwTk7NJm6SmNwsWd98TRV8VdTK94Rx67uy5s7AZB5uYCHoA57w0djTa3DrWZkh6jW
S0+PlK1e89XQk32bkeC+rM+gSz4AJBXEfA4kMwA3u1asprMKtS4rdtD0P1P/hyrfbeONj1+15rkr
Npw8qamys9An2dS/B2Mhvp3b2UvhkqPZ6Irixl3NDqxghm/o/c/a7t+GVHX9qSBbpAj/LCxXmJvb
5cIQCaYcPHlSTWdIwfzSGIwdMrVgXlHb2rY2qBVkOvqhcvDtP1eZkXzpdCXyaGNFvttEumc1Wufj
7bEWTnrOPiF7AF9bFfBtOQwCM2ue8XhqD00/xh6rlC8pz/4M8RIUc06jLuVIvuJAVXQ3qWp7AKBJ
60QqVPGTDDiColjQpzlTiOXA3INTAuxQYsUXdsqJssoJw6Y9dLGCkXjIWXhpmsS/7x/j7L6hqomq
CurseF2upRAOKD0ZMdWhdeuvYzFu7WpYUbY0XEBOeX5aXUA7QHaAYgEBDuZaDmtazBPXMXrPnPi0
cvtiwhRbC3nMVjG8Al5/EGH4oI8pB9mZF1m+Gk17ChTeaP4UV5ZX61rqVQWckrxTO//+Jswcquhz
BFsd6FSAhpOeBExOGVqAHdihsHWvDGPPiJ4U/Ylb7/flzBwpQUpQRM3IOiMPJW2CNdYh5ZDD1fch
/6M1i5llgcmVLuWVBMlHGJOeJT2wOuhwXVdVjwltncdp7rns1GiDz/tviN09ok8LOzhjfq7kSrYv
zznJcwK5rPpWm2AWA2dTuGXpMQm/3d/DOUkoIwtKXfh1tyY9ROM/E4bOSn+WahAPB178YYjhp+N9
QXOHdSFIhj93emga2djhrdJfQvpC1//d5yVdcFUWYwY21jEkuWe6fAW+He++iDmPEW3h/79XtqQN
lFV5bijiUagOI952G6Pjeytd5+23SS8CaIqfasl6tBe2bsaoEIzYEXxz6KLBwLJrPdetUOksJ2YH
o8pH0BOZ7apGK8FLZITVguLNiRL8+BgrAEzXjY+FdprMLTUVCu+mL3ZsbuPwpbEWHtclIdI+Fnmv
F3XUM9CnT16UvzP7J9WW6nhzin25EukKEZu5KnfgG8XOLhpLTyVbU3+zjLPpBvf1YkmSZIvr0eKY
horlTHFAbR+RNiZkR2yftAt1pLkrdLkkSQ+4MSl6DPqiQ45ymhpZmNVr/Lq/ljnTfSlC/H7xSg6Z
lYeGgl3DaDQ/Kn5RNC7rzSYdF9zr2aWgzwMsEWAzvWkk0NvajusMVylNRuspwgC1YFCmcnV/NXMn
g/Qd4EVEdPfLDSsgPwtzQoW/muXukTcj9ZtULTeCHzRoAaJ+avnUvN8XOreFl0Il7Y77JB7CAldI
A4dm/zc2zpH6ohRv96XMLM02AT1B6gLvP2Lk64Nq4tTBqGlkqehYTq/6VA9b8LYDm2AliL+csX1N
3M5asA4yl7RwO9DnCtcGGQ1QxMslOK7iJoEnDaquvBL2s7HJM3BCq04MU2+BsyY8sOJ9GCf7MByC
ZlqId2YMh2M4KDc4OFG8WGJTLrSz7NwinJK2OTAD8NLI9KLhm24sCJnZWQjBf7D0AH3IEHUWairY
ivLmgGb+JxrFPjAGL92gejx7qviiiyEeJsnFcEBPiEIdEjlwTCU7ZdK+zdMoaQ5NnryC6l/19KTZ
8Dj9abEIw/vSFEOjufmW88ZrSOwPeZ08/naKHARa8VH7Mm/YHXgWh2DNdetDlSUfbv2D9t1S77rw
429W+R8RMhYBAUpUEmbXh1TbIq+6T0biJTXa8hOvIu3RNBcOcU5TBO04jhDQLEDzrjXFAGe/EZkm
mrqK6ifphjfesZMywH27fw1nLjvuHr4PN9wF27B0et1g6c3UkvoAeg9Eafu8O3ftK6E/7ouZMZcO
sitwc3UgK0Aceb0c7oKsx46a+hC+ttbeWeKLmVsFYjzh/okudlnlx6LrcRI1dktZ9fUz5z8xZcFa
6v6fORM0YqDdGGEYiLPljIpRuJWKySN4vjLriSnMBxXeZkqH1f29mlE1BEUCKA6PFhdYOvqssNMC
lC4qimnDnyo2f4St+7vtnJc8V0JvRF7H0/DTgmm8lSrK1CgagT4bHClyLELt1sUktlE9WJi9F0zd
5AS1rngkMhNPTyN/DPug18al7NutYgixSMAjJ6OBiVpqKswGEIIrRaYeKkySfuPa5v5efm7W9b29
/r7sVvcF3u8K389RePOIMlX+GIdt0A3ZISqRdMrNTde3/+i0/I6I5mfTTOtKQZJGmwofGNgwmDRr
PYzOYeoUz431V4ZJ8UlobBNneK24i7uis3021TxQje5N7avzEGEKdlRtSoevNL0+pUWlejFXfTca
ViHycK0gV+nIt6a0nxBrU9TS229FQ7Zpb/lEMXyt1Z5Tzjd4ORcy4PptRKgDbSS6yXDKiPClC+8W
xEkISG4PVRWnX6bU6Z76kun7YtD4Nop17UhDk3KvGfTyC1ho/lGUtjmNUeoSj3SbkOynjz7uqixQ
qJPu3ZAUAamcf5oKrAI9Gq8WbsOtgnz+mfAUMP0DhQLpABWzK20zy8l+dL43zvelaR/a56291hDg
WMDpBxcNzxiKHNemya7TMR5LZu0Lh+TgLXBWVjJ+Z93kG1q/mpSSelodBXWIGmphrImZP1mNQYO2
Lnactj9HzGhiQ5sEVhO+KrazG8xkWxTNDp8LSnVcq2kJ1koK121sdb91pzf0y3fBOCAAb5zoi9q2
6ZNLJ8uzMvOPPjrPUamjwq03X7sqeskz97Uum+h5KJt9h+E5Pqf1ipRspSd0kxhj9zcy6gq0TAkL
mo6WXmVj5nQR9puhct6LpE18SoZDPBS9l2pspWjZsy6cD2rUhtfHZup17sR2NR07L+9N3ePgeV0N
LjUCisGJuq38darEH8BW5tDCTyaMk2mV2rO5CoZ1QqiXjrRdh8gX114YZz+AS3vhRfsO5GnQF87O
rGpM7mB7K0lA4xkf2zbeDaG6M1v3OaSWTxP2ZBDjHS2Eu9gk2w6p9zrrgolNQdpna2BO9/nAtkmJ
/sSw2U1W9DLF2bpEbmpqf5SlFvTMWnFb2cfUgV0Wc0j66msRjVuQ5pw1Eh6zmKNu7DZqkE7kJWpU
ZCHr/qdZqO+l0QfIlx5Irq/q3vVpmx2KtI93ucIDg2PGth5DExx9FVPrV6hNT2rUdn7hJpFfTC64
rscsXpdaRD1XoYfJSJBx7JMjHVhgtOYvpbDstZmOVTAkbez1ffFhRHbzVNNkQzowqCGfRarSd40x
SLvM3FhRvjPtXAnYpGKvHaUIQif8mdC4ecoaVwvsWgWCxO4DNKJiyq8Jt6qLqo+hzUGkFFoLfVIz
VxDt+ODuQCsiknVy82lelFrPUm7tTcX90MryPV4aBPrZaiVdwksRn5mLC8cYkUzWsqGz9qrL1ENo
6tG6RJT9PiplMfp26sI2WUagqesQCewx+MIbfafSRF01+V8AOjdFFoCLGq2Yf+o6aKFU+7JjqIoa
NTnkajMEIQkKY+SrUnRqNjmfvqWJxl7SMU8X3pxbZwSJTUAYAbxGGvUGDEPDWAU0Qhv2hFQ+Gw6M
oryCYblRvGAahSNwvWnXgtxry1WCtNZuDVCf5NO2VP6gMhY/num4FHFDyNBZvegSxVro6E/JuarX
dftwMuVahGTgqyKD3yG2K81XE9+Uyoe65B46t48eAcYWRWwE7CAgkoNNCnIMtIra1p40dlF72dRs
dKc7FaxeabHhu9T1DbdLg0md+rWrUX2tV+g7A+HBPzobV5XRBeiVyFdRZ3kT5xgU7RLxOO64kh4V
UnzvhiagYdHvJjA2wcJG8UvSppM/gnR/VTGTrNKpfhvK3tgRJfGbUPmh1tVrr6hfMAv6mE/GqzIW
X8fIfKF9n+4HneeeXY1H4hYr3pkbHQ9AV5nfwzT7cPP4PYtyy0swOMjXmgZOgzv8LBL+YWnti65W
+9HUAsqrvZ1Vu6if/DR2wQJPx/XY0g8Ub+DKWNYLRXFvPUZR6WW6/tJi4mPKzLM6WnjLQPbMDV9t
mrUZcyS6gB2LufaMq7mlyXTSMsPyeozVQ2L2dN9nu41fcVgAAqCpF9XSm+x7nDlNj5GaZG+1YAmr
7Lryqm48djo9lqriheRB2DGSAgjJPwHHKNO5CFOu71E6pmXO00nbu1MBcHccO+HTWAztqU8Ba48o
DXGz0FS0L9i4ROlHxMelS2xiFi0QbajiA68juR+OjvKF3YX9Pi4d96U2mvrNztt817W14XNklza8
4/EbaprK17pXyK8MwKsnAHz01yJSjScaGs2TBeblb1mpWi8NbdO1g3Se6Vl27G7YUNPKI25HT2OR
Das0sn6VjR6Bq6esUl+vWPR1SFR+RIRvraws0jGiWDHUb3plqP+wMK+gBy2eYdyDr5o1AZFpquRH
qFrt2i1t980JdRigUSmQZqv7F3ti4YvJKv5cOzHdKwoFqZGVtttRq21ocgjy8Brs9x0bKiAFU/sr
4+F4DkPSv/GigsWGH/xH0xlbt9BMn1qYM+DVMVFy3y1J5CdggF2VgIZuUqtYyrkKiykdBgwE8kKi
aUaMKpQ0ITF7RMkO3xus/d7o8aoGj4tTG0EBK5Fb9XrqwyPNjeC+xt/GXsjvIS5G6VQzkQ6TIj6H
YWwp1Wm/LwHi6ejfkr7F7S6LUUZ01KC0ft4XN/NAIUSGviGjiIBWriQiXnG4040j3o1V133h+S4x
ns0lu37rNaAUDIsL0J6wvDJIrLZ5XUVOMe6T+nUsvjwOPwTkBY2XwIOiQfWm36jnNG1rFc9G7qLz
v05NxdO66F0li7Or5rYLT5Qt5lwIeLX0QBmJnttDBKJsbTg5+hpKN9jPi73hS1IkIwSt0Kpe3CUb
40YUlm4y40cr0v7W2/3Tn/EagNv7z3KkAFCp43QsVQhSy78IIIryWVXf/zsRQjUuvLlBdwYr1SEi
df1o2DPTV/oFuo/bRwLHL0JYAXoX0NBrEW1qhlqbi+1iMG9p0MU/wZDBgDRY6kKaORjMFrIg55MC
15G8rEobuqktNb5PLZv/prk6bdKQ0C80MfQVuFqAt7+/e/MCYREQ7oqXUFpaVpaN2VWE76MsChhP
tyaWhV5pPxyWpqXO7CLAY4JeASlpS5P551RrMsccL92eM6Lvpo5Om6Kq6t957A4nA120vj3041Iu
dcYyWEiiIVsH6BWMrLRAIxzSrlYyvrfMpl41o6quuT0qm/vbOKPn6OwBjxDgkSDOkRMHltF0IK2r
+F7rm/FrDWZT5HMiDc3+xhI045NcTXo3UHFEoUZUFoAmk3QkVbXIQX8f38cTTw48N0tPI6nypSM1
+xpXk/FPOrbTHmORo0MDWoufSZzSrYl5LYCb5cUPND7RpxCv9qoK48ln+hAGOaYoHV3uIhwvwX6h
6SDNN4pp8khu6Z0ftXm2ykCg4Q1ZnO8wyM1dd3VZr9EC5AR9M0UvePA7v3IxyxYPZ7+NB/ZPW5kc
aEcFdwZTYsByUW4GdUC0ySuM1TCKJjDwTnsjwYyIOHNXvZNSeCH/Q9qV7bgNK8svEqCF2l612J4l
M2NNkknyImSVRFL7rq+/xbnn3ti0YME5CJCXAdQm2SSb3dVVU+IB7+dX1Ex2ZDJRu+C2ewf6GJy8
S6oHOlrh7/qiST2LEv6m58ZvberM3+60WH5bdV3YEa2/17UxDjOhPEGLmj2rRR/nXo9ayW+g4JUP
3Ol07hkarRzfatrx2NF43BI+W3MLuAQascBmbV/kk6o80RcV3SUfSAeSo7Es228sLppHrSvnjVzb
SjSBtDpSbACur/AbQJOsMtKBjR9apS92i2U6zywe4ucacl+hYStGCP1X/mjrPP6NZ+iNYg8irMUV
jy4aUQOCgLR00LOWKUDeNuMHR5t/Nn1uYHGaz3nCtwDnK6fI2YNX2s+9xlPDrHEVQxw1pp6TBM5w
nOnzsEUYIWMadTziwJsBrKZIQ0D7RrqKXV7nnKY5i+quqvc2NCUzz+o0C1HjaISzni9e55AGIhNT
f6gdyHZyTUt2mh1/heaC+nvgC9u7SqV8KPAe9Ch3GdQc8vr3TUfPxc+U7nIN8mFxDemqqJ3TJ4Cb
fysEe2Sw766bkc5RYcYWBTeAOwWEVQYAU9pN7qyjW1k/2lpYbwHk1z7vCOQ3KqY40uS4Z8k605oa
vYm6nRJ/dKvo9l8PdlVwjkNfSFRVzm9wZJrzmrR1E/HBN3lgjv7t33eBvkOJGf+j2nr+/XwcbLUG
uCoi2QM99Pk/TP7p50VMfxLjINlqlkaLz8/mRzN/q2/LuYm1FarsooMQyLALWNOcZ0qXKWobNUbg
0DCxN+KnlcU9/b5cd6lbpcjSGN8fWUBibzxen3zplJV/vi1t1KLLgDoGijoibXvHezNM3M6fF/tw
3YwUKr2bEVIg4L/BFY9g6XwRaI2UOl69TVSYhyVDbqaJMrPxXfrjup33FMDJBf9uCCUTggv+/XUo
OVNhxFadaF0R4dcYvtM5qNEUFsOTlOu7VEH+qLKXKuQ4uR5SF9eoxacBZ5PL6S+o4TSvdjp9NeI5
/7PMGX0mOh0/lnWa7bUhcZ5rak+7lqKzXU2mXPemxrC36vQrKwJWRaGMi+0AMhnpNhiVnKh4jvFo
6Mc7wmf9UPMMmdDY+HJ9rtYMQTsRDK54QF+2vZK8zG03a3nUVsXwAl0e9cFm6nxctGqrd2Rl+bHq
qug4xP6GufPlN5yJZ3mlFBGbDj27S6rHITvO1cY1vrJVYMUWTdXoSLXlcBWsglWC9oMiqrJHzdmx
LfHPtQk7/b50ktSDAvcu8X08lHX3Q02fHLaxHbeGIMWnRt1PULGECVXbz89WE1xfcikAwO5ARyno
S0QfPXpA5WcEmoL1tLOMKcqIp5OviETR3J6kP5Zf1+1cDgN20M2A28hAPeiCzGTJctuE9HtU0kMW
smbjNFn5PLjXEcYjo4AOd1NaiFZH8a8l7RJN/Z/00Nyq+oNZEiELLlI8JOFL0hkyDebA1MQdopYn
nvFW3Kyv8L8GTISbeDhCfkkKO+gwIGwy+RiN7S/d/sVvvlABRkHLPIhqECtd9Bs18wJ+UGUGaVMS
+2yPN/OGgcuNIABLAKMgZga3oCF56WizBBIR9RSZzPSSJnLU1zi/VYoTk0TwzgLbN5picK9KVwaH
zhq168yMOgdScUHTfbvuo5dnEsoLEI0XzdAA28pNeUvPU+h35VZkPrbqZwdPOuaWoam9XTcjY3nF
nkOvEiIENBOBj8GQzr4lJnGX1pkdNWmk/XTyvUJ2zZ9h/sX0H4ekvA25+R9r6PQykWm75P4dixRk
ajOs9ens2VFZ/MOyYDDoI0bBEpesTIS0JK5TqlPRRVyzvA8u3qDX52tlb+P7ANUIZhFBzn1+VQym
njZp2nURehx9PRS9BdcNiMPhPEIQZJ5wKjxX8UiRsdVTqdoZ5EW7yEpHoAieu+y5LR+cT8rnii3h
dVurgzmxJd3lRa6kbh/DliKahzJfqZ2N6VrxYrxYUZIVDSc4riTvIpNCrLldushUn/oW3YtsQNZT
89qm390+FpDoQele4MJww54vzNTwHE+YBgxb3ztrn9j7f/i8JZjmQCeCTlzpTExAnKMklPVgKvJ6
O7Tam+N01AtOvi8tRaml4GGPaY/G2wcU9ri9UR1dcyuEt8hViBT6BcFZVRmKoQ1siCj5Xc5f2/RX
1fzg6rd8+mNq9caqv3Nsy04MhRzwRiAg0XAVni+GOSjj4hqkj9zJ9QoSqvTQHme18Dr1zeK+y+8K
YEh/1LVfzf4YBzR/hdwm3m9QXby+bprwsGs/RfKLsnRdtIoZfTTblVcrT4Pybc6+UeWJ8V1ReGYX
Lemznn28bnblCsIGhto0lCAQVtpSCIB2I6NBJgbH0Jf2G1iRwV183cDaejroK8KTDjUm8Bydz/BU
qYZCqDiHbDRBZIfGbe4A4fZ1csjdbFc6X6/bWx2QACwK0DHyUNJ1pzp1xlvNbaPYNJ8bJQ6A8fs0
3KygjdsIkDLkmNDsiGyy3DE1TkjooWTeRBADVqq9siXQIY5n2RtEnhqKhnjDIIA6nzayQGFYSeIm
UpvHNrWCcX4BINKqnru62ziQ1mZMZO0ASgftwEXbZlGRuE90HQ/7tDbChZS6l85jHYKRYCv9LhZb
GhXYevC+ByQPrPEyGt2MzdLKprGPRoOzLwWbWsAR3sp4NJBRTcov111hZQ4FOb1gbABvA4KG8zm0
QNZs5xbo1JQasgeZ1yv3jn5Il3C8/cWEuYM74LH0nnmXdlFK0XgzLIK4LQl51/mDY26cVCs3IGr2
eBeB6wovD7m42Gpxlqez3UVxGeNiCtJmq0ghPEpeG4AC4QdwaCCxpRvQpZxOpVKMUZfku5kzz6bT
kzrQwzC7z8wuP1hGXXtqot7ufnjKglsDjxAAplUpUNHRobBM3TJEU2x4dv9lhCJiMmu3z594gyB1
CFwl0gHSQd9MXTwYFXJ72Wftx/L9uqNdLg4aKwR4GUk9SEbIz3KhXuhU4CyNhoE9ICh6QCJr41q8
3KTnJqRrvS9bB/QdMNGpo7+UzsFRbMA3tiiEZbQs4l7YwWsBuwbvzYt2sr6eyGzwNot43JaHmUyD
t8Qx8e2lf7Ld8o5oX5K6DVo9CZ3GSh7rmM3fk4wWP5yqqXYus0ZvgvT2vrFAyVCZ2uCVZUGCvnCS
ncvJFmv65fVioN0fmxtJchQ55As80flI5iXJoozm+4Q0vqPti2W+A4jxzkLYC7WC62stN/K+zxC4
NARTl2CFk9O4/VBzd+oMGjGuaj5BV26pP3pBV7kBVasxtHkyerriGgF1LDCGJ8bPpiYT7nA2hGOX
bfXurgQOmAKE4BrANNhAshDS0tYoIkB6LKL008xB4KiGNXso43sHGJvO8Limhl3zw7W2wCOX5ysU
OXFYgKcZqcKLLpR00celthmLAFnxlmp6Y2Bp9NLRaTzWGcfCaIONuV9ZbaS+kPwCdnklXAOwvcpp
odHIYYY3tw8LED2pexhSMyDTW+/siPIhaafA0O+5lXuF9sV1a98yA1BaAtCn5xs3zMrGByTDhoq5
Y4N4Si7KsxzSzUs8MPT17drkkGw9Eld2/dn3pXulLujsqqxnUVcfWVt46Pv12CbeY2sUUqxRMdNl
EHJlUZKZYVV/11BAvb5wG+MgUlA25bOVmDO6oWfHb8q7Sd/bWyT3q4NwUB5CyIdLXz6DAVextbyZ
WTT8og4gjRvPntURnHxeOn9bBJsuXzBHeBOipWwET8iWpLvcqydOFkHEKlqGsZXxgDuPV0bT4oml
EBZl8/3oVl5n7vLhEf/b5FDkLGCFb/dHsnyZYrYRpa9sZXT/I5OJe2yFO6Uw9clsnIpFuvuI/uhs
yX0boZL6DIWfjft+1ZS4gsVzALlsMdMndSSiDygGkBoLVQVJHPTAMMcHFnsALlx3ujWPsE4MiWD0
xFCvm3VBKhgi2tGpPrR3//J5wF3QPwRqFbmgNI3NUOsdf9/7PduNGw63Ok2WgeVAuy0eAOLvJ7++
GTs0l5sN0LaGz8298mR8VyiIIjYWfs2v8fZDkhN4ikuou5WRGtBJXB7zFNguarYeFF6vT9TqSP6a
uKhZlVquD5ZFo6QIsdqlfnQAsYhDvhnCihU9D2ENQKT+fzDvN+XJnNEYPVup5dLI1byO7viwm1MA
/jZCsVW/OrEiHQVN1dZOMTg0Qh/TOHrlVuFqdRR4JuFB4eJmsaVjgIHLUlGtlEWx6MhBq41X5Hdm
GV1fldWFBy4EaRZgQi64QB0HrHl4CWBV6ISmt8/2dNeM/7BFAFdENR2ZFVAZyltdY70xm1UR2age
ZrthSy9gbaZOvy/+frLeRaObZNHaIlrcT+bcoXlnQIPx7DFX2bjA3ttCJddy8eQ3gVYFbAz0XOem
wCMRZ7aTlBG4blrPHslXnjqfIL3oqxV0W/ryYIGvmxkp8GSd19XEaw0atvatsmK4I4Au1RHtIfsK
+Kz0OzJOmGNRFLb0OGzsnUNvPw/QRIFXLJJCglNC+j5jU1/XZp5HOq+eqjj+ydzuLp+y2/eQ4EwC
NQZAhgjcpae5nrfQkqAtzKQ/v5tb1euVHXr2dfH3E7/IFjQ1TnGTR6n+wuxoSwhl6/OSWxsToAoN
0maRu7y5ocU/3bwzkYVBd+9/yMelXz9m9pLMXUsjE9Q1xUfF/Hirdp9wolML0gAWiFfpbS0skDAn
4fh26wBQNYMuEnAKyPEATXM+/QNpXISUOFp0hraT4lOva0Ga/Llu5HIRzo1I9+NsNV0xzbhVwMvv
c+MjKbdSBmIWzrf8uQUp+I6nWGnJBAt8GL15fHZd3ypvpG9BzHduRDrsrbYtrCLB/Ws0h7S6WwBO
roLrM7U6DpRHVSQnwPgnJ3a0OVmgJ4zlsJXdsmjeCK1UV7/5JYRxnBiRLsUpcStk/GBkpG9Z+quJ
N+hH1geBGFWQyRsIVc99aqHErNUJ86TozG/yGmqvKAV1W3fvymNajOP/7ci0B4gZe11dEEJ0X2jv
ERYU9X7qds5utP32LcvAobd1tYjHz4WfnZiUEm+mPiwZqI3RPgkaOQryNl7fDfmjQoElt/eltuNj
iQf163WvEJvwmlVpwYxpBBH4BKtDHcR9UIH4jHvk9mIXQBKQmkNrGLqNcbGcL9vcdHbSlQqmc0TX
aPykpT+vD2PtGLChlY1AX4DHZDoHhTRln2YKR5icelr8Eqcbu2fVgImcK+5EULaa0uos8eg6hNZ5
pFT3sasETtHvrw9BzIG8EqjLg/QCHPPIKEkWJnvWFzO1eNR3ARhgfYc+guVtoRna9G4fjMhPOiJ9
hWBGxgLkObQ8rGpMokQrQyN9sBdrYzAr03VmQRqMmywz7xRYKJ8aI6zs3fW5Wvk8MvkWytpgPQEq
Q7q5FFrTGTTAaVS0d6VfsZsDVrTYgBECAkjwKWAzzt21IEumqSmvIjRK853S/bj+61cOsbPPSxdj
3BlV2lb4PDDmMbY3tcbAajciuMuNDV0VPEshJIDWLpT0zseAJOkQO+1QvqokKIsqmIs0MOmh028O
4c7tSNcjmViVKz3s2M3rWOGC/HV9si6XGskIQZeEhDRwJXKFzbVyDpgVy167n5b1gMr89c+vTBMc
FdgLbIZ3Rt/zaeqpPaoD+vUBrXK+WmAtoC9K2uxR5Ph63dDloiOFh7cPFArgsRf8E0nNnDnL+zhq
lZei3yXLztoK2lemCkw2iNsBgcJ5K+e+9NJwpwpl/1fQbVQ/yi11ua3PS1cFKUiN1mt8XqnfnB/V
Fkna5fmHAglANqhzAoqGyuD5ShRNW+iN3vJXl34yjNc0/+LyVysL4tsPD/AL4VUjIG/YG0QahwkE
sz2aXf5aKblnWopn2+H1tV6ZKZDDI3THhYGcvClt8IEYmdUTp3h9LrkCloStYvrW96W9XbkDUdDZ
XbySJSTjoRhvRj3hxXry+6U9DYQ32kHF79enA5t2zsb0rGwFVLNx7RgQ2AQdmRTE1Vqt4iYt+St1
vtdK45kUgOKMBDcvwqkVOTHXFlDmyLWKvyquV/603v67r0veykjrlLlV8FeoGC9T2G7xYK0sMYoJ
YjsLVMZFr9hQj1hfN+OvCyQQaTBvqWyvrsHJ96UlNrS4Y9xM+atNwmbAg8DPt5LJWyakZZ4WBWUu
1JNfdbJzwbDo7LXs9kvudJZklAcd+FTaAB6+Mgc9ijMlRkTqefbNtopDhFjL4fqqi1k5j9EcUM6j
PR/M1qDwlcPMCSLDyoLmmVdzmjwIaAXJtC/N363JvML40iyVd93epRegoIn0ODBQuDouUFBMj3Ma
I1R4bZTvWTt6pHv57wyIH3CSIun7lBt6VcPNmqNV39Xj7r/7vvCRk++b5pSUaLbjr/FyWIq7TZjb
pY+dT5B00pYJrZfexQQleVAZweA+gT7n5iHgDBcxggkKQ+TbzodQxOZozOgwiJCEBQCrzDd8eGWN
oVCJLC+eLXggyX22dpqUeZInVqQ3T9XB2tI6vbxWIYf09/NyrL9UVUMKpphR2VRPDlF+uza9B098
gJTG3hnoxmxdxlN4g0Gb2QBrjuCAlzY9B33RpPXxHPEg/VGlu6Hw5y3e1pUZQzeK6OlAnQ/PPekC
zzPG3dYc1IhVL9MUGlvwpK3vG+crXjcZWhMVfD81oqp70Y2NFRdzcH6KgOcO7xYwFaHaYhFh/3RT
UPEk49YQFeXRUJPmbsrAjOmav9Ex9qeemvuedOm9m75ed+SLpUFnigW+DBxdILXQ5Gs31QZlRtNq
H6kd9UrwZKBtVbU/J8Ovf7ADLByyM2jFvBheY/ST4qDHNcrAItIOQV4HFam843UrFzsfo7BV6L0j
2NUNFErPJzGeervOadlHDJoCVZDagVHdenjBhNAsFYryAloh3ZHo1OtTbarbiCnO4megLkvdecMX
LnxN2EAqH5rjoDqAIuP5MCgoxyxnJABexvu8O3y+PkkrX0eHIfhkBCBJpPPPv+60VUWVOZ8jCHgO
u6QO/6vPyyolyjAMLV/w+dF51PY9vTUMRTPgya+Xof60iNHGO+DznbJLQpPcvrz4vICsm+iTxDqc
Tw7nFbDklj5Hw6NWHobk7vrkrDjo2eelCJHrFnqebXx+ZqHjfCD0Q3Zzp6qAnwqpd8D10BckE5pY
SoamurJWo6yNvfx+drfQyCtjgAH0UWM3YyPIQM2unPQKOhIq+gxjL4FCAUhsQZ6/latYcVMdVhDr
imQOqtznK2G6SCBgP6tRbgXVFDhbTRBrwzj9vrB/cuBOg+pW6YTvt+pznr0U5W7JNiLDd3Wxs0Md
a4Gqs1gHlLIuesFKSh00lhpLxJJ+uVPUqtrprc6DuB2SFGdte0xbZ0+c/gvulvFXDd5WBBOjCkVJ
xgT7pAKKQUKYRsIysVN0ejsMcgUtvaNpwn1gFgsozqXZL7xa3Qncd+qo7PTRXYLeHq17Z7GH3ZDq
xR65PbBsziX/hiZm/pwVYzUByQtJEHtyW09T7MRnzmhGzNBbyEiYVeDa4I4z5hp8Wuro5IFdzO0u
btU5pHOiHPFWNnY919K9aZY8qFQhQ2cAirJLkyz5oU/peIwn85vSDhPYl9DlBWKlfgH/lw2QrZ74
oKvhh8VtQBps6FR7RF+h4nXg3638RiH2W1qmPCRplj40jHY+GBjaY1XOy6+EGMNDmaJXl+VL7zuZ
lvqO0qq7Jm4qHxjI+jV3wEbY8LL1nFwbdjQnrQeCFO2nOtqQmS4tEk1GtYweJOtjf55L69lyF+0n
c5yJ+hWf6yPOfjUB7MEcTE+JY/dlpBPd1XbyoyOxswWwvXRGXProMUBWDg6Px8S5MzYLJ101ZCQy
CPSM4x3Jwtj6ef3sudxQ5zZkhx/7umkA6oi0LHCf0vrmkxOfF0kmJAnAtCj31DpGZZTlZBuRNSn3
rV8CZ/gPvx8YKNF0DKUU+WBTSNkUXYKlSxA4QNir32LOtjDJ57sVIzgxIP5+ciIMaPRJtMkk0WL+
hhK919AEXEro99hKBa0aQu4S7bp4LgKwKBvS2prHNYmY8zpOeyP+NM9fHJ1uPBTXnAqEF4BwiGP0
opBuDVwfR7x/0aHWemDLpAB80ubT9VW5eEoIQSfkMAGnQBnEkcdSs5T1TTMZ0TIZwWLnXjk91eRO
6z9R9vu6qTUHBoQP4E7gKYFzkO7mtlTHTu1HLTLqj5PyMuyvf/69mCKvv4HvIu+LE/uiIMX1KdO0
eNCink+eO/9h9bhHDclPwUjr/NLbe1o/jmriK60dVtXD1H1Cq4JXW024FJFWPI1C+OinsezrLYWg
tZX8+8vAV3XuMEvbO0biYuQZfakXbwYCb9gIndcmVzQ0okkT160hg6W5BakVOjY6uqIP6vywbOQU
3t948uQiXMAGsyz0BcpETqraqzquNPi8ofp26XiFzv2p/qjRA+etr888qJUPtrNL9SQYxh0EnnZa
9jsGm0BSfiuLg94clK1w7HLQ6H9VUdEBQnmlC8S2Fsdq8Rg7qrTxPebcKIiFqOX8+9KRW2kD2Hwp
vj/Xf0bDDonehTO/c7rh5hfDuSHhQCdHF69jg1QjDBm4mgbdZ9mycZhcnlmwgHkCHAzwjQsirlTU
9xP0Eh8JKV9oPb92VXU31t23ZtrCPayZEu1mOB3fdYykILnH4yvO+tICG834ZHXJvm1QwG1dyFLo
ycbxdbmzdGhS/rUlpQ2aMulczmGrV94M7OYxeai3yulrXoaMLWBzhkDWyK9S5o4jibPYPIIGENLn
nXczhBpuBjFgVNGxgVB5k6KHIqU5R6uieYRWFwitDK+KxxCb5/r5uDoMIA8hzYWeKXQ3nPuYokzz
wiBDe3Sb1Fc9xboZ0S6GIa4RCxzWAuJ4bgBsWW1sdguG0fOwHUBOTduPvbJF7n+J45DsSP5l64MD
eKBqHjMn9nMBZ8610Khfe3Qg8nAYen9WS6/NvxjO55unUPSvwt2QO0C3kbRQrkZTdL1Y6rFO8HLy
XG13/fsr3nz2fem8SZNuAuUjvq/04PANCPOzt+sWVvbmmQXxC04OGjtjbpZ0sDA2O835Cm785Cfd
AtSveBqIFZD+gFwBID0yKmmIrVJ1+lE92vYzT59v7ipDvtZAezoKruhtRbR6PgYlseq0Nwb16Bq1
D8lLGjse3apnXVQFJCNSliUeKwWcahhDthR4QPzgc+nb1otW72h2aOuNZVlb+JMhyVunaexBU8sJ
y5LVz2C8/+6M9b3TpOH11b808040JlrHYe3iEkCPTVKrLF4Abw6z8S4xvDrfQOavmkA9RSjoEDRO
SKFOahYp0eplAeJpj1ciGB+zG2VecCujcoImNihtCPlTOWRN0H9fGcxcAHG0wBi9Y8qTCQLhqdu4
Mi/d+NyOdGA2cOOFMWuJNFAg/Vq2hMdXPi+Ya8EBB74zQJ2lYywrqZFlSgMCitpfeICepuuLvfV9
6WqsJ6dDhqS1I3CRmyaImDjZiFre+QzOg0IRDqKsDBnPdwTi+U6culRPmUXjaNKW5HvL4viYO/Z3
jl73txyqST4zSh0cGwCLenmvLDvRSeu5VH+IUwhO6Ko/1MrvxlReoRTx8frwhaOd/7azU8KVpndu
oJQxztjAy/BgxPusjdTsg+6mQBdupbpWTQEJh2ZkILCgCnQ+DYsOjnSjY+rRYn/m/G3R82Cchn2W
REXFN3JSawc4npzvzQPo5ZVvcbTDtSDiK9Qj+vKDQv0eixAc0ZX2/fr0rdtBZA1MBboAXemQtXMw
RalWpx55stfszC9pmJJXg/66bubyuMAqiQD+P2akY3Yms97rXasee6HtpWQQ2zUVD7LOG8NZs0MA
VwY5OWhAQLl4vkS4paiV1Jl2tJ1DogfV4rkb/rZlQfz95GYFszfRkMvTjp0NDG5xgNpONW+MQvxK
2adPRyGdSFAHXYp8gQ1GPHsGq+pGimZ1DDheUSBBtvPihZ7MyKhqMdeOC/lO+CMidmhVXF/w1SGA
yFCcecgzyfWXPBlLd0gL7VjxwRsODjJ7/50ByaP0QmVm3rXacTTf+l3XblAiXXZRIzBA08v/DeD9
7yfrTLjV1HpfY53b4qFG/bjrcc8Z9vjFroeD5aAndSn28dS95b0dUCUNEPqHKkhFKouFjKCziBWu
n9IpSA2kaNss4KzagFSvzjLSAYIsA3Ms15/ncYEqdeVqxyENQWGab3VKb3xfjleSYqnnmFnaMdP2
NLurt07U1e8DIwMNLaTeL2pcqErwZIh1/H7rk9N9/HTdRdbONhBuixediITkXIm1uHxuikQXASRE
Llx/tvb9mIbjOATXLa1FkWhpfmfrQQ+3nPLS+9Y0klbFaT3TO9vNQ60w72bi+KOm9N48oSHXIRsb
YHV0Jzal28jMnTabGWyiQOYp7t1SPOgGBI6a39fHtnpYnNiR4gsaW5AhqxcVhPifwYlgmt+S5B+y
FiCi+jt/0oNr0NoOjgYbyD596Mf5Q6+hKFah5hJv4acv28DExj6xJXzyZGPnrLfjeZjVozplQWE+
l9DcrcPMcgNnrsKlrLwEZINF86WcPlcq3gCv1+dzbd0gSoP4AWkYZC+lG7dTi8UASwvm00Sw9Owy
T3W8ge6vW1nzSBO6oShjvvP2SFYIxMFQlcIox/QDo89N90EZPrbpRxCEhGr7dt3YJccx5vTUmnQY
0xr86CBdF76o3puLG2YgHJlI7SOGCTW1uoMmxaHMqsBpGl91lm/TxIOuTg6qoQV9vnxNGsfv6nrj
eLwknDv/XfIhPldJlxpirW1Weq7724jvmI0sX++p/JAy11M1GsZbfb+rK/x37uU4MXV0yK/U2Jk6
mQOIIX62RiWosjZMqLMRmm+ZkjZnB0CsxRk2TjfvivGlGoOyPkDc7fr6rl6GJ+srk1iOxbzUhoOn
eKywD1SbdrHFvSovH7UG6o4JOlwTE8nMOTILvut48dJO1v1cg1GB5juaNIcGrRDgjw+MhHuUTo1f
58nh+o9cyxfZJoIZHPkAIiPWPN/YY1a5LXWFy/P7sjzYlrLTyF3fPM4Nuq7z+DGtEXtCSmlCCfS6
7bV77NS0eDmcnCkO6zML7q8emzZk91QJr39+dTODrOo9Kw/UjHTUW6jXKngO4Mjif1wE6TmEjSDl
4E3dN2P6nqZb2JAVe8D44kpCJA3FYXkmGRvcVnEpkiJxyMqd+qea9rOxM7WPyRbIUJwMUqiLx5Tg
7DNALAb+qvOZSzmD0maaY+as+U/jLB4Fx0nhZJETq+jUGvIAUM3dpMy761O6cqvBLoaHEwJ1XEue
0mpMmzhP1eOQ7C3oIKa+wTZWbcUpzkxIexOJ08HsCYamQBBAq9+ArLvd7c4sSNdmpg6NzXKskw2W
GrCMgKfnRq1TURo5MyHdlrxQxlGfYSJmr217D12m6+uwOkkAT8KrsYHQL3u+/nqSQCaccrypqR4M
SwhMTHDdwtpKg9kLAFDRrHxRj+4GM+2ZayzHoibfoMwYAB34u9hE6K2a0dDrjyqFUMGV1oI2KYWm
tL0cFffetfa1knkLmv6uj2XluAer118j0mooBU5hFEWXo2NXnlJ2Xpx5k/bIsg3X3RqM+PvJecaL
saAuIxgMCdPWd3P0MG6YWEmmoNACWVfQ+4LqRW4fn1CAKTviLsdEu5une4Rcw+fRvDlLCfZiwDVR
pxCAjYssZdNZKRQ/l+Os7Ztm3xR7QHuuL8laPAl6ZBBt24AyghVUmiuqGi2uo3k+Ul0/xEKik/XP
PdA6A4V4WAm8uabv87b/0xntg02JPzS53xlbS7aykfAzgFNAXkoos0n+p7qD4pDamI+WTznzCQRP
rw90xffODEi+l2pkAOTYno8EGGSIvpAfLVe9vLmVuRzuDewgWkvQsAnohTSdcZtUAypx4F4HB5/n
so3TYC1KAFsz3pyggQDDqtwdjEJyB5I5ZUYoM4D6lB5qI/dL+4EZyg6trt6sPVkx9xrzRbV/3j6D
77JMgA6Je1Vaoj7WGZIWqnFsrV3n/LSrFHn5nbFRwl/ZWKjOob5oC+JxEBGd790ByMWlZppxpPwx
75qggRZSO/0pStdH1fQfRiRosyxgYJHlkeJ+HTy40PI1yNEZn5cYmu/PXAM6jG5BZNZ8DyhP4H6A
KlnJEzQ6STmfYIe2IYGQeekZvYdmjg0fX9tEJ3ZkUGw769we0EB1HJ0nG8LA/c2k9vDuUwPSdYdi
E/BRBgyo7B4dtnwLwn9JQCUMgNROoIYJsETS6mdjCkK3UiXHUufqvjX7xqu0PvNQ8c4fjQR5onhp
631tld/1dtQ8vCAh+AosAXTCh60KjtirUnCHbaxhG4OsAlKBUnCXm7FRpspoHsvusYZ4QwHFoo0n
3roJ3LmiaI/WbulU6rsuAeqgMo9WW33nJHl03BIEtWZ43dFXHQNY2v8zI51KI0vSpVNhJiPgO3XG
YPqHfCbm6q8FsQVOrtw8c7rMskrzyOnHKZz01+sDWAnpQbknuMFQ2L58HGXakmZFpZGj1QVm/EAy
BCk7yh4c1d+E06yuyYktyQfndsJVgUvqWPQ6VFp9pwLOdStltLoiJ0Yk3+r7Zqbtu5HO/63ejs7G
NkKnhwl2MwSncuBgURS3hyzFgYO1NkrlUbfnu+srsnqmnZiQBmCPuloodYadChXVB/TWtr6lgIq4
LaB0VpFi2t1uz0bK3wLEGbefKt0+wGu1Vq8WsNeRwGmhgk56nxV90N6O/ceEaaC+EYV7CBdIh5w9
V5PiVhU5KvWhoofD9XGsLTyuNtwEeJiAIVraisyweJ5rCY5Q7inf8y36kDXnPf28tA+LsrfmTCzL
QEKT+V3z6JCN3oiVNy+Cxb8jkPaHk+QxBLwwgqTYAy9fFqgQHAolRGN26U1bSsFbA5L8DLoOeVJB
Ce9oQKJutp5GTQOwb399UcRH5JMe+iOGDa4zlIpl3kPQUJGuMCg5ZuwV+tJejtZgqPbqxufKeWE4
Bq6bW9s7AnqCLjJEHqhbnh+W6PdvXJB2ESBPdEDwP1uDEmQj9aYteIj40OW4/hqSJi8GvzevdRia
0Yt339LpuU/BTMZS/jlHNiOAzu5WrLPq36AAAFOlJv5J+7R027FiEyPHaXpx0jDrN2K29e8TvFGR
/ECTl7Q7SzYhMIaI5tFM9xX33DG8vjZr/gbqO5wAuvBxeX+ieF47vKr0ozHuICGIkgTb0kZfW/5T
E9Ie5ek4crQA6ccUNP5LMOn3ZYq+iA0nW5soMD5o4DRwsM4yHrBfEtAj67p+ZF3deJlmLL7b1Vug
wDUPE0Rt4I1B3Ib327krq1llGFObgVFRM8Jsse5c7gbGDOnoLm12hl3715dHmjskQCBUA2Avnh8g
Crjo10Fs7s5IfqUvpTMehfAOX7LnxGQBdEdvi80uTIkJPglpIBMGPdGOpi81yAOt5Htq7OxN2lNp
ld6NIHuIYweSyugGE+54YsSeFzUZ2yV+BgUFNPkO5a0yLxcWJG9T0B4TVyYsDP3LgLaaG9GGF9+X
DrMOfTMpt/6HtC9rbtxmuv5FrOK+3JLUYsu25GUyM7lBzUoCXEAS4IZf/x4635dIFEssz1NJ5cYp
trA1Gt2nz8H39V8FMpEfrMRffX7mwkbdLWTZ4PMleYM0hL1GnL+0oc4XYPYGdAXT9cI3yLF3DyIf
d+i7iTL2DBqkle00Oyn/DAQS4EAc4vWMCtrlSpeEVYXpE3J0yCPqnb3BYr810PpxJIhkbp+SRVsT
QTUCfh8MPOalLWoNetk1toZBpY94GYWieq4kkqzIg5lruoaLM4jej6lPFYwR88sTLfzoccsd7cgZ
yF9YgdwKQV+V9rNP6t3tcS2amnKhaPBFZXxOvkS7ui2prZNjIWhkJQ+mGDdm8pBTa8V5rhma/n52
LEFQRxNLwZCZ31OzDHN5xx0ZQYX89oBmt837pphAgu/yqtd5/MqWoDvpenJUWnoHZvHHZHT2YkxW
EonztNGVndmG6FsgaQgEjI5oxHuDEPK3noIjvTWDjVWoR42ayCGJLRfWVur6TlprNOVLGxLrBoAW
SPKBZ5jd2omj5SXQVQT14i4sqx6KJVnYa5/ybp+Xr7fn9J164yzq+WewZ8Zmg+XuIIHnc8kxKd12
m9t2Ele597NifntvkY7u6kq6kVVTPYLST1WFZZMM+6CZ3Bd2FMo2koOj0HQ3IEbjP2nqfdaM4uAT
d6vXSjwQ1wQ8cMzNB8eQ+aTnyFA11Jyw070pGacHEdC/MnSUDOLCQR9ZVpXJi5tl5K4STXAoRrAo
B0WJBCGeIVGZCbJvdAKyzcImTymS1xEZjeAQJMU3BFPNQSFRECup2K4fAMtAfNXfgVqaP41uJzak
lHilFi55bLL899DSbUvbFgRDfYFyNXO7J00K9DtmoxcKM0DJsxTyzmxRP3bSrT0OYZEfmAo6MNmP
VsRJ6mwTlyUbbifFPuvol1GTaQyEKH6wq757mphE30ftSEqqg8DFDsJO9OnOVkVlRCD2++1QPDxv
L+vVTQl1E+ibgCUaIQ0Uk2a4/cpMnSQoiuwERBaaEEp7JfG49H1oKoMTFhAYXMezm7jgKi1VFmQn
e1e3R5WtkJVdeRT8fAQtEw0CmuVAw3XpUSqR1sEAsYhT43yzedRvA3Prkrfbc3R9zicryJ5PeHPP
gM7IpZU864lZIw14Gu06bF4HFrvsAE17XcSaBuJNibYuDen7fsVfLk4ekiKwOfWDzxm08BownKxX
sIvj8dY3K8mGpc9P0vXv0d91kYKAMxCUSn1+YskJ/bGUfr89bwvfhxdGOzsWfnq5zPbWmKAhxAfO
+UTaF/trXa+8mNc+P/N+WTaWPQvw+bQKmU3jdFhjirm6Ryaalf8GMPevvCil0edaenKJfS8a/XXo
kcV20FZ4e6IW7Uz8JyirTqHF7F40rbwSpY1Gdl00sfB/ye6BViuLvWZjukvO7t6CdV6pck5PcmhC
G1IHLq2irFu5eRfXBG24GAjamfS5cmeFHmWkEhg91Wh17LU3ne9vT9XVgcdLZaJARDIJjIdXObga
ySrGNB9xdxeiFLmNOnMF5LkwURNDEzi68HKYUlaXEwVtY9xvEm7Y105993dV/Sralbt0YZYuTEx/
P1sLzc/MRhhKO+Z5xBUUJ1Ymae370xDPvm+PEMeiDr6vvQ4H/nGPPgHVUFOc5FmvXK5ktjZaAdGO
gLW2ocq9R81vViZo3lwwKf7ACFw6yDpBAzuXmFUETAuygl+yh6IPay8tt+g6gfRNa7OtSvr0G67C
PPQlGAd4wYBz0s1ml+mMRY5R0R96JQ2ARIpg46CNYwy1OtDj2zvxKvia/cTZE8rqShMUh3ly6oL6
R80EVPDa8dnTjEdVNxEt25WXzuKink3J7Kpz9YEoI6PJyaPpxvbTiPY//mBEqEUiDQTV66trzgS1
jAu6Se3oup+hTxPJ4uAYSawqqCh+uW1qcTBQQ0Ekhvod7F3u0KS3aaH8PjkRNn7KC/u11tZARIvn
+D8T87Idg/qy07pGcnLShwAoVTfK6Z9M2JmJ2Q0EPF/Deq5jC4DaoxA/27SNve6U0y/U/iDlyT8n
AtcDWqvw3AWf1+WMedJtiS5FcuIGg2T7vTn+luT37VVZ3NJnNqZVO/MbVU1Kx+JtgjtCi4uxC43+
O1jGwPl0GKw15bvF9cFNAZj3VJmcBzeml1PEDDji2ujEifl3X5jbWicrIdSSFZQAgRxAW8NELXU5
JGukfuFneLP7hrZLhjsnAxXsmjbrmpHZ2kCmLLUnv3hsiiTydYAg6PBNH9KPX+E4Kv+NZbY8Gu1U
pddICVT+pzE7cfVU/EGUMJ3GiYYLTJ5XdOwdsnNmNXjasas6Fo1auzeGjoWVs7b6Sw4AgrwAIzi4
RPBUv1wX20oG0Pg28DW7wfmrNFYu8aswAc4ZZCOQMJ7aNQDDufx81WsuFNngyiBy+AT2x31CrXs6
prHerzXCLS4+EBW40UGlcYWxgTN1BxQGcR8aX930J/H26bCSaFg0AcgSHmogF8Mb/HI0qcZHdNs1
uA2zHbDvNjTpq83to79oIsBkTclrUCPOXFldG/aQNpZ2FBVL78akGXZuN5BdKeo1PMV0MV4kEhBT
Q64R9zWCLLAKzk5L7g+9KfloHI12fM2CwglbnnxRJX2Fx/7VKCTWAARb64hctAocHlSdEDliGi/n
sERdQjmZNI5Vm24SfcdKUBvVfzGyqdVBpWuiXwuuFFB+qPdNZFvYHbMlc3ySaB0PILTFfyelFzaU
QFysDS3vUA9rTm767VczCsANeuNBAgIlvcuxEX0c3Rb6eces7MnBs5DGG2mXbxujZqENDdux9JyN
Xbg0tJmXxB/eOoAhTwlRzCueyNPWOrs1hjxtAIVgxrEzZKSbX5rmhaRraPM5an+6/6DF6iAkRI3i
us8yYVUaUGEYRx8VHmWGbX9vcj1MwBDlQW9sgyA6yNYesNOun00sauxIXSAGRd/lvI4gCZJqeV47
R5tn9WbwOJpqLA31t1rq+0IXFvoUjE+ZKpoOPTZK7Dopy0gpKX75jT/ELuXGExpxmzCovDbM0FS5
M5u0+dpZQr6WkLMJrXrMHvtaJmAA08wXs1bl1kgQWetjgY1aD/S5Gd2vw1gX+8EboEukt90W6TBQ
H1Rjl8c8p3zjNnq61VQG4uJ6tChQUF0SDXAlR6I097VtPBbVRmW83V76BTd7MT/T38+WPpGWngpb
OkdmWLEwtimP3ALhyRqB54J3wmPSwj/IJeFlOTtNeWsHfGgM/+j4e24cOF4Da4KjC0O5MDEL5yuE
xEXOYQIJHauL3OE+He+0nx+eLzDeo4KAjNjEKjdzfQy6lllPO//oZ6+2sWd1xMEJB8jfbTML/uDC
zHT5ni2LrFPV6jnM5E4RI1tqWL9SoJPqY1WNYVF/9flKKmaOMJtO54XFmQ9A07fGBZf+keRBpKQf
eczYOIRuZMBDUhzMcWshR20a34di07p3t8e7tD0ABAS3CR6L19QGA5jdKlPL/WNNncNQuwdCxVvv
r3aJTQmrmTtAqz66VwGXwRU57w9Im9HOPK3yj1nNo2DYkFqEWop7ROOhm34zs/vSRv/WHzjYC7Oz
GLbIFGuyvvGPHn/rmh1LoyD9eIRxYWK2MalCX1irav9YJPyHNWbfu4FuhmLtEbN0yM4ncLYx20Jw
z0gwgdbwmef7ekqW67ve2nx8P6BzAA9L8BZ74Aq53P8eNStRjaZ3BPAtrMyXjr7lH221fN/yFviH
wBQdQCt+fpZ1uHEvHVLvaHfWphyDyFJmVBXfxCqIe2nWLGABQLMwEZDO6bccbrUlA4HTsReF3A7M
96JKqe6TVQTpZnRp88WzqbYlhj6GcqD9Fv3oyR5C9sFuFEWahBhAuiWaZt33tKzvyqSqotby2KZy
wI/Gmry8d2mdImFnm5ECever4/IhcutKD6mE62gHoJNZ7TsM1Zi+TELusOZFdsr9xXJeHwYn97d4
IqK3q7KRofCYEwuQsT5AwmeMHZ82W8a94cmA+s3dGIDgcRAtfZKjmSBzY/CwEq72yBpw79/eCQtT
B3cLDAUWaRKhmIW14N20k5xY9OQAEpKQ30BtQEv40KBw83FDSNRPmtUgGkCIcrnlzMbDIikYsozv
JVrN6I+miz35wd7oadO9R3mA0QCQg3fzpRm9bZIC0oj0hP6bmIDQghcfbCf5fyYQzU1cCWgamHkb
ZeSN7mZjeqIor4WuXu19Vn6yPG2vgTnh9qwtOG4M5z9bs+GYY02zpoCtvDODMKgTElWjRmLTIWrF
JyzE/4jf/jtEswWyVaMpTcNxrftPdrOzxUPjWmEr7iv13Bfb2+Na2HagwkL3Gnp+UPqY9ysATtW7
iPDcY8d4SIt9wb9hq4cgAbxtZ/KX8wsJMREqLBP331UOJfCchjFhu0flgOrQ+BuVvJUVWrIAWChC
7kkk62o3FE7L2Ngm/jGNmjYFHnztobSwBZBwBOwMEAd0XswBVQVpgQ3hKe5uyJRlMcv2uv8Hq3Fu
Ylqts3DICrIKAHuYADFEloSeDpGmh+TLx5cCDRbg/Pct8KjOExpOzkZbMd07Ns6LRk5sZfsurQNA
8xPSBf9eRcC9SXHZdQLb10KskT0l2lrf4MKLFeR8AE6iYQmUQPOUSYc+FwaEDTn6fhdVXfcTDvWO
Cz+0UjwomkqurMqavdmBlF2ht8IGSEPL2yersXdl0oKeBcV4EtxzKVcqU0v7DOxnEzcoogLs6MtN
wHQmoPEhARQKjr32q2sfhjVh6jUT0xqe7bMUdMleocOEDB4t4yWXL9z/WCPUe9AxgT2mvDl883yR
bEbRRFRTcqRD/TfTUI30Pbq/vZOXii/QOIK2ACi2MFfzsqfnuEKVboAamw9ZSbsIU2OPUqGbhqxk
e63h9yLH1qBsR4wMDju4czW5AYPC5zy3d7d/zNK+R4MCuBmQv4Xi8CyU60tL7yyILh1JaoBdmeWf
oay5cncvrdtEijhJbOH8mrMbD6KvdWKXJnaiA4Qyr+pt3YKMUWnGnxgCPh1JXIB18JadbRA5VOAU
H7BBvAJsFtbWyPInV609ZdG9gQ/N74UJCP//Dc3CHvRWG8k7/jHoLHqoK+ZuTZ/mu7wnn5HfVVsd
iBKmNdbjYGn1Vo3gQJBtB6YL4rjbMhXNxndqESujQ79TleFJbDs/LIBmduDXTu5L5bWxJADsaFC0
2YD0GWqzxcB3XoLeiLBtNNiq3OCr03PvlJdBEaeCA3GDgHqXezrdVCOakBqZN3FtUhHltVECLwMU
Txl03SGnA70LZDBACxQNjKFHuBsD1dlEHR2dbVnx8l4mVgCubTVuh3rI0frlgKtvyI2tQM/LLuNw
kAkT/V5PmReioqw++aOHyLXrs93QUGfPQBgcQSHOC3sh9RfbQ8ZboZToiiz0Kn180kli3gEV/anA
//UkuqDcKE+pnSjsr56bfwejprc1B809JDl7sPVil+ORu9HQPAiWdr/e9f2QR1bdl+FQWXooVYLC
/si0Q6LyMcr9xA79Nhlf9BrBd5UnTdRUjMSup/AHpLU3ZYqKUmum/BOo9Zq4Nbgety7Pd03L7Ujj
1hBNIPsnjVruztZad9OC+XzvDHyIQQIUhG5XvQUghzdChY2/QRKlMKNetm6E4hUQVKJChh+c749e
VtG4poNC6zBqV7mlftWjp3DpG/qm52Z9DMxGhmWG9wOwmO1TV3J9Yw+g/h0tkL2bhd0dRE+NqHDb
Dj+S/N0CKP2JsM64DxqvB9FOpnXfZJkYTlyC4yd2cvIpkODonogbtkXQ/i468M2js7D4nbTaN7Nv
ykeV4/0ig5K+tKPGQtH2fQS4pxdxW+oRSF2yL36wTY37nrwOpR+cUq1wd8qRBL919A5V6bRxktR5
lATAe8W8Vc5DVtLiEX3+KuraKghHUcnYLIvqU2p69Un5OTYjtlJ5N+DUhHo/6MhhULxSDFaFntaY
AGx1nrHVqe7EepN9tXP522ua4slvWytCUcL8bdeJv7WLJNmBf6x/CJjlx21jV9vB5lWcy3IMc9sT
x7yGeItmJtW2rEV3T8scrCTAw5UbV7Ra7OEmPggHggAomGGgQwHKKD3/1Tek3XV9Sp81RmlUCpF8
Mt3ekGDY61C7TZJOv/N4Nu6KqqlDKzHSe4Npwd7UpRN5Kk3vCmL4Oy6MIeZG323qqrGB0RUkUmWf
3lFLVLtO/e5aM0qxbwVKbLFlozngww4e4n0u7hkU55Can/lET3mkMZVgp8beADJir8RNC7794vMz
T6i3WpfqpGF4MJFtYLMn5ut3oIVauZcXHO6FmdkVQtJOQAlXspNQoU/+rug2rbaErMSYa1ZmMQwd
sVoBqdlJafdOdafZb1xsXP3jt9TFWGZhjGGnXiXBmnKiGQkr0KNQ+0EEK9HfUsYQViZgGHRfQY41
W3cugCcFBQA7jZWR4wSUYGmnyKDljgLTE0cKFgcmS7ZBYRcRaws9tqFqHBdJtoa+WggxLn7JbIsE
DdcSnuKXeAQ9FhttjbJ27fuzvSHTFIAlT2cnc9y48djEtw/QQhwNDgsAcXQ8A5Ekny1X32eayXos
1yCei+zRbF9IdrLonUzWwpfFgZxZms7aWXxrl8oQqu7YCaJjAAeo8tvtkax9f9r+Z99vCs1VSYND
FDRlExJop0QZHOZtIwu5cUzXJDKIqs61KunYaS0UXLDaBRRKhiFKte+qJZupaUAkXdgWP8WaNsXC
Ck0ISAcqYK4OLvFZDKv3HQRdOCdH7nJEOVULFa0y3eJ//s2JfIAk0s/bY1zwEwiYUQEHgwaO1jxh
OCSt1SSNIMd6CPZWDQFwPog9bwgCH3MtX7SwajAGPj0g0KcpnTklPlo+R98sOaZJjIunWmsYWvw+
KqjAEE+aiXOoUNsws2QUrSSF3W7MxngWY7mW5Vi4JUBtND0LUVxCkX22s70S8gGBoO4xy3c63ZVs
o/V3t9dkzcRsc6PHApp9I0y0fOuXJvTmtbD8cFsPkp2gkkfrA3YZkl3TXJ6doBxxsmGlEJoIwsq9
b9jKG3phKSY2WCShkdiC0vh8DCbeemPm4Oz4kRuvcsgvfR7oGMjDQGoQPckzR6nphqoKX+HiKUTY
eyiajm+3F2HRwtQibE5KNObcVxaGlrrpiPSpgMQQlIfaFeey9v3ZPhqMSgo4HnryPjMbBFUre2jB
kQAfjDQ2Nipol+fZ3yppoGtJgeGtnOCeBn9lw3emhkhCmsCTP/5gqs5sTUM920qI5x0wzgp6Graj
/arrL7c/vzgUFE9w+SP1d5UuG3wNNOIjZ6cu957RAoL/2pRvkd2KyzWXv2Zrtm1pCc7wHk+0k1UU
aTQk7IvqwItVSBeqFFnphBWzP98e3sJp91ASRWAz5ROuQEGaPoIUemTslJZ0p5OHkfJ7Sr7eNrK0
26Z8HUoCcFvYFJdLRDzImHYIik528OQUYb7WRjXNyyyLAIrUiQgNfSEWpIguv28G1GLIQ7ETabxw
wBtS6j8MqFOQ4ONorQtDs4Pvd9RHdzAOvmX89P0vpWaHpHlz+AqCdmEfXJiZ3VRF2RglLRGIUfU3
RxNPJbwQxYfQSZ6FuRLLLGyAC1uz46P5VZplhslObXUCA3lXnWi/u738iyaABH3vRsQJmiVQ7TSV
tllh+TP6RdpQdsNTYGUbL+4AoLQm9hgfIM3ZDnBGKGLjNYBTmuWjFaYFS99Si0HMTlA9rq1KX6lD
Lz0L0O6MHn4XwQuoT2YeVMtZIp20S08IK+IAURLl6pcvtHuz5CDkS3+bQt8MKIWExAs2HdF/ZTZZ
+RELE3vxG2b+opSoFI0+qlId9D6ipvQ3gpbPeMH/wdv3wtC0Yc98rBKK+YTr6C/x3YdcInpSwl/j
iVzwEuC2QgcRCizIo877GUqRF1JJOz01bSQiQDNu78K1z882uueOQ5IQF+VCP57E/L7/wecRyaAy
gX14pbpiBG2jm0mTnooBctm6Qx/6JFgjdlnY5oFxZmQ2hrZsaqPv2/Sk1yfL+pa61s40i8gwX28P
ZnFj4RUw1YimpNbMDk/HwhGTncC7G+UOqRVka9YwFksLAlQlVhp4PKSAZ0Y86gelrDM0+li/UbpP
9JWWu6VBIEESwAQiZnuOqO6hzi1y5mPByw3EIwO+yddqtYtDODMxc9QpeO5zmcNEUG8SCDnGH18G
4EK89546YAJmxw6ZOGihQGj1VLksLBwjHOWm4Cu5mulRN7s8g3MjM+/M9bxlvYsIAM9yR5x0eq9p
D1q1z/Jvbf1ddisIrOVV+W9M0885cyUyq0XCEpjj+htJJ2qvnWOtJLmWl+VfG/N4o+RDkekoOJ9y
F4zJO21lWVZmbI7VKDRV+hyia6fBMeJRG/YjHfa13m78vH0UdvHS9PYW6fIVBzYtxI2Fmld/qhpY
ZzFkMKv9nYBAjpFTYJ5Y2e8GUYNA9X9bqDlrctCPrasXmMRk1HZcU2loVyZBA+MapcvKjjCn1Tzb
EX1LBtyfMOTynyR9dn1kxIf97ZO05DjPNvm86O0lptE0RorkbbKhdF9Xj1AIr9fq94v7buKmQe0b
SmlzgDFLKHW9AW8FraA7krFY/kFPGySl/rMwu/ENDWTKFUBWJw9M7/1XtHGEtydqbQgzl+OODeRp
NWwymR1LSFP/wcUC7LeLcu2EdHJma914JXLPUI8+9eDso8NzPX4uycej50nO+V8b0347209g5C3k
4BN6MgIeld0v5byJdqsrNEL/vj1Z02RcncgzS7PVsDyR9A5PEKf3G6nAVQgSANPoIoYyjUjV9ra1
5aX5b1yzpQmYdCHTgLnTvL1rhANd8S/Tr701mtlFAHSvA/5LHw9p44GR7z77i4OVqMt+3B7GohkH
iADcOoDCutbl8tRt69eeGpBlLoJTn/IDp2ZYaypimb3ytllcH9dBjy9et5Pe36UpDgX3XLYBPTV9
oVD/N+VDJ1Est7O2OnRNgpIZWrtWpnFxmdBFDu6liXZpngbMQFDHdJTPQX+lJJ5tWh/a5dqLd9EI
3tIAC6K5+ErAbMjRD48EFz3Z9XdGSiToVsLZRad8ZmC2GdB2zF3WmPREE2/PfSCJA/fVSZPN7c2w
PA60cYH4fnq8zTYDzfMGdCdwN6zf6ihwlnf/2/cn+2e+oKHK5iPB3ZL9BY1xb40nZvHnQ40a8mig
q0Ue+/LzIvUkbUSB2lD22ZY7hGd/8PPPvj/bwAOKjpnU8KzNVJR0zxjH//b92fSbg6hcP63Zye9j
6L6sPbkWjzoYvSfOowUyX+V0HgdjD7K86qfpjNFQAp/lfi6V/rF5QnZu4tCa0u4oJlzr+bmubJnj
DMERTPu6fRr959vz9P4WOfON7wYmyBxAzeiSutqnQKFU0kxFcCyLqDEidHTb9l09ouzzaltx/VXn
28oKJUVb0UbJlUhstsuujM82sS/HsaksGRwZV/X3oJb5tma+uXJUZuHllZXJI5wdlcL2ucUcDNFJ
7bBVXmi0WLd9mT8ZzAWe8nVlSqek39WUAiEI3higd8HpdmmvRzWorpveP7rgLIlAIpOGkIQ04tTx
ZNxkjRH6uRCA2aBbyTBr/67Qs+bt9o+YXRD/jPnsN0wb+GzMOXWFT7sW7ToQSzYZYtzaDqIuxYWU
mc+5U8e37U1juh4zvIU74fDRVnppr+Mo+GkV+j/sWmxKVoeUkLhJ1hCS8x60f8aFbj4ci2BBH0KC
odzsCOwMSfmUOCMJ9YYfZIDEUGelp5Z73zgf/pbEiWxRrEzqtB2vBnlmfOa0dAk1Kx5Q9E4oH1B5
dhewYuWBN8++vQ8wAOkFEHfADV3x72e1rZVZ47lHRz8FSLgpct8Pz6Y6ZqCp6IuN2SL7awaR4SY7
aSTR7WWc+bV/rKMsY0461SgMzNx+4Euh1wOsFx1IDlXx2wuarXJIXOT1iodeXEpcjP/ams1m5oLg
gHeBe0TXXh1CjWAnE/vNLNWbBDlhmAz8rqrarTfoOyWtD/I6/zNSlLrQaz2NdX7BpSkh0gTbwjEd
DuKTtcZ/vbRVwAn27+dng9NJ3iiW4vN2nYVbB/+5vVDX5w0knnAvoNybwBtzUGaNr/dk6L0jr36W
so+GYu9ov27buB7DRBSK5m2oSaP6MO95bkZHjp7XoSQbMufOtD/2csUKXH5+Foi5oCBLsgCft1Lt
a2nKp6TmD5opDrW71lO/OBLgMrAgJrqB563VDH1BZp2MAOkHMmR5GmY/b0/VtbvFWBDsoRaAoilq
8JfuTxN95pR26x7dYpdAxqiGlBauza46WP6aq10czJmt2bzVXFHWQUT6aJbJlhcidoLN7dFcX5iX
o5llsoA9lUPqYjRMPKdeXEoZieCxRZ3GbX/55oq1pfGgbweVSAQh6EWZ+RzQ18jUG9jUqWE81CTY
qf7t9nj+gTJdem4gc5wpjgUzMXAMs+sJUH1/kPaYIBOj1942861yX5gVELS4rUU0OK1zl1i+2hSA
PL71XpfGbKgTsNpZQ9gFiUJqqnbu9DovTmVZpdsEjBafGWXDKy/luIMH6z+3vua8lFae7TuoeO4r
ywVCRwUkqnXB4oZmYMkCxZ6zyXSj3mSeHF9FKbCGJLWhWJmSh1rW3Y577+SBZh77YFA4WiL1N6Xw
2Nbqsj5UepbeZ3mG2rk3tGgd87qvTeP+9mD9IIxcP0m3ybaFmQUbIw++qlqXuyZnXZw20LnUWltt
B5LZh5bXTheSukN01/HxmA9ucnQKkUUqoHlUg6lg66Ts+zBOYFygs6KkstrYron2FID36wFS5tmm
8WV3MKqs2ga9bseK9jx2IXICqVo7D8GgySM+tCQ0aZpuAsKs7eiZ1Qtp0yJKu8z7i2gu3xJo9Ozt
zkE6TiT5oaoZ1FLUYN7Vnv2lcoY0AkenHY5cJc+eTjrQEJoyMgQF/1ADBkOt1r8nvZHGpdBeoZeg
fgVrgkhLJxy4CIAuwJgAqrvZmQD5C7VtCOOeSOdsgzw7oEs+zEwbkGaxK41uJdWz5N9dPBwRFyJN
fgXpkZ4wnN5w0MiXpttCK7cQYDnk3vAH18i7zg9qfVMeYXb2Eqm7wOC6E8mT0YLxPH3A4h/71t3e
PoFLZxx5wyketp0AvROX/pERlojRwfnzQoDvQ9CFrAzkOnDBAYdrx5sMbQpXXRltx4meNuDmYUSG
XFeh5ydR5fEwc3a3hzKnIny/twAmA6U6RIyA8ZrNWcDJMA6WTE4mM/YBG3Y4uYcKYgp4w4Ua02NR
9JBNs79lsngk+Qez11fmZ5FFm7QtoPkDXNnof1WO+ZeTyl3frVG5L62YjxyMhRsT/IRzr9yxtLA8
DlZf7vMftiOLUBpkJdhdsgE8Gaz4eDZADOxyVzTSRAMSJO2O5qiFJhjbm3wFLrUQZE5Nbf+aeP/7
2TvIaAsbcUwLFhq3csOkCjr0a2b7RAafzLp9dhsvbsV45w5wb5qzYn1pUwJ1OMUDQLRd1X0zpnyH
ehU5Dl6+Zfm3SmabfPzG1Mo8LtoB7z4AW2i5vqrQUjlYrV6ASroGpD0TnwJIMLTei11+ub31F9fL
c6d3F7j5rrp0qhEkiWjNIKAY2FjZY1bFH/4+ru6JWQSd/QAET07xbLFwrmmHJxE5tsWLD2nIl9uf
Xzq5+D7geRP9zMQmevl9qqnALwnVjnDmJnZEZ0Vog0juFdSIH1s0joBOtPBDoDrEHvw3Rlz2g79H
S+AajcHCRBoTrAfvWMwlIEqXP6RXSrSlmWFXith7dIaVV9y7OuMs3EHaESzyIPuHONgccMDtprcG
yyJHkBZVG5O6KuIOaHCdUjHEv0b+ZezLEg0Xtb9zXQ8Uuh1huwq9FLhjSfpTIsjYDllSRZ6oWQSl
onxnVeqr3yRAhBsEkcFE6VcAtr3Jq/Y3DZwD7Zxfbdbaj0qYbdwxCnYUZ+xX/PzCvYiROVOOARN4
Vfq20aREmQ7ySQ2QWkKtTQLYml6ucVwuLhAuE3hA9JJf0fkgSjUVMqDa0ULNjudgbtnf3otz6dbJ
jWMg/1qY6531SZVPvKboqiN9XGZQP7VNxEqWdyqUE/myPLRCCxuzjDNl7GyvPXWOfxj7YJ+45Z3r
tJGWNjsQOT1CoWaTFXRvFGt1k8XJRmMIkKwInq9Q04ZT1ywx/ImK7NH10aOShPW4EugsxFWT4P0E
ZsB8ADd7eRTyxunHSje04wjUvP6pzPPY1OtQBc62GFccwMK7xgB3H4hDoOuAl+3sleZmdu+UFHyR
tMKq1j80343TbNfS3aiZkStX8o5Lmwj2fJxwpPzAe3U5NNainQhUctpxGJ8YBO1+/sEWwuMc2xMZ
DB/cK5ffR4KPi87sQYaPcv1BI2hDSR1LoEjHypApVQBfGZjPijfsgXi+BI21l8eJJF/wigWpZGuR
TWFZ+SuE9ciPIfcMkGfYHXC/mtxadecdbLRlvt7+1Ut7Cn2XU1QxqUzO4+gasaXZ55gU6X9K3CSy
TIj6kTXE1cKNaJxZmfMeO6OWZRUFT59uYGNF7O+2P6zWGBaNoCsWEN0pfz5fX4n+TLA3l3AS6MyK
8cQE0w/tSUyawtj4dZOshBNLRwUPczh15Hwmcc7L9VY5ODt9m4NTFqCZCindPvidZ0/gGgrbD4KD
390TVP1wGQN0iPhldlQsKy0CwTE2bXqotUloFG3MlYu7QAu9bk1tZelknpub/n528+c2Nysnx9AU
c8LE2AWjRBfiX9J8pmj1a9bajRfNQdUWfOsIytE0cWnO6o2AiWoKPMtdncKDhtAc39lOGuprMrcL
iwZP7yHXhcfPlK67NOW0XQpoG2KzNu33WkL/7oi16zW6aQSFzo9acacLPufc3HzjNz0tQLOA/uZR
hUo+tWt6B2vfn81c7onCG118X3HESWGxprL0Lk05C10mYhXcB2CwRk/WPAb8P9LOa0luJNm2XwQz
aPGKFCVYrCKKoki+wNhsElprfP1dwRmbzkTCEjf72Bn2S9mBZ0R4eLjYvr2VmduaM9BhavS/VXjl
Cne+M3qckwNmGu6LaODpG8yDnDkf1bj6Lme9aygpzob1ZRyGp6osGfcabWSrVzSGn2VRccfvsBhp
c36MQCxVOSrwqGb/2Eutm1aPEnMZkzC8H4OMWX1b48FW9eZE4GIflCnuE80WXBBS/95InMc8Z90O
ntU07bf74v+4hBf7LhLhMrNX+fBCTxl65+fJDBfE1BuTa+Xdew0aPLn5bqYf6YbdadNwx4yJ+3LW
7xKVcw9K83D9aVjdY41QiRYtnNelzRGzGGxdEmEMTI269NyNgLaPZvviOG+bwzTEei7Wq+scJQTj
9kVsVpfwOCYiNoPOfK+nxsFWnoLx70KPXB87QHuNb26EafrqmWK5iXWJqzHk50qk9LY8dfSAvYTm
azEmNAgp+6jV3Fln4GfrWeNXe7qTdPBosnLoYebqm9wtp2jXKMVOyptdAioKCKubzO8TS947weDW
ik5DrXlXjPdtXe+yWds1huqO/r00qLtYf2dV7yJYqQaqkFL7UqSZK/t3tvEcE3MHw3MU/TD8eyN5
MNUfkvM2GQ9z9RCOw/762Sprh4t6YXKpt7ABC31uwoFgo4c2Ixi/N/0hm15yGkCscHaV+ac55W6n
3Ktm/0Eynpkp4BZJSB6FITjO6JaDDAlS7LaWfX/9V6lrJyJ+EpAWE0dtmeXw9XQylUxxXszg/ai2
+7F7c/D4E6XeVZV2mGbJnZRjOb8ryu+ayps0da5efZPoW4fO6qDHfwVNtdPh8Z9Hr2/tvc4AlGY6
Tu1vCG6cQt/71VZm5g/l5VJ1oXNgXCh+H9HJ4qq2fmVBCQSJSsKvyePyEKIyVfA7H+a9qjxKw5dc
bwn43tryfZFZh0Q79ORv1PBOk48Z7O1OqrlN9t0wc9f33ymCKaJ+nq1PZX/X6y9N4TXOl0G/n8fv
fZs+mPnfWTWS2rXvyy0+5ZVyJ6A/U9Bc0fdHH/JiLbY9523Y+Dp1asXtw2epecySd1PtGah8XH5p
q196BF3aMam2cp8rTxkkQfjPdGzBaLksoTX1NNR9wBRJ06dF5H3pXdctodCLU9Jpb4NXiWF1jO5Z
KLzeJH3YlRCXxqb+3hnDOwPm0QHg1HUxq6ugNdMiKQ0ya1nZsBq6+cqqNiBlBZXpP7VK9X+UsHj6
aGWd+6bpjBeZyZhG48ba2+1LgIsFukDWcdlwAnlWDi2QYbyofea6VnNjj4fwZRm7TTMbc/UgmVlu
kcZgAqchO81wLbe9z37+i19/8vXF9tR142hdy9fL6lOuPtv0NV4XsGI5yWyTcCOfI9ayUCSnm7Q+
yCvzpez19/rYvcSj/Tkey0+x6u/hU7kfjSbbkLmmvKQ+aMiAH4AOBu38pbIGdVD6GOXt44ZHsbHq
j0U/Boe817eQZheiRMMvvGO8+Lz85JrPRYGZDaWo6lJP1h7rnJGhx7m7rZsI8rRzEYscg2oWUt8z
zs0L86l/6FSNulUXpi+Fam/BCi4eFESRvhT5BXplLjiu56DI4yBElDwE+2po75iHAfeNWYSMX9f+
7hgte107LoJQIRBiZp0UDTWcpb+sDJWh+U6ZeEn0FpqPSviDiRhutJWvWlsXBHf0a/DkQOMv/n4S
oAVZoGZd5yQeqI362IbZsbSbd3Y5/CRsuzda6/f1Za1pBa0tTKzFObvEUFWzNgS+Yya0mjNwTA6T
T02gv5Tq1szfVTkaI9DRcbC0SwcgVTOi7XlOPIbWuzXs0eXPqn27vpaLC8wRMd7rfzIW6gd4PtRj
X048IsS/Gdr2NmvmI8gHauvtTzUoniFv2iL3X5dJB5KFTjjUqc7Pa6buMRWjnvCORm4TfjSHct9q
3ymEQBJkN1vV0fVt/J84R0DiTtRDSqeeYe9a4g19sM+IDeW+2gX/Ril0MXFIwTaxnQslZIBxkHRp
nXqpmuzy0fKMyfHmYSvtuXalgNQw95HnSND9ny9msCdf0eKy9JLGCl/1YDbe4iqkV+xT5GNyryvH
qjB4ZUFbUe694KOejDxISQ8U3lTX+0KnNFXAuzVkjDPbGqG9JgrqJgoCJghuqjjn60r1Uovg/y29
rsEaDV+monCb+SehwvUlrekeyCSwsdh0htoujikzii7RNKnwqjRQjlIiBztpNo52rPxtqvFHvNYn
udXbjY0U7+yZv8UtY2Av7yRMltD0ChU9UcFQihvZipHaqk+K9ORsJAC2Pi829+TzZRKB962C0qvc
IYZWduPXr12g01+/2DMzLhpJLfj19veiIm7r4f69FWy72CBxbCcriI067Uyxgjk6SM1R+z9u0PLW
xHqd0bWDdsn30rOi3l1XKvH/vjxeB9Y8BprRl3IBRpNBd/QQ45QercF3RfY4Dscy+xoXr3RUGeod
swE3BK7cFh48ohPw13jvy07Rrh61vIvr3MvlCrBuG0hPVlKLUbOqtA+mWN3QgFV5NHgbPBTUq5dW
Z6znwq+6EXnOMf5I+fMXXc/X99Bek6EIHBRDvUwKEgstM+DdMGHjyr2MGQFgZ8ZY2g3cqR0gJdsq
P9ShdIiLYSelzuc2kw61Eb2kyWSEO0BAQ/VBNagalpHCSAtH7T4V8zy+6+wQRle1D8qPKKDCHEY7
1R6QM7pmybiNEpbRp1Izon1ZmfKhzKMapvYkePBzfXBNSKjfBWHs70ZGWHxoKpNvlVKc70qplkpX
DpjrxRzTkNNmskGg71PypuY8H+iFhM4+TUdIhOLAuQ9leX4ioJMeQN75NMWq8QsdU7ly1AaN/DUQ
FJdyhB+7apV9H2AbepEr5btd+N9KKLKbY5y1YBCjBLI9yYIq2LKbnnGglp67Wmz/hvvV/6JJMg3D
Y2AqBwL/T2bZJK9pqceerIROuo/NiPTRHNYPTGOYIO0MlEdTkf0fTqKqMBsFDECVEobSpnpuPGap
NezNRqldpZSy52yctP1QJMNznWUW2zNs8VSt2DDgiZReRCqTotvSAlj9mNLalfJudk+/skbZSD6v
qBcNz+CJqN8zENRZuPJGa+dZYuiZF+hwLs/fleR9NDz2bOB1PV4xliQqxfA7UoViuvjCkg1zV/st
hAApI16d5KmsIfZrNqotK5v1hxUZrh32Cyj9uZBQ0fxBLuvMy8IH/6M1bSUDL+0ZLVTg5aneEZou
i0fFZMyNUkmpZwWfB1jetHKLgn9tAVAqMdyNtMBlfsMpSzmSwjz3ompndF/MrWrqxveXFeySQbmZ
3/N93Tk4B1KQ1w956/MLZQqcxDfkic9b7wB/t/H++ueFqVu8JwyUEQzhAjV2YQqbCa7PMClTbzYh
ZSi7B017wUXH4j3I0hYgY20tp8IWF485iUaWOEXqTco7G3Oifry+mLWLJ1B1pAloPiTXca6repKN
pg2iwGuZbZw0bgfneabsi+N1MSv3zqAAaVB/ZBzvRajeh8zPtqaMKzEHe03JX/TauPfHG8d/inAd
MWB06Aa2QXosXin8xEoymE7ohVrnUWtwh0G9L41pYzUrHgVZFRGoowSXEEvISJtMk4PaE42MqtMd
zCE+6Mr7cH4x49b1+8H1041MxIoiiCPC1SdtC4nXwkmK9RydU4raC+mkzg91UWw88WsCSLMDN+OQ
oHZaaEJmxbVtFUXlaSX5OtfYmkG+cm0MOPyBMwg2GkrD55oWFY6WJK1aeoa6z15fxy/1uI83kk8r
2sxEOgqm8F9jvZzFGiq9g44y9UvPSaePMCLDEwEkVbLdOfk3u0X910ar+e8yIrJyRa/ikdWMGeM4
+OddvzBrp0ETDdx7BsMILvoOpoYjgu0IFQvT3bQfp62tWhUgyLsAU0DZtjxuWcLCA4+uPepB1T7l
3+0L4D0nXsR88a4vjjtVCsdi2DobZKn3XRseNeXhuoS1wz6VsHhmW6tSajvoiUqC1A0sdY/TdJD6
vwp7w2lY2yqHpmUmMoBdvIAgh9BU19OoV17wowrvnS2Gs9XPC34mCntUNOSF0bKkPpAn06y8pvgy
VdAib3X8bAlY3Ip4SBibpyFAz+4U+c7f4JRZ+TxlV9JFdPpYFEQWyQG9qzLdrKTSa6L6t9bg3Kv5
7S4PAQAD5EQ1BPuxUCbBLwZaaSg9rQOaDeBt44RXVOns+wtVahS5C9uU7w9h85BIw2dyOIyij+7J
8m28HSu7dSZqsVva2JAjChE11a48uMrn65di5aE9+7wQfxKqw5CtFrXEpbDqe+yeT3VquN30kTgW
A2x4yC87YqSozsI2cApPNwuq7SB7JGe6cSSPeMkFWwAoGzEGlG7+83VkVicVpl9wInp1mJvme6PD
H9NmB7/Mbn9Zyf+I7lOwI4IF9VyUMlohoF679OLkab7vko3QZvVETj6/uH2mXIVqZ5p8vkkeLPnQ
KIehTjZs4apWnQhZbJdiZv1ILrz08uxop8fh/rpWbXzeXiRpiQaGKo2t0jPzHQzn0hZ+Y+3+kTJh
OgoujsCpnR+B6rdlEhaoVJX30fPYqL+kCLKSNgnkB10b5o3HVWz5woPH/4CeAD0Gfbe0WEUz9aNG
pOkNac7E79YKoZLsHYgpOmun8Fjt/SSyv6dapG7B1RY7SSFOFd3Hoq9AEcTPi4MamCxqgoZVPQNw
3Fuf7K8f1GIj//t5gbp1bEogFxtZ1848KfRpW1Pgf7GyUcNTrLPINSZd2jnGYNymGf8RKCJqRtsy
2XNZqx5mqYDKrAErqj9Z5TMzxq4vaHF7/vt9cg/knQSKSuzniT2rZafM20ym8VzJ9lX4wQ9/idb7
60JWd42CEYA+EhB0GS2EWJ0q5YPJrpWGS1PTXvPlo56AztywBWuCcN4JH8XAxQt6t6Y3ncmOOP2u
B3eWGMlndVAbV1V8JvUkTGC9vq6Fy/1n807Fic092TwK42acdUKc8S20GdV+9NNj3n/WnK/XBa2d
EuUB3HsNSljbWLzPSlBrieZIitd3X63huz8f62jDy1jfun9ELJ7oSh1Tfe4RYdUPkXMo5we9eVCi
u+sLEdfvxDL8d8f+kbLQBCVv7Dgr2LGISZjjMXhH4+Vg3YEq035DS/AvhKHU9EPCWo0HdX48ZSmp
rSZxWbOqnR5kMzU+xnJj7Q0/Ux5g7sih46oGc58lVgxlpj9ucemt7ilJWkwvcN0LZFVl24kf2pnq
KUH3vqqTv8bGp52gZVhQ728p46qOnAgTP+ZEGYOKmtkkpVi++lD/zSwi6NSv7+eabSW/YJq0WVJF
MhbqnhnpXDjCtvbGaxQ9m8XGI7u+gn++v1hBSkKhyORY9cBBuo36d53fT86n62vYkrHQiWyK58bp
kdH4kEOPxvyG5qtuVPRv/zdB4o08OY6ebsBYMblPYLjvzNACNtnvoy1awK0jWTx3VTgCN9GRgn2H
56ax7v3c/jdGFXwBlJb8h36J85Vk/aSVPXRXKNY+eC/Ju/r92G1c1dVjOZGx2C3GnJSSBJbf683v
4Xhslfuu//0vDsSgNQn4Mv+3bKhNnTxIlIKtUtPH3P8m4KTysDVsfHUdJ0IWVhTCnlRpNZ91AMqq
HTceD3pkbjw7q4d+ImRhROOuijLNQIgqfbDiR3WL8fXy+5TWiT+YLEbF6yLL4zdyH4+DoREw0wHy
YwDgef0o1gSIrn/SLrxlELGea9Qsq42ZSormje9mej/z9sbkC88MJpeh5LBj4KfZzuJa+Mo01hL1
Ds+I5YM9Jjsyh9eXcGnaKaMQjcMoaOkmY9DPl1CN4wwVA7g7rZyCJzrcP5PJCg9DWrw69dbQOXHD
zl9NgkFBUWxY+Ld0Jp4LC/whMRNwI17V7ufkWz1jSHZy8F3T9tdXtXYw3GRkAE25xPYAvGSOfN3q
nv9+NB/9G5nR/hwL8wXorALRe0lFNLZq0xvxrHty8g5AYdR8/Bc/n2QhqEGL019Wn+q89w0pMnWg
Sbu0v6NH5fr3L283+wL4RCDEZZMC9Pk5hFY62rETGl5l7eL0PjJdBnRdF7FyAvTBmUBDoRm6ZI8x
ihbMKJxjnpKNyqcycobv0hhuEbwsewrESeAdw09DsxKp6CW418mpfLXtpHjS6Lgt0+ZkWfsxjhZ+
CaR1DFgbs7s6emxGulUidy7/TruNC7S2UIo8RGpEHfJFH6fSS2Vg6JLsHX1dvoOP8e76Rq5cUMA0
//v+sgY2Q0jRyWqoUNiZjkHTHMY8dNVaOoCrvi5pbSVotQ7nM6wQJG7OtcIomZ5b5LxdejMdnrtq
PNz8fUgX/zBKk+/FkT3/vqLncRENieZJ9rfe66rbLw34Tlo86YeE1HHJHdlZcqYwR0Hz7HBXDl/0
2z0uwPv/fH85wwzWkNwya1sj9/d7Kp5ixhY648ZhrxwBiXbRuUiUDJHM4ghqekdDQxk0oJamG5HL
2opgL28+mAyFWA8+BC7+Egor08fftmXce1J6zBK3iNwo2N96zIgwufskyhj3toxWgtBP+1IPBy+N
P/thvGvaDQfo8kYggB2CJg0wGxWocz2yOkj2RrLhnpYWRx6pXVXsG+mY2hv3YUuO+PuJ51saWask
I3IC3Pha2msa096M+2yzdrt6KDZOBGADGi6WaYVWUbN0LNTe07V8XzN/o+8sVzPDn9cPZkuMUL6T
9ajJCM4mVnovb/WjRmoxLYu/bC39cV3M2rbpEG5Ag0Xl86KEq+TE/nPZdTBuehZDhYsig9xr2jfM
Sr8uSTjT5+6EgE8CZxLDhPCOFg690c6t2Vpa6xnmXW586J17M2hdO/k0BD+m+ObUhRAGfJJWXCjl
lswRjdEmYNml1qvm+9DyoGDSmo2nZO2AuPNUpRn3gtFf3H4ykGraVUnnhbHulvIrjMKuXR6ub9q6
EBoVxOgaWvEWVhgwVJHIut56JJb0cU9fmGFvnMuaCEHhgetNmE0G61zR5BAAmKSjz2n5qQWflcsv
eryxV2taJniCCYAYlHyRH41rKriUBgascfJolfqzUxjHsq/3pWFvhPOXXiseJO0v8HqRL7jIlUb0
8JGaSUfPnjvXyh6G6MAcjr02fKISvuE2rW3dqaxF/OjXTjuYYTZ6+vDZtr/UBXwI0afrGrC+dULJ
SPyaF6lYMCnqSIPX4NEnp0THMX4s5529lcDekiL+fmJtDCXIlbhFii6Nd0oAOZhW7S31WW5uQ4Xi
AnI86BnVb3qfCWPOBQ1B54S11oye00LqQF4qnTZe5dVDOZGwOBRjLJ0kdurRq7WfY/Hoxw8VTUrX
D2XFk9VBTgPD595wLc3FfuV+W9vplCNkfAunL5n6OCfmQXdSdwpiJhZ+bbOvtH7sJPWxVp/qrtpY
5JK65s8+AhuBFpS+EnhDFkGBHdhh3Fvq4DVm+bW3tMc4Vz4mZfUy29pBo3o3Vdo7Q2QYTWU8zmb9
bWMHhIClOcftwQFyMOgXyeHSkJ1+UNEYu37N1d9K3+/r7FhJD3L3ZseHrrxvlSdduzkrxL6fSF3Y
w3xqpyYzkToZpVvhGFX7KforMDaMyNp1OBWzsO1VnHZGPJmDV9lfzfxbCedx8jhYx+t7KJ7wa1so
/n5y6dSpMEIwAoPnWLEblpEbfr8uYM0WOtC18BKCzblIRdc0XgTxNKAkdVzu5LHZM+X6TnLsQyQH
3yQreLsub+2JF3BP8Y6I4ZDiap4sSMNOTaE/D54Pv6laPShZ4XbjgzKoe+gH3fRGcNN/LoFgXDPh
NaL0stAGJwOHqwXB6JVfY/+zbm64YOLluzifk88vtCClu8PuCz4vlx/yLtzDkRJaqktJyW0BAjvQ
Q0kbVetLxTPopSLgEmbyMurS6jAifRtQhS8+O4Pq6vEhCrRdGX25flKXqifSIVCRkacS0NmF6kld
n3dQa+Ve4ZpTsHP4d13AperxcWphQJHwLC4G1c2hmo/xPOUeQ1WVg/nbmaiHHdINM3hp64UUUjuk
ufjfsu7KyPJwjnqkQH/puhrEJzcC9FCxMwnLgL5I+tSwhQTFPqYBrvHGPq0cBJEdiC3Bp0R+anEQ
YaM1zDuf2af4NdtpgfcvjoF3Vhd9X/ApLZ6JOTPmIdQGPm9BzxUpbtJ/k6S94uzBk+yvy1o7DI2e
eWg6YI4nx3p++8chhWAlTHJPGj5aRBP5wd4apHVpYOA2plTDNAjK0toya1D3hpWE/VB4cpTsle6x
mb8aVkkQ0R2i/CjBTX99SWtafCJvmUWIzW4sx5QG+Aq0PuypbmFEH/XMUVy5zO6DnAbi6wLX9pDh
8yTjhBVQlymF1owdeIPl3Ivl6E0dY9ykeDcxZf66mDWtExkwGAJ1wOb6wnDqcW5nXWRx/efcfZjC
rXzi6jKIJ0QbOpj2ZUwh9VNmZ4OUe8CAXGewfik5FFSjP2zyvwsbfG6jySYCcIWtlJeHXTtXOm1U
MQFhDEVBnbotA9irh3yeXNkcD5p0b5oPkL7PDJJ2hsJVx5c0P1zfyTUNOZW/9Db1qOsg0Ss8Myl/
1LrylMFd6wL+PAZ1/kHPnQ3M3NrOUllWYXxiYB0ozPP1qjCn2swRgYc53eWgwVpluq+2pmOvqcep
kMWmztD2NTCKNrQ67aXK9V+v79nK59EJgIXkULB4S5vXTFpHITqrPYPBSAd9yw6tfp6PqyKpBZxN
bOGJF0LfTT37+VR6Mga76d+KDdd39fuCLo6pBsDFncXlqSU/HuOa7/vll4x+7s/Xd2flhAXzHbQ3
kDfQ2rb4+b6vWEGXxaCdu/BoyvUhgQl7y7CtrUEw/BLAiEdaXro2Q9lUJMuArwU/2j5y23HDkdkS
IP5+cghy3xg93lPpqeZbpf92lI/Xd0no+eLeixftfwtY7FLc9OFgtAJwmflub9yNdHgZ7+Ty63Ux
K9cbBCwoJUCR5F+Xyb5iyPqinY3Cy+Q6csdar1w1D2mi1t783v4qBe3G3Vg9fRo2gJHBIYcjfb5v
dAcVaWsrhWfAwU3KmlJPFVjvJKe+ET8sPBuLiiuJKxtGWloEziVNBaza+ahWXtTtp0/5FjHnmgLo
Gqol08xE4+/igBw/STPGSZdewESZx3HKxteiC28E7P9ZxKmUhTnMw6n3mWtSeoUsPSaD/r7stvAh
KwuBDIBSCF4s83CWQG7dBNjbQy/uyd/H5nHMb06IUDs4+fziGOYKAxNGfL6De/LDLN9dV+DVXy+Y
NICgi2z14h5Cektap+LzwXe9+6ZJoXv9+yv6yhuOKwZXC0i7pTGMS1uqwintPFkS5byYIG9vbeG3
1hYBlpd2BkwiFfBF2duKZKmvhqzzMqPcJQc/aja88BVrQv1WNEwRrwgS1vO7UBRRFnaG33qT+W4s
H6Px3ZTsWn1/+16BuxG0M4w3oHpwLsVpmyqIJfZqgoozyH8BiFWlf3GtOez/CbEXlr0H0FKYPXvV
GF+rXZdvPH4r5+2ArhVlO5guHX2hT6NWhHUnK40n+Xexuqu3QLxb31+YDaWU7aww+H7ZPkrOp0Hb
zeWGiV2x6QT1JhyMqJJ5cQwqTJbKaCet13DCtTLtdfVrk7+O+WvQvV0/8RXFdSAssUGfqgaeiPgp
p69gUyt0cJe191VxaE7dCO4uvw7YgN4VsDLgAi5ScF3jGK0aybrHaJ7m3m83XM2Vz+Oe8QSJ3juB
Nzn/8cqsGmWYjxoWPHDrOna38OGrAngaTGjKibKWFZROlhjzYUwATIJfj3349617T18JDX1AWKgy
XzCepH3VKkrcG970Pm2e/XLDAVn58QKnRAMRoS4x1EJRdY1mbXjXVJrS1KOWz18Ua4uL5tIqwQRO
tPsHQX8J+45zo4n0XAE1WLuhsasdmGTvjRvJkLBFxH+CPAWMJTCTZXflFIWtnHWD4tk0i6bmIbbk
Y27eOCDvP1J4QNkqGfO0HCJf6RWDSqVKBcQyuIX1IE2HcvJkfSPjubZlULhhxKEZwbNdWL8iMK2J
6SyqVyj5vWwQCdJG9kyOVYbBMTrcrGGkI8hG4IFAHvuH4vDkdtt2EKaS30ieBSHBW+h/uf75S1MI
ox9cEyIXAD/9stcuGkK7UqrS9qK+/dzREp7Xmuso0ufrYlYU+UzMIpyJUkOfMquyvUwt4F50+3Hj
TFYEmFRJyAEKCqyL4l9ntsyPUbiIev1T/aQmG79fvM3nkQA3BFDfnywasYzYxpNT8LVYNfNCNbws
/Rm0x/KrXDyNKlNwj9H4++at4rxBIasy1eOLqjLE6k2UVBpIrIMcPMY39uOIO4IhpBYLdZfI2C/c
nNnQwrmXJdPLVTemfrKVLV07iNPvL5KBdiTHk6xElqd8rP3EtYNuwxlcuX24NSSvwJAJPu/FUfRO
4+RWESheTjvRULTQ4cZuVWbwh9zffBKAt/BpGdtAnnw59zxOpKyZykr2mse4/+BvkdCv7NTZ5xc7
1atVHElJI3swkjIIvN5wN7c+v7hy0C7Vcjby+cjYx+Eu2qKqEPu8uBIQygIagOUB8M3S7ajizpiZ
PD97WffamR/05PsY326caEciq4znL5L8i6OepLKvpKIGchzbbmNVOwgx9HGj2re6DmIKvE2osgmH
z692qMvJbKaxAoVT4CajNzYaXOOfrqvSqhCLBl2VMYuiKHIupNTsToprX/bK7GU2fsFgATvGBv5h
XYYD4lDw5QGqO5fRxQ0pQgNYoKk+BknrGvPLoG4xf67cPpGngGaLUggXY7GQMav8mFHsMuMvfhfq
kw9NiQTi6vP17VrR3TMp4lecmFt5svS6qELZ04xfhfwh8Y/Xv79izmGuEOyfgoqDJP/598M0Bhye
5jIg6lc9/iI1D072oMFe3hqVm2/1H62tRsfxAepIWHlRRh8YOGhBISd7TPE6WAN8x92WEq+U6s3/
9AIx8oFK+bJI5feUd6uslj1Vnv6qB/XQZRBKz355n1LEDo3q3h71g1mYB5XutJrXbMMsr2gfTQzg
+4CN408usQLVMMWypDuzV0ufjem9Fj6k/cP1U1vbR6oJpPtpFBNnd35qbeSXUh6os2fG1pPWt8++
02/EUmvqDQha5JMIGS5g1orPhNM6FSKqv9RMc0snd4fJoES6cVlXBZE/BqckPO+l1Wk5BaOsBoy/
zIjVMrd0V57GvRlp0a4sxy/Xd27tcCjNizCFvIC1bBCxIzgnbIiwaHuIdkZPAiX66Efh/roUsf+L
FwGQ7T9SFi+OXUSSUTPW08sk431WdG4Le7zR/5Ci9s6UN0zE5ZL+uN6gPmFXoHlAKMuJiYB2PKij
MZy9uCuplCs7RWdOrfT1+pJWpQhKE+HswwG3eBz80KSIlVqTp/hSwNTm+cM85AxcK4KNV2g5Mwy/
jPX8I+miBixHU0m3HpIU1c2yj7715mS/jehT00Ce3tHPF/5/pCku1ZA2D1hCMRn890Lfu0SS9XRQ
J9qZ3S45VB3MVi6jgG7fRdG7IEwtMcYyyPdVc6T3beRWQcOWThOB/gcn/nldyKV1YCknQhbWweiq
BuKsafakTma41vBkaM2Ggq9pw5/HlYQOYPWlNkRD3M1mY0ye5dxlM9PRX7r+7uZVCDYMMYMCwDT1
+nO1nhO6rJq4KV5f7Fp3CUQ2zPTKLlkEFmSlwHtjSBe7xNw78MZOWLwafu7aCkN2N856TYCYcEKi
k/yjtWy/UGsjzoiC89cu3U/5Mdy49hufX2ZpE7/Cmlp8PlQ/B/PRDD/dvv8M+gLVK0hYL6DK0VhD
NGgr2evcws9ETbfYgJCvLYAI7E//Fuk0a2FR1CBL6ynIstfEbfyvRXFzHAzAAzIYRs3RuUU6fqE/
cl5a9ihXr2qu7+gPl/OtfsZL3wkJFvl4UkbE2stXOGdoZ6sUSvXKNLBQdgvnXay4cvaUx8BgN17J
y81CFrg/UdqBXWP5bml9NJSF3Nbgnp/K6V011zdfB7oGoKqjFqYD71o6gmoI1C+cjeo1nJI9/JRu
uIXgvnwUhQTwVjrWXSS/zg+ka6V8Zkxi9bpvnGfH2XfdznSVG8cK8HoghRvNLAOIdC6ISDLZippg
cMpXPZP3/uzseDRuvRjnEoRanLy3o51S5RmRkHb5bojk/bAFN718i5BAufDPUAbGYwhlOJHgZJaR
FI5cvlbJY1YASbtvusf2RgoasVOUFf7wz4AKoNftXEowgWWdueavTVsemcGUG1vBxYrSIgQ2OYAv
Ami3MLFWGIejE9jVqxZ9zosPzc1eMKMdmMLhQGpE4nxpwSW/mJU0irLXyf8wxrv8dgPF96lBiul4
pBwvQ9W2tZzUT1/bsNr7BoOapfvrqrRy0IwSI68CpE6cxCL6UoxoNqfWTF87/VhK78360Un2abXx
EK1IEdgVg3sncGKOeMxP1Mk3lTS1hz5/ldyk/vUrcX5uGY9VCTBok56AMgBreC7B7MqiksuRk9Ae
S/tHGH2ix5+Ww43tWjG4Iv8hMIg2+KMlkiUhCz0aEI++SkbyFA/GXhr0fdU6x1GmCdutmq/Xj2dF
f8/kLTYuDSu/r2Pk9eF0MPX2IG81Alz6USD4uOhk1sQAgSUzSy/H85iMVv7qV0fbZ/KQ7Vb6zY4U
BWPQM4LlHADanxkwJ8cfFAospL5SvHbTd1X9xQjS67u0tgaQOQ7milFu5FzOD19JLatLbTV/tT5q
revU76J0o/K2KgF6KTKduDTwdJ9LSONhHhu9wtWh98eOop1jMJYs3qrlrmmxIOn+r5gl5WyV0E1V
G4gpsoOef5DijzQAKRuXcU2nqN1TXaeOT+JZPV8LvGylnbVJ/lo5v7KP3VYn1urnKY8Ro3HneQfP
P1+nvQXGQUahHDySIT1A5bhx3isBGgpFvz2qK8L2ZeZLVivJbmIlf7VlyVW6e8P290H5K47jQyZB
u0z1Zyhltxy3+MzW9ED0yGID1niS7DTM62Y2stdy/qU5n5Xqizr9vq7MK04K9h5nDtgAKMclq5Ue
Rl2QDXi9ZubslEL7bgXJ3Wzkf9sVzNPB7XwuTCHmXjIWmSEsONrnx6W3BDhN42evPd2sWgkrWKUc
NGdD59b2TbSDiXQRKeSl81jEYZ9OFVKq/sm27vpxr271R6/dHUhJafQGpYdeLJy7MUil2Kp4Y7rs
HciOQ1RlbjM8N8MWOGXlgMgTEaMztIpHX1/s2KDqOWjHKXxts/Frnyt7XEFoyiXXbPvDOFhvN+sD
aUSAn7gYRO3LAeZO1Wpwr+fpq5N5MvoWfy5VzZ34J/ufrotaubpgkJlPh20Q8yHE30/sdDJmOMi9
gTNgvZlur97+mNEqAgcYPUR4AUsl8KfZr1uO5TX9FHU7Rope//UreVcyhSgXuD2miRlLbykoZk6m
xi2Ozb8Ca5eN8Z3dZrukP7byXeAc/SY+FPmzr255/CuqdyZY/P1k32rTamZL88vXURret+awt0bt
qcj8ByhaNi7Scl6a8JmRxdRC0cCNa6udy5KLMIWCCc9cg2csiJ9t9b3ev4/Lb1nnHEz7h+l80qJy
75vtrtu6YiveD6lYGd3ArjNxaHHF6OgMlNq0y9dS/7ut3znaE20YB2u686v7YJi3lrqijvgLwmIQ
mhsXk1PryhnLYBwIc+YPFCF2pT2SmC13QZLtUuOXGdxDKtnQ56BC71VWHxztUDjfNpRq5baTR8Xg
i2Q60yAWvkVUVlaiq0P92s/Si+KjtVSo9n4YHdVA+6Rl6rFrtK+Uxug/Zd6yJh/6/0falTVFCrPr
X0QVJKy3QC9qu3arozep0RkhhCVAQoBffx7mqzpHW8suv3NtSZqQ5V2eBd4aGRKCaoLnnoJfgsOh
3NfR5vf3P+3TL0OKvDCel68BVvKxc1FWhUM+M7vdm/EayJgYPoVdt3LzjZ39uFKFAXAnRYtMz4Ki
OjoY6CiN7jot97Sqko3MxIlP/dWrIMdZ2lio637SDPAnayJ5qPB8J24IdJLrLu1f+/Z33rx8P2mf
1tQyVTbyNX+5xvFSH7dPKQpFx9rt9n4yj6sqX3//+E87BOmai3rVAgKDfONxDcOryeTMnT/sPfom
6j0fN3YHs9875kF/yD1xM3zxLhCI9EDHhFzEZzdzoi3TUb/p9jVEYu1z5+b7d/nq8UicoY2Pag/w
hUe7va8EG9wy7/YdfctWtH77+ePROgKmCn0quKEeHZpL7T4UPun2IGu/qlMBx1c//v3TlxX37kiW
uvJ1wGm3b6vfiU9PVPY+hTOoJ7x/+lGM6xYqG9wQv/25mO6sZ6Mffj43qB/hwHGh+PKps2v1phzQ
qGr3Zf2kYPuqHffHC3WhMSMLQGEVzKPjnlcDORnL4fi4eXQ5jgib/Z1x/9DgYpq3Vv/jvAZREi5l
ONUjy0SZ5OjSslxcjGFTdHuTo+BWqaSq115wz06xKT9/dYwDCCCAEC7KJsexM7AuUTNkuts7fNXw
lflpvXh5jXePX4Z/t6hG2y77usTjdb/j8r78sQDX8nwfXHnIZkTYF8eL1o2KPGN4vg0j2bHJrtu2
ShynSuwQgr00PHy/yj6vYoB2EEGgPI1BPzmPlVGvgmwezR64xtgxf7PgwTcn9D6/+CKLKCZCfzi2
QQ3v6JXMnAmElcW4N7C68ZouJT8+BNEiRjCOKcPzP/EnMtaX0H3WBgsZNneXufXz56MtDDHKJW2B
WMbRC2Dq2im0hbdX6z6SwMv9GEMFk0Pc4ctuhwPxJ8bJXIlyIkHu7SPx7BV7Xq1h0nuK0/DFp8be
w0ZHTg6G1HHkBqj7hPiGu/v+jtIxVX21yn+sF4gXeT/GUV1hUIHCasMYnJOUm4eWnqp7f75dMQIA
hejKLTXd4xTPbbQGpRUjyDyt6BUulnVZ/7WnM8tdCfsUxOGLOUO2BcLR4ky6FMc+7nZbDw1gKZTs
w9neChv+x/DPzjbf70EEa19skQV7ttApIFj3STGy7fTMDPPpvh+Vu68zu9yOHI5WQKKRO5ALm2tW
mDohLKCbjkzQQzUgcsXRXI1VEo32BLe4yG83o1eVu1aplz4MXmwBHJv0ykitnCoLfs9Ozu9n+KB2
sNxG2ytxKWNnrqGvvguKC7BE9KwVdcDjKBqLtID11sro2tpEnT/e5aMe76wp8n+7SB7bWJeBtVaO
dMAAyd5km691UECsigPO0LaWwNNhoD1kAYpk0eiccVa8FJaAh5fyuzhyRQkfibz9K0ZH70bIAV7U
oULhsSP8Oa9BOIjzaSJYowpnYZm567kDsTlpc++5q5SH1lDAf3Wt8kUM7vzeCc1DafomnYNZPFZR
0KSaO8Mar09hG1aPyeCwectLYcew/RIrySxcc0rcQzgk2/WTZa+otl7myQ27eFAzyeMgC6s3axrz
WPsDX7lC+ldycu7hCSXuO4j+bh3ZkST0dFAmWTnDyT0HoYeudAz7mkctVPTLoIvVr8KqsDeO1L9F
Ozw6UT3GTjORizDCpMd1BHPETsnxqZBNgI/TeDMImFV1P8kG+Q6xInY2UdonFSncm4AbOGuFXV2V
aV3T8NbVxKArkFcJaysgE4TTZTcBbaZXbg9/ZZf161b2z/WMWlicUytzYtfO0Ukoh/DByPJh7MNH
Ms9THoOyZd+qQMgYCDzIWltTltpzHcq4GjLo9/nR2HSJtqz6jx8Ch1NmLEuGntV3HHWZrRt1B2DL
nz1nvM3qIiep6ccV7+2/yjFdzBp/vI762ai0D7XXXPZWozemq99K4wZsDfA+KP394B18PrQ6YRLM
79RRFOKp2RD2YRKOE98DH/Gr9lWNu8TyR5RBzJ3o+LPTBrdToWQfwznul3Hk65i3VtyK3E1YNILJ
V2uTMJcHMZd5uO6l351FlvbpinNZr0pZ5FVqg1t2oeact7GkLfQlMgoDOs6Gle8XfNMUcxYPnpKp
A/LvmxSjPBOiuocJWRbbjXBhSZc96t6iD35NmrNp6v+0vuqH2JdZfS7LyUq08p51RucgtQLah9uK
z86fwYMyNdCnIyxouFoR6Ph2t7YS0E5rIdBUGW0gjigaxDScp2WGBBQ9m4fKAfB9C/3TLAelW2j3
mtlAEcx9N8etp5p0ZFQk4xD5aVDyN79o6zToC61WTeiVsad0U67DcZixlDwSE2PvionadexObtue
9VPlxpBzcxK/MG1SZy1UwsoGAvEO5LVskEQSlJFUak/iluQQAFHu+ALJ2Hbjl1WWGOZ6SURaStYm
R28r6afwD52tvtoZ0V0K6Nlf1qYuCJZGd0+qajcV1m0ZNNLazIOsq6R37QFKkfzAxvLJCQscPIZ7
7px63PySUGIy513Ii503dDjWdC0GJ7YkfehHgqlDPQZ+wdQGo0hEwtzXdpWZM+VZ2dZ4MttPUEiw
QAfSEqGWV8fCyugmnFl21qqq5qvCCjTbYKVei87eKAZjP03Er8AGpx3XYJf6+AFJH8gmyYWldZxl
hF+ScMxvupGJ1AzD0K4mz1wYu8Xmq7m0ZQqj8/CV4KJcjzmzX1m31uV6ADp7ZTOD9Q8W9vVYuIQB
lwMnxFrZ4VXHScVT0XjdY9jR6YBm4AtUn+2LSg03dYmPYcE3/BeASSGcSHifJxHMgLJYuuD65nlf
x7Mpx6QE9meXefCVKD17/K1VxzZ0CKt72J3dz3XxBPKMPAtJ6+1I6dNd2GJ5YDdbyeANLAYiS8WF
ZfMU1VEGInc9rWeApHaWYFZ9Qf1hGOOyml+gFFRYG4oiNvnT9kEI4TzlklSY0aQah31c5q6folHo
ptpvW0CQlDfbSek3EYy+3CimYfk6tNQkpTXgbK3B8IClY+5Ul2LR1NjpCnCcCT3qPu1Ky20gQe7l
0aqpIGugiI17iPgGd/UIMTguobjeb6menpqpDFM4bPBYkrm6yOZu15tcxWooAcJzypcozHFGyvxa
BTNJ4f1IV54HwX3b4GD1zODGvSutJ9wbb5PLuZ2optFpSKYOMzwgyItrbUuJV2fc2QS4/kQ6w59S
bKaprrBM86yB0YqieaI0L+O8jsA/9Jp7e2qlhN0kimlUsTEFZmRbBFYyl+C4OnUNFUj8RJtWWFWl
oZvGomTFcxImXIfFJR1FFZe63EiPxczBd1EDfhhuar0HENm+IV1WJyDnYo+6Qwv9jAK6zHFbqvoB
gqLlWk42WXlcMCxa1u/9cYTQIZPtrUHre0uh/r0DRjLblOOcx6EybxOmMsGFK5MQTbAbHwT/zVI5
TKuImlU2FAz70VJPrSwFvgYzT20JLTPbKW6AVmGr2irUE85D8wRz0SnFUd2cN2He34Uw+cQhEbht
wgIjrhRhzgoybrpPIIhYq2bL87Khl5Z2zDOkikk8dx1NgKnELlQOe+q66tXpfW/t46SI7cVqcxgJ
g5moFmfwGi03UaD/uFTd2cZ5INJtgQWxwn0oC7oOde53CR/R/6ZoVqBi47OtQ7s+ZTJvEghN8sRl
EdlNuV/EmV/3Zzib67guwmYleBcccMG1V4YKfe4JKG0Igj2jSRMUSYU8bGOEqzeMCHMRRSyLw3wM
CSJXNcd1WLeXYB67T3QoHhUJ8wejYOLnjWF7UeJkiUlRgKfVI5qSQYv9NCLEuwnnNpJwyxppnBW0
/tMrO0jxW3HL930JD2lm/8lKNPvSQdoHV439uLX8QajrwXXy154gvhlod95F5Fa5Fd+181RWZ64u
hIgdODV0ydx0O5sHd8I3AgvcKWPf656yUN3Iom22VlRx2K7kGwRxoTdCIHNcFznbdL0ezoRvualj
jf4ZtNNUAlRyG3f2QIY1byBb1jnzAlTCPU6nqk9IDeK49qqrbKbZirl5txotZ8B/9GmU/e76oEp0
a3UrrBfov/g05VIW8RiF8wZ38BudnBcjzRp6CjVA5OgAiGjjFmHaMu9PRmsb/nEMWHww+eKg46B6
FBUKdTyPowIe4sSXKoGsFmYZ0qWJ68DVVpr8L5iQ5XqUcFUcSP9IRcuTkvhP8+Txc6G8a0MJpKJC
+VY1dXhVZLb+A6qKveMh04c5ZGzjlDX4/ZYp7utMNauK2dM2k76JVpNb2sUlNPzb2Kqi7MJuoxlS
qWAlh4FpopR02lMxbSxEZQJMgFVkJkBQQ9x0Xq2bZ3Q5uRfDcbX6JSdcg7Hd0nzvQkh2Size0t/a
BN0TEf0zFFl/m8xnSTXnPSK6AlYi5sDgEX/XdgoBYY6jZ2f3apBpKfzSTorCjF0S4rL6M4ZzuIEo
9fAb0USXoprjxZXL0UgpVNeu8sxqVx4rpxVsbosL8Nu7a1IZ+6ZXPl+3vvTwKXwhkiLrqyiWfGL3
Qkkg+hjpy2CndNCQOHOHeU6zwCJri9hvLFfDdUnq+873qxWOZOQSNm+3Tu0zSKE0wAsNVpX95n2t
ELx2fofZ6aN8Aw91RB8ABTy7VtdcIJ+Ahtds5aPZ1W7VkkMp/breQs2Twx0MQS9EvFmxFmUrUsHz
AxpufxqB8K/xioR6esJZqJFoRPNbFA0Kx7uHEyfAr4cRoreqRCgeAcgKd7MkxWosgIOesKf3yp8R
2jeteubEUwfLta7bbgDKKQoUcqNJJ7ansRUKhtRH1rlzwNcM1caZCl6wuKlhZXxBpqrOIY8/WJFG
1IpugtJti1hyrteZsUGP0Zb/NOADPbEy8rJLT6HUHACAtrX52LhncnCu0MkcoEs40CapXLhzl4VH
9SoPO9R9sgkNFAC43avW5yHYSeUrKTzEuZDeu3IibqBwafJzuDs3beygQPVg6SY745RlJpUEmhVW
7UMnCWSA5jxqKxw6OPTzx9HPwtgKSswDgDmQ0pINWAgObVag//z2vVnYwKMjNnbH8EaqXsZ9l8M2
r595IrLiYDsTT+C+va9sdd+gqn/uRhKhXzYr3P1hn7C8qq4bu6qTEX3Fx9qvb2aZI0iz4f7kaxu7
Om/yM4dAcJI7MtxA0oFgM9MwBTi5Poecod3dgdtC4tBlbX2ZmbytrqBZcad8+xn+Qb3esUy54S2z
bYgNzbYuY9aWr5WnDzYt70nbeViv7vCY2568D8vekbFFpvlRunq8GtpuF1aZn+ISFVj1Ufg88PnR
DV/qvNbIQyx7m/me9VzUhR1DdwZwbx60JF9zWC7eMajCPPoZfr3bNMHLMGtcgy69hWizt5om+dAU
mid1gX1Rhf3ffggz7LLm0TVjnTgz0sR8bJs4gJXqpvXLOukpKC96jOwDYuL7PHT5I5TLg9/Q8MrP
Z89pcY32QRmXI2uuWENGnTQlktsSRIxVif79TkN7yV47c8bumrCO6hTmBLXczq6+62tfmB0Xiypl
6SPfyyNQuLRhf51h+iuUvhjaAkLQfvV7CuZ94xPoWw8evMEvdR6+UniBx1ULOOWqzTUuJWM7GlJ1
ISA2YVBD5y2E8hPat6rBB4fqOjmLVBOAPOO2Z15jv9ij9+JGukiaGgekV9kvpAcnkeAoimeOyUD3
qUIfeMwxZy1TDzMgKskUOgw7qBzeWne24tILsmTqgrlEKSLPdqoe9LmklqaxMHLH5swCd88DyqQg
g+ekIvMfRwkYvcOnm7H0gxRZP7JAwwscLNGhs9mjBW/xOPBKdzPzUibTTMvtbMJ83RRM46fx9tY3
9YD0Xi5kA1Z0zyChq5TPiL5rIXFg51NzNYYU72DAvRNzORwsM5e/BUy1foH7Vw9blIm66wJo45jg
6hkSE7j7GcpR9y2UCraB6XiRkNwWO0iLefdSZBw73O8UEGswLIoRS9InCbjb2UxGo1PWWEG7rpvK
3wy6XXuyth+RK5u0AgbqaoBa5qqvmh7Ie+r8Lhulp+2QgbCMvAoIvwwnBW7BKI6U3SZ9GM0bOYa/
MPUsRlQC+kSIIHaa7UNTumYrOAoDwbBFkriOuIrO7S4wMD5gXF8pJTp3F8EPcaU9Ts55H3YJWs1d
6hr1gKop3foWeYrydozHJrrPB7wYFR4M5r0dK+y9YQrBucheg14+ITALVnNOozPTITeM0KkfA2H2
MsuVWnWdXSadbboysWy7TlvKeNqFyHXUxF4CSFglnlVCs88tt1VJtqT1t401VV2C8LmNA39etQiv
Ir/c0u5XSLfK72Nn8v6SMevWfSudC5rnQCWiGvvXQ1Hkdx4opOa1nenULxcp2bK+Rhr6QPpMrMQw
VIg7+2JtoqCPhe7LnWtQXZ1a+2myuLyASXxQpYbJ31Gt6LlTDv2qy2f/irmuuTVdxpBuQmXGDopD
pebXImu8zQDZ6inuaY682UaZZ8hlhJXfe+MhLKP72rLLHJAqH9W4kg+pwL5IhHKis7a0qrSASlET
M1wsrwy3yD2gGIOznYviVSJEuMhGal/yzG/T0YxDbOOQuZhDSa6VU7mo41SWHQ8ug0ZtaP2KiLlx
59nZdLVrVk2h+M4QiOky0LBiruu3MLf+dl7jxlFY7AMBcS+JgDkFrfmFsRryogw4Ijbz4CzzKt8/
HyHe9eDOqIU52op+jbrzRTpkXRgmXuYomFUXM+QBPIk4ILJgFsiqINbOIKEVXsh7XmcYKg8eh4gM
6VCGzp0xVP7luoWLCMPJCa78PP+SuA42iiLdXY9ID287nyCn9H0pX3sqIBfat3edowhEeCHYm6gi
NypxSH2ohT+e45ZFQ2+KynE3lDxYj4N8GTOBw8gfjL7VPWl/QTVmhsZhV62yzoqu8rq1cdaAxFGA
WBjEHatGlA+jZxQHiiRTVf84A9l17Y8ky5IwZDNeC6HKuU9absM8hAVrwyaT2LqAtDwJH6a+438j
VEJvIKf0COSRv53JRBNUhmccHvnkrmbmPzoo5ZUzDlUfSu6Q1MvFq+6Iwq8v+hLlhaHgadZr+uw0
zH+YJhSRODM4AKOMPiskoRfWHLZ/mF6+uO3e4Hf36dixSSUtCmcpPLeHFWBB7YFFSHCdIbojQ86S
wW2CmNAGG7GuTFy63E1GHDhr5TbZ7wKYhzsIGKg7p+/nNZnV5eAbegMkW6FjQ/iSXljCxUqi44gj
FtlxO3TOpuYzaiFA7QJlIFGoOp+pP25cu5puQJcLL10D46yp8urNclDcqc5Ec1rYdRiXkTXEuQ2H
nNhRs4UMQ7h+0jpUnGjLftVzgMKIs3Q3wOg4BntJ6TqIqya6D4bHOVgNdNuYnze0oF4CaAJ0LEAc
cY/aNCIIEVlUgqIjlzrFNjvFSv6qnQGgyD8YlvMZs+6hlkVRc6L7ylr1XuKcEpr94vlLCxkgDuD5
4SZ5BMiphM0i0UfhXnkvOEKxEL/vyHzxCd4//xgQ6feBQQEOzy/lgNrR1q3PMlTivh/kxEscu6ij
SD+FKP+EaFTvcI1YJ7pKXz0eiApIyANuBwLY8vd3jWqCqg+sRPwA8OHzv9kpxf3PT4fcHdDcALrA
nRTaUB+fHk4RtSjXdA8MmHUWVtvv52YBfnygroJf9P7xR7gTpG8u6XM83pa7KDgb5jMzbQLUI74f
5tRbHO0DVCrR/rAU3dfz6zwe+Mv/7/FHkAcie5mhWUz3Um1R6KYnvvCXk4T2JNQF0AoFg+3jN4Dg
V+1z6eHX2+tQxJOM3b/NKe3Rr6YIAPFFrxgp4icNHyadXMgCve8KVt3R1MSwsvz5LC2KFYv8JbDO
xxRLXvR1xSGBu3dRm+Tuqmp+ylrDYno/QHA0T0UzF7LHAJoOsQlTZp8CUH81SUDSw3qCgrOLsT6O
YLUDRa2JuPsHCW9En50iN3z1fOh6LBZTC9b9uOltolBwKrW/N7gPEbEHxjrxEZY5ONpwCz4DPx9Y
y88Gplq4aKe6KtgP5mrOUsgvmE13F9U/3xEfhjkCTVlVIbIoxDASLYQ0K09gCL/YEQT4RA8kFoDm
P9matA3KHXneBAiQvUsxpl61cdE57lCE+X7Nfr4goJkFmCLw0WDtgojw8YMr36FDJSPkFu7Md5NX
79Gr8K6lHtwTI33xSmB/gW4E0smiQ3Q0Upajd01EaO8d5y96WokZGdp5HBwH/fORgDdbgMULcBpS
vR/fyXAoUmDxTXs1EaQDremGCwAOyLMwHFXIPGQ/BheioAHhCAB7sewgSP9xQPTZJqDflLvP+1U/
rNQpXe1/VJmjRQ0gKQHwFdzhBVjzcYCOBshSGoQhToQiXWZ5ZVLxMgRkuOsv52rORjD7Jdyo0fTJ
Umt0DNAQbhCr2WkvZicUZ2hB8jsHKIM4Q/68QZEpuELoOu1oNdnWZvJ9fe2gS3tFx2c4jkG0y98K
x1Pr0s7Mqu7AEuK2DOqYeUV/bc9Btho923rpS+HcFQVCz+/X5RerBYRTEG/gGA7A9LEMcgQrBtuf
O7oPcZZG5WEiJB7nDcp434/zGYK+MFsxFDp+iAGwbj5O7SjAxdLcpXv0rWNqbjTkGFDVmnoUqNAJ
z8ad1htSnSENRJ35xGH1mfsDzBoWqY+LCQQMHO4fR6dL4akObbZ3rvvAgzpvhgl+le59xJvEksj9
UGo7oQjx+QzGUgU6BwQWDEyOCWZM+00YjJLt8yzbMMta334/pV88H7RqcBcWSy7Iyx3NaDDZpvSZ
5Ie2MVe1U51T56fyzPjR70dYFs+7iLCpVNRD3pEfNNqtamX5P4ZG4vnAli0YM0hThkdfRXiwRdJU
8ENRIEpITlL8vpwh6L37WHHAyx2T1iIttV1CE2/vEIBkqg0Ebv+LT/BugKMDqWejK6cWA0h73R9s
cuKA/fz7kbCgeQS8LSjon3QK7UEx2qA6tgezT0gIC/84zsHz8QUgmbukjsdkAOFklmoMs/ZVcFE7
GxOe2HafLz0AUv9tu0ULFro1H9cPsRQ8IBxPHML5rI4Ohb+up/OffoGPQxzFB/XYejbgMeLgWSnY
TdUpWZcvPsE/CipobohpP22yDMLFwqvhP+faZ9V5k/14B0SQ81tEVRYjh08XzmDy0lSzVRzq1xwA
5+HnCwg0cwAfcUDg7AuOZke0FanaKRIHiuI4iZvHn0/++8cfZdVk6HwVDHh8VV+E+rILTvz8ZX18
vI4Xlvz//vxjI2MXXUQxuHi+oxMZAK5AYpTn0TNPeHhKK/CLtYrKCfDfwFSC0XyMAh8L38/LqKoP
gX/f6CEe4XB2ipz0+bJdVGb/b4xlsb07T9uqh64KwrODtZKGx8PKWSqXqx9/lA+DHF0LoV+D+88w
SEPhnVZczPWP7zW8BWSowNUFZQ6h5tFbtB4b+6KuDzjQV7M7nbNSb/6Ld3g3xNG5anrm14yV9eGh
ny7H4sfXGoynoAAEgRsPl8/xsSTKoRszNHj3lXhRTULJiVjnizMDDDTAsyNMFCjsR5+5bIANGlHc
3I92ys+Akvnx5Hx4/NEHFhbIrED8+/uBj2vogDViOrHvvnwBqKVCiQRxC+L7j1+4JNyfh9lggjpA
HwP42ZgTIyy/8WhnA0mEew3GUignHuenBesdFGTDYG+6NQBvvlizYf39NH2x2eDrgRwbZb9/u/rj
SzSA8pAGDc49dG0Tt7hqrAuZdUn5YwsDKEKiYgkjTwg3LuTKj+NIJAgc6pDhPivkBTuvTkZJX5yC
HwY4OsRzkufdhGb9XrwBVJRHa48nQQm66IlNdxwkg3IBMAikq1AfWpKfY4L84Lisl2NgHVSAeIys
mpKcW/ohAHtB67M5mlLgvtCUyLfff6l/RIJ3q2HhkiCHRHIAOSxkrccc3Fpx6mRspIdpBLQEzEzh
xhnwD/fRPNENh8c02hfNA1ee+csqov+axo8uamnYWxX51XnN7AcJT4x1RVgUW3Qm6OYOQKZRC6mF
antIVExlHt7lqoWNmSb5NUR6DVzeobafVOcDTUA0MW0GGMJ4b4U14AmyX8FuPtoABCE3jqbApgGQ
eNYDqwJ3DzECuV5FotwBeZrfmcg7gNlpp99PzNES/s+8UBRMQXOEnsuxTnVGoqHKg4EeuHfxa9PU
O/Hr+wGONvp/BnChNQrDii/Cj7LvVWTbmh7sIUuBu+8GcuIVTo1wdFn08Fsmbo5XgK+EtWH/xQsQ
SNiiXIf4dZFZ/7j58hpltKZ38HjX2vAi356Iz+gXnwC0PXAzXXAl7U/UT2o46mhhSw+w8YL2JxPi
Kgscee+oJruxPSgdWd4M55qGFSmDclDiCeldoiGdefFggn4dUO2dSyL8u6pv1AYlA/LmG3PJAJnb
2sSEKM5YRdoWljyL5t7ZFJ4FmkCgEQ46PZB0YS/XgwKoagALYeO4+ZhMHMy4BM3+PpZC239aCBHH
moFeMU8jvQAy6ZQ86RefEccDJsFBORFL5fjOKUAlzf3RPVDyFv3O6MP36/DoOljWIT4ghAVBmqKf
OTpSsTCqQkYPqCnGLmAH43gOgPj3g/xTWj86ZhZSDhg+0G1Dp+zoJao5UKOIMvcQTEHalBvW/4o2
A6o37jPAeECD0yYVfxfgu59W0x/fufWD5wGFcms4EUIdqw7854WhoAQtiAAR4XHmRaKeQUaxcQ9E
N5ddW66Mm9848OwdMvgT5fMVZUA6QfCANs6KNM2JXfnFql4E2f53+KNdCWSR1gXH8EMPKKUA0eHG
kheZO59IAD+9J0rPC6OSQPZokQs6JsLPvY48ht17hVrhtQWxEF/iMDdSrGnZFitTiOs25L9Ga+X0
4sZ2+YkXJUtL4/03hzzrf/Q2UDJEpfL4gBCGIkdHbe2aaLR8Gx05CbFsIAYbeahau7yE71FzlhfC
Xcp55AxrRwGpiR0oUNH27K0OyyzJhuhtVgV0uKtMAjA4QjWhG8wWkPdTsde/Q/34F7toti5f5wtp
Y7sbxAgV2fy6V5a34qPT3vFunNIBdsXrAfXDq0k6NazX6yAuch/dCWrWErBXWw5/eK3FiSk8XisR
fAXQy8fcITVyPilf08Iuu7Iq+a3JSH0mjVCXgcO9pNQAI8/cP9U/+nI89HYwIoqwn8SWI7sHVD9r
its8T8EV6/xbCgQ7Pfv+MDg+0P691btRjnZAQeQ0NxqjOM6faIb+0yli4/GRdjzAUQrTDeXY1xwD
dAy8h+DeGe66YfX9S3zeXvg2SDAWXQ0QG9Hs+Xj94ebLO3DDsltupgvBmyvXopvAAqRXan09gkXj
eCxlnN0EDogIdXj//Q/46iXRTAwIqqrLSXb0kkqFHDgjO7stc51mnG764FpOJ4KUrxbE+0GWT/ku
aw7AAaQOaEu3ZKrBdYEJ8oS2n3Vr/VDjHS+A2QQ6AIriHnbeMWtXeyYCQjbKbwFxfcl588f3wYSK
hhP30BKvf9jgyzBwUwOwCE4qAKF+fB+nHk3Da5rfFhABjHU+QCYRGDru7GVp0ISib61z6hz8akxw
ulDfh939Uon/OCY+TwP/uiK/jfyXyNsW/FDxc7eL4jbqYxOcMlz7al0srNsFlAKl3eNMom/AUstM
m98aYGm7Q9E9ICz5ful9tYHdpQiBuzQEDf0o7RKOaVH8C7NbsKFCZ18XP+s1LYshQAKM6YogmYP8
7uOM1U4+TxFAqzctSLXOclH/rErwbwBUdhdfdoBSgLn4OEBZ19oivRvdVGZlr4NTZ8MX8wMBKDQb
IXCHLN5bVsS7XeOEMpiczItuyuFqN3j/xY+HWgkQFzB+Ip9kp0eb1o7dBNENrOIa79FUJ/bIF3s+
hFYQ1KBxASC0P1qvhW8VdMpNdtt7MSteqZ+QKO6ynxWPl0/wYZSjkyUDx7M2/8PZme3GrWTb9osI
sG9eyezVUZItW34h7G072Pf9159B33vOtqhEJrRRwC4UqipDEYx2rTnHEj3bV5rv8Ut8t+rkY7Gm
/98EEAvCr6Ti18XHezngCdeyQ5rTtEcWelNjiLy8Es6P1b9NrMYqE4BQ55EmhHrSpI1teGG+b69l
s84saaIbKAoIqDBrHeXtfHK0vqx6sDJ+WhvupEF+PFbPlztyZsqS7WD35THAijBXS06xg3auQdf4
bevp9QEB4uXfPzNQ1EBDfET4jHj4WoKUyZGdTK3Miit+ydKAuvtU9qo3fJCOyTdnVsEYhOILIoO6
X2+HakxtQ+Cec/z5nzZ5SF+6/sOrjwaoZs6JvzDX1hV0sGPmtSFs28/FbXSszA/P2SUEtOhr0IMS
kFlNKEVqyPmlqu3zoJzujPjK1evdTILnQjrrT86ZnNb6Sj4akh2kUaX6XXGj/1KHG8XeXv7Q7yYS
LYD1gD4ENnZBJLz9ALU0BrU0Nbpf1uFGb5Bgzx/LnGnMIz4xAA5Y+Cjm1hcf3HB2WMeK7mep22fH
zL4yVd+/AvjCLDMNVRv5Xa4lb7tg9KJv8qCc/TDtNhn50Tjc83p1peiUVxO2rvtoeh7kV2Fs6+AQ
VFemwPub5dI+HE5i5FxU1LUSogcoUGPtm33FeNJrdRMGBuyrmxlTBTGxh7re8CISV2bGme9GIArP
KxVC0NOuX8WDIhFlhbTnmzluz5ukvbLBnJl5/CpyHyb1GRVrl8aSnnXl5MvA2Lo7vTlJ4UevDSwd
DkXe9NRk4F2/+m5BPjhaoMujn6o/FS3Cx/jr8txeCymWqUcLBtH5ZeWTuX07M1SBIFxUw8jkrt2o
HVCoeDxghvZBmn3IHK9GbG6NERtnIw6X2z47fgtDkKqeJmqR1cZAir2Qi6gcfa1zXvop/5pM5rNW
Xwt7npsGKpcuAPW83jkK3vYwm1AQQpOf/KaSez5UVB/TJL2mml5+5c01nHFkaqMM+EPCX99RIyeT
mj6WJv+PSaZlL5J/UfrMM+TMq6anyyN3tkt/NbY62kyBaSUvBcu5wTiQbRAkX9sx3kU6lv6QyV+O
HvI26/4oNU8ORzKY3M6znWJYMtN9V72WyuDWauhlk3CzZidfqyJ2dhi5fEBoZlK+w+v0eGcTQnuT
H3YNxT9789OIHCUxCy8wun2Tytd2JmIA6y9nLRc3LuWICjjM1zKwvsR1gFN69qW5jXZNkExY6zNL
oLhXakwvSe0FNmOMJ/t+TvJqI8VpuikMp/US5O2wGLveG8tmdFszmLdl7wBnEFhG5hxfNt6OLHTT
sqkOPbIeN9Xy7ll0Gq6GLq0PUabaWzE0+r0+DcqjNnbapoWLcleMdn9IFfGilc3wJdO18WdiZM7B
EJH0kkz6T8mCa0zOPH4ywyTbNmOlbyx2eU8xBr6Nnf8oOwXngibPZbbpii6PKGeWBYfZKbMdRcSL
YxWN5kHode+2nTlvWnPIbpxomraVDBHAaiBY6FWsY/PX+kctGw1XowgSBv0JT0BYlnfdXDj7mXDd
rkk76xT0eI+UIi/xsxu6B0pMhrQmD1urWvRgfYutVg0kYmaKmJ6sKI6eBkqcPzgUg3R1XfwubBkT
k1GnDymIcw9kr+kFshS5IilIIGGUvMs0GCdUxnE2o2YMmwqL0rar2++xhlNWNzIFu9SkbNhTC7cI
s+DWEqZ8n6m5/NRk+q0g9FNi5JryETNnkG0jJzGhINTiaIp2wjWV3BGBVHbCtAh7xPZPw8jmTRRT
iR0glNikcSRvY9lgSIdY2jpdk3wl+Uv5RyOXCVqQv3N1c7SU2zaKnhacLlSJMXiMY+eHViTDYUr6
smfoGwdzEvGBg6R3IfiJ8NWZarZZYKNflTmyB9AOuui8up5fpzo2Gi9X7OxBsqVhA5da/UEBnUbf
DLbqfItsIb+qbdtswTFKsSdNlvVZndT8R2BlyiesqsUt9VYp6646v2o5b7/MGhgFhuaZiTFtg6z9
lUmj9BwkwXybiSn5RkVk3T5qETZAw+pGc6MbERbhZlDhHxTx77CfzaehwVYUCQdTnj2JQ56bvQc6
x9wTxgmfcjm2YUThDnxxpKb5EZVR78lSSNylVofvQQNNmKSGtAl42wsvtkIwH2Nq3WnV8GxJY3hT
R/2cP5R6J/ZYVWcGp4ngLvXiOGZZfR+Vrb5VWnbZcJkkkwF0aRwmv9SLnnGO/km0Kf6WC7t7CLUZ
/AmD8TkmtGwegyLNdjirzOcpYOxdUw3FowV84V5ScvEprcpvqlVmX5pSfU0CkzfKAPW112dcSgNw
VbyYX2dpNHZ8pPGBsXW+aFOremh7lA1ez3aDQrPYIZmxN0UivxqzZBgQcxpkM1FXetyJ+UdN0hA0
gvOi43LG8ZblG1lozdYa5eabYGWWnmNl4k6v2o6O2qnb2vgFpx9W/KNnFxYU7em1XyI1ZnyPSbJR
KFjORy75Hxo4hc3GivdKFjeePTj9ZjaDYmO0TrxrMf17OR4zj2eMstP6ujpqhaNj8Qqtz40ey6c+
Aq2Uikl4eaPp3sScc4c5wHMlRtmbq6Zys8gC29ANEk5JE5csdmXk4RG0az3Rqi9Nr0s/sG317qzj
0sqssvfUKJVuzDAa9nNqZ16G7w5CUi97EXWCPLXpEO5Vkd48Wym8KTWI7D2ksMKrO2v8DSVCvql5
xPzoiig9wjww8HcWMBLUBKDjhKPlwMYje5Q9HDap3CsvACmawnPSobvNoir8YUicPW7Ec8rT4npe
0GL9SYsrY18OkrUdqBn7Re0S0mWjXSobqcdsL6bBPpRGSJWFIgarCvDEjZM6+aRmbbSvI1I9vdmH
Nz058Mcx6Eq2cQkTJg4lL1Y6+b5LYmOXSlLzhEVweozTptt0rY2oN5/NTWcnhd9LrXmSFNs5tJ00
b0VpJl8x0GeHeJoUjGfAgdpUBo0ZFcXJbDCzBUmLibKr5uJXAyvCBS0TbyS5fQSXk3tx4DwKSQk2
+HB+ot8BSDPkjaun6RdivJlbCAnxMYTmTQ9EYUdVbHYNJ5/vk6GFMWdD70iqioMBL/xdU+F1513U
u2o6ot9oYZjVepBvQTFBaw+xI5/qSuVv4o+67eO220Vt0t3NKvZcubDrrYbeagvsZfL0SSo2oTHp
ByFkZRfkwtmOpF29SijdN07fdDuFcbSdR95CllTiuoukeFsmzOm+0M1jrRskOU2dDLsE2SUcFeeu
6rvUM+ucOjeO/jt1zPm5tkX9VMZltm80mrW62qC2BGApRyTjS96m1qYagJ4sNJ97OA8gf7pYPiZO
0O5LqSm3IbveyWmjYZtmvbmrsWfuGjb+Y50AyZLqxDzq5O2fO+pYe1KjQDyQRbWxSuZOk1jq1gp7
czNnZFmliYS8N5QkZketERvRgjIDA6LfppMtHZDXSwcjsPCCh7i2nYJiPdnApjFJSX0CeaZswWYl
Tw2guL2GifepLtLymNVz97mqR22jTLb+WOP833KQpcCf+/Z70i04NXuqXEdBAB0b7bDPO1XUm5jB
clVH5FsDlKibUNPwmKqBtgHZVt2Ui9Fdm5zoUDOJWdJR+6yPevRPbHbxpq8xSauRM0DNkDI3nruf
haE1LhKP2FUVptmYFMoNSzbwCBiqu4WgtrdwBLtTa88HcsksssAWmxi7sAd9bna1OdWPbS7191zi
Tf1EDmga3DCGh6E15nMSi/I0YgHHeC8zZ8053KRBUWxR45qnUmj9rsoMy7V7NbvDTSk8sylBmxVG
hqaD21VokfwEH80VUuSvSS7PbqDPOlSGBfmGKWg32HoHRTC13Sk3G7jeXYmbyXC25QhWIq/Mf+y5
/6e2Ruu178GpB0bEltep8r7ui5icErqmKSqDQ1uX+k08hQKyXBjtYfAUL8ksBZ5qdO0+SXPNyxrg
JZWI4o2MGGNnyEW9z8ne33IrYA5OfeGOHYSDuuidLYndx06EjuEqlgryBdjDPgoKpCiFCTVoWg6b
uO35pgskkAe9/jTqBfA06vjVnuLgm9b7KPUqtR/AsSfjNqCa9CHH2ubPuNsPRdM199lMplqqW/Oe
dTRBDxHioWgS+b7Oi3CDYkXaxYo07IuBvOGEtMByM5AxG8IZ5S5O2qDddJ3VPU+q+JUahZdqxkO1
QGaULhy+mHbUT14xS/U3zZoaX6m65KdetslXZzbF1ogxuA5y+E+iJLBYpAHqXzBrABIczWt6rrIq
FR0OhdE7O2hh8haJVoiXtrE2xmyPWyhWoxdkUMd7WGO7WDJbd64G/eAoQOZSSWHS8WTD2Fu8ToWj
sGE42YOtz/FGy0MUOvo8gVEqbXckfrIVeiFtQ7gfW9MQoQzDpVSNvZ5Pc7+rB7DzeT8Grh6KL2LW
Q1e0bY2lvwyNrU6a0Q/1uL81EFCkp9iJF6CWgZKEJGe3ifVaOxm109w7wvo51MnglgWTXofrtINt
yaV0EPYhcAaOnYxjMEqpzjrFfXtEQdFhvVLCnSWK/FVT4dWQymg/Wa2UnpqmmH1TEpEJv29uipta
zIZMei6ovBh3suKFJMcfmpENIVRnAH+ERThSSJinUwKILzUSv0FSRdGzHMBNUKa7kIDqbT729mdg
S0HpxUPZnUY84rHbBvIAM1IJol9pn3e+LlnZcwpn7KateqqtxL2I3MFORq8NzdKruOHtg6JdqgJP
bA9GhGl5BoAyq8pwSKnqeyicodnoifWtZS7cBWXZ3sVDkL2MlRnf9iFm/yRb4kVTH30O427aYSuF
rjnbmqtVlfzJVsvIV4UEtMWIQp5DVbfXptzeqqIvPvdpxSt8BtnhlMly6QHNIgg9n8J2zreFKL9I
Td1s89hcatZ15Q1yxfaOF4/gzNeqByOtx2fLrMRRrmOmCv76Y2XEv/l/xZtw0Dq0baxNI5z6vYMv
5Mhzq/KrsuJmXys28gR9CLZhIno/nQrJlQYr3mpqm0Iv4omRhWL4rAVgZM3akB8cFvanVjaLbRgG
2SaPh3ATyVnvFmPV31CaOt9NZj89RXrWPukJPFht1oG+DV2zq5PAs2P7CKDrJQl0adPF6BOEOgA9
yvL+Xh15KzVsh56s581OVVN9tziTPK2Rh31o9MoGUsWvIKmhb5h9dSoofnhfqBj8U/BXoylD6ZmH
HiWJ3d4CT22/pzneZ4hI2h14HDzqFqVIkqGicEcxJqcQICVsgLDcJLO8DxXJtZ0cPM2szqeBhN+2
DeLqBFVI7DQDXJuYRftEakD1MBhBF2vr7EazA2cHGhOoAMiSWwUv6KaMHWfXmxHHel00n3Ql/xlH
rf0ga2xzpoNnuh0gb0aSlh4nEdnf1VrJSGgH3UZt6/bBzHL9Rsmd9mR18i/TKtigu1o5xaM2ug3O
a5eAXLqbDVSkIZkWD7aF7hp1MW3NDuBNENrmVhpHZQ+ODYpOase/dbUj9q8JAEtmEp+iost2CXQk
j3xguG0GaAps4djRaw6GyGgw+MsQ5zUHVSQutRoonQEPFvqri+HV3shRAvTCCdMjDifjZly4gMFQ
hq4RifK1reJpKw/gc2e1z7xZTueTo07Jd8Q+5s6ulfGWkqe/pzhJP+uaxFgayctAtc9d0QX/dNSQ
fa61uPTbNEAgOaqqX6hW73IdFdueYtB7LuLCw0OiboiPDCCZCs0F9SmOXQQ/TTUr6dSJCAQwkRP5
HrZ+4HUtXNVUye9DZVCOATTjrXAm6UFvCUqYsV7cEIEu7no9Hh6zCN4j/JHnuc1Qh5Zy5jwHjv6g
9bL0WXIi4AhJWkRuFTuhHyYDdJVwvCs0p/BiPfjt5El3YxnGeFL7Kj/qHFleBFzLLdDRUBbXHtLH
XAXnVjA4Es13snU0F1pUEseQGPK49PJItt2hqYUXREZ5o1WKvO9z2faq0u53WRgkXqUZLxS9sA9g
c/LfSQ9wdp5gufRamG4TQ/Q8xerqAS4F4FHVmQ23KJX5yUSjdDQ7Jfa48cp7ACm/6zRxDr0K3WsU
JveyqNFuKnW2dpmk3IblkHm2KGW/ooo1Q2hNx9aRnE2kJd+zLIn2KY+vXVynHUEFcKqAIhf0LoQy
pCC1cULTMH4uRnPcBbPMi3KMs6+JJNVfgjEyT2Bj2z05vcotKqd/kLhPuXAWxcauKsJbfaYAeAjm
e47Uyu2jzHysIvRLvFyDmwRP2jYrR+mANxdqzoArntuFFe5kUQN9StMWiFTmbHOCn67oql82qBI3
ZYlD5SthpgEPca2xlrZzWZaPXJhnV0KR5FYyM0o4BlVV61G5s7sxvQ2zOnr5YKR0Ce5h8iSVuNRK
WttX63EA8wWcz++Uo6nezsWVOOm54CHFC/AmYDxDfLFSjOaNaEwkM7PfdvdjfAzVKzmGK7//rtAT
Kkxbifh95yHFePtB4Ty5Rf5F3olqPQjn33kXRsvmjBuD2cfYTaTwBPZ9issrsr1zffi7kVUCszEy
YzB7GklCiM7uNTfmtZ9ffQIH0RjUcn7eIuRYPFbi9eNTyFkSPNgXKVKwFqtOVjWBWiYbkjXf/Eb7
/uFfp6AN1WCobrLgB5be/SWsCOqhlerelH2pVr+phIeIgH00u2g5fxRdJFnIJdPK2yZwLQxJ2ZSG
H8jZAykg4uqT9vtyN97lcv60gSaB/ApvkbUykwyCo6EWNHzFeVAav86JVHy63IT5Pk6/uF/xvRuL
PGzNaej0Qkc3XBh+xxnZqNazkfbE6NNvVq5eA7AsU/JNNmfpDmIUGoQ8QXNvh2wi0FjNZW5wQI6H
JOtPc9A9Qqj4BBbrH3nqCEd+VBPNQqRJU8cuvkAczFWTcikBt9Qrwy9wcaWnUPy8PHzLMlh3ifQ4
axyZEHKF1SxI1YT7DBgmX81/zu0+iyaXWCrEMi5wClGg8Mqqf+f/WDpEQhvFDc1imV01aJSOk+bY
wf28t0DqqYFBgqQ+GQHh4SKEVQuxaso/jZq0HXIYc5e7e2ZXQErE651BRf+xTtoT1W2X0uamj0TD
m4ZTbH7QOLXsnW9aWGVOe870cIhV0xeoljKmpPUfJvxi5uR4MZcaSKuNreCybBNNYkbgFSDHMuhk
cIDNik766GAtGgqKvOpIPw3Mo8vS+2sTmhTu/YPVaX5DCC0Ep0kc9/LnOKdAWMr84PFbiBXOevrF
s1rLLcUV/JmUmej2We7n9eBa5WkuofvBD5Pa7Ksc6PvGyfch8Tx9/HX5b3g3JZaUJkpoBfMw9W3W
d4FErgyesc7kWwRIkzC7nbXmSjrxbBN/Cm9jQscTsBrIkrcYsQRt8oem/C3XwcnK7P3lXrzbBpde
/NXEKp2N0igWaa1OftJ+V3LFzfKHMQfkbewut3OtK6tTm/eHbRcB7eSA9J0SEKp+ZYc41wLXZzY7
NIUq0/ztrAsRPsQAGWlhCQUKPXNHwrRXGnm/DSE80nCC4DzCG0GNk7etwDWnkECmDn7dwGRGa4Y9
ohoB9eax0zRuHoYVMNoivZlGNfpcAKDdacM17syZtDZeFAoEEfSXSauv/ohMohoFjE+kDsRALDN2
bUpmqODhNKXx+uSaUeJsc7SiUCJ0YZustqa4Iba5sDJ9isFttQIMYeOmxPCb7oteXFE9vjtXlvFF
PGYbFqVw3y1si/JvllKMgz+O8otqiB2s5No1SFRxzZhioPX5JjLTf5TZvrKnnG3Z4a6Bjwrqzlqi
MOhaWQeKMvgdnpOhsyhUQp2I/Bhot0r/2FCvJoAJfXlVvLsY0FtqCyyCIgrlvLMThD0FlHrFHnzc
oNSsmLJ7Myu9sKg2hd2a7sRmts1U9Rob51yzwM5wuLJUlmn0dhLrTQNNsnZG3+AMgIgaAraNJZV3
rbLhPxbllY96ZmnqizCH+wLCw3d3rZQyKwS1NeYrJsaMqOA1Td0yA9/cRhhHVP4LRA95Ixn1tx0i
YQU7vC9Y+zyqbSekygSB4/bDt4ClGfJsi9dM1cEHvW2GJYDcQm1Gf9atzTgbD0pSHy/PiLNDBYFm
EY3zRFhLtMJJIsdR96OflEX3OFHYmrTrKJ4vt3JuAsC2ILepIrxHLfW2I5kT1IYhFaPPlCQFejAA
c1bpqewoYmscxv71cnNnDpkFpfF/za02/7ab+ikKqtFXQiQc4y9b/UTlpd0c/3O5nWX819PAojIb
jS2yx/U9u5NLJxRGPvqEtp6MoGQTnqhCpL9YjeKqS43z3rrP0FRf2TrOngqsJ7yYiEcXQ+bb8Sxg
SePgjSc/KkDNBhKRIPDxBiCo4WflfC64mwrth37NJ3Ru2uME4KqFHeC9DlKSHKNtIgVJ4vwZKjgx
xd+l9PPymJ67av2xqisoLZnya0WsKUfkLykW7wv5wWAHVpvIk9KHLjBBxoMDnh/N/AAkN1R/S8Px
414otmJ2Zf5JxVr6uCyYvy6T+lDUqRbJql/lk5sR9BXRVYv3+2nzponV+Wa31RK3nlXfzhp3zPaS
+nh5DM8coG8aWN3jal1LOyOkD0pM6kjbhd1xoNZQHL926o/LTZ3ZPxbJr8npuZimldVMlGfs1DGZ
Qd8y/zGD79d0iVd+/o+j8a+vgUN1tqc85ecpORO7M4zby3//mSltydwx9GX/4xmxeuZFvU4aK1KI
UNVIh6upUz5XqIROyaAYV04lZfmt1XYBUGC5w6tYB6lD/XZqTUWTz0ohz0j6HaoMvera7SxFu7B4
0cOf1CEhZ1YdbIRt+pUQypnt903D6tuGYyPRxGh0s1/H4hlZ8TbUvgSD36oNJfkOXXrlGXFue6I9
7AtMDBThaydeKeUa99Rm9ktV/DAT+UepllsyWaQeQuFGcb6nHMo/c1Ddaj16l8tf9MyUsUj3IfzE
SaTZ63dn55SGnXVoMFXcMtT8uHK2XPl5Z1Ge/jUj+zyJplDl54kaEJLetvbv//D3c+XnvYkil8fm
2wZEEzWxPXSTnwnppRspxkQhvWvlqJcfWU9FDBP/28ga0dv2ciw7Q4VQNaABhMxPeQJhQnJ+jiHp
Dll+pVgH3Av7Glfj3HqjQCNxPJNvhFjtbe/qmuSBEsRI6ZuvlJgyKQZiby4P4JnT3/q7ieUL/vWF
9MY0x77JZj+yNvr3Wtlm9aExrszxs9MA2BkbB6F5bplvG2mUTNUaIIi+RkWNycuvjdP5Tvz7+6sl
G1BQsTQElocB4IGzF8puaA/qtajd+a/xbyurr9G09kTtA1rRqi2VUKKv2rV+nG3hzwWWZyx0i9Vs
LsypTdrwz3sf+Xpqh99StblXamN7+aNfaWdN87Up0qbPVELzDd5xo9reC/LYrhE2VywN59vhzYbU
GpTO+r4c5A36vg45PvUXqTkxNj4ClctdOTu1qHz+v02sbq+OqC1RpTQBr95dSnAY8f5yC2cnF9dG
W+fJu5Cr3k5eCeFD0cQmQRiujzkstKXGQVCeBrX+D31hI15CjcZSnX75S/5aiwme6GmSdJInhE+R
3l35+XNf4++fX70rUh6tToasFb29tVF/9Qhy9f+wm3DfZbPCeslxtvwJf/VgohZlNMWF7IcVxbI8
cUSCYl57l5/75EtqgECmzl1qfZ+3emmOi4Y8mT2jUZJb6svZxuePf3QibzgvCccSbliNlZ0GQSQU
IfvUxdo6cX2IA4pEOMrWjneXWzrXG05+bvHErRyeR2+HDPUsAQhpIqVV2/1eSdWMGj+WfAUbcq4V
HUqTTkCKqby+ucmWZJhSxG1qaHbSFgHS5U6cWyN8C8XAUU3udc1HMTPEEcFszP4E9loVlZda1rYr
DmZ75Vp4bg7/Qb0s+EebTNPb0VKb3NDDIRh9Uvpun3zPUfjk14jwVxpZb4/ojxutK5dGCuGV1Rfq
Q7j2tXDF2UZ4Ni1uLFCv6xnGXZ2CW7Yx8kVqL5N+05Zbtc+Xv8vZz84Fj8Arodd3tiuVeF2MU2/0
bUTCp2Yu1X0gut+XGznzgLL4Gv/XyGoGB5VFDXmTh25Gzbq0es0RHZTaK1/GKf5LU+RPFxgP0bf1
NB70PnNmC9l/DO7LVeX6xpGUx76Y78rY/Fyjgb7ctbPjB6SNuBWaZ8obvJ1uZVrrdVLpOKOM0rUV
HobalU357Mr5twVrdUNOiAI2mPEn37H2sUT9zrtFGHjtAqacnW3E9hQ2Ae7a2uqYDPq8LFudgcvD
qeFmcTeYFEZNmy+iTtuboKtQ0pAwIXKc2V+pUzxhFligqJSP3XfUBC7Cnmow2TVa47m3FtC2RY9A
bAYiw9vxpeK5Qi1b0gJlVv/IlOjOKLvQk6w28lrSYa6Tyf2+yrOPv8Otv5tdzdhJlAMqm3Dya/CE
yBK3V1176yrri9fy/xmsmTek9P68+v46CS0n6pwQnw09o4pL3iJUyydKgnHZNm/kSWlupD5y7lG+
Y7WI0MeMuZRt4yzBHO9UJdXjisqTOj1+vTyjz02ExSVLVn15x68TMcYcFGGuM+LxcBN+7aqNHG7/
QwuQHYCUWJBl1kkYCqb2dgRVxlcQoSYUOA+kz0VzTc1ybt1AGqQUBbx6Ga/z25lT2SjJe4c9Oh2V
TT63J4K9TYvfwroS87jW0GquCDvPWwrMEracEG7IBbWtq4cxGwHKOPqXy0N3bjmAGOCqTMQDId1q
MxgiMbNfk1LMJelOHaZt4Uh7PULoopA3Sof4iyxH3y63ea5/y3cCoo4z4V3YXFRUQLJrLJFp8FDo
j3YquwP+kKtR2OUNtn5E/9XO+lCVnSlW64lbW0K13wIjUoMizRkpIZq8WOmNVhBhYcHHpz6Vj2V7
jSZ4bmj/bn51i8+mKggQ0c0+qtVm8ur5S9GcFGOTqa5sHS4P6blTg/OQweRsx9u6mptRMlaR2ak8
FGvYIyU1eXk5RlcOjrMdIhNHtQaEPuiV3i4AO46swhF8N95e/V6TpPlWq0TgBVpL+ChJrW2sD8lz
Qzm/zeXunW2ZiwtXPdBo9vqSr6W47CgeQoCsOdQwz2ryBrP6KVL0nWP6inXl6nrmesFN3yK/STps
eVa87Sgl1wenC9B8GdIjj/ts2pX1DeNqfhi+AesaSiG5N7IhhMNWq09vTYp+UfXYx/XgzfVPbBBt
+HJ57M5MDWzWTAtQAmgG9GU1/nUsNLIyJRNKZL+YPwXzzhiO/+H38b8vV31ekmuLf1mITOnHSvEb
xxsnKh9e2Q3P/v1//f7q75cpb5J3Wqr4qhN7iTK61YcVhMtXMIEUEBGlAuT6XiwT/8jSSZN9OUxc
dTM7H6yFtZzMNnw4yBjgOZekydtPUNrgWzOQqb59N8WaK+F8uvwNlh9Y7XRM1eWnOftRWy5H8F/f
uJX7tAn0XvX1NLE2HfVtAkqoSkN3o43GoTbaxFtKveGFvMY0PbOXwz1CVbZk2EhZr7rW5YmcS4s8
kiKtw+CZL5Kz7fOny9073wi6MmqikXFaB3W0JFBiawxlP5W7yIVFeaTeXuCFzvzZ1LL9f2iMMj46
mTR9WZtvx1IfHJiLKMv8rjGfIE8+L05Cl9o+D5N9jbRwZl8jCf5vW8t//9d3kxqcreqY8Obvv6Xp
N6V+NKMNOhGIFRmss8sdO3MPo6APAWuoRAuid3VGaFZuW7WF0rRfuMKqCkqUB20YXjklzq1XUnOo
WQHGaRDP3vZJxRtiBTPJhVxrPcfBWP7x0C5BBcq+IQdZ9rPVZKeQM1740iR+jFfAuInH7spAne/B
vw2sdhzNnJEVtNrs69XOHE7tr49/Bx527DQMkQUv7O0AjfVgUW6VlFb8OsknW/OD5r98AqiACnOY
FPQ6+O1YQzjHDvkkO/tZ5q5BXdHLXXh/QAJz0ZhHRNj59/Wer6iURgUpZD0YEVYBcRLO1wgrtxaO
m/HDbDtERjRGvSsd3s673Zlqx6VB9WHzoVBO0U0UfHg2vf351RKMBigbc87P57c2Vu5rd6Yz6XI0
Uuz6i9CSZNt6O3HKycT13RoP2HvCGn7E/NAJ6kZXR8U4lqq8MdufyuKdlm4UjKXK+Onyp3q/6t+2
v+qfA7gX+xzVuyTnc4W3uY5OXaZcmQ9nG0Fxs+T10C+thRa9M+TVnNBJJXqqOuyZmZtYj5c78kfD
+faQW1SVeLPQY3HTWGs8ixmxRcwV+IHYfLWr+8wc0PVpxnPYRfEXRhn7a5E9OVPTvnSlqnERLaPQ
lVIl8GZKXZ40KgTdjKpV3yOsJftI+ejoSyd19r7Vx+5Gj0Lht3mXHedYZHtD1Mm+1JC4yROKA4zi
anvgKtJAls+n8TRydzwIAg1ugx7iOPVt+r2vIvFI5mkkl28rX5J5lL6IyYCYOIWl31M/5a6rqb0d
mClmBTEnbh4riWdlMJ6HpFPyPQdPj71tLu9jvI5ImXXt8xg7z23R/o4GSXWlUE5xzM1RO++Ig4XH
eprEazHZ80092d3RNiuqRKV9Zf4e0ZL9StVJ2lz+Eue+9nIS/2EpUhNhdeZbOW4rOTP42tVDimsU
M/eHgZAs+r+aWD/dtCao87CkCWfXJdildpd7cG7/Ih5hA6RyMF+sLxRFwUiOnTAfZHmgku5hrn6V
WevqwUngQrzc1vvTZOnKv22tFuBYtXoqatqaensvwDaZH6y8xP6LpB93ELskxy6+6LcHilKIXKs4
+R+UfldujWsgrfe3r4VzvgRv/oBt11RIS5SEC4ViPyjjc8cTqDIWlc9BvxbFOTNQMLSWqCfFVBay
4ttuNHEkKknp7YdI/tbf5PbXy9/hXDfoB+5jbspoLFf3Ohi6UhkKx3xQ4L0+jvYMvsOopE9zqg33
Ri+nV5ivqsrf+3a/0qFCL1Q69KPIOVfLJOg60c9pnaOSqqrHoZyOio1DeltHyQy9yKZMupK/2nKZ
bIc5ae6tFoYSpWpCN2jBlMkR4YLGbpzngi3K3tpmWu2mWs8ZfNvyNDD9/0Paee64jS1d+4oIMIe/
VO4gqdtupz+Ew5g5Z17999DnvN9IFCGifTDAYAB7WNqpdu2qVWt91wD0vYzUB6tUSOt33xyjR4cm
CxTCWGWZ/H43kqpGiIf4BGmAqDU2JQq7eHdxRdXJDQPuHemFb8q1HrG2SkNncDJEJNUAypV6B5vE
gsO63VmjFXIxxEMz4UpSeKkc1EZwEppHyfJW7fB+l4gFIsaRKx8NmukFiGhe36liEp6UWLQ1g8Z/
EaHu7vf9LTw3DhQHeAhJPLR5T16fkC7tNYp3aXTq/VX60i/xLo8LOtmwHJB/Pz+av3iNBFLVeq3G
5x3t6+BvhOoJMo2XvNoF1U56py4u5wK5T/IR9NGSsbpZeaopaAJ27C45iZ4NmrshYnvvbMFha5Bv
pmyrUIGcuEWoNo3ArNLylMnrUtil6f7+90d/dD1df+RqOd4ol9IEOjkfvip6vqUgfCnJZfDciKb3
URQa7wGlwOJJdZr2oAiiYXdeu9Q/drsPRstjuV5Hhu2Gc9BTM7mMUIo5Vb+ayA7e7o9r6esTPyz2
IewcQVGeEOpY6dWh+Yt8CKUQ+kwoECJ1yL+vNxpKNHBY4PJOHXwFvR2gVv/+IeCyWBWyhczU5KAo
rqQmksrS98VRcJ5EZXEFxlfsZPFlnVQoDU2jRvU04yIhyxO6piufKmxt3KTVVk4BG9NKjGLD2rtD
7X/knZeu6N9VV5nAK2NlVU3Oq9vpfRnfoAnfU8cqVpXoFCtO9hs7RrIjuFRF2kb0eitQR30JG9lc
e6lnbnMrEiCD6KM1FQdERxT5g9tW2tF0NGEfeAnIPbjah7cOkVvdllLZ3Zf0hWQwyaHsIqbB8NjK
efsWV9zhre63QEtKwRBWZSH266TIjHe/rEanq+PVuQVRS5qcP5mzoCexJ588eZ0rcMe/e5Gvvz/e
vxfuyi+ytiz1cQn6D7H6WdW+399Et0Hi9fcnm6hqpCCJVUE6tZEvntuiKp8lEBOQLooNanWtJ/so
mYr5u90WG0rjYJDqhhJ96rbE3JNrNHjzcz0cjOCjmS9cubfH+/r7k2nLzaJ2sprvN7TrSriPbsEv
zsBLscCxJoYZs03T7EDpuV3bwcANvPk1Ap2hdRDnQeOANkkkPOdehHrV1z6J1/fX62ZglkyBmBuM
20SmiXcMAC/2w2B1kNmasX9upN9dW9p98+W+gZv7cWJgEkGangCdUJH6Z0GB1BEGBLsy6W31q3Oi
e4+lYB5rtTq3tf5y3+4ti+4fw7SywJjK+KbVna5IAyGOoP9VTG8XSp49SBCPNc2qTdLVkG1D+SFy
/XUVbwPl0WzfWw0ZrYNEg8CXHn7Sr5N5laQSht7IP1visXPWOtQVaf9BFz727pLfvjlyf0yNneQa
+Z6bClOCKl3TZLV/bvXHTIaicp26O09fa8qC77i5u68NTVHCquGLiKJB7OMoj4b0KUthERRhnHBh
PvptpK8LC3hzW0zMTaYw11CG1xJ2Tm99iBK4VeLUVpM3PXsQlV+l8RwH+3bpnN+8dyY2J+fcTWkn
SsWSZZONXW4+yblml9WzZr3XX03sTNxkr3iipyS5f5a0TWt+yrtf9ydvaanGY39xrNWAx0NOk8m5
6IoNeR1YmYyN0Vjr3hIOhQzdXwET1n2bNxmOyZgmAYrbW9TggYScNX3vtVsRZXVlwVvdesmJjYm7
SnK1Fv2YedOG4ZSY/tpNtJdS8R+MrFzHcXDORHEHWHAvwYt2f3izjkwD/gKjAt3f05xkkqepGIYc
MyGBeTF5co2tmcCf8cEJGmgMf6T9gguZnU+qKcBtqKuQR7hewzaGABXuWv9sApROY+t7GwdrKXX+
uT+ucStcBWXjlPLEGztFifymmYouqNTGTPBUEQw8rfU9Mxbe9EsGJuPIpBReWjf0z5UQf4b8hWZJ
98f9Mcxu94sxjD/hYrubQtCWMU0MZ03rbcV/NQeyRk0ONvdFCj6p3dI7bNZNXNibbPUgNAa3TJmz
XH5JnI9eS7MaSTeoQu6Pa3bq/kjZAqA1yIxcj8tzmgpWi8Y/B/VKSG1nqXF9dotdfH/i7qAmDXpL
5Pu1uXLb17OWLRU95kagADEmwKBaT3b3egSlF7PteoMR+PomddYZrGX352huDJcWJmOoe6H2wt7k
VsprlD/NFT3Iu6R5vW9l7pLlwTL2q5MtpN3zehxDnRkBhJhcsvCVykW96duvgltCo6uswvJw39j8
pP1rbBIzpXSYBHKJMR3ZCci4BbPe/IUFEMBUh0BL3og/VHlmFZGpE/YFlg0/saAvNfnPjuHCwmRZ
kBep4hxqwfNHCs6B8en+7587gAADYMZB/gjk3iSN4BgNaclq8M+lnQr7vl0ZGiqbC8sw51VIeZKx
H/NfZNwma642OrJ8iXf2YzLdOEeaX0FuQBP70UtcW1kq2s3uMUAVvO0lSp3T027lbusbLfZ6NpaT
f8skdRWYX1JJ3fX61/sTOLs8I/Zk5P7QYI27Hltat4rWJZ13zqUv1WPd/7r/+dn1AVVBlgcmJd6y
15/PHUWIopDP6y2Qiqpb0+y9qh1/lbcLluYWScW3AN40RqDT1FIvF3ItEhHIjbaC028VCM9J+pgV
7coV1aMHOuX+0OZmDqpDshgUc+j2mmy9ujebPHcS/5wma8iOljr95NkBjX3IwAvpM53Cm6yUnoY4
DcJz0Nci3K6RvIncQbJxsc1G6dphnfnQEbVi8FlShvQbBHkxVCNOvomGNiQab4ZVC4/fri2DdiNA
WQMzaAnFY9a3J1/PWntwqW07lvRLTXv0UN0sW8P/VtqlYHVbHeTKOiJ5/rXJQKjcn7uJryYnzhsX
tm8oE2RIzqZcLHmrVI4AOfOxzpGvgM1W/UaD0+q+kXEBLgKaP0bG6gF9IcyhZYwLeBkMBICTYQ/p
j0EhZNxsUEP3hVhAXW3ILRSjqfA5RNngVdHj/JH6xmIgPLtDxvaNPwR35CWuf0AWVLWmu36IdJq3
l0WoGjgF/sI2nEzl2IOCzu2/RiYXUtpFQk7ncHjG/+VwwJqgeN/fNz4xMrmIeoOyi8Mz7EwSzdx2
S310sxPFw5X0P49XSgDXE6VA/Nqhaxqe61gvH+ACyuxuEIKF+HPOF6EzRyT9Ryt+GoKolH/cLnHD
cy4GDyL5wLhJNrLT20O2RJ8zuygmfVXUTSgJ3BR5TfjhNU8LzqKa9ftOj9KdnzsG0NXM3y/s8rnJ
o0GAs2TA2XFDoqNEhh5GghqdvQq+cYiXucg7QzlpatKtGs9sTdtUEti5W6felIND/bErzS9M9VcR
xsyVSLvMuozz5mAIjcreaQYqVplie6JVHLlzi7UiCuXaqor2S+Sn4aNfFP0DmMnCHjw/3KoJTzzL
TL0dkOsGBua2UE/Qa34Vm957tLoGrlzdUzdI1Zi2qNbmMww73mrwTOMcE9+s9D79Ariwe0X+Ythp
Sv2FVNT3nlz6q+SG3iYgWfbYm3oIKa26hlCcZ14f/oA+yN1VQ9DsJRW2U3igZRtA2IcGcM2+UWr5
qTM0x65EH7RCpB5Rfdf3bWrQrDdSKhoRlOhVE30F6vzNUxUPtYxk2Hrhp7j7aA4v6VmzIE/fNY3f
b8Oihic7GWzPCWC3V0c0a1g2tjfyZ7ukr9GUgUrN3GVWHK/zssxRGVTUNVpAyCZCqbIq5cp8gB2B
qy+T222QpfnfuAKA6ODQNYX0+rRIW6fRUMMZGsAfPsamcM+qn9NmwXXPBSeXRsZr68KrpjUtrpHr
BWdXFldQ2X2SI2szxCTBW3fLii+4t9tOGFwPiLsRhQtKGSDutb2oYqxVVAXnQK7oyfBp7bc8IT2k
uuU8ktpvV5LXdxtDkK1HSgjehzIHrLrKxA7l9cjXt8rI+N2RLNhVbqQs5IPnDjpMdTpvMnJ8Nwdd
h3rA6pFROXfWABNzCiG0sXPDt4UzzhgvbrI/Ph4QFK8NzriJINJkDiDnhaKcp42v6lFix1n7kSDx
Z2SCGy0qVT+5cU0vInfNk64n2sI9OhnjeI/SwUUcip4aheZpzz6HrzSd1q2ONdwkdAd/KCxj1ZpO
vLDUs44MH8Y4SdbyHLweZRaZoVpVekQjymf4lZ2FSZyLp0D0/d/np9DKSPJUbfD4fO8/5N2Do20N
bdtkG8X/mfh/sS3oeETQhCwRbNmToZRdKtZRE0fnSHfOruE+6723qaMlooO5G40yGkVUmGQ49ZNr
uQ5SV6qtKjormmvryQ+osCl3aVuhXrhk/mB6pjvw0tLkFOpiAM17W2NJd09B3QK/EOSD0xYrjXK6
KgfrELZxq2z3ijFsWqs6erLyWfe6ldJn+yqK10Irr9t26U6f7M0/J8MEJsbFRyxJNH69Z+CqKJ3W
aaNzYfxU1W9W/Y+W/XP/8M05vEsTkwArUaQ+z4I+Osf996r84FonOds64atLJ9h9S0uDmUxy5AKi
o8gYwSTW00p3qLq30lqiK5vfM0wYYgxIEU+ru2jGpMNIDX8WSaA7XbMyyPX4xiE1ltrjJ/H3f9fm
X0vjeb+4KQQd/TAnxVJbw4NilUOxCvxBeZBBDm4dhfvJT2V0GjJuR3hbmwW3NbNuQCqJjCEWJHU6
HWjsOBmUrjH6CZqU2XKjPwFZPDiJts8D/XOiCpv7q/eHDej6jIBTGtsiAbNAATJtfHEUyx+sxu2O
vivbSdihpfRZMKRtgKxEuhIQNCu9L7lV2Eb+G+GBlS8+ZMVPU/kgIX3BNMKr7p8kc6m94dbvERNC
YcSjeHwXTytQhmIIIGycnnLr5ybMNnr+pfcV2zH+QaPsIbNe70/D7bQz3ePLjv54KKamoS/CENCb
q2J/zFCQi3/k8dfI4sqSwrUofb9v6naDXZnSxsLRxQZTRbOAgmPoj2hQ2Ja/tYJNmMW2abzV7hnx
5S7f3jd4e0Nx1yPSSq4Jug+IE64NSpEge4HmDcdY2QbN2lu4NWY/T6ALIpEK3k2eKaONpu+1aDgW
LiKG0m/F+XD/99+SNPEShU0ASDjFSBIXk3sJZr+c7KzQH+sO7v8Q2YOD0H8uzGNYbUskbtV/oval
16oFxzY7sH/NTptroV5NkUALhmMKvYT16kHKe39gt06NbgZ4zAEs0cBK48T1wjS+FnlZQJdJWBXo
Ij76vkP6dycUn+7bAezIlyaH/MrSxEejEVbz5gmCk5MUlBikEILcVvyhuIX5FtNOYIdDqn8pTCM4
xFGmHkJVB0SiCN63xBmKH4aR53ah8fPEDmBJpQfBuWLZt7FYfuLNqB1pqBtWgx/qm5CWwTfXcX+F
taHVKx+O6J/AuFHU07pya0Z5/UXxjY9BncqrrEQYAjx18zGWuqDbuIHln4pUlsE9u02513kOPCaD
kL8J6MmtshrOYhOxpycfBYHXHMU+8kJC9eKZwifPCK2XTqa92YpScRf1HWkiNwm9Y+vqxY7arxba
RakqGyPOMnPV+GZzaNDVWhm6h44IXAyoasrg9FHVVHZKgxxXWAvqIXBVZZuVTv0Ye112CCQNXZG8
GR5UvXUPaso9EAyVtxPYMHZEXLUpac/Ywq0lo8slO2eJqJ4CSxwfZJWmA7cq0aFTEDm0a000v7RJ
LJy8oEBYS2u15keL1sSDOKC5Uf8GLPRd9VC/GQHLAYJaPmh3L9CLx1JsXjyhUndJl9eHQE+7jZfG
ql15vshLDoWahpbQlVE42slpsuJYUxb8qiEY8is12m7rdwjPqZYgPA5WPqx6pTK+oY5DocavAIkU
fbEL9T5ghaWhX0m95n0rasl8Sbkfj6ji/Bo0zdmWAxlEU0fvLc7yciNbCFANPopNluG0qHdWLXV8
FEJbz8p4xPrGRpbb1rZSuVtJUhgc5CjQ+QoSMEUnI8JnJo+K0w/rQTMRiioRgxSSNRwPb4gKQvXf
ha9iZcRvQ1qYr6GcBs8oDLl2Su3pMTFc6dQ4kYmgVRGDCKmLTSa52ec8rutdb0YGuplDujMiiA8k
xfVXfuXVtiSSZejlMoP6dEAJgxqwLWmR8RBpifJd7BXht1QRR1kBqp26KauHIg7rTZOKyc6vRSa7
jZEgMNtgQ7JO2Jh9Wm0NQM1rWStrNELoYRGUutgZLpp6vsNrXOglNAlLB/HCIJB3CG8RVMTmEt/y
knuZuE3VgUe0KMIAsKK6la0vub+z3G7tWD/vuxdjzruQxKb9i67WkU3/2o+RZnO7MOn8U6d4+vdc
M1BE8TutfHAUveYMkLCqVcfcGGI17LlIdHtoZWud6XnxYEihBeFiKKzL5hvZxhVqksJzV4zajfXX
jHa1JDeqTe37A2KRFbRCyL/+oLuSydMR161aeVXStrDKxVY9AaKLdmbFyzpoaRUJ6rhc50WUPiMp
prxSMcphdhycbeMgdtbJQ3v2a0FYZ2X0ubdKxHM1MiOCGhjrpv6j/FPruyDO6h91FSXbWLd+9klW
cvxHIa7Bt1ap5SjPdH2XdmGZW1mry1exH9oNAjx5vlJCvfmQK2G0V3ipboqw+h2XivWoFprCE0Os
d40eF0QBQoEAcsSG6GhfAPEg8hJxgFEZpV/9rnxJtcWgaXdOKWZ7L4wCmFpL/xRL6H4ivQbSPOmX
MvmT3fOf9zOtXkSh3Ls3/dcC4zesvq6OuYVQUJ2mj8SC20RG3F0slnCDkx30xxigVtDBMr0Q2jTq
tYLQigdq+Ucj1lAWEp6LNjm7nRQjlGyGo1bdVkzMX3L6bp76kXJLhlpdhgp5JNy93rqSn0YCMlXe
CS8H5N3rt0LSL1WRZ4JLIKk894iOqPJMy0my42Zh2g/eCd0jpYF3a4NWHKX+oF7fP4kzEcuVofHP
L0JLxw+EAe+JoebkwOucxAux61woRo5uhNhKxCz8x7WFBCG71EOK8JQrw9Hrvbeobpu9F7S/B799
cTyN3K38nLviU+m1/2R597YwwltYFR3bcIqwXrgcapvXP8DomkCtA985GkMK87mnx9auBLD7piEk
beep59JdV0b7JtD6dVkb+VMRR+WmBTh6pmU9+ArfpfRMe4KzoU0qWA165r6lkhEjS8gOKCQXzSOk
pvaFYw5bLojfINnzZ5C45cGt3KwAsyNF21DLm9ckGvQXL4NjWiqj/gl0aPEB/Db9fb7RrUluk6od
rLD72rMqL07fGC+ZGbu/ncJMP7oikdT9yZnii/5zjHi/QFxEzfcmFxVKjlb1SDweVeuDKNAEjkhr
kawdIVz3ydoTPheti8tZyK1Onmr/sUojPZlEecT1T+6ZOoQZzzVFZB+lbE3Q0fA4LtDFE0jvRJq1
S43Y23WOt/AsmDtVY2qVXmpqFQBAr3dCGZtlA5bKP0WK8Zw6XmILjvypN/IHK4l2rue8LMzu+MFp
EE0jIpgDsom3tFDwbcRJIhr4igx1bmRMu6ecDNem1Wp5MyRI1jILYoOvlK2TAg3eYz14wgMFZufd
FLm4rcufIl+PPay1oZIa3Tt18N+lcflgKdnroHTvrj2NZigIAeYweNlNvWOtBUYTat4JHpIVNxWt
Om85UqpDu/D8nnNcl4Ym75M8zIU+llTvhOp1gK5YBOj0/urNWaCDAnSCCaXATWdIn1uZnpo1qQro
JARNtL2l6tnkGJA4ojWa1I0CYTopmmmDoTUgsxuI7MdBIII0B9QYkSUXBJsq2FrXo9UiVeicRQig
AM1CUESH0MQXxj1pY7/MWJ7INB55+BtP6HQOGwmp06OX6dycYlR6SOLJS+1VcxeBNRLKoWVEM+UN
p1bUN6FoIqt6lKW83wWtIr/Fiia+GvIQH6wcrJdOveUR8cBs6wZcqV7uW1t5kNzf715Yiq9gikgo
Q6cyLR9JZq+0bt0rxyyKHvw4fVjKIs/sHLpJaNoXITaA8WL884tLVUYoOUS03DgmT5J2SqJ3Y2nZ
OBefny5iK4zafYJ+rJqHKNpT/bw/P+P/P/FaV98f47yLn582KvJ/Az+f/G/S/BKs3/DS3zfxh/L7
xgbs/vhh4Fgsw7UNQHiq1Me+fsyMKHRs3ReM0s79UXrd11sj3xiukr6M+cd+l/tAvKnMZg+CA8YR
ucRXU3KhRIcUPWyM9CUQJHHTUAj7HsL3/hVuV1O2CTtJ2EvaEhRysrj/ubs4PRCVGbShTsEOoRUM
rZBzdzV9gUym/gFQxo/7szMJpMFekd4BckMITXqRYVxPThJQ8G0qpCg1penXlZJzZqBG29E8ljx5
HaR4C2mlyZj+YxAOPugm6MXAIV0bHCxfGHiEqSc5WgOYRQh3KWk8Z2FsFB078kFFTusXIUBJ1x3g
RM885UXqq9dBSBa27a2DYdqQ2eBepyYv0hlwPQpAt5WTU0Y9eZkGK5modj/TONF2bZDUKwl2hUct
bP09Yjvy11ANvbVGSWUN1+USIEce5+tqd5OERqYPGgp4DVnHSXzjhLiYyCqgFW4EO5UTW4eWLXeC
jdd9LpzHwd1JzpdG/0a50xbdfYu6rRR8MJs3skI8XeJVVFJ5VH93UXeI28LO8mf13fVtU4MQd3w5
jdf1Tf7aC1UjylxNOvUp7WUer9GaPopNaa1VceG0zyw+pqgXMB+jat7ksJdIGZQDxNInRT9E+ovU
LmzfP7Xx6/nWRlAn/B8jUf1N3TiIq9TLkkI6FWIYP4hI2G21umleHGRRN40eKb1dl7GPJBAFy33Z
tPpD0JtQvaVUMEgTa08IdFbbIpAUmA/7YpNqnvvR1Q1/m+VVvySNNI73+udebY9pX0lppk2l11V5
zspNJqxTY1+FC1O+ZGIS6nqREmcjgfq5jj7TUQI2wC7Ft/tuasnG5LwZ4Iy8QmEYWvIip99ipbKb
ZOGBchOw/DlJGr34ElVPqBuvz7TQIz5e50F5Rqm+PfaxKFCVpapTW4i0B0OqrLtGeOvjqNi/d3BE
Bn8Iv3BNIB+nR7jsS6VwFOWkatshe+iHbe8vjG3mWGACvCghIJiPafg3+ByZqNSVExQeiNyDZ7s/
hNuOMN7dUNISh5u0g91wC+RR2xeZZDQnz3GQ5lac/E2JKo/6dZqFr0royR+HTP/Z9066bWKkpL2s
qY6IkJOeJE21BC+ec9DjvY4bgOuCu2DcUBeBBXlYoS1zoT0Falivs1qMNonZwMRZpJ0JRQkdprJV
eGvTs+oP9HDQZFCVmu06kB4szM3t3oXe6uKnTGIcLXRjORfD7jQUB8HausqTsiQvNbO8+FYT+TNI
C24fuUFfen1bYKJPjqPkmtD8uL++M2HCpYEpcDaEgIZUNAa0DxbwL3VvDCurXTgHC6MwJo6E/KTQ
diFG0FAOCjtYQhfPLcTFLBkTJ6L3LLFMKvhkit/oytS9XbLUWDdJFY4XDl2R6MMBiuEkTFOFnlMN
ltSK1amIehBtlE7jlh4AMfmV65b7Uy991y4ycE2dkcqDTaS11LF4O0jKkGNGFO09Go+m5UhlaD3P
r5T61LXIslmue5IK4+jAefvubX1laFqA7Idh0EJHrk+CtCa10kfbTl8Is26SKHAiU38kZJAYEMHt
9SHW1LhTWzOsTvTkNyEk5yvELSr1pV4qps64i2tLE9+PfFSVDopfnSz5kzRsNLpnuzc52WrezgzJ
0us7v3qI4nfDsyYDnHh+odepAWiYDRRtOMSerj301IMO9w/v7bnS6azhCU6dk4fi9CUuSp6vNhI0
WA4k7kPwOXbX9w3ceodrAxMPF7tFNxRRWZ/6UMhXiEc3K79J4jchDtttSKlge9/e7SkjvIfNDz5U
GV2YKbbZNAUpDMOKAb05b6ThebiFKzVZKcmuaP+GNEAfseB0GouwJl3vQb8reLAYoXxKq6cg33nW
++eO1AdJOx4TXKHT91DWhnFqqJl8asunINgCA5TKbb/gvmecAsQm8sgyblq3chFCKrlDwj156kWQ
Oo+xvDaChTzrgonpDVG6YlpquiOdQgSW3RWMEtJSDmvJxOR+6Mu4SqwYE6QSw29NcCjChcWYsTCm
imE5IEl9ixYxo0RIlTwZTqFYquskCg+JTHODrhVv93fwrCFKLjDxwRx5w/0UypFAWakfTmaRHQZZ
fmxc0vFBry8FHzMuFNaDUc9dhhbmprpTa1BuOEXJiPxuYw5vJTSlsp88q5TNOmtzf1Sjl7x+bPDo
ogWFjlp6oG8CWc/xyjZVrPQMBAM9wd+a89JVX/T64KfOylgk4r2dxCtzU6xSU/tDGueYq4dvenRI
6ZknfXp/SEs2Jntu6JMu0mQhhY78OUr2avvBUz7fN3Hrnq+HMQlLuk6DK8Vz0rOgHVqzt8tu4fQv
GZikXAJdyitZgu+vb4JdWW0dMVm4YW4vADzYmHxQ8TG3VGYDSMBAjXn8GR0wVuAYe9dVWiotxtah
0LSwJjPjubI2uazVyulKEDdAt/V2Y5jB0dOsparozFamgkiSanyRjZQ9126fArvvu75Bv2CM1O25
KV+0AAyGnZcvvft2fwPM7DGy1OSSQBdQ7Z0WMuqkLOvco4+XbDpqyQ8F6FFjybXNTdroAmAQhn2K
SOB6QGrj1aVa0I5cKYcPmrP/iyFcfH2yh0WpDMtA4utAOF+gJT5KqXCEEnkpIzq3LChQjWrjdDzf
8JMnfl+ivSzB7UDRLnh0o0OQBHYoQDW5LpZY15eMTabMy2l4MUqRl4L6Fb5ScRBsOfKhyRRXqvaP
Uy4RFc/ug4vBTSYxS602FXQGFzaoazlIHpOe890F6oP5jUBUDUs2LXzT3RaXRuDS7wkngV6Eb1kw
wlwEVCzvb4g5K8oI3IUDVeJZOo714v3tZ/BRqZoDawAcjR2Iqy//2/cnIeegOFWc+H5wjmXxRY6/
VpH86b6FudW4HMHk8SGmSgdDOiNw44MY7DNx56cLseXt5Yzi5SgnTtCBrzEmjtlo/LyLGxa8qD5W
yaMT0mKq0nDlZzYS2H/hNS+NjSt2sSKmRuUCxSi8jN6u+9Rc9T/vT9jccbk0MFly6J+N1vVlyAKE
D522doPOtkaYcgazBihBX1io/85tMcTJwOUQSCEwM7FHl6GU8P70zs5D/zVa8jRLX59sMFmsUj+M
GiiOBNU+ZvlSMDu39pe/frK9Ktq7Wsni1/s1sVK9IasZit8b9/T+rAcFnotpGpftYt0HNYnNbDR0
aoWf5laIvt9f9qWJmtyUgZAYPqgXD3p1O29W+ub+5+eOISm8sbcCvP5NAGukidYrZuSdh9JYKwh5
JKVhD8qSwuHccvCIJc8ApoBQZrKZ2t6FPA/u+XNg7izrQRJfFakFjqesuuDX/RHNnBPqBjCRsXNR
vZuGFmnQtcDnevecZBq9j+22r+QHsSvfpCzZU+U9xGHxbkgGyVk4ZiGkGEGQN+lQyUnEPLcs9yy4
awGAImTS+/ujmtkGAK7GCiLNgwQZk8syjM1K8MkCwLrkUmw/SIijvNsCrTVw0BEmkeWcNrgritAK
vpq6Z8d/cB+sbsEZ32404iIapeEVRimONuPrcyJ3vinoqlCfM0m3BbfLV6bZfHTleMFt3cbK2KEZ
AXyYRGPptOKqxtCEQ/ndnNPQVI6IKDVrkse57XSpsSvkpl2wN8VdkZMcDbIB6JWlxcKchBXaIDZi
0bkN8ram7Sip7SHhWP30jacqOxVuB4fEsKqk7XtXiwcgYKRRHJ2K3xQAFdVcoKrWNufEGPZFmpw8
L15wDTNZu9EGpAe8PHQoSyaux5Qhv+n9rjlHCbAuwfbLdCVl+zRN7SipVjXsAL5r2p1v2Gq8BM78
k328fu3SfoGWnDqmbW5BO7B/VDnw9+qMqOhz53vrsDDXkp5s/SZ40L06teHms3NF2fQJGHu3IG2p
x8JGDVFozrJ/Ml/lrwPRzpsFDzO3lQH5kIoeS5U3dKxC2cfpoOXV2RUVYRVrgfboeSa88E5hLaRo
53bzWHomQ8a7n3Dy+tQEphKVCA2UZ/D/KXwg9bCNoCDsv7x/N+G5gECMFXdlups8s458gb72c6x3
BxTzXiUhWoiL5ybtT5cZxDqoaE+zCZ7RFKLuxRXP8I1kBDbdF3AAL2zZWy9JnW+EkvzXyMRLmp5R
kMOKqrMVPTXy81Ij4rjhp1sSIAfhJJnKW2kKOKckitNyfXY0E37Tf7oIakb/e6pCuCe+SLR0mksP
5dkRXZichBcx0iR9Jkr1WckkpNmkj7FS/4UruRzV5JhXtKKlfsSoxOFZ0h6SpabKhSHoI6r3IkLK
HPD/esD33eSfWPmZyX/z+8m6chpB8cDKff19sJZyqYphc27orA+icJ28X52AbcV6k94d29CmdHZR
JGq5jqbWOSheLIgTTvdP323EApCPewRlIO54cRocSWVhqF6u1OT1/H1M10NV1LzAmye6At48Jfge
Su9nI+TWGtsd6dzD7E2rqe+qulfGFjbDndV9ibwjeGs7dGHT8N2NX30N82KvFrv7I53bCqD0CDbJ
tfDPxJ21uuFJKN3XZy06ed+7/uV/+/xo/mKneb0mBbU1cD4hTa6+w7F///tzPozYaKQ2It97w3Bc
jXReysBhlItPANxo4ersrF9oqZwNKC6tTAIK01RqqZeYJMfso+/wpKiH2HG1j3leCMd0kBI4LDrH
9gfvq2+V4P2VPl74DXPrhMDYWG0lir7hKFMTPaPdRq/PoQpP1FYTlnA+8zP5/w1McTMmWD9aotT6
nOrrQF7L5u6v9trFGKzJXSAYri92HadKrfyNXNLo88/93bAwSdZknUj2+V4Iq+e5Mn5oPxzlbz5P
xy63JfkdHk7Xm7kI/EoYtA63uZdkbn5zKc87F1uM0YsijQI7N63Bhhb6kkCXz1nzvoJx3cRmuNPl
g1J8+4t5QugDTv4RozYNI/UWUe+8xnuKztF/ELO/8J60H//f56ckGYo8/Nd7imb8ULfRrgSBr4fI
+GT90dWgI6+XorLZlVeAp0HbTfQlTm40K0pAqMEAdbb2fhkTlC3d+rfPZfLiEMfQHkBz2E16TxxS
p4h0KzuHhrhqm5egONR5fhBrxx4Zfe6vz8xZBGM5lsp4LzGcyf1ZZqBgG6fMz1aq0ivT7ETA6ski
wdScXyML/y8AbBJnyJmFQnzll2cjDla5ulezo5VUGy+S7UA9G9U2zM6D9/7IluZEwhtzjDpvslhe
lBeJpGF0ZDUqkNz6dX/yZg4RGHjIrBSk4mECG7fKxZXTNlw5ci1n5yAqV37+rYQqvBO2jf8/2hkX
8cIOqgNm60pKdlbVrTjy0D751k7yFx6zc1uBNMbIuzA+1afECxmdUXGet9kZ7qgqO0TDBm6++xM2
E+yQYQB0MqrJ0RIz8ZoCzONF6bC1I+TBNenVTE9hs+6KT1568JcwhzMH9crYJN5wAjESYRdj1no7
o4d4SYlp7pxeDmay+mrvhy4q3Blt3i9W/LXP9275q5S9/0falfbIiSzbX4QEJOtXoJZe3FS37Xbb
X5A9ttmXBHKBX/8Ovve9qcpChdpPI49mNBqicouMjDhxDgoYG8+ntX0G9AL0fvEQXMLEy/X3e2AY
El8fTiT77uYQWUS9DLo5pP/n9vKszRjufESHC7r7aj+bHeTYhRyGUzJqQcDKLZHmle+jMIINhm4K
FP/Uhoqy1q259YvpxN9M4yFv797985cWLWSY8BZw0BxwOU0lNp5onHY6VY+Z8821vvzF5/+kxAGz
hqaJ4irzEXFtV/jylOZfaF4E0/w3BnBNQswEOIkrqhuJTIxnzKY8oXMj1LSdHLYS49ecLwggQU+G
FyxYX0Bapbhhz6gcWQ8OEmTMN/a51X9EB/MXktEnycGHkPNgYP1jMmkBCo4PS+fthMSWJ/EyaOcj
mnVDs3LQbNP/7CznBNG69wfx57/PUi7XDOqrUBJBq6yFXJqOXustSNDaFkTVeblY4eOuqBut0XWk
7CZ+cjX3j3r8WG6s4rINlDwBqtt/4mfAmq7SKQVta8F6jZ+ceTbCyaYfPVYfKR0DNyuB5RtkdHtf
rngHGIQcHFQwAHZWY6DBhKiSz3NxSnrmoPN1BpEEdcO8L+/kIH7fNrY2f39yqy5Yz1BWVzZQanZZ
yRxkct2gnx79dsPTrdxBGAc+jOImnlPqjUoSG8xxg8dOc7drir3QImsr47E2XWhYdZBcBJQTB+3S
SxDSjV5tVPw0TUbsZvUzKyAtOVcvst1Koq6aQnYY0HA0yOK4XZoqoBIyOHPNT4VVvNEZoh1F9cmT
3nFk5PgX64J7Gxg0tGMhaXhpKkVaEmyWMz8NXRXsOvzt9vfXAjgC9AnSwQvo+4rV37fgABImxKls
LSPQmfggdbqwaRyhYTPfoSNjz43yyS7IYarqv3AL0DQE15ANxAjujsvRlW0lUO1l8mSZz479UoS3
B7e261AHQCUPETB4xRXPDoUlva/FJE4DZF7a7LtuxUmxUQJZOzjofIBqHLz4NdsW74dmwhuen9LR
iX5oSGffHsPaXjv/vnL5dTNyVz4kyZCeKO7msT41Y/ldlPyTj1rxbVOrQwEaHmo/6EkAgvhyNVrQ
FKfzXIgTVK14eTSzw+3vry4HEtFLxQhK7eollSeG1CGFiBPKHs3+geQxG/5iQy257v+aUO8ZLet7
fyphovGLwMpAwrWxpdaWA6hTHXTHeIFgTylzNGmGJkdnOoErx6ufJvNJsKO+cejXJsq2MAa8QhFR
XR360mFSjmw6MfPZpM9Dfui3wEdraw0vb6DBZTn9f9zC2dPDADlRm9vDdNLyz1rI5MfbS71WZsLz
Cf74P612avpTkkGHbibVT7NL6zdwJSXgoHXTQ5pTEoA1ptkh7z3dj3PpRII3XVQ3PX3upW9snJ+V
gYJaYlFJgJAcIFyKD2g6MoETxZxPxoQcmz8Gdb+7PdZlyZXA4MKC4sQkG4TngHrmRPv90Iep9jEx
HkuEOCyoy0ehbwxopZsOSNuzESlbMNOAh0sKez7xdAjH6YsOFjgXEnLo07WzPdgwoOz0ko7TnjVp
SMkuz4YwdRKQKUODRB6a6tTqW4iDlWOBVwziZw/FUrRMKbPsek1r5XqHG9FsH2u3PY7OG0jpgcus
Xm/P9tp6IkoHvBB3LzhDFEvYV7pdWwkSdD0P7Xpn5VvK8SunD0MBIwQyvxDSVG/3zCdovHQRq6Sa
F1LzQ6U96X27sYorw7ARTULyFy+aa5oaQQYESwPqG7L4XgXtlsrZ1ueVPVnIxi3cKufAFaXhcGih
Nv3uZbARbIGHZQm5r7AfveTQ0mj98TRMYbE3pv/n55f9duae3GIiOe3w+TQDO1HM7S3K2rUJOv/9
yjaqOjC6dFUynvLZC6avc7FVIFvZRSh0IzMK6CguUxUyqFtIUQnIhqJlKpQeJIEfRrmR0F81sZAN
QosH96mKF5wkacUEQqpT3+WHBn4VNFXtX2SsUa1HfAhmaVAvq0n9Kc/d3AYd2InaIcQmt7rC19bh
/PNK1J5CV3uafU2cjDRqm/Bvjhlqx5C9W0AcVwTIFXeZLswSAebYRQb+bMQba0uARLtnIMaEq1Az
OG7WzgCK2fLU8HBMgwFc5+9v/kfFBlk1KG4BznXVicQzmZSumJGesI1gB0LQ90d9Dh7OYA5fXBFg
L5dHjXupxbgzyhMY/Bh477bYRBdXo1yPaHpDvQkEU2AWUOUv8CR0CohD4BmbfpjJGHSkD0n+wWsf
CjRVlXKjnLdyE12YW1bszHMgXzzLIQE7ez6HP/TvAw86529mDGzwuISRYb9qpap4z3V7homx2s/1
Ift827WuxBNorMNpQ7OWj3eRcr+DXA+Nrw3FgktDe0Di0D2WmTf8MqEPAcYMD6yl4NZJH1IwfO7m
kmbvftEgzYb3DKwvovfqW730NZLIJVcj8l+6Ecj3UnSgKH5pQFmimo2jnWgmkkHPk/mQybvb83ft
UvB5D4UWZO9xOak1wgZ8QGQo8YxxBSor1hfTfrffvTSgvJMYr21QliIxY/V7yXd9EUvz8DdjcBCh
L/jAq5ykyDPqjb0Hajn6lGrxFtnPtdv6QxGNdxK05YGrU9JxmmWPoubQZKit/FFCHgPsAzxH3ky+
O++DnMKylcEi6cLNKO697wFQtfuBnWq9BU1rftDxR05bCZmVJQdHGiQD8bCEq3GVcMGfhryBBP14
GmMHHVqmvpVc2jKghAtjASJLqyIwINwImgNBtqXg8OdRd+kn0f5sIMGNuMoGxFExwdMx65kPE0Wb
7Sb7ubM/VcNvW7zV01G3WJCONJjGEhS7VcCmPpqSHoR3+3fvO7DN6aaBbO2ChlAuAySgGm3yOi/W
qAg8j4aOvVHZXdl6eNFCkAC0efAwatBiumyQjI0u2OtJQMDo2rTmi1010fsHsmDesPtwsV1BoHXB
fKurqBvXth0aNQ0rudUAvbIn8HSG6AFwHbgEVHwd+E+HLPELL66dLmhrAt2NjcrdmgUk5uDG0OAE
4KRyekjuC10zcn/p5V7aQvj7PT1C93+/rzgyV2sT24fiXmxN4VhFw5f3r8H555XNlOsuF9OIz4su
lHUT5qBQ+wsLoHZctCdcoJ6WCTy77Gk6iq4CN0zc13VY18DvbfWCri7BmQXlrur7qRXUhIWseZ5f
8cy+PYDr4Ah3rL80zCGGRIZXmSJqdkPjJRk+3xcfJksrQbLl88DRnH9yjx17qOMaIJ27bXRtTOdG
lVkDxhh9x33px2DPhJi3HjZbnQFrh/zcgjJrY2n2k2/DwlyBKy7Mh7v8/WErajBLmyGYQ4GjVc+G
zIpyGFDCjyeiBzZkn/3X988SoAWLdoABtkRPvVOgm2S7LHFjEbby05h+vP355X9X3D05/7zi7jtb
zLbJ8fkG3COQb89scBndld771xqdf2j5X9g1wHGpHPE8JaQSVp3Eeose5ie7+X57GCt76eL7ygaG
FhVwrMjuxTMJfbon738fLhIHuItMMLvZV+g8a+GKF3OfxK58KYK6ePf77fLzyvQUKbIYDcfnwdDC
WODNEXl/NHoxAGWCKm5X1sxgAb0RbFe9v2UAA0DYgFwDdhP6xS49IEemrADBeYJ7Tg/urFLf2D8r
2xTlVESJS8sdqIqUK8jLNT1pZA8+e8Cjgia1o7ptTsMIWTZz3ggWV20BQ7DcpqhFqrRshpNXYCIT
CHf9HwP7apOP3PyqbcFh1nbsolT0XytqQsMsNBfizLAye3XkcB/l6L9YctxHOHTw7XiJKP5Vom8i
J0wkceTULPTGMXz/mTv/vuJdpy6z9czjCRhQIFvzQOa/uCAWHl68oQAixvZSXqBoJ9JKji6JuNG+
e9n3PLr9+1duh/PPe8rrwxosiCWVcN2GfKjsH6n9w9Q2nmhri7xIlQMJaeENqJYfhmrsBgLB0LjK
2r0x6x/S1vh0exSLg1YcOCqX4GwAghxT5SirbFYuNZvM92NaoitodtOwdoyd3foH10z3YBesN5Z9
7XjgGkJOEW9+/FFWRdrMTrmBMRmaBWXZEgoXJehbTjTbCDtXR/avIbU2NNeyYlzCkJa/mOI5a4eI
jBBsFX6sJVsOfn1U0ANaGD3QQaaMynS0drIMbGYy7pwdP1bzw+T+vL1Ua7sBMTQKzNB7BbGHsuFo
krJkQJoR4UiBjE3QgeHxtoWVKUNjPcKRJU163a7AElLoWtU6MfE+F/RIwdCWZW+Flgd2u2FqZTAw
RcBQgpPpOiqEuGWll/YNd2IG/cqPNvt6eyQr64HqKaYKsDQHZFiKcxmop6VFX7ggNzWivP6nbtp7
T5x83m3cLH+2kXKAIGGzXI6gnV960S6vLtMdSeV1woklb6egmYuHMmvumeNEWSl/SCH0O8zrZ9OG
0KXT7N4/TDR1IocHeVRwfyn3WtpUkwm1EDfmsrnPrGMGbax9Wvvv90POAsMGmhQtklf5YWCkrZ61
MMOMQ7qDasntUazO4fn3l9U8ewDZQiLDkmC1erPZlfJgD3dCP+nTfUu7IK27gLNjssVcsuK/Lwa1
HIYzo/PgtEXSY1Ba7PivgJGJ19vDWjlNFwaUoAb5MKlxAgOSTaFeAraK5FTW5QHgjfjnT7etrRwo
5w+N+H8EI9R3PLR3ksxwcKC0PHa0bzTfaotfGw64I0DvjiwYtJeUI9U00mvRT6mBKA3iaslnOxWB
bcu9AQWSEsJNt4eztjrn1pQtURaJN+JRqcWpabCgStFenpYPoI/dmLY1O4gIASmF1PlCu3y5C+om
S3QI72hx1893rBseczSal9VWdX1t8oBtRHse7thr+XHqEzFD1EqLzbwKEvSNxkiDiDFAA8iGQ1rZ
B0B7I8WFgAHvcdUfaY4oq8HSQF9jUWTbwtLfcK0rMwZGNFDWoCEbWGlVVYf5FdSerNqPIasGTd9m
2hnT4fbir43h3ISy+G5DTTvvGmR0njMHzMobe2vl8yCsWTrwUSe65kHRZ6pZkHTyYjD/3fVtt6vr
bCM/uNz3yq2Act3SyLaEbld4tBmhp+QZHjS+pYW+9blzoFC1Jz7av74lw9Ow2ZaxNqZzg8t/P/Nm
kKGUvgUd+Hh8G9IqxB2wsa9Wln3hswdB2sKAfFWmTfHQh/xPA5oEUJRoR78MNPLx3csO5D3qKiiv
eYua5uUYuChEIwhBm//97AL3cbz9+ZUzCAY8xLmIONCdriIi8Oqr53Q00pPsGxKy0QtoJo8duOdJ
tzTMzZ9u21tbkiWLvzQXoQtfdS0UwuASkKHsJLwHGRbm3V98HmQIS6cPPKXKmYqicC4t1mcn1/0l
xyLwN37+2oLju//3ffNyNaakrlOedNmp7CA+5UxdlCd8p4/WsPEi2DKkRFBtA/4IWmMgKAyOFfSm
wmFLvXSFpBjtQ8iyLfrBUHNSXx3m7Hi5O4Dko5XpfnC7x7qkRwaF99ozH6GtVgUoh0VoRaJBg+JF
ZvjIxE5o4r+9Zn8yoapfOPsd6qOkSFNGZp6kJ8vVhnggpd3uOmI++34CruLKLncoOnQPlkQQ7o32
W5U648MM9tqg6yfzp063+IPXHNX5D1LuP1qmc+m2mBhcXnudZsFYfQJ3cpqezIXsClB/MW88zFZg
/ksvF0rmi7QptK2Wg3rmq1pEk43r4GD4WHmwX3wDvChwDfpRotk/sDo+HFzRdqHh0XTPSh96s5Do
C2fGeED7Wkb60NEoT1ke4UFrRUWRVw8oLPV739pq0rpeMTA4g6UPHCoLOgVwqssf2yd+SrR+SuJk
7HrgIgwDclLuL6vVmsMw9f4+76s+SIwU6hFu/5trzVc0rKXH2Z3suCXZltLUcved7SCEKKA9XaAa
izzHgka4/D0QVKS+VhFED/Nzn4tgdB8a64uh/by9U5WU/h8z8MXowAZM7/rATIVWedJN+AendcMk
teqgnuo3V5b/6NAVX2QjX2c0z2+cj7XBLc1d8P6QWLiqHmaVIL5W8PnDmCWhSOPZ/pYaZTjXW9RI
V4bAW2FjW6HpDxk0PHUvZ9EfW9+hghax5T9azedkfGvKfe1+vT2Ja1YcNLID2YQ3GojrLq0YyVS7
6PvJY87fZCkgUGcEiecG1Mw3fOiqJZQQgKJaEtmqfyvKzuoyK8njwib3RpUdLN4GrGrvK8fbuEaV
a83SMXVQdVgSBYt2nNpoxLg9CweSnPFUP7j7bt6o5im3wZ/P+0gCAy+ALATyRJdzNploJqs1P4t7
rdlTt/w01ebOAY3p7aVRz/V/7CAJZSEmR6FYDWOlr3eDBYrf2Cd1RLq91fxOyce8/JCwlxzqiuPH
DgKcWlOhrPECXdCNna4EI/81vzSzAZ55XTLzxrasR33MYypcGKYfO6l9Y/oQFUl3PxfF99vDXZ1V
wK/+19yyqGcuFxqGXZXZ0GYsTRtaomVo2G/ZfLhtZG1nLBiv/zWibHdIoYjanngeN2IIXHLvDxvn
aWUU2HUL2gPpL3hBZW+kWTsZlsAoIL4T+rUR1tZr/c4+vWVlYAQgL/BLIw5VHaxWuhkUhj0oclVf
E+d1Kyu9svBQxgKYBA03SHupxwf7TqdjXRVxp1N3pyF0fGhSi3+HDhj4BtDs8eJDSji6vTKrEwda
+uUq069pPETtpbMAo2EMSaTQBCBi8u+yrHq/E1pSeugiQSu14aopCMemWifTGeuPjD6znhv5WgyL
rPPd7dFc3U24/GBleeDiz1ULulVnIOO03TIeS6PYT57U92OX+BGUVj8jRUcD0OsBY1Z09sYGV/sB
lr2B1vqlEokM7PITLo+RRimEUXlRxYRmOySwD2gT22ut902awx1vu1+9bX8onTmyaPNost+3x329
iqjggvECOs94VoLm/9I6NH8rj+l5G+vPgwyrMUjf+TLG+C4sqFTejanXFjDFbdxx334ZKW2+y9Lk
WxtldSCAhSHnh0N8VQPoizQhGSKmWMp981OyX473fHuqrl2RDceK20lH19k1AogjS0Hnvuliq/CH
sBBWH+md6Ha3razsB5gB/t0DasMENleJnok0i7I3+i7Wqwqkt2YkzWzX+q+k+NwU1qM3GxGSchC5
9CMx1huH+mqMC1E5QkA01cH4ldTdJBxvpoUxx8PA/buh0Ia93zjDRu532VQX8aZiZfkVZzeHVrSp
UXvzHDfJIZ+QxIZGbD15O1qDjetgzWOAy/P2tF4FMzCJDgxAam20AV8FZ3ROB7s2Gz12uUweGwJW
9lomRWRWYoh80m+Vz1ftmWB8RTyDF4maMgNV6QDkfDLHsq/zUHT2zm3qR78r/mF4FN4e29XWX8Z2
ZkuZTr9tCEn8TI8hyx57ZDjwXr44s7GxM9fN4IrEkxXYEjX3oHVpT6B6P8cVncxg7kcgxzyog/Vi
I7BYmTtAupa2cDxLlkNwuT0sSaFQjI7smJiPc/el7J/I+H0oso1pUx/w4P8wgBrHhgCEbOnUWH7H
2TYkdCwpE6MGBIj54hIZzOW88+eHxm7B8NeHBTeaqO+l/ZhpyXDktGI7j6Nh8vbyXV09y8/AzQPQ
DGqXV2g5TU4tWM1rlN2ZAbGDXdrueJ5A4fVjUwKj/c4s+H9Gjec5Soq4dPD6vBx1aTsahD0w6ry6
L7x7M/nMtvB/KzsFI/o/E2pV0ae5ZqMRCQlw/Ukr30znMFgb9/WypxUXcmFC2SMVq5lt9cAqVNVe
LMWCjbhjawjm5Sx5eYsz22OWeNkGBRrW/LEKzK1yztrSI6hBBQTJAKipKKMA2qzWas1DhpX8k3lV
aPgnMd4B2+5Dus1L39na82fpUZAHugoXPtgWljjybMM3RWaS1DeTWMzg0jJwdDeTYmtn99zEMuIz
E5PGwdVdwEQHwoBHpyavpWjuRQFhXa3q6uMwST8ox7aHpB2ZT6aflgFqWd8JOJ61DmmBhLy0uTME
s8e6jQO/tqYoyQAxhfZRxHjKee9J0VlpkgD6MD+00I+VdeD62cZpXpsA+PvljkFx84pLrOwraxom
Heg7pBruPiUPpN9ARiKkWdn8ZzZUoA7P2twawGsTm9KDCks1Qc2I61PYCR+dNp5ZBbXs/ukK199z
j4i31qHtbpDEveOO00V4bX0FcxwL8yL9OSAsjIzB0EM9bZ3Qpn4RIW/J71uYuDeLujtS3WR3acO1
kJe8RzrPdPlB04f2YNQ44SnkcQEQ05kTWNDBvbNz3KuU9Hkw1bwPSkCRj2PV0RBSoHqQ2Pk3lwMP
IhlvIuChQeBA9aByiACTgwf6g9wKTLRnGkGb6C/CcQJv4m0IVaAM8AQ/rPWqfyoLELROaeuCPBC8
rAUX5hPJLVD6mQbymmAOgk6W7B9FYdSPpnDFUZe5fih8p33MRyRiwQaifdCa/I02LiigW0/WbwOX
ow5+16qNqhRSnwFycdqBzt2446Swd2MJ1QtIl5EjwVMBwkcZOQC+QaKJQc9J9GASblqn+mAwbbzX
PA0SmXU+PQyuPoCv1jVCg3dpOEFp+gDV2Ncsr8h9ItxkN5luc2/NQ3Esfbs/sFrvdn5Gh6cM2Z1o
ILmzh/B1FU+5n4R5YlchomjMZ+2MUaPhIk5KTna9Q5q9sBu8XFxNRgBxzZGUqXhsx8y6z4nThSkz
yqM0k24nS2bezZkD9kXW+nd1Jc1oQqoznECJA34iBjJp6U6P3dQzLBATj4lX1gEUtJyDPuvsk6dp
XeAUbhL3bpHsBfJS8eC6gHXkIg+qrqPQI7MMaHJq3h7c/U/g2K92Q1JCNK/xkCzI9C1Zx6tnMPhA
gJxH5xG6BK6hTWAQo0Pu9YBN5OjIS7yoTKaD5iaPPBF1UJXG1s294lBgEGcc5NtLGld5uhnGmMpx
Hp24yL2g0uZPlqZ/kL79+3aAsGoG2UtgMVBpQH720qeC2K3AuyRxYtOiWqAZ5hszyXhoTbs73ra0
6rwQF6APAdfSNc0yCIj5mDhejDpnCPKWNBRGHRkcj25mfrlta+3us5ZmbaTBUVxWL6PcsztEeinK
mbLxArjSB6sqP2imTMPGaw/lVEZG5W8AKVc9JxqHkGv0gUdSQ8uuylnJK5Q0zW9eF2xBZ7a+rgQN
PfHnVmvxdaeFBHpRRDbbyGSubHHMl7NwuRgYgYrec02z8sGSCKRbXd2nJDtUtIga3z4lGYJWLXc2
NsTaiPAWRfoFnAvXSCTPFcXMG4ZFmutfrMvQ0pX/xZAAokU/ylIYuEJLTEhXMU6ACW3yJBwt/dFt
S1RuflIbZHmav3F5rpwlwBIX6hPEXAt50OVZkkmTFHVr+LFhzpE2j0+lXeyredrd3txbZpQwqCgE
h2z8gqtz49ykQAjeIS7bCDXWNsP5WJRIfqyJ8NgC3jPquBV3wDQR+diJyBw2qmtrR/XMkApL7Vgx
S+7BEGEH4T6L9sWpU9DGoK+6+z28sw/qT5R6bk1xdxDD1vp8mGCN+5+JVhxAKvKQ4DL7iyVCLRq9
Ej6odP4k888iVSAaEMdU0o+nOWyh/EIiTdt4pKy5U1SHwf6A3O81lC4TrLO8GfycJE1CridBB8Rg
W4Sm8XJ7LMtKq68hVGmAEQX7yjWYLrEpiELcFChU83EUv3PEWSS/75OdD2hQre9KvkXZuWVxGfrZ
7JkJLViSwaI/0H2HwqrbPUv7GwONiGiPmdlFYlM9bXUbno1SObuOQCzbT7BJrTosmxrh1asD0Ajr
6v1Q0VBIa+MVuLqASIYB8Y2cHJpCL0c5QYdMT6GmFiMCm40ySu0sEMnXIv/n9vqt2gFj51KHwGbx
FXcx8TEtUaDyY3NwIjnbAe2+pf6wT8aNk7zmz5fbA7vRRd+82vQCqrlSI3riA5qmB6a3y9mWhPx1
/hLpDPCDoGUet9EiW3s5ZwDLVKTn0ol7i8QNtQ6153yiQmKZ7JehmHYA61RBM2QUHV3ZwS/Iz9uT
ueJ7F5koxGXQVEf8rfgPrRSpbeS1ExuTOwQ1T9twAndT5FFt3nDzKx4YpkBjAawfaL7VwktZDjqD
sI8DdOSXWR5TgZdE6Rxz8wcz5429uDosOCqIP6MNFs1Xl/MqdFoO7WQ68VCAWC8he39y94L+TUxL
0NiFUinUNq7bQ2136Fovc2KfAUyimzwAesracyvbQoajExE/WXFb2CgEDGToUvOutgrxWannNsTQ
ei9pnyfNZaEpEwMyG33Ye08252EnXzTUCjLa76iTo7blt1Wg9d2vWuftlxz6zjQwx944Nv4AxSC7
7ouwN6xngFDEA4JKuddA5xQ5RS3CtBLdHCA2HEPbasEmCt21qTTEh8Ho+ceUtzIqp6y5E5R1d3lW
OcHg987BsVL/MaOQPLZsPoRoUU4y6E81S/+5T05mkrGwSWvgmXIXCLZktg+JOWZx0o7lDirR6Q4U
gj1iwZbv0nrmYarb9kvdJ84dbXon6HWLR12bpVAGBdHHbLH5Q1qIH02NXwCIUXovQAIaDrgSX5ip
J0dhyfKeID0WdkY+ByLt/UNHdfJh5IP3mFPozAhdHsDuR+CxCu/Ba/rskKVJG9Z0ltC5K9G00KTC
/FIAVGLtC8AIWoM+2MjO5HALrNnlRON4nHrufYeC2BGIDX4o9GZ6MLpZjyfXmp7rXvifUHExH4bU
1neapjdBYaLPypJEv4e0hvurSTCgsifzfdbQMqrQoX1PBabKLX3/U9mPSP5M1XComqTbexSdsC7v
jDv80xyQkqUh63IWobu8CcqBpAEec2lAvIEGbgrm4WKkU8it0YwqF88FN5lZiMPThEZbjJExU/6b
SVc7NEnuhDrJvfs66+wPnNrWPe0r8eTIMgtTStxH2vdVmFiFdiy5MF7LTEdTuUmkDHLuGZ+bqk82
XPHKbYaKI1gs0KILCLwK5BC211kgJrXjJJt3TfVZY7/QWhItsm2d+IHu141oUUXEL3HVhUHlyiaZ
bWkaFB9i3qMr+KskPxowlGdHmzwj3QmegznkW+z+a07rfJDKlY2oLfWYBpv1fEx51NuB7exvu/uV
Kw1MHDh1S2UHdOuKibxgIG+x0S6qmWPE8UBOusNtC2uDAPoZLSXoi1hW69LzlqlJZontHHPy00jI
zkWjDLS2t9ZndSAO+vtQWwHxmrohpMlwqYKDNC4bW9snvGuPfQcCCo21P0AMYD34CSFfKsspwgki
IKEt9D6q+qLZA27XRRjB8FzUo7eBalkdPdoAUIkBDSYQBpejtwXkhWWC+YUITKvzkMJLj1s8yWtG
0I4GwgA09IMvUulD0lilFenA7Tilv3kapWPk01+3V3Ftes9NKGEBCEJHIn2YsB8HrwpyuYX/WrbB
1W0GkALeEj7QGKqCoCgSyAo5FaQ9q/arI5IZ0ilyoSfQX+1+QERebCmlr80aUPl4PS/KJle4pq4E
O4Qslx1D3d/AwKWPAA0XO1K2W1gwa81bgWsVKBZw7qKouVzlZ/F+ilxymc2zF6deQaNMzGLPOP2i
s8oM9dz9OUxtHSVm7e48Kkjo0aI8jE3BAp6bkIn3rfTJYXYdoMpRhHPe5vvemLXHHIEial6m3HGQ
U+7rutTvNK8ggUt7JOkLp0UK05dhm9fGXdtZRYBspfOQOoNz8HOZ7iQupVdog3Q7R9PY3kqPej3a
c5AiyxtBsgv/jhcX0qKlfB4LWd8hmSqRlJTWDreKvue6C2RF5mm4Bjju4kH2gdeTLee7MX2qHBRI
EMlUJYYXu8KOCpF8ERxoU8dMAwCGDv3EQ6PJu7+IGG2wcYLsA9nDK9RRS1pnFKkFo3x6nLr2FRC7
T2kBUfj3n6xzO8rrxU91KpvZ9mKBrABo0QJr3uoUWHkgAcb/71CU7Wf6lZc3SILGQ/dqVg+DjV1u
fcwQjt0eyuqJ+teOqfghd5zSxuoxlJS+MgcUT9NncAHdtnENE8RFfDYY9YFCLWOqEHt6cdciRZg3
nyoHWsDW8MSG/GfZOB8xWhoU0IwoQQdWFGBxaMdosruNCGR9sLgXgB+A+Kz6UtPAz4v35uDFXAP7
OgQD6mKIQFS22xjvMmmqYwTuFw8lZJWhHareIDJrStCcebFeJlHS0PuqtQNuQBJjIl972/o5FtOx
ncWdO+d3t22vDRFRAaKDBZaJhspLtzXqDXqdq2pZzxB0Hhb25kbqZd3CwlQJuhtIEyrBgdm3c936
4AVymiddAOFfvDTDt9ujWLu6EHug0QRByMJKezkKPRl1juAWvYygV+L7Md2YJWN1EGcGlBNsa37X
e+OEXCV9KrSvtcfAT3q03Ue9fPKSHUOmT/hHAaw8sz+w7oMsx4CJn7dHuRqgng9TWSy0Bmu5nDFM
vX7SZQHCPS/UrF3ZfneYFzbZLyM58Oz3basbc6vyIpfSBNgKt0Ds1m0sKud1qLaYkdcHBsA2wje8
d6+4o2idWdzMCjcuZBlTOj14HQALVtvFdp+82Xn1HTxnH8c++acwvY1Z/bPF1dO3VI7AkL5k8NVT
nrl6MthGi/iYEaqHo1uVoTsnw53HLHZ0aJeHjpc2n6scDQlDhjcrm8dm5+gjEpVJ2gRap/0z8BQr
UHKOFokkOxrcdPfeLEVUTW6963zz+zT1DurIvr9joDUMMqrrr9yxAWcB7H9fAlEZJA3p60CYAF/f
XkOyun9RGAGUEUAeCIdcHpDGG4BZylxQZ5VwlOy3M2jNIxeOeXTNzti3RV2GrAXfKJ1bxO7gj9t3
tdnirT352M9a/ewiMXaoM8afBU0cFDBnV/uql7m9KwamDSFal/wAhYrkmCI8giNx9Hspk/5gINsQ
AliphcAz0Hs80q1Hv87xOAV55SlJGJpxNEoeqY1CKkRg6Ku/pTj158JQl9jF7Qe8FNRmryA9KVgD
SwblzNhvkI+g/o9+Mt5mG0DmsX1xxxL1yeRZXxpEzfHZ0HqA0siTb6Bh0KzA62KRt1ov70ZSoBfG
oo+Z9zvjOYDqZOskrB62hXsQf6FfzlTWSRbjMPcIQOJ8bnfEZjtnSxVgfSf8a2H5BWdxaj5aDWTx
8FrR0clTl0Ok1VXgNu8vI4I0e+FksIwl0ah4KjvLNGC9TTf2OvrJrFv0FpobJtadxr821CdRJwyz
b5jtxi3T7ivmIGfqzL+8Dn1bsuSxZRQ7KbX7hje7Ocu/3j5Ra/HW2QB95bFkjZZfFzjksbTSICVv
LnpNkVlr0g0k6JYdJak5U+D8jAqD/B/Srmw3clzJfpEA7curpNyctku2a3O/CLVqlyiJWr9+Dqsx
XZlMjgh70LjVF6iGIrkFgxEnzmndYEx9hz42bai7++3RiF5mrH6OtzveMPpN1bRPlVJpa/fD8LlZ
gX9Bbbv1DasOc0kwINzfF4bYcC92H9Dh9jgAGf9hNQMD6yTrrJN9nwsE0s7ux4zi+1+HpWH4F0kO
QvR9dBKoeOXjRQmesuvfH7srupuKBvwzXQyOdo8+UqV4R9SJtiXgYoDAupVy1kwwqCYFTmjdh2r1
nHyl9TtWAa9iVG2A9ALzCPMRF6ugkDRJ7dFwkCnXfbsZK18Z9Tf2xP/JpqHAgZINYtrbTlxAYnpc
9hqMjPUR7L17zw63d61wMZjeNlL+qGWY3BnUizTTq8LDMyFp9kb/LYb49LYF0blg8SSDzbCnPefG
1FbN6rYBx16iHj39O+LoXV7cmd16LBKJOxP55QtTf7zdxZqkiwHiJIra3ZI8aA7o7wefvrHX+98l
QZUOKG/2//mKbuupDdj2wa3nqEuEkmu0UOdpe8aEa8Iov1HYQgs+/3TzentJNGt0P6QqEnMd5JBl
hVWZBf168xb56pRdgscSqYI+89+B/mWah6z6h3LjDe13ug4TBJCRx0GiZR5/ddlRbw/bcyTcVYwv
ApK3JuaKO34x0SbNrmKYaNU8KEoP98ZUqqFWNWrQdYMOGqhCO24bFe4v14HvZeXvGyWx0aJJbZR4
UxfL6I/WuRnPs/v7TTZA6wBma/RcQjkcVStUx66XBgWmhOC/yCM4SSAsGx+lEWRhJ8m5Z5+5iOb+
mIEOFAQQELMbDv9mJcM8xUU1ZVEPITKq/qh0kFlb4dDrkuPPP/v+tYSHP6SakHK+af4BHpboyexl
UZeOhzSuPyp9nwWjkldoPp5XvwELZpGOYZ0eJgSKg7f4beU8FPF8QMP1wZE1RnN7/8/vgQofeGA8
7BukJa4nOEnIlNTumEfLdHylk2SLyL7OnSyjbrtxjOc8ol+NJTQUyWxyO/Dmx3N3p7kopEuKJYdk
4R5X21KDt+ttUdm/JrBSqLBDg+imiWV1l2rC8ySLvML0yUfnPFTB3C2SgbDHPr//GFcXkg0eUFl8
RqNo1JlSJ8tBSw9shfVInWNaHAH6IZ7nr6VMl1e4LBfmuNxDZ3fzUuRpHmnZJzwcNfq8fWrZJXYz
HFSA0BppML5Szh15qW0XWewm0aoaADBNS5jGy+L3xnRHqBl6A4mSeHgdRtl+4/zgv6sFMAMTEdNR
3+YMT4qq5J6Wg5JARWZ7mkOj0fez7hx1nb6gdrrbHqfMHOedVr2aXQKIf5Qiq0ymeV/YSohOckjB
LB/cTNY9I/JS6PqEzhPrlwTK6fqsFiMBdceagYlEz19bowBZerFvcaqsQcZYLTpZIBI0HcwlrPFh
SqZ0k0XHHqwhNgp8hzU/DEq4PXkSE3x4ohJUTqnD+ELqV6353Cc/Zu/ntgnRPkcBBbz1QB+iO4YL
tmhhVZaXNFm0tOei/5rKWHlFQ0DfN6pArPUbyirXCzJnaZW4VlZEdWshmzyfTe2ZuDJSQtEo0KuC
dApsaQizrq1glxE7d4sCKl/f6+Tr/GaaJhyGy+9zXrQmSo79WhURFAT61S86CdpUtG0vv8/GdxGH
lmBvig0L3++9lzwO1fS3qv6wC0m0K5sltlYXVrxmdkFaXxfR1H9Y7i0qGYTIQ18OgjvqyVDklYFa
WdTT+wlMim3+qwRRYDKc8/oTUWQhqWzOuJ2lLGR0dApz8xBMBdoynq3l0Moe6TIr3D0AGvBFiynb
WWbv5/1rarr+2hyc4vPbz+Hl5HHn0HaGFPBSjMYlvzsQxE4yMrNbvYLrPcw7k1ptSWc2ZQE5c+9I
x3PhnZX4pMSfmuxnrs7BWD/T7ofhnQZtb2jK3Sg7RJKp/APRu9h+mpOttMzxA2ISLHOYpMdk3Wuy
qoFwk6MpAe6MdS7yNc20dHRl0psiMqyD+aGSdfiJ7jPW8/C/n+eCwQrYq1YHFjyqmm+5tS9+dcUu
1g5ZKgmqbocBdVwkjtEUAB4IZCSuz2q6eGU1rloOmU9w5/meOkriqdvV0KBrr6FMj4ZWuE7OpcHf
zE7q0jLKdOJP2dee7jokj9Frv72xby8A6L4B8AhDQKrcRIfNkq/K4qxlRMjruDx36N6yJI5HZILB
mW0dOBjk2TnvaTqEAnQyZlGtUL+BWHEjAZuIFuPSAOc4J3OpjaaGgaaivl0GFIC97VkSWNAZYRek
L7BtbX41cs0d6ZpWVXReyKdu+rj9dcEEoRcIfOCAZOCVyOds8iSbvFZRsNZl71Ol9kdoknggfNk2
c3sBYEMx0Afg3g6yEJxHtpPWXgsrLaOxeKriXZU1T2X2NCNQr/o7k0oK1oIpu7LGeWaltjurc2Gt
OFoAjEnGIvo6WC+Q38LpQIqJG8usexXagDISKbnrz88unf6fBrif34yTM9kUBtw87LtwHnbbiyE4
3yjN/h0A50BqZXbUleD7Nfk6W3eoAUPPLrde3m4FTQSomzBRBwTc124qy2faek3eRohbyHE0Tl1y
LGT9X6K1wLMbzhB/IMDj1oJ0Wqx5kP+LrB+t99nUP22PQXA68PP/fp5biWHK1GbWbBKRcgyaPqiG
0AVM6h1GkO1npJLoXOJvX8dR1gxAIRI5w12Xev4wAK27SAI84UgYwl1FywUIodmeuLhhGyfLlLTR
m8jplvlYZOX4agKJ+Mmc2jfrt6NezFQqUFZEvg5FjGtTFWktK88KEjXFOdKVt2Xj8Ui9/jo3kMpe
S9sq8HVq3XUZOohU4nfT26o8/xpB5ZkxmrigruROSAHysKYiWJImmX1in5YlarLnQaaSINi9KMdh
juB9UTjj25QsZYkdp+qbyFSfSB0V4fbGkn2eC0gUXLxKX+LzMc4HiWRuSrClgLpHbtFlCR5w1V2v
s92pjtNCuDIaleqhahOkFrWuC71Vo6ftgQgtAaiIlWftEXyVx1LzyjLytYmw5/wiM3xtBEWJIism
sVW9TrxozKf/Z4bN58UZiRGFjrEBMwX53HZzMCeooAPurJ4VJTIUGkzLj3cMjAFxAFH8k6S/ttj2
dU2T1cTSo7UfRJxL80GpJH5YuAsubBjXNsC3DdIGZiPrfibGGlL31/YgBNcJy4YxmCX6aG5o5l3F
BloKzM6RTu7X9Vmph0M2NEd16t9+L14Z4o6+U+WuAlIx8IYGGfA89SwLfAX7DP11kExnNC4sBL6e
qtEpCXSRwePi6q+qs6fGyXS/v3mywOkIYBRSxnAvvHNc7HHG03QEB7b3YuaLr9vfKWq7kHvdtiNY
9Ss73FyVLchbhx52THvym/K1ldE+3b52GLIcZN6A1iKy49Vq6iRb+mkARaqntzgpbkAS3e97LdBB
b2B0MmioYJNdmeM8ckPNuKhJrHwoii+d9eDFuz491Ga4PWt/7lrOBbAkEQoMwN6xns7rHUCb3lRb
PU0iqhX+1AW2Wu01E/hx8ml2vjolVE7rjzGRESEKVwtEYNBZB7EPENnXZkEOkSO9S5JosAM0OuRv
PzgY1d/PM/MXjm3Vh8prvSJB9N0HmQ5ailLioQXx/ZUFdrIuLPSWiv6YrkuifmeXod0clOwLCo4D
2cXB9hIJzyjqZbgzWU2B5xZAFFPkZWaCR6dSnzVwZJ7ceepPWr3ItBGEi3JhSb8ek+E0ylx2sOR2
e8izlDI0q/D7cDQWRCVQ/+XfRAaoUAZrypOo+4Hmp+yN5DEshsFdCeJtbCobvaBcaLxMXZOaRZ5F
czK+UtrsCsM7Y+dLAkvRKC7NcCEyrSaTriPMtIr+OmbmyzK853QwuQDckgheQf53vRCxY/XdUNMs
Sprz0h3nw/aOEnkyyJKhCIsoDAkVzrX0g5E3EIhLIwitg9VdDwH4CvPmrkmzkyYr+Yu274UxnlwQ
BErEqxsnjdS12KWJhfYY0x8n89f2mESrgpQ6lHgAfwY4hpuyZOq1pnRgZqR3v3JVctrFX8d8YYvZ
jEzzekHchBi9NpuQVwAXzvigDOH2rxdNEiDQ/32fu7z0GY0OzaymkPp+9pzukLl2kKHR7/9nhTsg
oMJ3W1DHpZHVfNwr6RfbkRgQbSwDEg66i7oT6Ju4jZWp2Tj2DY4GMJ2guKvOVlw9U3U+5Z4Cpohc
lmQRLYvFNF9BDYdHnscty1R7xHBinBNEUf7jgKfk9oSJxoM+L3wZXE6AZHDjUUFkZGZgrIlmemeP
D64GJKYPytHs57Yd0fLDKbJAnF0qfD3XGtbSHPQWdtwq9+0hPeoKeXAtGWWacL6gfcRoqZmgIvv7
i0tLMVKjm1vMF7kvRtfPwAe1PRCxAbBrQ3gSrovn7mi8sVqINmeR1aU7F5JY+Rv7/f84edYN4TIQ
wi3dyZq5uQOkMnxXp7A2HcY4O0xpuKayrJcoAEPwi2cqsjm3rCdJr7k9EPeI97TAcCp/9AuIYMy2
5HqXmdGv12QFpU7iOjCTTKg7qB46pDW/6fuDO3/eXhy2W/lQD5Be1GiZrjVUea8tEfSe6vNKWQAL
ZNfRmvamdl/mEfokiR3EnSRvwdMM/LtUF/Y4l9zEzULLFvYWBMo1gCpGt7fROulne6hA92GmgNbj
HRkGlDr+DpI/snab5qnTJ5FRBqQEYZ1kh4uOKiR1gVBFogc5V87laERBB2ozYRK9h2xcwro9p2gF
2l4pmRHuOgBRnJ2XaAyL1vbj6HRBE58coEm3jYjOKtKIkHVBH7qLSOB6O0AJbp4KB4/Lxn6l4/Ni
Hre/LxyEBwZLhukAlpzb2APoaxtPoWk0GNmHYV5OQz1FIyG/ts3wHKF/thlT9IEsI64c1A2ux6Es
OuTmCYAB6BLooX0U3yVtvAeYMQINU7AsrJpnBs04+JZGgiGeQrvMd9s/QjSXl7+BO1q2nll5Y7Vp
pHh7Vz0vUjIX0U10aYA7S6lpZV5nYJDjdM6bV8Ws985qh4WKAE4mmyocDFi//tXLuaG8HGbikCl2
EKbT41qcnNP2XIn2BZpddFzcDILIX6rstnWR20qiWqueptkGodj01JcyHi7hKPASQPM+COBAOXe9
LdoVYbk21FlE56XfF1BO/a13ViZ7aYqcKnQr8DZDauM2H29pyQylZ8TSnYmQrdEONTl5JaRN7dRP
of5nNS/oEJAcXdGdcWmU2w0K1SuqUy2NXGcIoc4E+N9rC+2MVJXtBdFiMaprDBBuApSZ17PYV3Gd
NCmAPZPbPACj3/seOpczb/ixvSlEq3Vhh2+lQNvQOhjjkOIWNMNkBoE2kTzbhNcR0y5Dol4Dxyhf
OYEu7Bzr/ZpGs2qfyUpeYqD060Hx1TGJJqf7CAEXYEXtqCiGUMlbiYsQziQy3wheVPyPx4yq7rjE
6K5ka5Y+ovYYQQ/oELvGey4oCII4IIGG6BXAttcrlrnuDAzsBGkfsqDM9XumvxwiS0wKBoNdDXg1
MF8omfN3R5Mno6l3ZRZpuvJhspTT2k8HiJ9JXIVgnzOZdAYYRnCCZp7rsYCYYqgMsLdE2QzaHjIH
GQ5Zojwlw8/t7Sccjw7eHghqQbuLRxiMJJ2yhlZZpHf5KRmNA9WsAJ23kiqLYJcj6AYGAD22DkDQ
3GmqNBO9QUaaRYp7TNKDrDQvHMXfz9tca7SeontLX/D8Igr4+cCO6jo/Rl0mXi+zwmUMa+Bbk6zI
AH62ekQmnq8gAbbUshhIlJlkHIpQnTNBvnLDdKl040BmZF2jfPgC7aN9O8ZBaZIwB3cAo/jWihcN
vH1m9rS9FwRX7ZVdLm5JGm+yLIpFskBikzZpONif4uZUr6s/p7LrQ7QjwIiCHQeSu1vI4TLO0Igf
QZKNcs8/Jdh1+mz69PbxAOAKSQT8iVoid4gGak+6ba7KB41+7YZuB6rbxfsOXHmolBLqRsF5dRhJ
JO5w5OHQxHB9Xluna4ANbxNQ8CLKd89o89utQ3Zs13eUkJkTRRuJDe4ENJReWzITE7n4BqmMaul3
xaodB4BpvNbabc8dTwTAgssrO9xNW9t0IA1YPCOyKA+xYgVQItvPan/I2ueVVAdDKwPwqKMzbt2j
7HTsXRLMjawNQBBkXP0Kzm/QvI3rYcCvSKBdb1KQRBWomM/nYv3ixZNfqJrfr8/bQ2cj416LlzZ5
7FjeaxUgVwhsHFB9Z8MjWEWCeaAPQ6cfrGaKbPqybVBwFNCtBT0GgLDggnkfPNV5S2viprhTjLAg
fdjLHsASC/yQhjY3RoN6CGayB4CYfZv+2h6CcM4AawBMDaQgePlc78qlMMiELE8SaTUkGMIl3SVa
6BXg1jtM7wB6oRjw1xYb7EUuB0Tiap4bKmQzl11inJ3yxZwlIZPAE8IE0ql/2GxvakOzjtJD6ll4
hk5nSO6A+1clR/ODIytCCdflwg43bcqgJWbMypyG97SSgFTft5dFNg5uqsrMaEAOge932c7Rj50d
9HUw/vJkZKJCO8xhMGgZilrczdgqHYigkgovG9tJju4Sfyaz+SkD/Zk/LdQ85Yq0HVRkEk8cUBnh
isRicSYntXaJMyOA9aw6eXQXLwlT+Kxzmc0t1DFWb+9NRfN7ez4FEQB02kABha5EyK3zJ7XrTb1v
U7zgPOVDR7rvKC1+jxPJXSI0oiFMAioFJ54HW/RajxLojLyY2n+nngI9tk9z8o7rF320KEAC8YIX
6Q3Oop6p3S943sQ5eoEt4sveT8L1wYMWkEN0oN4EMbXr9AoAhlAg9Z35nHlns0Wl5cvb40pkWQA2
ZKTJyKtw94PToC2jyaHS66qveXeXtm9vOEIy4K8BXi4EzsacVhXanaP9M3PAkRgYRejVICcIoAqx
vbtE3gC1L9bChxFBFPjasQ0QsvYGmuBFrdwpO9c9bX9etK+gMAj/jvrXbfGLNlUz1C00uVvbKP2F
oB8mhTLsMMWytilRNHRhia98NWtq0KRBBZ+17K3901jRwFQWv7Tejv6EQglS1R4qX0xb63rG6KLG
9rjgKnATEHMnyuKe01WrJXGx6HK7sMLfnpVVekPF8jaOW77qxvjYDNZRN62XpHCPiD0Dr/j59qWy
UUzCexn97jesRK0OcdcF3J6RQ0H8AeEzPTBMydyJFglddMgcoscaJLFsu1xco/aKbmTXAv5BH1Zf
Ux8rDfGU0/uuTJtJZAhVBNRFUB9DVzp3yYHAacpnUIhGsUXu4iYBT5CpHCBnESbN+o7CGK5tlurA
pgApIDeqxLPHpKzQNtpoepBgQFqwvTSCQ3plgI32Yto8tC9Yo+pm0WSpQTKHzfgONwALLoSPgTYH
2yL3mF1JEitNYqLzNQfBDYhLJZtLsB6ACQDNZ6HjC6283AgSa6XUHRmOPV1Kn+KINroTOAk6rvtv
25MlesoCVMleRtjOqCBzB7Ra82KIbdQR4zG+d7vml9UOAcg+d2h2PCbJGo1dfucRc0ebUfZcZ9/m
4vhL27wXsss5M5MGtleUW8A+XwHnN6lnqky72nptuywwJomnEG0O3HkojqDVjWVgrzdHiRyIl5RI
vbbovW+Ww4wm8+0ZFThxFwASi6EXMaf8YerryZu9uEOnnmMFCHp8E6R9pSerlwrNAFQCxIqDaIfP
IYNpEZI0xYo0l2HfaYMWuG58TCEevD0a0XyhesHI17BJwDx3PV8AaNiNYmtZZDjHPgkbGW+pwHPj
rgMG+k/i6eZZUrUj6bErURApKsgHHeLxqFfBaIMttIEKjyVjGxQEPSA6Ar8D01dCIzR3dI2q7dW+
Ngo8V0HsnReoaDdBDaanNDl2zm578oSHC70irCMdZTlwZVzPHsQ8ujb32iJSG9APExKkpQcONg1u
afJ10OZ6wwfq/aos2fOIJ3ViyQGGm2TJDrD6449ry0hKOmmvo4cQWDPnDNBT6addZ55pCVJipHuq
0DaIi3JU0wQx8ouHkgwFqA+m5c61KzfU7Po+zrq882kKBViy6BA6HGxv1zbur9RZyN0AIukdQfwq
CRhFG5tBvSHCw5DrfMRQg0DacntS4NYrPjbmAiwTWISKRgZkEuVP0CD2nyE+aABTDVmg4VdEre3N
IKfNTn2b3Tt4STYgihyPyIjed1Mdzg2oyUCioljlqdeT/fYeER0woKiQFGdsUOhXu14ou26TkShW
BdYCephS5Zi+owDoXlrgkobOTIZ1cGChZDTN58E8bI9AtGCIgBBOMuVPvIquR2B0rVHiuFXRUK13
XfnRBR1Eov/YNiKcJjwfoLOogjuDpwUhml5UhhtXkTXqfquEpQznInJEIP74zwB352ataaSkgAGg
UPYDtBqnZZqgUTn/Rt0G8lwqmN8qJQ23hyWqECO7gC5F5AotFOk4fzQDg9y6uVdGcdcERu4FiW36
WfELxJ4+de5yiHCMH2y73DvtzwxQn23zoqW7tM5tvqEcawvk12g4I/dx5+0qI9m7Mv0X4UEDnZmN
fn+Uwm/uXOAeXa3Mkwo5lN43h/roJOQUpy14Qkr9BNU5SG2h8m26d6s+fgGt6Nmd84dmSH5tj1YU
VkGaFo8Q1hgK13i9UamhpEMF5Y9oaNEkbHod2SkJJbsMXb1+mhiN5GgLZhesngD8geGAFVY476/U
lUF76KuizFsHwO4FmfOsjR/fPCi4d2Q8QMSCf/Mt9Z5aV/My4wLtcwCOgNPzKeTxrAGRqa1IGjgF
h/DKFjegtZitKoaSW6RVexNCjHqwPRbBGcQwmOIzcqz2LexjQKOdNaNVMDeeM83axeSelr/b8mGo
/nEcWaCmCcLPS3N8LBAPHUDSMcy5OngNz1170qiLK/rBgiJhMT9ky94zvxHQmS7LC02eF2jb1dr3
efo2xr9re694v7fHL5zfv+Pnk3TGYKwjWn3LaB7365M2nrY/L5neP77o4mFkGqtbdkpRglJECbz1
ibrPavs0Ns9J/LlU/9k2JqAHQsR4MRhuszi11o82FIQiD9TUy/q1S85k+UdVfhH33McUUhfnsun9
mOoQUPpQ0hPKM35tSuJ90Rm8/BVsyi/G3GoIX3C1l5HSvwzELxOwiX/eHqnArWCgLCVks5Kzw6b9
wsTi2GRde6xaAUpKa1X2llpCilH/APTecduUeDR/TXFR3eAVyO9XMKWWZ9AtB0t2ojKaIEGEzPQk
2GUEPXRUgq+HAwgZyWoL3pq4FRK2/3iTGy73ZdAnr9uDEe12xOH4oImGO8Djrw0Vs4MLDWo+UZnv
ia/J2A5Fy3L5eS7sSU1KOwjWVlGbH7MyVN2H3gTo4O3BD/Qb8c4DohhdV3wFE5vCowbVi4ikoVqe
pu7YDhKwomjRL01w+6v0+pU0DUxAtxXSog8Ni+UrWUZQuBpoUACCHB1RqslNl9raizlpDh4Mfubc
J+U7rg6GqcLNi8cQUj/Xiw1W/gFtqAuCbTL4M3TzZL9fOEt4MwD7iFfkTQOkOfS51aoTng1JFRaJ
GpTjvWlLvIkoXEOMiLZEPLtRCeRTcqqmj0udYJYIce8HLTtB0wJg6DUgnYPKP3QbW+Vg9okGAvb6
pbPrQPdiCcuBaGODHgCUi4ysEOfneipbc2rINFVllNaDuodwrAWhNqM6FlWxHKg91i/b51RoD1E3
gJh4noCq49reaHogtSdlFWWY0QWZGdBof0WhatuKJrqdADT4zwz7GRdulPWEGN4MaoV8cu6nCuJF
SfVYFumuNp1zCjoXNS3CGumh1FnvDKKfxtrbjeb4zaL5K9XLxyEjO2LYD3brfpT8NuaKuEQVOnfQ
rY1GNHCD8gzRLEWmq0tcRsj6/rBbShG5ovN1gBLFXVKA82MszMJv1SU71Fp+b/ftgSTLKNl9woW4
+BXcXaap8aqTHL+iXBLf+byqkMYArLQ3P71ruNjerBEWq84d1hTXMzFaq4yMJX9QlPqgltrBSHFp
5zU5lFMK6SPzuXOWD0VVf7IXWaAiHuh/9nnEXZku4G5JYN+bX4z5OTF8tQv0d2TQWGENtxzoLNE0
yb1bs6ZqW2oWNUbZBgZ9rNHPrGb77bkUuaVLI5zz7s2kLdUyq6PR+l7TozL+WHWJaxVd2KBcACsR
3t63ddYWpOFOktgVtMSWndreL4oXqPZ8VKCW1cn0kkRQRUBJ/1rj7gkwqc0mVK+ryEn/QWkH7VJp
gCS5PxroNs+hhwVtdlLdmeYDmmslPkLkIi5tc56PtCZRKx22cwhMV+bL6KVBYWW+jcPX559Qm/O3
V0+UwLsaLXfkHOQA1LRzqyjWiv3cg7RTfdHmejcMTy5rEW93mgkNtSF9x7aBIBVULxxgJdF9de0M
x65JnHKlyNmgqcM17pbymzbIoLqijYOEP/YMMjeMsePayEQg1rck8Ljt2r2slneuau2OqjaqWbNz
ymIZlkK4dy4NcjdJX2pKMxnsAd7ts9Yv1mA1wt49ZBAtQ/JRfyrtI5XhQdkoeN/NrmpW7kQ/PF+A
Nux1mMAjALC1EhSQvd5tbxHh54E1YNcT1OFULor1SjPpdRttRQ3YwCry0PbHbQMiD8KQmX9SU0j2
c6tU2tSjawZM42g9j81J6Z/jXBJRiMbwxwuC0BHymzwfCW3onLtGAYhpfa7GL04miWBF5xaBCrtL
0PwKOYnrjRbPUHGCJgCIn0Am1rhWSAblCQkadDuskdGNu2qtnrdn7U8LB7/slzY5P5WXYJ1rM8Bm
64Tuy7oIwMJzSBo1HPpiV4CCN0GWe6jKEB1O+6ZN99BtCJESRiIYbx23jtpyDTL8nUub+4qm96Ag
OdUWJPbmLEhp+jM3i12mD2cKmjSlakN3oKem985G7Jxa096pb9UcZjl9FIPhDWy8rNEXw67NiwgJ
KO0VfLuspXA8QRjCaQ7VO9qsPdQBLTxb4BHQiHdtAhFsbrkZQXfvECLDo9iS0yJ0ARcG+NKpjs6r
ZAREN7IhCGcZpwUEtBYt97byVDq7vn+iyo8O5GaqK1NsFm7Cv0Pjs3+GvrRoIgACeVB2dG39zvmY
zBHpIyhtBqWMdVR4pC6scduviiEfkuhAoVd0fKHpEo5FIXvyCFMsl5PJ3Yf2DGCiV6GYGdvFse5t
f4REYmF3fpaZJxucem29fgX84ZOpt/u8cp9KC51GlhGkM7gDJ/vz9pmTjZnzVGOBepHLaqtOBtZK
irrSKrmPhb7wYlbZ31+cgGaOobWz4lBr/eQv8XGlz4YM3C3bJ9wpg354pjvQ4ovyZoSm58cFRHVJ
eVqKcV80PzRPEtPIJo276fuCWsSJcSCU4WxAAS1vJYk4USkQZxqvbvDB/Kl6X09akoPWd/WwLImO
TtHua5x/RDJBjR9n7akeH13rWVl7vy0+jeRLVbZ+2ezMPg5Mg/rleGjKr1rznc77upWUljU2kzcu
+uKHcc4mg/hP0i74YYX9OELMzAVkPukidTnp/RISA6D2Jhr07yv5qdbfxnafxr/z/lSPr9v79v84
R/87QyB0vJ4hdP7XWlbC65WrFrSK/TgD3udnWr23EJesVPV7cPUkZhcqMz2stIf6Uh6Cd/qoxeod
eJ1+bv8g4cRAgMICOA/Vff5lMi79mpMFjcT9MvgGPaHV4DgpcdhbkotfeJ4uDLGzcHGe1mkwV21G
Q46pL9CC0QA+7c7DQiVeX3SkgJVEBzlIyMCBwB3bOVfiNC1x/y+WFaCzrrengFhQLM5zUFomhxKS
yNszKNxblya5U7wuadJBLAhL2o9BNuw9958ZeWjqPRWZGswq+jSKNJz7r3O2R7dQoCvzzp4e+wbh
tmfIfg3bQPxOdwAIAbUycFY3KArNU4ySsJ6kev2ykMPs5X41HQcoeI2ZP5JvJv06F9H2FIgcy6VN
bgZsPS21kTkWy8uOxE/X9LhtQLiqF4PiPFfd9LG2FhiUNZEd2r2Cmrx60CJce6gnmy+DTPFb9FxB
CAlyeQPFxBuGUtoP+exAIDLqSHYY2zmcYgsFmunBZm0jhS4Znnj+/jPHRyqGPuaDqWMHgWuMAFs+
HranT3T2HCZc7hlAC4Ef5Prs1QUY/x0VTkcHvtcaDxa6gLN6v21EfA4urHAhAvayOQzANURkRPVj
eTbtc11BXLXZzd1LPT6b+YdYv88NzXfIRwIO27h/nimkVE/bP0S4WS5+B5vtC08DLgxdiSl+x7je
V58h6jH2vmrsOvfedmRjls0s5276QdWnPIetNP2mlE+j9RP+M8u+Fgvxvfxza0V0Odj5P257GB3i
s8ZbU8aMKAx0HeD3ABAHmy7SS9cDhgjeqjQgR4qM+kmln9SlD3J6zHNoWAMX5sWZD6UQ37afctm5
FNXb8ahnjU4AlBg3msvuSiAss7IGpHJqd9TU3Gc6Lv/kFql8tNb/su223KmpFu8tm+YASue/s0Xv
Xoas/j7lvSyJIlx67HJUFdCqC6zD9Uw40wxaRda01pndrk3UKM3cUMErLOuKfdkV4TDKXn8CEm0N
U/DXJne44IU7jzho0AN88xFAp91Y6Luy7nauuuwVOoZmlX/oq/7bnMdHtclCuMqQ0Ox+NPTwHTv/
4qdwG8F2R72e2EvAXBwf5NpBZp8Kp/PtrNxN7lElX7btCXf/hT3upGnKWDPBqgzNCfD76C+33fT3
4pTfts3IVpU7ZO6YTmo+sLi1O9aGF5bDZ0LhweI2SCBxSLHXtg2yaPDmDr0YF3efWXVLwewPf5wl
9Uvc1j+reT6lcePXC0h/TWIGQz1C11dWcxXaRRJcheAYmo3+HPQLz+UqxlRC0AT5o3R40Mr+vlbJ
KwQOdlVZnFWlPmXFGjrjO/oVPTzxdQO5JciA8KiqxgHuUqvRX6x7xRGCh6cWmD0KrAyxLMnMCnfM
hSm21BcjbFKtic0Uh8Uol92oKc/aOoRjXknARmyBbhYQ3SyOpTKddr6OVM00M1sVZoqa+n121gGl
qHadDOUjvLcvzHD7pF4GnSgezOgx/VYo5u+8cSQjEW+JvyPhIp8G6mDVBNlEsLm5D6mR3utkKH1l
sUYA7NAgWHZf1mLZNUsqo8kSDQ5jQ3OTDhYroO6ulyoBu+c49ZAJsroigGiHH8v0t0QWPJOlfgCO
ve0FmMiQa6MJwK9Tn+gjySVRj+zz7O8v9prXKTmSE/i8Uv2zZN9iGahH+H1GtgkcBh4bfHGUTgp+
/gpIORrBH7Oke8IRksQXouOCWv9/JrghoK+tNAYNAG/TDTMrqMYglc2SaINdmrhZ5oZmgzUgaqPx
2QOrl0NGP0a9rVqGQDOLX7hGPyhJJ8lFiE6oh4IYirCgWrxR9GuSNenqdEU+KUNWbqU7wxg+m2Xy
CHCzZBJvTSFXDkwcuicAKcM/1/ughlYHiKOrPMIWBO4x+6dFJNLHzlPTuDIpREEsxhLzCLMhVogk
PV+1V7Jq9XKmpQS+7WBdfwL+4K9L7ivNoZ++qBrBMUKux852uSJ7iQoHip4xyIeCB+4G3+sMdNXN
mEBYyZ7QPwocc6BOxDggQus03wafjczi7f7EaFGs95BoB+aSrx3NE/DSRMejvp2UTyCF9pGpRqJH
kjoQjotxpLsOoKvo5LlewHha4xaSESA7W7wmGKxuV2omlGa9e32REavdHgeM6MIWd+JsW1k9aF1D
wsnJwY2vnItKD8fF25MuDrOq2qm0feqqUdLmKRwi7l62Y6BZxG+btbCJDaYHNEgOZtjVM/pVk8n3
MnpXtNDv2w5vRKv2P6Rd2XLcuLL8IkaQ4P7KXrWLtiQvLwxbtsEN3AkuX38TOvfMdEOIRshnPG+K
YDWAAlCoysqEXprnAgaM7Luc81mTuXHrCrw5pPkVLkBxYqf7xvGykfenIyiTkH54I0E03/WmkC6x
2rRHYsld1hlJrRaFt5ZqRqIyAnFLQUcJAl2UEc49wyfjMjkDAqY6+IxOi8hlOs4B1VydWpAClmly
oQAruEpW0OJUNar3iP6yxN5dni21GQHe9cA//E6CjZIE7RAjKodrct0aV5UXzZPmxFUeTZBB+8eG
8MGT+xDkXNTsBkS1S51HcwiJiRfWLVsvPyTjFE0kTob7Ze4jy3m6PLj38TsiiBPD0iqB1tEqVxvP
ktzudg1zotT8lqLhtFkLlDE5CAh0fqGbTmnVjMGiHXdhscncp5F1h5aX2xwUaRr/U+Q8zocmjpOT
OU39HjjvBYYYO7T0ycyrTVgfLfInTX92ZbFty5vJeUGHYuTY1wyU3M7IN/Z45aefL8+x6gA5mWMZ
x1JDEg4yaChX+GaXRubkfiLVeF105X5sydVlW5r1lDW3s5YGIWrryPKH99Zyi/R+aBZRgpynt37z
de2vOr8NyfkcZz2nTu3i+beGD0X22yQdGorgsM3rCAWxpAIHSCWw/a+WroNPa1q6eTLImxAyiVlt
t2b9BVjprPk9hY88wI2efLPXOyhvRN5U/m/HgQyXsNAqVKQGhhwOO8bjxrqax/jyIopNd/5EOvNc
uduuzf67KREVvRQOuaJdesxTK5rHcjv6hmanSDtSEMeisxhPMQ/dO4gUpI0CGbMqh3xOFS8O25TD
sStB/cQ0R5zKiNCDwVMWMCs0CZ17Clp9yw5AuSouut+s+Z5M94ku5SH5/ts4Tk1I4wggEQL7MNFk
Pzw7uyrDQ5CEmxlvdPRrjSnVDElpjzgBaAdA74MlOx9SytagIkZWxaiXRwPU2p0eKuGMbzv+0KSv
Rq7Z29KN+jY+EboC4YXjBI2r5/YWqCDYHk+beHGjEuwzINzU+LbSAqqE4GISIYiMYjGSYPLstK1j
N9lT4/ekezHrvi/NWN44xVDNdR07hR2R+TdSJpd3jsoAkHx4SwhsGuQczqdoHHJSj5BMjX17gyJ4
WfzFVkGXHmJqIVhqya3KGXiMjAplubgINwm/Moxdax8vD0G1UU5NSE8itKJUZkjnPAaL2S4Yp9ga
24es9TUvcJUZF88RPEWQ/QcT1vlMZY2XmX49FvFAd2G5R9ch08XrOhPSlk9H8LeG6VTEJV+bQyAY
gwuCVrait03NuutMSVujTQBYmduliLFuj/4bMvVq5Z8ur4x0j7/tP3RwIediibWX8VEtD8K142YR
99Uut4+rJ/Coyc/LRlQefGpEWhfQ8TgBDUkRL174C7jeBSrak2btVTbQhxeguQoUpyAnO197UCxb
lWvlZUxcwKuRutB8X7EauFEgZmbjwYYHr+zChrmGKG00sdF/Ral869efhkQXRyoGcWZEOkvmLg1y
auVNjHu4rSNiaE533felSUqNtZsghdvEnp1vXf6p6HRU5MppQo+NkEEUrQTSUuPFyhnkduuYrdHy
DQyYhcaX1AZQ/0bJBZhH+XHu2025QJayjkfu3bpo1hYgNhC1fb7ssop7ENzJ/5oRM3kSaBccNJxF
MdcxcucR54fVI5t5RrscvXesbx/V2hTbEEwBZgAiNtAOIKA4N1fhaqxNC6OasmEDDsuI9H8zoBML
0tIntWu2fW/WsVUFx3ANN5b30FPQ5vlI9uVRxr5enkDlOkEgQKQXbACxJOBJT92cml5TxyvJjz5Z
/yxT227W5IPsX/8/c//akfYlCLfqBrwedewTKP2WhHs7qwfqvZpHO+L+YHxi68Q0qE/14FCpR74f
PbDvlAN40XLqwTvQrBK1hxHk16MmEa8zIV00WVuD9HyAiTAzIu+aPuXNX+3VELl2kDigmiu3w7mz
B16+zqjj3P1UgZitvUebyWUvENv9JOr/z+qcmJByAA3Qr8bYILyr6xV49jgD4MjzfqXFLyvfftyU
6OlDwg546HfNfVWClr+yS6oYghQbUpd3Cau3oWX1Ubk6XyzmOtFlg6oVQlADgr4gJHiYSZ5nVwZ0
Kha/iklt7bIUGdY6jfoi2PxvZqSjYcaRbaU+xmWQX3k9RXb76hINkE61TKdDkQ4HttZL2zkBbFjI
nZFm65ZxxttoMOnO01FcKkIOYF3+nTfpaDXoympaYkAh1sbpXtyFbzmp0RKt2UKq2w7gnADnJeQu
0R5/fqiahKHbzaR1TCr3xrDprZ2mGhMqH0AODQQH+BcEMhTCp94CaVv4QBFCjWx5WI2XMdxfdgDV
ME5tSPPVWcDH2dytYjZvmy5CA97l7+vGIP5+ctW54PqqUgvfx7MPhKYgQ+Eo9ulUq1Wr7qL9HdEZ
nnogGD63wlG8aD1vZrE1k4PhPHRDs7XZ60ebFt5OHKSZkdfEuQyKAmk0fZJlaHQrWJwYnzL3KtHh
dJXjEB0XQGm9nZvn47DZ1IdZ77HYXA9D2URjWkddefh1eU1U4Qd6ZECtA1gAlGmkMMpJZ/SpoDU2
NtZqkzbHcf1ut9c85VtIR2zRhanxgbfMtXxQw43f2goEHbe0PLXtl13nlXU8g+j5xjfQ95kbnb01
Z8s45BAwOnqcPydmW+8a4gruUy/f8Wk0o64Gc5KFHtvNYtsdqH+MGtpvYX0NlnVre3laVK6K8idB
4xDeeKF85Prcm0DpGeLIrV4K0kSr9xVtCv+bDem89cbGNCyAH2KTxEb70Lk16I00W1q5vCfjkGZ7
DdFpy0KcTH3YXPtk+uTb63NN7Os2b7aocIBfOy80mGTd3EnHCEN/bzkFmLvuK/PvO7blOtSz0gLa
rfBGcsCIKB+GaDBdfQtazPFas03Lr1L+s1o+qJ35tr9FT9d/jUjDmFmw+suS1DGvGvA6ZhDu6dAh
9/QXToDoDm3I6EtBRH6+y33D4h7jHhaovkmn9bCilAtmZs2uU127okwMyURkEU1fOqvypgUT3eIj
xuP1ds2eErS9hF20tE9p+evygMS0yPv71JQ41k4O+RzYNcsbEevN88vE723N51VLj6Md4lYmcngg
QDz/vF+5pV8kdo3MS3lLA7K3JnplpMHHgL9vi4+OVjQKu5BTwvkrmUla5Hj4ir3pNDnamQxQ+gc/
L8+UYihIhQniOTzygTKWwjq0J1aJYftFXAyvUKxprX3ha2ZLeI+0GIC/Iy4RlHz4XzrdoVZuAClp
FLHX/JmS4+CFm9CgmwmAK3AtWOFDq5PlVtxaZxal10RR4I1WYG2w/HNU2HctTSO2etAd1XHWqqYv
EPTE6MlAMUI+BNKMMzMrQuTgDEgN5/sO3ZBMR6SmHA666EBOAgAq/PrcD2zG0hUVKCR76FeXNYfC
O+YCml3r5G2Vo0G3Ksq94I8AJ+a5obFrK16PcAbH+OJ7oCoNvg66LhalDahOQsYaHXCQCji3QYnX
0DXF2lQETe9bO30wp9+XfVo1X+Id7vkQIEMKWTLh1S0ESjqnRDbD3QTQNAbF4tYsEL0smt3jKQ4a
ICaQ+XEhbwDwt3RyGvnA127syjh0sh78c+P3Fmo29QZKCxDZS5jxmFTJQ1ZmeyPOqbM3SndfIy7Z
JGljHIfVYl/B41Hs0BmKzp0m9/BsXKuvLFmy47SS4k+JZP4+XEl4h3Yw+5pzuhyC1eh2buOifmCQ
4QgKmDlO+qaKummaD0DKoQMnJDzuyny6g+5Dtu3Mifyqy8G48Rq07gLZb4evZjM6M4SFg3FrjyPZ
rms7/RmcvEMVfpl+d6uZPVPm5q+0rsNjnWTWtVszA/2R6CYCafxzziseCazRMTO89WBCGXU/eOaw
4Ua64lHK68hKnOJYFln1e0RJc2d4OTqDPK/Yg8LWOPzFsoveKLx98AaSl70HOqbM0gF7sT2YRnQ/
owauw3Mp1xtYCKSWoEnjEOksA4mub7clbLCm392bwCF/dAz/oe9F7QYcAHDf890BQLdROT12YLLU
v1fX2g1d+WVKrVt0y2uu4/dDARJWNCOD3BQyO4F0SLr1zDPeFDAFhALqIFeXRyIzrOD2wveh+yZo
M0EVJy9HXVtrW1ooTzAUDaM+7RG8tCuKOjU4sabhmtbzzdyZ35ckuC2L9UDs+quZF5qf8f4sEL8C
TPJIXXkCcHk+oWZRgfDPRzIe1EXxnOVHk+Md7tb9MXDHzeUhv49zz21JYYE714ntZnYRj2u3r61h
661XxToA3PQp6IK7XHdcK1cQCRkhoeGIdvzzsU1j5zuI3zHDPNk31LrlxNPsKaUJJC/glUATgpju
3IRVdOEQuBzhgYmjgv7umU6CXGkBhBd4hqFnnciPHJ4aVTZMdh6v+9C77hZNykK1/pDohpAnsASI
o8V1dBIJUqMjtctRi2Pp+FCW4c7KiwTESPlTF/iaeE1pC8I0oHpAbxO28LmtyQTCO2yTPM7XfLpi
nTPvO7+ft9yfq20atk182d/E984Dq0DccqCmQlIOaRnpsCgg9hWGUw7fJoci2Bkc2av9ZROq1QE1
tshg4F3wTs7TG1sPqOsaJmbq7ykkd3cjSSbNI1Q46vlARPhE0OeBxm3B6Hg+cSVhVR8WomK2POV8
A8BSVeSa4+69DUwW4kxoWAD6/w6+WQPUWGRjhVJmRdDS/+K2P4N1b6EkRMGTcXnWlLYgJ4aeIVOQ
Bku7ph86b4C6U4FUM+NPHtKNGxePYJS47CQ55Lnp/1yT1NUcdUp3OLEqHT8hAg8rYXCHIZ2PIoLY
eIA3b8zA/iDE8e1oR07TdBCLou9NzjrRcimKPqdF7NbfKmDa8ukT8TRkOIrRwKWhmAKiWMyi7NzT
HNhLl4ZZnOF5tXIIQZCto0vYK9z7zIj4++npIMASeQ4j7IcTQDQD+YjLnqAcBSq0WBaAKN894cwF
JBQNNIHiZmq3w2B+aZbyjtBRk+1QjQN0VgA3gpVNEOucjwMY97HPSoJxvJD+2cg+Xx6F8vPgDA+B
EBawaylUCAgfEFTj84lRbLwjKULNhlEFC3h9ikI2lPFAVigdZfPC+pWYcxbbXgCOQmJ8BiqV7TvE
n5u2Rfjuz/XPznDdO49PfFfVQ3Ud1KV32/Dc0kFElMMVTeQABaGWJz9RKmNpg2mG5hvEibZ85nfp
lDxfnlFFqABWDlQKRXbvfflmmTqrBb1TFpf2i+el29J0Dml/C47xrZUStMxrVlDlh3iAAyIGWWuU
q6X5TRsPDME+w9WUdJ+Y292HbXaE+O/Xy8NS3IDg4DIFDSTKA++LRMm8jENjZ3GXdEfKze8pVIXD
dY6z0fl22ZRyRKBxE5T2Cth60IPbss6CLAZ40DcBULif+s1lE0o/ODEh/n5yOrQi1jcbLBKfrHor
oFsbSCbrfF9nRQz0xEo3d9SkrY+DrjgS+96djv/bKMSanXwftCVd3Qf4/uqzrW3Oj25NNYGPaghY
dcC2ABYB2690/PSuzRO8e3H8VDvWbXNNnKO4TgF1R5IFAk1AN8qVLWr3OF+dAOmv4Ui8GxJ8DrMv
5nzj2x+PdnDIITcBcUH068l5UOQu82EeijTmIH/lYYi2mVLTbaGaKsQ6QmnGQQ5EzuW4bTGE4pka
p081CDp/fnytT78urXUZLplHM3w9HDZ1ddvr9GVkyK64+TFD//58sVQnztQ1/VK6vfj5VrutWbgp
emtj5GiRK+cHL4XwEBvn3wsf7qgzP4NbUzNA1UUhmmLQDg1vey8KizO/RENFS2NaEJAuoK/qZ2WM
L6ScimjIyk1uu4dqsHY2tOQ8an0urL/Yr6e/QCabnl0zaR2Q/YP8woEcRPLMs/DjkRwQaij7wEdA
SivD1KjntNPUERqb4e1s3LEuXkLNnlIcnzABrQIQWYDx9q3v+mQh08Br/dL2aJy5+55dr/a1kewu
O6N6rUBriqDBBhP4O12GzC1G6IXQ2GBh9Y34vN3Oi8WPRjAYtx7kWw6OixxR7SfGZgqRlkpbUFX5
CzWuCrvTpVaUI4b7oigrXgDyQ3NqatKZs5vGg/VYsq9u+5vWmsemzDIotgcEfpHihkCfjbhY2h41
M8EO1VdZjPP2F2qJryl1NsXwe2jHveWxm7Hqnu2CgKR+0DKlKE4WJIcRs4g+J1yLku0hSPPCLoI0
Dni2mb+sWaq5DpUTeGJAigKNblmdJfHTuFlvreI2a1At1DRqKccAhQEgJgB2excuj+aUWGbfINBc
2900WBFrny47pdoCBJLQhoYagRxoBsVYDVDLy2KaT8mmsGczqks0zfxvVsSvONldQ+7YVTPBSg6R
CwfQErSJaEwoIkgCsQAPOHyh+CSTMYRNUId+xzIkudseHEcLov585d3NuqbFcWms5SE0KdnaPmSt
L49OEeXhkkcfJJ5+yAvI5frWWfMQmjEZCsbjtQctizJYn8jEn+niaBxC6XMnpiSfS2bAUKsepoBt
SyK08DX3pF6nTWCCofTyqJSegTIbmBkhBPIOG7y6tW3kFaJ+fzxUn4tBE4apJg16JyBO9BHCAC16
7hJJVtAmHNcsXuxDWc/3gX1rleOm7XXErjpD5NyQba4OFJJhqCufk9G5Ac8kEPtopdChKFQTZqG1
HPUisHIiHXBuKIEQeF7VRhon5aEjx0WTFFJ+HskTxEjoYEci4PzzCy0Ltjb4fB/eT89J+xcXIEC7
gFYg9Y2KgeRZKBs1Vr40aTy6Ft36K20g/elOt16HNpDLnqW8CKEjBn4gbFXkAaShNEvT581M0njp
wUGEniq0tBRFd+8nw9xEdm5FaZYeZsFbmY186+YNRYOx6f22J7ThXv4xIhY/z7WBtgtIIVG0RILK
lsY9p14zjQMDcLAEYhBljmGT2muzt4Iq2Po+Z5sKTMfRWIXPvuXPmqNDtZ9h9Y2rGYUa+dRCmxKH
XndAY28ObqwyAzFdsk3Lw+UxKreAjzUV9yAScNJ7JGUNmt95lcZmPbwGeX1Y1vB30aLgNvSa6VQO
CEJkwGBBzggNK+deWuNGdqcgT2OrCPluapfmYXTb6npqpw/S77wFFyKPLfj/AMmS23EXY+TtksGL
Um+cH/oS2Bm3fXR7b9nS2SJ3HW2drd21i+bJonRfyA0TESqCU5aI6T65zUIj81ozn1OgpSrII4Ai
Bo05Q7lA2LTZDihDlmBN2fh9iI4aMmwnVD+Sxf44fjcA55Dvi9YN8GzJj7M8rYNmBXs9HvwNivpp
RL+1uhe/ynFObMjNQU3S+QkJYGMeD/XEI9drIm+5sqcPslu8rSVwI2ChQUJLqKqeTymk0SarqAhK
1MXRdzY++/zxHQCWAuBcCO5nU25YRYoZfKxezuISGl59+xVl0cgaXsjwF/ez6DQDzYiFE86VThNK
CmPhycJiO12jBKVfYKoNgHo+Phohy4HXCh7mEOc4ny2oalc0LDiLu2W/EpD5XoFc2tHxEqkW/9SK
FLRBOLWrbHti8QQq287ttuX8I0/TqDJ+/cVwkCsBVheykhAGPR8ON52qYtQs49ze+h2oDKOk/rEM
f3PWCl1rAR8EsktOmyRAQHRe25fxaI1jFHbsvraH76NbaF49qiMQNnxcKASBqFyGzLMZcg8gWo2r
Fbzq4NRpQU5WH1bWP1+eN+VBdGpJ8jbAJXgXWnMZW3a7r+Yiys3gdjIgYFW6V1nmbT1q7tc1+Lx6
btSU2bNTW5qNpYpKRHoTWwsl0UCu8dE+7y2jXMvYD4bvIHiGsqsOAf2WX5avaBQ8ILIMSBbgclKo
aDXuXC1ZxeKwdZ+cdt1CHXQ7tRheUW9w2QCvDtkz0LHd2oABFXN4zer8au51hGfKhcXbAmVfdA5A
WfzcT4N8JZD37Vhck3bY9ka7Xccg3fbAAF9eWKUhhCJveDpESFIkCb2TLBtHnFbTXORPlZvRPbo0
KWTlxiDR2FIuIMCoAO+J0EC+RYu1o4M3YHKt/hDeD+VfRK0oM/7zeclFWeIn7jjjBuFgJp9oEI1f
Ls+VeMa/cw7IeYjGPMAN5Npbl48QhoE0Tkwb8N8016EH0vLq2l7d3dTr+F6VCxOgzwR5DWiQyugJ
K6TDbIVAIPrBA/pNIvBzlr6OtUxm7X27DPHgx8HuozMHhCPnftaPWVi2rK/iwTHLKKzXBzcJDkGW
7x3K905W7JpoicZm65AtWY078Jw9JHV67Mdp2Hx8dlFGgzYMsoto5hITchLqQBRvopWFRvoAXfTh
Yn1ray+PFjwWdnPr/xnT0thdtqiaYhRkoEUPkCcARdLdlpsTLxIUM+LFADN9DwWgrw75cdmG6maD
phV0WPH4EEC181E13koHPiPmt4MDKXZWuifhwdaJvShHglMClPbInuMqOLfi09BIy9ZhMQqIh3Zg
h8m07tcy214ejNhB8gZwkeJCekgEpD45N5MlFkLtMGQxs76FXrpJ6G+z51Hqfx09Fo3W8hcHxqk9
aYEcm+cpNMRxYJSb0v1DiO6eVp1IIqMOMVSoqb/j8qk59l/rFuKevsrojfvx4gzEGhykIwGAgS6p
tLsYCzieE0GBuHmCkiREXdpVs2uUI/jXhJwSR659LWgAhG+VDuxqmdvynqRUS7EjrgF55REtoeMN
BQAcRlKGE7t96cwOMBE3Y/63BfoNRyMzoDbt8Ok4F0lx4Cy1rtqhTADzyZx9NS6lDq+k8nKkzVG6
RSoZZ5X0Iyhvx3LwOKIdSJ0D2PO1WOdjVc5/MaWIqAhYv1DlQN7g3Mt9kBJaKxONaUmyWZAPmHRZ
CdWinVoQfz856kZUoQwng4XG3gRlNBfHy/tU/X1QUSCGAd7GlL7vJn0AxUbQ9q7BHThPZs3LQ7jt
O2dA9yPah1Gjh5bG+c8v7ZrnfYPolju3QT5E4FjccCBdcDekxm2Yk41r7S+PSHWMoob+j0npgKMI
tbM6BNh3QGgSgP+NdVcEVTyba6ZOGQGeWpKcbHUGwPnYgOdh5h+rDpoQ0CEZWb4fM/d6AkFKVPr0
OgC1QGgMX6rK21aB8TR+VE/m7WYGTAExN9BZSPfKXkh9TusJob0z989hOV0Dia4Zq8pN0OGA8hAC
P/wnmXDB0l83DDBRdGSlTxCGTm4Cn88vl5dOdWmgQV+ETWilR1PVubfwGpiZJViLePbmbUqfnRzZ
17vavR1A9ekbny5bE1+TfRMBE7JBBHgWcMCdW6PmSvuZATVnexWLGh4eWRlepUV5Rwv7Jiy57oGs
qssinfCvRWmzhUaP+nkOdNuS93e8YemmMrvrha/oSmDjzdzSvcG9aOk4jaAx3kb+MG0vD1q5kCc/
QdqQhC3rmq0M3BpdBEWtVMc6q/4+IlGIM6GyJseiLodqeGi1uMfoJ1K+rkajuehVJzv6VP4xIAUW
7lAMRt5h1TK2JIAIV1ejWb7ajo5sQXWMoBkQ8EAoKEAOSnrtlDOqQ6kBnB5F6x3YOcdPFls2dlH+
wHGsWRTlmADEgaQVtvC7t3lQpT7IdOAXSN7c+YvzlDls69vVr8trr3T4EzNi+53cJcUcLMzrMXWu
l0CAm4A5Gj1x1NgVBbS0dA9k3aCkiMYyK2N2HQyq8awtFJyiJm2jzPt+eUyXrbiylsiIE5aVNfzZ
4DcBHqTdQ+1/HOMIf/vv6oBd4Xza0N3//yb87kimQ/8Lui6XB6E8904sSD7ddKwbfHESgen2dk6t
bwwwx465sW0lDz6dPvdE112vdm/AeAEtwBNVzpB4adkEeTgXcRdiYQ5FvU+9qP8LYDqqaACMA2IL
qns5PkKdZTKCFtj30PhaPAb1l8vzphwEOjyQpYMU4zsaraR3x7BOmyLmDUHmFERR1HSP84jmm04n
1aWzJa3RXA0B85YeB5u9IfPRAfmeu2tXTaFCuUVPRiTdSW0aAHrKMCI/gWhJm87boXNu+RpcFbhy
oUimezcph4XUNrAfQoZMxiOwYGgWs0OjV8qvS9Ews2w630BSVZN+VN4LrtAjxqtP8BCfbyJq14NH
WlZCx/HKyo7l5rInKI8BdK+IxkUb3iDMnxxtfuGhjSXF86kLf5jGJ7t55fnLZRPKmfLxBsM/ArpV
aWmSpukhU4URDGyzuld5GXF2RCf8ZSvKeYKQAnoVLSBsZcbxmtolp2I9BkZ/s9rc1Yb7etmEciBC
eBp1biGiKHmykWRhBmbfMi6WTe1u6Bp5KG3q3suKMw25VzASgPYUZVo5Awb8fmIaiHUFrdoVRkui
ZRi6qAUrZz8Hd35lvCz5qqt2K94bZ1bF2E/8oAbwzIM6KzohXH6PZrhrHB4bxx0/99X6h8zGD6MZ
93Wqa41QuJ+DwiISN4h6kL+RvLtq3ImXAbq0guCmg4ZVT288QN0ur5vSiHhGAbyLoqnMx0SBdXZZ
gId1ax/W9d4I77PscNmEwvvwahcYeHgf3muSjzfDWFZN5+Eigijjhi8fd+6zz0u7NKiqpiAQz4vX
DKRV1+3HaQ9Rq0ZTDxJBQpbcFKfryeoPPF3KClIj8YAGtmVTaQIB1eycfl6Kn8amN/rZw+cp25X5
M8gwNCus2JkOsOxvtIdAiBHJjdCjnpAwB7gF73Q8XSlob9LjkuF10Ora/JWmgOUXqSwPL0hppTM2
NxB9Bv7Ed9Korei2J3/MmUazlh9YdRAASPPGgofVlyvCSZF3ZpWOGSAcdWxDctYcQLu0hKgNNsYO
ik+HfOpfLvuxaqtgZ2NoqP68r/+spc2RxQZCjeTl4xySm6nvnqdFd3mqHMIFsxMgFpAqeXclWKRu
AifLAdpuY7re2x/fLmiORrsyMqgEJOJS4MnXjDTVSOaYdPvgW6YrG6ieo2ffly4CFkyt3xrA/Rvu
VeG6+8a5n8mm74LIYtc8fKLdV4g/bmydMLEiyEEbDLLogHgKZVXJ91gVNuiHsyd0RJaRO72W9g0z
rqbq2NCry36g8D0UeZDxEZlIwb9zfiD4jNuVSekE9o8Ygo9LDgL29TvpHtvliwki88vWFF4ndDxQ
xwVhKRZMevHYrMwWbtg8ZmF6Z+TeY1+5z9nAd5fNKLwOPg3YMd6mghBCWra5dVfX4APHIc2jJX0J
/6JP6cyAtD5hOEC8lY9oTa+jsd47OvJYxTydfV+6Bnq0ZiMZjO8H7Cc1trO58+mvy3OkWPgzE+In
nNwEeRIw6q+TGMKTOWXbphxw1Nx7ZrkLqpum0vGiKlz6zJ4UdwzJkE6uN3M8dPxoIcj8IVLHL9gX
w2MXbC8PTuUAeIYC/YjaCq5pKTWRheNUgomPx3n32T1Y/Ony51Vzd/p5adOMo+kkDAoo8VJG0K7L
h2043vfupk8P7ccZGQEhRoUUEaJoXJafoTR0WR+0NY/t6d4a2LZdXyjRFT4Ud12A/DYa44CzeQ9n
IwxsVk5HxjjxtrwGQ4/jRqJkvQQfJ3wFRhF0mQg9RJFQPgGMoMiJ2dAxTtMqypzXVXOvqVb+5Pvy
yjeQGkOLbznGw2NvQT5b41iqjXn6eWnlJ7thBR3w820ANfKbdb7uW807ULEWaN0BOo1YHqpEMjVD
38/m4NNyiMFTgbultI/1es90CDEFdVgAM6gBBADW4KqXjrClKJllMTLEgcPR+DpDceZrlfxMyMtU
Phdd9JIekWj1H9PfRrBJvT36Y1x6vLyP3g8V7zho0JjEQdYXVEbnZ1DThymq8ukQO/gNpXOVp7t1
+FHXH45KoV4CrTQfxUOQasiwDPyGujRo2GO7+lFbI8ema5R+73XnFiS3mElTh62wkDYRajhNoXE7
5fdBV4+QwEF9VYZAGZXf1mZO+jh7qY3fc/3j8jq892r8fMzNmy+8DwJIW3a8MfMBweDRyTZ1qSdi
fjcCPDqBvQFQRdRG3nV18HxYAChpjUfvEEJilvFU8zJQGoA0HRAIAFq/Iy1oEmqC2LNIHsvbmoIN
RvP5d1Mkfv/J5yVXbduKLRwqL4+03KJJOcqNX1TX+K4bgvQ4A34EbE9Jnjwmox1BTw1qK5r4S2UB
fQHY9Eg6AoouWQjtnoJRcwwf6+VHEuxYWv7FNJ0aEDfnSVThoZeDkXAIH5OuNvddT+soROvwbYO6
nCZyVa2IgOwT9IoLEJG05yrbmPMWZctHx7qzzHrTAtcwfRi8j2WH9BiBQ+HeCgNp2QHeTx3aNsZj
5o/pbrR4fVNWRnX44P4TVgRrBLJN2CHyWcxZUYwTaltxMM4x+slu/Mk+WH25/biZAJxY0OISUqSy
mSxEGn3KSPKIZOBjyKd7gHaisHI1TvbuVMdoYEA0n4gypRyxNKTxDWYbyaM9Q960mjbukN2DJ2mz
5pXmAlH5M5j+0AkOESmgkCV3K7vSSXgR0riqKvNzaVLn2U1CHZevzor8almthU08TWNQeL7a/evl
VVF+/e30Rb858FrS152pXbzW6micL3OwC7nvbVeQ2e0uW1EtCsTecAuCoAS4MOm6D61sKQbfpXFI
/vTLj6X53pjf5+rnh60gaQoWH2xJCyR8kpVyccd8CEr07vmCM2szDGgbc+vtkOuyM2Jlz0rTIpt4
YknM6slBM2ZrMZtonor7NLlF/1jMCfTzXI42Wjfb58T/zBry6y9Gh7o7WnbB7wOk8LnNKcs9Aqoa
Gi+EbjKktwv3YC53GSR0Lxt6DxAWozuxJPl1E6xWTzqfxsNcoPUt9ERDsNfsesdwP2cGmaJ+afJN
ZlUgfDXd5qZu1jQqy9beIQPf6U51hfNguGhOF63r2G/SsoZ5UbHU7Glch6CxqD6B3jaynW92+Ofy
uBVHOlrLgF1Hry1IWeTryRoWYs3uQGPLS+jGzph1IOFIoeOeDfvLpsSueuc/J6akGR5KEK/xZqHx
uvBHY1mqDTjRID2N7ryyWzcrC6N1nbaAOGjwPkrHDRDY470F8QB5i7C8WcjkGMZj4TIarVnzB1lz
kc58AJPOi7mM3wMg3j9+LYumHhPFejRNoQR07rlzm1dschp0SdvtgU0NiIPabeKzjx8yMIOEHF4U
ARLN0gZpaps5rZfSuAQRymZdeuu+WKx2N7bLsilYFmjuTdUiisImagrgZgNI5XxYtQW+Bm/FoQZi
0P6a4dmJXvmlvufjnTHv8nZXWSAcbdtZB2xSOSquHAH0Ba8GIoNzwxXITElaWjS2q+SQLlkRtd66
cxyqmVC1Hbz638xAI+XcThIUE8JmnDjE3aNc040/B91QVHtbgOL/a0L8/eQgRVyGSltB07jtIIpA
X3v/LnRvi/Dp8n5T3HKYr3/NSK4xIOtgzI2BpUqNPprL4gcvdMBK5WwJ5I5YEcCwpIiwDMzJ5gGa
8oZg2K3+XQcsORs/3F+LbYQb7h8r5HzC2rYcxwWI8tiuu+UROPzyqgqAKb88X7qxSK7dJ9bagBcN
Y0HHULTY5o7XeCQPqA5cNqRcGKA3BN0+ittyQsYBEyfSpWL95zCeTGTL0l5z5KnGgpZ+oO9AWABJ
LGksLUqpa4829ccAsWFk9RXbpdPy4M/E3Hx8MAAHo4YuxoIM8/naeH4TpOD1xyOQpp+Z4z0ulGjO
HOVgwE4geATRdioPJh1x3hhDnTxCFRPqmM7ya7IXegN6QR1QTLUz8RzwBYULJGbk27AQ9BykSZPH
vi+hKEo691BbdINYFBKKZRBobkTVwBBJAIoOgDUuemmVurnk9tjh8O7m/cBaCH4cOaoBlxdIZ0R4
48lpszrGYP8faVfWGzfObH+RAEmUROlVrd68ynacOHkREicRtVP78uvvUYA76WYTTTgfMDMvxqia
W7FYdeqcuV5vCDQ7OQ9Zc58N/zAO9BqB0c1aa0LiJUSmKnNmI4HPjLbO9yjb2b8+PoZTA0LoMONt
hd7LOH7q0fm4KaK23lqTM/l2X7rb/82UcM/QWcvsqMJYdDhLmoNn5JdeHf/BBs4lAPvmSgW7LtnJ
khRjaZtVjYCE4bbOb832qf2HxMYa7/xnQrhj+EBstMA7IBH29E3aI8MUK1BBsrNyakG4Xpy4Mcx4
wiCWbDeNxiZZ+LaMyg2ZFO5SFnKcGhIWf3GXxTRrLD44g6rshg8PXn7TEt9y/STHP//g0CCG+Qeh
jxydJ8xcSVyUmzWMq/CrugzSSZUTkLl/kGLi7bz6tIu+bzPSmqVGO39YVD8N/q6q/8rOO7w+OPnX
jNNFRDj29mDhGkYugGtBtJgPefdaJarOq3XSxWAe/GlovEMqGc8UYQv3WHHIO5eIqUteQJc+1519
TEm7mWetxX5g8z5PhhEtI6NbKLrKpRO4QhHA9gI6HhEQYmd63hlOroVWhmeDUfl2qthy0jnEy90D
BAjdL2KwmaW46cYm00JOIWAyVXp0k6cVORRtlCt8p+wYrRI/q54ZompRf9XpEl4OfNFCe7KDUX+z
nCFIsq84v4p7QDprYMPARYOnAmiVz51O21WLW6fYdoRt6RAwFV5Y9X3h3LTDwpoi7rTQi+8oekzr
1+tOU/V9wd8QbiMGoOuxGSG8k4Ir/+t1A4Z0T5/MkOBomqj1una1kLjQsPCNxE8/a+/kSXs3/vw7
aIFm+c1vgp7CxI/IIXq5/guk284zgU1bX6kXigpa4s4kiQY47X7L8s0E7blSsd0kJpDudIE/QMIQ
5KhCwG4uxgTSLehNzKBt15Z5Ey3ksRp/Xh/IuhaCdzizIgTsI3h39NnSKFqcyefCK3bVFIeJhypH
XIy/rGRU7G2pvbXjGbmM9dEtXNq1DjqUxqncMIJ2rddXB/BO++VK9DM15Gh2qK1eH6BkM+IBDLEp
ilZg5JGFzWhTjZSMNW5I0/H77BWBPtdfrpuQrRQgIkDuIbAGhk8IDmv48c5dKhrS6N5kL9DMGmpF
EUo2bbiJ1qAaUJQLvFUbjcuclqkXOhqU58vceNAYCKF6q/hi02hAwkmlYizqsiOpsk7bX5PrxJ6E
Pq1JamiTJF449uNey9t9bFdbVrgPI2CXBkOvSeruWdp97of2UV+m7cjzZ2dmd6mZH23WHMG7o7jw
L6nX1t9EUIeHmhNIscTd005sIdAYwo05xi9cS57GItumQ3HTRUswDfyXAaEC4NFGSE6o9GAkPgd9
eoib0caJ4Fm8aSaYioCp8EKC3sC95UTdpjNzvmdNDL7soq7uOEt/gDpUJQ90CbRaR40vo7UT1h3x
4knzzHWdSPNCo+ytuwVJzMPUFvp9Umv23VDb6b6aMnbXNxN/LsC2v+2AbTuitezX9X1+WRZffwiY
TLApAB3CHXi+JSaHJl3SoM7nJBDdaLLW8uOFj3dZOhuHhGbDt6KGlrMzRv1j07LmrmzAdVtCh+9T
1JpVEFdpuYn4VO8NLOPks0ar78GymL1d/6HSpTr5ncKB7A0Oio8k8kLgORi0xvjsVwixX7sZdHC8
c9h+bHU78FilWiuZKzidIeHQGPWIjEGfRGE3k8BlNzl4ezRVwVsSiJwtw/ojTk7mBKZiJ59gpMh9
am6Zu6uGzUIVrwaZ4wQgwFmhAcjqiLmPjNq9NrLYCxti7byh2U2JKiUqn63/TIh4lBFQlxKxrxuO
S/a5AKTbALh3HJUhsMyOA2gdajzoVgGDzfmElaOrOU7HvHCIn0Hu4deTtYv7X9c3nWy+4P9BJ712
VF6gOVOzt/LFgL8sUxQAIDw+ec/XLcjW/dSCsLmcpdXNKIOFajlw91A7P4p3QhT3pezsQDUPBxxZ
L3qBGqVeWdpN7rlgPaWQ8QBkw/tm9D/BErLFednQZHt9UNK1QarIBs4FcE6RsTP1rChKR90Lc4ix
bMFgzRHsNGikRIuB6vpYz70Y7AAB/58twX8VyE5xaE964WS5v2zm3YGY797y5vuq4MDX2E9jm3x3
ItMfK/3Q2l4wD2Y4UVMR2UnXETw6QGBCBwH5pPPtOLBWm9t5xk6BXk7jWzmx37NmRlszz4r3BWLZ
iiyGyqAQA6VpYy2evWDjvC4k9yvre6L79eH6Qv4Jcy5mF8TgKDc4Kx+VgCss46TLUuhkhW1PxyP6
Nj4v3DQ2aOHP74csr7Z6m81BUzv2qxPl5JhDSRecfGjeH9CbECZsKKEY5w4HthT93uJ1s2tJP2zs
0hs3HjCfuzFjUVANtXmHy6XyUX9gikHI4qwV5gdt1ZUKTYwW006bu2ahUZiRdE+cg20fbL3eNujG
yIfg+oTJVuXU1noST9y4MSY1egI8oGYqyp9dI48O/Ryzny6rug0f6g+T4uD2pkgyo88bZagLAQ6t
GsCXYBZROI074xvPPkqKs35+5UpAQwC4TsT4yNZ4XlYtADpuduuERhZeny1Z2dcESA1SkYheUKkX
3kNuOxnoebaiUEvi+cWpuuxuppD5HhE6bUjDvg9L5Nxrs01Dl5buj1nT9dgvdGN4Aie+ih5V5u1B
HwpGNNTzgDoTNnsXR+VSr2l7wgLd3mSaYnPI3DCCffSkgTQH4FMhhFncKu3smiHxqFXf6mj8XPJy
21WQMobOkd8U/HcSqYD1UpuoLTvo5FuDGOFtRgez7HiHDTlqd6wJeusLr4uNNuBd+L3WP6wzvO6X
tbED0TxI0sT3LUeVI6ZgUgrJEi7me4pEAbqTFNMoXaYTI4LH1ytHS1rbjUId3HgVK3xVzl5mwAU0
CcK8SOQB2XF+iMt07EifIBabtwY5uiqyadXn17+f+Ije6DliIhwqNpHfbkIfUVELrh8s2QV8OoL1
7ycmQEKeRkUME7Px6Nk38bi3esXZVY1CuPCol7GFG5ik9kEfXhqm+LxqBML1FvckSSmN4dh0/SZu
o29LqT9Q3VUkM1VmBH/NorK15xhmknIfkSDqN5NKv0hqAh4FFRoIfl1khL22JGU8UC+c3cDVDoOL
GpoiFpCuxYkJYRQluii7toUJhlcQAUpGET/KbjWUlnDBeAR8R2I8V2ROOk3DACei76MY2f9ds3yr
cwVqWWoF9FPol1y150RKSggveiXVa1wG/YY9gtq7fSlUNGHSdzfQk/8ZEfxhD18I2n8ehU1ZPjCL
+zVkRodpekHs3Pm1ixi/X4pf/TIFcd9ucm48Xz+asmjk5AeIl8y0JlK7Bj+gKJH0ievbqbTvxpK8
5PEUoDv3H+rqKHY7CBDA0odxC64gzdopAymtF3YJZDT34D4immJ7SLcfCGYhqAvGGSA3zr1N5qFh
o4rxNG8Y3eXgZZmdVmFCdo25Ft4woNRaYURCoLBArnvieKGFTeLkyEik5BV1XXOn0864iXuQfiNb
mAZDjYbb6+u1bggxAsbM4U5bGT+RVz0fHMlpWjAXfq4c0jdU3Z4skH/yCf1iWbX15sLcaHTxyzZV
eCbpaXAI/AZoFSGzJwQjbUcWQvsFlf1sHg65RhAmIK4G2bSmb5Asb3bXxym1h9a7lb0Sansit6nR
IRZLE6ThEvIpTn4z7yGPPzX89boV2e73yFpuR4SwatOfzyZFuJrno+mGQL1tDYQ+Y/U4Vq9pjYS/
oQheFbbETMSA9HuqpQRp6f5HHr+Ops+RKQIv7Fh/vT4q2QE4GZW4O81YH6FuBUuDGRjuplG8cVWf
N88nLRsbR+vwrA9T9/tYv324pxRBG2jR8LjDDYUIUbg9tCxHljJykLHJ/Djzhw+rXQrfF9Z86DSy
mBq+b5RvEWiVklRV/JJdsX9HgHTQ+QTFhhuPI3fd0KkeiLO3o60eHa8vsfTiOLUh+IFmogTvyDWH
osfHKjMCM+lu8Gx6bSvt2fXGW8Mqno1scIKqM9/0UkWesM6S6IdO7QuboGkJyq64OcOh437uvhbL
3muoPwwPvGY+G5/G+ef1If+51i9MIiOPLjykh5EBO5/WCN4g6crcDTW9ToY9b9AsF1dL8tw3kfXT
w7Pz0UgHJId5ErH7js7Lvm2iFPWSrPdjzt6Gecwg10rqRwd57O3A0+WxYBGIvHL2pYJE3F6rnAaZ
mnH6eCyBGqsNznVIPOPGEPZ04faWM0cWno0jEl7Fw7bCf6gKfyc5mCgcrz0Za8vyRV5Nn1NiDMyg
4bjR4zc3/yiREaYc30XeHEPB6RRi4KVxZlCxoFrIY/5iJ8n32dZbv9WLw/WFlgzDBD38f+u8/v3k
tdC0FXrwltQN7f5mhNh2pLhapI4YzepruyUA/yKua6i9po5pvH6/3qE2uR8j4i/V3oKOAWitFKGC
dDQn1oSlxxMaEI8hc8OsuIEqMXis/mG2wIcBRnN0hV7wF7KK1MaQl25Ye+QYNe0r+M3er5uQ3cV4
eP5nYv37yYK05tw0EJZzQyviPqjMkNjaWNFtN326bkfqN5F3QaOdA7YCsfQW92nFoHkAOxpNN7lj
a/smLact97Rc4T+lewCNBNCOwAZAA8v5kFKCawCFIzc0eXvP+2KHZMjNkLPnZc6Pw/Rhlqn1zgHL
MmI2qFJCaPDcXKxpJGcgyEam99ikB+UzYv3/L1wj0gMgRkE1Hz7m/Pu21uh20jWIR/s5+zWjXLup
aOGBjVMftb3ReebNgjLIAoAxNmCN/tZDmQFn4tcpeG5ZyzUftD66IuKRridwumgstfHTbOEg51rV
OoODivJiWjtIlOwcHjQqjkTp+fLo2vQGFwtW//OhazROwaWeeyF1e/+h4/3Hzxdu8BUkg7QV2mSF
cKGwuqHWGwRT+rcUmB8V04DsIgexFbix4VfBGC3CPnlVmq2xeLgajOnRTtlPAmY9J08DN9E+sRzA
Zlq0W5MOz3VJ7qpFRaUgK3gDugV9E5SVTIoO9PMJNIdsqnnlAJ7huD4l9yRPN233AjJ1wJ6HXW1D
2KWkG50+XT/tEq9yZleIIBZzirmWQzy7ovMPr5rfuOEeJgtkTx1JVd2pUmOoG0BnaFWZEJ+56H2Y
qpkCg9JZnXNk6dz4C1uiwKLjZ29KHYV7MVevLhxIoPl0sDOu2hkXAm5xbfa0pwVcGfqrP9k2ix9z
szeeaUGM38nigbEAdH5fupoYwVKZZuNDATC5R1Ec0z60RnPkfeLeuwkZgzSh8bFmer/hWjv6vLH6
TVzrk981Gd2wthnvmL0YT5PVxGD86toN9SLvrS7x9EVuOscVnagEHCVHm2AukTqmSFBfsCJ4ZIkL
p8OtlgxB39b49duMfvw6gA30jAO6LlFurhAjRDXUhEK3p5vYm3ZF/Wi3ruJ8S24CWEFNaW32ByeT
sP0bPerHuka0QZbGH5l1iGLrAS2cO5Ylmm9QTRHdSA/82qEHvD/SHxc9wIubWC2Um9fqp/ZtSMiL
k/DbKSue5sVs/bxguI8iX2+0bZJaz7n3YY4ohHGn9oWAJCujTE+gNRROXX8zZPFtZ6tYrmSnDe2H
CHWBJaIX2gJj3C2NgV0eRm1p3mie2bxMVQ8ydydzj4RNlmJOJXfAGpygJo7WV1wBQmSamMNgGQxJ
JUN/sAEDTWNVyVplQZi0nA+WVuOOD8m0M52t6qaUfh6oG+Q7oIcOgZpzH8ymafJKVgE9APisNvf+
7+u+9k9Xm+iPUOJB2QVEipAHEAKEWdOaanQnIK3KvRPf9L9piRfiNnH9Zt6OP6J5y6tNTgPt63XD
6+0o2oXiw8puAC9xgQw23cXsqhrPxFx/KKLPJnRIoNRZV5U/V2/j8qNXbb11IS4MQlFwZdaQCVRr
XqVPBWKOMi12KDncmVpxUxXu5JNmRv9OFtlbDbiq68OUrR+QbP9ZFdbPa0pWtKC4CKfC+FTM/VvP
UTy+bkM6lTaIMFGblGhil5GVJgU6VUJr6TdZNPpJkfra8rXonnrruW/TYJ4Ugb/My5ug7ICGBXqJ
L3qTRpoMtGY2PHB5a2V7pznm+fb6qBQmxKxY3bUjGoV1N4zT9IfXGy+N7i0+i6iigCNz84huUDvG
AYOSm+Ai7CKxeAZ0dzgm/J3Y/FgOGdtQ4vwyUsDpIm7p++sjk+7EVRkUrwtvrXien2mOJAa2/4B8
H40m9JV3c+BFbrIlLC02etfp2xiBVzBbUa2YU9lYUV1F6hTyfNguwpUW5XU0m5MFQcXl2JibiUFc
bd9kR/phkRpcJWg1R+oU47vskFqGTo8G3rAn092M5NayP44PQ4CxkqN5oEu4oGErXbtt8hkq0VZ1
q+WBp5KCk9xTIMaDNgIol9aUkjBRoF8g0GGIaTgM0x4y8/5k2NtyQtf3RzmFVmaBVYkW3K9gqP+j
XHPygl4fm0Y9jE4Y8divjPSoT8sRQMtcVWmVOCI0KSBcQrsa8KsizUBi15Ze6Z0d9qnj8873ZlXj
v+TAomwInXTgPBAyibqPDSC645KadmjZY1iT7NOoNZ+6/MOcQZgxeFSUcCCQdZnWmKys7xaQXITp
eLuitouPe+w1MAE9BhQJDfz3/HQmtVGserB2OJAgm/dV9/Lh03/2fXL+/TTOuGkv+L4+bqtvRZtt
2ybdum4DGvPed1vFU1u27qCvBiYGKHRsNMFcZzrZArZsK7RQEcXbXuHLLqWVsByopaHPBpg9/aI5
UVsAX+PxaIUQE9Efpmjxvrpl3vqdVQ83cQUXQ0enuXNLPAlIUeoo+hrevkJ2du/2Lm78hpT72nOm
O29UUtvJtiQyOWjOQRvQSkdyPtcA9dX6QjsrjEf3BWHawY6rKqBapGJWkThWlJvXHlq4pFUk4dxQ
kespj5zSCkkGTUdw69hoDG3wBDKSPTXT4PoWknkncOniKKPgBhif4J2W3Jt5MRdWaGqh2ZQBAd2q
a70u5j9sVRv1FsC1UFBEXf18VK5btlbMajs0vRdGC9/U7xf9NbPuKu22VwWEsrVCMgh7FXLTlz3i
nGWVU3u5HdrxOGy0lQfBTnpI0tX0H5qRkQ/7a0o44m4Ekjfw7sOFTC8Wf/YcVUQm3Q6g0ftTBb6M
KZDsG9yxwaEbcxc9qO6cBDnX52NKjXQ7DDa9W7tCFEdRatRbX6rQYcClJexBp8h7F0KJ8L+6GUR5
vM0QxlvuXVc+s/T9+g6UhDDIVyJwB2MFLhVr3aEn15aN5GiZta4dlmb522J8U9LyODTGZ8vtvs9j
+SmqwcRy3aZsg+BdDMJF6CnDurAbNRMIeq/AbgQH9qYuQsM8EFoqjpbMXaK5A7p95spVLT6Hyqgo
47G2LfCfPnDQoTlcceFLR2GBaRXIDgRgoj/u0SZEpphaITcDvdrVpp+o1Csk7wHU8/6aELxeaiQN
XVCvD3somMyF5msJDYb290AfhhJIxXjvTW/X18ZcK5fC6wr5HoRia58nUj/rbzrZEDzp276AZnsI
ZE73uEwDu0lY5uwtA5LBNkcB3XHQdLGki75ZBqe9bdy+fWiq2dywLP3FKZ/CDEzODttVAH7joR7R
PR9b8HcU0Mv1wR4BBvbrP1p2YHAUkd+E4hKqV8KGsiD40tBx/c3TVsMLkBw8ZM1QqlRhG6WbCpmh
P3Ul46ISYw1pCfQw/HVcp35aoJJkOY4KDCgdzSpYgXIPHntigGfqlanRurfCRf8ym/A61POH+ofZ
AEVvDPvrUycf0RqweuspEeNjM0cOUx8XK9SXR5ceJ1URWfZ9AAXwSkG/GYjKhKVpc1bEmokgSePJ
a5OND7mu6paRXaKnJlYXd7JjGQObp9ZGVpg15uJ7gwYVEThLhLDbeCiC6/Mly6WjowHs+iAtJ+hp
Ea5sQrQ8ipENDuM2djbVnAdE625ZWm7HnnzTcnKfFPXWLJPP/VJ+HKEDDhEddwKYPIHrE0bKl0Iz
xkaH7aprgqaZ2i1gGvCjljHu7HyuFZeDzMUhXQrVFLS7wFkLi8dtq+tyvlCU4w2/j8l+nE10ckz/
sAdxqCAci8z9SvxyvoBJVRKjdVoaOnUYaff50/Ulk21BCHqZa6Ie4sZio8RUE8ogRUpDa97XQami
95Z1LAAi9vf7wiwZS0szK8X3c4jw2b7VpEVYL7Pz6KaGla5QBbKvNb2vNrZuvbWRnuKZW0T+SJm2
qfUi3+dmwXY0A1ogQ7tuYEHo881pmvRp7ieUZqoou6nmyjvENXKHxOPu1ypnKrzJ+jNFx48SmLEm
n7DLxCpYDO2fGEbdsPeKTbYQH+p1HOyVkxvfWGjAu74oskMLEpn1MQPw1yX00kx1UFfOQBpUB8v7
PN8m+ZNJDteNSPYvCkJ4jiO5hftMzAiBjNEwuInyQpG/5OXomwOWRwWbUxkRDqUeZ/2Qp3gUmazY
W8t+HlDG8BQjkexhoKuxeREVokApotgKp3TNlqOE6OnDK2QLoOvMVLIlChtini6K0SveLKjWTWX0
EnfznZstr9cXRLLqGAaEHlesO5KNwlw5iR33VoO5ytmrWX7u6EtXfk4Ujx3pOMAg7SGHishMzMpp
TtOnIPrAOAbfhE6SgmpJ9nm8Q/FaBlAG+EzhAohRl1vcoXHCefLLOagcRVwpCfpARfT3+8Kbpjaq
kSNz4YQDr3YlLW6HdnyeyiIYCBpT3OU7+hu+oiVVYXadevH4Y2vh7YvHNNhKhLjPjFvTS1jthu24
LcpAPxZvWu2P7Qaioh/eBIg0/rMk7jMgJF1m5K0berX2xCLnJbL5IQYtQWqqAGWS/XZmSlgrSiKN
ZQVH235RgbvRDhaX+8mCxPr84/qgJLvizJKwakYJXZ8qhfec7SDhvqaqTklHgtc04kG8qy+qsXM5
1OikhyvrU/umBvWnTrd9Z99PsfYvG+HE0vpLTsKpCV3Z+rQ6zbb7XpaGP3jvrjUFYDDzSfszVVUH
pBN3Yk64Pd2IVUlpAfKXOyakStcHg8J3Shw0VMn/Tp3gdGw9KmZvhtOpssPs7MzxS66KAVSDEA5P
nM5pgycOLprxmXY/LEsRISmGIEKzcSMMlDFMEvdeJ/ubnlg+zVUwNllv3OlEiTCRom7cpp3BqkHa
CY83/mpZy1vqNndDZbzobvdiufUvHml7YidbCyyGlamSFZEPdK1pgBPxkiEth6R655oTBQDRe0hr
uo+9+CsfdcWDUWVmXc+TPR5njFhonwVWBLolmWe+W4aHoq+pOEpSMxbybivwgFzwDhvexE1X62mY
xF+q5BuPf+eJIiss9QvAkaxQAwM658LxSRktHTYA6ci0exu8+46NBrj0k5l/uu7fZJgGZJ3/GhJO
Ucb7boRWEg2juQnqdtq4brRph8daS3xz/hIXT11P/RZSqPOH9Tlw1yJe0JGdQs0L5bbz1XKYkfU8
ATixjO6X4phYm1TF3io9wCcmhA1hZoaTVB1MtI1vD3tWfzxowBCQTl4xj9jYwkVEchBzxzFikiSi
X3k6fDGJin5avkKISVYrq3SKME12y7hBctMJY/1rHENLT+N1t2lLkKY5SQs6D+it0vmxqLTjsHS7
CWwJ1/eIdC8i4Mb41jBCFIHIzQTPCzulYV/7tR04bzkAB5UiepCER3ic/DUizGTE9ZJqFoyMEDlB
1+zAf3SaVX6pOjo+a57efy+XeNymc9sB9x8tiie4tEwC/7QSDUAB4QKIkgOQZaYFp6ExOTesyvbo
MAk6tPEZZvMJbc37mc3vPE5/kqk9gurkKc2HG7cYwJ493BS9+/v6nMtebWheQ5cccDFrv+352RjH
eOmHKnLCRetjP2XdcBdXSRHqaTs/t8yz9rHJVUkdqVFgcVa1D3hGEcuigY1Xn/QMgMb8JiG30IlF
od2yDkuuuLpliw2ftnImoiB10b8MUuwyx49wQhPhFXR7OZq9rN5Py+F5GRZ9O5vVLjb6A5v+oWkO
CQm0liEjgfZsscAee26iN0uMG6L81lnvgBA7gJI73mFWBd4y13NqSYgc0yWqnXrWHKDH9yQCA0tw
fYfIKJgwFABbcUGgbV+M7PUoX5a8N5yQ5rzgfgHascCYG/ARJC3/vrD6M+78zDdrvd2OTM9voAme
3412y5/6cRiOXcrmQ50Qvpm12dnWufN0/RfKrsmTHyg+CByWao7ZY5Vnkt50FfIkZetz5x9c8KkV
wXGwzMg0UJWgQF+gFhwQVdpWOgpc8vDwaHuE6M75ScxbS48YwWUP3a9vrRXdRE71FkFO6vpkyc4e
PDxw7R5kXsAALpgBUtLRHERIHkj/i5aDmGh+aJzo3SjHN9JwVR+kdHue2BO2J+08u9MmdJzEix5E
RfUQ1f8Ao6EYDJLD0LS4JMjEK7szUY9wgEHapFHQ1rvR2WaVbza3RPWOkq7Sia31DjuJ/AYQ7s12
CX/JM9d3qu+OUW9MVbguuwihAYGjhow6vSjrWpmLXvgECU2NH6uI+VPZHOpU88mganKQDgeoQswd
smkXrPPF0o1zYY9AWJPpnc+oIC/0BdHo/vqmU5gRb3aoGqVT3cCMYc1hbSUH5Pq3xFEFmdK9BkKw
P1BCEH2ufz9ZnKTMpiYBv3hoRNOvOK/uzNxStGlJj8+JiXWkJybqrkSbaL2aQHLI3rjZVtPummnD
VSV3yR7A4qPiDjAF7i9P6BCECuw0ojTmhE4KnVmsfbtDybi2Xq+vjGQ8MLOi+h1cjxco9MQAh3XL
IfNYjPoR2QPLB8fbvTH3O8K6A1m4AmQnu03WTQ3tTHAgQeZEnECW6b3mVqsbNZ8t8wtn7/Gdky9B
TR32HOkxu+lyhm4rrwcRcWGERZHtIicF65+V69/7TC+O6HJSJS8lOxQ1XuwZJJMx4WJHuNn0NYdg
NiIF51aLvk4axC1QAfyHyUZ3zwrfXck6BBfPUgLVkw6c5wZ649Z2mv2i569LST9jFW5s1B2v25OE
P5BY/n97F1xIvHarJeVwjHGGEDJw+1X3bJPSzQzGmmTYNMvxukHJAcT7CszuaOkB8kpEfhVIoicd
nRCL0IC0fvn8v31emL+py2ip6/i83b9NNzr9l8+jcAFZE4BPUPw/P9tuWQ2NruHzBb31qod/6fND
3vLv99ezeOI7RoRLcxvh+/nRNHZ1srs+O7LVRvc9AB9r8RcUbeefn2tbSxHU2mGbF53fOm6QLO1X
NDluy3HYllClM9zMBpOOKjKSuapTw4Lb9UaIlk3mDAwIBG/GrN8MNvQpzffRjYLrQ5TtLwBXgCQF
LM+8uK6ycrQcgFts3PSfU/3JU1xTis+L19RYF+Vo1vh8qmcAbTm+/nG0Kt5aa6IXjg+uXVgipzW7
Ye5HElq0cTctkKV7G6JPCiuy9YB/XbtjV5I5Md/RsRgvD66R0Cz2+bIb64PZHuZU8ZCWWgFsH+jv
VTpaHIvh9qORD5UZciQGJkKPbmFCeltrAxSzVO55zQ4J1QUkroElxk1I1vv9fG+nAERPaGY3w3Ym
MRoDRkjJ0C91X32FUj3xc8eL/QYP5+vbTXaiUJkF8zGIgleV2nOrRWbFQJlOBMhzflsDpulydAyQ
9DsUksdNn1RvxEOmvs89FQWPbCcCbLc2o4HfC9v93DIazzJQksQk1Pv+Eyu822wpFDex7MZDQg7C
36u8ONDT5ybKZKpz5jISlu0B6kp+pAU9+3p9AmXLtkJNUTr3gNMSn47grQEswKuAcYqRVfCNsXgv
PFDKmaVT/jahnHXIQe4ZRBXEU65blo4OVzn2C+69i9ItOOBswnWcAaOdhm/cbabPLnfygJujSplX
auoPzgr1aDAvC7dSvjizSbXaCqOsuk/c4pAZ7CaqUkWmVrol/poRc/go4E8NZw3MFPu63GRcEZzI
h4F9gF4cD3A04YgZKW2rycH3l+a+nm/66LtrvP7DokDLFe80NB0ALHy+5VytTNoKtdVwqJrPtjUe
vCT6Wffu/2bmDwTn5J5dUOeKxsYhuMdJHVQm83YzbnwkLZijeA5IJ+3viP7kVE9MMUfvF1a6JOTA
WdgMKabEp47C064zLzo/oOX+f9r+1F1OjLRIXyf6HANZnTi16eMFqh0KWlnbue2zjV4AxjMSJfJK
NjTk6PAsRGs2pFoE/7BAumCFp1uhXmw168Di+zRTpFSkJoDYgQVc6MBEne8H3s+JNRU64MtL/jZG
9QPJi60NUbCPbzsA3/8zs95kJ/PnGHHB7IpY4awV9acssZLALgrt67gYvcrUmj4R1wr9vMjgwKWi
P0FIr0yGXhDCYjuElKjlD4k17No0aTc1tfPeT+K0uiuWed5VZV0Fbhs5G861adNCIxMHewbeOeuy
Qwd5zu0UG3bvj9DM3bf9VG3MSm9vXIi1+anTjf5C++TGqeqnFK3Zj3raZNAEsqNDjG6jnQ7m0GCu
emifo51kdgy498Z5dxJ3jFG87vRnxCK5741jvxmZGf/SChMA1Er/Zmu69obHornV2NzetfOEOBj1
Q7TnW+gRRu7cgKiiTl7sKDb8NGFJYJVDd2zsKtnpQ6TKV0ncHnD7mFHUJQAsEt/0WmbGWUwBAOTG
dg5Acn59b0iiGHweXQug4rLg+gSX1IAuHti7yQ7r9k5nT1V12zaHpFC1EEtHgcAFsr5I51w8szNe
g5UrJnaYkw10iLiueOmtJ0XYdqucGpDEiP0BvBW2+FC3aVaPrR0W/IF2rws65BNFcCw1gdQPHsGA
D1w0Jc8xL8wpKuywYz/q0d6AyzowFoURyXLA06HLACBFjEWMe6o6mVqrA17e072AEHBsaQ26XcE9
kXn/cN+dmhKmjMXMqr2R2WHsgUjkvkGCQUWxLHPcyLUCOQjeBHQdC5srT70lzSmu1Gro7tbUMa+i
GCpx9mM5uNautFXkkJJttkqroYCng9vngrOkt7q47TWLhMC0fad03gHl9XT9wEi2wZkJYdq8JI6G
IScIGw0jmA372ZuMQ1NOx+tmZJHjSpXuguQHGo4Xt0+VTVrZUwKa4OJzZ/CbpVn2TmEBiM940IFA
z88zFSRfOn3wbUiGWt5KMXh+USxabGZDgnjfKZ6h2GL3irmTfN9Dle0PCTyeFGKxDdq7dtY7nISz
g25IN/GbKFHsaskBwqthrd9Cy8nDrXc+hGqKeq2aEJBAof49Njv9pScF3xZcs7bWaDiKp6Z0RKhk
AqSAx9mF1N7YtcPUD+iroiTdRqYd1IPimSId0ImF9RecXN6jli/emMNCz6Ln0vYOvcZum37Z0L5U
hcDS0UBVA1wxeNOiPfzclqdV/bKGxiEd/Jpq2/8j7cp6JNWZ5S9CArO/ArX1NlU93T3LC5rtYBaD
zW5+/Q1GuuercqFC3Ueah5FaIst22k5nRkbEtrG97dYLuwf3/r8W1CAesnfIkRA8S2QW/0gcwH3H
gX/xRpxyHzCEtmwArxFtX/XFQoVrqIs4No9Dy/9osUEDbzJpwEi9ZmmeFPXqwVH9ryVlgTh6TSci
4XHa1zbbWG+zsoEbdlkEquhJvh8RAw6jWdcA5WpUVucT98wboFmNvpkJobDVtG9Wlm88VgJV7q1c
p+6SJ8yqM0BbQFj+ivLDIlPdps5Aju2oF4HUGQDGFrPRndl0x7S17aisOj3wm8l8NtOme7H1UQYm
AvI2cOpsDGLHFUhit5r3oGV5us/SWZIEYk1bYrfj18IbHRD3Nt6Dyevm4Hha9QKiyzw0kph/xuLl
92zCAWuBNzqUpqD7to/B0xJLxrYktsr7OEcRL3A5eHdcajl7Vrf1J7A8Ffd+EtNI5vup7Q41GjC9
JPKKCHQAuwTadCOU97RwTOKodLz7LBHWI6I2ZKEZryMd3DfPFBKUYaXp9b3h9fbJbrzkHwSq3sb2
s2ZbZ8O0raWXbsu+atBHqQ8hHxCedo5IQwRA7j+yctPArzISEN5pkWU148aMvWILaHP67OZasi+M
tti0vT6tLNzSaWG7M64ACULdseZr5cw/LDFlAu1FaGkA8PxZJFGZbaLbO2vRBHoNPAOpVjBXzX8/
M9HENbWgumUfnXjjQoQzxU3Bsl89/3HbztK+At3Hv3YUV3d5nVD0TthHmr1SvqHNBoKJeTaE6QiF
Vt4inb+WZVs6nc5NKrMHkIRZVaApOPrDFhBBZ9oma9Kfy7Pn6ehaBQUh8k6Xsyds5J1Gv0cUqeNh
kgokp6m5n4bsm2at0TMvbeKZ8Au1YdzngNFd2tJ4Jfu+yXDYkjtS/0lKvvIwXzOgXLbFwMw25zCg
D1F858jtbQ9Y/DwS+ch6osvhqlO/dyzOElKZQNKKfzqz/9RVa2QACxHqLCoJJXd4Mjx69ogzZ54E
M0afGwTP1XgPum+uu/uqfJX1SdPXQJNLrU8wBs0EsILO7anKdFW9hMRKwZAsIe0GofELeH62IH/b
AXaxN7r+UwZ1bsthSQhs1MvtufwbMKrXFFBXjgMJVWS4VBHIsW1yQPQQt5oir8Omtu5b6u0ILsYM
YutTk9uBkXO0SXraNzLaTkD9ZIf3+hiwBLQPK79mdr2rX4OuH/SVgJERAcflvBPadXTCDXF08rsa
+KrYFgFPfvpmG8UQESNGHlH+mOo/b9td2uDW3Bc4x7hzDu7SrFYx2xCGJEfm3ZPpkLR3Tb9yQy85
7bkJ5XjkvcEnexgJuKte28ciXQkH1z6vTNyEoE+YPi5m2n013a/vz7Gicvm/+VEOQFtwo0dXLjmS
N3tsIycxo9sLsPbzlePPtLpCyhYG2Lh3dBHgxbFyJi0dsBbe6AiToLfqqc3RRpX7lgYsPHADnRMM
KbN2rTSgX6Nr4HL02g+wtc+AUbDK4slkgBvg0qUEc6e6nAhBGcGO6CSxXfSwzze3521pVMBzzCod
yASBhOfSCktw5XLU1Y6pUQa18ex5j6z8nucv/82MsjyxFNNoSpjpDeB4ybPpPo14aRoJXTkAls5d
8DXMIjJomr+6BkG4XLo05eSYQXRXCiDKOgNqWmDtqyacBLG9uz2wJb9DsxEehOhlQ/enMrA8qZjh
c/jdSMIhzQILx91/svC3L/zsJmG15nZS6uRo95/H9hUw8o98H+VtUMb5IDFR/MyzrRTBg4mdU7bR
aKdPTZatJPOXsLm4nAi6yyxwI11RoIF/tGk70RhHmTr2Szz6ycatKv21GOshqriTvxm260Q6t/hL
r8nkUHIiw4x0ccQYkqM1TevXUuj+I9gd09fbE7DkMkjsoSsNL1PETsoE1FNvJkM2GUdq5rvUZ16k
k+6RxPUYZJzdt/Vq0XXJaXBZ4oJC1xCUOBWnQUo4l8CWwmnQMrRtu/3tAS1+flarmfkCZtGAyz3t
MTAjaDXFHVgC+O/+pPnaWbg0ZWBOxe935r5glbiRuX5rpW5Mjtp4zKrvRuKFHLDuybrrhg8wa6Nn
8H+2yOVoJHMb7ugJRkNDaLTsC5avzNdy/HRmQqnI1EM5SoDXybH2JoasaFU9aoLEmDubgD1M6lu7
Lct9lUkO+Ae6yA2z+gCXNCjK/43fVYgEQMyZRGHAPua6AYm0dDOUK2fwvOxqaIQdCPEzvLyBlJoX
9ewgIQb2eWVOeIRARNWqnmdkM6SVb/ve33Dvygrw7qixgz8KicZLK83oioJ54C0whtL51JbuEIwg
ArADok0dD+yh+5X0vNxPsT4FTDpJmA7ZXW4/DqYFLvChsOLQEcx+SnwNnJykj60QqapaBJU0MhyC
zPzUoAa9AaslajypbDY5WCbaIDaQvcBh4fySuksPE+1xZ0qZp1s5Os5XroNbN2G+DG1LVpveFOSZ
91kfJITXQ+BW8ZOPs5t3PEySndbuClfv/lDJsxOZ0t/ErpM3Whrlxu7HMqy4WQVeIYt7HHd5MEzV
sCXj1Ac+tsVej7Pi5+15XdrTaDOemd6A70OgfzmtZtG5bcVz55i1d55/h2zI7e8vOQe6J8hcoUbB
Q/1+1hvDWFp438d4rNSNBhCpc8ggI3/bzOIwzszMfz/zwcKozDa14YO6CDsr6vnKy25tGMrRN5E6
T0qC79vkAXoINjl1a4SnswNfOrgB3AMaO3CNoRdOxXkb2tgORQGqkcJM3IPfAadCgeqUE5gDitYb
79Nx6KKaD/bm9txdjw2GQQQCgom5F1glMi/s0TNApmyDfgTPGmjHO9kGh+5tI9cLdGlEWaCpYEAQ
FzCS1TvGwsRbWaC17ysL5KWcmfH8ff2fvv6cN59v//yFXqv59yPNjFw98pnq1Wo7hcAEZjZK+v2u
0q1wEFoQ1y5C9KZ9YIO5I6OlB+Bjh6Z7X/7UprXa1HVEDctockfi1p1LVMoxC9IOrcsGxzrqNT+Y
eDJAo55t65J9jkW74hLXs4mmNcTtSMEg+Y2CzuV2IjqQWxN3raNjbbn4HK+1vF+P5fL75PL7bjWM
ueWCwYXKB/xDfrEkWz+Nbi/a2iiUs41ak2W28yiYE5bP3Ro4+HrfzIPA5YpsABC0rjKIEcBWgDcx
iKkNkP5oy1cqVnbNogl7ZrVCkAtIm+LVLOv8QcCxjnJK7KAgY4EWNxnpJt3dnqrFBQEzKsBlQGvi
fXi5IBrHM8YGdu7ogzX12SzsdNsPcfZjSpLkRdTTB8i6EBcDGQpJdviYGpVARGBsmaxxnsYv9qM5
fLs9nMWVP/u84r+m3eq9N+LzhhEY92StEr34ecQhADnMaT5PiUWsSfqVbVX2ERB8q95na51Fy99H
/xYUcT0wiyqOS5ySo0KES1PeVRpwksmfD0wPGKP///uz/bPbsiGy1LUW37fRVf7oVys1xkWvPfu8
4kyt3pKhnu/8/osnA1vfFWsEQksWQG6IwwlpaYQvylmI4KyJpwlbj3sHbuxMnu86zlf2xNIqnBtR
VjmLpZ3YJow45b0I83EldbU4hplgehb+Bteu8nnUgWLqOdw+mt4nUj00JJTW5v3rPCNYQI6MEjZs
Xa6z3nDwoQ6ejffHATFt9ZERzFoB0HlH1l6F4sQgQgLolTtHvYxk+ppWT9P4gbhupijAKTs3gqvV
cUgn2NKwEJ5CBarfWq1Xb4ahrva352np9EPgMwOWQQN6hV3AG57h4vXBWZZAMECz6CNY8HZ60j0A
bxt9wBawc0iOIbuNfN/lmpijhLof0HVHrffqENzC7C414no3FT0wYsSk5um2wWs3BhQa8gBIkxLI
/FnKXhnSHOofU2se2+aQevu1S/bajWek9exfGNI1ixQo+qnFaGUdR3MIoewQZYmx9ae1ys2culCj
4zMzandVynSQVk4cEYNWtO5O2DE7moNRvo20JMckJTlQc0WbHqaKSzDhj/T1A9OI0rwOKR5AlFUB
voZpFDxfAALEyOOUY1g2csUzFhfqzIIST/RaT5Excs0jfZHpviCH/zYA5VKJ2/8fQDZlwcjDolyj
kZ496WqNzgYwD/DsWqk4IMn65AACRGhYiK3R4DG9t35AIfrdxwKcDkGRN/PUzVHqpSUuq5yWPd5K
tv/TO1Dj++2pWsgr4vtIwiArD7rZ60IeQ1H6L6NtTF669g3MpeirB/1m4CQsZFKiH2sKUpTzM5R2
e2PbOTR4yt6focWv+IvvBgXQzMRxOUombSlqitLr9Ku0EFw+3x7lkr+h7Qh1dzCJoA1XmcTEFymL
u9I+jvpRy74Y7wfnoLowNywA2IZLTr198qFxswaXx3FA3hVEISv+PN+PireBNAZ4Z9ubYySVq7AS
NoRTXaiXpsjsFObPaa99R3dNUFiQxOrX8v8LxxyIqNGTjJcX8iTqRaTVpV2QXPggAo0jHu9Kj2+H
WHu/X2OqUF+Y71OENsrloEtugfAL4gwmCEBRVhjenw0EpwqgjTiuQa2Ch+SlSwlqmLyrNHZi4u2X
FC+3PWphkmYk6Iz3IQSkmUpI0wJqaOalLE8mOkb6qDS/+/2KiQWnvTAx3xPnZwxjWWIPMGFvNdwA
9Qrbx8IRBvD8DCWE5+J1oiyA15bgRPc6dvLS/gDFitAyjiAqRHo/1Kft7dlas6Wc98WYQv5S79lJ
o5uUYDih9sOFyKX5+badpdzFxaCUk98AUa5mtC07ddUvbKmgQS+rKR5Tmdw56H5JCuDMeslneFPQ
9P4apfbCkqFbHZtmTjKiM0o9xkYJGH/SsJNrf+KB260s2fLwzr6veN1oZazibc1Outja8SvxHmwB
aqT9rJXX0gO3Nnb6aCUrj5zFUaHH428NFVGB4oh4nAARhq6EEx3u+MYVK59fdI4ZRkuAacMjc95q
Z37uG6nZkaxkp0x77J0JFYqXrEMbPuT2xuTdCAB0WuARDowhCEnB4X5pq64MwZMChE5sDPVOD2za
rZxrCwcDblHkkxB+ArKv4qrrGtDXdPSwkcBSZLSPNVImmvXttp8vGcGzeC4PzHJIljKMQq/7Adpb
xYn2YWaEeRpNa1famonZKc5Whad2LTOQvp7AABplwys0H2qUIG6P4/o1Ar2Hs3EoS58LvWSCYRxx
EdleAGCm3WwRXN+2suRg51bmX3E2FOGxMY+lVUDUtwur/Hcz+ihZ/EqzneOtLMziDj23pZwAuvQF
11LY8iaBdhd9owEpCY2WQPb8D+3ktvW6HyQRUeLLo1agTeW/jVU5IVzw2/hW5hQn2aRhjnRN3T7w
epeIvZWtHOqLi2dZnuvN+g6oU11Oa5GiR5MMWLzRApDTfKrdcDC2trNiZun0ARf1/5tRYzeGgoeB
CgEckZLAz0TQkpXa+qKr2wiCQd/6t056OZCUaJRRQTBn4/cW3DnS+0nWuqsXJ+vMxvz3Mx80md/m
LVCyp5JGqRtmKKmBVmvtglgYiatDdQbPNgAYr/pmzUZUoAUvilMPPKELFdpyevHpu3MhCKHPjCgn
AxhbdB3tsQUakp7y9PdI7qo1YP1COfnShnIwlMhoAsiAcIS3O8d90P0AcVZjbClgvP69535r1qiO
l3YuhgUIHmS/wbKgsmLVhVnWueDwM1RCQeJQxXdtcl+iSNk5Px33W6vvNT3S6eb2hp13iRLbX5hV
QqOs0DI3TmC2AfxpgoejFDqGRAZDt2kJGtvWwvsFT8RTApHr/HzFDaLcHbnt5wby7PmJFBHOCECv
syl01hQ2F54sF1YUJ2k9njaxdPIT8vdEHlzr0Aw/ap9HKbiCmunn7Ulc9HuUdXXwqYEeQy3i9K5T
iyrT8lNJ/jH0V6N6GqqVyGHNhLJO5VAZhV3BRFVvu/RXxjb6ml7doiucjUJZGWB1Gla42Fh4cuyN
8ruVvfkQx+D9b7v8UmR3ZbwSea2NSVmkUXo9GjSz4qRX7obzH01zKPVh5UZaNAK5LaBo5tKOyvig
GX0vY2/E6Wrfl/GuR+mwdD8ykDMbykBY0TR52004XYsQnTdtFUHD6f0uhqcqXhfg9sBAlNuuNPLU
AwgjP430uSjBVfN5eD/+HAlZJCfQGYVE8BXwFnRXBLpeXX7yNRA4HIjYV/2neFxD0s+ToZ44QBwh
GYI06dx4fHkVaXnSA+PS5ye7D0W/Z/rzB2bq7PvKVZf7fG4lm78/funpN63647UrSNslnzofghJl
pYQN9pDJHK/VKOueWBp9gF8fi3E2CiWQchrIQ1RsyE9Ts0l8IzDzQ5uuncUL40Cqf1YKQtL9ujZo
OtJgQJOIU+mBQkvqEffuBVkDJCxZQdnFmwk7AC5XbzbmdE4S2404Ge2dMPaWOEi6sgEXLhUEaH+R
FaaDHJVydPVazCFH0NRw3T4yrX2OFpo6/U3l7rZvLdrxUUkFTH+GYSkLT7VBjFWJFgDLr4NW+oGX
dpC9kEGjfb1taWnSoBYHIAT4xzyoLF7uEtRVWRZ3en0SZR7x7EcK2H1bkpXDcSnQAePr/8woEyfG
kni0HTAgg0c0y9C6XIGopg8Tc5PLbs+oFwzCDKT48t/GpxyZstaGSWpTfSqmPBycJ2aRoFxLxC9O
IojiwE6GW/lKcMkVduJUE5ar7se7Ph120/ga1++PR/HORm1ulvAEl4tyMlttyz3LaetT9abryLqc
YnQ+3Z6shSMTyg7I685pA4QXitsBN2L6owv3HnJ58O0iQtvbSnyxZkI5bxAtmV3qw4TBQNmdjL8J
sHe3R7GwGqj6+SiF4woD6FTxtSklHfM4FSeZFfu6YU9Eiq3lraWL/qajlQvmwo7iWkVBgDbEi+pU
FLm8A9D8d927IF2rmPmQu6lxAFiFhECxuRtpD3GQx6732FruH7PX7ZNIdHvP6dC/TgmIMjOthG6g
sLLN4Lh/NJ51UImBEEGt8/7emlhxqK3kT9YhqTdZ2osjhBU2ZlaGzei9pX2PM9W1Pk96Zu404fp7
7mvxy1Tp5NFLaPFmGWUaOo1PgsGWaHCRJA3NDhw2rojjwKj1FAmWzg9Lf6r21CnrraDlAHosz9pL
JiZ0GtpjiMAg2ROHmxGKDBVkBVL6UmV5c5gY0UM6GNabbxXtBhwf7gtwiA0eNXr3pRdlF8aO020S
Wvv4q69/omC2vvcMDgJyz0i++HrioEtRDnlgoc0K4Or5v0lmFZsq3dDqDpJj+R36aWxwTPndp7qy
yru8EGDXgLxRMLoZklwj0Xadbjcbs9a6UJYEBH+FAOlMZ3mb2z62cEBjB/oeSlYoHYBK8fLYNEQ7
VlzQ6uRW3/r8UzONgcCraS1UXjOjnM4jB19yzpJqvp0ZC2j+SAF2r7a3B/M3j6Z6Mp4xiJWAVJw1
pC9HI2mSaPCS6sSsyd3HVg5NP5Stw1KUWWCbo7ab7FSLiCgBzu1FGnhkZMGYOsZd69TtKWtZujfb
Ln1gUFYJO6pP96PT5psJkhfPLTOzcOSmFaZSB97R7OqIJG0RVl4zvo6t7e/KdJgCIgRWUvAfvE3/
9F2Z7YbR7zaaDt7ERHhJWPu2iHQbqnVcohqMKpEXFIyUoYEnU2CQ4WTFrQzKsvaChvV0JS09z4I6
S+fnynzunOU2nKTMJui/i5PI/pTJJgN5iw7qWT4cqL8WMS28K5FY/StZidP4CpyYuI2hiyzmJwIU
iSNPQvtiosgL0odD5j8Y7ye2AgU4AAWgFDEXuN24b00pCn7VKasRaRrpU9auMQAtHPwwAUgGyMAQ
cV4B36YCooNuzk+DmHq0tmbati0zL1px5YU1wuNlJt5wsTfVGyyr0yoFELw61YcsecBU/bfPK7eX
bGjCx1TD5+0fD3758/bXl3Y7yiooRQJVPT9aLh2MpobW6R04u5OmhQSNW7EAZLd1UMXaA3KQK1O1
5M4Q9EN7PbhREDko7mzhikm1gcJalSEjs8/rJGh1RBVZqLVrFaNlY6C5Q13XBUxQuZOttDSboi74
qRRQp3+1EfwnPhooRB003qoKylznVncqMLX/WlNuZs0bE09zYG1APzyNpyDRotb75olT4nwW7Fui
N0HPftxevaUti+67+f0xL56anDHoAOaBwa9OVgmFn/5QdyyILS1sx3067phTh7ftLYU5Z1eQGg/K
mLiTIePy1EzJRpMPYwyUxlpz8ooRFZbRJnXbaSOM0Ea/t5LsMGjGo4intWaQBc1SUMygNRidBcCA
XMly8jxhiVG45Qk8GSBLYCndcQl+3Cp1QD00xnJ4MvLK24hO/5b1OQut2DnpNCuiAWzTgVGW2gFt
YzRipfcZmY08MrskizTQa9/3SffqFtVaDWJBbOfyN8/7+exCMAhrbIPZ5Qk53F3ZaV/8lt7Hwvji
a+m2NvuwrGXgW+MefVYPWQx+hmnt5bF0qp5Pm3pz+3HepBmmTZ++adqdGa8J/a4ZUE48u0fMR+cx
dm+2G4j8A06Mlyee7XhUX3MMAenIWo7g9FSJMrKnR86eO9i5vVMWx3BmRDkO6swDjEyHkYyF0gnp
GsxraZOcD0I5SdOKV00xD8LywmyKJAvJGtPr0vl5bkJxtaqTnofO/fLEhu9Zd7AMsenEg0WrLfr3
VtZkoU8fS3E2X4pTeT7TiQ8p+JMlvzfafQwq4Vx7K8c52H6t/E+6XW0b659ed7fgX82SlXB06Ro8
N6+43EgqsIzHMD8AzGzukREu8mgaVh6ii1ZALwMBbkCNrlCbQ1HFohi88jQVaB8NDb7Lu8B2N7dd
b9E1wPSFOx2K91et4CByT8jYYfs0bAPCaV9sq2YlL7Do3WcmlOmapsqzOs/BEe2+5v033135/tJE
eQimQJRgmeBaUfIONOcNQEZNdbLTT9a4M8Np3NXZCg3lkn8D9AVYMJqGkEFXQh+fFgkUuDAI7n3q
p/sYguVZ9VYkL2PPVtx76Z5G8tlC5RAUelddN1ZHzNLKcU+7c328SqJRf0mGu0b+qto9s7/fdoC/
v1yNRZCLwJUGymwkQJXNJKY0B1kSvLmI2z5wBk6AZSjteo/fxoNiRG8jtcEhOpUl3Y6m10R4Dww7
NowOCCO1Yu9rnhFAXyXdegOjd47ZFdvc9ooQTT5FqFGO0lmnC/7ScHv4bDiIBrLMd58aW5TPeiNe
wOaZQ+ut/WnLonthReq+lI6TRUjJjYfRQJk2tZsSek+VV0Vd4g+/6jRrw1IX8U46cROMbV8FNZ/K
F0aG5v15erwsZmViPD9m1I15eYuaRSsTWXf6sRzfYvaNoS3m9hJc78FLA8rxX6WGx6cUBjy5G5w+
AveS3ubRR4zgIgPxEbK2jvJSJ17GJqf19aO0ykhMbThpz1azYuR6KyKsBBEn2vrwTAPZ2+VUAYPu
tETrxAmrEkJKVJavjf8aW2sCXddHCp4gaNmexWn0Wbzg0o5OWtprcIJT5YXotAIl6nsn6/L78zjP
Aif0obV0LPF9YgeTt/XHjV+++6UGE4CQ4eBCAh2c5ZcmRjsrc82P0xNt3ahp/YC+v1cCZzqwYuDU
xt4Gl8ulBeZwnVqiTE/CuwfGpiyjnL0bsXFpQjna+0TLAchl6anvQD0b5vYmeT989NKEcrpLqDm0
JsUonAbctSApXHHZJVc6myVPgSRXKfJIlVOkJ6v4J0EKy1/T7bze3RcDULsvRlc6tZ9gADL94nC0
itahvgZOX7OhbG5PcHS9FbDRiVCXu8K8s9ZiyAVRlnkc2HJQZAF5jLrnZCYp14RGkVHskVcCdjPf
C+cxKw9d/MqQSG7NA/G/d/RP5/zW/D9luqfdNq+b7fv35vnvUPamb/ZNXBoxPU0k6sgW3TLOWgF4
aTpdhJAgEUEG9YrTX4v7QfI2S0/eEJnOro8/19nu/aM4N6Fsf7fuezfPaYp3Ragnh67dA2Fw28TC
YQzwzv9GoRySMbWaGtwZ6Sl1vxrg5y73rgid97PGIEI5s6IsB24DIwHWFnMVb5phL/QPLDeCEsSm
uLSuJQjQYS+zJDdBu6wfRLbh5a5Zw8gsHQHnJpS1MDOv7ZuCwLPbABUHr9zfXojF77uIThE3ekj6
KLdioxm5AFMkRXIn0PSwWXujLi702feV3++bwNf3FN/v/KeEQbnwCbSxck06ZnFTnFlR3KlERSWt
0ax/sostye4h4UK80+2JWhuI4kuDRLK+Zi4W4qsH3Swv9AG2GVaMzBfGZbwLhz0bh3ItDh66kFoI
2p4GWm5Fqwc51wLP/tFZm849OfqxqJ5vD2tt/ZVb0h6pAb5MzNwot7EL2dDov31fuSJ7E1wyzjh/
3ww9E3RxK7f8yu9XO6e1tIRSpYvv11XQ/CnWerjWPq88rcw2c+s6w4IAdSe+Oj//0+TYytVI8tb0
cNbSU9ve2WLbr+WfFn0WbTpo0UF/CzpQLqOsdmg8V5qSnvIptMWOpU9pF5Tmlw+M4syK4kLjQN2B
1DgFcy+02T72V1xocXOffV9xoQYy2VXigty+mQ79MWOHcdjcHsHKPKlxVleBkbYZMIJBv/MmwL+D
foDQ99fbVhbGMRc7EeziWTDnHC5XQ7Q5dJXGJDmhQCCguMd3Y7tSZVtwV4L6APKByAXgWagshezb
1OK0044UhWnf/S30cXt7EAtThVYgkGnh8+BfVB+cuhXrOR4PSJcPJkh67/3sszvsWbeGpph/qXIS
XtiZR3r2yjFMzetLZsXHQvsOaEWo+SfiV5Hjp6hyfifVysTNO+GWOeUCIV4yEj+BOd38yrJjTHeS
fcuth8yU736+QeEAUJSZGX6BmTkWAvoZeawfbWcPVia3fGq7lQ1z7QWzCaTNZha466STk+DVMJil
cSxJ6CbWpqVrEeKKBbWyMXlF1rC/FtJvIFse1tJy11tlFhcDIAFUTAtkeUZbp1pZjiCyS5xtl9vP
nMm9VvW72858veowY1mEeHg+AE2p7Eie2fo05a1xrJxyH7N2p9X8txGLzSCdT6LpVvbO4qg8FHHR
nbnAgDfxUTLZYFRM6+/sNA68Ug90/dftQV3vHGRsdFTwQGkPqkH1LWSbAvKfFLFCTcf7TAzPjVsX
yJBNv4YY6Npp+uzR96c5YZM4f9dqZjdUokhKex+82oUOrR1OgylnPyROH1MM+9rM18pdS84HYpZ/
s0WKsdw0azurqHH0m0M7fUKEdHsCF78PNVGCYv4C7bLt9LaBSrhxzK3PafqrQGHitoElPwCwHqQH
YEIEYYoyANslwmw8Wz/SFBp9XkydHdT2oPTUm+9vjMHCzLlhEHG7UF+fd8DZMSqGAYywGubKchqo
tIOVbU1QeHG2ziwoVw7wniSZhAd30/lnmlWfbaNYy3Iai0bAxAPoA8DVV9BRUx+GXGtdzJiTgVQv
ww1A9QchmlcNUquuMVlhUjd/wD3KA0rTfe9Ue6BNgwaNBI54v+YO+DVnOR800cwcEsqxQdKu17ux
J0fbDMWbZhwb4wiU120nWRryTKw8U66AUOTqopXS7TsIOBwzk7K9N9osEtx9v7o1hgKOOQjooj8L
jU2X/pH7A8ihGx1dvWgDS15w5X5gM50bUObK41BbwXFlHN3sIR3v1+CKi7N09vuVCLqGkG5eS5CK
TnEw0Kj68oFFOPu8slMBtrH7SsfnNXffQ8taX/n+dTSF6YcSBCQuwLxpqrCHjo9lzjo0VXMrbMWu
8T/5xgN5fxrk0ooySbEAZpCUJg5MkQHPl0b/3J6lhVo+uqEILmvko4C7vqpyaXaGmCPVjyn7Yhuf
SyffUfD+kyeSVg9zc6vdxlFfjGE1feqHd78A51YsyJWZIHAywYBx6cJVO/GaCm86el4ZpUkZ7W+P
bilIAOuFDZJoFx0qao4U+NKKF8Y0HfOxgtwNGgTr0Nby7m1EgLLtiV4ebFP2KwHpkmfguDbmIFFH
tKg8ekoASpvOQN1lKCENCuL86dFuUP2qWru7Q7GvW6khLtlDIVdH/RDUP1cUd6nMqVknjY6zzNmx
1ts35aFwtlm8MptLG/bcjuKLYFhmdiXFPK7465TX+7qSb+9fMHAk4Rq1ZvlMNQASeexABUdO4Nis
djbNHm09ZoHVj48QBLyHHN37c1wzTeT/DM5ze3bJFtTIqKfDYNl8tfu7yhERly+9NXzgLAVw1sao
bNyBunoaES0WA+jjjgSgAuCN9amKbk/d0ur4QE6iLR1cJbo5//1sJOYkOQp+EnmmFByyfEdBvH7b
wkLsA3wSym+4OsFfpbZIpTxNE3ua/XrgIeR9OKT9svznfzKi3mogPqrdjMJINRgjxP+sDWcuAApk
jYRyeTSIeHE0IMxSYYCZM8Y5m8uvfrtvtN9xe18PL7fHsrAkuJmR6wdg2ockoxJf5aAiTV0thxio
9TXx/xTvzxHNfLfe38cWuLLVK6gy2qnWNDKBYPqxbr5C0TmnNkh9nm8PY2GmEC6hoQD89/N1p/hu
L4RRSU2bjmkT5O0nEAXb7+73wkAgXUkg245eEjXUberElsgVTUdz5JuUDY/tGG9EnX99/0DA74VL
DskcANiViIkbteVBPUg/TtqjPjWhO2VhzVdgIwuLDn5LALtQogC0WCWLr8ZyMtsJd1pcPenyqfjz
gTFAuPgvZdRM33W5zR3NzxPqZdjmnG61uofqov8KpuiVs35pzedOWwcLg6e8ShIrBxdg0m6Aa/Vk
J7V+m/P2a0rzlWr1UvjhWJDwQicehJqBFrocjlt7ee2UCc5f34+DmGgyNIv0ANTGNm/MNmgzui8T
4+Dw6aGsq1818RvwSCSfb8/qQqCAnwEPxIzi5ahe2aNDJSA62XQs+nE7FPRJs9lblzlfzJgifS9X
HHGhGR1KiX85isG7CUEBZRV7EOzGYMmbjmhzJNsJdGO/u9rvof7p6xEVY7+RPvBZo6MVX+sOvP9V
bA0ARLsQqLk98oXgAS+IuX8LxzpYYJUFSGqv1rX5lyTgM6mhxS1jHyTgeehmK5t8oRcOg4ba6V/u
X3QpzT53dkNJGz1DTWFPR+JU3SNN8i+5NiYVcg4d3RUO6AYKzXTu9NpqwjZ2vKjT3A88ebHx8aQG
rAtU4epZ5sQFd1lnTMexoRvT46fWdN8NsJtVMP9nQrmIyyEry8Y0pyNSAoEzPlq+FtVJHmbJGmBx
6aiZnx9oWzbAdqum8ujkQ3LRKKajb4bJGBRrPdFL35/liv5ujGumsHyABNj/kfZtzZHiSre/iAgQ
IOAVqCpfyjZ2u8fteSHa3TNcBIibxOXXn0Wf/e2uUhFFuPdMzDxMx5AlKTOVystaDhiDoyGQyaOj
b8TJy/V3nrgFIS1A8JcBDIDDqs9kL8cbWZJsioyiRlfY31mh7xrjS5kk4Ih7MeTz5zUd3mzZp1+e
TbE5MjupV8XtFN0T520faMnb57+/DPnCgaAma/xC4jtRb9FYqP+xfor6mwT8PenjTB6zdH9dyMqR
QLsIbhgLWHdI2p3bEB5xo9PIyY48MLW85u3XP/k8bHO56hHsqXtkJYKCBdqOqvLvyr7NkLK/LmDl
zPH7fwtY/vxkkzANAZrACgLgCg4tabEKGXruK7ElSKebQJIkvC5xdcdslNCW2ALlNHIuMWXuMOlZ
AeRYYJMlh3Ljul+5KJFBA7KisVg93pnnn+8H2VZd2zsRB6Uc7OS5yv9gAacSlC1jspa0szsnquaf
DMWazHQ2DmVrDcqDVWQJ6bAIJxLxzjB2eht2G7axLgHdpwA+wN8qWJ8ZmzYHNoITpd0dUrOcHUn8
+YsMB/FbxPITTjRLA/fN1CHzhnZKzy+1xRta7O/q6+e16VSK8l60Cxf0nDMWkuk3TnEgW90Qi7oo
PhFoAQTIiRhIQ3eK8n2P8gpdp4UT2el3iunP8VBn3633dv58fxqqGagmIFGxlBvUYWGjEqDxqbgT
zcV7p/3j1Z9PSpx9fzHLk+OoG2FQ+FsHILMyGPRdh2bK2PpZb7Gyrm/Y73Uox953I8EUMNYxGMAe
uQH9qMX28QfmJ68f/EqchPUskxogQcLIu+J4iWdrExI+NNLsj0LD8O4Ts4L8T7TrRIjiq5pYkMpy
Y8BQ9+5bWpIbJxbfr69j2Y9LBfu9DuUxl09Ez8wBxDZ4hr03ku2TSk6YMxpvrstZc7u4DQFzguFa
lDQVOSNPChdn7kYaB7hBCM7X699fWQeoGZHzAuoAIkr1gdLMXmaMkwSctnewy1vx00k+vwKUw1An
x5gEoiD1aUKsDjDWJrUjUdx1P7JsQ6HWFkCQNnbxD0FHgXJxUFB1VZ20cRPWaIzPmyBtj6Z8vb5L
l6cARm6UkJYcgYeoR9FaOuCJZ405iboxmEzfk7fXv3+5CKSfQQtFMU6JV4z6epipnXCaIT0NgFxM
I8c7TtghSbdINi6NHGLAToDZVlCT4CY/dyYu+vR5a4B9ahrRf6HtqfNcGseeHYj+9fqCLs38XNKy
oSduK+2pzngLSdr4xWvuSjRqG2imLD7fI3EuZ9nYEzk1zbWSFx6JDDoElvkkmsKveyCPV2HbHvvP
d8lgvgT1coTZAFa5GKt2PYAoFMwhkeMk0ILUt5MH6Rg+mV+u79+awp0IUlMsfKoLV18ExS7ZjeLv
Fo1w1yWs6QLGJhZ6yaUjR1XpASANIB8CjnVdNuFssdwn+fBR92yfSfZB5uHbdXkrK1pGd3+NicOb
qSquNUkshTGOkTM4PwsKV+Nskf+tisCtjyladHJePIxBlWZ1eWGBKM5+SfdWunEmK0YKuFLwMeHh
gyDVVHStr7uapAk+77wxcWzTB9CB/8EenUhQohbbEeVYxuYYxYz5ov8ybQV3aztEF74iEH3q6FFQ
YmA9dZ3MJNUU5dkU1D31ZWJ+3pWhYvNbhBIEl4lLRwxjTpGJyLGfwwH5wWLYCFJXEj9IPQBynyI/
qOPElbNI+GQSKaBNsrs146Ay/ao50OSQaAHM0Z52goZ0q8ixsnuor+nI3CKgpIiVzp1NItuStX2P
VDcBsUEnMDr8+c2DBCTSUfZGikc1ktiaOkOYHLNMyYebVujzCiU7XFeylfwRYNmQvHURTSD/6ZLz
ZRQFaLGERK2mrh8AKL9nGNHSK+rrxW0iHhJ+V8jytuafDmQhFfUOpO8x83JB/olEL3DhCJLsHfOC
dJY/hsba6ZX1Nwg4NjJkK4aK7UMFBzhecNcqny3J7NLQBUfS1bup5D+D8ailf13fxDVVOBWhWGrO
aszWiAb51l4L2TA9AFlvQxdWRaDGhSwFECiRaDs/pkYrjYZpGXKbuUx8yftHog8bMhZ7P49icSi2
BVx2dJQAmF8xVkD0mPPYYRna4O2Bjv1UNm5AS/l3AUx7wLBKP+s+TzIAmSgeIC2CcZUL02Vajmd+
hdMx+8S3kaH8ef1oVk4fyoTEkYnoHE8Jxcdx6kqg3sRTxLMHvWH+CHgKmX264o5oGX0veMOCbRZP
8fPDGeLRZV2ClF4xa2HezkG59VBaOf4zCcrRTN2s5dKABJyI+y62pliX/105+YVDGHMbC08ZcmDn
C6gxMkJaW+uj1G7ueJlZfm5wv+qnxyYnj27SUJ8Zlg+S2o1Ez9q6MH2IXCgmlSge5+eCmzFteSoq
gRAK+FBpHIC6/boCLD/9Yml4UKB5dkFvVVNJZkwnS0ypiDTQ59jdcdIO4wA0rA0xa3fQgisOF4pg
A614SjTNdQ1NERrkmIDwEXyvd/RB127aHhj6843RpyGrqkPizhhQ3JgKXl0i4jZctAuJkxq8oV41
a4nJRFRlXzUA0xXibhLobCs+3xyFnpITQcpdMZnAG/OcQkQgccmDBWesaLZKJ2saAcQT/IWG7cvW
GZSHMieviyEqizeNoZVtw1bXNgtIaQC9Q8iDJlfFkRZEjEnNUOJrSnffw5cagt6aiRvOxUaEuBJT
oyEcRSALDNcYs1ZsNgEk21CWlYyG7mVOhh2rvycaihdxss/q9+tavubm8AhBfytev5c8WJZVUqvq
oX0kdW7AnceDMuc/NV3fCBdWrgiULn7LUTRg7qQxCCsXUfYvTbqH9of5dz/wh+bHRki3pgVI1AHC
3AFoNgqm536h53lZmPXYR0yGvW9twUetbRfGeQEQg9sODHFKzXpgWSmrrhORmIpoxDxc3LQvjrvV
2r62CnR1QM0W5Gjkbc5XQdGoQAYgiUYzS8N/EmNrTHzNbSOpCVJlKDMKrIouWzwrjCGLBQjWIp7/
a8k3BPCGONaYx8r/dqr9dSVbMx2oMurkSG8CU0pZjquZbQV0QhHFXe5X6Xtb/yhnFI630gUrkCEe
3tS/BS37evKO9wbUtkm3CCofzS4PrWo8gs7vxqT118YUvp70Txbj+xJYNYFV/MwB94dD3tDBlTI6
fgbYzJds2DImr1xOnV67c6/jcqoICEP6/mHIKlRx9aC1KYb++7AvyzddZ8dOVp6PttGbzDVf/2DP
4atQDEEIc/EwrwfDa7mAwRFh+WVx48pnxwHM+hbU2a9LQr0nAdeJvgS0biEfq+iSpOD51WJ4EHtw
QCFS3fNpfK0HiQlI0FTrEw3L3Aqz6s3tk49R9D63SwepjipodfcHcExDwsdH4aKkabBDbRZPTmns
On0LTWDNdNH3g3EBC0Q8eEGc64aoEpTcM2xIQW94c2SYAnfZ5xvLQBACkqWl+ITAQW2dQRbXs9G0
OUWW/lAZB+P79UNd8QtIG6Fsg6YyMBeq8SJPSSKsmoxRxju/frOnzzcZ48EI94ZLFC2a1Fk28cSA
5iElsV3h93OWBQ3yYWiZvL6EFddjmUvNd4H5vQR1AN1eUuvNMIKOwwwcgK5NzXM//TDt11T/iKd7
t/lyXeDqnp0IXJzTyZKSmnvMjfHGb7Sj1hHfLb/9iQAkdeF4cO6qd0ONE9REiT5GtrVrvXD8A8XF
KxRdzYh00cHkKAsoGtsaZ4/KqB5j/9ElX5t4I5heCTggAZoLvCO8q3XFNBLSu9xpdBmZbf5Nm719
P/eZ76ExkvEOFE52enN9y1YuhFOBv3ILJ2diWRnrs9aQkVOAV23cA8wzqLMvev/5J/yZHMU3jZw5
XVtADnO9B31y79pUvKZeu//flqMEN60xkKoaZhklQIsV5JG2r5V8H7dQnNY0Gbio6IgC8DI6hBTj
JBQASKJDBCozf7aPcbdxZax4SMzQUJTll/ZFIGSeWwqfhxxgsmKMrEn6HUELC1o/uvfre7W2CLSx
LYShiKNAfX4uhFrTf8yxAnpfx174FnXEmgCk9JCPRnyD4SBlFV5at3oxtEMkUoSX3Rah9dbnlQCz
dU2R87kbomYMZydgWxHmmi2e/nzFFvUMfXbzgO+71n7o/bg6GMZdXe+GrZLzhiCV6Qdkt9TIMawb
mV3YFn7hPntTUNjIgG68MtcFYfbGw+P2skRQub2tuSkfImpL37OyIKGTz5wXfS78UWyo15oOOwvR
4QJ05V28nQau4b9nI05/fgdrhKsfQe16XYOXE1ACHrwv/itC3ThMLYDSypVDNHfZAVBnY4/BwKDl
90V9pDQDgPzuusA1b3kqUPFibWUZHZshkMrvZXE/ZEfevBfGxiWwvnNouASWDzDk1WYjbXIs9Mrq
Q6QBEXXC+JKVLtwxW/QIq/azUHr8R4xiP6hxxwV6gaF2PJxthEiZuL2+XavngzkP5KMwG34B8lqi
8X5sEziAptWHe7QjNA/IwRZBTNrq3hnBuFgKXd443eTdpGyyN+62tX1E8I/UJLqzLyFE7Ykhvz9i
LJnHXwz9zhxDuTVXuSVCiQg6vvCZeBBh8PeJJaHhffEwKnF9G9cO6lc3IxoayWWfOR2bipYdQREB
/E+h0DdC2bX6wcLYB/q+ZYz3ooXDjYcprmeB2Wp06NmN3/V/VeI4FT8mO/c5/W65le9kn2+u8jCJ
imIPpllAXq3mDbmZTrQgsx71QJgLcBsVjyO15NNca9rGBv4irVAdBdLiwBoGjAAgYZZjPIlygAiD
Ks2IMowrp33XPWX6M9L9e6SWA7sNe2MOgEXsm0Pnt0gua/re0e+odjMPu6qMfcv4qIdjX/3QBaaH
2G3TyN31EzbWLAVDMNgPoN0uZY7zH+jW3lS1JkaVZusQ907AY+PJFDTAsxmgsUcrO2DWFZEpEAC/
29Yta55hvIE1Iiwwn6W8RUAS1sVWyposYi/2jcIFIWkIWEz1EdU5VczcAtM5eMVb5dHLXB90YLo2
PJf8Q6vyZ0D4NwD+L53jCLZR/jGnJVp7pV/P7SE2vTshal9rk52bPw0if3Y7I0i6YcNfrh8vtm9p
g8Doqpo97VgVy8rA8Tb5X56b+tP8qPcvcwN+ajxuaxeptHjXWrdx98OqjqV5V1dROqZ4jFchMdpd
W9DAdkYgTMY+svTPNH++fr4rbmIZeVjy8gve9a9Z4BP9i1t3GOMSsw+y66aXiZPkmFRms6PVtNXR
sHht5ciQ78DYzxKaopdeCbryRGp22+HIaq2rj6wrp/2Yy+nOnmQXgF69e3WZqF9azdM2vP2q5F8Q
mhiCQnSx6PjJIm3CbCNHjSUaXCCFUT00psdueqzaZD8A7GJuN6z6wi0iT47sH5qd0KfvXBQgwUyV
A7O87KPMvSfT/b/Xj+ziqsfXQVC36D0qQjCt89VMs2YNOjNQT+E2aDAES33054rAnuPsBnihW+wh
FyqiyFNvkqHRusEb+mgAHOUIdHe/0tGRgOzcxrZdBIGLoKVShGwUugZUzMilUZP1wygio5E06Gji
3qO6Z/quln0lEsxF2O+tPqXVzVxw7DDSggrOha/3ClGa1OojYzx2luFr+f3Mv3affnAsSzsRo0Q0
iCh6SUaIMSs71C3mp+P7da1YOSUU8WBdS1oGyqHoeEfNAoRPcxs5c/qXmJvipapnIzC92Ph2XdLK
lmEki6AzGE9ApM8VO3ZLil7HrIKkmH4H3tQTWFJu46HYyUJsYT6urMrCSBO67RCuoAldWVWVzYaT
NHaDebxnLkBfc6s7r9eXsyFCzTNgntQBhzNEGNpdlyR+YzwOW/O+qzIICjZ0YZbEbX9usiXqm2nW
xHXUZc6AXEkpd7VRFI9lPDsbRrRyOnAJzkL3gqLAxcgniGwnr+d1i2LubnZv7fmmkzdj8XF901ZM
Fc0CmF5eWsMRyCo6UMY1EnQ0byNPlnbp894Yb4TWEPDz4NHB+7S4oWLONho7LpPmv+6oBVIWlWTk
SZVgJJ5KkZkJFlfIO4xt1PF97Tw5Buz1yUK9pf/Gsqe4uS23SIRXHDoGnBGjYT+h82rWYxbFMGmE
txGYYthtrjlzAPK1rZD9MtwFzgVMGPXkZRIRUc25mjROOY4DnXmUiP61MMibJEYgzSSMASuOdhcW
pqIOjcaeAi/VN56slzpK0KwFTGAkjWw87xRTM2LAUI76UEZJLkOmJ8D40P3PoyVhGvlEimptllly
0EnNZeRV+tcBebB43iI8Wn7oWZyhiFCMLbUpsPwGo4xo+e/EXwQq1cB7OVjiQSR/12nkfLpDRxGo
pKvS2iSg8CBlBB4iz3B8zdjqPb3UP+wazA1qgZFbXfUfs1c3ndtDAv+3vS82rGrr48rPz3u3ctmE
jzNyPxmhjF+u+4pLj3T+4xWjBUD+COYHnIfm3jWvE70p8xurvrkuZFV7wSGPOqWHfxvKBZtQT0vs
ziyj3LlL2uOU3lN7o7i/sk9LXhWzF/rS0ewu6zyJIrvKqxjN0zLSgdzoy3x3fQXrn0c9F60+6PVR
O6bbnFvU1FgZjUbYEsef0620yqXThl9ZAC//I2H5BScLKImU6Pgry6ggdD8WcC1lelPnzsGg8XGa
yo1zX1sQmn5RjEL7NwJixZulmaC8Q/kp6jkYE00WMCO4vmWXtVw4SaRxl3cpoMsuIkY95u6QjyNW
xOL70cu+JXN5jG0BfGv9XuvBaEOLg2WIu9TQdsY8BmPDHzLabzyiFuVSPM7Zz1A21nSqzuNML6PZ
lizIsvEJXaO7jvcHB0h6aLn/J2vn9421r5gVhGLUEzEFoEQuoAQA6utqnSwjWzrR6BU3aZcdQRSw
b4HJOs3lDoQoD2M6+QY4ns1uDtiYo4acg89OD/SW7RrMK/vXf9SKFRqgSwYbso3G9Ys7RAivozPR
i8iYWjRWRADiD4t6qwC54uAhZeEbBX07cNMVxeodrg2T4xRoSTpOLhgYntL8Ja1oULfM74eXlv11
fVmrAvEiAXLTMiSstkJg/EabS5mXUVs9ObLz02nfOJ6fpQ+t5fhdrSOTwD7v0ABsbyIDagGa4GJa
RtP4LPMe7sBsbkSxm4wEc94b6YnV4/otQ239TzgePz3FulKk09wUErK/s3mLIG5FygLBiM5PzAAs
CZtzt+POyMLS0qmipHobmzdWfmXk6/UDWnE1ZyIUA8xmy2HGYIPNSr/5h3iH61/fWsDy5yd+s4cx
xXqLBaTkSNHoa9nftVxs+LIVcz5bgnK7cElyw2wgpDfeer08mCVo50GhmGxh+G4JUqynadt2xB1X
RbbwUzNM0EbIbktzS32XU1V84tl6lAvZyqg5swpi6CwCxn46RenXdurH6R7p751TfDgNcoeVFbhD
c6ho4dPyUA1xMPMnT2hBgehXP+rl7FPt2MxFmPN3PG6CQTq+57GbiQ07lzT+CBzi6paUe5L1r2AZ
28/eDnQivkf+AXCIX7G3optAIFIhpRU2jhEmIHXOwdnl2j91+RcDlynLXyb9Y0Rio+cEHQ1fvfRB
N7Zu3xUdhakhs7GU0NHZoGhRJkcSF2VVLz0GlPBdZ+cbe74uYUHXJHgz471yrqfcnqqa2qyOiDEG
g4sZwa1G1BVLwBp+S1BCxQTz3hN3sjrixquMD9n4Zmu768a2tQjFW4hegvy5LerIcD8IObZVeP37
K+p/toRF/okxy77Va53h+4P+UAzomb2d5n3Sb1jzot2K9p9JUQ5bp7YYLYKjcEx6j8SWn8QHxEI+
rfeaNuw88XF9VavygI7o4t3vIs+gGLXB9ELTCeHo4C+DOil8h0c63ddDHBLtPvn0hL6NlmrcThjt
caHJaj+XjYyJ1Q8xj8bZvLe696L8dAl9kYDaP0A7TXARqUAZEzHxDE3qGo/6Y+74/VZL2qqanXxf
sZV+0ntMwXJYo/3NKj442wh+V9VsgaxcMFrwnlbcuVmIeWxaAgUAwQ4XLxn5q2hQbNhqrt+Soxy8
NSAAzmIDcuDhMkccGnEfu4/zFuvVqoJRgFjguBHaqWUgLe8YAHBoHTHqo/rTzTeV4df5m8aDeWuM
d9XLnMhSTNQoM9NLOPYuntx9Xc6hkOxWdu7ng9UFK/O/S1JstJrr0s0IlqTFB7e2/bEK+3wL0n5t
Ldiv5Qn0/yfhzt3NAnWod5ZXR27VhtIDV1Xfg5Ps0yAEMBc0kQJ3dinDArbuXIzM69i1WNZEOCKf
iSc3fba8u3ZyAmsrX7qmcUuxFw2MqORcwE86NDZZbBdNNLlm4hOT3VZoAsildwtmtM8/rNDRBmht
QOov9RtFu/Hf0zprKiwLQ711OJQ7sFqYwO6fn9xsA9tmzSNgTBGvSRtYsxc4QxPNG2klrInc/quO
AMI299d99PJj1TvhVICi1nOaE22O8wZARlroynsjf7f0vd38U5uH/02SotngSed6rGPb7C9sCDGs
nvB9LG7n8fUP5ABee5lSXpC4FCfaxHIqkyltosREkbof9JusiEOwT6NYTO69Od2Qt6p6DuagkOHG
Y0INcDSaFjqXWFdq/qj0H4bOkaD8MJIf15d14euAaAd8QQRQKFJi2F/dvh6DF3ZTF9FsuEcHfk5H
Ej0uvgyxOKSFdp+bWxjVaAxSlQMy8UBCjhnDpqi2K2FP4YpprrG+iOTAOTVaagS8M60bTp3y0MiE
7rSiSoJUxNVtPDlgJJ9a/uaWsbwf8gHssWL27sAtku2tMplDifg7qBhguUyvyPdknnq0Ukv8qScD
OlZOaHXFG0uGfuelVAPSlSv9PNPMUDdz8kXWTrLr5q4HXnY77KQ1NHcFzedg7A3pi3EyQLcnqT/3
aXVEQVLbkSwTj31eOu8FQpFdzu2nqe9JkELRa7bvwP+HDKbfFl/4eDQG9tJy5/Yt3c0pvXXBRlS8
aLdaMTxTjdxmkhQ7M3XmXT1LdGAbeu07mHYJBLHLINPrwp9heSFL8XvHEdy5GQYVArfgAs8B4fh5
Pek+IchwpSWaoAGMZx5yoMEHch6+mprWh1pjoufc6+p9J2eBFSUkyPrWDhqUVQ4kT15ZNdN9ps0u
QGA7N6xFPAS6kfzj9MUYNlNV7DTeV35dmhp6hdLY77O43Wsyy3wy4g9soeVhl07A0jBb069r8EeP
FE32XPf+AVVw5TflZO0Bnxj7nWult0OO4LBNYis0mQn+k1gIHyMY06EeinavW1PqpyQjAehdskCX
Mj1oTWYD1X4ubmoBRGbTxgpziicMo0URVvjJ34Bumt6JEs2grfDEPjNN7QnTHnjqx+6M8YIsT30t
o+Oh8/p2p49U3ntdWsO0qOnn+Wzd5FPb7VDUQpM3L/Is6hrzxzTa+jta9nrwMOVDkA5V7Y9I2dxc
t0PrwmMuqO0LUvMyWruMEZ/fajOg32JpSDy8u/Zoj41PUu+5lu+dTY9ohfZzrj3X1Lx38sfaORRz
eejj/mVqDro+hwQVSUQSfklzaED8UKLvOu+GoMEjtEoHqBA6ZCcWDsA4Z1T33RGjjz8HQ/cHawxm
uJfqrpbJTrgFMvoPCXtMBhsOrvCt+DVBo03cPJHU9q3ukBFAQVj2izF2G1uwugNLD6yLAUakt5UH
VzUVyBzmYxV19U+z7wNMFu3i+SMB3CH/dK112e0TWcr95PRJA9UYkKcRRyJ0f4JJTPlG0LV85OwS
VIQovjXVrDgvOIR09ptTfOmcjbTo1veXK+Tkeaf3RgY3h+8DudAX2Xdv687bErCc2IkAmpZdTAac
SAqnNPv1Fp3IxR2nbJCi87bFrMSRWMDYIkh44XZI29fu0w2IihQlXiyqkbZigmUJJwY6Q+0DoSPs
tI/rBnwR/J5LUYt9dTUPtNSwFtYEGO6WzV+xtRG1bWzXr8nZk+Mwe3ugzgwRzb+G6zN+1ERI3P31
dWwJUazQdRi3iwlnXsTActsb2VPRBlT/H3dLCQHmsupSbxBVpKGXJw8s7mubYBZbJ6Kce+OVAhjd
mOjLW93aMUurAkQ2NW5M19y5tJM+klcjuub0EvUCDb0qPS5fjsm8HUYavzes/GGk7jdvdLYcwyL5
wjF4FPMrwMJGl5ai95UxeQVoM3CQpfM1aSPTGXaj9Y74QmYW6N/SwBw2YD9XNwNTEvCrqHdfhK+T
mGvSJQwpyngH/shMHragfy8LVAjr8KRYaBERsV40DgCIGWXbkbLImZpbt78n6DhLjuA7CUCKqfNq
37Xf7PbrkB9LcU/Hrb6TNWelm2hzx5iDg9yQ4qxQHatG2aG0GzuRMDNfgr/jumlsSVCOTbAxjWeJ
en5hhsAm6D9d+YYLOV2BorCI82KrQgI+0tGVMM+ab/DD9RWsGfeJBKKM644u74veRPEuIXeph8Ar
Tf1MN0Nu9uF1SWv6dipJeS51kylHM8NppNoM2C26s2yOPPfWfOH6gpbhY9znDoqj5zdUrruNLSlK
4aLbN/I5sW/y2Ecf6fXFrEoBaK6FjoYVnDIdlSOmJSjCYabeJ/x7O75w/afYQjJf1S+KZhgM7C9w
ZYrrBenvgCKYh7fYNy0P5Pgn6gsHgNeeSxeUlfO9suKk62anxl4lXxa2TLJlH2tnfhrCKoehW4PR
enGPcME7DO5uQizdbijwqgiK/bEAPIDno2IiwJ0lcZUaVTSkARqKtdHn+h9oLsij0e0Hz4y8r7KK
0qrd2vEQLiTx41w+1+Z7SzZqkWsHfSpCcSRjr08ak0usn4UgsUqMjZNe3SVoKjoGAP5wkd4p+ZwK
C+zLUU1RWItr3/J6OJOt0dXVZWAsH84WeWt0OZ8rVN9YgjlaXqH1N93V461Jqw3DI2uWhxrMf0Uo
JtGJBLenyKoIuTcadi2dbt3OsvyWoFsrHfAwNMG2PlSwF7C1DA+MjuWNPQ1dSPI29d0pd/3ZSP92
GAbLZxvpoaZL9aAuEhCXZaBznpox2yEfQXfOgPnO0Y2n0Bks4Xsu3kqx4XwajGyJE09WpEQ+o5Va
GaQDZwAF/KF7Et1G687q4QNJGrV0FMZ0tbfNkawYGQaJAdf2vZ+YT/mtToqNg1k/+v8KUaNd2ehz
h242dIEYzEDV0gCds7XF6LEuBK0IS88HDFGxxKoViCd4WiEjKv0nHbAz19368v9fhGEY1f+/7ytm
mMdxn9cYW4jwOk6qw+ju43AQd8b7dTFby1B8lm7GAxcJliHKjzg/2t6/179/2Sn6S6X+uw4VhKNi
fGimTkNTW8zvszIOmTXvZjN/KRsjtMdi58TkDsSQTkDmcZdS5MEsvrv+I9a17vdvUHyBY4pexHWM
2Kh5ommO/o2vA5plrwtZ3UkgRKEUh8IM4NzOHU6cYHxhohXK+TGye0hEmHa7IWJ1HSciFod08say
Ckbgmtsq0pHcGkfhx84dfNz/KEXRbFDIyL6WWIg3NEFblYHMvEOyxai6tV2KfpNksmOSYsrGnsNl
DjPfcAKrzvlkrxTF9ua272JAQgPT+o156Im37jz+ytIN+9kQo3buVG4Jz+5gGaAWeRw58eck9y3y
MZqfbQ5d7Oj3etTOU9QztGawsJ7WjHEaGVoxtB/XNXhDvVRe5ixGw3xXYy2tUe8kQ7jaZsADcTeI
S9bF/H5gKpdMCTElGfDANPjDPCd+QV6BE3t9KevH8lvGon0nlkLZ0Jvx3FSRJNTP+wdNc4KkmHbW
sNVUta7HvyUpZp/1NKmnFKuJ5/dc1976GTnd64vZEqGYfeJ47aQJiODTPKDDrX7puXNzXcb6ofx+
gpPzDUMneNZNBoy+K3fjz7Td9+MfGCQIsCygiaBn9wJHN67AV8IIFJgZh5gXPskevWqXYIj9+krW
jh5dNy5ASwC+ctG7X4Pb0aOVi5WgaiIAotdT6fPpWGcbffprx3IqSPFgjaX1wq4pPJh+bJ0uqKZP
o6TB5k8lKD5snJCIGEDSG3n23Tjh6fgHlnjyffXFHbc6sDAIvt87P3TyZjb3rdzQq2UT1DDmVIRy
9RK0m2MAz4F58L0skdVqvGMHfy+0d7wyg0b8vH76q4eCXk0UJ5fxCbU3fEbtQjqozUVSvtmC+lb1
WYCE5UzIQk0KtDcgNim3oyd7DUxDJY8qA6RC9kGm31PJQuF9VHwrpFjdPNR00SuOiTqDKp5yGAyX
5TYelMS5z7vQznzte3IwvxPyJ6p8ImjZ1RN3aWZ5DTIlCHJbH/HROO+un8rqQkDzsTzAAUOuFnJR
nQHoPKdlBLzmMDaTAG1fVfUxAQ5SG24+j9S6nBGGdzCkhF4PtHycLwc1a2bwylvmQPw6+eoUG0q2
Fpuffl9xyKykZhZXSzyJypUWIERCtzdrnmq2sW9rXvlUkKJslhjA6GVjITybfJ686Frl83Qjc78l
ZDm8k8MnmetpAFJEU/XUfpWyeywmOzA2KRAXZ3XhCQAfgCF7ZHkv+CljwnWjMUvk7qd8z1Bm5T8x
foT+be6nXhl0drUDQfyfXDonQpWTAm9y2xK5ZJa9KJ3KcErCGjjxNmBUrmv46iaC9RmgakD/uEDN
az1PxnLR8N54tDsUBQ+Z2DDS1YsNcMrgIvAwIqvmkDG0yvtax/hOhcJA7B3bpvez8sl1X68vZTH2
i4M6kaPogweu6WLiGBepteCNbSHZrH8dnA0Yr4Npqt23ejLFgI8T+HpjHEdretXcaSNUXj0LDCT/
nwjl0IfMmY0m7fH+/0bSLzb6FunGUWxJUOxSl1NjzzUksOS5tCMpju6nRwIWH4Z4DI1kQAW/4JYH
Un5mcQ1TJdL70PO/BnnI+rc/OejfIpajOjH8Yih5rBkYNByMO3DX13Ij2bNm8ZgPtQCfjyYAlJPO
v6+lekHdBHHr1Ou3tBsAuuCFnvHXZP/Lh69p82iLP3n1nYpUbkykkLU+B3RMlCXNUfYspGD/GV3j
rh23CGfWdADRLFqFYI/okFWCswQUotJxZgRn2ULT8t3sTB81z88fEcZr0DGMZms4TkWIa3YT7Ti2
0I35s17T28T9PFc5NA2gkwhnMJCGvIWizDQRghVxU0QMQI+HzW67NYNfSKS9hSQSXffLPp5oWV+C
p65HtT6yvVdbPJENY1/7/JJxwUDwQuSnhhaydDFMV8FOusIvR59t1Q22vq84E22si7xI4A3tYg+Q
G7QLfe6EAXwLAEcUWkFAbAIFTTESRJFGl9Khf0g1NIu7H1ymu+sS1HtDlaDYhJmPg2sAZfeBDTd6
/Ui9r+2RbZGt/8InOb01IAWPLYR2OASgYqj59lHzJs8csv6hGYwnUif7KU5eDbM6FP+PunNrjtvI
tvRf6fA7fBJIAAlMnO4HXKpYvIgiRZGiXjJkiUokgEzkBfdfP6tke45F91jtt5mIdnTYJAsFIC87
9177W90nJd5lTfu2z8+Z6/AyCB4T+gy5V1NMcMv867v9U8Lx/EXQ2YHyQogyEhrgvh9vvfRDuLJs
uuE2v1Mk/zRqPhWd5HExde0RZjmnNY7R+yqOzJJfaANsR7Kn0w8yEK8Xv29fA6VsihMHAMevGRqZ
zy0kPPgaoZgP6KA/zj5uqnFb3q+mgXSpQ9k/g61nQffsR10B35JB378MAPviHMzREAbxf/IWEnB7
SMC+czc7tMpHmLCoS+b1jdsBP2aSH4M0eDRiyG7M5i95m3x0dH6JhfsSrtP7WUDRJHP+jmRSwVdW
kTc8HN3BoT5b8225B98iqsAk1lDq7ZWTwalJdoA01sPA9kua72+wnZXM86qHP17BV32cUoD/+QrI
85Zf2X0YCmnYS0YhH5vDtppk3paZkIfdJEcJoeXcofTkrTiQlpzyCFsFmd6piDVlgIYlEU4/giy/
nuZnnsA5sjr7xuV/pnbkE99ptvfuxj8qcUnFrwqH//q8/i/xMrz99dn7f/03/v3zYDYnRTO++td/
3cjPbvDD1/G/z3/2f37t+z/618cX7aR+/Svf/QU++LcLV5/GT9/9S61HOW5304vb7l/81I/fPh1f
8fyb/+kP//Hy7VMeNvPyz58+D5Mez58m5KB/+u1Hpy///Alk3j/MzPPn//bDN58U/u5avnxuxhft
xxf55797+eTHf/6U/5xCOwwxBtoygEr5Rq9YXn79ydmgAlAdzGSgCEHs+OkfenBj88+fYvYz3hL2
QvSBQoyHUuVP//DD9NuP0OIBpjT688l5U2A//X7/372i/3ll/9CINAepR//Pn5LzSvE/s+gMCDkj
vZGpgmk71KavpcATWZDrd3BFMJFywBVt/mof49uhayFW5ON0EElP3zSJm4oxtmtNV0BEqIaUkQAD
9sA6CBesBu5gH3x8BBSwjEBVDmL5IVMwtI0SFZcqTW5zpCurDpVQtJlez2j7DGTnnrp0ySHTzaJT
Z5gpMmhpx6J37VKbc+NvYSW3vhBq+NokvaniYfbVqnpeSkiQ38MiS8uii9jJtGj4Azw4LTSCh0OW
9fHtZsH2zmblq5Y0b9HiOhcZWVrYPyxzQWkrj6PWzSEPdXPktmX3sZ3i6ttw+FtT4mFQ+N/rwf7d
7PjPZs3xZTgPO//6o/5fnDfnOvJ//T4u/zRvLgf35dP3E+b8B79OGJr//K1jEW7TSHBAU4Jd59cJ
Q+OfMRgBTsK6TsAyPG+Lv00YSn8+22Ei7Qp1BTzzEvzRbxMmyn/Gf0CmFGAI/MJ5iP/+xf6DCQMZ
wvczBvs+cFvn64Nbgj6Y125J8yrz0UfTCCrKHF4kkZqu232I2jq2LmcXowv6sVwEaeFS3jX7IWCq
6uEO6Urv4vFK7Gw5+ZA+Liqyp0Vm611kx+dpkBU1wfJGz3LDyGb0IQpcrtHOtS6AkLcrGMhkv16h
OMCuYQB3Isze+ESl/pKCrS7qfvX4FqCDKHfIDQXfjYFqHB2yjioTF+iwkT2EhM7fTCRFtbDMUi15
gQ503r30SZ8Mnzhq+9CfUzQRAbcMI/kA6qRmE/W28sgb2K2r1GXVEIt1LcDn9D0U8tBj0yVmVwtA
WhaMnAYsILO1pFAt2CSUJ5EuiFMoiw5CJG96tyynbNDR2YUFO2A47vpG4nNV2UCxNNW6kyEy82Zc
9vQNIp0mKsnqbHTUE8iI9xzFAe0KKI+GO8E3efLjGovLBWoCYgGy6MclqyyT4uSoyR+onzhZSuSz
fKxL2jb2KumQpA3CQD1bMHDYdW+NfmPtmlWd8Pt8u/oFdtzbuLzPiApbOHS3EMv1ucHnLuPKUPXU
efKJTsLhHuRq+weSAlB6me7BRMHOC1uhxAE6ct7mBUxhFJT/K3InTa26rM0rF638fehEk2DlyuBB
UIJJlQaXeZf73RQEgAV+mGHL+lmkHYnKYWgTdkXmDG0JEQbRWLYu7VeoxSedFUhJAgSx4qLQmWSi
HQ6Jb6eDwZZHyr5Pd/VpnxCBlA7YnblIbL/RF903aHZuDAzj92ULXbnAXSool05B5m9k0uMTg/3z
CBXHhraHPUxKzWPyvC6JFLVinSTvItdv4givaP44ZrP41Mf7thfbnCNSSmSXx8XQNt27CVL2EVSc
rY+B1mYDgBAhm4ayIW2GezPDdAVvNSzKwTSx2yQ2varg7kNvvWB6L+IgyfsinK23VdAoCfpXFn8F
WkilRbRxIBk2hliLDgOfoWM1XVvrIGbXQWAAipRgJ1z0tN/booFh+b3C6ZkUUsR4WNsa5zcdydCH
1+/o6+4clRbtK23sin7YtweXuMaWcummXzJpxrbCC2dfGuanvOjZSj64fdzeUzPArdjQbdBomWm7
uOKEhryM7aBgZKxnMtzAt4fCiHQYgqYYG671lXAdajc2GOzLxDfLUbxV0J2OlsigokqM+uJM8ryJ
Z+FPLXa0qzBgeXgIDFxLqiGK571auw1t6yKDMqPiTmMXj7bUDIe9QUawjmNO+sLPOHtXGsgaVfnM
HMMuUo+BQ2qn3tmM0bZ3uXogYy6rdMriNynRvivndJcHCYY4Rft6Spo6bRpnS5yBJ3a3G7b2h5VR
88ic8C9TrnN6SPZg/SCBmr3PBpC0E7fS8AJwf6aKZphXUWX4IIZcKFtvE9fqizkhTViFW8jXOppS
3rpjwmNQpne++u5Ao+uzmBW9LUPhQI7IDpvHLk9mFotfT49/a5v+z/bgW/Oi343u5WW8+WT+f9iI
z+q5//tGfPVp/9Q1fny1GZ//6NfNOGM/Iy+H1mJgoLDefNtyf92M4/RnHLtQegSX7fdt+rfNOEl+
RkwLZTUBgw475Jlg9nv0Sn5OQHDDaRFNfPDogwbyb2zG56zNH4JXaOvAZAX4EnpKOH6hIPb9MVg3
sZrGcd4Pg3BNiqYabGShSSg6peIguhoTlbyJ0a71I5f6V0Hzr9c9f3mkM0CDfd1vLZvF8oWT/eBT
PhfExPzg4t1coAvo7yEj2bdLwbT8W48gFJGvWw4UGjn3CXLFwwwJxmVPp8ccXghYpPa50FHwg5zv
q9jm16vhQIBTB8hsuOz3D3SxsOdpx3VD0DJnh46FopqR4KxsPsqDWZalFNICV50O7/4w7H4Ls/54
Dvk+f/PtNuHxAXdNVM6R5Pp2TPlDAk0uKJqhwQpvMjvXSnxKvk6p2mrZ7rBe6f1w8fevh1gygpcO
0EFITH1/o9i40oZ3035QTY+MmmiDlmF13+c7xDdzfohVP/6o0vn98ft8jwBxRGjnxIDFxPkzNBP0
m2xJ3GHuxvbYIvgqsiHMjn99Z6+vgtMcCoIMLQaYuMgOvSpGBy5GkOTYckiyPq0zMzYX6Jv7kSD7
9QzAVdjZrAkMX6j3UAz6/vkBBxVonS4wyuBK7yXtV/nUGsMgcop3cvrrW/p3F0NkDzklms7h0/Bq
VI5NaGB+B3UW4QYUl2Z9L6KdHaBuf/7rC/2bZ3cuQqMlhOKsjkru93eFKFtrZGbWQ5Cz284k7mib
/O85n5+tG5GAhhsP1q2zf0pMvr8IRjTOMIhZD5zGn2ncrTgS8OxvdZv8fpEz7R2rItonX12ENrwH
0RZ3EmbpfDT7DiZEPlz3QqaHv35m55nyhzUYahdkvDEEMA6QEcWS+P3tpNG2ZEHS91ekRphf/K0P
RzPJ+QAIjyykvZEpeZ22X5p530KlugP6c31c7JJwd0/TNhzvBtV7ebGOkWGlRqd7UsxmmM3j0Ad8
vf/rr/Fqnzl/DRz1kDXDP5hRr+lnQeCRN1vD7jCSpds/ZAO3WdHIyA+lXLvMXDDd0I/rbNBf/NdX
fjX0v10Zyz7sGPEgAAR7NfSTfaO9AxH0wGXWHzepkwMU1VvpMLge/vpS/+4msWxgl0d3ArrRzy/6
D0tw3MyaamA/D7YJ2PtAePcZa9p0mnm8H3ccc+87m/2oZ+jfXfQ8pdEVRSFh/3bY/sNFeRsRyWbX
HwYJYVY9sXF8mvPOnHQ6oicRndIgp9t5oC9/82ax/qKLASg/kLPBCXu1SvII7VAdMeogcjG+C1Jm
T1Oj9bPvwYda/ATpS9THT3990VfLy7kbgKL36+x/BtQaIpZXT3gB4kLnIfQAW5jdLWO29BXKCXT+
waz506A5XwdRFrLjmPkItb6/TiN5vnjIkQ9kEvwm6eb4rUEx4a4R2/CD2f/6/YEdAA0KCeH/hVwi
DqnfXypu+nTtxBSemrEcP/6IknFWguED/rC8oGYH9C8WY9S+znKA/NWSTKc4BNwrio/z2CSsJtuu
L+emI7Ja+gDHgbabzVjkTuW2YkMbdVWvs2WCecMa6mIJRQpguQ8QEqJqF7xnZpN5sbYi/xCPSRyU
c+NxWIG0DX2Jc5YAXqQSJ7DUDJY9DzEMSPtugOiNZuv6Eu7Uh9VEZ/loNIU/gQm0umgXzcTZXI5e
TrvzyQ3sHILsTkTKliaWNDuqIF2emGDI3Eh4rd/rLk8/dD4Jnvm6xW/Cdkw+sy1hYIQRfdeD90Yr
5kf2LLtEICFKqIXzldghtna7ydey8WKPS2PxTap0HLaLsQH9suIiJuhDx/bwDpOYv4E3E7jpPsnG
GYe5Tt+5dKfQOus5zktPZ3FKRp8kNQ1HCV8F5IHWi1SaFmTyLmcP/eynqF4zu8IXIBR4/DgjrPGF
xgSNSpYHGypLW/Shwfk6h0NLqPoiVx0s2GMR2csWS/tWo6ySjGU6TQNoVFrAxostQn8QkkOFyQPS
31mWmrFEXEmvYLuxQCzbgi5/waE6pYXNFjCNnPVhU4gA0O+LDsA1AYVoPIBxszD/wLse01WiTFXl
W7PiMO9IR8sE/NT1guMHpABwID/2dLcK8YnqT0wETVTZdIT7xdJn5gtXyX6byJ1EB7o5Op6CzvQ3
Rgacvu2cWN5uvYaD4CK6Ybye5A4/Cnj6TEmxbE7rizibwi+7BIK0plr3zyuQUh+jUC5gWjTZoqDL
9QGrxlk3vhQjMliV5SJUJV/7Xt10iUINaUQnti1ERufhkDYjvUeByEFmv6/6aw7oTlb0PNPIMSB+
fOZMDtGJDcK0b11L1isb93lwhMwOsV6UrOoZQV9Ij0MoW39QA/awi17Edim3pVG6QPcrvuFKF1fP
fqfBxYiwfKomv0G5JCYbFHB9apJ6AN7BVm6wAakDmURwh1B2+kwDHpISXQ+zhvXGHF2ZFH6tB4Oi
VQiXgInc4eu0aeGIn0zJ+QRwxeJtyEqW7jkpnDUG0OfFmKFYWbrc7vAx0CW4BNvHXERIV0aCrb6O
Ocoa1x3fRnMMpG2TOlgDggLnxnylwsQPtWiNUgfai5GfGLJ/YxGFuxd3wYRuzmqDp8ElnsTW1h2i
1Cu+unwo+TCFtsxQVHgf8jxBxU17oi95uGHI7RMq8CADtmNQo5y2YEkBH2RDkUDuyGUsO+zDgyl3
YYH6mAWqYtGC4wwBH0NVx56JudxiIwywDiiFODcvSaVsn8QHmawRmH89XZqjWtNRP6APZMqq2XRj
Vsf7zElFxixcKiRwFCmani0fFr2BAJ7QZnoK7e4StHUY9iilIOLQ0W77EuSgixV7TMb45JGBgxFj
toJEslPpL1fLkqRs/ZA+c7Xy8SRI70Q5sNQ99VjfumqG4cIXCZNFWm1JnwYoI3fphJVrC4KSoSay
F2wyfDlk/b4/xYj8r7UlbqsTHSHVa3IthgJBv4A9GFEDoFOp7Y9u24IGVNhhS6DpDWKBlHQzfV3m
Fa1KoZTdG47akEGqst9fjNX4tTiakkcTqhCZ6UFjCBhPQU9hbGw+zXkz3M9I6uKPe56f83OdjK66
VKOOOygG6aCOU9h7jmZY1yPgNnNyEjwP5no9W+QWet+xRqUhRyEL+SujLn2/2QuVrSGvA5yme8jN
AJMtO2iFT+Pybah5ZQ9DvI/DSXTTHKGljcdRGa6Dnqq+UTyqoybmb1PkwT/PaE6+GTeGX7NoHw5K
u3e9R6EqHgE36cbkBVn3gF2LJMHIR201z+vAQnJTIG1q5hrvosF/37REY6WbaVr2y5TKWoDlCB4V
9oH0IrQ5RA2AR4EbooYFjjMaS3wAsgjWIzVGGIo+2MAjRg9uxNaEF7rX+oNBHrPuW4VxnkxjUEFt
qW+CeZS/qJh+wVlhKSXj5FYtqyi0XMyR7j0UAwMijDoV9p4OWH6qoSfNVCF0Mc/fkiyl7nnAC4ZD
LZ5s53NUIxBXFXpb7VW/ydkcc+WnvVjVfMlpG15PCMewMAz1lOSfdBDdonyRw1tIfdGBRnluQIck
XvmXZPL7uyXqvkIGcWhIdEFl9q638CLvNvJhc6JqSPdh/Ib2ju4TMQwlsd4XW9a2N5Tttmj25H2c
9V2xRxsIA4G9to3brrYOK90gMbU27HIlS6A1dct4GY+kwS2wI2xl0SU9K3ftZuYeQUFpqhhcXNji
nN17UC7pvBtKM8up3BLQbxxTcEoS2l+2ANUUMHVFhnbfTqFTzW2j2Hy9bGb3tW+w8JW+dSCzkQRz
XmfI/FIbmi+pV9Nat5kbHkBNspeKbVnhFRr8y3OodPRpGFQLIN6fPepMO+4dY62wwkbvdgkETawo
4liZbw8ydBxqXYOEV4sbOU7zQo5hrtvb2Ir9Mfbhx7zj7JoiVX4LL0opSuRXALI2YmFFqLP+1mZo
8kI8tShZLuMYf7GpQoIkVKiiPDjgepB8jjvoa5Z5+8QTCj5Uco9q0l508/h+DxIAi5vo3ZjBLrfz
awRjkC5ZC4kU9ymdKbtncqFfp9mnlaBiq4lvEH5IUu0rdiWUfoaphLxahrVzxP3CEcq2pY8838oM
jgFjuc+O1ElHNS81/g+5cr5EHyFMI9dDFLRxAQdkdWGZx2wYFv/2XEev2DbaNwGCn19aHuzL46i2
hdbo1IMnE5+AGirhMLG97JFfL7d1fxkSNtXDEowQ2DR5NQ8qeZoFkV96uSUvfs5Q9B46BBZTMzyu
cMe4WzOkQ85TBMOtJelyOYvJALvkaPRsyDyd8iUmXyH/+Ljmmt5FO9XvtnG7QHjU1yGKUV9BY5+u
h5zbcuvCD01m3RPS7TMKgONlaIlYim4RE5Ypsbs3S6dPrc2zkm3e3tlxkXuRTShwoTFEXYAT+XWG
z1dhNw51y9pGdTeCcOUZFPZmCpD1n5Zoe0CJxlSdpqJGaXU5Sju2qM0020sLe/a3mTkTEAh8Nrol
1PepXC5yAhZesPeoooP/cAnPK1QDBU/TF8CnNLbRIUBpzgT99GnhfT+X1A1LjaiUFKjvjQdwvPJ6
WUhfyYgeFp4wrPoyqttFgTrNXSKrjO3dCeZstAF8ajWXfFeYstB2HewEc4p5SvOqm3jiSuNJ9AuK
HCkqsesjn9LunRn8jBAKNmKXlixxAUs6Ua8L18+0m8KHEcqs66zdEKx2a/q2nTR90IzLe9JGs8dO
kXHgGMZzOQ3R7a3cPUpDw4hBpbKlu46xpxXMmenS+Kg5Ohov0F6CnLVuFEtKMmLKbW2YXAQBv+qC
SdXQ7W0l7rk5rDuqX7L3HvHK2JW5Z6oMnd7QJaImfUmABrhFEOjKRClfcpOkeHEqDa4QXAe+3KY+
edvGan6MjV9pQYFftCVPe2gXjF2f5T5kaLaeN1OrHhv6Yd8jcYts7p6XM93gb523s0vATtiwaozZ
frngLR2aPGyCEkGgwTza2AG+QXlYwBudIlDeo6YvkzTge83U0uAcsojork0QkF+0cko+q3CY5RUK
uxlF6zm20xsOjgVEULOdl2uqsnSvUDkdELGEmtZI/1pfZ3ZA/JF12PLkEIQPMHXUR5UhsC0sUGGi
7GK5LyU4bBDO79LG+DyVRNsZoGWHBvcwtWk73k5Y9V29qVST05Lb6WRT32EoZK55SEcL/x5LYnOb
+eDFGJJU22bDmvqclH5KggOFNwG+hhjf54hxXuyQT0Df9RG7P6ue6kF6crvE7fME4kHl1u4WihNb
prIJsUkjLCuZyBxD1TTFYdNlZj1iHWqnqm0bkRdiQsBVbCJfn/duiseKeKgE12XrDis22b7cnNM4
bwLmrizOr1rC7G/W54U2RcKjESED6DK80Xv7JAIRXzaCl1bTtk4R/Fz2jWE3jFhxPQd6epcGTaaP
8Q72tQIc90JwSpFkRkGwkKmR5dhL6d+afjPXcoq7GpMneuuUy9I6NamND44IsLLzFD+PffomWYG/
DBJ3MQcI7fYWjXMlRG4CONbWFGJwvkB6xl4EK15LQZa+vW1V8OSMH46UbeFnG6oN8seuwakkwuko
CeRYKGW2K4r1iVXIA4E+5/Qjag3EVlSAK1JoVDhQusw7FRcLFB60EH2c4wBpEiC3p4QdqbMxnBiT
AUXntrl2Ldzad5GfcHS5AbdFRcXaz6Ir9CDhpimDJ72Z8b0Mg/lNxjPyFjQtDaMEyGf7ff0FfpLq
1oSJunV2OLcDJo/ItDmsmWEzFAw6husZ4qhLZekxI818j+rIicGWTJbbIPBsUdcmp1CLrZR6eG7E
ct43yXoM+4yihgF/rDvOkF4CtnQnV4Ae5hdUAGcbY1EstVbRE4IH+TDCyCooXIpsetEEozB16zhg
0blfxQP8ryAoxcQWb3rBO4xYRPYfsTM2uOhoqgxrKSIphQCDzaboQ3G7Es1PmUvth8VY0pQtAIHv
g34geKwRIImQwvF3IP/N1z5LeUlyplgKhyi5Xjc0mep07oL3od4IhMaEZxLGHVCGLRP5AD0nf9cP
qQPwu58/bT58jwxTfBAdR9mfwzISlOW5gltXCLIC4shDxvprOXOLEH3miC0HBq4ewYEbWF9FHoLR
Li8SFMMLocyTT6YlKLOAo9ubmBkbaccAfQWoKn4xucPCDh3r5m+cWs36njjXf2kSww/IA+tnwVz8
BAtNChnNSGVtXZP9wtaN19qlDh+zjyQcC4TC20HMxOINa0VuOcWajMr08IKOEFmYUAQ3KRCO0HLM
Iriz/fnsMEfThk6+SCEaRxDxhqucz0fk1bSq1bIl72UTeBwrEN19JJmIq1Zt/UvkbXdjebY9LslM
3tHQsGJCwmiph2SEoiEdgKGosmiYjyQIe/AtW53duq3VTWFGesUbOvFD0+wux3eNmC4g98CP2j2o
jA4mXoJ5CjJWgMcRFdyPcMEIIAHKa9Xg7ZdKkgz00DFaD3Gy06g6A0+SYoNM9XHKBEL9dTDppfcs
fYqbjkmIF2w6Y8XOJlf7icCmIRGr1tW8Q2nEVjeKAwZIv1R5r9RNBGlKANngqLvSDaDfwe6lk6U0
bjizlNMVVaEoJAieQqhf1b5tc7WEQB1Kj0W9yleDFslwQRql6OWkHtqc9AhCDYmmatVkQcs8fLAE
uEWBCGtmM3+/rC1YaJEflS6ZmSNVArUTfg0g0xnx+EfYViSeQQZhV44O5azrSVsAStV6xHeIvypr
4+GIlEJnsBW0Kal7xsxXjjoxBBSz6k0pkG+6GQBsvW63DcfgtmVY1eGXOr/N4TEQVhzD/m0wQxJU
JPnUzMViHY4SiOXW8TpfxeouNCrQO1jIGqfCqMXhpOFz/DD3HY4oK7c7Ld3cYt3b4gndO6ydx8ov
frzu8cZ1NfBknQ+saxI81zkRtxYb+H4cVoIXrIK1QeQOoRmAmcveoPQxaZiJ9gxtelmMvqMy9huG
CaYWxaoSb0KfFjWFvt6B2wBNQYTJ9bCAT4k8FJvuBLaqAImYFQe8GEvtWmiYnXSIQXsWXEEqxNqa
udGYwjWDe+h7n65FugbIVEEEkv8yQ6EeFlMscfBA6m9GRvvczlehE9LcQtiMTXMwLVaklOboHbUS
2YqqA76sQYg1q4+SThYL6Iq+2XKdp+QrNSL5YPMYWHlv8hZOOj08Z0A4GaakpJRskGM5E4KESe0t
29kOdlw4iV/wielXaMUQavLZi+ckGrOvHnLVtCBKrwcaKBuDWJrH23HLuwYHv82ncaFRdYzgRRJZ
Uw/pgpytIEi+gVTXgW+bT4x+2GQnaGnSgCQXqdXA2sgtSNsKlCTkHToybdfJaMPxnARDdgMmwgKW
e6hG3YptW7MyyPJVVTIPAgjIIJ9GvjpRUJs5REWY9jqwOKr5MLcnPVmRIOPXx3dNl0p6gnq33wsx
NxramJa05b5aMwElFHTsLUta6soAya2+bscBNancSswEpOKAGO1pun1kTCbvcc/5O5ltHUIsoO7T
EhJG5y71NOO2MnxHbJzMdPGVXWAUfeq7Mf5AbINT/Yhj7Id5RJRR7zyN0ipap/Rd1kYbPkpAWlEC
mTput0K3M7C6eTQ9SuKgNErzUce/bBkEFG+yIF+2G0S91BatkuZlDadQlmafw6hYYB8VX48GKfIy
wnkiWwuK1FdcnTFBHk309uwTNlNcYgijk2r3NaZfEaUGPitBlE3gNZRyeGiDC92lopdAyoajwp4J
8PEy1GT2XPbFnKCMOF7IDo81LfcErj7iYgBoUWOBMv2wQfk2NMPbDJvxUsDCVeA0bToc2SOgrXsI
OPEm6i3fO3LKpgyqD00R21eaULNXxhE6H+LBK/VEqHZjMYQ4nx8B+J5ZOeUrQNUoGcL1N0VezxRL
TzLY3nV2QsSNxRp3PoYkK1zbS3bpZxx/SzR0wh+yR7W45VeqQ/gKBmwv1g8zmgr3UzRCSYjMI46a
VbMyZKijYGkhMAx2dEIUjhsQaON4To8NXejwNMbtgvhD4miN4d/q6NRQMjTPLlma/YrAtqqvrQnN
AGSRm+hV1A3DlzkUFiSZTOKcti0Bii5ICUPAQL3A8X41iGqPXeozmAG4joon5A4cf9NNmUKwO2z5
WmtKbFAlOPcExdqhjo80wSzsC2DRJjgyl+kE4CpF8+e2hzrtorOhR3yVxLqpAIJZmstUt9NT2yI9
UkLVFxuETxOXVRC0o7oKtm2nl7PicQ7y8vm0dQvrZcznTPBsRO4qiR9oYvrzw+7XlxGSs3sTu3Qo
oLKdgmve8/Up2twYXy3zROSRh6vOr2N084M8HTfsMkjoymp4trO59DPwO2+nDk3KyPtKLMfN6oPg
QAwaf7FXZiLHmJoWEB+aAer1OYRk5gPXARHXcTLH09sYOYUOikkebCUN4qQrjE63TzTxcI/BUCIp
UmZQCNSxaNnXdplCZJyR28jJAYEEoFjrNKdxNWOckMvJccvubMo6i+2/Q4i9hCmq4WRsgYQeqM6C
GvlsqcueC1C5DKbkeOCrMvpiYXb9irAbtEs38ym/k8tK149SC8NrYUKyVtB16KHugnWkTWHhs92X
BLLk/ksk/jd757Ect5Kl4XeZPTrgEmYLlGMVjVikJEobhCwS3iOBfPr5SncmRix1iNH7WXQv7r1S
wSQyz/nPb5JypdBZHcJv2tQY2GDlvEbGzCQsZn4unwJN+bQJrFWvNBKq72PpdK38Ab8IY0ijcYan
MJGri1TGt560WzQ+ISKN8aTTFc/FpvbmJR5F6g97W1f+GHf+Av2SbGucZ7To8uwGOVmxSWo77E6D
pbUbDaZ2SG5t3acSCnkRW2Y1fQ9TSEwnzeQsi9a8M961zqw4f6vKe3Jphr8IWzb53Sp1+tMx69mI
RJG2xjkJAu9s1IXFHxuHMPy0Ok6yvANOVU8rWh3v2AZep08Ibtr0MK/0kLeTId1iV45mE+7Rb04Y
5aylVjm52nkgHroiK5+W1J+t3eCQCEJZ2UtyuoGEaKZHQYeeTN/ByOjAdS91sF96AJJdwm5Z3ydy
SmnlWWlzLErtVjtZa+EiKW/LB6zA+nvqsIpWeQj6eg+hOSj2mbl66nZqc054uELiU+ZkRkvnSiu7
tZKO7jOgleWb7PLkG6XLdKoaDtdIB6gBj0Hfy3m3pK58SruQkzmsTepHY6xAyTvDbTaDpjrd1l1a
vEdsQczRYuueImUyDVDfWpagOVa1bAusUr636TKQMCXNJItx3RdZs3G9xKhP7KmFfU9XzFTEBKod
+dAt+KTjUv0009CUm2AMRcmy1LVD4Jw5w2Rl9mvdFGteljsxtVUbe1bBSCniP6/mQ6tLLtVrU1+L
W6fOKfpzlKzLQ2GYM8BS0+Vy52dZ1zzVk1WqbZ/okfnHmjhT3IQKc9HOrtOXCo+VgpkmQ+ooZKnO
p6auaLN9EAgX5YkoStry6UKDJ2Hpc7joljzFrg4/V9VE7WIWYym3Y8+8hPJMOlXJR5dk6j61vJUa
OHSkeRqLEYxNuNr7IbQpWjzgOzuHRNxP6BnH6UI4105nbk3pV8dxZWa6cUxn+epWOj8xyCuYoQ2F
eaoIAueTV0v3yfQanwZ6BremLFTyvWXycd6HmFE5zAeKdc8rYXqTsGi9rQVy6G9Cg6CVbCw9RvkJ
+U6xxNDC2E5V5ae3PTdCde24iGoohvsOUEa28tgtwqn2uknqPMpXyxv3y5wSbgWuDOqvzJYOeuBM
VLihNOlnW1VMgJl9ALOD9oCjMOKEkD1PpX7fyLIzj2HuBuroJjSgNxq3ftYMngD9NhXGFGyHQLb5
8TL/hvSZA4+6XgPat5hwmQ/mUJV6K0ezZfTkqsGK5jozD6pU9Q9zsGEzSuicmjJJ5nMUtu2ScPTm
zUGJlAq5b9flNqF/TinwJt7YHARrcxDZ4gKlCorsXcPsduBL7SjAk9olW6wsw9CI2eTMl6RLGpjv
mPmnx4pR99c1TJdi24SiAdAaxkv9BQpTbbMWWdZdxuHY7mCwampRzt6z7SGmjCpF5bYx1q729qRh
SKL/QjZzTv/WUWQRt6xIc8476xOzWvu5nziOHDMxwoOnMQWJh5TYCE4sLRoiZopqPPdUOMzNksr4
oXFvcw8Fl3RT1p39gaKkEJuSY73aLLlI3ruNjbaLZ31pSHXB5rBamTvFWE256zYoYNwfpmV2102Z
LVZ1A0rfABYGViaHQ8F6++gzfV+jfABE2kLqwEV1NMvRi6rSQgyQYSTLiN+rbZVtMk/ofqeVJ8ov
avSS8VFAf79NMjqR2wnhJ+IEEjPo5ww7W04ASOJzXSzWuLkUk8lN17qMEDpqyHlHvpLwnkTehw+T
LWa1LW13OOMts06AOWUrgMFadA7MG1uHybWnngvLXNVemqMQx95wg+RgXBR5h6lTXCLlzSUFwVF6
3k000OuNb2nVPhRdlnPRKZ38/VxW67IJC4X1FgMSJ4+zZKra7WQsRPOGq8AiVae1f5uXSe/vMe0Z
us9tVyAxiqsaRGKbuwA6L1AChs+LxNUn5jkysM/9xuu2eur8uyLJ3W9pl+bPmre3lFGx2oZ7Kzy+
2a01+P79Wqa6iUJvbUB0gymHLCOSatpnM0jgTVPQ4TPZFyBAW2dVquH4M/2vXeAWOfPSMvXx2ats
HEPKvPmSGi5s2xrGTxivZTvl+5mTtDvapQEsrjtokUedStf8nFhysG4NKSaxgtglDvk/Laq7D762
AYlvIRgvy8bFkzD94MuKSiTCt2oZyygPEArHyq/ovyw7q9RJ6rUKo3kpq2k3+V433LQYzc1Hwnyd
butPWqoDhlfFjIlK4do/EsFGuVHSKdpIzKWVowICjovJyMq/OaViQNr2qYCqjPe8d1IUa98LQbbF
JutKRo1l1wv/kdBwLZ78QakyWr0+kxFjgeLHDEXCYRxBH3YsLr+Gpsv5zoATDKZXneoOsFSmdg+Y
1U8xSSW+F2dCKAwYens6K3tePjH6k+WWXJmkiYZ57oDwTen+HIrCMO75pMr3KILM9+RHq8/+mIl3
I70XZe08tV8hM+UlIbZ+r2IlRPU4O9QDG8/tFPMBX7dy47fAE1GSMDqLMhL4fnp9nqQITEwftUgq
bLWtF+bidzn9Ov9hUyacUaPlfqYMA29oBFPXW6BOCifoNh1WizRIL/ZKzAfSqP5Cve4Dh1kU+ibJ
KKLvJjMuSjvPthYP3LtdMWUMEEObFnpiJ5A9Ta3Tk8nOUwKpW8hV2UGIHtK4qyaSMIKu0N0OPl8+
7Y1GuOWWRKzgpVscG4qSVTHaCxQ5bDGhLE5NTe2zDa+SM+JgpmlBPys8DrpMdkt4C2vbI1yxqEvr
QNGcvAA0DFQFhWHprQeh8LuHmol5qfIaWuM+MbdOUQ3ZzoPW9WWorG7FKmelcDaM2uztOFGiWw+I
9219GmRTjFs/GCknDK9vGJKuc5XerraNlL10fWWfdJm4IPaqbU4pEHu1Md3ZPYcGCXZx5Yb1ibef
h7EhU87tIlHj96wY6j5uLGraaOnIA4vLLGwrqKNNhr1SBjwYZzNVeKzLruKqqeaAsDTv6ZS7FnVv
beNeuOkm/vSNJK9V7I2aYWZc2lP74I2m9mIf/mHAX1+UCGtyNWPTqIrOj40+YJ4fmkF3q2RodBsz
KOW3wB+WinJ6Kj76+IVLlLhDMjKkZqqJwiy371LZGWjQmu493AhUXYlblD8tjPyH3dgFAHVqEbyy
QazrvZR1aD9AwQWH5rIyvFwKzHthBAx4dgvDe7fMVICbum7U5wk4wo4DKqfzSOSMiBo/6FKAdcdu
Y8G4FWtRGp53c1p79yOzyw8sY3gxxA81NILp0qVRx2gWAKHqnWfX7RuLMTFLkq19VLTYF1tMJxwX
gKsyuJQ0JaTBqPPM+SWh+yfvIGzT4TIvHR7kPI0L/LCCBWaPZbfLPHf9ZgpbPPrk43zqRMm4JjdQ
6kUhGOtDoZfW3aZp/QVE078pFClFH2cZiC/Kc4ntAQMllKcZ3dtkMidz05alfTYXv5QPddsZQIcT
H9cmB3D7ZrhVgZ19oDNazrTyvpGs0xjv+tAZLcTKsKEObp54P4Mq96rYcKphV8KQggSl54YybLWz
O2/JAOoHtoaQBtKwkuOUTUX32RucHjA9yTFUSdtiVaTYDEzOqyLBqsbqxpXhsTZM/2EpEo7xdOAa
o0QkYQXBBA4Bnj8MZDdWMRjzpi3qnm/VnbuCOr4Vd0EhXBOGCr7pEaxiigwEcdlPm094jtgBcaCC
JTO2O3hdgXHTY0PPOx4y4Jkqdedg45ariQPniHNxW4Fs3YmFGdAMaS+M7dy3b2Weh2q3htJ+11SW
+TO0ijFkQ11z3lQ6NHfCdTU7gV70T1EVxXsDEvMlXKocvnOcTbApDCQM0egqpbej0FYN3WDM++cJ
wUEjo0GkzvfeLfPuVl8Q6J9ZlpvZty7osmJbVbLo49FtliIuqzD7yni0qpidT81y06RUwJFfzpCv
ZLisdxeMZtxUk8rvOshPWMzlZpO9tydPUh0M+Efs/Vam9jfYBfO0zcDn9Ef+xtXb1eZCm5M0Pqgn
g5EZb2xVQ8tpmqCCrzKN1a7OdCA2RlmOK3aP1bC6B+4DLHAWbdDcVCFp3FviYoD0K5HSamA+2XeO
HcNwhqM2EIWTbo1e8kGA7zF/Y2ojyf4wwe6hKSTex9ZLKvEpDLJC3w6F1oCNaFC3fg7PJxKiVgsu
cG2Y3dgC9tXTYNfjaUhmv9gUQe0CGbcTjCqTKKr0wNhPYBHge2tx0Kyz4j7MFqPcIOSCuOp6GrxD
mM6cRKtIzZKin1y/XedQh9Kp5XYqY7WCT7dAvkBpRAqkFHyfu9LX+jCHqdl/mE10lw9UOOiwck6y
6luuyTg4Vr0l+jujXJTM7og0apiAWkVD9BWdWRPojUjJ+twYxLLa24CePbituoZrhqjX1LdGGmA/
wRxhbZLNnBhjc2dNI7RBSqUAMU3rmYa5UWFgpgG6Z8OfoMLKOuWQLMTMvrdjTpe78TyqNRNUEUbd
QLLweGXfpNvl47F19ICWelhUoaK0X+pv1CIz3iOLyD91S47OYGo1c4SFBfJczVBFNiMjKBB7Y+m/
mLpOyTyHGeNvFWSd6hQaEhMTgo4U6L/nLunj2qhevWQooqe7tbab6QDfr8y2tdIJTNMla0x7vxam
eMnT1Pk5sIqruHNEsmzIwiwvQ8l5bCB5QIs0IpPzsGezMrry3PIpIleGVas25LEKcWtyaH9k+S79
HqG1+6P0qiw5WcM4w81chxrot6Thu0lyr4cHIXIv4JOCUhPnynWLaHXpMr9USxq4G+0gjoklBGhJ
zLk2GfobVcv5kc2sk3vEpElOV5uMHyGyQXxz8oJxOHFeWXrAxIVYudrg7XJ25NX0VUwoaqEukXUH
l0JiawTQUc/Hmql3kMYo2/zhoO1WGFTAc1b7j7BSKmAJ7TrfLpGG+dbMXdcE36l5wEAZabZNZD3A
gjXrQkAhLWF1tRhMwPHauf7sv8jMgaKQV5ABdl3RLy5AtNfOR1GG9brz0sZvdiNQSXVMLeYih8Tl
djZtVZQc9kaRq421rEMIQDflWRGlyxoO21CsxrT3RwQDGMsUrRlLPRLnUaE6hyBkT4wux7RX4T4J
oVd9MqyFCob+Z+0P9lqZ8gQ5u7Y3cu18NOJDptMt86VAb2E7VtRGK4hnVEka9YfJHD0nRhJPRpPL
ex/uyEeEF8mrNvPTYqvRhdo4XQbj6DzVE19DYT2b9nIZUJYGknOj18ZjYretd2sZiek+zL3u0KFi
WBnedEY/4VfPiY4SWmPmMIgTnI2Z70bWlVO/JF6fdqeG7hQAp6uM4rG1UfnTyTlgQI3dGtXHYdDg
9PDf04FwdKaE74o2aYYPfQNB9Da0c6Jci7DF1iq2GjcLvpNrxowoyiWAuEU9VgFT2ySvMe9TdV0/
Dqqxpo9T6hBsi/zDNeDl6MQf9dZyi2L45AErUuQxtA+cGFVsmdeYYmrF6lcE8rwoWCceRSABMgQf
2Ek7PbP+yQaLkWCH4xwV4WJX9y7qhXI/ryWEIENOawppCPhx3oSZ0fc3eYEc/7iWPmyOtW17MArm
+MH3Jgua7KNvlaZxM3n0YY8aNxvoK11SSOtBK2tSMEQGPX1qxsKy71ozC4JNojO/0xe6OCx5atiU
GXBZ5EjWT03qpUVxcpt0qO2HOSxnHcCMN5J+U2tmJPvWrYzyHpStb24ZWYrso+dDozlljRzWBzU0
MPbqKmywN+DObittXryMhiG8ybyaOY8HSAoJMcxzJ86I8zjQADM4JPwPg5eqh6yIqgG2YGTSFX0r
xxbe4FzQGUch2O8pRONOiTnzL06TSYNl+AdKw9SHwUSGxJrsx0Wm7rJPFNVq+xTmGdDTTT7lhMAf
GITYVf8lMLOGL7IoYS2up6C1kAZoMffT44x3jQ2WJKrSHz/MYC0OI6KqyNv1WzU0dH87tjbPHI/u
Mssu2KllBCbjABNuunEsnbnlbi5taUF7yJClb+dq9SCCtm0SUsbKTsAHGIYg7dg9beaBnMZp7xmw
cGW1Dptm0ZI5pBznNMy2ynQG75wkicz7iBFn4Aw3EMTEQs6RbXJUzFxb+OR4WaIOPYMVvUn9LgUX
Leuqj5Qagv3YOPmHrpgYA2dmaj4qR1c/M1QxUyRyJX5wrM0uJWkXfMTPL/kcQtKdohZa8XM+BeF+
MS3dHyq89z9bfSc+1rguvGD5LWcEMdWAqUQvKQ2iebzkGaAkslCxZE0X65rp9j/+Zv+vx/8v6+KR
9hc9ftZnX7+M2SsPqssf+UeNb+D1+y8aaB/+o31xbLqE4P4jxyeJ51/oyxBjoWb2/F+hzP9rJvUv
LwRPx+WJYhixZoDq+3/k+IZlIdXH9wlTMKxzmAF4/4ke/2LA85tai58gQ90h8gRojs2fwflrORim
H1ijp+P8bnWVvU0b7BuKef0+l5n63nWFf0MpKDa4fZuMzV2cmayhiqG5uye7m6ztb4/u3T8isd81
5b8Sev/5xxfvrsvV0Fa4HiJK9yK5C670dtaSwYZLdPFOla2OwHCOIFnlh0WAT9P3s9zRHOLLhiKv
DfW4baUFJmmFB0PXn51c0TYMQbXpqmB4XtBh7ufehcWsHPNuXJLltp7Dl4Wde/P36/5lcnt93Re3
TczBoTniK/r6KS45vlv+bOTvzHYApjX3dQ0xt7QG1CGhWzw2PcqtQAfjcbTn8F0NTrpL7KLcq1ao
0zSk/TdSWIcPbZnA5TtWlvXj71f4y1/w6goB2JDlOkgnQ1j4r69wbkrXXQqusOJQOrtVO//ELNqN
mWWLbeib4mQGkIy1SadoQTDZdNovdh4aLhGE5UYOQ/fgVq56RDsy3OPy0uxhWziRMgBee/gaO/Aj
0muD1HzoximFWGOuW08F3kYs4Zs2tNfL1kGJhpIHPwDLZpAfXklfsyn3+8Jo+4fCgQESzSbUXohS
KHYCQo83aSYXFQupz0j2Eus0j+bXzhi9h2ywLso1WLeX+qvc+2WLR4wxjPeCoU4B7Db1FEut8a3K
jYC228MEGt3i3lgEsdW+nH7UK6ZNF48g/7kVT84MNbkZgtuuy8Y9U01oxd3YW2OcaKeIDZgKJ8jG
+BwFrVNyJneQABC53Du5tj+S3eo+l91AClTjGFgPDa2sPydNQgNvjz94X50VMZ904NDKILzH6xLU
F2uHFjHkorYJpSh6R1QEb6yX18JX4SPgxObQQ4nO5+9QH71eLiaSvSEdsuZJW6uFFMfydmPQum+4
pF7vPn/8zJXuFUegEcBdNk+jzpCL5VoS09uHNPkNHaRrYQVJEhUrUMb0e9WHmhr/OXSm52o1Xv7+
hVwcU37fCX3Pp+tw8cb0fA9R9bUNAyDhkjuY8Zx1hYPF5HjLfQPtZOMFTXA7WUj/2MT7vVrgXzOt
sH6uYWPcVmxZp6LXGhZW4B7dLkR5CaM2qgHzNtnqjw8lw/0hJlL6+2KH3t521aFKFd9K7w0nqyqs
g+dSoqdO0Iio7vWh1GPxEc3Ickcz0T70ARQbXzL0EhDo34Vg5Wf+R4HS5d0HDBKDN6w2flmU/LZZ
+BwEImBME15St5gzX2mESXhwklEuybklaZri5Q4zq82Qg3GYIeZK3pH+CDJavstU89RVb1lVXLm2
svoC3gNOCxROLvaL5tVm1V6seUeSbs+JdrujSOj2al8dPRpVgq/X8qAYST9lKJC20LkDbEvp2oQD
34B/jjGWVZS3BdjZG5b0f3wUl8sCHsf7nsRlkNnXH0WGaG9y4PKfG2v96I02nuqZdP8j/4D/uXcO
YnwLMLWgYHj9I6sskiRjenxOM2LJPeIfF6/pb6Z+fOPju7zE1y9ZeHzaLrYglwzS60RVGy+vwXWK
5qxzGhOjoU8AVSrkBgBg+VA19vLGKXm58tc/yEZt/vLFwX02/PXWf3MOwJiLmbHljOfUJeYQ4s8C
vWqsvO9zVuDXWm3CgI7s71/1v1nKHrEuv0ol8G6cmF8/zrw1Czw35vaMQxsCif5JrkGs+wk15/DV
z62NBpSZOoLtc/mTccH+77//5z0HdKC+EHguWTaGu69/PvMqFzK0Ws6KwQJ6AW99LDIaYR+w6WEY
7a9ckn1EjPxWwsn1N4QDhUldB63O9QWL9To2yYXj0E6F0z+4qtb34DIxuGpzVJjE5HizrcBPoApb
unAo/EWVwCjGElgwYTl00Ja/cBw17/IEE7+/P5FfRj2/LQO2FtxagsuhTWGLT8aVkUNBXi8TOstj
AKLXxymYBYR9ZceoaJInrQa4qqCXY1I4u7INT0w8OoZ86jujRCYIPsG4E0XLTqIqYD/y1aYyWUfo
MjkeWkCdNy73tZ2BCPg8QipRrtbBHMu5lOK/m2wYIAeWUWjjoW7gk+FKwMDv1hJ3obNu7LrZpfg1
KsOIklIf/v7TV2snYPLk4i+BByo1ui+ufVqStK5zpI7rw1ojSh9X72AzdYtKxTQCeoDYNZ3OD2H3
ViTSpVh99YL4XQeHf7A5hyIgvLpjq8yx/YDF/oDTRbYZMHrfGj4Oc3jBj2883aszN7BNGLfwRcNf
aQIshtcPd1qVNfqZVyDWN417XyFU1oaxZWGHcQP3GcLZ8unvT/WXJdD/3V5AixHiTyMsThgzICvn
av3BDIIDnPT6jDm8jkAPcc8sBlh7htNbB7/U1RZAsrpxusm/gXAMrtinjE1r62hqJOSLMuZdQgDZ
3jBh/kV/v7xf+/vV5VGhQ3q28AXFduhyCP22S4pF5gjry/UM2+B9YxV6m0JsgfyzhrfT7IiYjDqY
h5MpX/JsVbdJmg332TT1xKKW6gSrvNnqBc0nag7cpLwVB9HBCmA+Isv45M5DcWPrOkYZ68cJYqP7
ys71XV+4XYQr58sUaAuR+rQcnWHO39qNLxd/fXMeje3lfOP/gquyMht80zHTWZ9xr0f5hXco+iJV
bAHPNTMN6Ro7WGIoc4OvE9YUrmyXOETn9cgieg+RZXBiCZvr29+f+esPjRVx6X9D02MZ2g7L4qrc
cEQ3o08EH7kwnr8LLDoPsmYG213URzIzlk9B1fQ7KzHfqnT+eB78MrYvlFkhXrj+9V5o+gscGGjS
5yzxS/AaI42Bj603TvrXH/Tl/nw2Lh/3HBzNKKuu7i8ZU09ZXdCf2eJmRJDiI86ceEJbWAf8/Um+
/p7/+aXLw/RIHiVh2r5avI7Xu2wrTX8WY56+CCBaPAfC0wXtj9QywAUIp7eiCq5OusuPBqwoFKmU
jNTuf6RRdC2QXyOmc04vsUNaZ7+D8z+gnDTGp5zNZwtxQH2YyJBGvDzDWpC4WaMkqDYOo5dDVqt8
U+T+8NZOc2lCX632Xxd2+YYd08Sd7OppaLXUztAm0xnrNwoQWB+fM9udTpBA9E2ztsnpYoRyOdPI
nTPb+sjRkgMdFPamBqxAMS92pSsgiejcPpbD+LVJgx9ubRTxWK/zG3vxLxuz68u1eYYh9lUsk4sH
5O87j41DrmU4bX/ubSV2ulNQDRrPvAQSzLugb7sjH2m1d9Ft7cJgWs7zDFkLiZqWnz1pBDF/53CD
iE7eJvDN7+myxq+iG6u9CJkvVWnb/GAMxRwFswT4qCnMfxhb29lF4wZJKbyVNsR0d8ra+74xP5vQ
7T+wMfQu/BbLv3dKyXGnVX8vVRKeiQMNdngtDtFkieHYdm63kU4NsWeq5BtF+VXR8muNsT1wXl32
ZpbY1aGRLkzxC192Z9/Mn0MGjQfk8e5RNUF/MJp2fEhLaRxmNb0TDZ4bSRWEn5J1fimCnkHwIMdt
4YkUKLxfY7Qs6/1quPJYjyI8B0w93vgMX5f2/1ztxZTRpoEnvOM6fQSVdAX/ymjP5eqOhxBSWIz1
Xhs1Syk2oxZvBan9+dkHHvDXxSzRZv90Ltfz25mVjzB9UpG0Z1oN82VazagJAT8YGgDFrKN3Ewp4
Rn/fav7c1GjF2KtdYWJqiJvo69+sYPsw60q7c4OaP+rRpG/k6ELSd5e34s3/zePE0g4Xw4u3P4E3
l0v57fYWY4bCP/BTQRXAQsnz9L7JCyw4ZFEfyyl5K/Xhz98LMY5D6k32DRZy4dUpCclOSuqQ5kxc
h/GsWsUcGe59tKKxxHkgb99IRPrj/KMm9y+5lC6tUkB3+/r+hmEcezSdIB+q9xj+wycPMojkXjaQ
MuAlSYRhT3PTY4oQ//0l/sKRXu05F6QBgYH3qy2kY3n904s3eW3ucatordSnpcuWr63V6g9jLe4R
Fzl7oFtzh3W1fQ/PTewK0cKDlT1xA5YxRQaTcqR+9fRS2MjRF9gzuE8jyw1xneSvxQf7M6PVIUqC
AZWfi6cRCez9xwnV8cfJZ6RVE/HB95ztnG7E3hNkUB1KNU6nRjf/Wa4lBz336gP4X6oNgZ7g9b22
fbJWCikNevVyiIKOQOaKLZQit1wPf3+uf3yQVz91VcIn04rBosUGELTmEhvl8NLWmKaVKvw4yg7S
4Ght/v6Lv8CPqzdJp0J/D5Tg+uxBr+/Oxa688dagPLNUzePiBsaElXnYvMBFsxAjZ07swLrY9sp+
1/V63rBFNPfYD8kYhZWEtB5wFhqBNm/gGG0hEZR7wyDgJcwxtm6V452hpfWnzllqKCiJzzh3/HFp
LdA/GzhnLL3Gmko3MOw7OCOYwzdHZKdv3eivnPbXN8rMhROA3Q4c/U8Yw1hbSD5TcUa3tR3ZDW+t
dVnjWZv9rkbtiU7WfZKzAxtjwlErcpcPf3/Uf2wP2Jx6LhMiLoPT6BpTKNE9DUbRF+fFYP6IAt1z
f1TKVTsK9vH9Cit1//cfvAJReJf8YoDJKkMZhkW0w6/frVkzBMqlLM+4rXvHYE4w79IHrEQQYyqr
P6RG4xKDgMtPiyYCB3ccqIRc3oLG/qz0uA4oj0zS0O7Rl19tVBMiWuCStDz3+ZrtpzCU+8LFQzAK
EvTs0/DDZiJ7sNMFmQQqwk0GoDq0M68pKcTjnPTBF5m/9Tr+OIhAjNmrLwMrUJYguHo4E6yqAT/V
+mxlglGtz7REK2ygBNTWx7+/iKv52K8XASJPc0jPDIZyDUZAYQLPomc4Y2dSRE0gCxi3TFqiVAyp
s50z2AiT49aYyPKFdY1h73ALmI7Qo4NjDX0lFq7hgCbUebG3rHSInLJJeHI2SNzYa+zpKPjiqRDi
AF0Jtt3fb+CPfudX0scFjQs9HHvF1b7kwi5pUa43ZxebBHTeNZb1JE29sRdZl0d+9YlimENvb/sX
z1DvCvRjNxCBrWb8x4wUtwL/QGjHx6Zz1lhkIj3gJoLeE9PNRweHushIJmvvCWt9XwD0xKVp92/c
9r/7gEh+xqfVZcpAKtxVJ5AQpmVmYd0gUKPthjoUbtEE5Mes9Z492Al39fqAiMA4Qf94tis1Hea3
mpHXOBbLkk8m9IBzqNAu2PpVUZEa1mRDjVOPFtjBFgnLBFnI/FkJ5OKVP/T7FKuvHVTMaVsBZ1XV
/AZ6ftUNcQGBA67E8nWY7zrXXqpOjrCPLrw/t+PsoSVWcIOG/EOdm19SpKWQmCU+DF4HPOu8GfN6
tfD++fEQE2dM7JFqXIM+yFlgsXntcCaj/rttrO4tgHj1/PfVLf54xpfa9/KMuUkfq/urdeeJftat
8qYz8Gqwd1yV7uAcYWRq0xNHq2NbVFJec7LsFE5ZJmWEIFttDSmTZ6/VxbmA7fjFy5vivg7yZe9Y
RfKywnr+lA5IXdHYyZ0tl2lXO+u0C8ZR7CT8911WDXAZAW0OJKkwJK/ThyRRYKe4dp0W6Rd735Iv
s1dWe2fxQzxZZX/v4cxBn6nQn+GvhOJyae4kySgRtqf580xYRGQONvoUewijpIOLImXzucNfbz3N
azbsZ9/tbtPd35+hfVW68N26Jks+4FWBjHDavD5rqhnmsrM4+oxe95uzBiq2IekfL2ReOOeVti99
PZGHeWarfZKu7edUDp+g0STQxovsa9tU493c9u1jIEeUsVIO+LvhDzPngXdqa4zcBE58D0JCzwxn
gYjGTnzEbvgs3UFvtTdDn5YH+G/mG7f2xxrEuBgsFzDAhvOBj/3rO3MqcoVUIM0zvcMYDfliPGId
mLz7zx8gYxaP4R3zW5qWqwfoZaYKl6S3zlO5QFvCAWX1twZguSf7XWCNTzLwMAJyiQK29oXC1Kiu
31nVvk4/pMMDhLkscta7QOEREaKLHg9lPz4XmYoChc7bR6ePBQLCtg+CE/+NjfLfvH2QWcuiQLbY
rkz/qkZWq0o1TgTBefKbCntg/HN6rCVxP7WX8kY7SBFJAhhSJhgNXG6bUWHUE6Bz53YDRnIu6M68
BjJusdqIu1kdtQy+zaHf7gUOhseOkTZcMoYMAZrM71BR5Y5TaEaRg/pZpIJRp22rQ5OH5Rtn9695
2m+HEgv7Uq/RQwoAFlI4rooXK3dVKaVlnJfCWbGSb0bGw+m7Us/LO9ws27vekOGH4aIyddTkRwp/
4XvVzTpuVqbDmZvtOtNcu+i/qTuvJMmxNDtvZTaAJnChXwG4Dg/30BH5AotU0Bdaro1v3Bg/ZNXM
ZEY3K6eMRiPZT9VVFi7gEPee/5zv1IDCdI9bSsoEabLwcid58Ncn0Yc1DZ+VYhfdtNdJDeLhx7IF
m3R3OxKtuYdCqyE2l+6hqZbEzxSh/Gar8i/fCs3QYRbEEupjHW80Q2eN8Hnci5WBmQyQSF0MEZuM
0+v+r7/Vx/XjH1+L7wWcnf/xEPr1CpzMThuXrtLvMV+AJTYiLSjmaEA2Uk/sf70YO+ohd7JoN2vu
c+fOAn5eWAddEi2B0Lg61LT8e6v5H58JeruDMotPjPvCr5/JKAmkk6nU7+ko+c5aupJiN1jhHchZ
+ze/6oeNwx9vxUOYHxRhiLHWr2+VmcSRTXwI9yTHnhRXhYQiEyuAkhKR5Y+G3zQa/IsznjuQgei8
yjQ60/xf3y+CnUBnlXTvXUBDny3FdX0tcrJAJgbwVgfnw+s0CrDASSz3NCooXx1zcBYvkdOS4ThO
42tFk5mBneuFxEt4WJKkOmgIoIzeynT+zRX6z08etA8mS3Ch1kH1R/0T0G2BprikD4sey0BZxPhF
1yp9j09IZ+Am+kMjE/M3q6KPS0N+FJ5yOMbQXFnVMyv+9SARvlpcbSjqh7anAzYtGT8V2N23c6HM
l6bDCUKJmv7ObZlMAln/y1LE8cbA/fZ/rAz0/79KJa6Ev7Bw9uN70v1q4OQP/jBwGs4/eGDrqzAG
0545+r/bN2lTwj+B7swyj5U9/WD/WW2I5ZM/4fkFy3+tw+AR/Kd9Uzh4Pg1ejv7QP/qU/pZ788fO
+z8fKjZLTcNkW4ESyqaKF1zXHD9Jk3Nm90bRiCrQxhZdJBqgIhKToOOpgROXrMvOpgRv64emxBHX
9BbimAI6FRhe2KhAa6YoKXwJJR1cawd/24OYGB4BbfSJLwHBYXtywVp4RbIO48w+1iYffBY1BX1m
ZXUgWtnKPe80feFBPOs+AQKAe03WQ3fPu2E6lirZR88ZHO2OFovo3sFePgZLLpgpgzMdVg5q7whQ
eLlVYcjW8HoSYMnQiwbwM5pNerKzCCN5WtWoZyXEyLqXbQ5PMCkMScRR4K0wJiO50sW7QM+iayb2
w7Rt4JfJ0pkDR4Yo8BCOL+rS3WKvcm6BrSpn4UaWyRdsjPQuJbPwhtBvcsdp5nHYK7YuyP3xsjEO
xmcmbKr0zYV/hMdnmP5QF8Z8T/WZdcU1oegPoRVGAEzASJibPJK5fYzlqJhHRyvZCeQWfq/NDDI8
qBEcufnaRElgTMxNdRspM1oFdz9o47FaYi3qB4AivkWTqk8Cwt1LQgPLLutjPb6TjNEmT430bk/K
oQuvXVPr/WbETkdJMGGEfaqX1Wmq6Xn9bDEvFnjpOvGdqlXY3rZL6TWjtMovOMpE+hPrIdS0/KYl
v4CUPi3wBJKhGRevcgj2xkQnv8QZwGAVqJ3xakaskEjHQ22DJnlr6vO7YUGjWAoOIxB6lpqmcQzz
Jn+xqXAffHoqFz+NcOxH7D3NTZ/iagIZQOsmTw/iyfN06XLXYpIzgqGBo1HLyHftsRxAELWJu0vL
qTn9dI1f/7hGfvYaf/DsrpeOZeK/ZrVKEnb1kf566RAldDlF2AZXUUIETEmw5qkhSWhcpwXoXmp4
Ri8p+YlqHXUTYIfqekRPrL056tVJpqV9V9klxRNOFZ9D4jpPwHOyQNBo8JsH99ph/JOg8edntZGM
cYtTKfajc+Ony9zo5lDN8qwPIrVWSGmkephdw6R1HH7pFLZ06lpQTZMJVPy+EpAJloWGAb0SmbvR
6xaaUpNL6LqtsTQ4GFhqWJ0VfXdhgfiV4pLAcDPjQcTZWtBBHq/x7TQtT7GQViBj+Z0erDMLkvK2
5ELcyrhAah1b+q4jJNJvYBPSO7w33acC4FLtiQG2p1eGKGZ+G2vhc2Eqyrc5Csu72nDyW1y14IPC
WicMqba8hJ83ccQHC0nE90U2ANKnk7Xwf/OTr/LSr3fL1blnczwZcrjsL3/9yVNtsocxJgSdZol5
XxbN8ApA8SmjGGg/R3l3MNUo88HFgaggnr9Vss5+zwmqX21l1KBhJ90TDAUlyPKBfEqsgKQhKbmd
Sc/+5if/Fx8VF6QmVu8Weom+nhE//eIuvRPg66DWI3j2L1Aj082Y4m4qe3KAJG7qLc1zoGK4lMrf
HaZfF0I/zrYfpoS1xWVNGnw4TC67IofMC2fbZFoHmTXOXkuBk+HXqh4dZdBu9UJ02yFpiy3lBd2m
L/FGLW5Ja8WygNBxv0GQUKAvi2LDwl8AhTCy3wytPmih66dk6MguhY20g5ykflhdOqmcitKCb587
ZPAWkvBBH2Ehq/qeZ8cy09HaOhNAkGXuiVFZYY8orLMrtLNXN2rH/UBm/FVA4yFkKJTbJlTajUb9
NIUqzrwnVt3vIim0Oy1e0ZQ/TsW/lZf5y2XUf61ten2/Lz81u//5/mt98/+tAnaXiaW5ljn/rxdc
QZl9Lf/tv/3b43v2rSXo+v7z2us//v6P9Zema//gCmDaYrBJQtfgNv1nfmb9LzQMYZ5AdoM5yNrn
z/yMThk77jUkEO7wGGt0zuA/F2Drf+I2isVBQ4ZZXT9/awG2PiR+uqOwmTLZzDM3xSaIqvlR00F/
WUq61Og1Lr6nxtOkst7KWhowbH/K5WYFZ5cxAK8c/xXEZhn+TjH5oHXj0v/wCViG/nyjiEM8S27D
J6grMtfL5LUyCkonDcbzfDCbLHDqu6T/VFgAFSyN6MHXv38m/9eaWP93atX/HzzR+b3/6iR//B//
vaE46dvP5/aPP/lzX2H8w6F9C4cf9nY2D2tg54/zWpj/sOzV4bh6KjBRrQ1d/54LE2wsELHxFaEg
Gkwh//O8Nnk902YvgLOR0/vv1bT+qhTg20LGxhzOu6urW/KHVeinp4/t9q1VYVHHlgNQPR5vhtw9
wT33imnkav6PS/9frMMws/56Df14M7A6uABWBxwpuV/P4IzpU0d2ePC7UimWhyLFAXBsJXwqr4eR
KlH5JqGdY9NNvzdLI2nngvGEE6LtnRUgplDxU7DjAWnVh9Wd4tS9eciiKG2vWAhYDMuk7GLajjOp
HOq2sCayayE0dMse7TM46bq8ZHEnbsw26aJbGeOrBBfQ0IkSm3NUbxdD5HEwFIBXA4F9pt1qWD8b
j4cieewaO2UwkdXnj0wxJZ5ByUa26/quu5JjsLXtoNPYcIR5R7aKlHRR7I3RgO5TieEyRz2v1KFB
wtGBivfmsvCsvTJbVq9Ca9eG1wwxhyLtW/2aYgCj+SIb0T6tZnFp2uMF/FHgZ9i65aJqwQDCd/A6
+OfKeZwmpukstvqg6caRjd6iGlm9k1apFTcDpeHSCPKewQ/0N2BeB0HzCKEnglSuN1YASYCgaYRe
4qWEsKABFJ2glfEjeo6aAlQjNBs9j3PPpmspB+OFUlYIkXC4P0dpsdE05a4aTBJggk+Ks5caNDEo
ZDZCzRMtpS+5AYtSH9dXykIZVArvODj2Lhn7DcwabY3QdUEfg762OvPWrYD9U4EeaGH37Co6KAI1
Knn2dx6uv9e4tx+tOWXI1mWbhrIaznFxbisAO/ki73o7AlRiqD6Gcdfn1D/Us2MeYAWiO4IG8drF
pcyAz8BwoT4mVn90ZxWa+kTFmKNmnqZ3u7JgR6yYiZ/aymWYWEVAkMBra+xzaEFAS8c7ocenRMRJ
EKcKQ5p89PHAgeAWNjBhfmxgC1/hC3lGQ7ZM0+rjSBiCtW+7L5ZCnMVk3huS8e4sove4FcfZjs6V
kyP/tGyO6iUsdho4H6M2rw70Zvoa4Bloyu2g9dsFl+esRbfZ0ij7qu2O2DIwv5CkBzPVe1kKZyOE
AyHMc6uMUAjlvLPHeU8f0YUOrj3reuumtIYrlM1veOKhxjTNY9MPDzpTQ1NiXMOGBy8yfNK7AQrt
SmCDftq73cjxCw+TtYQBxMlXh+4hKo0A0IKn81RrWT9bAimRKYLoZo92WHmI7MnxZLc0vuYoFjke
MOEN1wmVgPGL0UQKzJ/+MsD08204fvCQ1MBlbCYV96umuKVHX8OtTcvYLjbbb+0k2GLO/RA4YbrR
hQiafNmGi4ZfPmuJkhWPAKlINNbuCY0Ar3lyLbFTe6QNV//G7RRCsCpmc+SNMmNbyFTChi7X4ldI
2Ij6z6JivJ84HQ6jpd3BHvZMq3vlg94Ih6/iduoXV8k2UPzL65LE31mV3mMGXIBs4bytrZPM+1dL
Z1CHlcJDyYRMbbaf48YdwNHpoNQMAK/4C5WAUruz4oqTPfOlBfMvNkztZ12x8a6GyyE1khYKc70E
tEtd9ao0duARry70nlv28TAf62UPwRHkSWx/03SLxblT0qcU3Vdax5U4WeNGmCCiDPo9vL5pHL+U
y40RQaguBDt2Xc++R0nGqGpwn5ds9jttAZPVV2+hO4SbUJp+k1ffysTVvEiQ0XIVc2saWH6nVCGc
n0xe47hQB2NAAzbQgkXn33QJuC612iWKtdURlRgpOTC6evditNoxnnVKwLKTmtItlLkdOaHwrqWQ
w1tqrlBhF+g0KYusxBz9wURBADLxHDnUFwgbTmiFhZaNp1g3ZtYnuGcniJ/ONUR33XRI6xt27Y9T
bdmHtB73tZkdWnyufhfV+zRuNs5YH+aFd9Mba/YFxSYAwbTlHpeJ5ZVGcZ5kHSLCpPDzM3uvTenB
KuyvI6T1QI7zTkFK9AY7yjYkRTE8hewVuVl8WaB7AXhFhgGi78us7zZRLbbsvaYbta1NGLxDegBm
e5wcpnUdhSa0DkIdfIbGFO97u9+G1EwYOqhl0FJ3uY29tmi+1Cbnd4mYXiY0/7lODU+IykrbCVVf
nZPHQnUR6GiKssYOn5UJCVPgzG1rZzPPjb2xinja8JCQt5zr5UZTx0Y7TzkVNOiJykUFXRWAzAfP
Am7J0yvgCMMAMddqj9TtTEBYQ9ApLpDVOj/Wld76WHS+62PG3UDLMp6Lkcg3FD12TkC0+OBI5QjQ
RT2ZaI0e0MhsD5gJy45M7qK8ecM7cIYa9dixwQRnZWNWB5ftL4v9It1a/9bSWnLLnsz1sA+c7bw8
y5j2lVJfTFSmeeu09Wda6x7ZFBvf5iJXA9OCOW/1xK7qOd9NerLl4fd5scs3eufQeop6PqSKCouG
aSkW1j3BXliosnJwqpUHyXDEC+3w84xRfKzN70MZ674YKoQX0gnXoUjHEwxnfZOhNPGIlMUjJXbN
rscW7vd5rnOg+JHART1J4mYest7GbRFh0TrvhTnrgZFo56XMv0NvbqHXw+0nL3ybZFxQhMfgPSWy
9pWl6JiLmDxmm/7Su4gm3OkaGUSFfGFcQLVo1Tpc+BnrBbd/Dt1Q+tSj5Z6MTcWTRTgf7QY0R+Q2
B5WFqw+1+pRybngyUpFb7PRNdrI/ULzz6swVHoFy+RRVxR39YJ9DnAfe2LjNWVDsE+hAA4AI4ZUR
Uw9gwgAYXhjpfomzI9yTO4xhZ8eWD6aT6Ih7kbU++8YNIX7jfnHnkNANeJpoUfMHCofezKmHuzwY
oONRn0pdTfZKBPGOqUh/V7cVxFyhnCu6BQLGlm8RV4S3cpJuLDdle29a9sYdC+XrqOdf+mkqb8EI
3Juw7PjhWPK4jqI9I8hv5WjioahKxS8X6w1MX7Ul8UWFUgwLXCv42Wtl1i960+3aZaLiZ8nGzaCG
h6zTNw6ecuoOL2xU30djgvI7GjcWHQiBFebbPocXAn/jti8Y0OJaoEqt4+HAiIsls217XRYFkbGc
tMwF9C2HryW1r0wETzQvQBBxs3cr0y8LKNS0Sx6rwQg0NT83MW0YUZV/ydzVpgRqDECDGlB6ul8S
84rF6q5bit0sjFfaqvi6rC5YyMV+51AtMOXqe0dRikcPwzPftsRzOn0eRvGk2l3jJfZ4Qul7pETo
vhAqUKbeGnyHeFnQN1FyKQq49xMtLn7Z1m9VSuqsX0JxW/JhpkParH0k0ENRSZxmquK7xEkLHiuO
Yk8o1vB7E2Z72SEm9om9f86L+0gV2XSG7zlqPj25RRw0i2megDFCUQeBR6lOmZIs2eOiUuU7qers
ZUz7cqhhfeo8IQ3aYs5tTy0IMjjDi7RpeRFqO2R7URs9dP9QaRBNom/lv9ibfBDC2JkQjxUETIiC
uc4/xVlQfzh8eaz6cDlZ86YDbuOSkw6ORBzCxUvmqfFh8La/GQp+oDWs+y+SqmsOgxOQcO5Hw2XV
dAM1FpSZGFqJ3gtCyUi8Me1qGJQOXCVPqV07hRBkaYKGDOp+KNOUAt4n8KmAqVT2YCJa7+B/6a/Z
+jgcDQ2Eh110UbBknQPne15Ns8CFzFOs8qgu9GytppmlLjy1MdXHHo4mtCUFe8Jf7/j++aiys10t
PuqqvzBt/XW/V0sbd/sAOLcrmvy5Nd38GbDXXikET2FlVuxXq6apb/PX7/ph0LoeUxdgBFO5VfRH
Mlr3vD/taTMFXnikQpy1UugmgSEr/UmvNaMF4zYVuIcEjEK6qhKupKKY2GVMM77O9f4CPd2t3d+F
pT5IvD/OLrFu2MUqbuF3+fUDARIyB0WA3+o5m0+FLZ0T0w7lnLIBvSpVpZzr0mZ8oozUK/31wfin
/f0P0QElQWMUaaIb/PrWSNhO7+qQMIDJR5+HyKGqeJILapUuUn71xl6s37kyETR+lspYSq4eBwTt
1bnMpPvDe45iaux14hUADj8W9l4iyPbl619/sR+f/CdBTjCTxbWCvxQYCx4r84PHgdHM0hard0h7
cLc4cQ+Xwgp2rff5ExS5bfkKvviOh4YGUFX4vrPnpr/964/Au31UNNbEroX/1EHMRPP5+CEyOlNC
OypDH7P9yc3KR1Q61qYZOxPdLsOHKR6bIGcyOMXZpSrMQ9Vx6y2cpN2T1SGU2mK3AlAIfRziNNW/
LrXAdvzdUvoDI0bKfgoaI7ix69mdaJY40FoKHkEOv3QVAFenNqqdYcFuhJuxtNa2RTQw5/KhzM0j
cdsr7qjA0hqcH+Vt14g9nG1i10pzwCNb0lcFvEQWs9cNDs9rHQp0yhLxxrEysWETH0NwHa+9Hr42
agjprngo2/LLohcnZrxxwOblNrfGlwaQjYmZlnceXsJ+fBPt9KYO1Uuo0++sy5PC3TUAHbkB9h17
k1YfBroEvElxH6NRBEXEbxSu4Q9rVxrTQdXqizsY9omp15dUKFuQajk0WFQpZhAsQ/L0QYuL28qw
tnMy7lrbORa6E1gTe29X/TSG9UPcWe9JHd6MWbSfRzw3pev3Q9JwkbdvhcbiUG9eOCqP5UBJpFCd
LRrzDrM5UFKTboGFXXN0CxAsgOG6hVzYeU3VvwyQ9LKU9nr2Y9vIUHZmrHzJeL4SfCx4SA7fSqN8
5D7tQvJcdhStHUOXxmquzkApwyfpYOhyqm6zUDaeJfZ9rItXM4Oo2RfPzFWOfWGAGVVhKldTuwW8
6zMd8tIwO5SNoA7HfZMT7ckLt5G0vhVz+jJGybo2BvA+bpNweC9GF1itXmLhHx9ynFZ1oZOG1D4p
lr0nZ8T6lR92yJdL2+aPcaQdC4MWnW5o/cVgEMqRBBQQLZK9TCrfLFKxfpSiPFgs03xbjR9YUD6N
XVsHKHJgFlXOIqIw2l2voCiM3aXT5WNE4ntb12sSNGzyL7LUbaoMtZswLXeLkCeroMRVxZNY6GoR
hEpyYyz2cXLxD4RrDQFWjGVTo1Ng69spzUx1cdbtqny5mU0CJtA5KBHXu1sJ+A1dIb3VnfbERvii
1C2nPK5cKH4G7eLVia3p0V24znoKs7aVS4pAGxZ71ze5vlEikexjShcuWVndDJjlaeIi2WCkQ+ep
Y7rPB3aYAKwJjVMdbDTKk4E6djDqXrlDnPmewufzh0556fLuU2l0tr8o80IdS9Edeq42mjSTt87t
Hq0iLMj8WlPQcixUe9lxP+j8ebUDxNw0ZFHeKIQaSTBcOK6BLOkJjzEE+NYyDQzgmZFThkjqsWHd
pwqyd/XcbIw8OdttuM/LRTzTj5vyiv2jW/GEo2EWQNxQvuDCUIlDKfIGDmUIubbnYVd1VCfhIsZ3
QQgK9sJ3Wr8pnopqRJcy3tBklNGoapzd2L1nAvxCden9GDd+1MaLb1Ma7ds6EhlD6ImNuPFqNGp9
VOp4vzgwh8HF+qJwz8DQN5ruPBKVAvuv2Vg9F8WnQcKzBvOiWgMYrOitzQThznrXiGmvFeauIvXT
tWZFX5jxspQzuXftQhv8VnCm4N17J4l5zBtlI5Qe2IYJdGfaVg799nN26efkM3GgTVyq+yQ3rpOl
4i0FHj5HtHXTSqK65a52tLd+eddi7aVfqK1w085odgYNrfFLSwBu10Fm9Gyd7cHYUKcie2UDubWq
+MJQ+buk3vS2u9MK65uljCBHDCKu21ybbS9Jk+WADUdvNxatgu+2BCNFnfFIxVQqH3J6v+77MW2Q
hDnokPuYrVcnqjDlXQ3w6RZXzUQR1JIhC2fPsLjo9Mzm7Nm149Gr2gnWrxDpo+Zm9RUR+WunaIdl
oO47c7XAHKkr7i0TLXCYzMDSk248LKBmNmPTXe2qdHxt0tXv1KFIcYw7zD9pmKO/TY56LjN2Ck7m
ojKQYQXG65DuWZZzlahPphi0e1VN29UhZD/1lK5u0tZoyX4R9JKplsOF5kueKMtmOavb3ecI1sAx
TasZKVK1SaXBNfalPYsAkO9lnHPacPL2YLnJSQ6q4StdSFzDWRZ/IXRLrZV1TuDzb8By3Tijc+1G
Yfj0mkcB3WUt1X0836M+PcpIowbYLoGXjixtAUM/d63+Wk80MnRNlnkmldN+Y9XKUXfqW+i+d/PQ
MbWmqhE4dld+ISf3FU/NuNNCC6tUDTiV9tcQdUujxvvNVQc6tUhvK5/zmEQLxUNonsOCU2Yu6zd1
rKojtJNF82KH7fl9AYYSqaPIkwtalfFNY+qwbbW2jjdpbWgDmXRpoihm1LicSO6mOn09c0/C0dHz
Z1jyl4ZNg3Lg1hoPqDGuBkA/dyCvD+TFE0KiBoVQ0Dn7SDWLPQYa7bZz6WeYHAyNtlKE2FwQLIJ0
aHHFJ+pEvWGW4V5BP7Gon1tMb0n0u7kam20Zhuy7mrEC/8G1nGzKYUE7zam/vDD071+jOq9v6SmM
8DM5CmRAnCto5aXzue0Le5MNOZn3qggPUZLemEB4Pdolbp14SJTDYOq0z7HuJsbN+uKxU6Lm2Iic
oh7gZsVd1s+cyNB5JnSrwKnC7IaTcS0DpRqzja8z8YSdo5TPA4L25NCb6CwiDIQqk006zXiz5mqH
PyPzQfWPL7HZ3GtuT63jyA0QZr91V9d0IrWD7b4qXUzZqJ6ExndJauVxtTHNmxmngDGll0LQ2pna
G6OiFqBJLV6xdp7rkj5DhdPRtxtZ+XUzkUwX0qa/sSvzB5YixCjqxTnEo5nfu4WMn9S5n+dHFz/R
6oWLDlgKp/NIVA5/Z1xjhFPDrSiMaOOidO1k6maBqVMn4QharFJtNHfZ4o57w+2zbm8as75j+1Cn
yIHAVQPNoEFe53oGtV3ROwcv3Zui4UY60/jKXMwC/dw/MCNfTk2nIEGoYYg+krnOI/f9S2OP9RHK
QhV7JQs83Hv1aGxZYqc7p0Tvwx9N8vadQ/M2xe5t2osts68DictdutCfG7V2UNsrQLnPQOTqWmPv
E6ab3wYzliBK4H3bskJVN6kIaqhB20Wcl+vTc1iMrS6G/DQJbqKgDeh9ZSJG/wcdtHELPDpJBwDP
47AcHMe8C2mv48hDD6lts7qWNr1IGKHupNlsxqXQ9jZ95fS0VgdGIiqEXPh7uMrOXCGz72p9s1Hq
EUm7yd55+hf7Xh038wqMTcrsvYv4cTqXkHwtxmtbVEEMqZGJgO1FY/8Nr+C9JZSWrUtzFDK9GcUI
ZdDorzCmvtSpuwRwsL0ZbSYYTFqwmcLMjJa0fVqnQaMj/SoUYHlKNJ5V2dCqMrrHVFlLK+LuXDsO
hYiKT4d5tjcGt6Zdc9rhahw2U8RIj1kGT8OEtKXEqq70y/LkaNT/RJbwGdvRaS3HxxwD20Y3S567
NJ9pjB1YQ2goDV6Lv/jTyCIs89YVpT6my75kCKMeIPESpyazybF2zeTaj8xc2wW7nknRA4x059rk
oX62e8XYKYOpviJXdseQDi1DFrZXCTffdDXrV7oKaL1AC5Y9w4Cp9olrmvaBoyA916AXqpVk8SaH
kF2/qF9oK4thOjE7+pqk7Rr3rfNLJ/W7PDem20w6+oNK+x7dsM61avNia2L3/GSN7Xm1ahN8jImH
K8tdvfY9Rmb2VLvpc2diraR5s0czNS428B6f+Cp+Pn0GPIH+G43NJ8eiMbxQO5cWFcduL2U/D99l
VlcBd5a3NB1sEDTEQlq6J2QWsllYsuSmiLiOMCfOexM9YFs3c+WHLUvWMWLO1YokpZC1dLaF3i9e
MUTXOXQXH0HstlTL/GtLYcKdEJkdaHa10X+oDWF5WMx6l3HPY5XNGLrotjJVnhfQ5uXQcLjB/mPp
xcSpof/SoJmOWnWf0KEpu3zTqlNH1UsYU+JF19bnLqHFolZC6EnluiiJZusQ50OaAOGc8sSnZy96
0PUhf5gNc3y2hk5WO6IlYX8drLKk3LCTSkDhT7hZJMv5fkYrtAwe5mrAjZ45KQ9LMYa3GiV5/UBr
ntNW+0VP7hhfenHZXqylvkxNSgthdQ8SmoFMIXYUTvXbhmoBv2nd703m4PvrZPdijMrgjxMmwYJW
tWYKlS1FO5WfluQBgW3n25YiWl+UlfTiRWyqaCx2Uackeyp8wHvK90Gj4INypnMpjJPWl0eUpS+M
MowNN8RNEtkGCCSe1yPipGfZ1eDRg7vQAtlcCeWd+pYzoBzSh1yWNzqTzsIRlI2VY+Y1pvRFxRzN
jprbuhPNdTLckwt29N7IW4AtkrUD1J7DUI/X3Ipab9161YwisFZnE8XulfqSzB13yUg/0BwkKGwn
jd4I8U5r/RNcUhMElcOCyujGN1ubhWcnDd1bktBTOhZARITp0anwVtIW7zGgMA5JsjwqcCfvXFr5
vBrj02YEeuN1swy3XD4Hs3VLPxFRtdVTJAErjGtmrxAx0Bm1W1pUJp8g96taslzEY8ioyExv9Dks
Nr3JGnvszzz4BNDtGoOBDK2TsAZ9K5iFg1QQd1Hr3lOP8D7U9veGQAwuUffOnqxok9AES0tfH/mG
whbdlLfQ88Uuh9KxydXRh2F2jRf3ZFplcUhY24AhZ0OU6tFyzKtk3qRDlB65diXGhs79Ru/hFYjJ
e08RpG9q8h3g9qku0uaalWgDg/3c8QhmS6HDpTDCQ97CCpaMlzQ9crh4m+d6hnjSMbshbJxeM+ZM
Z7BeDiIyjkl97G8GpTcpfKX+cERGpWbdXexTTWFT2cbVcbZ4QBprS4DAC+m3jcz3US/mfThED0w3
FM/o0OFZhGzDyqJoW02Vu6QxD70yFK8EPiISh9giZ0Xn+0qqLGImmdUId1YdHjpIixT5trfUMzuP
g5kyFM8WjFsaleVVrhIUHWkIq432eWrJdULks450ILOname5b8zB9GMZ7kWZfDYWOX0tRwNHriTj
NmXLZ7URztHF0g8y540KbWQgu3or9OZKQ4PcAIRSDoQR8002xm1QZNUjrptvIWW73sI9dgPX/x00
NMB+p9P8idF4G4/2hkwqI70WhHiVHOO2Fp6YSLAlMvUdalfMjmpVyAW39jwN/qo8CGN4cKb+whFK
gsEq9hRG79ueeU9sWiddxCSywzrb1dyOEZ4v6UD5Fj4j94JQ+0mdl8ZbDOdp7rXvzBvhfZTlQRXG
NdYGYy+y5DVHB9yx/6U+r29qpmGQdCfyPTsKwq5zlDJ1yRdn7xYxz6mEQSgk3s9Vi2pOskbxWOrf
toZxRamufVlll7auMEDjSvdMxfxs2ilvYRvxYbEW4P1VdZ8NuuNjGcoDrVdPshh2WR4DqmMFeIxH
TX7NcwJcHX8yWOlrL7g4o9G+KblUz3k1PeA1nrzaYdfet9WtmAw+yZJMQSyqp7pWn2bXvkbFtBZ+
6HwQIJyhqTS+bohHCjgvfcUFTXTxjrH3J7NjLeSa6anSAVCMej17TZ+ctKmbdM/KcmAZhYh9c9Iu
ZpV9JY8lgsRUgjjTK84elohFjWGxS3RE5sGdvLlZtzmOqfjkH+iZnULyCjxR5oYKcIN/5+XhfNPO
1VNc5w/0HEu/TpXHdshfSiPecxSpBzD5hzm/TpV8ZfF7gK4/+uw9kBObKQtmbBycI+4UkFgofGQ0
ZhydsjHr6mEYm6d8RuZR2vqOQiCWqVVzSuvorKvjvk+HZh9SeOfFan8NoTqD5zg7bnsv05zOqNZ8
Ntqi8xslpqhELV7oPkVpzS9QhZ9sY4UmJmvl83yYwvzdcKanNFV3lospK9GLV9pW0mcoD5Y3Duo2
5sDcMC1okfSK0rN4ansAb2+mXs6ehszIL26kB9U0vtQTWIUYGK7eyWvS27zv8GqyQG1TukbbIoXO
kJW0VlqlrwgDDQ1FaTJ3jM0vFq05c99in6E5jEXP+9CU+xneEPHgqtyOuTvwf/8ncWfSHLeSXtG/
4vAeHYkpAUTYXlQBNbI4T+IGIVEk5jET46/3KT233e6tF950tJ5EslgFJL7h3HsZzjateBrb9LVL
1y9ubocgiDIP2UIRshp3UaFwcYAzeQBMf/K4cgOTXfPkmRh3jfpgDvmdnKkoDRcljzsb9IHsFKi/
2OfT2O/SHu1MDpmjgDSoWHzs4MlVl2vZ7NiYRpWWQNNX2Qa5C004cQQ5CyvGUucysmXVRYvhcznV
+c8yUTfAe+OeNnfXWoQkVfWUhvU83nekg+A66t4yQnic/GtoPCxfSaIMd1eo6yBcZbUrZ+Z7pFWk
YR4wosOxjNJZktNcQlxMTt9/uHP/SUCNu6fDWjkVZ2PrrMQU0sFa6LfT2tWniaM4tOy5oNQX9z6t
98aOXZq2OL5b3PJmEeMNK68LaW/dye4HgnjF7D967vIyzVMf2eXwoyLmlj2ZvSev7gTTRy7XyoOw
MSnoYxS6ovLTW7RNAXCe/OkP5sKjgx9bxUQy+wNWCy5JU9qDvnJLQnLhFU5FML2KJnluFE1r0FU3
UthY2Ivi2VmcmAuiPpSV7MMhj90t21fGotMF1cdtO/m3bWyfRWPYYVpmJVDe+KkVR0A6lE8ppvMl
UrDNOvoUTN14nJz11BWKGiplBzzG6KNLosTCtRGv2uGpnvoWFTteywQ3dYzKrTIk1MXbGH5hhElL
RwFmaNMFEz/EhEYE6oAVVrmBAnmw1maOSjZIF5Jin5ZuIhjbSfxDYtIQEGCNVmi13Cj2Z+6pcosc
7ifaOv0uOgZnDklCQNv3SZBi2q5q8agcnnSk82bGaZnj32MP/GB1a/Vrrkzj4mliYQYRROYUnyHx
bAag9fJoxitj7ACrpj6Q4E5Nu71qdM5pU9r7uiU3eeozbDUE47HYZe6Ycc4gYH9WZERtynIw4Ahb
c2f0xpb9bnsXc7XiyCBluChvpOT0IfoUPmpovxz1LAmsuRqVxvcTTrpR2yPMvIklCIVpFgNuCXLA
rFl7RXpOBA9LTs69ZiBKXz7usiDj7KGMa7pfrhycrc2+78YmZmnXN7azYeW6Ingf+/5m6dNHlDwo
FSrnJ0HUy4Gsl/hAyUebL97rOf5URiOPneu+rB3AKTRWtzF99OzEHeHoz8CpkNOPtYD8WFN5X8xi
wU9+eAVreMsCSdoaBcTmr1umbbOIldlv7PnMyBy6u1ZSjAgntw4s5JO9acxeqBXqu3mxPsrENLhb
+fWl1ocpnR97I7OPgiVnJG3rKyjMfDtaJh12Wp6NceX89sGuBKTIxjO7ty4tKPq8JiKM64wjxnpq
jeSFJNdsB3IYETlZR2wKoSNNKvbBmvN99wdxYS5GVNqmij3CwNmS1ms57VCL0YSOsDFlYB6rlE+q
8DgcbUIvByY6UHrUcz1u3uEgHLhBz/01pPGtgzXHloEsEcp+595qU7cX4QaE7fVkxCs35T0zT63f
pbcGY7DQTghET+xlhMos8Gfcem7PswEYb1vXiYLWaLu7bqpfZONinDCVpZGHvLay2PVrp5i3Jh0G
DEgr1dbUJjbTLl49mGEpOOWN2V8XSZK2nGxHx5Un5XrmNjE7qK/rBDs1FR1r0R46q72tV1Jr3JiU
zBUbrQ2Dfhuw377v0L1sOHCOY+3t2pQCHDOLdRfUfhdsxoyUNrulBjKZqIwmra1HQxgOxhJhN3Ni
/fg2GvJX1Q5crh4hMW0TvFid4rIKngym52XywvzhDi/W8nYBsg2HJegOnPEFiKZzmGtTwGQh/LRS
p7n+MkXab6yVMjA3Y4ZPBvrOtTvqoGWaUf0gr3DPKJxxk1tearyPN2XmuRvP0MdqhVIL4hnge9r3
TfDc2/QpxWr9MKbxNZjqyyhpKiRtEgOLZYjJJ3Q9DQ6VvMXp+D5ORLCRWbGZK1/szDV4IdXwaeK6
9dphCRm9M70Nornm7kwpJxP1UaWjYM1VO1E8eUS3ObTZjr+Q1tS8AqtEeqyPS47idRSfs2099rN5
09qxxYgBl6lg0cm2tMfbGr4Ih6pwcuxoaPuG8J7isaxUHxUaupJX/A0se4vTuNqji3woJmyva1kI
pJNzyY8soy6wD8nqn+MeOM3Nqc6KYvxpV5jIpKMZ4n12RDbHwu0ab9GO93b6UdldumU2czLqIPJJ
7OOVvbFvfo7V17TQ8NIzpUa1dfrPJNc8tQJr2RpZemjQck5N+th4HUu3xA55PJ8ThqfKUicaysMw
9x8mgq5G4RO+XuORNEtXvDnIYt94mqhzKSA70zt0e9er5kjLsnfb7MNbVbvBZac+lrN30IT6FvZ8
TE3nSMZuug9S72md4Z6U1Zx1vNS7DvyK7nEFy8jyrzJOvlu3+ja69T52nTvq8TfMjc9mm1zH2PYr
+YNwpV48QJE5VO2rAbTiFeZ0gwsu8K5LsedY00teLQ/UX3pD7hPGOcs5qMrQIU8XGrpp5C6fpM8b
w9R3W4j1znKy4WLqhfFaNY4/OkvSEAxD9+gmbfzEGcV2upgychMd81S0PZt5DV6d2W0VOrnBmH/2
ieMiYLCMSkPLb1VayUuQYB9Nki4DOkvrbT2gLj2SY7El7tuOrKV+sTLiI8bKBJNj3dsPcBGT8NrQ
rvIxJCsGhrNIa1whWhFeu/fMT+NtHHufcTJ1T03NgJR4EBlv7dLF9gTdyRARJh6hG+DXzQnPlul6
1ES2cUm6Xob7sy3nrZcwkCmndsSpSHwwKO25G9ODz7P1bvVsjohWmHtquk+FZvjOt9v3lYhpRLLZ
rSZoasNjVIGm+flO6AGnHUc8ZonlhqRo3KxgBlAQ0cLWRzs4Ldpt3z5hH5eDlFfcec60EQX4s90a
v60288NaAqYHCkxtdtvmNm2x9TTIuQKN3osZrz0Po1mQWvezp1m6HRPn2YvTh9ijiOvXT4aYbmQ2
nRGtDumdEj0py1PaH9tLfg9g7KGhvOS4pMgC8uTVW5xjGbRPinDsqR22hdtcj0lR4bRAt1yos4WY
dl9yPm1g6bNN6/RrGJTBJ7UJAhCsCKFr/d9JacS/8pWzPKitbtd2ts/AEpEuKJ2sFKZPNbM+Xz1g
ashLSHR9nor0gN15EbKoukH80CGLJvykgbAlNbY4pBqFSUMzuB1y/90wjJdVtndi8abtTI4h3q4z
y0d06y7Wp7xZXuStLGCdPFCbdir60LXoMNbggSohZLOCLji1n6oygJieR9Ju6rekVp9dUVGuNawG
PdLgnE2cuPnWLLhnHX0/NIMVeaVn7FQ5ROXKU53B+7BJctlvfJdVJ3XoOW9Redj4C20tHLIj4fSn
1ZgiPD92JgGckbZY+bZrsO5UNxwX364iPvdTvnQd0bIMyEmovO3H/GQ49huuVTJU2JLsMpXcr/Yw
Xowl/9GjuW0mbzlqRR5P6+eEtQ3El7eufvSKeheURB+XKp23Q11wpwhn17eFF7lMS9j5OTxSY3iD
YezOwhze1xy7Oehe2siYXy/0zZLAEKcivyXOvXOujV071HIDtho/4QcxXHU278A0uFlm5X1emrup
kDFUjzP/Jjn1DZ0sr3hwQUhZs5AuZ3v0hlm6590gyZd08/fZEV9pb+snZ6wRMtSKQ7mwVlby0CGk
ut22Ne+vaKuzm4M225VBkHux3mdpYj9aaAD0plAuTxvW19se0Go7Y61LflH7Cnl+467XKkRRdzf+
q6p6QuJ62tUiKNiidzwZOyYY7JyWIWTceSyb1AL26k7SWOVxyahUUMw+e5P1UFQEcGRBae0HLaBZ
poJBCWzRlXcfajKfhUrjnsEvUZOkfpuOtYfGvCYH8zslZz77NdhlrQfR7Ju98u7stEPIMi0JaT5T
Zy44hzlewnQVRad7LtPrtEsM6NptiPdlWxR4WdxZpXCLyyIbflS9zqhmjOQaN9wNInueLQaUERZK
ejyx7Se8w3Tra6ITltbcNDY78gI5VBpSDi0/Pctbmkg3Jlb4pqRrilwitrkaFjlEmPI1xd1YGNXX
OFDbGF3L8d1pvulN5nqLijyX4g6hTcENqQLKDNqoPP9CAp/Xr/V8leJXVPAi1CYO/F9VqXjomxBh
h8V01v6tZ9xashB8ZTjKu58M+vq/iQa8xMGtWJg/u9RNdWca9mGuAqPZMvv77Qy2xRYnpzJvFOvf
mOjV6mZO/bE/sRjigzGTJfiR9DWva5YjHgYJrPuvztT58kmY/eh/zsAnr/hkiwyvmAL7M1oHvH0T
itRHwosaJ7TWqrjgtOctWzMvm/2M1GK5iCEondCnXK/3ckrsLoIIJvUCGgtkw6dfIh8MozXx5Jqj
3luxN/S7kXCq/MDTc+Z9X8UU74peLt49ot0gOBer8IcfVH1Zs1Xwnc02Ljk6NyTyTsZ7rrIW81bJ
bpHbVUvBsCFlCGeotbGpntkJk/AmET/AjeEpzTKY6qy3132Cb265JxbbfHY8YlQjBB5YZIxlbehu
M6ohu7TSM9JjMEwE0vrIAKvfzGTSeZ8ym4EyyuVAiZtOQ4tbtV9gd3JitV7kaHenrr8jCSCpnpQh
JcUV++L5oanYTJ+UA3Uflh3pHafEiTPrMnno5JiNsPCI25zBSNHbBrmqi5jdaDan8ZMpVo2vmIch
7yUdPap6IYqcubUoLPFoysV9v+bBLpHdDRALtmIB/GD1RlkD0+XTzk9kz0I0JerE6jvTCocrO3oS
pFT38DDlEtPiDW2DPZszWh46D3oN686EaB8fZblK56CSjE+GdTGw60ACtXfj0c4dV2jcfstbadH6
z+0yhgYEnM+Oq8yNu6sXk3FTWJ7ke/UeQaSiXq2ja8jGu11lyUOEYx04OjCbcToUqwIfFaRMGCw1
oQFw0Ig5PsAI0yenWBnDiEK2L3WfpC4rM1yuL51o/XMO3/Mba92B56abNAcWC9MNxD5+bCwgCf8z
oE5GY9QPVVsp4sDmumWf6C76Zb26z6ZtAdDGqM8A6CdYFSkGs+vT2FYjwrg4yXeEOZSsQa9rS3/O
eCiWTJ43c6rZzcJH1BREbpIT6T5Ls/oFMWL+ynIeLBt7/INjUlsZoYO9ifPauiNmv3RqQXuxijwj
XHgZkXgnLe/OfcVRdh1Dtt92rdZ6T/Iyx+UkSPjd5wC99tFX0nrDaIYPIls9NB7phJcvWe7+kB+h
SmngyUMtIftyPbqH1s9QNgzSmB9dmeLFNwPnztZkLNPGiierJR+5mr4Tfi7GkYxNGLelJIRFvdOM
MW0x6yrUmc6zYt7RQWoVLlnD7WKsiCOynsmF66Sf3tz5eLLmPFmG2vR/4lLa3s9joO5dx2CqQ4o0
WzlmWMyY5mR58TAwbLaBKrR1N+e8nC2LrvJIdqkvwzx39GdjWTDn/TyU1mUE9Ts4ZYVQZ8V3AgGc
i1kNZUPBRkYJDk8xJ8WJaB+M1QmmAeCieDbUFk6e/auTWby/ACQcnSZcFTqHP9S7zIDxl8qEU1B1
zO6jv0LtSzwPIUOp7hZtM0ckq5UXrRWqF9vCWk41HSlH2WLysZA5nMHa+tp4dhENJWFu2/Yhtqv0
RjP0vW8EEiiHNsHbmkAI3U57lflsLcEw8mJFhkzFKI8qnpanIW3Me0YaDMzbjmnlthd1ReJr1ibH
xrS5NUemgA6TKsZseznUnGxdlYx3gFnNO7AtRwiTJUWi7uqo5UBMeqrxEk44H+mjYvx6qsX+Qn1i
p6HdoxPUWWGOxHwvRsCIApx7yFjnMfep+10rZINBEpmTmwCD82NlyvFdjj4YO4lvPIf6meFy05DI
bjU+n9PcyOmjl02O45OD0T3diOtOZE+b6pIuUvyCc6L6b42GGQZhUXfwNXyZwymB2mUWDTAm9XFK
QtuIryzc8TbIkJZv48lEqUvgjO9skpWZZsTxMve7rEY+tlmQVeZX/d8oo7amGjkJvyInHKaEYzRV
xs9yzccf2GWC8voTCbvg6n5IpV++sjLEKnwyFbSnMMBF2fMmzm0xSM5wU8wOOd2q8b+FavXtGCAZ
owBuYaIUD07bXHSNqKLyf4xkzT+DQA2XzEO7TOi8Q9i4N3AtVVaJWDVLlHxStQT4BABExucs/k/S
mp13CDv+bW1RQdz79FtpiHlzweYlNtLHoG8bYATC2p/jVN04mgyPiF6cah3nxudaL+l7oDqmXcKr
HEiTIi3rn0pY9cNsCPHLxdD0phyH6lcmzY6xnYts2yhM2im9tkx/yqF6ZHsCbSeM1sa0aRJkwLfO
eFRDL7+ztqWQWgRVCQpkvKAx0XwFTU3RIblpwiezguZUYhR2OJmz+zSQRWkcHFYtt0xhxsia2o7f
yE6nR/pdMuZJwNtSwgMya3fJn5c+rr+Gsfw5ECsWYb9ZrdE6PlL2J/cWT6MHn71hcc69Hjh8zgJk
3GmAELeXpGyyGYUwuSp1vS6979JmuLGbJsBcx8s9QCoDp66sHMDNUzP9zJIghhtxVPOSlRkN5grb
s2XVVyAAvroGXuOQH8AkyA5v2+TBsWMAI52Q0XiNTXzpBy/7bCBO8DZ2hsDfjayFWfMxlXZC9L3D
kcxu3uOUIdYuTZjtghMKLu28dHikWfZVk1v2i6ygWNb+Nqet6KMVDnrel4w3uKH+iCZWstyGvW0v
ASPMyry35Mp1SbXHdU9QfC0BRKt8a/slKwdy4xPrZOja/WZBb9yZSZkz1Bcj4+8/XzdmActbBCFd
CE2xnqG7go8h0+anWJGkhYzn2sc0HYIegbzdM0SBOToWhuDMyGaiklBS21zGMZTo3o5tcBvlAfSr
vOPh0/CEhjly+Wfiej9hWtbAY1qLe7QE2/1JjQwP4R3hrjqamSSeKbhTlQx8d2YFUO+N6YKi5Hnx
qweqCV0zd8+ik5y6o1MGyyZlMHaqu6tjr4bY+pyX0SYnfHDLeluhGfiivYgvDcrj0MvmZScSrwhz
LBy2lA2sAr2VkeNmJsUPVY4xXxtxauaOOWmd76vAGtVGIc7FaiW1y18T9rVpyF4BXRFpUd7ObNCi
RwFD729AZUtu7MSUrxM3MkeZWXbTvjY9B4MWy0vnJ4VrJis8u+7hSTs0IsEkRuu3/vNmab2m6yvT
lPKVG9gFRqQVwTiz1DPDV+LqrjGpA89O6mfZ+zUixZJ3RJsMt/i/fnyBFTdCMfkY6wXBfN+LbMlz
7MNqVAi8NmwGiqpBV1blSR28SD9J9qjMseVqWJzOw+y+ptKmuKyousQmp6N7d8y5Rtjo+JBLUqcP
qZrXWwgr6wEntaQPha6vxDrq0exBwskSquqKzokCI6FE6pc0ffCGwLRPtq7W3dD17XvJzug1DTxk
BVn/0jdQyr3fFb/NlZx0TEOzX0x45YUdABV7JmBWUY31uFAPEqluh56+JAeBtT5cDs67Ub2U3D9r
TG+3aRo2ghuiNYZHs1r6U9s72S1bzk8T549hKxIz8Elfw3XjtbGKRUaINvhAy6rgOVL02nIOIkiN
Pvrr6T9lA6w1kkxurQzAPWydBTPdIcVyx497rvCROct4xugVnTtmZ3SU3h/dW3B91FxqZSh7V3Gl
9CSBpIyZ/3wDJuHcEQ3qXJCDvFHzvewSSi47uHZucnB5SE1Ww39x5pkbvygCrkuE86bYEtaZGnoL
lyV+FddrBcoeiaMrxLLTkhyni/RIhL7oxZ/j3Wo67tkddCCRyoy8QUXc8U2QffKAmvQyFwe7Lzs8
3IraBctYBzpjS09jcWjTmX//1ynAUiYmlwEngatdckEiIAxrgd7zzwGGzAArYSZRY+ZvYz1BzA2p
EzMiKTOLHwYiCxDTNPxI6bnFOnHTscIZtn49NI44wHDC08MrGBoIbWKyVpxWt6CXGMHrBIpEWeFQ
jPqX6f7W/1MQKg4f8VLptWjPjAjs6h4+jagVPUAkbtHHWsUucT0nOASp1P3elFcecuJG3a9xzeG1
rNwXkM5l8WpUWae2zH7JJlfQPVzVcJpfmDZqhvywHDiEjFp620FTSG2WLl7Ftk7pq7Z4G/JJLqIt
65t2mc38MJT8bJLFizoNDaPp37iGJIPNZsb3cS7ngclU3EOh4CEHe245QfKkVR9TzGidnNqsJvTa
lEqgs84K1BydZS0lKyO46M261q6xJ5McLfoGMNDSL0SPVn5EWYSIcOgkpJRnXMv33BvL178+w55B
vNqVKimGw1gXwiUIjzJ7S78afLKlHO09kyB2wsJWWNpkbjlwqvja34pUCCCWYUYYVKax6+9yrGbD
SaBff6BfiL29nDOBOGGqqk9bMuTkzF+WamutCyNXd9LiOal7p3uaoXPiE509l5/Tz+xhgKKKV2UH
XPIZk5c6rLwihhrKJ+sOziIu6RNTjDkYLmK9RnWNjh9byjo4qNm0P6jy/feii6PcN2CoMuQ1V5rX
SJJHo+Xam5Ka7GIMNoumvB0nB6GHTdvDKGITLFXymORssVGaaWgl/W31wQ/kg5yIrsvDeqfF/PZH
tnc1jvofsa/6j3/7J8e0f/zjf/xfHKr+1zfafzW3P6sv9W/XH//5d4O2vyzZ/vuPvJj/enX/n35t
WG7/g77x+kr+5avWmV6uv8C//+t56RNwfv2z/kcjqz9f9JeRlS/+ZpHEgs+tSRzXXzZsfxlZyeBv
FiSPQxDC1eTYu9rg/t3IyuavyNIK+Jq//xXwuU7//V/t4G8mT1sbQbXJTXP11f3zof3zh/g/f/5H
l08Mef+3RRsugfji4rBl8/N8Ew3CP8mNF6Mu2laCJ6m+rwnSZtkSZTGR7vFgWQebcgLkECOi25lM
jEMBc3/00OLgFNIZB0iX9jz1Y/m7bKnPgFuyezMuniSuIP22dYwuojowj7q0Jpw/5KAv1EL9dzev
Juh0z+7TpSD4GseS3sEdK2M3IOZ7LurFu+IK8M/bau564ojt1w7jBZ6ObZzde6wnr6dKltO+xbXz
njhB/GkiQj7lI1l8m0xh5MQ3NOK7ujJNpCMuoYaMJbDNSA4Ubz6mBCXEZ8qQoNGu9dZmOZKTLEv2
akpregEivaw5mI/d7CGklDx0AAE8+QArZ19pzzXqCQZ5S7NRHd1M+O++nL4pQBkwZ4g7wL0sR4cF
ouqaCbJIn12kMCeBgQPtxtR9qgrpbe8RzGDP6d2SMqYOsIRE17SCD2n9K+upLRIEryEXIGYAbO13
Htibo2S+G7wcj4ll2fjlSAgnvHeeyDdtfKquuiMR3dh0HIQfRhkYYT4kcuO3wF/DlHwQjuTeZuvF
dA5JL78mrZG55ebjErcfrZe/t0ChkFgVhCsLGplC/CZDhiMVBh3b2Zegz12yqSGmN6vX/5p4qKVM
9lHcd2hjm/JHljFsX3vfQGKSXdzW7iN3pQeuqzP9s37y8Bp5dfRwLAI3qq2F1cp6kJXNuzhFjlgO
pSzMrfBhKGXinCAIfk+TZtgT4LA/wP1U3YeJ4We6FHv0PcZNl7NhZtqDQ31DdmvpfzULNaXdPwyW
ag7ad38OLZ4tHZy/VAFz+qqCMLkaImBIcQDyfA888QpzmZXg4VyGOKb5hxjxnUxjfBRyVpIYYRYZ
SwxrOAja7mhigkuolrcyl6du+Wzx4UzhpyjqK/a+2fjAitPYFpO9x0dkOAZBFpKLojbOoLOwKfsB
c32TUo15frNxqiXdx27lPyvBGJ4CA1Map3hcrbRimzbyhnVTDtYl5MadGGUIyMJzgPnpziDsK0Ep
l9nnyR0eM2CKjVhAn/HDHne5oVtrU7DChyB1L1PvPFHoLu/IslFPTPOR3J0N4me1i/GCObpxpm/R
1GT3QC/x65DY1Zt2H0kDifder/N9UsoAAQ/rbkk63xKiyu7vW/4mwnatO9pOAa1jIIfjExl7VnN4
sNKhh46o6y0NX0mZ1w4nLLJhVmGFj7mIgZe84dD4KrnjkU0qBxNuOJAM+ZUucM4VXXuyHCyX/Cmw
fxpwlaHRzkhizBtrcOtDoarHKTFLNC/BcoxVJy/kEiS7q19NWXOEeHN/cZuS/jrXguHqYODi26mf
DDQ3eYk3TsFEnPgBiLhhuw7BbS8WVEQkI8HDhV2Q3BYL2bNY8zSRX7QB3iF3ZV19K4PNAezKytWP
OHRkmJQI9urLLNjHhBw5y5FXipApaN4ypKMzLiB3eAX9SGx+HQx2T2rKnsyBNzIZrTBvcYOuZ2ye
/GM91FFZ3qxe/DBP+W25zCc1eKwT09eFtSsCZXQGC27jWZ5+ZHNCj5RC01Zl+4okKLRlCbZSfxlp
R6B5Soj0JcD1+FAu3T4rOZwDYJ0uED8kxfs5H7Ic6TOsEC7am8TTBluMPNTCuBDlbN6wVbHORt9Q
yDiUa0Wzj9fBDiuxMluh7mQxtpnBxy/MXaLGyNB/w5d5klW24RBv56PqEBBJGwu/wapEO6BFS3VO
TSTEM3vyDAhTrJwGGbTh+t6Kq5ZXFwN0U4/ahvG/yIY3EJH94mH1hsNjxQdGSgI2aqHhFNkZFTCq
kkH9KDr1g662Yw5hLWHpJre5D5kJnTRv7cxRh2lKHu1qWQ6D03es8pMzPt9RmjIeSALff24z9Vbl
RXsDxfQwi3ck6ByI8bBXGoGE8JfTLDzceEbscP2LwUDQ7sk/rwIJoN26rOksAlncJFz4IbtWDvmt
Mw6aGHduoaD4sMop457ror4dl7CIW/2BEzBaWN/8tsvF/pgNdvuicY8SB66tUON7gPvLNi/cD4Ya
QCyx2OihFu+tPPcORlQzHQYXcNo+uuZ+CuqT1N8qmNUrdwcHYSaX29nDnKXPp3pf5OroqWtsrppI
tULaLNPuFgPK+xVuCSOc+KUJ7BcvKPIj6/85tFwsW/PR9t5iMZ2RX4H4Zskbk6CznOsoduxpMy4d
xuQdU99iaInaaztrq9DDvlT97Nzb2qnu197c+06OxtaIVYRn925arhurQr93IkbKzDPP2aexBxou
WYSX+vrhXRIIhm0TTAuAIjMtfJF6NCmFOmSdZx5A8vUejQC2APCxZJYhWxWIm8ykohtqUEG27VsZ
WCxLcvL5JursfrHP0lK4GC0NPWj3MQRT2I0LggS2JGw8ipUBV39b4w6FCOaOOVweJrjj73ScsqFQ
zrZxzW9M8o92g5Y2bZc08iQGTX5L4yIH5LMxtEpcmMgoYTlr00CEnncvLQ2WmehhU6vOuzStZz3J
3rJ2DSEDcIn0LU0/ihuT0xYXFnNrzLWFK1CHRHCCY0y0zkMVS8JAZtG+dna37pltRbJl3pmg2otT
72Bdxwh4CkbtOATbVsFdT06UNH6GrDpzwhaO7q6QSCmqaVe3wXhimh0FQjVI0go0b0QdWYYho/Ia
cpzCmPRDsymnlHKgM9GJjc6yV0m8n/t6VyQNSCdLrdDR4q11hxyOstszMGfJYJssX3kyWX4LUJg9
4xCAB+nS4toHPN8kQwfl6tKlkULHfE230SgDjnA8g3BK1Dj6G1vtS8AwoR+ytDRhzeEDTLQFTtH7
LCwJ38InNGoQuft4yg059YMXsDQsMmAfxWnMbADkAE04O5Qn1s030mX1b5jmLRFjkIV1F9y0CX1X
Uoi3xkT5XM+4hve4Sx0meyHfiXrkkkiqpsG7zTI4gSw4+PGcHL2JYmEaFn/TeuNzjB/5tpqqj5Fq
/6iQAcJIpY9lCiaCYd45cbMUZYKHHI00BnFsAQW2jsD/ry6V+ZYkXQ/g1b9yzxwImQzH63rL7Kf8
Kxeu3uER6KFqzWNMGpj4Ysj+iwSo5nFNuwdFUtTWKdCfKCosJkR0kRWHr+eR4vREQcrmKR7UBhka
DpKSIKv0uzEG8wHpGU+ysb7osjuuhEjhuppt4lb9KXvKrdAGA8eqJNp99sfdVM9HtANfDH+wNE+D
g7Xim6wtaLzr4GimX9jZwZz+nJDE7YZRmruabViMPZMcD9KCodu0Yv1QVuZc4y/jfUZCwznTYrkx
Vgo2PXFZMdYwX4JOfsIPqn3narhJM6MhRnDHXlvMXCJgQk+ij8EjbVRUd93Y/3A7rHfDtijND8fF
PN/NYrIjnKK9z0x/PpChu6cAOzJtfPK85SbLFiNyxrx7qgjbiUg2cX8POaRM37g1KwR0iWNiEns+
J02kWtwdkNwT6blg8cig1vrSORQ7EstenZBsnZbR/Fa+/Wkyugu7NjmrEn4p7j5c9rv3TVu2kdso
j4ms3RxK9xt5acWiwL73/eVNJ8LfrtDMRIY2r9W1N5G1TIFaao3aV4+knFu/UoVkPZnXC0Xi3qOm
9vJiQMHIqhbR77k2hBlhFlVF6M5z3B7FuB2zWzmhNUWuBGAjKdo1jLqTYXHnG849+i7mz/cju+eL
0VZtpL2SnI9CM9dJuf7d5RGHuv9k7kyWY0eyJPsrJbUOZMEwGbD1eaTTndMjNxA+kg8zYBgNwNfX
8cwq6c7sRUvtKkJikRGRDNLpDrOrV/Xoc8/LfaZ3lL/Uh29+BqBuHdl/383hj/nd2VNn0+uctkjc
6Q387YNgmc97XYyAJcnKBp7F4aWaZOVJ4rW1o8GGThEsUZ1Z43ESrj7Y3GIe2Q3Ml6gc5rXoovjo
gjPbpZK7vcJyu2r8wnzotdiwuAQAgadUlOdixo3ox2pNUI2bGud51AOcdZoYhXyi85Pi8eqs+1D/
smlQWlJDPjwzN+IoB8y5ZJDt/ySyD5/DKhI3dyj1t51gp4d3ph8sZVrYEoWX/46a0DrFEEjVuvR6
fHt10nPzGtSveOrrbRpa9lfiDs0xt0d2wSnXl0GB9807az8n2aZq8mADdWHR2+qPh8eWWBWOfpdf
QWahJ0Ov2GYDactiUO+OmJe9Ec4AFwVnXTPiL0lVuBoCtNVFns57ZL7tFNtwUxlNVoWa0MxVuumm
LN/5vTWcslTt+yFNl3zq+ofBjNTG0Z5aRTWJqZSnJ3gpwuBJ+9Xdg82l6FcUYlESS4DDqNOXGb/g
srNtRVqz1eZ5HsRDTvvXlOl2S2gVQTaKMLEix9Nqz9UkGNaRrNlwNHF7VkF/xruw8THwBjaujTqa
3+E3EkbFGQGniGT9wQGwqrTtvPk6fXKdoNg7fWYz92mx18X0u4BPELD0L7+zsHlysYTI2uawZvkV
8X9lM0QSysichyS9Mhjs035nYN2tsr1n5OekVPvJ9axPzZ4WtqJ4i+lpsOPhgREVVEbe/DRFsBlb
npQdKSuMK+y5cRaM+PmjQNz3pjI6UULjHasqslaMoCyZysaGT9pCSenZO9XQ4RwYocvWLDHRWXcg
EqmtfFKXqis3Oa/mk/IQUArL2/W+U4JWLIBmFkfT5RajZxhQMFABxRpm+OZaqJWDHlkgy7oQ68om
NTJ0nf0Iac1eCha77CEChktzDs5pz6SZVXZNiGK6srXS322Zeiu2SPR6A794ogaDi4G+zwheBN5l
gyjfrMkxjHgEivApQOVn/ZzLfI16NZxG/PPPRdd3J5OMBaG6SCesXGR8s8Kaxrk51humyWqrA2yQ
fu7gZ6nAGfeD8EMW2Lr/AnJD8APfm6myz9yo3XDVRg6fXSFJx4Xd8MRa1j+yZGr2rtlxSbFznMdx
tY5YeR2nKXuz3eGxU4Th834S50IMzVMtMWzaJHo7PsOLoIFmW9xXXmtDaiKzQ30YelJ0ynTnfTZW
mEXB/izR03Dejj7+US2S13Bi4raqytj2njl8Oyl3GqKkPk5/+yOyOVXrnNebSwCTq4itNw9Ei7Os
CRasVB5gAEjKj5ECloDcROkroqZZf5BeQ3pJJ4KRvcf0h6d008NZv4ODokMBwQOuJYZBAKX+61RP
bzHIDsI1XrXT3MRgWPDhDnrjY1ScNIWynqupO2KtKLd9gzAzNTROTWF1tmY+mabwDiZJT+JibMbC
hpAaQyqpcPKjLy0PNb+pLY7VMj/30ffg2RxG0cDyr//7sqCmgFqikojMejF75ax4X8PM9N1xgYQ5
gRALzhqswzq2R+yUyiI3KDzm+S5ljxTivPAnpzxVovrVxtGwmWLCeyJm20l0xd5Sf3KyOG4sonvw
FkHU9l5AI47JSjghq5Sbxabsc6DFERepVGYHow1s1PO+XMwubjRtfEVheaVo5AeI28bMomep0vi1
CdxsJWpDLF2MPAuMBdYVO8wjRsjg1R88jnud46tNCvyiBg5rmLnGdyUMbC+++yIlPmAQlTY2frmJ
Uv9oF95mpsNwxY0eVpmTHbH/gkJNUu46UfQkButSEIjGr0Dzeitu3FNjwiGueVSe/1qD8NqMCWOx
HcHmSmCxOYTUlP8opferbscbkJU9J/9DT3B3hDDn1tVKsZ1rKQFeAqVaSN8ilJftpKefqYK6Bwa8
sd4IzG6yvlOEYICaXokXE2NSy0ccBkqLz1CDFT2RGY0/gdkgHXZqTDcs/KnAjUlv6DaeWBKIaNPa
5CqgH3Cz8EAe5/NNtJHxSUA0PkMzJyKXxocaH/0qDo1XgT76oyrOna4vDi6QiEWjYuKrNpW6YfZd
EKxgDBSrCBtqNA8bPHfuuunzV7wQmNHK8seJ73aRMKqXlZFT51U6mxKUynPSRMNyTH15v3zCHAh6
ThELCNnoQjaoExsPvRyfVYFGWVJJBpptrPZkvn6h8fLdlSQvCunmcB4JjIUy8DZW48c/5aRvLPxs
vDUcYHIwNvdXZFXfEfIkNJJdNw/PWiFUmQ3jQNbLYVX1I51VA9KmSniNYqjuGGlQhYbpZtngn1D2
sPuLYJuVzTdKTLwW+SRXttsN64DRZuliRV7POhs+ah6HC542z27j7L22vKVSXek9gvcwyfrKepaJ
anLeClauMOXDhyEhURdrO9w2o6lXPa7qW18k1i3R98dnCXxXh++Vis5k8SEJ2catD2PrKNuZLTR9
hp10A+IqEzmSEi5EaCwxLgFYjUgmt6xrAxObPdHvQzN0a5eP9YsRxfI3C1aiWFGOzmcjtmLuIFSp
m4sG04KW2+yUoX6Drl2WVb8VVS83c8j5aQUHnRO8UEXygX78UtrjHx7x0M2CsH6A0bvyYSlqfP8n
th8Sa4Mar6WVB7iBQgB8WmIf5A5UL0kuNbCBghHPZN/tDLTgJGg6JsxJP9ZFdRzatFuNkS6YJHRH
44AiK6MPRZYc3JgknlMZ06IPzHwh5MytiIc9XgvEpiw8xb6drSTWfBdH7GoQ9YcB72RduOOeKy3J
V7YDZOjU8AD0ZwX/AXqnFd5HIY3FNp8jJpXqlnes+0ddGtzQa/1CDXt/pC/iEA3A1iu/iB64KGKF
rbKXWCMjxnC9oCaO8rklaYBdHQ8oIaZNS5g+GYKPWec4fGx3GxKfqwPs2YR1gMtbn7HsHq1p+hNw
yx2TOYAlEB5qNjR3kzizLvLznzIU17YRxw5JMwA6BDkg3GCFs/G9/nF6GYD+43VlXgdm25q3zrEu
1azNzQQdamN6Il+nGXexAWe8yXL26Jh1fqHbNF+1tV1+Fz5bDGu6wfMhdKenFSgpbuxTR5JauTHt
dqZz9jBHb6cIp/VM0ygf3tJfV3VzaqRytm7W8YDTBk+ItnIJglm7KDLh21XzJSNbiuIKSqYCoNfJ
905W6lTWOgRcopfhOG5yiXbucQ998nxDPUaxYa/rkAGmKOL+kjcJzQnqLnQxyaTlXfWysH8W/RMm
3Afo+uuxQiTnHtWzg8l3fVZVwO/aQynHgvMc5S7jyWT2V2y5sWCpLFoz2pSyhmhepYSfIvvRqDFd
BUAtNl6CAgJ2d51wL7aMdsTXRfDSEVzE2Gp49JxVJEUarO52f24DA067uIeBpp/STn/sxiPpbWVX
zst8X6hoq6pmleSy3hEuhzvw6scWjj88MIwNfrZm+Et+/N54D7kGLXArO/smhrbXhpgKKBNAbEq2
0NuuWGDV1k6JBWaCRMc85NtByT3YrRQKtN1XMEdb6kPQ2DtAqCyPwcWB6Sy3KgbtgOv+jEG8vPAU
h42dmfHOcoeQHhc32okySsxtMDUtotOvMrWiQ4+Iw9twtF8UE/wittOjV3mYymr4VH7NHqLr6hPj
xZeX209RwkKNl/VpYF3PJU3gGCByqBZR3HW3WHTDkmVasoYCtAp98qEx7uyV5mITV5orFQnuz6LD
wzKpYSTYxxvNwquwE5gcoNCMzWs/5jB5Ys36HTpY/8wK9UTs+mJ1ifxhvLzVxSzOPY0ZBUEO8i8L
6cbpZ2K5+4qr03jfZk5VdCI4E94mmjvW3DSJHIWUVOL+Km1oblOzDe+rAuzrxm2I6kfZml9kkfL1
mBYFYv+wY1NAPrx2nlTYHJEnZx6f/dYNOh6olXQ/Dcd8kIQd4XTiE105hW/sRxA2HKHg8ZdDZgbM
SeNvFU/zOhznXxTiTNuuKW6IszwLejRc4lC2E9c3whHtRhXFY5BXOztDK9V0BOJlMNe4ZXZB9pKk
aoUyduOZaCzbehoonImeYf6vC1zGkJjFgC/RBxnlhx2znp29up7DwDqk5BAyHE8WHjcLnhLQS2rQ
R1a8AB5rAwZM6mIRMoanAQLhwu6jtQqLzThUO0MB1DQBMkzMQIy+1hL/Lr0DhPDhHc5fPte2Q5R/
ie6e5esaFw433S/o1OphwusOuopigqlzN8OcnOtyDHaOZpngGFVULRDL8BH1g7/PGsL7Xjg/JObQ
bKvR4e/TUg8NNQgWOZeoRcFTrnDrh9Bv30wT4U5M5H0MIDE9Oc3FRBJpAZVkuiatl22TIqR2JWjc
AyWdy0Y4watp19E65kAjczlsKvmo+uYwVNa1Y+MLkD6x1i3y3kLMgAKmXgrm/+KchcGD8q1L1qNr
x0O6mhmIFJ3oNBCEKw2gHurGDCDI7sDxQbodmhAyrIVEhSsOJcEAZ8DqxH4KqfmGIBUc4gh//iAL
IppmssoccWa6X2Ct8XYeMwzPGwLLVCqJk13af4rWQrIYuaHc8Y8URG7CHnwo+ew53kOVBmYkCWts
Bt3H24pLorNIiCxtsDs5u4BA7r4MueiwfgqnxcSlPloJfHKPHab1lV+n1gsL2GOUWRtvFMtWpo8c
mbvWl1iimmI8QS6aMuQSWeWLJGj5+E+GuWUW4ccFiFOUpnq33N56wrX/a1CzfgRlRyVz4fjtOqsa
YmkdLrNtEgDLrQcCZmt/EuEihb12NdLkEuMtZGjArJQCfXkMtZpwWzO/tyo0j75RvKLYqhVXVGNJ
iCE52kkcs3uCnTHMMQ0kY7oavfDTMpwH8tsU2/7iNwubkDuKW0KQ1HB4UZUWRtK/pBxt2krXpgQ3
1xfujpvmaa7vK4H+YBAdBL9HAK4t0Uf1eFFhfpvaUd2IWCFoFIxL3bgF+7mGhYfhYF6kZvrucS6Z
+UBj/XgJpoySxb6D8Tbp6Ku3P3uvZq2cZDhMbYxeovtynYeR69RAxUI9zVdfoQ6kqX0ommDeBSQo
F3E9nH0P111ySDK5ie327Kb01vbFGuZet0pQuGA0W9++qPXZGNMM4irfcjZ9BzO0CqfFkct8SikG
T6ReQ4XJYx7lhMVmRVok/lK6eou8XTkNQApBlCkmV9IqNNjga1YBDNTpjj2TZAo2OS8D64eSOQ9+
gRMMLChMvHwZyE0g3kAZbR5jEVa8Fa6D98LQt6ZW8ASdh3wcPwrHQcfGSUP88JB0JTjC6pbq0D+A
VwsWzmwfXMXroYkIHsm07+YK2MLMqvHvUmuhfNTKwH10alz3Q0+yEoCNsZIWjQ+BWfNopc8ZyKrf
v06lDlaeDhz+d1i+ahOGB5igGEurPCZudya9tfO9/Eu79lV1sNLSujSOJUGa0Mj8O0Sq4T823KlB
XnLA2NqjyADCyqE1xj4NQ6lr8dRJox0Lhm4Nu5WBu67kWYoCmIPZ+mIhS1hCCyOfv0uy/qu2iZqN
jUnhedYx5T0e0X3KdSr4F8Go/X3S1PYbPKN7RtIbom0kKPUY/r6NyKHlkDCUE7+03k+L91TgVxn7
OeKsrbyHBiexsU1EzRupMF5BHsjrFMrynLZIipvUY7QebZt3bWXBfna7+BThfnsMBqt9z1PpXppq
DL7DIQVzP486OyE2mBRD+awsJpCVBDayiu+rjos9y8dw7UqI/G0SgkEGt0FwZnCrrQA6yu5XUu4z
KWw7bj6zJJm87URe8dvxZoIroUTFqenE3tJk4TOWBrHe9vjyH3o7H7cmb7uNsBPvkqvS/hVZ972t
qdWDdB1uNrLBID0mp9EWwxeiLUnzMN7krIcKE/rDKB7cqk5PvFrq1AHP/jDFZD7OQ9dvOgImcC8H
rjU5+LiIwH84WEAusmzeTlPXLdx6cm82lJpvyvLMtSirdKGIjXHZo8nKK1D7GW5PYe69BW73imPA
Yo0abpxEwzp0Bue3cqq9NM9mMJ5h1bDPkCL9SF1igZl8dMfiqTTGt6GwiJe6sdyOikt/4Kj7gtW7
hUCQ1yl/ZHDlc5Muah1dyrTmhxzG8ETPSPYwmT6h4yBAJMVoXm/CvOdibb60yo/0CgYJkNM6wTyv
qEeCHdgup7Qe2JLEbB1qYiROAUffyIuRPNl0NC2fjEPfBo9V1K7ciqPLNmLQ2wS5pNWy88W79e1Y
db5k9scfY2E04CAgZN/kH4nFOEteRDPHEdsg52VffQjikLbnYpl0eEmTaECdM9R9aejtket9CCpS
cPX3pXiGQwOkslF80zyP2QZYSZuyjfOTn7huu8vUCgFDRVWo3CVtw1H6j2s1uThwwu+DOw64QhS7
AyhTAwEkWUD19e9SC+if6OBJgxRie5+HTT8/6I5FmGzQdAlQ6gPWNDi72eS/1c3Qr0u3Zk2N+fmQ
ZZRombY/075dGNMDOSAc8j47CzTjCZY+N+ZoBg1AuwljZN81IK+83iq/okzBCTTq4Sh1O2+UBYSI
eAHgRTUka7+dzLd5dr85lj6kHezrRLsn1AeO+do2vM8pAflCDXXJgTaVZ8Q9j/1mnpyMMXJha9Tj
E6VaIb/ewEBpcMSLoSlqXCHODqeBNMl3Ok3tTki/sJkHvI5TuTlG4GJL2ORpdVa2LEjohv33PcX5
5Hp9/2u0apeKGMgf8xJxE73e0nNICh6WOGFiT+8AxyU75Kp0JaPuVua6udKKLI41H/z9KIhOdTyW
j6XUzSlIHMxGWFCzjd0WtACZpfFNmDRdN1kf/TZJ+u0SS2l2euYIX1+S0AJYHY63MrbqFczVYljn
7RheYqe0NoUBU6q8RxvMruUYwy7CoJVfRMJvviNbyOV5zXAtXwcR3W+BMtmTyU7XhUfRZaNILnYe
fhdH1uJpElQUuV3RsaJivrlHatWlRDjB8zzN+MIGbS8sO/rMlUCzEKSm+0wrAntO/ob/rl46XUPv
k3S/WyOB5qdqdTaFaGCQ2/GLk/darvwIp7vs4wvGLGBJ+H8qdp0yGvZl1Onfsi/Vs8BmSaJj0suo
OmNa4/ctTODuEGUf5yAZ3qOqqf6YCnYGrL682Nm11Z9tzDsIDWY8/Epav5zJlwdEjUWMpFz2f2ji
7B/CfDbXiLjjOm0wzLmFl96oWYGFnReYRMYhvQ454TZcVUW6S3vBvE/aPLxamkcRKUP28GkpTny+
2tXsm4TkZzSvKfCcvd13tlom0Z1o044+P0EQvRudnM4lVTvbCI1k0XhNsjcBLG0SwjbLeSz7jQX/
9+jrxuBCGMereAj5ufM2XdUUIV0V3QuvRg3ela+UHZnsPPBPujHZEyUOubemEC+4BFJUx8JxL7Hv
PcayfXPSLl/GuG0prqY+b678YBf3wr+ZqGVgYWlSuoDTHM5FOs0fXdGz8s3m4j2gq4BVoR08eBk+
CinmbtW22HwaLzU3dtbQjwH5BCmMrpfB9ND/AJ2f8O/Tb2cXcDzTKsQpl8WPJJTg4tOmtqP1SSIi
9MU1DI1xq6Mi3dB2wQZhJgQs8jY55m4XrDWtqsDf7eXI8bAkfx+fWuHzvhqhVZLfyw5g9gkYwU6I
LnWi9EfkjqiC4CDAG7dd8HsIx/CpiKzmRUdUWwLBCL6ixHX/ZHk+XEdApZfWHWuQza6X79goBGrB
uz3YmQDUuQz5fn5t+JaTlV+q/LuYh+TVYEG3jo27mzBosgcjbl9TQqWgmHP5mfZjtbwPNOuwqf1o
FYpqPNmiLpC8ZxRSN1eXya6yZVs0/D1TeRtt8KwPhGGRGAQYAjIqcehPJDVs4cLFacVMq/xzMlfO
rrJsvYrsoftTOsLZTIQk912FRscjkG9BxpHaFWWSXPph9FZlQtYUzisCqcC4l2O6vTC8xsmO+gpi
t1gz6T8VPL3ae/96CqgAeW3iKpdUKIpDXJUA572O57XT2lS2zVX33flDDQ3S4ommHHaeAyr4fja8
fgWYZjiMEXRJNgng8UrXPXi56jbd2ABKCeb+5MA7wPnauwPLus5ZG1qZv0IVTGu2Zqze2qvdRAj5
jLAG755VlIzX2n8SBKMuLt1Sz5PnggOMdU4nmevcfXhlcZ1yB9/mUArYjm1BbB83nmOgzSciNzZV
pNujGHT8SNTCXgUhF7vB9C30tLLeQbWEM01WMToWLtI862QqFjs2P4RV9FtijR4QlMC8L/dwPCVm
+W2nnn+dJll8jQon+JLUO49aByGlLczv1KWZaJMXPiDxpmo2Rln+mXRf1mTkyo48YB5QBDB4xspl
PbtyPBuPijvkv9qkLh8nt69/M/zjlMFOGClrb5Iy1N6ysvFEkd9J/4iONqLKGKbzBAARlKMX1FeJ
NfD+ngKFIfLBe0jDxzaJNHqsrZ6CCAzMgu2w+ZKyVOZX09GJw1YPb60yi/WkMdF4XugSdZZh8gO6
7x5gIuP0lODYpASsGL+VjSlByNT8jfZLFBVdZdncYZ7gJ4y3BK7uHeYZYy7JB5ymLXdN3/YeQMix
DrCm5sfUlvUSFbrfQPr3T1PRc6nwqvno4i6gd5nuBPIzOHlMljqgZ3mEsAZPEFTSKrsa/IQHfBkW
9DujexSGP98iw/c2vT2ad6vXwHOggbBuGZFL8YMNZWbS3IQKuDEaxxoIlrjjjTuMDseK0TADpddx
tFd0bNa3iWzd3fWZ8iNjrVvNSQ0WzsErftRRQ2Q0l+qRdgmIqB0dwqvSBprj8A6BAZda/ZOVoIku
Kt26V/jc9rptpv7FsDrvxUm6bDvMwAVyNyb6O43UywCKHXc42duDA/bvq3e4enpTB6xStf22tOaM
Y6EOXpqi976NkFtwWNMGWsVinfMFIX+M7ZH7HfZ+oyXn6xnIQkwJ8c3MXGMN8BXJXSa8WMHEO7nw
KRuygujEMFLdRD6Dw4jS+4WTSCdQpDG4RkAar1UD5Bo2TowLpMpvZld/+C1W22nmWkeSOV/z4YcF
HlbQngGrntJZyKd7BcFmasz7Ir9VJHEdPPDMUqm7sXOd/iLrfBC6aqjG9mhuUIb3PigFbTTrkh8M
XqODIyzq9tMop6e0EQZO4k5YbN5RQB/TEs8TRgHjlOdhjlAOymKXJF31UJEOThZuMBeYDbwI0kKL
HMaNubXenc6Lv+Iw5RUggv3bmEbkuo4xKs6TcOP7mIwcPmrwTywkTaReHf2yaxxRbukXZ7/ymz2F
AVDyJ2nHOzeP7HYXGKjxI+PegvQTE5IXe5e6ElTfhTk1A2oi30WPkImlLeH0I0byoudRfRjoeDcZ
xM3RazEDF5k74Wa1hA+am2vXCCfhWShkJiMRrAv4pwQFggDQbJi3rM6phn3xEa6fc/Y4IwsaIWEF
aAom0c86Oj30WKzTycGwV0dRuaWLBV0TwwJLFuju+UsfRe9yZmDezIELjj5zkXUqmmvPs8sCdlla
hb/KqknsiGQ1sDC82D3xZg9e3XbsH8dCCX54Zk14ycAKYhjOqNZe6uNIDnt/3VmNcxgGr30J+dGP
BGL6BWVP3S/E5Ax3V4/R2MajuSprOM60eThPVH5C2/Yx6Y59Aymjlsm21sUTCNGL5RohHQt0fY5+
OB+lhL2rZjdcxh0VaLFEKGxTS650xNjJsJphYyvVZ59COlmSg7zv8K1015huS0I6STcV9Ipdhu7z
nAOmWPauO6/Ce+33CDP9IuC/70tMw8cp4UtP8WRt+hk3dtzKEM51zGwIVIOPtyKc/RxxkT4qYRD7
bm3rxQnoSiVTUTxGPkVgvQoq8KVu8V0NpJEWZOGTs+MKVr3wJCgh90vvvoICUBjPkflhY1G6FE04
YfHgxPBM172mwgEOlSfmR9rq4eQ4YP7rqTcvfuRGS97jxYXkaPlYN2P6ZqcRnS+Ya05BWSQXzd3i
wPoe1dlqcrAHTGycHWzVIx90DwKBvy4zV14CLcdVOlnRc83F6k0pFOzJ9sLTEKlpk9ae/02VaPru
4Dn+0aU/LCIcOBB87ZIByingZJE5omun8B7sqZUf8I6nxehkGeGYKQkgVaUV8LdUxi+Uoc80mYTo
wobGoTu5bQlU3rX3KMLhuxmk+TWy/XGrGvjYs5cV1FLJ+XdUk8wzM6c7poaWu7a8m60g805Iy4O5
IMlISj/hGzdI0H4V2FWfXSq0KaIXzWGqbHUAHMstwOY0JOpNxkYKZ0WOY8QqT80K41/3o+MxPWoQ
BV96yIls3klDmNHdYMmFBZ4Wt6s4W892ysDd48n7XTQ2aUzHEuQCAhRDxZn2SS1R8k2A88YFcNy1
mjh3wUriC1N6e8z6NNuHifTgUHp8TjllfbOmGGSIP/26GrZxwIMsaP1qg0TXHXzkpCWPUzbUIYGC
ltgL7QzYGjNvtPealMoHV/n4J8DV+GLhfo23RhG4gC4iDigA1Fh7yCQFGPqK6DmC/c/dinrznS1H
ZzVJ/ou2dHwWg3rcMqRX59EibDM2s2Zo7T2CNZ4E5EaRIKjOhjLdcu7WDCLySdQpOzyiZpGtxWdr
Bc4rXL1uN/bCXkbwSJ9FUjH+j62LTJkhztRVjONMRQMvaO+Mj3erNx/4YcqwOwx0wCbuTBcY796t
HifN/BAeeNBb7NGt8EKfjf5j+DUqSSdiWhIMTdCorhPe22Kcu2lZ+EP8nbils7Orwd9YWKHZxwTl
TtyLJ10+Qly2A2881HxAuQX1RbZv7jMWwsp0cJt6+AoDK3yBH1S6qLRs7Ebp198NTXEbN8ahZo00
c7nmJG5zPqKVWHc9uBmby180ZVtyqudg29lFetFysGkmALW7qlFTn2VP+DRG+t6hnX/DjLyDNnmQ
oa+QJbap2YB5aCZBvJ5h/O+s1IQ7YmFLwf9Xh/WBA8i62jQcFTtXJM6LV/f5L+4v/rI2SS3/xc46
aCozjnY9FdG7Qtndn3TGfYOvmQdlUTkY6ZSB1UTofg2BAaNWH87rvh4h8feNsS3jqN232LRXCnYm
2tb807Def/CCErumLjTrHOh13AZ9YbNWpbjsuWcPCuifbQQpwZINcdE5isUvax+LRorUOplun++m
zHAogrvP0VmmD3kE4zvtbPqUGqAUC1+OydssFbtL3oVsrLgWXblJnP0u6X8nQTZugME2cMCN+Dnp
MCWvlWTTPtrYGVO77k9Fjdnex0RGMxsfkLaLkqdiNH55OTdJqhytA5248aFKmvZlnOORxEbhXCOi
QgcSytVKmt24SWl8vv4F/I2Z3JHJrp3hkdm1EWyUK/2NTbHZIlF4fFPxwvnENr67xxy6kAgzlR4z
04ZRd1/w6JJVLjLSErYq5mkRlbzDpLSaD54O5ZrRZd4Q67XB3BaWWvzluIlPUNEOiMX0asPZJa42
G8uT5cb+OQYS/IbrX71EGGVWfyWYb8bK1N425fazhdmJGaRlMP6ra2PPJzAd70YseY9piP/Y8KZs
LZxUbxMGmW1Psugfda//o2zzOfkivlT96f41k/xPCeWL+imfuubnpzt/qn/9N/8pzPy/Jb1Mq+5/
/HdA+P9JL58+q/afc8v86//ILQtT/s2zbdczKSL2POh3//5v/8gtg336m0krruMQVwyQammy/a/c
smX9DVIDuUKT6LIlaFv793/jsL7nloX9t0AIxwxsDgNXSNf/n+SW+Tr/V1muYQlH3v8U/1Jfq4iW
BQ49oXsHo7izas3/Tzmt8Mx/Lqf9P1/6X3LQGUwb3fRGvldjySLM6mF6zb5DDLTMiPrasXWrWPc9
YCUJzsRPrWOXlNY3w00S7YoEFA/zubzjJC2TaJ2twKes5saeNlJW5Ya5iJggG1znMFFL8MOVZ3ps
cZdBQph8mmmpNFybNjv2uevUI3KafiHgw95Me817WifVay3i+Imzo/uZCzj+WknWLAbc2Sshz+DJ
7+bp1kLP/dX5rCAnB9eOP/fhe62Hnr0NggOM8sjGySqT7E9rzDVhUcNeVq2wn9z7pA7/V6wqug8Z
wwuadRMIVYjbLUGEnVUP5QG4tjXxgXWbfUGbBxuFYczXnAEhbny3yehKkflbZ8oU41GKG3nK7iZr
2LOPnZzlbwJHKLb4AjZV3yf1Hipwsm4pHr1YMhwXSHHT9wh4cdWHY3KkFGc6OkFF4KydXWdn+dio
a6OtH8nVi1UrGudcWGl6DABLRKt8tKOfqG30pxMBeVsOCFrcDuX44HqIK3gg0/CBZzZmwGLw0BwA
r3M+hue2RqFyEmlfvBqX69LypvFLWzp67xNn/DWwIXzkCCIjiBHxBrgCCSDo3PdEJdaTTGMKqGrL
pUZlGsJLNhPYxojFunmuIer2hjnh9DIydqZlzVEr/GLPNwTNO7Qoj+G1PYw6pBAutwt/AaSy/QMb
Gghz85/UnUmPpEjXpf9Lr5tXYBgGLHrjHj6HxzzmBkUOwTwPBvz6fshq9ZcRVcpUfVIvWqpFqYbE
3QGza/ee85y2tR5chMOPpsWQaSXwyEcr7mB43/dOsAtEqvZDSnchM5fYQ3cApJ/zgjzYbHLlesoH
+wYPPtiu6me5aCflFp1he0+GLlnyoxfv+QoJ09bUvOxBJRIITcNZrnuyYGAY019zEsyV66nyUs7Y
hg7eUSR0W6+0zJ1kzF8w0fVSpO0Re7zX6VsoR80CGKJngU9ipbTXmng/suCRPNJ6jYdoOiO0LPYq
GOVTXE/hDSjd+EtizdHZ4Tx5LVAwtMiaSXkbMyxFwaShV9EvCB6VGr2vum3RC3eo5S5wR1ZndAnR
+0DPBR1TwqxohLAJzJ1p7M3Uj8Zh6hAmBQS0XkwxzKaWAd73vJXRbd8U8XUV5fEOz4+/dLDrr9C6
5YnsTQ5KvBCrpsnq28Hng+cGioVSpl2EVNrgOACGoNkSPG1xaAVwvrL5ft892bSH3Ij1iNKCdgNI
a9e6qPC6EooK5akBBUSNgJkpQUNiF3TRAMYnNCRi/WWK5/AFWXZwWQ2Tc5K1BcqLQAhUdRyREhB8
PLJ5+ww1WD76xLJekZjavw0kb1j7YVLgafhljgPnMNwSwrmpxWC/2UhMDDjwcXHo0F1sWNHsY0mw
ApIr07wPK0aibkEEjpxyuz5VJM/xobyuvluk/lsYAsa590IayYOZE+URFYNPKkXilNGaLV/caM42
Jx4Fbx1VvF9qssdbYdZEcrWpb78SeCHQfxNywBWGvN1kTtAf+BN5pXzfeFWTMT4iZ+x3Iz2oh75y
FxJ/tOQjZfQq+34eNwGWpp2MJwQ5sYmbpTVMkhBS+8U09AT6IbV2cTMCkBiaxjn0rTvjPKS44qu3
JznmFL6IYFdzEmVHN4FJYcWJfiGyPr6wZhIu+qnGcDvMhj5NxOSyNKJGuuvmgHHk2GlWOdcy7zFd
mg+cKe32AjYR8svWQlhbuqN7yCIS10lfdomiHKyKjm7DpwkdI/wRTUbyjm1hxM2KG3MDiSjl1DeO
1o45Ae0SNKDMt2avufPoMF8grgp3gPva68Qy2tvUd4dD1+NGL/qZ9KTeiK/HfHCA/MMSVsYwPPcZ
StZp5px7i5gZkf6MzQui1ChKc03nsIOB6LcBOCLW0GYNQgucKShOfFNOmbw5lhgawNa0zTUQouuY
NqG7RNUIWBm2mn4Ycal2QRUSGYqTqYq2Y5Y0t7M/Nod6lM49srNhP0jDu2zMbLox4b4+S/y0eGrG
PHvUYK4uZ1nygCOG2IYd4NeBDvi1OZrjtNJDODM3rKfbDk7OagziZsutXdG8Su8oPr5g1bOvJjed
9nUyU77OID/flZGM2A/GdIsBysd9qVJm8Im/qvi7k6nMJrpATlXsq6FJvlVVpA9dSFcdDXD+Gk2Z
/yi0ao8YskyGZVExP0RU9TdRHbWHoZ3mr9SlxkXvlf4ZZE9MpqSJiwfeLSAetjx9skrydSSiChbg
2OdlDWEAhFAb/caLny0Kp82AG+1eO67/NRJIo+BsJ9FjLunGYmXgRMxiFl52OFUuTYSMP1DruP7K
DIMZXju6qp75NTS0YHgtR9tABJNXr4bX4UvyTBRIyC+NkwFHdFfZuLop3jlhr1J6E1e0ofS1TzLg
wjuvcGC0Zc5JHWdxYxU2cxDCptK4QibYEnPTV4l1hcgiORmwpl6tDFwA/kcEcn5NE0+ZC6Je2r7u
NqNNmKlfk6MEcjVmE0vT+7jqowPzPXGwjSa71yhNzkqW8mh7lrt28KVXK/JGkIf4Ucds2FPzxg0L
i0BtOzAui1xFL+3QTHe2dkl0Q2MBmAvcbHqyCK8LVjMtqDuns5NbSS7HA2vzYngqO7Ee6xjSJu1O
9KWWTzwgU38wA3goTfIhcv/smK59bAPfuHQnxr6BQW4t9RAD9gCI9TmQfYGizWA+imUquBaBkxwd
pOjfGoGWL8YxXQ8WNq2Cduhm9HuFeQf8IGYb+0xckITN4Hhf7DZjDJIPFom4mRWMe0tN7QE+7Y98
yvQ6C/p2Y6QpMb38L3eY6uFRkBdU3pvQ++8Ki2GhAbEdfadbHxB15tcIk93j1Ho12kMH+ScyWvWF
9KDqsh87a1/pvELNC//Oxd/dPEMlpycIy+zEiztj701iKrQpOuLasd4XsuqStOEjDaYX4a5HADWX
eGaQgSpHm6/FKJPXUpLLmTB93JThFJ4zwiPo58vpwhhb+zxafsuUf4CTK0MgML7USxeCmBN8sU2Q
HTMHJZbf9wz/bcoYlMSN9TThoSQ00hrv6kTbh7Rq5TPuQHE9loLpfOA4ex85X7tzoD08w3TtKDnI
bd0p3fm7iLXjZkxBNdB4wguEfg/ZVRHU9060uNdltCDhWzvcMIhfEKNOkl0ElUSgCvL7rdP0dOt8
uGooMXasYAFStqBHDTrbchvkhH+zRAfPo2Xqpx4E8YMJa/JBBzq+BH/ffcncmQhtAqcPCCbyeptW
6gfh4BQlsn2uPb2Zq4Cuc2ASKAIq2cEV6Lp3cSuc3cCDCm2u60qsJ8BENIiTVTD1xpXn8DrQtUTf
NbR0gG3EH4/J7Of8mlGukfFK5za2g/Sbk4rwzWzzWjKDx+ZghGK+tSkGNzofPQgthf/OQJt2RTq3
LQaQLGds56gOBbttkDVJYvFQQTPDqdkh++OBCeeQjM9CT1snHIcnMbglUVtkcSQRUYHIeymXOfEk
1bfGUME5qyfaXU2jlpzXQEx70ZGVBPsnvwRaxcByHBDbl12LvyynIUzIrlHsi5jY2XUAiHfDIb/e
z31PWFeReFeMbPWJFDJGdz6zl10kAvSffpBX28Ad8PFgNVIPjCqGU4US71Sh7AcfWSPssSaOO4Ez
hl/pgDQ3cjkGMrlQ35Osl/c4yXE15xpxbGpHpbFpwzK/1Yjor1KaXus0SHicPCd8mibmaitbF+4D
dRUzKaSaZ5QnM8F9NoNYQOdyUwzExPNruMNuVBmT28QskcXblMToqhcAaErD+7u04KzXxlBjflNF
vGU4l19WTo7WGSX8MaajzSQimNXG7+35AVV7eGjdCl3s5P7ER5W3Ta7RquLXxzdl6vzCDpoOFV09
M/7uW2LXOKPviT6OTyUWGnQlojT2SLbLh2w2ph8JxzRIFAl+MANnqRgM8e72cbsrlV2/xJUznMoO
NEOVBuJ75Xe8h7JwrnQYMb9g2USNPoxVjldi1DuzDvvnyItGtuomJPJDuDdN31b3i6bjUjodgafa
BgaSykTesC6G3wUSvicxW0lzQfQV6MPMHKNt7Q0gUHPw2msXijEzkkKRdlUEPkNExzhbLYgrSPZi
OHmJsM990vo7WB/dOiOOpgD94GPJYeqMZ8lEAaOMzn6xLPAIhXTyZu2SUIjk3SXGIhjS1wYz4pPf
8mT7iST5zIK9yQjZYd5BUeds2PU8Ot+5+yOk2wyhwyTOsIyKqzm0yPoeXJO7PMKsSYRG/u2l2cNM
z51IIjrQwAgG/x1ZH+3vcUb/6YeefCbfF5Oj4TcMgCaneGggJx96P/Afg5IxTmsltHFrL4a/UAZt
TpOCHELwszjNhdI5AdiWsm6m1nS/1cR9IXCyMqglVLpXgkzZeYVPO7/JWveQEkN4oWt+MhKtZkXB
Pebdk43G9WvYk1t06vDnxOSJ1RyBvVC9CfD9p9C1xA3EdheAcoJCHosj4zA+BUnII0s6HeX+MhZp
ykyzo7BAN8wN6ebwLIwoOnB0dC6d3qWQZi+/SKFuXc19pl5T/ORvVpmN2zpFsGgGTXihcxBUF1jB
nQO8jeymrAdzlwZGgSQ5txcJHMQckqJf+hAtuD33A9C3ziYQFMAbBEca1X4Z1mc1S/fcG6V5VY2m
tW317C5zM56KtPElEhOCcyeSZZZ0PusRRkSzG3OyFUevb+9VYpiXfhCNz50sE1Ic49E/a9EUR+Hm
+0oOnJyZcpI5lm1LwXOaHJyygm2MtO+HC9bry5TazJCREoTbhkPTQ+C3LclXeXrv6VxyzoQK3hDo
sJ3NMn2yjWp+r5gJ7LrQja4QeFdrhfd9pT0n/6KlE7H1UPszyyazRLHDM1Kd4zX1QHaZekVyneuI
oFuf8eWJ2zKv09B33+iz04nvqwlfNwkWqKH4KDs5mv0WS4z9RI8JjUscGnsK5wcNnv7eK2q5D7q+
3RZDUZ8L1r9lUydMuqFeZPdxq8Pgz9OGhu5MVilBpqEl4isS5tkKzWYKv3pJ8+o6taM2shH9awQm
ekmxNl/oNnBcLbrl2feguE61W7z0bXCPQxBiRm1NZxIrOPWx5yE1mIsSd6uhjbVRuPRQFPBuXHoo
Z766bvrYmmm5MezRihg098at1acGIri2eh5sq/2RGIX8TrIEH7oe2mbN0SXYmuxVuIMwmZkmA7uq
mjuczmj18sI/jlYb7eaSJYOqYPneEqnLKVe05UkKoV8/KeMMcY+CHVpwsCjZ6IiIUn0h/y+giT9C
z4w4LeVDk+8Ifm62IcD+q65W2S5Jeoxe+QB5068hXdvaBPQVmOW8nesacEOca1usmXpVN61UEo1c
7rV7KhPryHmcgktlUX7f2Wn4GqUlDZ66Gy54qYq7bHD9766yUHSLqIoulYBxuJht46905WxcKgMI
Vlg7HL/go7nXdl6KHTVedQZdU2/MClqMCXbIaVAOEvgwnOyyaMhGAsQbbuFHB0BozUkcrUlSMqUl
KROLbqu+s/PK2Xkw16iCKPoIMkP8xNjJ8PJtHaIyhPxNCtiWUw5roZBshxcdQQ/7NjGbr8xbEGgj
82yZV1QRtvRQsDWTDXg74vLwl3WuZfBRSu+Gk6t/8puo+GY6ZlFtraZurlDpqMtOm7ZJ6YXmbPIS
2MAuZeZ6QB21EArjPtvaBTSr4zzm1nsVp9mznLuQ0WSITGaFkbf9QTpCSHMhq+qzHjPvxu7b2Log
qCKfv7vBPN0MiasIhxUNSuM6QAZFcJWG8W67imcpiZ3wjmEZPRyB63zXInsv6A2WEuV8pQ9F5RZk
bJEqvVGq656hA4Eac0ntdqw0P1Y1jmj2UCg7Ve0PV1VN9Bi6V+RMBBU7w7Zg/xBwApnyx0yrJ6gQ
FVmxITE826IOHIvJaKEQNbJEEN82zDviGZxLOg4u0xfbA+cxp/o2Hciy6pVuv8u51afW9gDa4I8G
ouN2TrFVatCPo9Mba46R8lETSvLdi4dgp6qqOavcgn9FAdY9VH7s7lyZl9edG+hXrB6hz6nOIJJk
yufbypLDrWOglzYnzozU76AC8sT3UGYUcrirwxIFlagt+A8ukC6469bWr2bQlanh+4fYctQbABYn
35TYg2ribMtwS8ODQEjcuvdRRSpeM2LWASFtGO81C1yG6RFIGf7vdOvnvPkLv3oPvATheGhyCiSc
ZSZJpTSu0jGBBoJSAuAlZMT1FDrzF2+MeO9cmn0eOxhF6BIJL2jDIp+ZvPnQ10ZwPxpZ+Ur6UvyD
FqX7ouQQ7rsMW/fcG/JMuMz0Bbo/MWuqAm1o6hfHmoVaDwzjLovWkV9K0U53jATQ5bt9bh8z0mae
23nqd4FXINLIA3KVEht6OUebELEIKgPgIFldXicdaYJSpWy5I57G6671swszoCZdIbmU6IjKkiVU
eE9gkQH6Esp51oALNgOZb6doikEahuSt9vRH0uyiCKL9EqPRRcELEtn4e1J6cutqb7gPlCF2BLoB
LisHkyZX5eKMxfwGIRK4xTO985DsMjOPFn1KjbQMP5/3UgIkf4f1Nz5OedEf1UgGAP3TotuFfsnj
67CpHYWpiaah30fMPBTcZYkVWJ4govBkooo+0yd1vsW8mMOq7DWojwAuCAP84JTYrr9L1DjXO2vi
jA4aKyX0L+2SEiEv01tOe5iDDTNHlurOI3ykfOq8kxFiJsBgpsttPcjwlXinHLBxON8L2jCo9CyK
fL8Iz3Hkl8ec1tBOd4axqzj54BW0OBNwcuIwU08KuGdEvvVqVm7/0Ltmsg1Gg/BQ6kbaZQbdkqHo
6+MUDPkDM3uxCkNFAHYFZQAm1LTJzFZdt/XY3RKpZZLrR2CaO9SQdhq06R2rzCYLbH2rqBbQds3Q
cEMJLr2xOPsEQ49/vSivNF3RZzIWe+rh3igOaSKqNUVq9FSENMFQPbnNtistUr+x/berbCol2p+4
3ncjg3PUItWrH9nAqCOADmZa4OLLCotROxqP+oIfLN/jVRwozAP/PgZKdmVmJAVqNHUrgPAK0lnT
7EM4kxs2BHk5xsMiEJvMp8xBQkMiCMCEAMbQtmF0csrGPL/N8M/udZTina3scZNaXol60za8r0jl
yTq2lNfW2AybZNeHzKNK1/TOXQST9kIUXdhfEDtevOkoI+O+KBLrJbMG76HAjJwci3Isp8NiXAKX
krmLkt701NPkuvoyT4fhYEWohIxWIo6TTjvJl7bQOobQN/rk5olSFwfaSsMj0SLmmUTA9gG80RJ8
QGuNIo6sKhb8AH7thuqeMN+Gd/QN3lf/RKeyuRjiKbhMhrR5TpCInptBoqQFaRBszKCEtwFhAKeZ
SyahhXgqYWrekRpKWsHUdP6F4cTZXrQ1JTPbjtGiEp5Q+fUWBHRJqJ9xodpOP2BYta5mZEJfComn
ZlV3GB42CvWHz3wNNw6rct+zvs+koI05jjbPEvwX7UAyGnGOND82BqH0D6VEZ4T61/e/gflBJdSN
igDlZsB2v08dcBOsX3YwrQfmfawkfqlyIPutABJH6+u28LHZbMFE2MOetSzYYdz1wxP/baXfJomc
9IsTTN2wb9tpMeJE0Bn4akntt/i35xQTA7CaptmofFmtpXbyt1jPdnMFtoisUqQ+IrvrIrxOF3Oh
XBJxXQuWoM6S8YfRGNhGOMG14M+8hkOa9NEIHMocLBoCcwMdjK7Q+x26GNPKui5ZX/AHxdEWI0V7
l3uUqRv+aMyFFfNgupxeCEUSviEAZJM50josDGtnmrwkMzYZdmw4ujgbWk4pOo6byzoa7GxPvzC/
KxOf3AoAYI9xvGSJEACIhdkbyufC9cgOgaVe3TVVlnwnY7TcgdlqbmpEN4wyw3yXxDZ2Jdvl/I1j
xR1PDvlii7Armd9zIn4AtQfYWfZhH1mvLfEmkDPikrrMRG7CbJI8sEcnLHJ304wzbouCF3eh+D8C
EM6KVZ1UBDe3uOL3GGlqWpR93J8yMQ4PMcpzIg8adSBaDBFqGxJZgUSi+Iaxjvobu/3OK7v+PBcw
yljn+meERM02ETPRrnnrJ6c2jOpnMi5morXq4gp5KvG2DWYABq7hMQK3x/EIm/gDQQDyvTfz/LXT
A4DEUJGDQ03AzLRPieJhRanFWaga9GK2MIgy6tQfHatkhnLVz071ZLX3sYW31ietFWaBo5khOd09
qGy9toJeIjR0VX+PoDi+6xI5ISEqyzsRjdaJ12rYVF6UQ1ysoarCi3pAqDzcT12qLltk14fRmRnQ
jYOAsjpnWzMivRX1rfPuYIO48sMCmAUtPuZvccioIpm9+mlSA36kuE6Pg7kE4Y4T/Z0ubXD5pIV+
6uIcUmQ81MkhmUKmIFah3tDEu+CUsI9tgf3XN7Hd4vjmTTGeoY4AVYV1ijsyImlha5ut3g6lhEhN
R+cpxLmNEXdSyXXAZP+MBpT5IIpc+ENS1VcmAqOW3mRvbNDe+LQnaoIsYVs5zPRNb8T6kfSXU18E
ZGFiTfPylumBl1rmZtD9vEaKEC0g4fg1RTCVQznNhi/YuuFhLaFQR4s/jvyvvM+Y9OP2Udd9F0Du
BMdlfW8KIk1R2M0PbpgNxub/SUjA/0f4fwD7vxPQ3PVtG7/9KqH5+T/8JaGB0uv9x/ddl6A7hww7
17P+r4bGR1zjAd9HkOwBBnf+i/3vWf/xHA/euJLIwP8KDPg/Ghpp/QcQJfobx3EksS1C/BsNjYNO
5xcRDU4MKX3TkUIKgVyCVDP+/be3u5jQTvQ6/5OciMicEh96UmVKmm6FGas1I7EGWyBlR8ZENKnS
blvW8KJvWGRnbKoEtiZ7P2n86YbWPpstnBDf9nIgCKgqgGU0tL0zajmAV0Fj3qalXz5FYewRCMKo
e1oVOiU9oCSPWd3KCOXIFhW2QcvEKgqvkTTyWUzJE00Xu/HaTHCDIR8U/Z0zDyaHFmGYN/R/2m/+
wie9qRjGH0U1Yo8ZWjq166mMldz5JHnCtpO982L16IUXKFmYM0+TDh11xHlnZ+n1MweLIW1qrH1Y
melTk18Tu1G75ZSY3pGrKlo+wlCx0ojBYgW2kjmTDNonfiry3uoCKq1Pcdz/JUlDTPbPwQz/dG8c
z7Y9IbjRnvh0b2qDNjS/GToaEBlJw5bTEPuO78I/5SlDqYtfntqbMpvCsvg1B8Ja/ry//vHh+//6
H8uzsCj0JS6r5S8pPgmrAhLceOQ6LHeJkcDpZUQhMADD39dfTZHTjJi7uI5OZVFO2beZ2ffDUOn2
ZdItj8AUt4C1fv+ReAM+fiIH4LqNkgwFmu8iRfv4dAIrmxPk/wAwaT8of2GFkOpZzoZABWvreecm
9G82XuaDwBEwRUpQSoTn/uFjiI96MKk8NGu8KBLdsSN4YVHI/fqWKMXg3VisQKso6DJkQzFtXiBH
jH3Jo+MUs5UArVHneJaZnsZQ2T/MRfpFX4U8rTStxPxmh0Prk04VeDLcZeMQQUVNvb6av1vIkdw7
2dk6utc0L4JvzgCT0lmbooNbsf79b/pRNrd8F150Z1lWTNvlILZ811/eeDNBpxN3DtqimDS3L7OL
I5iIAxsJyu8vhDjww83zJEU7v5mAMixQR3x6fJ3CDng6AuRKkcvIhygAL7POKP9TEt7zkQMhhSSZ
0b+/6ueXhqvyyjAWsCzhIxH8JOHLPV0z/48W8q/gmBSlSP9tcpLhnqMn/v21/vYNHVZ3z+F1QXVm
Sm/597/8lMjoyIFOl/i9QGVjxZ6aioAeRjF4x6nuHOSBvQb/+IfH0f38wyqTV8IGHWYhyqS38vGy
XTB4dt4CpGYSi4aALmh6k9N5APLrB+2TNUGp6mgWvv3+2/7tl+WyStnKVJ6wbeF9ehlnkeupZDjJ
Zc15rteWo0dkQV5F1olVym+/v9rySv26GHlKuuhLUdtzWfa7T1/S7ZgOzbOb4EM0CH1qmgrcfm/b
OyPIfBo/ghBkZc/HiB/4D4+QsP52Y5XDr+ubaDUtn8CeTxcPgrQWuOV4fuAAVUW4TnFFFHdtU8wg
TR1PtrTPQj73ziNZvOMpAz0MmW4gi5gg8sq0HFLk2k5ZOI8W98WNi2qgOC/BftggAGCK65pGhGab
TEUHjczv53K+hYc0EqvADc5vSTFpuq3SFgF0K9jF9XRXdSZjO0G/R91i0I/ndyraytE4DVXK8G3Q
OAof63gwhh8hOJTwUUtNnOkqoc+anqWOBb6FwrRqzoQ5HZwQng5NaJ3ZoXtKsQJOYq0tUIQQa7Jy
umKKChaN1n/dTNsQ5CYBdL3FyOaZ006nhoNPzLOESJK4fvYYzRnanGgMZ2sEMhohqExQi8wvvQcG
4SIcfroR0ipUcm1ikDe8QwVfNTkBv7YjQu4Zi+zUVALB5s8IobJFxlgGyMC4cvKV9LkuuBShbLKL
VBH8ACjNVIZXXkVuAhLlwJPrLgDw0YG4Cvkxd9jVI/DA5ap3UXZsOKiQIXSDWaOe5HthMwhv9nUF
9oswFrtAP7IpDEmy2LrnOC3pBk3DVBwwbBreDx8/Sv8osKNO76lyOD8RB0vT7Stn9EoQ8YVvAF8O
eUV4RSwNv5TKBkAPyJYo+cG5KCuOhg0+BMRwntQCpENRqRpS4hyh3LfMUS+dngRztNT0vNYigW7/
LJmualz1VqmPokf2TIdJ5+YaLFw3HFDiGcYV+hxwiwxq/Ki9jxi/FzfULhVn0gp5SdgYOlIMlehd
v7SScx97emYO2Uql42SeqQoBUE4o8ewTuJu23Nq9QGdXgup0jh4c0FhdxIhraRTiEdkzp4LtUJUS
WDIY3gxxSkXiGXwtt2geYjO3/E3Z4a+CtG0AmZm/egV+TypMbllJ1oqHhnKnLVCm3WVb4yFRO6IG
LSI9fJ1GM3FGoQNLl5YBkBOCRE9aeUzBEPel2QFWgh0QGc85GwHhkR4BnmM46L5MHlzXzvunGSnX
hBq3SczoMNq4fXl0GUWO21TYWSWBHJhESq86R9v1s+h6aR7LIRwUzUA/wK8P/yZzCDXo4U8wp+91
pxQEXwPKNlJumRxsEnLJJagqsurWIx5kZq2YoHgiyqqe5VeB4Ts+cHNhkmNt7Eyc8k0qjsR0U5Ca
Wo/JlxFrDKTouqz7q0qUVXE5Tx7zNIWHOEbShDe6XqdC1+4eCOMwXk6la0U7T7tWeLYcL4yf6PKS
h3ceErhI7UbrqGTozMMhwV7G+M3p1DUAnR6J8wFpRhpTkiG2i1zdIedAvuhHj+0gY3zSsq00vUpX
KgUPxSWvauuNRdeI62bKjIAMxRyA423peWNLwmsLJAUKSmDJ7HXSWnTPPWk/uEpmwzKfchfq4gmH
Y0lWQGN3hHoGUXcnRy3lN3yjnHf/sCF+XK45QZkWW63D+cWn4nDVp/IsKOBVGl6wMLRAYjIJwACU
Q4sfXZQZ1egOf9gg/n49YVsupgh2B+pv71MJlZi2tPph8rdpoKN9EZXtnu4nWZI2i/Q8284frvdx
L1y+n1hKchPBCQ+cL5eC4Jc6A7noMHR45LYgmLw1T+O4HaNhBkYStLAYPQulfuCRNWiXf6jhPp0J
fl5auez2vmDxhNPxaSeEL5eAMZw5oKHIjo4pS8WIHSwLTiZu7md6q9MhE9wc7GMNrThQ9DlWS6hT
F6osrOPvi4K/1a5Ur55J/eopxYxQLiXKLz+ERfs5hhQfvEco4I90XMXBcSF+/f4qH28vFbLLn+3Y
tuu4kFwc/9NVAvRnpDdlzXvKhlutdGWYCGoy6spdPXpEnvi1NNI/XPTzUccDUkYFSWdTuMs57NM9
VgEm+tLtgveat4wEKIn8cYcIEY0rZ3Q9HNI47QJMYHSRwTxM3cELEnN6+bdfHTE6+ZeUPyblpf3p
U4wO5gfPpqO1aqFcKntXjSGGfSZant2ca86HNHDt2rbrf/mIK9+UlvJdVi6GyLaz3Plf7izMnUmI
WuJ4HHDUo1cZJzqaorfuClZHcIYtGRMzKi1ForsT2/vff++Pte3ymJtScU5x8QJ5OEjsj5c3RKh6
/Gsu9FzL3Ge2qI+h0NEVQlG6a//6WjR2BGsEfRxHup9+40x0i/MWQTo1tn8ZUmnRonPSm0ol4+bf
XkrwrXiceJZt4ZqfftWsNwc9ObWx1REqFSTrCdKgEtbOyrS76vL3F1s+939V7D+XCjZY5UACEohe
TfHxN0TSJRyH0dSuTRrvkDSpT7pJ0RD9AlDQBouKKCsx7D8sCf9wVc93OJbgc7YE55OPVw3xlrR0
NowtHJrutoQWd1Dk41yI0RT3meHBRzIGp/nDPfx5Sv7wZZVgmeDkIJliClRlHy/rFS5lCA7jHabu
1NzlyQDQxITqjtvVgizvM44iF2PJgpmJcKvycg37y9Ur34SD2f3h4/zt8aU1IvnygkYFAt/Pi0fY
D0FYERW46zEM4JTusyZ7GnqQQYhN4+7f/uQ/FyoOvNJmC3S8T9tt0gD2FYgTd57XDM2WiN96Ta6o
XkucXhcehovvvcIL+ocl4uOyzPPFAJEDKKsSexFns0+XlUMNEh1v1k6no3mf2ELfmUWry3Xf98aK
3o360xU/rsk/r+gLlkOSUdnw6ZZ8vMlmCtWrp/zbhdraMOkBxmckLiyTrnrmoX4RMinu8i4cL0PK
udvfv07L1/nwhFHyWz6vEy05Fif/0847VtLMahV0u6nk0EmoEe2iuISYIcUASoahhDYq9wLg5/iH
+2t93GaX740ZgR2WUop2l1SfN0AGamEE1m9HpMa8izEVwqfM/W/NPIyHCSrMetZduvYtbEzZ0Os9
IC21I5XZv3Bjz1iJnll0Hwgs1L//Tf72nPMYkVTLrbRpxSnn09JZEnGhkq4BG7NQN3ynJ+ajnd+G
HHr076/0t1+fK0l6HNKleS/xQ3289U7MbKZE6LHDsI3NoBDmcY7ajtG9Y7x2ALIuLQVAzgDy0v7h
0v/0JZVgc5XLxe3PnQ8M43i5Z3/a0VWjxnOggTDqC99Q73vff/8tf74zHx4yjxEWtbNPowXU4+c7
LQGdx4mlrR2/QLvpM2JhzK4pd+B10kOdKcTFIgD96NXh1ehP1q5rE4XmrTHvq3kiQCOrn1GEwE7g
oLb2U3AYOT6HH4Wh/rTqfLwjVNu+zRbNlMKh+8W++amd2OV5zYU8+P2xY1vHzBjl/MUwMoLZ+zBI
r93Kbe/ywVSw6P1Jm3+4K58vz9K6xDQLngaapyxDHx+IVHvjkLnOvNUlbqzCqIpbpx7eUisadnQQ
MsT72j8WRtxtf3+PPm5w7DHLhV2KXYuHUZo/X9ZfKiMnb0dUy5G5daWF+ctIUYlHbmMSYA+0ApKq
VMNTzLjo8ffX/bjcLtddDlTMq3zfdHk0lsXxl+taIi1Dt5nMbR97YkfTXTDoHsWOLC3udKuzw3/j
etxjXmwOV3T9Pl4PkMBIs4dWOlG27cmdPWjGCVOcZk6+RtZo/mF5/aevJ5YuOCZ1pl/q01Ji2BVZ
i4ihthiV/OvCgYCyRr3irHoO47TdFAk///4LgpCjqcmqzt1cnrBfftCys5EuUb1vtTSBLPq12E20
DTd2MCQriFHl6ffX+7iO/HUDuW8W5axgGf/cJiaue2jHSvCDynihBE/DneafXAxq8v4bl8LxL7gY
pZD3c8r4y1fzHJvyWQQoY8lA3LTTZDirEm/xJgVWaPyrTeCv78XqCG6UIFZlik9vYmfpcJJebG0T
7B6XLXCJS1U3FWoKvuG//QmXRjCvHnUtG6H76ZnMtVLwYxxzK4BpbPwIxLvpBPVj2tbuv6qel2+l
HA5eLPo4Ov5ea3S+k2PCA7mcqkUpI3t50YQJ0g7Nad90SMdifUn/sLb8/RFRNKu95c5xi4gu+vhI
gsXRJoHF/5u089qNWwnW9RMRYA63EziKDrItyb4hHJlz5tOfr7U2cDRNnSF0NhZgLMCAa7rZobrq
Dypk7hjiYReY5dfJHI3smrwInu7l2VwfobbL7uZAIVPnQJK2nO716RANse7DPO/rjxpi/fMuLjo3
AV4OHLg+YJWJAgBVUHf+CupG+Idc/gnrw5QKguhzM16TZrw0YHCByoxJl+brC7gtbconPPOyyq8p
BOwrMMNHLBGy939a8dLjsDG4u2xPurmcJct1APmYFtoODqyk79chtx3aXI52rI3ZOqBN2rx7S1LH
YONToOLWBAd1/mmZ3N50tcnw48R+HtRs9LW5MCFjuu3H98+pSJRYvvRLHLltrLTx1BtKafiqQTKu
F1kP/hME2pIhqz0oHiQepbIOl4O+sXJdF/oo4AhPCHhIL9sY/EBiLS3U1XiOUPjFYrev8dJqs9ra
WLbrm4JPptJQsFzR0JTXTGxQyEV/RvOxFsP4AbLoh9GJxzuQpJi76nm6Ee+NobFCyfscR2BDLCn1
zO1yUMaEeHqJ7RXqtNMnM8r/pKBQry5P4nme/3LmsDyQrGRwnq3LqQW9ozHF8xCZai/ukB0ocryC
siLZuNnXYag8ULWjk2aTUQhBmNcXn7cgA90UIZQeNTIRVCspMcHu0I2ny8NZny/UVUDUkCRRROJu
OI/jegiitYmp+WrmsiY4iPyFMvAfNcqr/RAMeKFZoHsTr94q0K6XiIDqWNDkaTpTRJIeiq4Jfixc
Js3nXaIdB3NUgPkb/xDwmO4j4Y1+eaBvhaM0SYeS49slpzgfaMHDQQtpCfmjbVgHdnmVHUcLUCJ6
mD2a4rPTHt4XUZTXTdR5qepQoiMjPI8YKHVQMsKO/hjUzsHT/va6czMBmwceiO3i5WjyDiAa9zqV
MVAv4KJMaTrhQw9eqSK5jhyeel2TFCIGVwbZLs8EUfJyMHkyX4KR6hoUHz0e3NJkWrxVy6gjWNXr
0UmvPPWQ5mDCkY+fwM+X9samOy8qiNIyg+NgFogwysy6dAu6sUp/dzBh0mudhSQ4kg29B3n4MPd5
cku89j5YmuBab23rmf+r33m8iPgaSRrrB7Gw1VptU3KnEbGgYxdm056CauLPNHh3adcsG6tm9R3B
YCAaKMAfADLAZZyvmskb4KWNRnUc4Yl/H8AbR5+qum+TGzuu0k+Xv+NbwTyLHgWVZDLQl57+qxzU
ALJmoChHnlQVyW3gpsXRK2mRdl5bvX9c1BtFLcJicbryJ5wMIKy1bVbHRYtqVIW9EFA2MrTo05dj
Xfx498C4qdl8XD5Ec6XdkPY2XMqBvRfSU/d5JrmPYD6RtY8K88vlUHJ6RFWF6wD0DOuC17aMBsTX
vs9qIMxHeC3dDb5i17wtTBDVoOH72Uj28O/KjfX4otf1f2sQbAjKOaIcTjXRYLnIZ0vsGnSos7I9
OpVXfFLg8Fe7yG66qwVewk2Qatqto/cB3g+NGuyp1c3HGANrgLeLAk2hMOn2ZWW0bJwLb8yFDbqS
qp9rcTeu6m9e2hWaQzMf/kThFxMSLfsa4vExtF3smfIm9pvKxFPtnZ+Af84WJU4K9pwShnQcgYYO
DaAi4xG4xAzYD1Sh2VjGHtDWcq12DVUHrdu4oFdbR8QUOEO+BE+BFzm0V1sngPQ4QVEcj+acpf9i
o/f8loThGi3m9r2LWYRCSM7jq1PTkVMOI+lLbAqg0Y+mhY11nhn7ZMB6HipwupGXirTibF0Risc9
mxSCIYeQGPWrUSHZWy811obH1sQPKnGaCg5pML53y4goNAtt2qTU32U4XZwtUVxbzngMWlw9Jz2t
/Sl2Mp93AE9SEGq3Tacv/vsXiSd6HuxRIEoCOfx6aIbV9UZdhZgU1jry7zCXdjWwnc8RXgo4+442
ttN98d5TT5zjAlcnxsmDUaRfr+czSCdNS6BE0si0D2ppLh84h+ajpiON8e7x0c7hTGAT0OWVExy9
QrCrdynqjvps/HENdcr3iQEYfqriDj6MOiF8puW/Lkd9Yxu8ACJBnolC26oHGSEsgVbJeIyt4R/O
itpdD4qFMps5f/7/iQQ+UnW4qxjj+VSaeUGB24L/asZqeLXgVb6HbOMdcjrpG+eJnBRzpDKo/xtK
Ok8crMUDE5/co+um1V3iICuNIyui0HZqdADDgugTxM9krzTluJHpSDA6TnYRG5A6GEmq9iyb82E2
CQIIVb9A3+k8qObkxddeGEafMmdCIJ2X01DukKKzHkrbhitju7P3ScXf4qOKwc5trSuPENDDK9ha
OC8FFa1w3rT4o1/+GG+cE/Tcue+4yG36/eLvX63rgFekZ1JuPGJt+U8rsvnroDvuxjGxyjKZCq5V
MBwgN3mZS6nQYmcp9Ru+eDvgeV1xCvtuExh3KP0i7z7h8Hd5UKssU8SzLZuSA48EpI/PBwW2quJw
xZiprU3db3HLBNVlxj5VKO3gopjgc3ygvD2C/M+qqThdDr+6PF/C84wlI6P2oEvhe2yt+yAG0Vbb
U3av1RqSEK2NY4xT4v2+c8us/4iqgGXeX4775jTzwgRDIfpmMnRj0bJxGlRWXGZk/YGnrXvbdo5+
sPMM1l+KhebleG8scRuwBKuOXWzwLpK219ACbVxsDcpSXWPFHbV28peSp/UVWsTU7YaswdIEMO6f
IRmHA1rbaBAqqln/RZo+bfGarjo4FgGG6ANeiXDOKWVg9TC5Py//0PXZxmLgsUgNiu8BfkZaDxgL
UJQWtqADD1Ms9SrtyIux1PYadZZgIxdffwaRT9BEpCIEZUyow77eUmw2w67AuR0RlYQwR3L2HaIG
h0yAduIQKNq7z1OSCpqVjkhcaVlIu0vDfiIboPEd6eTpqMRQbZ3+4umBT6TLFyrfH855eedTgzbA
PEjXb2fSVe/h2B1b1AlOCx22JzUEbx3oOFDsL3+49ekE65PCAu9FBsgqO59KQHSzO6Opd4yivv2r
D3Cls9QZny5HWSfhpC6vw0gz2Jpjg80hKiEDeKhD63TRs9bgGMTjRtf/1UbrINtjlKg10Vbon0CI
GocCDO6xTFvjpJpx8QUptqA/XP5dq2VLcmXw7qGmQlmc0uj56DGqAtNGluBrQRsdctBPV2UUqMjn
GFtbebVmKe+7oOxI9bmySK3OQ4Wo9wVp2lg+DoGoTveaiecI8C91xkt8N6f9tHE9vhFQU1Hc5kWH
IDL18POA0ZgimoxOj++2VnGn8vEfDRduj4ty6j08amXauOhWdwL5G501/qAapzGz5wF5wGX4HiW6
P6Fi8lFHUe5BNVLjX4j5VLTLwYdSnMOEb0YT0VPzK7jNW4+qVTYiortwNGhIiUautMxI9TwjQ9bC
D4uo/l7QzPygUiN4VtsOSSeEHsJD26voSiR6vbHE10uJuRRa1eAb4M4ZUs7lRGNvBjZGGLRWBLfJ
grFvGVZ/HeLs5R0vr9vV/cc4LeqdKhAhnbaYtG5x2cOWY6l0f5gwIIQ4qjwwo//yOYxRSoLgizbW
+/cKnQPOW4+aEtQemSzVeyio2A5za1ljep/OSjseaiSkYL8t+px8uDzCNxYTcFBdB6PGI2tVgJ8w
ILTMsTN8HrHxwdTn6XapXWHOa1RfjGpsfDVMs/sBAhuiYHr593L41bHIQgGTChWL3gZJm7R5wmQJ
lr7KNH/BWuMm6B20/byk2/iMEsyLaSSFYLHyGekXAWyTDgWVp07eFIPpK5MaPOExMGItYAbPLbp0
9qHrA9wN0givvGO2WFO1L2d9+EH12TE3fskb47XggwouiibqW9IPscAmtBU9Mn9KQ+sRYePlesja
euPJvD6SBOCI0+GlK0jP6/yEsJvJ7fBfNvysif+ZOiSjnerxZUGO53cBBqgbJ9Ibo+K65rlIPZJs
Vd4mRmqHGB2Mpk+y8DtyDWTEFHerfyN+9FkdgA9HSoCJNIcfuah07LVYTAVL15q+OeM1U9aI3vIA
a688HRery6tyNX8UGmDmMhagjuSD4lh49ZToUAXBVbugVTSC2UZMBIiQXbjFJ+QQPgdJOhwux1sN
jXgsSg9UONcIzSIpnqPHSKp39B2mKPimgo9Djc1EFdtsGnRTLwdbnWkEw2PXdV6qq8Cwz4MpTm6W
6Llr/qwX85fF69pvOeKJvmEs0Q2PMxryJdY07w4qSsimxb1FT0DmwEKQb2A0MEJAnhWi2J56i4qC
deJ4tY82CtiHzoIa+66gDumxCvOUjg6EAopx0lVhOzjmVEqkP2FxfuU8qF/ma+9977NVCOmCKEPL
qvQs0Z/Qz4ru8NJW5oP9O/zafdMfLg9GunJXkfTzz1ZPeuSAOdWftI/pjV3trCPZxQ3STJfDSKtj
FUa62XUnSUqs4/Sn4L44JAf1y3itbbwqtkJICzCGoQ3LFvKZvccw88Br66j4l0fxgpR9dVishiGd
gIgR0u+tGUb9s/5Qn3z69emu/4aIk/0nRkP92bsODwoy6jvrfxxI/p9075e1fCm2OF1enR55rNRp
B0fvKQlPjXnVwsLLP5EZ7RrFutF0WrPWB8s9hsa1ZuAqblH0U68V9XZpfX7zYbSOrv0VHxo4Xhsb
QjpnVrMinTNqi7UeUh/6U+T8ysfPbfG9b75cnnkpn/gvBFVFUhgK0ZTAzwePRZA+xihwPgXp7mt+
o/3wfuCV6ZcbSfeba+hVGGk3lHOCNxH6S0/lv/Sq/D0/Yw5wujySrRDSTlDsCueknCXUH8OjWKbz
bqsBtRVC2gmdoejaAljmqb+p7hDpuq6vt6BBEvOHqrI4BF/NlLQTmsisnMYkhvax8HYD/reYv++a
XxVGrsY+/aP++t9Nm7T629BTlS5n9Zf/llvl0bjBH37j40vA5vWYxLy+2mEOaM1KQer4KfhR3emn
8of9CWX/6QYUe/cYfTOXXfccbZSktr6VOJ9fxezScmqimJjzvFeebMo/1d77an/7382elOQUVZjV
Xsbsjcfp6r9FZ1xfDiElN/+zIHi20brRBUbtfCBoiCx5W6b6k9PclMoX1/xiYUZqjN//d2Gkta2W
YYDsEmGq6AjBOqFaiue0ebocZbW8ySogOL2QJhiZKmRZzj6L0/RTk6nLd69FJxdN1an/HLj6PJyU
NIhMDBbLNPIdN8VZeGqzAjPJsPsXp42pITg1ej8v/x55cukiwatHg0PTxfEnl3nmcWqMBIme76gP
j0izTcXHRsG219JrGKjOMm3kH2IWX981xBMWTSIr1oEZadLuXhb0NNzUi7CXzvHyCJIYOjXS8PPG
sS7fHNSBLRPRDAr4JFSr5m4/BUmYAA39PrSAyKM9kIRevelLBUbu3qnKdgvesJ5IR3T9AMcQ0qRx
e/5dsxCP2LDJqh9GnVuwsvVC3bsKejRgt7tdlXRVc7z86eQNzhuQK4vXPvAYHqVyMw45Q0VdYiP+
2epKfLtEafzRVtTgHhdX9yOs/vIuQ/l6A963+n48mijjMqkItbgrrZbcQGhbWZrwZwCL7FhPdnmi
9qjvLw9t9fVsIAdcyXSFPZ4z8vtMqVxnjHKt+NkotYeaNrqRX7zGCs3TosDzvBxsPSRR5wPSZ2M2
Bi9B+nJuxcPDzfX8Z4Xcyl2DIM7nora2Jk7OM5gsIQ0ihG7oEYAXO18fSuClqQld5VsclYOPca91
PzixdpWE+SNimvYVkjNmhc+RNuyRqh43yiZyRQE0gWiIUVagciGepNJBbalZWitR6H6rI66FXZnC
KP3pIPBs3hdl1GPp7OJY3OzqRYvRFe+LQhdaE0jf/k0zoQN9edIlBghwTSHTQnWZjpPD/8hFQa7D
wGkyM3xEQjNB6jNIW6c4WX03hJ/zJXQc+tcYsx/o8DXtPgQLgUGJyer70hhIQ/2FQtLPwZ4OE/zU
nR29aBp4WYuzSq63VnUoHE34YFH5Gour2QSgt6XXsdryZCqU4UGe8gd4Rmnh1LiPzyhKmd/mwUYM
wXLj+XaY9eCpcXP0uptBL+utysVq01OHofxlsQUpQgEcO19GDQs4oh7ifqs0Jo1WSIC0quHcKBiy
X6PTXt+bwJs3buD12mXP24KPBlQNoIuYiFepRKBj57pUbfANKjZeZ01ittkxpipk4bHQuc4pGw1t
vo5hwRQQ+PUiOOhjOdsbp4L8ogSqDgMQwI4HNIaig5ibVz8D7Bo2Ktg3fLOXsF0+9J0aNoex4YV+
HXW1Jxzvxrqk4WzhiK0mebBFTVkdSwL6C35cAJWo2svMBjWp4OpSU3xcUqAke6Tvp8m3cKrBuby3
w62DaRWOuRa0bPCIsDdcR9qyyE0iQ2M46SNdpszZDW2Bhq+SYKeAonjffb28I1ezC34N7jUZluhI
g5Q/n13IjU1oRb3yDfzq/DnrjX5fZUZxqtIQhdDFRoUdXc2DCUVr45W3PpuAUnPi//cfiDNpUU8Y
HAWNmTWPRtQoH7DP8e7MIcE8aO7xNglT8xZ9N/2zFpjRB1OL/ulal2/kZat9xY2mA32gdgbZChmy
89HDgkhNJazJxrlsoMXERnqs9DH9M6KEdYPF0veYRtHGDS5POZBIwK1U7ciDTMp30gemji0yit56
bBD+/dSGffl5RMVx+Dzn/fJv1J3OPuSAbJIPQYRxwsa0r6LDRhC0VuIz9aD1z4dc2FWdDu44PVLY
cu+CLC76X22lAzfD5blRd6WqT/lpNrvxhO5am2yEX311kCbc7OSeglPL5SRNOVrwE7TKeH5EpljR
9lGi4yaLMll6Y2C/hqxzl80filavviQ1tvcFrl6/jDKYrI3TTT7Gxe8QbETKvJRPWYnn86BY2ujN
fa0+1i0ytzip2VVzQlwka8BwhgDtMLeq3lfwdgzKpzQvgAvQvl9TUvopVxvF1KtHLwndQ2cO3sel
9n67eaochoCtd3lvy6ubcDSp8USF3wl92pQWWmp1i95Sx39Mlpi639CN90sbLz7SvqG+q1nodBOg
T1+OKj7g61wfljZADLB9EAkFX0ra1mFqGejZ17QX+6I3DvNkJU+WORtbd+JbcYRqJbhiZOUoSp9/
QIRr3LgRLhUZsszxzUJzxNkjG9hsMenkA5kBGWAVSUxBZtIWFn//6gJqu5kuYtZrj2GKWnaqBeVx
dGfMv1T8OS/P3XpzEoqs3qVXSc9UpoB7fVKYQZtoj8jZlXfG0ji3/WhiJYFi8k5NVQHDLZdf2eDl
G2tlvR1A4goG8ovwCrSp80Fqredkba+rjyFON36RNY56U5NxYA9K+vrV6PNuA5v5RkRbBcnCzaqR
EMo9tTEt1LRFR/sRU+rWxy+98z2t8I7uHGFw5NTLBs98tRt0cBgsE4GE9/BGlW46/PQGrDv65TEp
9eyEGDDK+eMSIaOA8wq9d/tYlf3z5e+5WqPgCaFq8GjiOrdVmdGnDWkRIeGyPKJJqnxMM4zAjHbe
wjS/GQW2kOWyPkFLSkdZEDpp1Pfd8uhpeD7OdYboVBpNGwcmP13e2RQK2AtAtelqrwH21lAsvWOb
MeaZjdLheDcr1QHERJ3+mmzwGCrKdKpWWjujH4CM74wEmbLnpRmsHJ1vZdaSP3OQtPOVPWYu9gkd
jiWYXRUTzP1MyXXvF60QZ8ata1q64NnwkgBVKiWyx8bbmf2EARHMVUiSe2MZg/xja5R9EuyKCem7
E34mPYWuBCqCth/nJrLSQ1B39TztJ8fBFSesMOYo0Ic2qPyeWiDHerRPUEehz2jjnWZfz0uPG+Mu
KK0MTRwUGIal3BuZWQ3WVZ85JWZASBLWGHeipmmnDpXJPrbQwTOa/M5LRm/6kNGna0YoHclUp0er
xqr2FpmdqHyOE70svxS1E8XJtZuie1rsR1sNYjS5sagNo12l6QHC7VHf5DWqBnqVWfsAFMzAO0fp
7HiXj1ZdX1PZ0JKnBbPMskAgtOLlulvGKsL7VqVq5lzlqjUvGEAEXXPiVeem/6DKoZ6wN8N6UD4G
1txT9mzaJsElQ4vj30FsF8UxzhqdhylGGw7/Etaow83IDRL4PL7t5F85danq11E2jnurhsjxaCwe
YuMGLMccEHK5IJIbmlGHZl6GoMGuNao+xTnAiIruaCadhmSXY6Z99qHTcIdDz65PZ6AJwhn4KgyN
bnhAay/Mv8cAf9WjN2F9/Slt+s77rqoUWqY9xptavSDml5gGzlgTth/Xmq6UfzFmQWC0rPUpPgaZ
MVr4zbmZdfIwiFMPs95O7ZcKjbziNJPqRqeKuvx8HdlVBkgOfkVyGIoobA+Oi/7uHpXebLztQ6NB
F9+rvHHf1EZXHsxgqJobpP1t90vqKr37PAez1yxAysHdHIX7R7iPmz6yTnGN/QUGLCjJ+eRjS7q3
3BYpqwzTVawg+Lfjw4AGX4isRZygVbwzo3J0cG6xRzfFGbpPMUoYaqiAFYZ1wrhbQVpwuaEjFXYf
xwED4++D3prWaQxcp8OZACvn2xqOzQhtKR2Xn2GiIaYYdlWfFyR17Wzh+JV7rfo1MuvExkIO8zv3
aDoVgg9lV+IjYduTk98rzWBayR6ePwCmHSK9rYrzQzaruoEdqQnk28iCtvnKT3DH64lXa3aV1LRK
j71pTIjed8pS/a155qfXPf+u9QmludpS9zFehBgF6dAZdzrLD8l+5Ovmcl+ljoUPm5ppTft9TsiK
8wOfzohRzVucsvpQYTfSzbsMj4vgR81PynG6MucYGlPWmrH3CxpMMP00h2nCIRG36m7284KD4D5J
gxwXPA1giL0vqy7pkKHEIEj76uZRYh3pP2PDBi0YiIe1axyr52bVilDB33gIm+IPFnC4k1+lesJ8
IPrLi+jPovU4dRaRE3q/Lt8XqzsRBp2OHAqIXZ68K+k1BpPEqP4rX7WsLdydoWJWss+aZrq3s5gD
B2ejeONalLMbJAJgtnNsC8YwS1e6+Gc0Bse6UfLvSeTU3SEIda/x8fw1pt/2BKDs3+URyhkOsltg
aQgGBwfhl5fnwatkCmcO6mRNir88AGVv3wdVE/1NJ6Nwb9Nm4MzR08QZcNteAFHg2GhN2vfLv2A1
YDRl6c0g18vdDFhc3HKvfgGozqri4MmeKgR0nzA6if5Mqtt+1s16EwP3RizI9RQ1eekIqS/pZjZa
kOhz5yQ4JifOVVlZk36gLt0Nuyiv3fepmjkCbiIYypS9kQ6hziZlxLo5KxgL9umTNpbetEed13sY
I6v7NMIlPhmYz38nzcUNGMee8unyrK46HASnkAA8SmDQeHJIQ40h2HQeWeITJmzBV9TFKF9gHDHB
4drFeK31xyzECGSvcIX+LvGBw8rTiCqc7ff6Yk7a5wHT8Wmjbv3SWHj9GEEvi6cB0yGIVRDTpSlp
cyxBMY1RH+MxHYz4FFmFGhT7wiUz+cSZNU2Z382UGCjoJItT4+kYNe5zWDhIaNUtoCeUtHBcjZnO
unDDKwqCBWawLUo8KD1Xo5q9dz/yJqaqjzOYIYD0MsTbU0rEBoNCf55aDRfs3KlT/WqsPDIhMqRo
68Wxeo+Tm8L+QlhLEHwog4gN+2o7oLCeQ+G11OccEXbjA+V3fTpAmW4rP55qTL12I4S5/KTrSpdo
O4cjKPwUVqiZ+o3lJPbp8jpanQ8m0mIOdGMPXRbxk85/zlSretiZTvzctoFzxKYSSyG3HE5WorUH
fYkw1F6sWsigFhs9qtVepXEEaJ3XASch/y+V6vn4SlxxKzzzLCPfBGYUBbdV4JkTPvRUit5ZC4CA
SBrNH3xooG/y4zzvxnbJSX2fHUzOrkHQxtd26ykPcdQl13avZ++EsxBPcEg57jmGKHtIE4tpTdMF
2dQ+ax0qm6hZD7nwIQmaQ4cJToNLMfZ+OyMPzI0exHpeeQJR3aOUybyyFc+/KCa1QqvIm56teFCT
mzrxlOI+ijGWOThFsoQb8/rGghZXGswxVC3hPntSvIIGWT4OY/OsgAVUv8ZJS97e1vjo3iJcbCY3
VAjUeV9OFmlGnnfddICQPcR7VEnSrSKFfKHz9EPFgWcTBRiqyK6YnFe7K09zN0qHMXoWkPPDbGEK
3RofGox3QmpaV5f3znqmeV0g5UHlmLyFiOfBpkCP3KCdvWd3bupvZTVqn5LK7jMyqyV8uBzrpXN0
drKCnqaGBqASrBxNNGlkgV10nt03ynPeFTgN0vBUnDbet1nr0Qkt4QPNn0ty+/zOSntV2dc1vPPH
qqadd1cZShh2NH90XIR2rtWMwAkTJMrpUJml5l413dBqgIqrKLvJga7Nz71HQv8tmtwtRuVq0sCF
kxBQDYVkIfQczietC/N6cRApf6KR40Q3rI36u8ujMLpFk8pWDpenbR1NEw0cqs5UIOhlSLNm5A36
kThkPyHpaj1FMTahka1Yx7qq3I2NINb52QdCxh7krmBPwoyjjXM+sNmaTbUJbOupqzNNvMbCQ1wv
7VWe1cuBVoq5S/is11y7yRFXwvK99xjhUS+jsyrKkK7c+ewtUENpXLtPAe+RmI6RV6R+FnYRL3G0
7LdkmlYbDb0PTjhq+baIa0gTiyRMJ8Dbym/X6ru9OSwwffsQi8kmaI91WiQbOBs5HqtGKPug/sxF
pRP0fHZT7NZmb1T1X4Nuf0JCN7xpUrv/OpY5GurWsHE3raIJkxQq9kIlGE6+JdWuqhYBRHoK02+n
Q3HutDRQsw9OiSCo7lRxdZxLd9yqCMrVHuAqtsjSPaE4KrqP5yPMhq4Z+3RRf3teUHyCPVvcIrxf
b2yIN0ZGdRreHocWUgByOyDM3Lgw3VL9rfTB8GgN1nREQiE7lC/mcrpS/33fBkQZSYWdTQGemj90
UemMRGvZIyXF7n6ubdTsvCg7DsOMFntSL+/+aHRZ+Ghsd0F1l5ckhSjmtsm639jLNie1WsYTj5L7
igTyfp4QRX/nyHQbIWe60jwCIN3JZWqS2AQLymX+NY1YT7dg6/0QwYC9XdrFOy8a6Cx8b2ZSVPjJ
KqSlgQgomAZHn363DrZ1kZsv1zGixnco30yPl0e1Wh98KHSqbaQR4NaDBj9fhUGl23hhWj1S7l72
DJMUDX4nrnaL0UVXDZyiy+FEFvT60ITxxvaiukk9motUXvSWuoBP8OLpd+hUzrOVqBY1tAkntV3T
O1NxxHURyKuAHoXvPC9pQsL/oC3GluM6kruh5lip8EeL/LdXcsvtyOICDJBAuE/DsEmMWs+qUHiH
v4gIhuhtiL9/lZY0Nlanc2PNnCe2dxWW6fDP6fvlyUUZ5lsfllvn1wpsDKmePivpCfPL+18eHSWu
KNOCQPlVu6k7/bKBuC3XipPEgbZ3syYoWkz5ZpyLjkvTZuN1NcXwW4o6LqPrObCCQcVRmcW4q3q3
yw/dECdYnyTWWCSdsH7V8D9WY1XBlAal5FzDTcFMnH2WZDFG6urQ9DRQ8Nqohq+XF4w8kwILgtY1
NwDdbNeUaVBqq+X5bBfhvznQ5ge8M7OrzJvr46Tb6XdLw7Ticjw5gbChRKB6iISJyjnGu+38y6l9
pQR63Rg/gnJJ9uBCpp3SLOkppfu19XiWbwCbtzNXt8CZcaJYskYmIn2Vgzys80sPzMH+W6legj5I
OIe9kh36kCICVhcYX/h6YnEb7hHbMyx8EGuu6mjvdcNUZPtcwbE4ObRgusy7xTObfsfx62ZbXL9V
AQIOpWBQ8NCHlgtQQzrZuTmjIQuq7Hdvet34V6/LPjjgPZ2OEdlPYypHI8IT/u8QKkgRTJ3ZhZ9D
tauLfegWWDVeJXTA6nKjryYdKBRjyCvJgZhAU5CGpTyh52W0KIraPTgliYhuDB6cqoY6m+qGx7TF
KLutyvx4eZHIb6CXqIJ7BEGPb8hKOV8l+H/gUosH5gPSAmBzsC27ygqvvkFet9g31jjckkDgPMyp
vbeRGvlYBsEWMF3aGeI3AFYi8RRqLzpnzflv6N2lKQPTqx+QfauSfecGGuoW/eyenKZ1P3RhHG0p
aL8x2VT1sBwDMCSatlJIcLxjNZVa/YDMnPGpGCcEm4d0eo5Cr0OGgCNnCUz9dHmy3wwKKpLOG4AG
yijn41RiAEJdPjYPeYIXdUSv4oTlUXyvxCiICM1y/PSSceMLS8fAy+RCFYImiDQpYnfSDVxbbkX1
pWsfyrRokJJsOOQMIMxmnSsbl728sf6LZVNOpHsEA1POY7JEaehy6M1DVCp2cd1TQMBMNivN4HZZ
2jb0CzOnwcc2SLSHRsNg9RAFepPsTFfRu53WYAr/vssSVQEOP7IBgSUEISXDGnE0CDGU6coH7MKN
a3ZfdtV5Ks2UYEo3NrB0CP4XSiQDRKQ+JnOIVZzg9VEtyocY/5t7xUN8AVGhrWRbeqy9RIFvzmHL
/U8CIC2iTot5a2D58YBTdXSPFvjvJVemL2DdokPoWcj29nV3qqKkvgJC+ePyCpYXk5hN6saw3vi4
/CmdFokSOskQmvGDAqn1M7e0svfKZbixYrK7y6HemE2BJhSJgIB+yQYvNKCmTLHy8gFav0Fzaeo+
6pmX/rwc5Y3ZFKgQahMgXi1UGM63ZJangQqdvHrARpzWMk7G+yQI7IPhRc5xQE3taphN2tS163BB
VeiwXo4vH31o+AqRDi4kkL/iWSPFr9PRcPqRQ19too8qWjIB2zNWs8Ns6NUPzK2CrbtabPhXiSsL
SMBDeXOjegnQQUZJguqo0kh4lg6jotw2rabqGKMvwg5xoEBzyOidfiggv//26i6/AcXS/e69KP+t
YaT5K2Mc8UamIl9CZAw0A8iI0J/h8brKpTul8pyFho+vpU34iUZtszdjozlotvVi+60ey3yhuKqZ
pd+rpXXTFO5WViAt7ZffwAPsv6oAwjDSjaAWY6hAkYKymkdUWdRhQMJ5yXZZtIndkZb2S6j/8kAy
JQBQ4p54lVNXvaIHDVZcvg7o+36kpX+7JDjUXV5a0m3zXxSKAKTQKLYyvedRFBzpXbJn1H1LaCNR
HCT7FIsMX1Fj8za0c/MWf6otHeO3ZvFFixPvE5JPWV/HhhESY1iOMTVfet9nRXaD/Ha8s2ZMyi6P
T9o6L+OjMAaZAoFfF87/+fjcIFe9FmlFJDgS9VArhrLXnKQ9xFUd3ymhvqXs+9Z8Aq6GdYvTB7Uy
6asZAQZawgHAb+AafdS7EoHFQguOAGM97MAxWe/tNPEvD/LN+aTjKoDNiKrJj9pcx6m7xvvHH101
2dUYg+8iXfGOKuZ8G6HemE8TxCE0cZNuJ7yK8/nEj2XShyZCpiGj87arMpQaEG41ve84SZqH0HKa
jbrjGzNKRMLRawBSLMtw5XayjDXvdn8Mw+lAJrqcqCA4J/wRmzt9jn7M1Lc2cpQ3JpRlSSxIMSSc
8janc01fnq8MMz0L9/ZgJv7ouNHOTvL2dPnbibvj1UErFijjgjmFhBd9Tll/ulJBPKReoPoGNpV+
alTloZjC8mBUWSOsCRe/dZfqGATjFg3zrUFyjvIABMhGOiCdZWbjzkXc52i2x0F+wCuh27VmiW6M
524p/r21apBTEooUorYvQ5Q9Htm2kaJEn1Qhcu31BMilH/KPetRiO6x0W9ptbw2NwpUggEIyIub5
Kk0xngn7mQMmFAvHnlGGDswgv0LA+c/lz/dmJDBsqLJwMdGuPo+UQHp2VKCHPr7Ehf5nBHNtf9aU
SNV2sx4uz5ejrecRzp+4ljnMWH4yPWxZGt2A9obiBMUYXzG99BijhHPCzDu7oSuzpSCyHp0oFJPP
QdwAdqhK89ghkYxbdWH6faRaV2aGaHOkL/UP2w2ih8tDe+N6F7GAjrAWqe7gDH923/GyLXiS91iT
T05ldXt7dLKs3YWx09QnHKWT0Lc6jDk/2I2epvkeP5si21WNUQKupoYZhNeXf9H64BEVJpQuHSEH
hlDM+Q+qEK2tSyVF6i4MAujq3IhpCDIRIunBmocwP9LhwZvCGeJU24j9xoemxwFBRahyU50Rf//q
8gc7XGlTMFh+mOLQxBXi6jdFpLs+Bqf13sFRZX95sOtj6OWEFW9ALGIowp4HzOIFSJ9TeH4PSdbv
5yF+DtyhuEbyTD0mtdLe50YQ7MZgKDfO97V4F3sUaALVWDxieH9JYwWKZeRFP2FTEVVqsLNCPv5Q
422Q5H31cxmM6TYvcN2MrcK+A2Gh/h/OzmNJUiRbw0+EGVpsgRAZkTpLb7BSjXQc7cDT34+aTWVk
W4b1XUzPWHX3EDgujv/nF0/t1MiDXGf1wfbaeSeC9ZrtxNvxhwkOdWczkwlQ7l1cYSZCba3clZRF
tszOjtmPu3Lp6nMm5XrfOP7T+6P/b48DYaC5BYGImLBtHf71uaFRc8yNWB1qmBu+tCaxylHhT2UT
Gt607mDgBtWVc+ft0gbH2dxyUIJRS1+6hPAx/caAGrK3yqzuQ7TRRMf2mSv3kxGk17y0/+h+Xh9z
yJDYkJlZ4H+Ql16/4cr9gfRFTtS+z7vY9ps5dOGHP8/DWsduPw2xs5Zk8YpK/GD3/ALZCPb9jEms
I+lQvT/cb0vrzRgFqBVR6Kba3Fb+X8MtSt+YR6MzcZEUw6EagqWMiLXLroF1bz8rz2FWw0EDywG7
ev0cvTenqcow7crrJfsgdC8/u5UhzoKMhBBS8I///FqIT0h7oWO/wfAXC6kvwY0zm9CMcmaMCah2
7v1M6o/vP+VfJg5vw5GwmQSZmFe9fqnGH9JmxaNwL6vC/jDMWSXCoFQwXOt2NMP3H/Z2D8YNk1N1
A2DBPC+zcZe2hEpkJNie9Vn2PdMC5zvS25T+0DRq/Y5zYtYOeWeXzZX98F/ekq4U2yFnOmXgZeNm
MLxhq9a2K9E6nh3SwPMQrWgb9Yumf3z/Jf9lmvAsepZca7dK92I6+gbOR7ONTZezZOKUsVnGhdXY
IWBEtssg41+53P/r8zZfWz4ji//yVO99d/Y34v3eLdfkWBV+dfIoVm78trRjE0Or3f/j/bi3UwFu
+TGX0YeUtJ3bDQtaBVG4u8AkHESWiReV20VsSdzh2omylQqvNhvOaxY3hQudga1B9HqKWuWSWX7r
2/u2W71u39SD96LBPsNyJun6HexMzwix1Lah/Tb9mMUg9cFhXTC4hcrbRWSmXNty3swnfhJkSDZc
ZtVGbXz9k1YCNTqHIJk9RP/izK9edvWM83SFPuG/Xnl5FG+NIhpZCiqOi7MrK7o1B0q39/jJNvdp
M86HbJ2z3VAQzTQR63plOr3ZTXkefJ3New1gnj7t61dzchA+ic30fjA74hN7gXtvuC7G4F7ZDN6M
IbsAdyQamhvLjd726weVtqAynErzwNIs9sNsFwf48uaOnfzz+zP2zSttwnLuf5xYf0SzF9XQ7Gs9
QlwmgUVc1wuTxjnBc82uoM5vn0JDH9bHtsHAlb4sMElxN8ms6Z2DITVL7HKMfcw0TGZYddfEsW+H
jm2RWzgqSdRKb1DnFdXJMMvBPySEtv3ENtM9JvXSxEapq/8cSQKFCwoodtR4KyLau1h9lWd0jgQL
PeSljSumvnWnXM26TazhXOlacoUP+HYUucNuvXzuelSul7NiKseydLvGP9juMu+wc1vPCQnXx/dn
xB/zu7/3lI0MBMK8hQmClkG/fj35Jtcj4QRdQ6w0hWLHMrqq7m56JUc3DorGTKdwGnHSv2OFMKQm
eVXJATFTZp3IXHKrcAhKvBC0vveqUHV1NURVSUMmTOd+6fZoBIxv7eiI31mTdi+qwX2DTpj16CSl
XVEPV8tHkkHGc1K65ouaka2H6VhjQ4JE1MxDVaTOz2JGnhGhr9PvZl+fv2fK9EXcYnh3HgqwvNgz
lxKv1M4M1hMYFvtfaTeDGdbeklih63X6U6pM0qgCk2TKe11Ow3SbNJ4172RVur8Cqyc+1czs7EPS
Veq7gEGLAbQHOHILAyxpQzafdjgmzpDey35Sw34UnjbtXafN1xhSp5B7esCiDVPUh97OVWZqPPpd
0/9SoxT1AeNaf5esiWGEcHdW9ctKCYqMYXe7yCRtK1djBNOgFHbUVVlZxZVdzKI5jTVCl6hw8dgN
EQUpNzsYTjFaFnTfFD5AbAblKB7qHuXPLkWjnvy27HksdhQenR3lem6Jm6GZVz/yYTAbPaY9Wtcy
hDYkdDQzfd7uBbongYGEjyejtg/6rJhvZD3M828BEbEFfrOCie1oXJbPU+JZ5Rp6ftAFh572hB1f
mZFMuFcTEnyDlbYpHqHhgnG+npC4Na5Gk03pLk8LecBUYIgFjthVmKX2uh8hj4apXHPCPmu562iX
Xnn+ZRVBUg0FIMuCLQWE5TLIcFp7uZCpWuwSd5anweu/J9NY711fa/eeKa8ZC/xJLPn7fbn8s3Nx
qG0Jv7inXryvYyYZaRVecUot0SR7FZii269zZzo7WdPYjNdM5OoGObTp3HgQdIddP0rzPK/6GBy8
2TGdg4ceZt1PSasnu7btdD8Urb0sNI5yv/wm+8zLQkg1s34nR71MXmBoEApn1ZS298uc6ic1WFYb
Cpo0LUvZFk+CMnz6PKSeIXdmq8whdr0S2MKxytkLcZUYdFLrlJE8iEnKPp5Ssy5D5aVUQrQx6u4r
ooDOI4Zay7CaJWLwAzrqoXwoSem5NbSmleF26P7Qp3yyd11bFPV9QIa1dVCDnhlHszDLfwy7KOHM
6i1XrJBdowgelWc2zz19uK98KeFGxrSud5De8+kOau26U6od8hfVi1LHF2Ge8x+lgy3lp5T23Xo7
rAvG2InVejjzKOERJFGXEFjJSiZWZzb6Xj3mc137h0ULZEV27mzdBdJY8l/I+OoD91nctEu6MIG9
c/D51MJixGU3i1yHiEjwmqLrlrjMO2F+aYe0nZujyrOsOfptteYH/BhTAxf6NPCGMFfu6pxM7qbI
2rugTR+tpcDCxbVW49dAWWecAc2M9NDMTYDnq29WYpcErZVGNlYn05f3Fx5Xt4ult6XSc8kCFsCD
ZxPev156fZZvqjNfntJNQdhHLViOtycilQWfaRKrrdBh2Xd70sTxNJyT+Z8gZVt4bOqEo72UBKCE
fWfimD8A74xHGMP5D92vs/tUcpDvxIQ4MMKyqbF3OQsitcLO1MkiHYp5MfGVwBjqgTmuiqgWOmz7
ZlmNge+lS/k4aalqnoiP0cQeSyLk5bqunBz2U211epQqXc9vp84zynBYdCLeIz2rSaeQZGeWd5pA
MrarW+FPOaw/mfmf7aW3168uplfOF7Or5A+/zywvGm1j7G/8PEV7ORa6tfgkFxtmdR8syeT/zpcE
7ed+dPtiuR/cShqnZSzHnahXs9hDlAy6jmGyrDzyyDvov9Hb86KlQlYbThn2JKdizZxGsJ85CzaE
Sdvmcb5Ocg2NrEiTfQEOeG+bMujv87quk6+uKyY3rGHjtzf56MllX6Ss7rukShvM/JmMcMRxpTgh
N9RGzk/h9MuTwuhgDE19Xr39JilAHA8S89SpzfAnyCAAkBEw6jdLrfnJWaPEf6LjnPll6Hez6jkq
TYTLUdZ5Q/GxhNqFQlkk4xKpjtWH3EfDKykW1SD0mKYtTqlJ1ZQOdFvfgcaeNJl0I8ScqwoR6cNd
DX1rESte1FMzKbS6Mtcf9DpLvJ/eamnrsVgsGD5D1o1KD6GGF9UThYvzaW7rvvwA8rzGWm0U/skp
/PRnV1XGczOmk3HD8OtL3Hpz8WVg/aRHuvd85IJAmVaLE2c1D5ZeFF6oXEmecDOn1hdygZAkZ8mY
xxydVnvI+3pdvtf5FBgPPXnyy/cmgAwuQsOcq/u5zKo8JIVr/pCOaCEjUx9UTEoKjdlhqmq4gabM
4kU1KfM4yVFVs16TwgwrHFKqj7W2JN9srRmsh3wwVj54ofRs7/aNODpKW8wP3los+W2v/ADcqJlk
/iGxelGYB1V5uXcTdMz+MezywepaGvRGKXarrerlw2rMzm+bv4nptY0MtAut3OAAQqJVIg2sU465
Y9oaWeLuFrvr7agomrX47q30bz6rJMHZJUxc0c/nzNcK+5StmY+1gVFatx1aBXVcGggKd1nQetYZ
+whhxNVQNBNt6Qzhcrb6c7AzJVKcXzTQpuDM/5dDsYpRR7PTvdY7jO6SVk0Mk2m2dvDK8jWSkI8R
D5X4bnybjNaqdn3vmj/1hE7Az6lp8j7OxAr1TBut7pONMHYJa3e2lsOiTFtGQZPl53Gcy+Wug90w
A0BxuuyqwdBuwDQ0ir9pooYOxzbALiJc9Hrc61s60wwCj3oJGksl7wolxo9tHZjaP9RgVg3XIZHN
ydJyZYRzoRu/Uj0r/iMJH7jnT8Of/jf25cCVFzeJwh7NSWt7/aSVc1UdjDVZ1rD06M3NcDV7w4gG
FCPay7X9/XJ757FgI5Q0FvgB/JnX23u6QDLI5sY5lZSL9ZPfrV2wRAAj3U/LzDL33ummFRMNlNba
TkNeP8OkEexm9qw562MwDywZH9H0P86yrE7Uy3oaxjBxgqw/rFrS/1Cqh0cYDkrpHmJhw7+1A681
YzGN41ReAZf/tNNfVU50VLYWOGE62835kr1ncyMrZxrsJ9/oU2IpsTmobszRCLq47vqSsln2+feq
lv5Hu3ZasWsFTM1HfzNZiYKZ7setVqe5vl1tDLsNJR3o5JlLVkFsXZqi46ZyF9aOOHtpfO7LoTjZ
sjGcl9ou7c++M2AQbeQBybou6nH/inLiDxHi9ettoW/g9PA0ccS8VBwGAyzJJLWwF8DsvdlXta7f
jS436Wbo6odi0ctgN9hjkYcBLK+MAJv+a7fUEi+ZOhtOmr98tent/MaSqyIqQyzTR3ucfvmJMq+l
Z74pHEBl8Akyke5yagNsvp5ZNh3XzusXdVLusjQqxKmikGFaNDSjw5kJ1Ud+Xuj3nq5mud+8/f9r
Tv3GCINgDOIAjQZE4AIjtseMPmji6qcBzPMjTaxh15Kug0tnwZEzp4La9f3ldKnsYhXDJeKeA1ZM
q/sN9sCrDo2v1e4JokehQ79opIz9icvF2Wuswr8nd0bo0ZTm/kkzgUKWsFtMb42M0SsTM7TGLvCe
ygl9Y1j2VTV9KArXLwjhcOounNWYmxEVbHXv8r+a+66iR3XlHba7xaspBri13fv/B3m/CVEeKyxR
HGv2T2mPR0FDQfQADh/cdu3s/R47pUX8A/U1IOXtUwFhN50OBofMmMt1G8DRS8wR+LepvMI5dEUX
qCO2DpP/mFZLlX0oA2vwb30jN681mv/MxNdvzBfbFOYGZa6Hs+LrmVqXlgY2hM1JX+rBra/8Xu4H
MtfSp5y26KPWtqoJi9ay+9DoG8d8yMq2d/Z2uiR1WHaJPh35ePn9UhRTV+O93DnVYRZm9WVOTcKt
rALvxoj7Tf1Pzzta+6bEeuQKEXE7H16/RAAgRN+SCMU/6TGvXyLte3y59Vo7ee64X4I8/a6cYfnN
WeI8chamu8XIxgfZO87vxVmTK/Ce9Wa1w1iGQ77dFjhP3jB5zSlv6nVeyzPqsdaIsyBVt9XQ4ryi
KD1EPOdlSWaWldntCzaTmCunudM/mhNhHFHSlML7aqWOTHemR4GbRNMqEvHDF2N+t3iJL/flypUT
5an0+hn7qFppu4o9ukOaMPrm8KjI4rldzBzJ8WzbiUZKV0MGZFhnjf0Lgb3NTXRe3HmfDoY77PLW
ytIzHavAPI+Lqfxw6ctG+9oMXJWLG9tSrh8BWQV6FjrGQNCpniW9friyX2yb4MVX22JLoFtj7bD9
1+uvholSADCmF2flpjMWzcEynIx+Vfcg6PIADlCcA3rjoW6kv5rZN06EpQ3f3/8RlzOHQ3JTvuKx
gIoT+tLFbwhkk6eJO07nuqMTdFMl1CIha9woTvT0wDYtq3D12DY6dOuaI/X8bOdSr/b/+WfQEUcg
DgPd9qEhvB6KeV2V4VfZcMbGqLN2yvXmaGx0Y44cE2fbMMNnaOfgrno3zaIKl6m6Jrv8A6v8/TUY
CQS56Oc5uDYp5MVIdEEGJJdn7Vkla+oftqzpNewnv/Nv1mGE5Zkn89TecsXqftjt4JtIwW15Xw7z
2K2hNrXeqa1SQrabadD6/djlUxd3Ruvitzro5jIc/Ukfiz05qv0tpj/1/D3hGwenSUn/jH1ZgiLF
q5pTH6Sd4nLUtY27d8ZVOyRaOda790f8EijndenCby/K4YoM8+Jqr6CJr6nmybPmuz/x8dCmuMjK
z1k7NPaVFuObnvj2LPADCAZ8X/p+F88qisGvcu53Zzi2P2cC9XCyrkTu7KZ2yQ/NCDYa5p3lyX1X
D+KjSrIsXnMxfgWRm24gxV1de5eYHhs9Sjw6VThGklt2qS5ZADRVtxTdWYP6mkcDNroIoMp2iHQH
CDMysfu7FvH5xwru9QyjW8AgoDHcNo/LcpvtxNXndhjP+UYdOLtO1VjHSZr9dFTlYE6hjQHulJ97
XUu1l4UwxOahtfU1LpdqqL6sGQDVlwCg4yHPAi3d1UHVnbnZmR7QaGeMv+zaVPPec9cqORSg90O4
uoj+4rosC/crbmIVZ5ZV58q5J2mkVE+k2XHocq8dvmi2zLVi3wphymia2KoBbuzZv8fKpk2vTL43
wBLjD9EKrSB8pY3HeTEjGoU1bZ1O8ox0d7hfMkdH1LP0TXXEwCfww4E8aZxznb5d8Yodmp+EVs3+
3igKtZAVyCQ94fetxzmEjxwZh5t9qppULsd5NbQibhbTupmcZLwWOXOp6UAgtWVpcc2Air+15i6u
TEMNASBTsjt7HjP4oZec7Hd5BjpsGIuszm1pOPf62jnJQTMrJ3vQJrvso9Fyy3k/1+j6P7+/jv9l
ccFpAS2GxkPn+U3Kodnpi1/ChmDrtJrz7E5wKMfZejQM+TC2fvaoVJA8UuObN52DWUuo49zVbFTW
+XPaQZq8UkL+y9JCp4hsCz7pxt67+LRzJhKlxso69wDJ4D2rq0LPqNeD3dLvX3Xa0Fee+IZRB91y
483SK2V3QZh50S+V44RGEq3Y2VJ4T0UKG805skipwHiKxlBTh52tzP7ZKPiHdr4EZo01MCM4N1gL
Ole+yNsB2IwvN/E+VwAuohe/Rnl2kuqN252d3nPzm2qlCRbrKUrAH16q8ibupbC1m/enwTaqf+0t
lAkQjmANbyvK3FQirw9QonBndkyXFoG7yCkylnH9oC3tgFgjyHGb+89PoxXj0ULnnk3hshX0f/GK
yHus2Rq8TRhgrPVurVZ9jRYzGE+WqIp/3n/YRd+TVzMQRMAwp6fLovuzAP56WLm4k9OUq71D1duB
HdIboS2pWVfQ7rcjyNSBBMNFBLM/iNWv36kJnNlLoNfvciFXdTcZ+E18ViNNbezQ/SS5Ar5c3ua3
Hg83D4J/t6s83qVbUf3Xay36lI2JU7hPNevIKCK5Bn3JFXFMfC577HzqoLR0Sm8wR59a0lLNZZzi
YEyqH9pGednR6cnKMFHMrGkn7LVf27ir05Umqt0Qe+cWRdsUoT9p0jQO73+Ty32QX09DHw0mjTGi
I2h/X/z6CQzbs1f3qQ9c8UhbKigAE+1AhIAld6t0xTdtXNNwTTDLODa1rJ5F06gvjW0W/ZX7x/Zl
/pr722/hJ1DPb/peeuMXc39cdKeWtZ0916nXGyHifTfKqtn4prrMe8nm2QN1DKorbJCLZc5TN03H
5lPjbt2Ry94I+mkKBTVNT76qk1/JmIkPieav6w+tbnsZV5OtlivGCP8y6jzTN7GVQBjKIXSxtdQC
dg0Qvf608G0CxN5wsc+NLWtfhHVSmaRjW6J0D0mfCtljBelWzVfsRNQaY7qRdjvQeZK7r+wGF3eI
bSTgj+EjQmQ2xbtzUTk3q40/0tTPT3q57gavwsmeyXGjzMJ2iIK361My2+xEoOC1dcwgQl1LNbuk
1rL7kXTDubyZc/+5S72ejqU35EOJkpwoCgNTSLOZcvdAONyqfbFUoj+uQ61w6uymbor6bOmzjwmE
EHGqkSToOGhnpcTqZckdQaoz29G1HvafJvVfc5QfyEYBvEsHmXs6P/T1D+xkl3ilPrjQDlpjLU6o
LgJiGwXK+iVUmS60W7tbpvkGrD3Ygm7G1TOiosP24En3VUA+AmQAGk+QqWyOuNqq6hezttL+nKi5
vlklp+4/HawQOw9bDfgfAp8S/V4UqUrCbhwLA8yvTswEP1C7G17ELIgB2Kulyf24ahrNH2Jz8280
xOKo/WwsgXhIgrop8b1OC+LVGn9anvy2c0FEtCEbdh0GTWpXVKmjnWSSO12EF4L64ExDbu3wQUlG
M8rEUgz3dOlN+6kpzZQmdKUVyn2s+3lx0Jm3AGAudqzjERdS/aCtpa4986uqLwBP9PYVH7SKnErl
lMl6uYjT2M73sPVt8ZjI2u2vYWCXq2z7VgaaH5tiLwCSv7yuNJqEHGcPxpNq1XRbB4kAdFgw2qyL
xhBRbReVGZeY86h9yh4em7Nqaa1nW1uNHM4P72+1F+AKvwaPBDovVHaYEhmXwq5BKjsdpd0+Yyn7
oPo5OwbAz5HC83Jm0Zf/+HadHI0pkVd2m399MOAkwBhLnP3k9ZTVlN2YZd10z3NgZ0f6ZSL0aph1
/LF4LPxF+4JUlD/siHY9vv/OlxXd9tJsrpu5FIA+gRwXyyVrKubCvGRo4L0siPuWfANAZGiyEQqb
MnKxZLM+5JPhRave5M/IRq3PVVBckxe/HQMYhvwYE0YjCNslZV+jW9rhizY+jx4z3U4M7DIw6LoV
04Izjd3m3wloyqJqcLVP7w/BxaHGCACF/CGxAaBDcjZfj37VmHRXhdSefCOZi33lTNlymxeEicRw
BxfEoMNkhLKRwdXN9M9bvd6seFcc4FBjWpv95sUxo+cQ8zrMhJ7V1q0Bsbbaaru9LLpRgc1stEfp
V5z1azATvZ0Fdr2+zLPDdWvA873I4lybC3WrNEyejlyGVPJkst3N/5DllS3F7wWxorpb4KfQziyE
yg5DagYymgOVVLdYcWZtiP+buYRuM89IcdfOoFONZP8sVSoF7rWswh1uJvqd8AtziYRO0FJk0OWH
koZ3ZRObXjJ1d8ma2eUeyJYUIXAVrSjCpC3H/gOFmXx0rWX9lrADJk+ObFv3MMP4qFE6I+hGEaEX
/aH3cruN1sHF7ReraN37uQ6oGKIUUlJywhexYnPA8Yl/18oK9zHxU3FbF3RfD4sInD6SpmaODBUD
Npy6oe29uAExHWNvQqgfid50oQfQu2pfYLIX/WOd4NRyVtj/WxEWND4tVelMiVFHWS1yWsKzmMu9
183+MyIRj8isLOk+49Q1cwnti3X+6rjC+bbd5314Z2P/CO+mdg9jPgmcTyiK0BQpjP7gserq6Ita
U58UtjbHMp8LyFSu1Wm3SlHihX6jlmznFvR+OabqCS5HFBi47f7qFK3VeCqlCQsmXVq7/ear1HMf
N9HS+gjjWTNuYAU6fRYtgZfueioiK6KKs9b22KpavyvYgYt2v6q1s+NOjBxvq7ewpGfZWMPXzsWO
9RYZaAXIARvwN5ozH3MKoT6Zcpn9kETrqY7TWjZBbAqYD/pUmVW8VmlwhJTEJSnSBa3IKMgyiAvI
xvxT1uYYdjjKl99kIGkKK38tPnOtrIIYF1i4PC4pLi3WqilshwO0Pb34Iq2+CA7N2jRLRJ8WYl0n
/T5AueJkSdQtShXjzrG7oLpZrLnSb3yjnn60lUjLGAtL2SxsmpP/sefiad2OKd6tyMsyrQ0llrae
OLZEzG7O0fZ0Njzh2S/DgsduqC8Ad6R2i8BdHpgIlfjem5Q598lsSnWjEV3mhA6BUM3BG0llhHeo
SnEGZRicD6hQ0ul2bXWnD6c5M3+u+ASxuFRDOK8yhe+UNGyxMQ2TbBLVbpZ2cxCeso0PGpSaNd27
edbfwHqqB3O/FTVUVMLTP87kjdFcNNwmQUiTOHJfbB7d4l5IoRpt52RAuNFalP3TZMuiejTXcXHC
sRRacoUA/3aTRN0CQ4kiHBAPSO/1JgnRFyqImw/PMF/MGBacvyuaTL9ddJl9lCPZKA2Ni/96ILPo
tns9EtYNQr00SQChhsKBgOu5rOi2CFHlH/zClz8Drweplqxn4wycnTxg9NhdIyO+PZAcBy0rN47N
w8O7VDMJX+8xWLWcJybzamDX5M8jCSEuCxTlZ+7ahyxZxHQPdRBBV9znZZ7998MZwwsDQiQ+lpse
9OJwdnuxFu6c58/1rFMa4T1fPvQ0p25s0SYv1qTbR8da8qOLCfnTHCBf0YZcu3IDvbh+cT6yKDEw
2ZjrnM3BJcxUdHMVGFI8V44wyjQqh3xJD6yvmehduKz6jWN0rncFyv63p7po+LClBsr+H2Hur0t7
JQBwbcK9MKjQsydpeNnvIanXIwT76kHvabZcuVv9SzG6OcXB9kYLy+XWurhoTw26sdbCRgXn5Lo+
avVczjs4X3bYtVJ6sTFmvn+/tOoT5uvFgeZyDzOWau6uQ8zz+H5R8nb2kTziovSCf24Cymzr8a/X
bzI4j41hNM+qk9W3fmha8mYTJ1L01M8lXZw5Eim7gpq18cqq+5elvplq4bLCtPO8N/WQxyldza18
tsa+uJ9GS49n5YzfZ8DlcKlwehHFUDy//75vP7dDAcTQg3IZRLxcFEKV0WqdXJrieRohYzYYci2h
hlVlGc55s6dfBM3w/Sf+eY+L2svCzM5AE8v28maBK7ejWuil/VTmKxzXWpMWaIbrZ9Mx5WQ1kEA7
1X7FQdvaD61dE3yRJFkwfGY30Ihe99vtPB5S2Z5Gu7KKezAKDuUkMdcXfjkMejYXsWaYKy1W8Gvx
xAhPt1wIooiMRCxWH455Ry0Xv/9ib6YOFgOwI9ikN0NlCKWvpw46EwmZYSpehIfDeRz0Do488B4P
RjPpRy/IZR96QERwB2vvmsH7BULBZN0wPXYtKgqafJeJfGUxKEvMTfViO5na95rOlKFSQmRbtVHd
TeWx1krrwYKWeMJ2zbiG9W3n0KuPSrcDqIy/0h9HcLPNs7/WDa6rBpTlTn9mtSgr0gqyECmhJ+f3
jIHyE7iVHbar7vWHonXrDyP2vVWICbP3EZaBoH0onE/vf443y4m9y+PsA43YVFT25cym595qFXLi
osyrZwvtwhE75jWB2207x6Kckttp7a45MbxZT7j6sHRx8UVlboJ/vh6HFTZ5AhJuP7fkcfjnZbLE
bdIKGOWyDcqjgq368/33vEB1+fLE+mzDS/8RFtBlmzPTqAnGOV2ex1kTH/pWk8/EiBaHrKK6fv9R
b4cUrB/+/Wb/CvPojSNrmsEkVkH60mRN91kq86siPONcc70X4ZiM5c7VmuK/XtKpYlGpcklFT459
zsV37GjyQXVrk+e8t9IzdzY/wkRNUuYlzr3bkgva1pR9ISt7ugKAvh1anoxin+4ugBiz++JjmrOc
y2rMXiTYzBG9FYRYY+rSh6RDqHblHKSh82YN0VBCg4FDFKuIufv6cZLJzB0q954pP9ruCfaEaqm2
1lIopJbC7n/rHqr9Dyvy2gz5gSGAHSnBi9CV4wzdeTtkcTQcBgPxhtlov/y2LfN9n+fiUfmBSPYW
ZJAuXLWCbCEDlCk74brZWxUWmd7gh/04ZD3t+ixp48FzphxfJrQZN0oZcnykGjdGXKH8oLovHb/V
uWWVtjE/kJ3io4rSULoeR9XXOS0Zr/3UiFx8bIsKMz8/z90NKp/SdZeOevvTYEMoY+kWXRotRW+R
ZMQufd93I+oWCmsdRlFWd7/93saCdxn7Zrhzhl77WkB0Hu9hQfafsk5qX/x67H9Wq2FhVT3366Pr
4FMfpVPmDLe6NTrP9izWn7CGuXyKrjbCcgJajlD6yCrMTZMUxYqIpTtlmeTXENqwFKdBFPJ5TIxx
uKlr3O9jSWciaoIcWltK86kOx0GsemQHeCvvdHde06O3LHqk+UhTP7WzoQWHMe2bf1Thl6yKCq3q
ofJ1lb3U3Ny13505tfIRFncRU1ZKQkODQurnBJjlNi2IeQkBdod/+A/8dYpM9TNwJ2Xt7GHM6xDQ
ZvqoqaU1CWtq6lPXcy6cUGpZ/i5XyVjES2aMXy3OdLlDxoUpAABeP8F5huBN9vSSUzjz525sjp0D
V9gspXTvlypd6Z7q9LkefW5L897X5dLd4odp5h+dvhBtnHDbm6PeSK3qOM/UamGW1ZMXObZ0juRO
CQOSPdqFcCSByz445IuMd0RtzU7kroMxffKctkxOWEZN5rRbzSQnAon7VtB8EyaEnNBp0/rTiIqt
jJd0Gg/T4mfWyyw3ToVlVniKFpSiWUh9ulhhRvBFEuGvtc5xLqX/BfA+cH+2HTTZGIuR4WOb2gEe
k2bhFWeMn2sZL4Ox2LfCRwR4Axk//07okubuZZprXOUna5xkPDWq+JlyTH1O4e59E1UtulDTm3oP
Eytw7os89e/+j7Lz6o3b6MLwLyLAXm7JrdJK8kqWLfuGcAv7kBx2/vrvob6bLNfQIkFgBAkQLocz
Z055Sythe2zrcAidN9rfZbWhdTc5/qxX0NRwFktiP4FZlUAh66zfBP+2OXfWMD52CgjRDVBjhgYd
wa3zC7tlKpaUhvaWw31TP2XtbKNM6yS2/eyGNP0BnBV0nCTeJAeKQaIIPYFsqDs/beN62jZoqidP
pjTwoPXaOHJey35E8NTHdDIefH7qhEugXTBCCqxYEcZu7Ie89MMGdNShSthsnJusGLeO0/CLAIgY
1gOmJ+2bFEP3a0G+/c41NneAtqI5nprea74LhLCSkwj7tDyOk6gQf5hs2zeTdHSOWVNYxVEdQ2WR
uhTJm9WJpvgdSrc1aQl0uh3oXar/qqG0hoesQgnezwsy781QTcA6tJi54BEoNn5naj4U5hlIfmUH
GU5q7S8MDfrsrm/raH5JOyvXDqKeUK5inqVk+zobC8vX2wo6BfsREoTLbXFA5GpkvFjKDKWMuM/Q
MUqSKlCByfcb8FPGSGxw0FZUezc0j0rcpdGd44TCZAX1FDvQtNBDOnh5om3aUJqPzjw6U7pJSytJ
dqSrNo1CM6/eoAsng99ZIcRSH1KAMSOsZRrTVkn1eCdIIKzX1gi77qEPaacFheYKCbDS7krfjHT7
yxDWMMFCU8qHjlXtrE09Af+/R81Tm3d6T5PCNxWsz3ajZVXbtNEZI2T48bYBQPfUfvZs4BH5Ylxj
2gGuc+hOaWWmNL6A77flf6DXexsi7J/FvfgPJtri1dC0pjv0Hh/oMWwnZ4RHoc4NijklFkjCsZof
VQ/K9RH+i9OTS8lcDyajMuK7qVUVNHTiNh+dDSywUt8rsMjcc1yN8p9y8FLFRxhY+aPA1u9hMnhW
va2N0LklgLOGKZMS4XEBPJoEcKGxr/1anKpqAcz09YsbxZgdNoNwj3GNxsAmQ5mkzX2raux/osxL
nmh2KQo8RE6jJlTJ+KkDA7iF2Z9ZQZ6wk7DqM4s/miPxQMG/qGoDy2uBa6WJHE7OlBTef86yYG8s
6SPJDlCHNUwvsh1QQlosXwqExiruq87bjrnm+oqt9srWtON+k+SRzG8kINclBAkrkHKa8gwZr4ZC
nlQVFq6tXgyohVztniyLfdu5IOnnsY2JuG076EHST8PbkHX14A9zFo03fsV1Ak3qrC9AOoh+TAiM
yySophGbD6VWvsyQQn7WPBf0UzzAUUNjNoBbpR7/a1ILq5pqn84F825y6MsHmsZgspqT8QwaIDrh
Z55WGxUrp0+jNTXPPchEGM5ld0ut+/o9eSzwGZtWG9xfdfnv/yqYZtkUehMNBjZcHqkblkI7rhT3
Mcvn4tG2y5f//pbUQrSEEaK6LrrBuE7C0BvjGTBk832cUstX06gLRsBDU9BZojnUtXrLWei6JEa4
Fs18GmmL2Nlal66sgC2lfZy/WB3liB95NcohZdE/QdJtYdBPleK3TNcgDzbuLcme6/0Mig3kGBgt
Wg1X8JOkUAWds9597oYKKhVQVnDaupcE0rDiZtNlZnJoZpqLQQUd6eswhPqt3tZffgJQSGQhKAoX
SY11C49pwth3mXhpx0zxpyFDZ3HQhOH4Ue1VjMhn4Ufq4LwJT/F6VASs/oakwvU2W+x+3sUOcNQ1
19UTnVy1z2qneaHMMfYMFYcWtSbNvDOjVDw3uhSvH2+0qwd6C/DU4aObXGDE1Mt9XatNqoDp1l80
DCEf6gGa4pCY1h2TnfoOikh/o+tyPUilcQi2HG3i5RCDtrx8oFOi7QoJM3yxSiFrJkh2y0XlARzx
O0WJyt1QJvbrMLvOZ9PuwLvrxlA+KQAKb6mnrIGKZJb8FN6bIMK5hqew+ikWZMc67cMXU3QDEjmm
eHTdukKSQMDF0XKR7HRNKJshUsNvuR5irK6h1x9PnfZcuTOaEh9/i7/8IHypuUsWL5pl2ryqKCeD
MZBLfPusIZNwUhmFfOtyRAeDBFdNLG4hy29qkEy0x/R5uosijYIk8zgNll6pP9u+uqVVdnUi0Eay
FoHa92/FBPZyibLQ82qpxTkTGFWOfuMo7o8WW4fvZjxbJ4LF22Q1xgHOvnrMktKqbizJenuiRghg
ltH7slUg0a0+kTfpoZV3uTwrdVLFd/BaZP7JqYTbHCB7IVyLYCG0wI+/w7pvwkM5FfD2DJgjHpZL
ly8tIpEUae66nzJUNn63LVXzvuHf6ntd5Q7Y2mMhu50xFLW8EfbXAZj4h7YVmDEwvXTo1wFI7SSQ
NYVGPjAW72fYFvZDVc6auU11b/C21pwq33J0HsygsZspPn783let/QWoCbYBVRz+YQF3XL44iD0p
oVlH51LU449RV+DjojxdBUaTZ9+gYrV7z4yUs1cidjsi9vFadf3suyTgt3pXV3GC37IIX6K0CW56
aXVf/halDs0GrEN+1opkulsU87Cd1NNDiLLUvaFF0vY7z4tCNEmaYh+6c/all3NoHG6syfKcf3dK
eTxNWg+ZJa4lyHSrOyFNNKPDcNg+T70qjnKaikdTjg51IBClXxJBux+OiSsxvqfKHxqUEaRj60aQ
vt4WNn0tkMTETJpzazybl0H1T/PeOnc9I87AFl1aQo4w1VeptotIv9mJLsBrUeAGrDudvv14Ea4P
BJchDE+0FOAEAOq9/BYd8qa4YKvjGQ2O4pxpY7HDWtoL8KAo97g0K0eW6FZevSzs5cKDoESbEpwa
xvLquj8fKpbRV0XUnZt27jzfDoVX+UNuKUc6O+n+4ze8ijM8hrUl+VEROUFZ5fINE1ADEotM7eyq
eRf5iwsaxq5N+E8yquEuwuP3RtWwDqzLe5lAOkCMLW5n+uqBTTE2Qwo/92zOs3cY+1k82PGYTI/A
LnrMLYzsC5Nsa0sP1+GEzXns3viof3tlojqJDmh1GDerA2aWk1ZKtVbPM9pX4Y6eVz89Rh2y56HA
w+CYM8LLb4zHrzYybw2An9VDxEOn5FstM/iSoskm9WxFXYI8S4uLHa2VzgxUt3eME12k4o2OYFgE
ZhnGvz/+yH9Z8+UuIaTTbCGxXr2x3dacGSGNM3caboVw7uTXapHzzVqUhg7cXulexHSpoAw4QQjT
7fjxD7ja0ovbFoM7ZDg5xWCtL1+fYQPWUIqun2fmP+3GTCrFPOJsoPjSC6PkxhZb03uWbI6ajMCl
89oLp+7ycU0s0J+CpXkWKdJ/m7ruMTDfYOQ9nIAitOW+azDV9oswbg0okTawzNLKRuUnYBLDoGPd
98ahE+DMosRL0Kb1+jw3/N6MAS8FtVk1xX3bTGrlIBVqxTtmZSmGkalFlVQ5netXehNvoXUjaePP
NojWPKBUBY3bNzEt8aSqegQ4RjexNqO1JP2tZ7ZPST9iBfXxyl/hcZe1cPASZacvs761qmTTJ23J
NMk+59NIy6kvzykqVCa8HsS58BcinY8TjJe6pCq3mFkMe7OyxY/Ojac3FGT6PdhR9daPurpb4Mks
yI1lN2I9uJ55xabeWzHSNWdN0OzeJ0okvRPuA0WnBbkrlD0LXtFlRH7C21atXij7iCiWPKdaJW5J
PlwFeX4MUnjggSkIPH2NrgT7Fst5LOezros4RyQlDjfJNE594GiVtYXrPPiYsBs3CoK/PRa68+IQ
QM7jrnMOSFIOoi+ldnZQW7GOii1tsOplTNe6rqteOTXAonZN3bY3BlV/OYzcZ0SB5Uaj4lz++78q
+lFC5ATXp54Bo2X/2NKdN7FU9B7wkKfeMkdckzmXswh6kQdS35LZr28z+kbCm+dePYdwRr5FYIS6
oKMuEzT68ngDUmBO74HvD5u4qxx9W0cDAwtNpPKogTE+udKZ+k+I5NhvvZ4Zul8rs+34YyTVjbTb
dNoOFdOIlw6AdhwgUZM4GwSN6kMCpbn3y6wS3sYckhzyiOwX7Ls2tYmPXKeHs8jHh+2Kws6FQovG
WmAiFFjkTZdLq6dZVA9G1d6LAU3Khyhs6IzPGDPKHcSMJPxUZSZtTebjRRGE+Wz/qmBoDSeEgONH
T5nRshIDPbVdZ6W5eqeOXq7sIRqBrMawZxruKyPvv6c4E+XbZFKUXThlhrhRBayzYcDWNCORHsD5
ETIXJdDlW2RpXs46IHRIonnWfG69WntKc7tmOsNkKfWzMJ2TO5rH/ZMUTSfOBv22ztdoO8dfII+L
G6yS1fXFTU1mDvnoHQjLhHU5Sf/asCTeXlwz4TxlrK3MoP/O2RyomdYYG9th/oenXuSUX/TEFsNm
mGAC+qkyF8aNS/z681K8L7UYlA9qFWLG5Q9pLOnNo2WnpzQ0x7oLRDk0w1tpgbwMmC1laBZOjmRk
kDRMpn3R9LazmYXWniaQ4+394MrWisE1ovijcY+UJF2+0nma1ILSKFT3j5lEI9JcIHdOTiWnHM2Z
qBSBHYJyvpEUrOKPCgDEhacDqJsyg+tytaoxanNDG4X6iZZW13xVS+y7mcUO2oaWdJV2AXyI0NrN
EsbG68fn5F1D+V8p7vuzF08boGucF37A5UKqvYeQZNeY92jQmSNwfkCkIZpgCRx49AuLoficVk4c
81vQBoM512Q59tZ5OMim8bGTb8dA1dIQ0dfWjt7gdsNabfrItXYJ2F+ucKvN7otOBZmrI9gH+hRc
uEpPKy+Ue3Bi9Tfd7bBwatFd3GSF18qTEuJuxJRJn4rQN2XGLC9pi8aPu3GsA80TxlM7umg/5106
RSfEh+SdG6P5tkUPEitoowcoykiKXfhWNN0kdkXujg9oW1IrtFlfR7tI06rxFWpH8qXtwdFuWnT7
fikOeJNT2ZgxNJOmdH+5SYF0SVHI/ncRMrPwyXQaChw2ZrEvcSwe97ajVPd5aSHZ2RY6VXoGZfqA
mBp8CNyQQSf7CPEl7qmiSw+DuaGjvMNOb/LuaTUp9X6oHe2YVV6Z8IJmP21vfGE+4OUHpsnFXcrs
6F3/Z1VQFwPNTr2b4xOaN9WwYRDSHUyV8c4eGfH50Gaj9vXjJ14fThBpPJDm8cK9vNrPzD0dbto0
PtVlYna/vX7QvyO77vb73NOjCo+hWeOCqEOhO9ifRk6AdhIyjrBwU4uxoy2QBIuRFp6ZrmtqdJdl
iTbt56i0xo2ZlrqNIpeXfJmUakgercgtnUMHlMi4Ee2M5ZK4XDs4iEBXSNsIXVdGAIU6WSgBK/FJ
l1WbHoc2FZWG9ASa1r7XVOkx1ocwufPqrvTAhadlrBeBlM64GzA2gLTeZ+GJu7/Vt6XblmmDvqSu
frUwtXyy6HKj923qOTCHQQcv+ogG9fS5rlCb2UrPzHeeQZS/Q9E1e8nmRBN7jowKf92yMencjE02
Tv6opMg1BlqCX7sfN2b+fq06bkt/zsOE8sa9uqqeCBfQLmjUUkEwaCJ0XoaLThunOmo9794Bcv6n
ch0LeGmC6p1mhp9Uha/l94xHaM3Ewrv1OYyrz4ETxzv3hdELX2b1cM+ZohlhZvd+oDzjIm7TAS5B
Y6fipxOXafRKIZU7iJF52g8aRVby2qAgYP+03CHBQQIBpj6wFV37gfJL20pfaM70ZADQ77U7Lc2m
9JUGICAVP3fzvhuD2KqULxzSGZkmKyyix7CO1WSDBqXbDJsZptcOHkTmfYm02Htyw9lo2NUEOUmr
AGkjMjmvfERvtswOzSjrn6M2Apq4UWO9r/nlLl1GQhw3WH7ML9bLMlspp7FSrfuxq4oSZQNEEb1H
zaq7LUCWutkZ1PN7q0hFto8tpXgzFWIlE2PXqucK5SmA/H9qGdvJncrsLPFFq9Dk82QNFSCl9SV2
uCzZTIojymSTJk8fMrGWbt0q25KpJxmIgHkGQa/IuWwtNzXrPcj/qNjAw/Ps71ZBOf+i1aNbPrhZ
EjUbp0kbvqDlTuh0jmliHqUBR/SFEacwPmVoPvenFqot4I54nKtg0JLJ2prgLygBikrXgKG4s9hL
oYbDC3qZLCu/yznLAtmIR8/J0mcBZhJQwmhPskIfoarDr2XKCIsLi77CtEXF0Uzf7NBA56Lh5Civ
YEdp7LViTNFzrmFMhCaYHJTCvAnBQqFU8p8kyVw0DSsKpS8fh833Wnj9HR3GEhB2MY0A1nx5tpJc
tdBN6bT7vFqmqXYm3R8kqVH+a250kf/S3FTEfquF8xZZ6CnZTvFCbu0dDsCmc7Q4kr4Mp0Z/IL3O
tCf5jsdOZWu8RsjwLyJ0BYJ538vE6p2XKM64ai11qA1u9Tnu36omd+JfddzLrYCfFHpbr25MD+/d
lNvfjebxxaNBlcCQAECAfSQKjR8vwV+iC7/JZAAGlt5FvOByBWAPublbeNO9DRKygUjkdZ8MxTS6
B86crt6bsodC4PVd0jykrTonw40fcJ2JGbjcLmN02kDWFXeCkc/IoLvX7jubNvtDhmXmgzS7FvGA
PFRpJKQFqljIKc9y9/GrL5n85ccnAYM5QSrI8BNU++Wrx3lJM74r0xNKlUMGrV8R51HPcaxTrcq5
EUnXPHvCOG1tpAqgsZnst3UTrLVUabSQ6u+1qOglBZAbGdEhzDMkkInfonzranwQgsEYqixAQ0qx
CISKou0KtdXdZpN3UzPc11M67l0MvkxfnaO0P4tK5PqR7ToUOfq+oo1uLNP1B2JXLArzjMLxd1gL
BKha5qZx0iv3cCFdbY+YoQoDc67c4rmE28BlYPVftI54eePBf/k+sFpYKpT7+HNNOWA2VI5KmyYn
N067EUAlHYNXtYuQ5wYxNFr9rUHw9Vlg9o4WEVkUXEvC+uWGAFvU1XGapKc29UpzR8o2mJueFDr8
RDbtJk+uGmoV0M0m/tlhINScP96Qy1lbbchFwAwpg0UPiObd5fOpsJwUxQXvvu5EejeGS6lPWFXP
HWOTBz0P5/5GbvHegLh8JIYVi34Cakic7bU7LtPhvCrUyKHa1Ry0pUYGDmcIerK5V9RS1m951CZN
kI0SLGqMKh3AGmHF7ictmopvdqRFIUrVPZraL3BREXfV1amwb41I/5LeWuingxRibI02xrqHqyqD
U3m2jE61F5I7+hO20POvfmi7R2VC/8SXRQL7JVuG9lkeV0+L69OiwNyG2lMsKhxUdzCIlPZkt5AD
fFsvYuXRE7kN0GCCRHdQRsP6qYSaIpNNxzcQu8gp+uhGd+H6LFkmeCDYB0zbEFBYhRzR1dXcMNU+
laOm3aVRCj6oV5NYOWCmDYTaVwxuxS0cTVHd4pObS125+tYW9xxVL4uI1ttqexeGlWbZmDr3Qz5U
n/DN7N8sF6Sf8AH7Azh2qiEihMyt6mL/0y6Gu6rOXJo/tTLdWA4VVQ9CZXqZ0LWW3OCdKH7MJljA
15S56vwFO4UOiKOSeOW3up6Mg2VnfRSiuxov5TyW4YiqeS5tm2CcCwG02HHqZtsMnjKeag0KyC9Z
K1Uin+Ihbhq5jZU+FZE/VVnJpGnobeGcRoPp7+ce24MjYnGVuWsKBPR8AvcCmsY1rPERJhU/OKod
1QzkRDuI6G9/Hww1GvOdWeWL/tTHR/eqS8PZWbr8C5UBWPg6SDqpUwHsq+l12LM6BJmr48IhdaX4
GkVocQZApFCE2mkVIKa7pHTEj7TUTKW7MWr4y/4CN7QM0BjxMOtYjRoy9KaXnkB0comYxUbxGqoD
N55VENWNOeznxnY3mbRQgf74/f/yYAhw7GlAHkDD1kAphDIpRyJ8L0AWdBlpPO4Nso9LfoKCtzkd
v/QEJeZWbfSuJ7Ta0yTgzNOIDKZx5WXnxAWZbB/O9wum23ECmfa23E1InuZ+mbv9H3VczJt7dOO9
u9B05wfZCtFuw2YwFdDsJprKQ5K692k6udueTM9Z2npauJs9dNlh9XsFqt8q0pxfwyxDBqxpiql5
IHnV3ENIO2K6j70pte/7yerbH/mE68Cj4qB89TzXZvajH2u6Jko9IAZjhQhqD1umCyjsbxozC0W/
QZfqlurt+0V1uSqLMC9JLfcYTGZ9tQ2WkYFjCNUDSl2m0J+Z4cuN0WZieq6RqPnCiSVNQJLD+0xt
UH5D67x3xw3037kBGM14QuyFSJXfAGgRrP14q/zl1xGCDBqbyE0vJIp1I7EHbRCHLhzgvJth6SFn
McRHU0uoM7w5c519pJXNwxB3dviqV2NBko1fSFKjRwTN8LMH+9fYIG+VmD/6qZKJ+Z83M/1f0h1I
WrDEOEeX93Dr0N0dYa6eemtI71Q3hWghJT2W6Gi2bJQ9Ps340poArIW8kSde5wBLSWkDxNMXwYs1
FmSY2jnrkbHHiqJx/8GKBgCnI5MDkIMOdJJdJeaNNOu6443jJi1dknB38U1YE2h0J630NNSLkzXC
sL/v8jCxD144uHuZiDOckvmfDOU0H+3g6bMtBwDN9eCVZxXdwOpGAFujgt+XnF4eiTIsy+suM1BV
t9Lzpj2lc69MSQD+We03tNvcEd0Ya9TMTxaqZk8d0rhKgEy9lZ+7ue6x1mHGCB/DH6Dexjg3qMAX
X+py6E0b1YOwVV6bXDHDM1FIiY8NYmHVYZGAjj/NQNLsW2mzffUlCcIgxZERXrhRZLGXuyjHy6Aw
6qQ5RcLN0u+pYcTiGViwi9Q8k9k7E1hyiWI58RJFVUQKoTPkyfBFRkO2S2wF1w6uLg2pEYWWuEDH
mQZQQEx1voWw88ULWHvxrDKsQ4cin8PvYdY7kV/Dn883ZVW4r4lDdePX2kS4Z+4ZOntN5PAWkOuo
EzPfIKpvDndWmSVwAeNwXIQKUldT2k2L/1NxCLuwcNFF0K3ou42pUr8xlUy1tox0S0RwwpjydtYb
7HosS3TFY2Tlhsek2TO/h0OqKXftqNvNs5KP9pKb2ZAcYAO5wFk1PTm0lkyYfmaAM44d+7L2tcFs
W79SmTtvtZmxytFGzzQ8xKOGXqCV66R2yJo6mLK3jNV+2Bnj9nen4SqqfMzbYSrkduaClGsGN1e+
2kjDIxEQGxKp5I+j2NWFh87TUsaROQOnsNZjGQvhcQs7meik2ELrfsZWD+MthN95h2OSgj5aTNax
ADBuRc+rTIMHE9oZHDi0lwkSl9uqjSvmIS4g6GleANeN4Y2nlkVpEae1auU7hgxJc5fUWuUcJALd
ZTARUH5ag7C/zXmd4dekjpk3fVMTVcUGlOGAPtv+kJSiO2Y2tgZ3kanhT+u3aF7/jLlIbvkhrhGP
HHIAxwzY3qHsTAtXEAV9zGaj0EV68hTaIHstnZyNMVmwNAwZnpjboM7u4mhDMysf8n1BKyUOzFQz
fCfLHIwxEFS/0Ya4joL8JnI4yNWEHUTNVkEfMQy1lXlRnNj57YTxi2mmYI5L6ZyaCNJRgEELtzUm
IsauiWr5Uzih9w1yGHacilEO3ZePN9h1+CCPW+bUzP8WeZVVqRC1DrkMwNETqcSs+nU3FZu2RuEF
6XNmt11zS8TinYN6kTW8CwEu8tnAoZhfrO7lnLQhz7oS84HMrWLUgmt8i3D+UDPwgPgsBrQwEzic
pZnLuA+mbmAZNi46ayAqikip+08aXAxxT8odIYqKSYCHcLNJ42Lw3TKai/jGYVi+ycUvdhk0M5WE
Mgkpk+T78iwgOMrMrhuskzOi7tZlpfPi5u0kfR2u5Qv0dYhvBfjiJ9HHzo156HU55S4KDMu0ghQL
2ZHVcuFxjoo3VOITm8YV2VFptOpLa6olrjqDG2FV0jpGzKhfVPBP9K2VNKkV+uMksbVxYNbB5KQm
hdnI7E31Y/xAfsatO5UPVT5k8rzI/kx7SI058ho4YumBRB75PNT9SMMZ7XAjDlzF6+YMuZ0smV5U
VTHdX5kmsz9mJhLcnvSkzwKtMKY40Jmpf07ga43+hL6csw1NBwoidkOtdy/UsdSx+OobDxYRoPME
QI+p11a6IdYo2mZSVRF907tSnoY0BqXg52ATjS6IsHw4j4YG3/fj7X/VLyM6EBk0RDWcxQ/dW12f
TAFpzdaquBtlX1qAilpOgTY76h5UdPcMVxV7LWvxV6L0up+srtjB8CsPaoVrFUG73U+m1O5MLXaf
UzGgvG5jKObjJ3erCFlfBbSo+GspQMjXSGhXETlGJjqFQS7voM5bBzfPk98lze7DBGlpW+lq+ZRn
/1GWixC4wFcsJoyorfL81TNpIZRD2CjDXV4jW5CMVR+Eqi4CKP7DQSMx8RPD6W9s+SXk/Pu4MXEA
SAcok/yMbrGz6k9VaQUB2627gzDn4rPlICXoxwwPWr9R6ejf2AHrAPj+NGIRjvB0hYHHXx5up/UU
Jnpqd6gwaKQPJhLV75CtqjaTNsZsUA/hqv+Y+S/PXDok4BvYdfiGXD4z0vuhrnGPOQDAt74izCTn
TeVGmXg0Qadhe6XI/HPRkm3dePDflpbbkFINxMkCC7t8MPILHp73Wnco20ZunMEq5x2c76TxQVQ4
t7oVV0tLM5bR6uLUsMyK1zoQ0gaIJKh7j4U5xpsxs9OtRxqwwwP8p6xI9T8+y+9th4uNw/NgXPBA
wFCLKerl23WFN0Aane2DRDk7x3epnqIO6PKCuP8EmcwcAqeb7fnJTqbqTmZKZZ9yzEuqT3Uhqbnr
WYu+45qiJ+hzKQrSaq0BeCSFBqhsdDu1vrlarv6oiWjjVp9Qe9rYQ5l+FilEtS0XnucdElfoZ1TE
ULvMBJoBJyE9ezh4SV7Er940o6G1E20IXXvLhjPDX0lUWNqPmLEwwQOt7XYeglrt2vyXpAUF372O
LDjIRWrVMcKVJa08IZKwDequ6H7paMol9yoCbvkOCxgn+ppR8nbHBkzWpsYzLTpiRdfXgWFOFvGc
KKufBnLhrXDBbgWyNkBJ6oPTlzXgB0OjCBIxBHIxRQKsstP38rOTeln55+OP9Ze9QXvQo33kkWOq
azdZRTMph5ADOE5lpM2f9TjVwJEV6p9hlHP3mE+ZfuOgX+19xtqLbgQ9HPIZay2C7yU9uZ6VJ8dM
avkjCFJN7sAqqt+VpE3K7cevt04ZMFj5/xjDQKybtGF1wouybOkhTKB9sOk06CvQOkQif9y4Ieam
QDGrrWhQt/I9pbhFa/nLiwI2WiQ90R6hzl6lK1YyuGEBB5pDPoagMHT1LtIq48Gc9f7Xx6+57vXy
mgs30wV2TX6CbOTlicsxl6Nek/aBe2Twa71MsSTB2Sy98e3+8hwXVDOjO7CcYGxXr6R5DerOZeIe
IgQTzK+92g/WXSFNtbsVIa9uWdRMUNuApodpAaFkFSGTRMfgAtueAxDy8IlZ7PCsRi5KGoWoZsxr
c2Zn3tDnN2Yyq/3yjuBka9INQueYYn71WI2yvZP9aJyr1Iu2eYazp23UGJlKw6gOEOdz4VPMOP8o
IjYPH3/EdUb+/nC6ogt0FGYShqyXX9FEDTBrmlA/ax56WnDBvSysg8ade3mckH81Xpo+HfajUxlY
cCmWePDg5eaYDFvqfRTP7rSNrHaw6KNjofiQNv3wlGXC1Tcf/9BVzHj/nR5jJApSIIL0rS5/pxZh
5oPpu3aWk6N+0UWYpkHWjF1AsM7FRroyefn4idefhQ43o6Dlkl50qlZPpBWngnyQ+hmrsjl66sTU
vMa6kk+b0em1FsqYqn1DQTiOjobTmF8+fvqqBud9IYsyH+TPpcm+7phNbW9UjAP0c7cIoDejZv1y
QqsPFIHmnIKV5wbGqrdrcob2jWLPN/bF9XLT06W/TBm9iFi9W2f/CxLKW5pAxmfjHFXY0fRlhTWm
VeivHlrAWlC5ZjvfiJqryPX+wvyBdBG1O+o3q42ILGTnYTpvnkNsesYgc8z+VSlT+g9mUuufPl7d
1Un//8OYwsK7YpGp6y53ExZ+qt5Uwjq3E23ix9FplX9QiEDg2DbU8QF/uZgcrP3vNA2ksV2Nvx1I
cO76HVnSVCnYa2dGFtlPRQEVEdDPce5MVCr/Y83w/o4gexeBJs1bRKgu31FHgGJogcGdGRuR3aaj
opztPlSf0NUErhdD8NqUTTfemD9e8+vYswtxf0H626TWq+tPjxNb6mVonqto9vBKMJHul13nVIGV
GONGiKL53SAtA+9cwZV2tqItlC/928df+O8/A5euRfSLeK6tPrFSIn80Ko557g1FQ/7MyHY2Qs9I
jEVCudfa2L6z06n6NcWJ+whqKYRrmtziIKxbPstHAIvB7ahxTG1Gy5cfAY/0tqy5SfkITVcftQmN
nz3CGREwnChBRLMHofVpzkZbQHXJkGfxhmFeAkqcH6Am19ONy+YvBxt9OO5rhsRoia6Z+KY0RZ7J
zDzXRQYyTCbxDt1tfZs6XnZqw0reiNvXxxoVOLIg9Mt5KuOYywWIU0g8uO+Gn+YaugFGO0X1Vc0B
uQt6FPJGDLkOmmQinC8T9XnykvVN6oVZrFR6lZ21sRLdUyvT2diPzdBvDFuJMcF0k97ZiLiuv9lY
B715ao+21Y1S5Dq2MBuiGiF40+a74qG3dBmV0prKc9k1xU9+Txekw2DIICsLd96HYaTfZyHmPh9v
+KsPS5xmty/qmbSMIJ5fLrTGpdRHA8IOAClGsWMs60OnRhq0rZpdxdz7xmtePw/9CAC0C74cfOu6
wVqi4z+BEQ3PZTbG4bE1OvHZrECbIYwUNe02M8f5vw2uQLPzSBZ06YEQQdeJtUD5HzUm1zs3Vlt1
x9Kzkn2dO7gGV5YYh70622Z2Y1nXjeT3hy7EaWpZdtYVvya2mZvkZRE955oeYfCDnZl8Q5PJnT+P
zWimG9mQot7ptZc/0ECATTx52M0uMt3FeKzbWtbbfrBj5cbButrrqBdhA0ERBWgWqMkqPfHiyaqg
lHnnwmm710ximIW8k4vCECW9+dTXGdUqA878LPpCUHw7yQ2W2V92ACx2kFsqHGImFKtf0GtFXRrT
FD33OHDd6VGifwtLtDXdVkZZkGl5dGtquvwf/1XkL9+CQSIbHEsW0vQ1TnkM8QNA6sM7I6c+K/el
kRfHvHJdTvOI4XfmzpW5iRO8mQPaBMyaPj5iV7HMhJyCqAO1DpQ2JreXRyzXenD1aGs9x4B+0t2Q
Ofm+qbIo3lvMkG6cr+t3xQF3ec8Fx2MxbL98WG+0iQiHOntO/0fZmSzJiWRR9IswYx62EENG5Dxo
3GBKKYUz4+CMX98H9aYyQpZhWvWiqssTAvDn7917rqapQ4MG+2VxpPUdn97XAErcDrAmgnWwQ3B5
Pr7O871z/U1hh1KHISGyT9e2agi8HpzQpwwMzmeov/aeyC/9oEat/eYKp4Zeh3JBxRoSnbFKf09w
qi687H958VYcMN0ybOErQvOkIKxc0nzgsHuPVke+aMtsWKnndEo0556BAHQAmOlULyku+jUydtLi
K1ur8ik05JhVZDQJ86YdzWW58Nj/OUO/fwpheqAvwA/xpzt/8hhUqjarwc8Dqji29i2x247cwN/z
hrBo9ZmAc/KHY/KjE72/9t0ulREBOt1WoC5LrnyiWqB7ZWOcRbA6Mnhz9VR+IdrMt45YejSb7vgM
FDdjJLDrvWD6TSN6eFBA5ZcnEgKbMWI2JZutwL3weuGXX/urp9cGJiYw+L6abGMnNz3L8sXw1MAb
5vpaS9ie5UUueF46SZ7CJZ8m0P8NG3ADjJnrYjYxcHhtfuPpw6VAirN91HbX9iHKQdcG2HDa8+7Z
djwXr/QjWi6HSXFhJZ8T12i9baePyRCWvo9uK3Hb7Pnjm/CXhdnU6FBhheMsctpwcEHj1zGfoMfA
aQ1iWnBxfGUUkA97KOGkreXL8CISoS0XXrvzzwsVmc6sibEvKfanTSo+BCToFlPypJRjlCDxDRmh
mJYGyaxTdqHRfl6ZrqEboFtpc3DI009PeH6DSmkAJ/7UF0Xyhjyny/dqyCx1P2pj4Gxn6EBrDoyL
orFEjlo/w1LTmo1l5NLadLrULrxXf/vqcFxZt7M/aobTg4OWJMqWgyue0rHyPjXs5nd9rePLMiwo
p1DPZcj0cDqUpR3jl9GGCemdUPuPf/0/YLGTV+APFGM11tIgO9UEo88l4UklweOo9VVzsFNt8UNS
GUxygfAtLtsyrQdgemnewk8cPOdr4nTwDhu7yPqrqdaq+FNszSoONbsgmRi1tUBOLb17k+SsB0xS
ogwL2lgyiuepep6JVHAiktkddQeUa07D3i6T2yURxZvXU3jQ7K6smzYA7bpLcitLn3097UWEfMOH
1OhAz2KCkEOVhn4cu0fDaIut06OE3IlGS+colkgu9k6ttH1f+EDTnRjoPnZdPQ42cG/q9GdmCEnr
vCdoJ89mK4u6geeefJGuI4vSMToRrqJKpDvBmOkh9W31gE58mG8Urrlx09eakEfdWHTrh+UU9nzs
lG3O24lgLrIzhF8jEkzlck/wp/W9CSoD606epZ8+/vH+nOpOfzzw1+wcENwwHJxUwUNfF44p3fhR
2dX8a65GueyFr7ku2rQ+taOa4AbMIzN+wbDs/LJ/NdnKEqLSg7LY5Z1qh7AdpLqz4bMm4eDX/U8w
lDKN8rjumgsFxZ+Zy8mfu+oADM78nBf4k99v8mk1YelIAu1RLFU5bDBtYjaqk3jWWdsR4nowh0Le
J6rT/b2GuqolmWfkJNOV8WCHDWBUDlXtaA0y1KZet7c82j2jpS5LwmW0jNcl1nkOrEJvfhhjlj97
pZ7ZWyCf+rQxFOCxLV7k8t5pyHTfaqhdWLgr8bTBDDUlT/mQ2/wPZJZDIblfYSOGWW4VCoZL7/9a
0ZzeDAzAnBFRW657//ubodOQIeAoiB8ZZVv6DzY60kZC/I0iYUQ1N/bXiuEYccHjXOl3+ICDY5Dq
Wn3ED6WPThQPZKXWdH0unWHPC11kG4RkIdTj08xJ4P0f5irPrt3Zqp5yJujtvdWK5VuGayW9Q3Ls
XGHr6S7sw+cr0o2l7UZhzwAWc8L7FcVkqabOg/IJV5Wpk+PD3HUuvaENk25mxFRfEtf+bUFAQHzu
mE7Si17/+X/6fYimaPbHXfNUuqN/xQ5IJsvcM2Zu0DwZe72Lm+7q43f1fJullY6eln38b53nItHK
YDH65gmUeOeENtHoXWEtRtSXVRZZfQlvsWW4dWHZ83MT9c06dqLrB8L8tKwoMXz4TupVT2MgY+8u
hcBcR1kwyV8kE+FJZgS/BNCT18nvQkKyiyzM7Nv+wmb/lxvOG8/pjREMeLzg5JkavCE1WyqYJ0hg
pNN0aN74Hopvro3pupZ1c6Gc/st6eF4Z1YD2ZPZ2enZRUzJqwJzap5qcoH1Zx9+DCoUX5qRuT1ih
ePr4x/3LZs6lMYrlsQE2eJaaWcEdGufZkk8xkQTGLpsFlhofIHlMkWzNu5Z6Q2ypcQzzeqCfzKY0
1EX6hE9K5ReOyn+7dvw9fB7/6J1O8051SCiERQztUxLH4z4xl+bGyg1rwc9Z3xOdiyj446v/M91+
/ylbnX7UkLzFwLVOoRxMrGxIBj1izNQmITMWuvNKg2wKrpbGo5eetX3rE8yQsLROmBBqQ/yk9zqk
wCqk3h1VZGbSB5WtV5oF1t3wMKYDrQwBgeccsaVlk66bVHoV6f2CPKLnMyJwfPXWN2uo82EnWh1f
4eiDnUaFWXfOQzB5l/LO//IOr8oJBu7IiHmd1pL2P5+NwM40a3JV8STbvnjRReHucDPjCsis8dg0
S35g3zt8fHP/cjBkHLJaTCgVXcxuJ5tmibe6auPFe7Ihez7xc6JmMCfruxxbc+9qXfaFibLaiaDn
TieJ2xylYWhmFKNkKgkvNOZ/freYEpkk9LBnrfjM9S795y7MgUq9DgrkU5IaOQnMM+HEJelbExJT
37xpclh2FyqH80d6bSdjtWGAgbT61GgDyGHMsyH3ngrcKxqMdRCu3IT5U5rB7cDc2U4XSqvz0wkr
WsQjrg2/FZH7/iJHUlMQvrFiHi/LN5EqOyqWJXXDVlbD9uOfGF8F/7V3LxDsZhBG6/7HZ4vrfL9a
7OSSIk8EfKW9pf8hbAXrAy8+2uJX2jDd1O0S3K0D1EqVmgT2jTlY6kT0if2JN7sIvkKU0zo95I2S
8zXkUY0ghbjLiiundgv9jfetc8HeZIO/qXPEdD+UGRP96cQLyrSMWN/2Crd7cpx0kggRjCrqLYjq
00GfoC+8JMpK7LuVxJyHjYOFjRthZL31gwYVlojjZDYzdf5A+67YILDS5iMBHeatmZSd00dAm3QA
/LbTm5wo58D8pHFGYyNoxPTCGXdYyEG0ieB0SiveEYxDHDT2zj4PtSz2vniDNdytBX1+1aJN2Tnj
JNRGZnR+NyPvYwH8B2VkmGj6JOZoJLZQ/4T5U+lhTskZR83YLo++JgNvWzjB8Cps8i03vlPr96Ua
9WdjcozZDZ3KHuJDltVNfOOKxEczmxrOY+nHXQUQsDC+OFXezSjCjfghqyfMjCV++XZTW8p8ox51
rM8Vr2F9XScOca1Y6uTrQmjIj7anfbbvdaO75n3WAMrAkFjCPK/n9KWtGbhaRKt/JRhSPqZ2IueI
OVL8VOY0pDynyfOoHGjTbWpZdNdQVessSuXkPbkw/D/HyTi85F4e/xzywChCuu9VeRjMJPnaoM57
ozVpxFsw1jJ5xle/WFGZcw4IC2AOVkRojyruKmuIx7tMH+tXEDicomYjo/0rrUAQAFAQPwLYwySI
a6Zf2GzSoNMVrPmqe10wjPjXwhCZJLLOJ4eICLFA7DgkJvatv8QqeESHQCaAppfutW/O4yfanXW2
w5ddXVOm+UHUumR2sCsIsCxzOstHd6mU2mJTSlSYZW5Drj21uffkkTrmhTqUm++O59U/+sYc8zsu
SmyWefD77YKK/ojIuTRDe9T78Xn2scxtloXU+m0b5/KtiUFiUu7p4xLVsdcXn3qmhyaJCTUUfHvo
DO+FqO74dbQ53j5jzp2Ga1/PNRl5TR+LvSgJrqUhMw/tJpb1vEQNlk9b4S5wFI8507YfrWIcgpbc
0MttRk7k+nolJAKnqTKmTc+4nXS9SRicxYIGEHa6ChSjTJcAx11zML4OFbEH34xG2uZ9Ari6f7a4
/V/p4NTDqy08AjVDggjM+iCSYrzRB6OtvycjMt1HRrELrKqxJTmRoPHO+9l3STb+7kRqu3cdGMxl
V4I6mMPG9dWx1tNgClf3hsVPBLDUybvgvrHj1rnOk1afMLAMOO7mluztaJxHTk2bmNiQO4iHTnnk
Xyy2iqSNyY0ALNKeLKiVVu4ztcKVH3Pi/Fw6uSA5UG/UoVjkSK2p1LyEBepHPXSScvE282JL7wmU
XlLz++adv9FKvRsi1crxvl2WxThw/NH27pA5wR4LKpo0lbiEuKT9nA67KlBEJJqymGEQA7dIDu6C
Cu1lsJugveN64/pTlmUTp8miBY9nSNN9wB6RGFu7VOWb0kiRubBVnhUM7NrIOFZRA2N3huDvv+sW
7ZKGOOoZYY3pPMbwR3OsIjFAuAFnw9Fe8Gjt4yLOLwkazrYvBlXofcGGUW4j+F3/+X/2aERoiT9w
wHtyi0r7ldfJi6JlkW5MksC6C+Xf2ebswDjnmMj0bz2/ncYm6jYxTPhUfFgVQ72rm6V8FRxtZBjP
jvNkqna+UOCeV9sMJBxG7lwZ7nlEFO+vbqGzBD/MJFUG0PMWPqh+l0519QuLiHFntN101N3O2huL
M8wROKpYhtNgf/141z49WTHkRrJC75KvOq3xMzk1U84S61D5bM5WbYZWwxTM6Ov0VauLbNfqGUep
hfi6ibyUEYhjW/b/PJLCzECkEL1rTGbBma2urBF/EiZWPGPMlfFOz8zpTSt6phR5y8Z7JIrUvHCe
PG+kOuAFKUi5Yg60nHfe33ui6ABt8ZV46qy0DguHxJfMk8mt7CS1ASGCzd1ItLi/mbuie21qjMG0
u2dUZTbN3n+tC3m/VuI6Zx2KUdx27/8YuGl0DM1qevJHiJlzZqgIwIGC5OAo7zFQ2iW7+V/eK2aA
nO/QCqEqONX5opj2lqK35ienKbBCS+FclVY+fp5VHV/y6J9+PNYHjAE/7ZAVJolJ//3FuZmvxYmf
1M+905rJJrBUAEJSkskZeJm6EX3bPjCALN8+fq59/rP/rUVZ1gYVzDgfMxRTkZPyXowNcLjWbJ59
/GLxfVxVPE+8iN2XxRLJvkmGOtmUFeetW4ssoS8fr356g9fV1zwKXmzkb8x8Ty/aiYcGAuMzTSBA
8WVVe49QyIaD2w0k1Xy82OmXi9g+WlxIR6nIocRbJ0W+t+SZ5eJ/ejZHpU9kOQUiRLdI0ChzNPPV
ThohLix5Nk5jlM+xnMxAnLCw8k97oKgsxxoJtHwpNQvuc7jyuSxikCovoyyTZXKFOnI0Ptf6RK1O
Pb8EGwQz1mudmIw+Wz8x5ghslgdAR+A3C5Mp87MdWlvzxrFilw3WSrQuEiW0OE7YQ7ADgwWNH3RX
kTyzIelzOMQQocMCFJ37/PEtPX9ouTy4NxydVuXxqaOhz+J05DSjXlQylU+rWvGm5YTwkqtpjrSp
c6+nNBe/P170TNbJgsyQVts6/R7oFOsz/Z/truwTv1n8qn4hfhxOUtkCuop6L02uE6f3nIMgzHtD
RmWJR3tuHe/oGw3ZT53WWnuw20ODD7ifmz0H2ukqmKlzrsxZU9PTx3/nut2/f7VWQCqfKupbKImn
7frUQRKTy858ntuqAZdMt0TtLWxiFz6L5y8R6wTcVk7hNBtPebiGqhM6zpb5PMgum3fV4v1y0Jyl
kTHojDn+/aL4HHI9HGJ5fU/f2DJv7A7I2rNWaURX5UklDh6hWfOFnedvF/XfdU7OyIjYs2LUSdjg
NCB9zCooEUJAKXO8Ye6DlOzjy/rbcgCudQtRId6c0/Ec2U1eM/mL9Zwy/6Zoa9Jrx0mLn7rIq0vd
0fPngtY32vL1y8uSpwKENKuUJ1KTs0acj99GrYndcKCv+elfL4m+/mrDWd9P3AgnG4qUOqRXpsgv
ySQNQmF7tbBxMm2L0qw1Xz9e7GwbWYksK/aH0a5OkXLybXUhlBo+MYwvVp337UaUVfDK0Q8sud/b
8w06sfTFSbPm94Ida7zwApx9hdbFkSBiJ2buy479/nuAXMBacjoSL5ybCA4MsFRbOPz8IMzipIj3
qsmrgxG7y+HfLxrGADUwcrjV8/p+XRwxeBKxmb4I1cYMcwj+2VZen7ws5Ci/1OB86U70upuGtiPd
f97OkDDQSEEzBvUO1e3J6h5Rd5rVSPxUGe1Sa8xxr02V9sPuZHPoRXepK3f2iqzrUVzz0CLvBXj0
/mpRd8aiRFj4Al/Z145iNMpmN/VxgX4GMkaw+fjmnr0lsMVW8dWKsCJe45T3ZboQOSm+CAJtE1XS
OyntX8HSXEriOkNMM45f9XZraYlL0jotKm1bFOy05fzipzRIvpMMboHdlX5C2F079LduQS/tyuzd
IN5ajK7oso6ulHJfOcF8LLzUKcLCHbvlKk4dBZXVaSChELzbjYJz79wuR+nKon3xfdFc1breGmSM
aX0Z5cNC1CqQG871oao406s9Fn1gAmTUueTet9kPkXZgGj6+s2c/JFBVdgyPmn6VSZxOS1pqOU8B
H3hZXM1DjzF5Xw3iJ/fS7S/ROM6XwtlPQ5XsIjz+sLzfPzPjYiZY8UT7Al5bvQiRB2Y0pt0TAX9O
v/v4ss5rrT+UemxJxJ9wOvoDlPhPWYDiNuXwaLYv/WpG28dTV1x5ox1YEagT1f4OdJV1q8JlcfbC
6ptnNP8LnfNlot1hxF0J7KFaFlFt9M7THme9lGbkyW5CNjAkNtmDdrL8zBKfWQRpkuZvh3rtiunB
3Ow0BR8IbrTo5L3EYVNeULScfV/XzAtoOKtlgkL5FKnCK97mqVv2L4bXDaD9SEwBat/0D5PZ1l9m
02u2NtHY+4y+84XH5axsXn89fMS8ifTIz2p0IyhlEpPJ+NIIunlQBRtG5+TN2n3Uprrs9qVIlksp
DGef9PVtZHyIdYgXFKnU+wenlz6bJJ7lF0Ma/bTXmGmiSmkyIhco18a7ioSZXdHl/7yVsC4DRMgK
VAPYcU4e2LZ1kjS12uHFtAgWD/lV9aOwloOPQ+fbwAmZbGTXvNRTOXtN1uoQ/xcDW92jgjspdgYx
tZmCbvRS9XQ1yfVCyBEGg1aUu3j0imb78ZtydqpnaukhH4GUx+bBZ/3kKlEboWurZvFpRq1+nUqG
0YYYsxt6fbdpW+9dOzXuV9zpHa0656rnku9kO3b/9mSxdUG6Yvdi0oXgmZ7Z+x8ZVopwnIYhuFdS
Vuy8mWPqLjDhIBQdObORC/G2/re68s+aNnMlgpooUxADvF8TMmEJ+DjWCMLyM4UZBm0ryqxW3M1l
//3j+3zys7IWAgAiS1yk5H/Onu/X8qQjC6JuAyjMevdznMp420NEJyPHm/WHf12LMEtu5GpGYMXT
w22ZFJqfeKM4+rED+3eYHKDigJbbjWp8FF0fr3byTeDKsIFS+uC15j1Bqvj+ylaSogsqPT40RWBf
FcHcPejZLDdEDvkb0yy7C6kTf1mPTQtZMp2HP2e/9+tVGh/jzBbuAQ7dEPr4168GvQZao2Qb7DOy
vy/VBX9fkek+5yrEKs7JFRom1u6lX5xDJZ3PqS+NBzbu7ojzdIxaZxz2H9/Q9VH/z1lxvaH0NlEk
AxhYvR0ny+Uq6YGbkeSRowrZwC2yQ83R663V50YY69p8lZZqQUMVFPs4sMrdx8uffhH+rM/HnduL
b4YO20kxWbqA2zRV+AfieMU34cviOqkm/RsthfKbP2iKyWJg5pHlVP5NaevzPkZgeiwXW7/wp5zs
dP//S5jC0o9yV6DmyQHTsRguT/SyDxW45o3TL/NPqBreroWNeE/LL0elBWH4Kgfz+vbxXTh/XzHi
Qk5n4wmQQp2C1RbGEx3lnHvQMIYf0f4RNC7K9Nmr5SV/8fp7nv7e7Kr86vr6s/snn6ESNw/HI5Zq
KrvZjX1ab9jySL8l0GPvzuj9P760k/30z13FJ8d9RTvIYWG99P/URjDYWiefDR5nY7YtWplZd+2T
XBoZnd5u2pnpcMRdbS8se36ZTH8J56P/sOrLTn07SHIAn8STffBSIb4ytCpDd+mn3WR1egQ707hw
aDi/TLAMVLYYKaht6TS/v8xgYeSlJaN1GAqbiOsxNTeBLdRTHFexE0pOgw9abzJm+vjunj84LMuR
ntkAV4p2/v2ySRXr61fX5nM4pHsjkc7B76gHCT90Hz9e6m9XiNrHp7HE7uWevh4ccONuUKV9mGWr
/+6YXH6JMxpD5N27yxTSoltuCSGtp3+9szRFOGZDpqQYWzOP3l8iwEUZEwgQHFz0VLfShB0UVVrg
3KhyNm40pLBR67vphd367PlZV+VotkraML2dXq2Heqgr+8HHDmV7D4mnICWZ2KR+2DYkqbDMbf/C
imc/JSwInYeVdfn+8OF/f50T6cSxP5nOIfNmk+iUqhRX6azHoSga/VIxQr3Df+79dwBU4n9+zpPK
j5mOSQxMB0XTtcan0sEYcmhaFxgMBqQxCKc2yIMQSXjr3CHvbfRX4FUdzivLUwe9GqYY+HvqACcY
zBHQB2oLt43Mhd4pDH0O0GFXZeW8rV0QFFsLPdNDkq2aZkuf9Rc276mLTFjEGg7oZGTmmjh1/6Bb
ZVxulyEu5Rezc8f5Ziy11n8Yagi3W08EjXNlz7JqN7Mdx+ZXhP3pENk+z+VxMWuv2FlDr9eboW2W
4TPyP9N6ZnMzSF8pCYUIdVREZVjlRfypRhRGQmhF/M+2Nozkc1UbWrIxy7S/a6yq4mTGxd6RcVCK
azmO8knLpokpcOoW3jYdbPlcUHz98MzSe1Z2vJCPZwXa1dgm1m+TRJRX3Rk6LcLNV9WI1rU0C5sC
CGWoyHM/8GfaqKmaPpdbiLJpf0z6TjyMS2m6d75bQmZoscHfe6mePGFjyb9VFIvgUrh9oUdgwDGL
HSUii5zHOoJU6JefDKNCgD3mo/0VcmhL29IwFrlN5lhZe7+vmLCXk/azlXZhbkdNOsZmscAMhPz/
+mu44D7szrINQrRuRXOdenMQF6HIreHWGwKEExnIQPfWj5mJRzRKNZKhXGG6tyIbua0L0P/nXrZJ
vC+HXNy2BDK3oe434888cYifRfbSQ0lJtJ+ZZxDhgv6r+JYUGeQlVASt1B+1ooGx7BRlUTxwLLS1
19ySy7ErEz94HYO8zHaTMGW5GQYNgekomyk4ak2n39AdRKnQzbNEjKamCTCOg9XjvvLImAlLsyns
neHW7K6tbtR7RyA8u8eGjxpwkANKdHRPSb4fwRdPUeonqf6zMYasudU9yP5byWTH/d0FaSIih2is
/r4ulbVsE6t0fkNBBXbHN6O98TqgtMxZVGc497EzoZXz3aXOdx5osA2Elrj/rBftNBuRrSz7RnmM
kPuQ3rocyWuZJ+2tlMHyaJO5tPxgplDP1baM+/IVUkSmvplzrP1oRsXbI/HRIF1u4rkuSOBRCxwb
UnfpIid129eKbCahJ89SWF61ybV5KK69uaqJlM9dfc75Yqe5HikUK11ItznXnnkbkXMWZj0cR8wt
kNtF13o/c2VqHt39wWt3hEWpOQjZvMWXPNNojecI9dZxlnJ+6oR8y6tCjcDGCP5Cs4eB7Vm5w2Jd
TVBQHxBoGt7R7bRGRnU6F2+tTKXNxKSR2pZEVjnwt3WF+gLncFRH8pPLKy9XAkLY7NT+dVLXo7yq
FgMHPJvh2IQN1Ov5uuil3f2iI5Z2vwbNbpoHkTcMYyIiEIbmyldO7UR22beHimgHOmjzMM4hHGeA
+Fow6tDSlOY0N3QG7OI+H6cCT7Vlzb8A2QbTpkj5ZEOmnFMNGT/E6C131uweGAvb/gZ0nvGlbcfq
IXU0198lrT/V4WzWTkpkXJ7xYnRL/1y5BLJCxayDNhRN1ye33ZrLBBBIwVM0kL+bDNVpdSCG0b1b
BrJIlt2hToNDBmrgUwWHGtqjl/AvBNbYhb3nJmjRah6VHSjv4tjaBPBhcHDN61Jb0xDKShWIgxg/
5dsi7qdsMyupfw7KRWs3I0lLsMfSqaeN6KXlwbdaUiQVMWp0WZYFJjOBkaa9lyQG2DdSJu73qpz8
exAxTEg7u+/R3hT2kG29gfvw2o7ZlDDB6JMhmoZ6AgELrxKWuzvFVtjSz0p2jdP2CZGTbQoNEWET
uXgc/980xuC/xyIJXifkiS9ua0knWs+3NSqnYPo19BlfHwv45XWmEvG0uDUs+SEY+XAUQgSfNW2w
ioMp9Ezu4Toth4zHlGlbXMdfpqSQ6KD9Pv0+5Z5+60lMKBttafpbYeZ+Eoll7oet32vTIQi6+muh
IUAOx9lsPLTVmsIfF1i/W83svKh2Oym3cdnQhOonL/1F6EhFL7X26mCN2iz4CEGn1wQ4AnvZLYi0
gj2xyPBNVDtoRoSdhB9p6VR+LwRRmkBpzPnRJGRFoBVz+uI+EPn0GR1k8ZilcbrstMCV9b2dSc1+
tGyNsWFIwRx3hwnC+m81rzFYrZXL/LGYFud6ViMJtJo2V9+bWE3fdCGdfIe9OjB3cGrbG7GO80jm
VfZdN+euEY69ixtuWFtQe2ks7o1XIewNPaQuLwVd4DfofIY8TIs3AtKSHb+KDQufg7fhF1EP86GM
LAKnip2sE07JsWoqBFwxMO8ra+DmhjmE6FvAWrbNhmOXt4Mzup/GuNGxmEonODIcT5yN29lZeWhj
OXYHi5Of2hKz2Ovbtg40kpqyHnlikXXyxkqHAuO/m4puk9bEKEZOx5wydFPljLcOiSv3I6deucn0
qtNpqparaM5y05siSIJp59eVa93Y+BF/ZW2MklEA9iZbYCxVFoKr6J780vZQwfppkW05+PdvvV82
35QF/2tL71ZdcaLVGfiA5nfDWDj5Y5nGTY/IXC+G0NDyHn9DwI+1x/LQP6GEI2uK8s+4n+vGo8Yi
p/hbkJvecl8Vto8KNSOILzQ4s1Th1FHCsONUNQhYUny00M4N5fEZCoyfnp1WIxD+Ud0qzW9/aIk+
5jeWPnZvRkk/KVxqkgGe9bLAqzS0lf/FcjrZRcZYDm+ZZkz5oScZsboyjSZOrvk3rCBqtE54YWeK
/t5nbp5d+6Ibf3lDgldSuNJRn41a5c026Vqd5mtRWsYV/tU1vGmZ4V6mtqHMfbr46skRfZZygZwJ
N50V+z65h3Eb0z8xm7u5b9CNizY3slBRA1tvECVUuvcXM843snGHbVB3SH2oGoe3gf1E7Wp/AjU+
JhMqTycfXYCbiZd8DewOBSADDjPb8DwPQeQkru2HJhZAcZjqcs72mu7PXtj2ukyve2OubFqoVlxd
FfkotsjWnXhfeJ31ORVyqbeKECGS1vqZuiwIlvkZBPQk9+lEGbklZNWl6USdBlJOmxzvqgyC/ElL
tdHaJagh/ahZPP8hSwx0ExXS+NsmsOrk2BkSCbU1G3Z+1eeJ/yaCCq8ccP3B3ZVTldVRKUQs2V99
s93kTc+vHtSiUke8U7jXHNwd4otEJtTil+xxDVUIHDfuTIGHQh9tx1UBMoKKvXGN8jaGDR3vZROT
G5jWcZodctAYvIgjHpCQriMY52pOEY2ZhLXVT67tGONR8NAjYq5k/OItQmtDU0uMHhh1UP8iAinH
QOJQCjoeu81xNMFC92PBC5DnMay8AscH8Zo0W7HX6n2x7YIEf0WHcnhB7LxQ0hUS4npoExhNqKjX
89Bv3HQa9PWhzkp6+0myrWxf6HjRa894wMOUd3jSSuypeqBAY82OyK/zaZn8zbR0+b1bm3V7XZam
2nQgtUqibWrF+9s1y6ReHNUH3YbBF3+Btzjlp6okhvNFb4x4jDCdKV4AE3vibmy1mlBlqxPGgZN9
b+ThVDdqujdx9uQH05nLIOxq6Ad8wEWzS9TQjkmIzh4ByAp+pMr2TIDyIGbi7kvtt1NLl8Mfko0x
FFm9I7LDC7ad7LXHnPa69d0X/JfDBqNSHGHedLVNAz5Pe1CNbVAa8OVqNn7bsKzszbK+BYbbUaaU
hfYk62V88dugQCQge5WDkQXKqLWK77dPcQrgSVNVfcN0ycwPtj2ghjeCml+uNsa5v4Px6AURMoBm
vLW7knKGJmOmPVBZU3o5iay8ZyJntG/Yqa34+zLK9k5BkFd7rQOddsGa+LeOAtMlelA0kDn9njQv
nJw+TK8S+4B2+LgMiLFMxLJR3Gv2Ti/n36tZdv9xE+NPQ+T02AujP6BBDg4V78X7U/YICkWSvGcd
mFF42Y2FH9PalBTwwKmzaUzX5F3Sdg3RSvMYCz5DYTMO5lXuaK25I9wKLq9LTfIJVUgitgmfcC+k
l5v+Ys7Ar+AaibjRW0RzG9Ad7osd9HZ1Axrf+ElzrdqZs5jFrefk/HiK2ae26YceSFWncdh8arws
Na/NaSwnIAtQ0rezXQzcjC7PokKvq3t/HPgohhqBcdP3vMHqENaLb/9m3BLbB6MU/ifw4PF8U8vJ
+eIqcB1hxRbyGzcah8DAjbV0p+xFKzh9+YhNeEcl2epp68MPzkdFzEpd4KJSsJP8PWGNjTqmHuF3
B5BOutrRGlquZ3c0q51BNKCxFbObf5oDvxefGi2Gdc2REEii3eOpZndQ8YV5w1njAjgOviB0Dww3
aJOcPDX007oRbJ44akFlP42dtdzkZWoyHF+KiRZ14v1EJdnuxdS/fPzwnHdocM2gQKIbhVIH0cn7
ZyfhZE/QWZ0dA+Uefa+M34D5r7K3Mb1kYT5rP4Gxxfe0qswQI9inyirijCYdD4h7mFIGf7Pi3QMq
O0dNW2IaiIv/UXZeu3EjWxT9IgLM4ZXs3JKTLMn2C2F77GLOZBX59XdR98XqNtTwBGAwMwCbZLHC
OXuvfeOZ/qUKz/WoXNIWQ+WLHvT1rdGsb+gDxM7RbYL0YKZL9kFbJBHbRefOT2ZHJJPHQDmb6UjQ
6BR77AHHqbFPOj7+X28/5qsXjKKGTAteMpx81F4XHQG2hWYwVKjpiIecDl0zmjgYSE1DRYowsWTW
/9aP5o8siWPvRq3xb5eGicH7hQrhoDd//RiMRtQ0DHX3aIl1X8fxZcdWodsF9EjYqsbV+MXjMZ29
XJt2b9/1314BLQBoySTxIBZ9Ccz5o1Bu2Sg/Sm92j7RDIOZVreWFTA3xSiHQxoi6COHGkvKKERoD
kO0QTiNI3IFV8x3M40LdmJ3/MgQBQvLnymuknXgx2i3LayYBP+Y4L1O/b2QVtBtNafppVEWTUknL
1C2D2l8e/8qgBICF1pqi9kVbtg+A9ue1dI4wwc0NMAaxlw6gYPwkyck0ZrXvO9KkrMUuP7399P+y
FKGMQ9DJt23ZzNevX3xvKPIJFF2KYBj8XRGL7DtV14m89UA7jsSUrnkZS/nvw43eO8339dPjo1uf
x5+v3CxjsdbPyDSBpvC9KAIr2U0mhjVperLeUE4RkY2lCxLxvAS3NDJ/e9xr14k/DOC9l5efNbUM
HvDRY5Bj/Kvgr519NcsPrRy8KuqTLv4p0ro/VOziyxsL8XXbEVQU0g5kMaj2UAO9vvUKy19BgYO+
6kilIcxaJqWIgzpRq0EvqyzM0HxHyuTE5KaTew9Tuvjn3glfMgYDWtYYxoPLOa8eJyvoid44gik0
0eu24ohg6C73quWGhub6216BT+QdQG8FRGteUhN7T0KLXJhXRmq6086qYBizQvoUzsrELtq7qSyw
7HRks3m7oM2z9mNAnT3ZoRz37+RkTLfaclf5geRCBmRa4q5dlTVM+q9fgAv+1iCG0j8mTevszY5N
fGiz69+7RbCcFZqmjMBltXzwinYozqNOUsHZrrBYnEvQFhtY1lQsciPttlrZI6H/xw+SBj+Dkumf
+RDN/EWbMvB7lmB/zE5FM1GPdTOs15wFNobwzF+LXW8nUGXdjYtefRBclJYhfh8UGqhXL6b/pbd7
+g95fnJKQ0vCzhXmu87L23MiRLEc+yI1Rmooc5YchI5b8F+nAy5P6wfmmEGqKeEYr1+Jo7cma65N
cJXE9zpUiMfDnqYb5aXCaA8ZvkokIxgXcNu508PbD/z63vF+v2zGIYWg3r3YGPPmpbnQhT7GoiOF
xmxgJZmw0CLRC3nCCFkfO3eQbdTqo/777WtfR0Z4dIeZDlZ8HNKny9nA4lg0N+WcHnVCCh+J9+6q
vW4MipNXRqsaQWPQ3KmqRV/SJ+UQP0mThJNNM06lRSGBKOeNPdRTJaKFpMbiu+GrxjwTIyX0fV52
1sEdc/Xl7R99tT6uq8Wqm6Jnt9qCLj6gppIatT+7YcuEi5cixZeZ7JWd6XT/TSqwb4VAXm8+uZzD
8+H0wt+XyiljUrRmW7c5FgLQvU1h9TfxP/luqIw+u9E8v1oN11ujk7SSJlbu58Wt6TXhc6pGzCts
JJP5iGoLq6TlEgRpqDTdSn/SP6fpPN3YclzPkzxRlEQ0XRGKMuNfrAorbYGZcTKOXVBO6kRV1dwO
VjXdp2y9vrYJx9YO6D4m6aAo4zCrtf5XV08UnNE1iBvSn6snjuMPhRg8E6r+QBIvnkIzaxRahtY6
GmBqnnHAyve2JazgWAb2VP2bg1MHQ4e0mcGEvRG16uWdE84hnapGhkNxC60judydcUgZeP5RM5Er
ENfRYTCfsZ0WN9DCVwPZZ5YF2YyFE38Sv+D1tLOidNOKQ+5xcVVhhibfzr1V0Zuqzem923j3b383
14+VyyFXMMgm5gh3uc8VBAMramrTscP4vWmGOfuAiTHbK1nc2l9djWPujFY6slVUEoi4LvaTjo3P
PV2q6WimerYvbTPeZgDHolJQ6iSax3xXGmL45ze5ahzp5a/PE6Pq+qP+2NQhA/EGJMnTMRgr6W+S
yi2maCp0Oj00Lu3iIJa2/ZW1pSqObz/ZqykcvTqzJ3jDVUPK3ub1lRuqNR4AxeWIfCx+thdhfqRc
azpbK570/jSnHlFtZHMB7YAHBd/h7ctfP+0XDRfHY1C5IAYvlq+xLDuN04l9JAQxwGSve0lY2EV9
GmRubvO+/NUaEObevuj1aELnuFJh2D07bOMuZoxU5Vo2s5Ye67TJT4XhTFZE7p3XRRr1pfjw9tWu
PhXSzrHowN9eLWdXtkwZJDQEDK87N20jS6gNDR0sIRL6h24lf1HZ5Qn/8yUx/67qPLSz6GYvhlNa
kfPkF3I4I88z6HTKgt5bkbFBQNmuxKkR7XDjLtdn9qpGFlAtgrKDO2G1lV9uDYkmqWIG0njWiTo3
9skACvfYDDQMf719b1eBohSLEEsx4eEn4YKXu7yO1r+bZTj/ofLUzTHVereKUkq36X+iV+6D7/Rq
DqKFwhwQD4w1X3XGb3lPPyX7QJdWpj/rypNuSOK4d0uRff2yvXXu53TGmZSce+v15wT/AVabGPVz
U1KcDE1M0KGJjuCjTyzaoeznG0WYq88XlT0Kp5WbbyDMuWRXEZEIJFcFNG8LpbxT7y32O5LcfivD
SPYido3xY9Za+iGbZLZ/+0VcfUWBt5Y9VgXoi9B//e9/zFlIsJ2hJPTsTLzl5I5haVlIlB0Vu+Ud
mWbJjX329QBbbxVBLQUuRF2Xp+1lsMipi6v6bPl1Zz9pXq0Xu7LAwHJjJF8/Uk7WFllJ9Nowr18i
A7BJ0Zd1teZcsKNJ5y34t2llTY/5c+nMvjpqiK46WM9aOf10Y7v++vZzvbw+URIrtAAbHGIylMvr
EPvjuU6p0DuWwuQMX7f8auWmTaajAxbeXKkdcVdn3/E+L3tbmwqxefval9Pxy7XX6gLr32ovvDhB
5arVCCDh2jWra5h2gCRpgdBR9JrlyyDL6kklnXp++6KX38x6UUYwh0qkxBwjLlZcPvbMn4suPacx
n32Yomn6ZMuWJKhBEe6Z0V8XNybIS0oD6+wKCiCsFRsDC+8lchW5o0nKypKdiVFNtqB+4iOA5+GD
5aXDxlVucYCJ30Qjoc1G1A2I1Tw8VTee9l/e9FpLQAhPKCYj+2KyyNC1tD3dqjPedes5oE/3XgNA
fPYnG4GaE2fqFHia3DhQWG58TS8L65/z9foAOIggBGWzg23lYt3vUfAYwMqyc0I3kXwDOsCYzAXN
rLAi3eexK9Bz0XvrCOJdmmU54ljU4igXGo3zQU4EZnXmvCOnMtuh2Lc2oJjcQ4NY+0wrIfs+9clN
DPdLKfXiR+P856NgaLJbuTxrjxUHTrerllMng+ydq8DjbjSJbDWEpAcRKR0qwM0EHmYRspZCfcgy
IX73o7WGHGQ5KNuOBeVzZbb9L2Rd8tFSqSgOWma6Wmi6LBZ3AYrF9CuOlkLt4qBO47vSEqTcTzSb
79DblOIpae3kl0r1PNh6lSufgGFP0y6eze4w085F8d0I7XfSxMqAPGHFyUynJmva9zQoxjvciN1S
hVTvqmzT9+PYf57p0ec71bYNyE/YDbq5x1xgG7wJ3Sm/l3VrbJlVteRbu7Rz/642g7FlVCKFiQim
tT6MCrrJYz04og+12RjFsC2t3tEPtlXVvxJAx++NZBm/VcpwK5LMzOlR0H6CerSk6vcgjUZDzdnl
7TF3LU6KAVPeFNr2kJ61Nnbs7Vh4clfHDpWmhRSmnWklfnwKgo68VFUYhD0grJmKzzWil+x9Zwy6
PFigId7h0VllCd4IjEI6ywB+t6bTE4HH8rRt2rV5ed8VeXy0YQ6qMMjcdvw4u60yIqOmo81uEDkc
gLG+F5vWI94dEDb1gE2ql/JRDnFZvcf+I+qorhYCH3V/cs8zBtY4csaRonCQLsMxb/p6COcaVtJA
uusUwkXyv2F+JV7WNFuVbzI6nuNGEFP7FQCnrYeZHIBpOV6ifozAz8cwRTr2y5fQKd5NuUXK/VCY
5qdgnDvxriK2c75vmCdwY09t6UX5otCplPNgnd0MJmoIPK/rtyk9gm94M/uPMlnyNczYm/v9IlIv
iejhJ0CORivYeRLo3t6IbYYIsvsZQJPf5zva/5DPQNKaZkQys6/vWmvpyoMsW11s2dmQFGdU7fDf
NIv2p643Trad6MkXH2wvbvK7xY9tY69NTmvcB3FrUZcZXf9pGZ2lOQYTUhfHc+T4MV0Ky7ijilj8
9FQy6iHACTon+2xqesYaB8IHXxBC+WtslWjOzRAMaAJHq/yGvMMXv1E9JPlHR5ae+u3Q6cu3FW7B
GB5Z48YHS7QNGdJjXiFQoDq1l5w8OKUqa/4wWlmZbm2rFcNxDpSATyUWVKIl30CzAX/b95s4VkS5
9TWz5FHZE2V2VAe68YkPV7MeYlUg3/CmBCh+YUn7J+1YWWzEtCqe8rSyzXAZi2F4RAhlPvsJ096H
XmbDtq8L3ficJiNas9iAU7yZPWaWL9kcS47ShDC5AckKi/2f4fKQSCy29S7y8qX8uLL3HstCJPlm
THTnkVKcyh/BBevFY2V7qg8LKp/9sRYpuM1JaEWnQZmupYFbBi3ctMnlElTfma777/QJl2+Vken/
6QQKpESAI735NvQ5uF296/09HODA2ORW3E772JDxiDSBWNiNclBfY1iY+B/tYBDdyeipxYRAlfRP
wLrX8qAanDuplxjXyOsClU8GTFyd247Q4cieBPm+S28ZUebp+Hrxd47vVd9S2m71bim/anRSEIKS
Zsj34UztEPE9dM0dPdR43OotqViRrlxqb+aQJCcy9VhNLBaG7zh8GxGiwHeHELpYcDZGW3XbpZae
s4urxqmRHctcbetsib/06Sy7iMJmX9O2CuovE6bVNgJO232Zg4aPNuY8+2ylIviajaCk7j1TBBs9
geF30ro43ge1renRJPqxPFAxAnoUFhRxT81ipvkehSm7m7IhEEZFGekCSD4hqn8ykmq2TzXJp8nR
BLx7bJ1lrD82tLAbM4RblxgbpJTpfWDn43waWdhPGtV2YwMEs3K3qx7+KSjQY27YqgESi3tDaszI
tfU1KaHj7JsANfSeE1vmbXzEKXqUqDUixDV6eDrhjKYDiHQwVfVDULK8PdtpYVYfmrH3+hPBasiE
ssZsSly7c6cd6qQRv+LeMTAGM29P9nYoDVttgJYiP56RQhKYSR/e/xIIM3gmoTZdIn0uS4/8dHAZ
G2S4LnnyAgH9ETm7Lw9pYpMMhUx7QD+VjdR+3s/DENfv+syd5JnS14KGukSZgRyrTqt++Cr1pEmP
EpDBXeEHeX5XTp06lSBI9U9ToOwT5yWIfkSHaeNmdofGYDc9tUfLAPC+4XxvlsdmmoYsksSUBhuH
c8uDIvPs0QbvaB+6evaS55gtqfywism+MoHUPwYr0e4X7K/FKZnxUX9xqHLIbQIxUIfVr5XGxgdQ
l39GvWW0p9EHjteSHpdu9cwRxneODhpQULOt71ZHzBGPO6mbZeHWkPPcvjEdNEA4T3v8j+nS7NXY
LA1fsrLz4W4Bd+e9W4ZKdr9GN/F+JUVd1zuqYPZw0OHH/QdQFj0waA4XlUFsZ7SCDRrA9WbVUSBq
4mSxX5yy635QKZXNxvUL+1dQ81OiYIa9t0Mjbtgb5QrH+NkkrlHdBQuYZHT3iLKLZ9h+TXYkS9JI
fsdjbNrQJOPqWRVY3g4iBUMQ+UU5HQBh2v7R0lLnqTCoTY7bctapCVABTs6eMytn21WdZh1mzWtt
7O62WZzJupffUy8lMD5zNF07Jy1ggbM9eoWICMuyvbt48vU90AoOYXUFuPdRV3qwn2nrAN7SiSTa
wfqoqx+CeUJEVd0S9+V5UBkihabE3Resp8ZufZ0uxKA4SMN+AIpf28jk8FpQ9XrHDCXSjS5EvU0m
EhKOa8xRDpI56SEXNIamN7jK/fJJszJUmY022vGurCwW/LYFc4aqxpQbM63MZO8tYAp37BEnBIlg
DrNwMkAe3lczWulIk6Ibt4YoxLhxh8F5VoGcRdTwI2tYoq2XbWUdFD/auV2N3MGEcHFIC2/n28nE
NsavY3ZoQYtq19KCR1PMXv/Dy+pUy9lT6+Nvr/aQitVDhjVx0lPqh1Ni+tl9Zy+GOYRuuWT3edUU
znH2/HRTxGXqbLVFWfAtrcqdQ0N6vRNVTWPFW7bAM+o3L3dtlKeal34jnbtgr5tI9T6nhEoWArLI
cZNW/uS/ox7TJ+9LrwLTOMNK3JcktrOlo6MV7LWh9yqkk7WYkc61hE3izmmCHMBQiJLT+4CXJ2/u
u5SKyScqSNkT+LSlOqigA2DKDsNsNxK83BetntC4A20sSjOaaJk3B5ivRHx1aeFoW7xoqPdbB5na
VDlqiiTQA4U3FllZFRZtosmfZloLGXpNbdlbBjciNd8sZwqT1LIjJpzS/Zbndt5tCVGQOTMVpb2N
Mj2AF21KEL0YtF5ErbT6+9Rye/ed1+A/C0IduXBzronNhsmvoQuOEvZlpJlrmYHaurDBT+vSD6p7
lOZNR+E11tosqtkcl3cS4HzGmC00RBZIrdcdN0X+j0RTjA6bR7vVvFXzCzwlc8tyRkTd9Z9VVzn5
xqgB2mxTzyXDw1KkoLlLps0/5QKFb4MtRR5bPe9Q24HxCO5FXCyY1i1WAvNDE8j+46KLMb/DXhF0
WAv6oBMVTiKgHHdLaSTfXM1JumM8BjPzFpUR85PmDzngVmvde+JC7cW2BwiTwOHyC80LgxqsJL2g
JbF2rKgjlNmMnshm6ItKbCohC3DzYKzuE8LYfiDEb2ivD4GX7LW8mA6pFagGXnae5+GADEe/k4vU
rAitf9ptDIpT5a5M2a9FpJDFn7k08alDOy/1KW07V+4ZRK2DfSlTehT3gZW/n4t+0fZOb5RUDJuk
jUxAasG7aUzZLtlJUhlP5bJqRou5SvJTEndgAFQ+9v0WgW1zcEWR6lvAWBzwDFTBpErkiC83Tl3r
dJppBWlxGjpt0NbMZG1QRZOWeeDFqiGXP3yNDUlYDL6jtiIICn2DucxpQgfT2nxkP2IOh2U1Uy9t
4HagAjUvRgFLL5GkpZV4tx4ZSQRNMR44uZH791Ug7GXLU8abnJDoN4VDs7ifS9dk97n6UMS5n8u+
xW3k4m0aB4XtpyhVymRVi60s/CX5DOU13gXs8kW1GWXQPXmxOWWn1q7Tz0Y6e/O2mPHFDuGQYXkP
zWbM6q1KKwCoUzd2xaGfWv79Whf2zxSatJLNToesH3Ht6EAmVznq9zJ1na/xMqPzjM1F87doQ9k5
kybSKGDJwzJAzmbdMKIkZ46ow5QwkfxOpa7X32uuWd/7pirNg+gJieNLxs9JfDlIXBnKROm8t3LO
o2nq4i+uj/wndPGfbWDkODxJ1CVt1EhVeScBKM7bgkKevs2jPXAPlqn6LTuQmKeP4Np9IsW7QR/r
yik/saT7W0jnS7UBJRb86phB8hgVhDt0P4e8zr624G7VU1nUWPL0GH9hJVPrJz6Qdr73etSse2lU
4hucjGk+6UQXzQTY1PnwsY+74VTanVFvElla8pAPprkzGggcqIWTNj2VtSdIT5nzpcr20xIkzkYQ
L8hCZqUjWgiqgZr/mTSUqTtJzl/f20UYv5sUok5Y+AQ+7q2Rd6tYyMptoBx92VSjRbBB2Fhp2yZh
s/TYgNifI4M0e3x+oUDu/dEwVa7vEIQWy6miwjzsvKVu1IZDjSMjtCD141y2iEbRVrjBvC3bnJlU
dxb72SOCXW3nKTaarYHw3Ni0VmpGIw358hk4/RLsSqJ03QcT7XL/2GpD627ShWCfjVicxN7NXup7
oZ06ix9BNTeWb3HvKvWORVgOG2bu0jlOFKc5+To6CrMW+rdiwsw8Ez3OUuQne+Dn4xVhFhORyKgV
74kldnvYyWi7wwWdSWKHhGCWFXhOYUg2ie4ybDno6HXIRtCW92Pe9R/xifTZ3nUr09mvPoOTdBFc
hUZRYttxssVo94sBBhPVB/El9zkfz/cuZaLYWEGc+busnbIZE0Gb5uk2tpJSvQvcdvCeWGgN7xFk
PNv9EEFR992InT770GIUNu78npprRBp1u9xjfDLQf8/z6k/12uAHMyvrWFWrpCF4m91kqLczUu2u
xxWzLUatTXcqE/pzj2RTj7oxQUAdkwWP2nWW4pcrskHnHOdqgwhtI4216kaV8bqmazk2pE76BD7/
4K9VyD/qyZ2x5IwxvTsboKOm95lrCCZLv0DTj5+y2Xce9YhPJSP3H2NFKLKicgDn6yCLRr906ad3
raz3s7wuzlatVzvg9ExEmoYHNPTSbNj3AMOnE6wg17pV3l3bz68LhXRwIR4gCaDJFxgX1c0BTnMh
TK6MKoQtHCftQqPu1Zj0xIXQcWR55Q+hcgwcJgSH0O1MNxopsvxnTKK80by+UijQ/LNoAiKbQxlJ
G/eiU9J7ypG2o+Xn0kd+wXK/LCdKhkVNFaRpHlv0x8N5zjuaVjg/vmVeQkkA+Qo2OgMXxtvV9qui
M5MHf7EzZ8/lgB94PRw0NRdJYA7iLp2c4sksluzYG0AWmMUKzD95A15y8DBWwI3fvn3pq0K/hUYK
lSadSch7/iW9teUDHW1UKCeP/NUv5tjFO822cH7Y1nTGfHkrrv7qVhn4QPbQo5CLgVXroptBjpZY
KmvOTzJp6yiR0nnvgMe/X/iNDIG1FiWHZz7G5NYbX1sWr8YfV15ZLGt2Hx7fSx6LcjkYd3ZQnHqF
on2bz36XfbSccVY4MF9kDKMgzW9GExP5iaoIVZvZ4ey8CmLKrHf4g9x5nINtl09V8JxpSl/2ObOT
vXPcIksIDyOY8Fj4sOzAnZuk7739qi4bJDSOeUkeewTaMshLXv77H7NGpcoS2UmePfaiX7Y2btYy
tJOeaR5nFut9g833jqpMg6KmyRX5BCRiMcm7fXBj1FzMXy+/hP756h5B78KveT1g19Mx6Qgqe7SA
E+abBIbfXqZLsjeapfsSTLO1hVV6S+f6MkX88Qq5LHIMcGjEl/G1eJfCiH7olilVXvGYV2nzHkRF
jhVfL61jJ+slC+PVnB8mydQ2oc2aue98VC8+KXFUchvsngCryJK58VYuvqD1R1Ewhy7OfAr25bI/
l8WBIXXBnNGUVTKEuIbHjddbIz68HhxMmLSjx74Qg4/YNNXctRSOMxMjb1Frn33VZv+1zPM/Sww/
VWglaCgjs0jGfS8LeUMhdNmn57d6K3qcB0gFzXRf9Ht/jCC2IE6/tMn8wEfSVmwKQWsRYoYNMyQw
rJchnU4YdshADYLWOA9qEWGHxW970sovvJt+Ps9NXT+NmWH+a0zM+ttIDkUkytTsG/babH7125Dm
WWOgHtjy9mdk2sEns3dSPWyrpjw6PNFb8rjrN8cVrXUNZjZy+eP1FSs76KdKG9VDkca4tPIxie8C
zjdgBqiipWGjrOIfqVAvb4Dbs1eVGGK0y1TgMZ9Kc/KUekipgX7yXH/+kuPiejbmPNvw0du/3x6e
F/Pty/UQFPK+aZ67rPuv73FNuxp4j+rBXhx8+FVfI8It5kez8bQWRrjGli8O+g8cBpsbaum/XRql
w9odhCgGvvr1pV0F+4It4vwA3r0/jL7mrFgq52fd6P0uHx37qE/Cfywre3h8+6bXm3o9T6zMT5s4
Ynoyq77n4sqlgdK958os6/lH8AJtR+wQtVVNmNYNmdhfrkVrHrsZQHkbieXF2i2aNphLe14e8tHo
vxjKH84rCGuEEQG490aL+C8jlouhrqXtABfpkndHJ2/KER3PDyR2EREwsA02CPwcRwTG+gipI2+h
qb39MP96TWwFAWopj78vvhI5TFqgOHs+MHn8hKglm8jv7UDb1XlnQ0ca+ma4sT3+2zN1oH8ha7eA
IbkXz9SgcmSBGOY2oW4+NGb9vupz66mY5x9v39v1OsZX8ceF1iH8x5yDA3PVBC/zA9Pz6uDPCB3u
oPZ0Y+k9xsQeHbBVOj/fvujVA0Upws4f1SR+jVVh9/qiTlssfpF66rPTpRy8g0RSTInzwGl3aY1K
B2YQps0bb/HFafbnNwFFC2HdOvUbqxzqUtjQt81iFJ7XPKIItsDeLeDOtyoo2D2kTVZ+qFuI8Edh
ZuahTWh97PylNfRjZZpjsBeJ1benxXj23KZ7FsnifbDbqt/hPV/uWmlG7eBEhTdh741dLxmjUrmz
vp9bK9c4yTuAvqkbB8BmCExKHoQdq8MQi7aL3KSv3FA0GTwW1DfWB0sktDwI+eyephQaBoHts/yS
BYkV/0cRQyzfq0w1/9XT7N8pc8L0Tgxm0uOUNv38xkO7PCVwNOOggpMIKRczKOKx16/KbiYvnhFr
P3YcFTDviAwzlznMKt4bHaYuZAUODZSMusUPmnmUvQtHepB2HMpU3VwRE/lvY4dpjdKLu2LTbfTj
VyGgTZP0nh8Pj0YlAxtxRU3+bFxphKdwgsk3Zd/JGx/j1a5rvSZSoPXEhBYIacrrhyAovLeyrqdH
WRmjDFMO2mOUgcioKBct0t56Rj79FxDO7Eet3+v3IpBSgcyYbAJ/jaXu0CqRmVreeBaXs8T6uxx0
7XxETPUID1//LtXgrrBi2Tx6w1Tei2WMDwiLxLIuaJQU/vnB41ENWEUJlMPcd7GYUSNwCfmkGmM7
ifUjjkf/py0sKTa0SCQoAc+X5Y3Rdzk5cX/I+FYpEGdCgAbm6/vrrQGBgteOj1pJK7gLqvYJOZ6+
6/tC/uyYEetzAVdG3hDvr3Peq4kCgd16IObq7kso0OvLlgAM6bfZ2mcL0mm/NwfXe2+Nfv/V8DLg
aSWTPtNV5dXnbMnqWy/15eD9+vIMbFSTVPCQXXuXmsIuBnZA9dz7DF2J9oej/EJ9XTIxOxunc73h
sbdIAfNL6TDk6vjRNyzNOcxzAgPJtIf8eymsNNhLm1l2Tzu3f/DnDGpLbvZGv13siazYYZZ2taHZ
YmbEYXSVyyF/9LuDHbdKk5wdsK6pPUHUKaJrol0B5Bi5IceNaqhvgD3Qg0d/XrXoS1x12HqEkW01
e0ryfV4zEhD5j+24lSI2CbovUm24VyoJ5Hu6CsEvjnF+80tm82w/zARzNB8dwAdcd+pmDMKhDve9
u3djPfD/+8dBzPhFp+WigUXcxwbi9atN9dFr/UUEnyFRwKXwwM98JhOvPDdm2rhbojDqW5zXq0FM
PC/SY4YTx1ZOFRdLOYKBGngFxVBVpS1qhyyx3w9zVdDzFK5YyT50Rj4Zwqjj3ds3+9cr861S36DM
ZV56gIGCLNSrp+qRVU/ypVCV1AdzfO9Vhg79eSbQoIhvqxjXieDP8evg+UCnDqoEuTdM/YuJwst7
FmJWv7UlApK46w3nGQiGF5xasie8HWU5OZFQuhDLmGn6mSASrY5GMCjJidAoNz0Ffk3tVJ/S4XtJ
d/rW5uryuVDwerFjM7lYFr/2Yk2Lk0yvLYLqHsfc7ewQQU3zHShkV2/j2VbflTPHDy0cAG3z9vu4
nK5frovpfnU2cHq/tKck3YR4RVXiSXPiBj1ODa+hm/yP6ZTU27cvdVUp+f+1EKWzaGFAv8xrnqWB
zsDQtMdONf156Ifm+xSTrKelphE1Rpta29IvAyfqSZrPjpwN3OPgeH1wY79+OZeuv2P1P1smliDW
7IvRn9t08AlPjh/nSfnWYSE78UvRlxW9VAn1xl7FQFElxsW8K1OWyn9ctFirTO7/JTcI46p58aoX
w88bDwPok4p1PcNPAfRnqmP5nNG6xqBLJ+7Gk7++4fWKTNwsx1RqLsuJwmTu0QBfPQF/Gk927jQb
WUr5rizwvoedxeqsC3eucUW6/f7tt77ezasvj7tFgWmYuB5xJF8WmFMkNGAvhvypFYW+13up39XF
GCMIGDIHnZactkNmOe9JROy21MarGy/7eoC/+IRsttgcBhHhv55d82SOffSf+ZOYZnnWjNrbOwjX
t/loa7eWyb89Z8b2ejhiFwjt4fW1eo92SWykxZNammo3JU75tfdsGWq4y/YY75avlF5JrB+K/NYZ
9Hr+WNH2LlbJldyBV+f1pcdWarShg/zJX1zU/l2QPejJ2G5b1DGnpQ/a51ijH/P2u708MzGSKd+i
rvGI11ltk68vqlRJ26anOA5BCzctCiZAwKkBayFK0yxXIRIr45a94S93uh7saZLDc2CXeVHl1AwY
U11al09o/tzTMC7DZ0bWwm6WJAWOPJb7ZVg08e/DCJhOwIOlWkP+7cVHmw1BvIzWUj2htDjR6BNW
JKmubE0ZQ7t6+7H+5ZOhPAOymtLaCi64HLILHyvU3PKpjuPpWxmrYGvYsGxIT26OMLzNc0Nd6itp
WcY9Bu5bb/Xvl0d09OLWpo78+q3y8AW4HJe3OqpSndXY+VWIlYQqbjnW3qd2xi+fGDHdwoQD66Yl
f8O9MUf+7SVT1gBqrWO3Q3r/+jcMqaJaHefVU4yX8In/o9/kHujUQemQTYNsFqHS6v4fa2PreAZa
xCbXJf6dIfb6qk2ZBp1s0uppmV1xcAOlu1tQ1/2+bnpXRKoe2kivAhw7LQest1/6374ljk4vAVxI
dC6HNSfWLOdjrZ68Gb1WJJHbojTp1a8Y9FSxrRe4vDfG9NVBmjokfR+PT5cixOooeX2/yYTE3Eut
7LnRzHmktNzhFE3lkGwHByAOqsUCIaEwtHdqYqewZwPtnLwOVxkqIz0rbpxxrjcI6+/BHc2xESgK
buTXv8d0EsJ4hyR9nmNhIXWs5RTvUz4V5ha7QZGZcA5S2yBvUm+rqyFrNh2pumOUUg3zb7yQq8+A
WRSm+rpRMdd+ysXDmfU09ifTEuwTs+HnjKLhLpGkvu7H/3F2XjtSK23bPiJLzmHXHabDDAPM0A3s
WMDLcs7ZR/9fxb9D2622+KS1s0CiusoVnnCHaEArpallPFIyYFDGpjXVKDpmFtiQx5vi7m+gGiyT
9GDsMf9A2ohTOk378FrVxrTt4XkcpCJMfsRx96OXJ+tLqKUooGZeMG38Mg5W7vfFKWQJ6GjxbHMm
6IDO3rO8L/rcQOnwmsm+teO8lBG9Ya/adk3jfFNo2T8joRauhKSL0gakLnpJImZAIpa25OwCyrEg
neqoki5o8MXbHGd6eRMWpHGJ6oRfUn2wkDkuRwGIaZ51IAeHZoxxD/Xl/rVnY67Uku99BNrjolTP
L+LFud2VAwkJTBrLv2oDUiFukEGqGMZ8klEaiWRXS0fr2ffi6pCPdr7l3E4ru2ARVrAeojch2kTk
h/PkWzEEDdeckAQ2Q/8dFI9zEepcz4mlJ19MSTdR8wnL5Ncwxf3l8QZc3EoMjTmtybEkBaLLeTt3
0LtYQRvsAGWo8wNqSDVfoqSYVIbjyegK++nxeHd2HOkoPStqojaNb/F7/ir9alOodCA8wisRVv/W
yklDKqbKGzM05O1kePrHwGc3PB70ziTZ2zoQRLJDahti/f8aNLZjFK17Nbo6iP6+wvzmWikVE2nz
GstqaY2ddW+OWCAhCcDa8syIv/9ruJHUwIRVFtOs9m20RaVpo1J1gBcaoLNp+iCCNTVxVi5Xg3/1
Jg6HKclbLjrtmKItXnWp6GGlD3Z8zTT83eQsQFqtnWS4MzH1lscLem+GjiUCURAMChHi7Qz1tuZK
hTVw6Sws1geK1W+FMiIFPkUWmDsjJqmVg0+PB71zSlQVXQ16A6gR0AS/HXQKTEmTu1S6SK3kFK7v
RPFV6zNr6ydGtyVa17pNBvbzbEWmtXJC77ykxKJUYU3AIhSn5w09BB5kNTJM7+LnGPa5KpSbCt5T
pQbIPCseCFQT98QE6XWUcr2s2RSYiFKGhX/txk3SPz1ei8XHpkROT578lo8gIvTbtQgIHMcC3P8F
MXD5aI4GqM+w7mR7mzQAD1Y+9+L8iNHYVyQgYl/PPSQqVfXjupWDiy2Fzs7rUvmp9OJTm6EWgxj3
6Lw9nt3aeLOX2VPLoRmgTV5aPw5/T5ZXB65Vdn2Knq/5M0z8Rv0/zBDNNDJJ8DFEJrO9hUlRgW6P
HlzCsvjhSy3cpMaK32vgakwwC7/++wRFb88AD0Z5f95poykcRZQbo4vc1OFn0KDpKbX8ai95dM03
BIR2dHw84nLDkD4qFMaEqSies7N7PjT9njJcEV1MucVuwukUMIkypY+uSOW11VxcD7DFSRxZTri8
ijyvAdrIOirUXKOLHXHXSUD9vVPWWU2xHap0nLa25WlHJQBsvX88y+XGYWDRfKcmwVUxF0dRRjU2
atMIL8EAqmwzFk4ibSU9jJUdmPz6CzQz+H2Px1xcS2KytBMxWueAANe9PYpQGFAQ9dr40jRN/sUL
IccAHXacD5Y02O/elIz/87QqxbAgCeI1+6llRE2Vi44thVb4R8QOs++aN2GoS7EWXwhuvO9pZSOl
nQaa/ySlnvETPcAQcY1yUKFzB+Tu9VgPO0gE5T/fR/wME9FuEdiDl5gFkh6ulCnMrOhCY2rqdlVk
xP5OjvuRJp1kvT9e8UW8JuZMvCoiSHTG5tsLsvVYO4UUw3aR0R52sqH+WY3UbW3ey33oUDJwgewV
37PMB/MOayO+PP4Fd/YZufOfgF3omc4LjGkYTHY8UXNCiaBVPxVTETzFPq2hDc4I/l6ekkT51yBV
lDN5gmiMc64WbTeFpsYgaUZ8mcq2qrel71C/Nu0if5MgqB2g1Dq/INs07VPUan7Da+AFKzimO8ea
Zja1RKBCqMjOw9QEVwnJwBrhAkzTltxCsZKXrpK6XzJlZWdHM6K3r3BM85VTLWr3N5ENU7e5k3l7
ARLSRbk9YdA9CeAqL7mkehTVuyjr1PEAfjJd+ap35kfLlcyEcgT6C/N9ZbYg7NPUzy5OWGtfjcaG
CQhHfVPDHXpnOfzXAQbyysuzTIZA1rGPSf+w06H0NHvsSmXAwMeL0gsWvYP/I/b0InlCOrSlACVp
/huhZKVvZZ719qfc6ugvKOi7VTBzu/aIwnoz7aSyj9aSojsPBoI5sCboh5IbzaMt5MEVH1Ww9KJo
ZRDsCthFLm0Ruzsj/10NKxH6ndEQBEbLmuWHJDFvuuY6UIe24IvCaGvLTwDPUbWk5mnF/zNg9IUr
d/a94Uj+iWRAg8OGnN3Z9MSqXK5A1EFx62CTa+RYG+pd9X8SHmXfHl8Wd7Yv68feBceD6MPcmUqp
W9xj8KCAiGFo01Pg4SR08qIs/vJ4nLuT0oSJGqoQRGmzjYR0Qx5xNeSXsYiLb4oDzQlZerrkudKt
3MB33jzEFKjf4PSM8Nl8c6AwioYP8hMX055aDKSUsjtDEVMOyYS5U1abyjsK19E+mbR2RVbuztXL
O4N8Lokr/Z15PysDpK4F2phd5DLFzEA3K/Z/7FlPNYTWt7aJ1uyz79wK3HZilxD90pyfhdrDCDhU
S6z8Ysm++tnxzWRbk4WhQ5bEL4FXlP6OfhRQzsdf89480fADa0J6z40kvvZfSaTSlE04amVxQVGh
3OCQEO4KLc632lgD0kdd+ukfx+N7gkVXaS+A0+Z/bsdLRthL5ZgoF53W8BlzgBpwi07nHZ4vxNQa
puhav3CxYRlFnHVKUBRtELO6HVLSbcrsOFBcfJRU90Ey1q9x0OBEkA41YOrH81tGSjQEadqAikSb
HonA2SuSaE0OzFtRL5Ey1m9WVvYf7R4e2z5NgSAhGVgY5aFTFNiyiZRgiFVaR9ACa7JYi+0k+pJc
BVTAiB8I3W4nrdF2RC5B0S6Ym8kH6KfDFdsjSAd2l2E+aDxhVhat2TkuEMjESlR5oF3QDhViYbPJ
Z0mfj36sqxd8pJJrFHQIBqIR+7EdaxVm1TCUP+VBw41ObqZrVlTRdvAtrMqwR8Rnu0SrYKyC4ffj
T7LY4vwoijK0aDEmpFIy+1F5HNey3BraRcqS8GdXh4mHq0XvqPCPPT89VGEF+OPxmMs9x5ho3qEn
BboMZaPb5W9I1qN8MLVLkdnWjwhrvg8lagvwxwJ193ioxb0vpid4A8D1hbCS+Cl/nWCIipN4QPVL
N/R6s0FuJUu2VS+tqY/d21GidsuVSHCoz6upvt3Kejn6BsZoSfFMW1//7ne4hdS+Uv/PwPYjcVtN
W3sC7n08pEbBQgFowEl4tpCmNA55zC+6NK0cm25rdHAPwxpdFvrr1tehdZD2ebyg976dUJIjOuPu
X8Bwq6akjeFX2gUagv4s+ZZePiX9gD5G3tlrOpTLr0fHhIkRJXA5Mdrt18vx1JXSONIuVaip0gcL
pQxt11S1bP56PKvFW0rWBDiDL0irBlHP2SmAmQpgZjIwK9ZkBIr1RuTjTuzJnwPusn1mo3C+7TVY
HkjYWsnKJl1uHkbnXkS0X0RCc/9gqoZFFrSmcSlCBX14qUDuqy/LAxpC1daHgim5jjmW+8dzXm6e
21HV28VN4jJMElViVHns3gIUX445fCh4GarxXwRPeuVxu7fGRLFct4TpDhp9t+NVqBz0uBeaFzTb
k11iq8GOUmLolqZfvyBMUm4iD8FmLGDa/8NMmSvFARRbeezENvvrEog6Hz+ddjIv6FfhwJnocrgJ
sqmudrmDuFsw+rjh/Pviis4WtTrC20WJvRssbBarxLyUSawfYKF5O73FynILpNAEHxub5c/HI97b
RDQZZSJCunucm9tJSiMQxRiLrktTmPa1qwY13Q8h9jubyFchTytpTlO3qVEaXuMB3R+aYUFNKux/
8fd/re/AjEoDlasLaPwAsySvwruwontYVUp9xKGJlQejv+Y2K263m5QUggPlFlFsQuMY++3bYeNx
tLMIY8Urkh7ywUDqZwDmlv+2aak1bpLABAYqbG0RK/FRZDP/dT8DIqQOLeh8NuTO+azbrpEhHkvF
tQ19FUGmurkqodLu+DNvU6Dq/UWpRu1spVWwMvJivQX/wQKTS2uDBZ9DF7R8MGqE+Mpr5EcZCg2K
viv7Ln/S+jBEg6XwT2GaVCuP9p3VBtkENggpRqC283ZDWRQ2pLu6ugYVnJ0q98tnJAGrJ+Sf7B1u
TsoOU/tihy1o+VnvG2nlDC9DR7rnojsobJR18dlvv3aR+YaToXR2NVHgaFF8kJzfJqjc6VXWxkl/
sgiWsE01DakmdAmz7CDhd24eY9xGV+7rxRvIT+GLw2MSEAJjrnJaDLHOB4jrK4wpjE/9ScNscgx/
REpvrFSc1MUTKMaiuQCsjLoesMXbaftVhFRZrVdXaJaFs/EJa9/G3mqVHaZ39XM1tpK/I5j10FqK
ggzzJqE7V2LyQ/kpCKFG6oMU1TgNJpTuufugluCc5ONcG0nWRy0wJG+PrKKJmHQRNdPGafMpdNFn
bdHTgrlvbYI8nt6SGsroP95YTI2SC68tGCPhj307tSlBgKLBHOCqIpu6nXJhwGY61TbEvO3YtMUH
4rpihQq7ePQY04a5iewMh4i743ZMIJEAMS2/ueI2ajFXYac+0EuaJuTwZLv499qwGFAg9QVnAUz5
7JICW+RUntE1V7Ra9GtR03zk8pf2viVLJwqGgF26tox2SjRl6SawtRZ1EeyS/3mpmTFtUNEMcOg0
3067Q8IjH+SivYJrCl75pd/aJPSfOn1Id3JbqQevUdfAXIv3HsFyA1AH9zPS1sYc5zP4EdyxQW+v
SYlS9ybnTIMhMRCYaUdZP/VWaj9pKs5+LjWnr4/n+4fmdvs2iGoPuRb/YV9mzL+zWtRQzrvkSnU6
+NLHcnqwh6q1NmXmZ9CFy3rcYyOMJlaTBv3zoDjV96BBvEqq0P46trXSwpvrpPx/PUrvrxF+VfsW
GZcDEsa+qxUfg3wvS6pziOD1PYUtUO+VCGJ53zIDEhbA41zxXHq3nywe5a7CUSW5GvEYfWvgZj03
SLmpro5Mxk5KlGSrtDQW4AQHbjlp6vHxEt45KTBf6KlQkgBIPmd9OI1X576cp9fC1oKPJapqHwIJ
C1XMCtEw8gtrpaY0d3MHbYh8NrBZPhgyw+r8k7VJnGBWr2RXmujVc61a8QE7jA6ly2nqcIvT81fH
8YP3UrXS1vW6UZY2GbJNn2Joqx8ShJfexqkaWnTidOjGk1VeKNVPW7D3zjYxzGYLYFH6RA8zbt28
Ttp4MxiTd6g0NX3TYIhtrHFCjzTVeN/CtNSf4zggk3q8rKoIc2c7U7T/SH9hI9Mjmx3FQXKQbS3U
9OqAQ8avBotZLATMKs/cxqj772ClHHT3YwR16NNp/g4T7bg4Cg6/tse2xW42aVeEP+upkL46U6BX
e4hpuuEOBTUPAZQZQzfhmJ2A66AbZamB+VKoSSZtHs9k7njy54PxmaijCLwMnc3bHVrS46lyLMEJ
e8Kq2ulqhEhjgdjJRqVofBgtJx+3kMeND/QyIvG+KNYR+Vrv3ccS/FPd6/0PTaZ5tsWhOkH0NJ3M
vSpLyQYVl/8e/9jZaRICyzroZEy54LQBeZmlAEDAAZeWuncCNFHuadwrW6oFOQqoGhSturS2HYpb
TyiTIAbbNeHu8fCzw/RneGod0JCxIoH5PFuqyEtqQP8Oip1anD3lGVY4sZJS8bDtgFg9+EeRAqqk
NLU5t8gHUdgjRrz9NMXkWVUmTclpRGbIBMPVq+ZnzJdtWQgnW/WvFKVkWIdJtEp9ngWnf4YW3C2e
WfqQJFzzocfYyxs/QdU/lT8ga5GGGw0IxhcJ4bFok+ndf74cjCsLPMeG/BmWtIfkDqSiAjL8dtjU
s00aryM9fFkeNVfr4/zJHrPoc5D3GRpQMBmfzMpisxmNan+I0w6eXEHL4ZdZobb9+HPf/TUcDKAh
oItNeV6vNlSMpQRG/NTUUoAVypB6u65NtHddQgjcxXtQFRpbznShPxtxp/dFHW1wl56iV0rdzcrd
OnuK/ywODXIqRBReCUVm288s+raTUzk9NWn/OzTrbjdlFSpcuadRNaLF5Foq2pxyoCKX9XgpxHX2
13UnhoaQLriTVOBEFHv7XRL8/eQK0bqTFFDaNQMlH11uh586r8uXx0P9kaKfj0WTAIUMastAu2fT
RJYqa7s2zvEdCNKjpiXQ7rOkDj/BkMvz93qo8m++bEnBHsIq6NZN0Sj+V6mhAHzWKUioWyCAueEC
UC5/92ZnfWm1IFb2MioX49vjH3tvXQh+KbwTH/HGigvrr5w5KaemC+O6OPWjMr7XpX+Jxqp90TzT
W7mn745EyEsIYZO7zUNeFI9LW8r84uRLsrqfTN9CEJckbpcWfh/vH0/rzk7jymFWHHwIQHOUkgNB
c/A0pThhQg+gGHG7fjji9OF/6KVKQUW709I35Ah0ZEqm1O5XNvqduWLIQGGfgrZtLgv7cjRRSIuL
U1Om0WsbpObHeqr7b4rca4d/nSkDKcS3vGAAIeYAQymvOr0es+5EJI/+cYOzqJRJxpFwInmRJDN4
oYz/pVX9tVLzLCMEswlMlEPlwIChOTwnsZVZJ1seoqFIC9vhc9qyn12Rsq8s5eIep74Lk4+6Gdep
UJO43aCNHZqhKlftabISZTc0kor+ezU9ydIobZqqqg+DX14fr+nilRasXzpgNnQ4jNzmHRKTpNoq
TKM4VSrA8I3dJOUuR5n1XR5wekTWLLc+5kVloCLt+ciGxVXS/O/xT7gzbeBnMLnIEoUl2uwdqZHZ
DFQ4PkdaLxYS2X2Bpb06TefI7jFwySlFuUmbdSu7aflRTQpJFmwUhTh4QUyQszgyerTATjnu9oGr
dFL8SWsQmX88u+XDxN4hYKPOTMFZEItuv6oUFkCjMPY+BQ6mNV96qAnIfAFeyS/V5CiDO4ZRiEq3
EyrSMbbVrNn3qJf5rm0nWd4cihY338+Pf9TyqwuLKYFGB47soDZw+5sqsIud2kvdKWmp4FGrLLEW
1+PhyC2Taa7nDPFvL/L6HU42xVFrMB95/AOWi88PENAWQQ91rHmOLrVo8rZG0p8U2df+p42S1rpS
ok//fKIoBQPEE6UjAfYWQeLfV77ZV2NdWN2pQ/zyW6IlF4o59g6gZfEMe64/CHHX1UhEbNibR5GO
K8ByYhCwLVQgZl88LBrkYE11OI3s2o/Y+xXFho8ht65SCk1KcJb9e2g1GrKEzWASICpeuc8wIxu3
iHFQ2hzYruEHI5QCAITkK2QayWBsNKOPCO3iura2qQLNcoMmKtqMMLk9/Alw9NYJu2r8QS2rgigX
R4ClhrRRzo0iZx4WnIPdpW4weckrbNigeIttIHv0A0bA2lbXtO++Y2b8U6iQFW+IClfoqVLi1N91
M5faVw6UfcjCMVa+Kzg/OL+nTqlJ6iQN3lAbdr35LIhmikt1qzLdTqEWTzYZQIZFjbNhk0l5c0WL
o7h4ResUp9LItR8wVWpImmlWjqrL/aBkW7QCTGNTlFgV0tdtk6diKJrsSswp/c5QsXYOwmsTuUyW
JXdhQiKv2KXDf0E+OM96hoWay95rbDTWrcl56kAQ2RvfULpnZwjVysWhpPqiR2P8HndU8fEw9xws
CboaSLWHTOXwlGPt+y7B4mK9sFfQ3QnBfIxi8JoKrpM6eCqIMz0afsdRGJSUoCl9oG2JKcBRx2fq
R1IbPRr/laVJL0h7d28RirHlN/q83UcPW3VvSwZZqG5nTf70WsAGKF1Nraz+owolRHKp8IRvHtJ0
8cY3vSTe6WVR2kelbPC3LKMUF7w67APMWowwrf5jkZAeLulqZZs2sinsYb5gf/eSpM1Xopt5Fspz
yK0h0OjEG7AGjVmdZEKi1yS2rE621suXwMbS3g09VFLdKAVBpiJhP26kKNWbFxAkg+ptUNgRG6xo
5dfEcHysS7ymHTAopQq7Txtmf4yCCRUe1ySFQVDa0Ypp7SIWce/sWIpfC2GYlhg4ytnzGtuhTwUj
rE8WgmJbE/vZzk3VKEdEv21BsFrDZ2T6cpyyqvRDjW0mnCRVOTVxZX8H/zetQeAWkRPL6Ng89TxA
EGCc2bvXIYaTNqpZoUyPE3zk6chQjlKPbpWvjCuP3byWL74ZxDMeOmFBB+5glhTAII6IrrP6xPHm
Q/H+DD2Kj6An6bB3H1MF2fnKJkm2kjz9HAxlsPcSwFAre+fOnJGEAIzBxU+OMk9VHRLFtvNqbAXr
0XzCAaJ7Sas63CVarqwMtSgA0LxgJIu+CXE41Inbu18FCU3I0euntFLLT0mc4XnQ+SM3Q5IHpbLp
iqD4+vhVW0QyUFHIK1hkwO3UA+bPTZFZTV+q5UlXAuNTHqX5ETi49KLm6fRbknyk8wHlru1rkWPd
7GtTFx5/AiUrMO5zVFrUZWrmNKN+xpGH0i4i8OZ3KEUdWrgmDD884Wt/b4RGXW0IbseffYS+zHac
GikU3ibyypu7WHcTYTILzD2wP5KCOTF+SpqaqMoyzjVdmuNEwrJvEl3aKmorbdShW0Pdi2M7mz7F
fgrf1Jio7c2re1NnAlKoAv1cdYax4z3of0WJWin7CVfHnA5DHX3yA1SnXrI0RsDpHz852EZWnUMi
okn4R7e7TB/rYFBw1Tl7Boe4RUgNsYGqP1eGgfg6ErvpR93JJXn/eNg7i2wLDUh0c0jyEQC5HdYo
B83uWls944zhbFLFDqtLQqD4Kwn8TL5EJnqGj0dchIxC3gJgHrwG0ZKcwznHAENdyfGUsxWO6sUu
jGyvTIr6hMqI9gsbSwcDH2x/EHbW1Sed0l6xAsO+853hXtF0hrnJ/T3n/vh9DW5K1ZRzBfXgazq0
2ptUwXPAnU86xOkgHxPTL18KWbCZH899cWsBIOP7oj0KTYYa2+xcq22T8oeOco7HZqxdLFKnd7Vy
EAL3UXRd6T8ur2pGA86E4gHjATSdhY80JPscbrpy5rAKaV4JUQe46KobEONuM+61A0Sw7HeJLv4b
9ppqfxzUIfrn5b79FbM56x1IeiQ8lHNZef7VyE2uzMKaNDxqvGH6hiyxvilS369gpGV+vvJe3Vtx
5B5AvSNdB3p4tgZjivR+NrDiQ+vRQULeH8sZFeQgbQwrXPm8y52FNCZQQeD9Igmeo7D91ExlszTV
cyD3sXZuZRsHkzz1j9gdmiEGE3rzy5PiKXxJvLzNVr738ihTozNUIDp8bFqy4uD9laNoUTDm+JCa
Z2nycIXykUoft2Mbjq9WYYVbGhfGihzA3REFbgVmgSBXzC4P2+hbJ6dWetaytNglGKDXrixnyqfC
qcxdJ6nqv39N8ntKTLzIQoZcvJt/TVFvEVVAX9Y6lwr8T23qtXSXgl6WMUxqypXB7nxNCOVwGQjx
KNrM1c5NSTZwu7fUcwyr8XXQYvMNFfrppHZT6cZy1iNHaMThNi88ayX1W+xa0VwC10tcg0fhooDT
dwjdV+mEVlnu6/VejgeZyDieihyeJgqGK/t28R2pdLNjuRAQ1wWpMSu+ynhQEdrIJTONC2GjFB4R
BorPIVDxY4L60b+uLLhGrkGavDDGaebPxjOrCL07bMjOhhFJ+6LkZBZO2GwCepk7JY+VaywF4Rcl
6bRP/3gBMzKRhAZTQng267MN5HSS0RnqWJ2bqFE/yeakvcbAFDcRNheF+3isRRDHWKCLDG5ekEZg
tG83a5ByszuhXp1bHd8kw2/iU8VrjqNOB2hBIRd01ahcq+Le+Zbg7Nk/FIzBGWmzUf0QCk7mD+q5
ThvD39R9KL1XpeG8ddgr7BB2alc2z/KZAU2D3gu9Eq4COPCzK3YKQtuUAOycJU9PPuMJ4VW/TDmy
FLasmVHmc81Qjy6eIdR+UnBHRwSCvMChLhXmq4qHy6OjkQIhT0KWQut9/mvwnOJoBfZ4rtTc2sup
cEL1x1+EbWv37bIgB6GZhgy1ZO5dAUa//cB5k7ZBZSnT2aeGkB7VySQ572SvfFL7jMouyud2vx00
pCFKJGuqd3kinMFEJtfHEehRVERfHm+5xZXFL0IdBJaq0L6E03j7iwo9AYeNZde5GBofjSFTqZON
F5IinXEIQ0IQnW473PhBFjZPGZm3/f74Byz3PBcltxZtS1AzC8z2mNqjT7NsOOs4dACWBxKzoYuR
mIepDFV9H+Iy3X+HGqatFhNmWTmPHgQ5Guxkan+6d9rt3LmwGoN8wX9tkaSdzonFJ7DOcVsD1Hcl
3BqRh0n73I9/DG0Wtzvfn/IICb8kdt6UCPlzZ1sYRoOhBVOzlJUbfb5Z+CRCn0LIU4LLQBdz9joP
YghUZPtXvxkdvX4eMonEEZxXU1sHO5dQWZS1NNApzQ++qewmjwJv4k6lVeZHqQkacHPcGdPa8Z1t
GVaLLUOAxI1B0LBAYnpT5qD55WDSSSFvdHtK2PUhAM5RbSsTBcJuNMYXQ8HTdV90o5r+Y9Ipxqe4
+SeLJxxfSK/VdFMV1kV9Lm2teEr5DCaPATjjX11m+U9q0Q3J3hmTOE7dROmz4oh0lzwi4OwNG4Rv
vGTlPhNn5K808M8PIjtBHoDnUOVY3+6jLIklL5Ai7TnBjO7QQHQZ3QCfsbXnQXzw23GgJtEpwRCA
W2Tx6CaNM5p1AhbHSiScDXHEG2IX6QfL2iQZHta7Ls1yc5OFU5O6oFvAYZVDDU7y8Ymd3ZdMl58h
ehdUHO6Yobc0skstl+zn2MDuyk0lfrRblYghQAyGWbky3HK7MRy9C+CXtBihid6urpMYMFEH035u
dXXY2/Go5Edd8jCNzYN4UybhsLUkxdzKNeJLK1/23tjQbulvUsxBjU08nX9Fj2FbpsXQJfazRKaP
HBGlK/pQXq8egTz70iEi73PcIByzN1idaDg9XunZ3ShWGlwBiuu0EQjq5m1juGBRN5KQPks1knM6
HJMtN5axnyRcC6pxlA51EK6FA3fmDIkGCXT6nDwNc6UEhQvfiOXGeSYdj8ptokW4cdJIGremHkZn
v+4xQwL//UmrekVdOdz3Zky2i1MNSEoqk4tYpENbi2LTM8e02FmdkxzGyNNeTFm51lnQ7aig2/vH
q/yHgXRzrqBVqnQ+CSKEXOecm4orkD9M0zi+yLGvRdsx0mv7J1BC5T03dIS5faNzhAhf15nvmRyP
/tehKuhQ0ocJP6Z2Yrzh15okn0Gu6cMmMfzRsNxxsDL/2pitVxXuJE9Ku3HkYnzCMGVaYy7OT6To
THMjCPGbP/Q+cUH9tU2rzpZyu1G0Z4z18t3oREq00ZzKeWnlcJRWzuP8E1GIodVCegMBisWaNxVl
NZ3UjJLY2cf9cafUEfbsSt6fzKibsFOOlM9tZ6yVQRZXHxMjYgLqoeOmA6zldoZDMCWFLoFta61I
8V21UGrrnd6t0sobK0IY571JQZfRlPIGml1JHyBrt6kFC2sFUzw/Hkxa0JhFX5UdwwG9/SW5M+CM
SJ3/ZcSGENduR5qmbZErfWfuJWnsn4rS6uvDmOFx9h21YQdDu8f79U9j/O/9KohnCGATtZEpCALI
7U9A4CTDFrqUnx20Rf0tH7nwkVwF7OxGbWlJW8+f4nM0yrJ/pG6rfKl66H50e7Uazlqf4w6nbZDh
76MPlccVUNL/yq1pg/ya43no9IdDe8i8Us1eMXYzhw0DmvV74QeBuUsUDQ9e6keB9in1+sl4GoZu
+GoUSjscLa+V5U1UV2335Btp3u18PdCCTaPK/mtNiB/sQU43/EHioI1haxNIc7TWOlUuadCl9hYT
waxxyR8kHRda1BL5OfXwXpBxNoVLQzGOtxJ4fIw7OwDH9U7v+0T5BIh6OFa+4w+vilaryJ5CWda3
PV6O1reon6Z3OQCp5ipBCkPn8fdYHAg4edzTf1IoqrHW7JHALdQKkGoNnhHHlpW9oXblq19q0oca
G8WtkaZlfiCYXKuKztI2Th93ldiCOjQymPxio/516LXJ79PaKJxnWyunTS7F9bHOBKw+GwfzU4xh
4j92UBiRgI/KhbiAhfzJbOtnDsoiKFs5z21m2FsPfelPbWP0WyJOzIkfL+oi+mUwNLyxyWFyCEjO
r5l4oD1WV0XwAs5tUg6xEYJeA7Qta+5Ea3OkJifn9raMxka4Y1q4bFvNKMfb0AiCszjFycrJXy44
vwikE21ksQZzClDt2bS/IY+9ZHZl/Byxtv9Cik6rvRYOX0pjrbUXFte6WAKuPbjaNA2hft5+YaK9
IYRI6L/khtacVYbd09IMT2Y/GCvv7mIoJNogk8FHFGK7ZCu3Q7VB55FnmepzBYbxQ6uGwweprEIc
VKG8PP6y86sc9TJKcfQNSINpxs2j5W6s/BZAk3lOnLCUdk1dOruu8QzTHU2OtysVjXNEehcVZT0Y
vjnZaH18/AvEut3cn4RUQlGYiitHx5zzI4a+aouyStoXObDMfJsgtJ88++WYjj8eD/RHzXE+Eopt
Drp7oiZozL5g6cP8i7GpJx0C3b6pJ816HnocPrZF6mkfxxzxGrcclSIgiUP+Y+P3airteXepgbvQ
s03pXWlBfL9gpqSQWyRtj4+jnmMQbkcGPXrMZE3n0pCv46kFoOXi+Y7WWSuB6GLrs2IouKLoRtEP
ZPNsHkpVtZRmYW5SHWlObW0pr+gcKScPAdT/2kpaw+jcGY/HTZBXuGloos62o9LVSqXgmPLSdlO+
SXQv/cFLpY5urKUf0yI3V67wxfanEg3tQUCS4I0T+N5u/1qKjI5wtHmxJ0Qw69D0eGvMePpBKtq+
P94Ui+dCjMVzAaKPs03n9HYscDBOhNxY8yKXlfqiRIO0d+zIOyt+qe7r1hj+U4NhXPmAi0FpR0ND
AOrDtc2YsySqt3y7x4EZlUlrEqwv9AJNtY+flLYAXwfEx9p0cR5/fzzVxUEToxK1oY5CaYnm9O1U
vTFX8ftu5JdCmUAUSkY4fgNlGBwfD7P4eiCniInYLcLEiAv6dpiCHpmON4byYlU2DrZqpqdn4lfz
k9pbyu7xWIudyVhiQ3KamRU1vNuxoN4Ncogx8csQ6tmJM6Du8YOZTkaIUhOeQFlxeTzgvcmJmiFW
IaDISMxuByzkkDpY1OGLjQSX7LJ7UZafAFodkV/p1/bJH3zwzY1FSs9LwBPPAoGInJ10SLaQAEcj
/jB5vm5vo4ry8HZwopZ2rwLfdypLzUEt2qgueWHGXwEAoWrsI1hhuLmDUQiqwQ4GJf7QfNZAKhWb
1IRSJUM/713qbJb0HSMCq4YKgwXUr3pI2YpjZSXddwI3L832SVvgz9wlbXrp497+XA0aMaKcjuD9
seIOiyugWAlXicfr/Edr6nbmqiEw/II3wmrPA3sPtQ3wDL7yYsamXDvkEJU94VFFujbufC2ww7OB
FdErtTYfb0zf1z9GWoEFfaQT+9MhrdP2BBG7UI9xONiUmiLDGtw0jWto6GiDOZhhqGp8yXv04rJd
RRe9f04TtCrqzYjUcAWbOlTz9nNes3zfiISVcOvVzSCt3Hazy+APlYfwhYiCQ8ONp95uqQ7tMBRK
q+JqJor0dczT7gOyqbi/A0TaBV4dHwrDS1fWd170//+jcgdQ0YT1RcPzdtRBjVECDIz8SssmOQ4E
yIcO5+qz0Al4lrVsusQUQvEhk43T4CfpJhwx1H78ke/MXDwq0FVAHZE5ze7eZkjlXIYCea1A1LnI
UqKP2NvJN60thg+aNjZbniNvpecpAvG/NpaYOMky/1G2o749B0woekJSW2r1tcvNatfTw4YClY/H
IFC/BGM7HQ0MMt0sHbuVS19cDf+Ps/PqjRtZw/QvIsAcbtlJwZIcZHd7bgj72EMWc06/fp/SYhdq
dqMJDQ5gnBkPUF3FCl94w/nADAgdEi4UZBnmfb7iHp7YndYUw5HFHe7bxgjvub2U3Viqv7LSbVau
4ct5yuqc7KLoNFK8ZR8F7Du3Uj72R28A3urYMF2qyR23hRMZ29BI4y8NhsdfBq9bK9MtkwWWmNiE
wTm+VAgoS57PFCKAlo6inY5l4PUPHQ7i1ARNjyZdqn1XAzXZl2mSwbypCDNjxZ22DSSpu1HR1/KW
xXX9f38JQRJSEFRjqPqf/5JonKusGNrxGIyT/rcl4LizjDo+NlVlrXzeZXT5NpZUJSDpRGaUUOJ8
rKQXip1azXT0+tEjJxfzDNexRxVxk8yOG/lpCcqRplkuPF9Y5fy76zVMJdqeBsd9VHjRd6IsL9t0
QVy9GCW6i1tRjobykGRD9o9loanox7qWmz6ftA03QxdY32+fyGvrhWoPHXpZ2AYUfz4H150qCgLW
eGRN6exNJZgTbFmn8oAqVr0Sj1weCEeK4JN4yMYPhd3zwaK+KuYWmubRcUSA2EsdJLs5m/Gw7J0W
q5xKd4c1Aoc8ZOeHkDSHB4UQ5Q2FsDiEVtinYEI77ZjhJrjRDaXfkiqGk69OqvsY1ZF2yCs0M9tE
n0PqIsm4ku1cmTRACyrYcoURq1u86CmydTbqtvpxILnYxbpdfMqySfWHUrX/FaLov97+opd3LO1N
8gRUX/igFwwkPairOUI75Ki0brCznSTbNAy6s7Xa2ythGW7dCLn324NeneQbOgDgn03D4PzLkiog
lAwE4lhCTj0EuZbeZ13WPltzW+5yttPK2bvctgAgZMuSnYuZwMVD0npKOkPYPYb0mU6wjtrGN8JO
+zKNvaV9LGPmnLNhZYtUbluJb1xMbp6NOk8a4+jktRbByvAohQ1IDdQ+9z518qIljQzNIa52WBs4
nzOhOB/2iPGoRhAdIakIToBTdP4j6FWWqAYZ9hHchyZ8ExX3wwQcc2OFhTr5XZMh4WCtSjhcPCoM
68KpojwvBUGWKUSmIHFqwRE55jM8A5u8mA4oJonbOFaso4P41aPT6NPBxXfx7oN7ypOjUloH5Ug4
vMyZONGKEhmzdUSNOv4Hc7v4wZsC54tZ6vluENgR/YfxQO+gz0eFnXrB+Qq70+hOPOLW0YzNnGvb
of0D3iMWz25fRIcaO9WVGV4cVWZIUEJATv0QZOMiHEJOB/oHZ/U4KsrwPS8L+Kh4BewVrabxE+X9
9xoY2hqV/MqoqBxIHiSuJFRf5Fl+V7hMsnlIgQErx0k4370oDDaFpnXbTCb40mzob6a2zRpU+eLA
cgWTt9G1xnWC+1j+/btBKdOn2BbqyhE+RParbG3eQaMqv/e943y//R0vt6wcihqpLNlxES7uIjdR
TbKmQTkGtlAfyyEqD8YYmafawEFqME2Sm7YniUPqbw3Xf3VoWsMg3aRqz5KkX/Rlp40iCk8G2oPT
11Q05lfPyvCSTSHhVAjKKNZe8zIoL/kA82florq4hWUV/A03ymUlX5vzRZ6qWPJq6+hkxmXxr5tP
3cM4OtUXSK+qRfDlrvmaXB0QvCokQlkCXypMmqOnDF6pR6cxCrPI73XUP2Dr/ETMMvcVNbVWDsyV
XSSlLBmJAjJsjkW0kra1kc2h4R2nUoQNcRPBxEbpcH/zM5MraGU9rw2HPQn6kW+gwmWhsrexbZwM
J6D1aSQ7q6J/6at6oN7p9ZBWH31CMUuk1kZ9j9N5iWJISxePzmCmuYn+sHbXjb25b1tERDcW2ifW
1m7K6v72SbkyP4YkMSIUkzhY/Xy/lIldEsCK8FRaHZx5I+qVb3VajCMIpOrP7bGubBVUKKEr4FlH
LWpJ/4hoeBsOcginOvHKLU3E5AWkWXJopzbeg7H++x+GYx0pm5oknMteiQK535q4tk9VN8coQ8at
+aDHdbsPNWtW4MHBgfkvI0o7WaAZ1IkWhw/hxK7W4jQ6pXqRtJs6zET/0MS5o2/rOY8TvF4SvHVu
D3rtC1KnlekOq8tref4F+8hU5oSW41GJU0V9qnDXzDf4fU3tHuavtfYkX3k6uNzeUEcoHFxgE4B8
NlHmZdEJ81y6iPRHlHxfe51ymOOxKp9QXHpKcCRZ4ZVczlLnVPAsc/bfzMzOZ6lltSB7zsTJrXW8
BsC4WpuiHnmptWntGF4di7sbHC9lv4vSt15oCZ5DlTiFeaTfA1I29sDRuyfEK4qVE399KPgMKoMh
TLC4zerWNSejrJkWatrFdixUfYetgv3FU4Pm43cZa8hV/f8Gk0/XuwdYHUpXqVQ3OpXxMFR+4fRT
64e6HSt3bpyvFfQvNwqj0T2U3ggEN0s+e61onacYTK30enPadKGL4E+GkzeW5W7xPCMe8phzXbx+
9Di8wSi5ZSRg54JXp1VhJFu24kTFVtxpaeedQDTCBIqUYs0h/crXo+BBpgVznurO8nEobQh8Q6SL
U8e0vnulAfQkcKQMQ5GaH013eBOoBXN5crPIWv75x6v0aczqYY5OU2aYnzCSUp7SdtA3w9SsZXLX
pgX6xyHNkDY7S1VsFGxSlIOU6DRHY8ZZaxoTc+xuaMIND4MTrVxgl8+CVNyCf4HgLNJ0y40Ssy87
3U7iU43+wmd7KL4Pka3A9ei0VzF03dfbG+QyQDsfbhHjT3YRWWgZRKd8mEEQgSjMeHyGwfvHbezq
xQvhEL02QwmXK+EH7W6PvjLZZUajCFz1vCaMT3YveuoBeu8HRE+flaGecTcws5Vtc208rk1eeE4+
xVv59+/OfB4EkCB5/05e7Q6PiRcr30LX6XEbnKxfNaX/terb1QGh7UDIkw2TJQGwaPUi5/kQp37y
gm/qqOdPhR2Wm9ad03vA1t3HmEpoekEGh5dG3wkFElDk5xP0zM6oeiB5J5OCsuE38NDVp26KqmGX
d3o+33ldpTqPgxjneEN/bk0y+dp80dqRAs2AyQGGno/fK04bBvTpT25pDjQvS+KnyamOWa4Wf1iN
tc7BtcOJwpTEJGsMuyQ8pqkijKgJxCkt6/5rOnTUOgxQgfd2OOdrQrNXB8MfijWmig3l+3xy9El7
yFdqdCqUoOle6rav7vWinMrnEVDiSpH+soQMpBkGFDQ7Hg1KYou9iseBNgBtjU8ZfamAnjN6fJtx
FBZgJG9uffRP0n9cwDwbPRoa/m02CL/TteTTSCK2Ehhfeb4kLQv6GTjrS0WpPM/Tvk9LDo5W2NaL
EXojTbYo8PZDwM5GMaSLxB2lNWBQt6+IS3MU1kGypIG26VLxVH6Vd2c2aDNhpF2bnOJcD+JtFbTT
d9MO6o3dJJ7pm9z7/KlNlJcbUZTHfKhyYofW8p6nueufWr1cA+rLD31WQuUngZ7l4BJByAbD+U8y
ysyBMRXEpzyzsmnTx5TBfJODfbg99yunCVNQhxYPuTelgsU44YhCggXS8KSb5UiCriIcP89Nih7K
BIu6qxrny+0RrzwH3IokHnSFTOTbFjG7nvC8oxefndIwCx6niVYphqwzwg+BPv8Rlad8bQKtgcjl
OivmhVcmK0GEXM6cZdmkP1/UxI7yZJzR4jT6/FQ1ajttNFtUWPspORJa9urdfOUrIh1IGVrqX9Hj
W3Tpe7WnQQqg96THWTfsigoiqY8Ih92ubOErM0OCjJIAIqgkfMskfUy1EHRimZ3KxFRDPwGNuDVr
IWGOVoWbqN2s8f2vXR4QsCkxgSEBC7gk/nWxYdWIfGWnWgT6vnboB0/NrP+luhg+tGYu7ii+tRs6
yaa1kX054JdzvI81Zfp+e0dduTlcavzET2TVAAYWx7ev9HCe+LanqNY9hVJpHG8EunwgBxrnJFQH
z0QjUXe3R10uOXBYKIfcnOS6KmzWxclBa7xzqJZOx6rXyvuhMOuHWHTcneXQ/3USL/yo4rocECUJ
emzcUQRCiwHnuuctYqb01Qz3cYzD9r4Y5nr06bd0n7TREx+M7OWAZPKyfyLzwKWCB8C0MMPvRz8a
iG3ndxEiDH+REVKabZPMa509+ZHeX3hyMPp6RH8UoMG6yuV+dwenVAZrDO7UYzAnabylkJo1XxXP
CaOtUeXpvHILXft60pVJpnl0jJchd5AXhFSuNh+jtHG1PUaJWfoJgQzjh9N57jZMjLHd3t4w8vss
Z8hbS9EHCS2e9sX3q/pI88Yc5xMIfbMf2bQ1atXKH4eeFHFTzKTw6PBlPynbzIdOeOhb3/4By3Mi
lxgRA8rPMnAivjhf4soqy7IvY+0I+8PKfL3Tja+ZRTNOCT3zd6908efe9NJvt0dd3oH/d1TyUugk
spmyOJ3h3Fn93E7aUa0qLffLnFzLxznFXFneK1/URDNAZqHEMxeMpCmDwSBKoR5nZzCbg9U2db/t
kE8XBxHr6muvD/ZHHSaYm2xeSA1MyhboYpyvqNJmuEV7hX7MdIwW9tgg0ob3MfkR8UMXUOHzKcsV
ys/bK3oBK2FY1hPEAW7arKmxqCsYM+LlRjcYx7iZi8+RamZbFYGnHFnZauD/RiDETVh7/WRGu3oc
4Pnptb0SPV45sDTH38r9kqqz3E2x0WhdUnUmdWEnrTeNawf3akRDy7dSe417vQwa5IyBX7s0AsHR
4uJzvtD4F40VRrXGMQmm2XtQNaXaltB3Wy+p0e6zPGo3jeEUnyrPWSsyXtnAXBCcGOAdoLOXwkGi
zLySRrV57Cejy7Yg8GNz57XhmpLZlQ3M2w3N8E0tHheC8znmqV6RvRgmYCGr9nA4iKMDnrSBeRqm
Of5Jf6zy7m7vpKvLKqlttK656Zd4+jpR6IWLgKkNQzgdmrAEhdlCqzH9wDCUT+3spdq2H83glA7z
GoTlyoWIppXEJFOJo72wuI8gIOV0HUbeF0RBf5XAturDmGd6skfXf3gYlSGf7pveG75abUgyEFsI
73z8FUcxlIyDqiNX4jLhgjpT9iBDtSNsijh5nBRoNj5qcKX3kkH31z7luotW4u1lvzpxanVoM6Cr
Bo/r/EuLEL4M0qT6sawjPXlWgjHbNio2tjsj7QdnEwoxywA4L6ytxX8seSKRdrr9I65tNxof//9H
6Oc/QtGRM5u1Uj9Wqta+gKjKfmaUR3Z2bjX4ImTGyqSvvD7cEsQvUrSBkHHxDlQOOnghtltHXQGJ
wauc9ujOTfpr3NIk3E1pOP3JRs8OVt6Fa+PynBAdU7MH5b8I+tspbV2tT4xjVNTNrwhx5OApylRF
2QtwmNk+mGL3H11yuD6+vjzy5PIGyD8ixMX6Dg1Q9dI0jpSYmx1UWW8fgG5Mfd2exW62xjX7oWsT
ddjFMqN/MyQ4HxDJdDp0dWMe3UJrPiXe0D8VThHDWqkSF4PkPI8A21O2WvN9uzowKg4ADKWa6jJ0
S3Agzp26MI7KUGh7gfOkPwxJ/eSpA6zgUgQFPqKTHqX/4csCUkAIitoF4iOLY5SZY6+ZYW0c7cJo
nsepG7/2WU+/R68qlEBoyo4Ix6LNu0bnuPb0AYORGSS3F4DS85XWqqgQg1ABpxhAOre427ntQR3N
ZgCmXJfDf5mnVI4A60eGoy5OjtWm4QDaxzzaXZQek1KZP8PcdAM/1+eSs1pHxq6IaEMdbu/gq9Pk
YqZETGf7QiRi1pOoAKfJ6+BGsF61aab/JISXI9eQUsbZ3B7u2jZCFYEwipcc/Ka8Nd9nALk5jVad
mUdVmM+K4uJtDVx4zxI3+9SY55fCUKaft8e8NkWyWApPSNYRli/G1EKlDrqeSMpTx/q7oVSzugef
lu4pxDVrLP7rgwFP8sgYJUvgfIJoAuK62ztsm0px/uIapaebeehBipqT2o7721OTP32Rbsj8BmgY
pQfwf4vTEQaYhGt2Yx8hrgaPetkV2bYYi6eqrk9KGacHjVvRfUD6V/ezIChXhr/yNbmJQNbzwlEG
Xyodgx/CwMgp7GMzjaN9UPrADtFBNIdjnY9zfYfSB8Q1MxPTmj37lYmzZ3E7BoiH4NKySRTEg2PD
X2dkyxyk9K+xDWJdtH5bBv8SZNixH4Y6Fa5hLPCkGAthqh8/sVKPliomAEiykcW2itG6L8xMdY4F
/M9Dn2m4FCojvY3Is2bkYrkq9rRR10QZrjzpdKqk8CSRBb2dxbCaS6MPdU/nWA2GKnaVZSS9r1Xe
v0ocdrpf2oOx8pWvrbVEb8mLH1+CJYduMmaVzyycY6cMYddt0jGOfpddnEVbte8CZW/kU6McPHMu
cFquHf215t+siURcmzeVbAkUlMDE5UMw6vqkTsglHeM6q/25HWxfqcao9q04+IofcrRGR762ud8P
uIidsMlplXQK7KPaKUW8a8GMfBWjp/Z3AWiTrYukae5rcahUu9uH+soVQgJPoxCUIehab1FQrPVm
HNO84gvnUVlild2gW9cBddiYYdutkD9lhLK4QQDP0lIG7ykJIov7ytBH9KrNwDqGSW0GPvbSwvRz
tx9X6hLXJkWCBXAMQUzgI4ubCvFjZF9gch9x+qxmhBfQPvwSjSUuQGI0pvr48TWU2A0UtaSA/3K3
mGoK52Y2rGMxoUT7ICLXaTZBadP4jKvcXdGbu5JiyVILZAieNQBUi0V0zDBWueqto53DFeL5BNWk
D636Lc8y57vldepLNtX5V3QFx5Vb6OrQoO2hbVHwuRCNsfOU+sBgm8eRNxcku6E292Zi5vG9DuCo
ftCR2IJSHk3ij8I/f1Ch4c0qEZg7Iq38gb+0PETv3nM8JvomaVvnaETIUkd9H/+j9pW5mSqnXsF7
X55HwFSYb7B9eG4ICc+H0jHhGEyh6cdADethoxRN+Qc1Gnvap6lhdTtXFXCl1SqnG3t7M11ePTq1
H1YYIh6P7fLzusrYtQOJxDHP7XCLKFyYbREXM/Vv0h7ibrbaqP/39pCXx4Uh0SPiVErFkmXpUjOy
KhysHoxulXWfQsUU2aYih92oiojWusuXdwAIbNzXkXwFVXIRIKneDC0+FfZR7wvxP82ZtGYfpl61
JrB0bR2RuUD9ROLVCHTPv+Cot5odIuN+tNy5zvdJ4oh5G0+OYh1so3C2iR2MayIoV3YNcBeKoUA4
pSa0PD/vNqjbOXZjJbV3pONqVPumKmhKxVVsS6ROEzyWbu/+hfdbrZUqL19NsmDKLaTD0j5mqXLF
Ik70dMGMBkVheRu0zMO9oLsp9m4TGr+yxp2306DNYqOoUWduUV9N1moQVxb8/W9YtqYqvUEQOwzF
KbfU5CVsWhHvkhIL1a3boWFuEuwHH74KZfIPtl0W3vGeWHxjd3Dbrkd97MSTM0eP2AD1xqYSXmL4
Nr7kaPHFZe3HU9b+COK2W7n2L29DOTpSGyZyDhQg5IK8+9piInMuqHCc9MDSXicKAcGGcMJ+rVsT
zM2Yx58JUQtk+DNj5SK+cmI5rURIFP9JpezF9WRUjZ2mpq0cR6oxj6YC3zpLHOVbCx7ocPtyuPZZ
pSkWEQJ8/wvRmBTi5ZyPSXhCnaX20T0JP3txMG27Of2mj571enu4K0fIlg0FKcsBh3ZpKw0ORsVn
KlGOaR7h1IrizzjtMhZf7Ew80MfQryewaKEz2iu93CsXk2StMyxiiuTGixCs6UJUGu0gOlFnn+x9
0g+hc2gdYf2HBaX4i0QlWTDlFfk73m2b3ijjoooscdJwvD3wyIyoUkLVSt25bw7CUiix317Ta5+Q
J4VeGN1VKXhzPmKd9cKLR0OcWkiLw14AEMgP3lRb0R0sAqe+z1AH/nJ7zGvfkd4QATz9XNKWxeHI
kgBFehOksN4i1zDM6rjJFAwvrKL1vtidVe8aM1vzF752LKj9Uh1jdenLLwZVZugleuWGpwgW7OjH
3Ib3ujCyL00NZfH2BK+OhaU7yT4AO+rs54saU59TQBWBmk+H6rOaqOUmQEvG2xbdoOYre+ba3iTs
4uvB+QA1v6gP5Q56iQ6SQqdEb7NfqpYU4aFNRZVvPz4pUCLE6Kwe7IPFA9ZEc90YSeYdU+H0exzA
nGBjtG1o3FvT3DivHx+NrUGrADNbwubFvjQsZBM0RfUoBw0qYp2NdOM1WzUXuyY2oj+3R7u2hiSz
NNiZGoAQ+ffvzt0YlE6UEmkcLdr7z+gyAQECFFUnu9vjXHsWeIjfAFdcm0vZDUnfcpMuDY50Pazs
zgsd8USjxH2aNWCsSKC5eQ8SCqnBXyEZXr0y/LVQgOoIaStVW2TeF4uqqr0LMaZSjsnsuZmvGFjX
QbAvHoumh5g+etWeJRYH7E6SZpflTf799vyvnXwptsc+lbojFzWDMErKIOYGj7oyeArgtT0l5Cyf
cmtOaT7YdIXqzFg5jVc6mJhBAJNEVAKqB9JC51/XzDWcVwPhHbVwqpOnoqgDv8HI0zhg5GLiH5gH
Wej6yKvp+iP9suw5sDCJPuXIQPy9vQCaPI3naS4lMlDF5A+kg5QBz39LSNm1L70iOGYp9il+zXLf
QZovAwQZtPZB7b3wEGpJi8XqZB0UMMHZhrRU2wV0zaZN6lTJtrLyNd7NtWcAsyZOGy5vYLMWl0jY
6NZMDzCAUlVk5nZs0mq4LxNVQPGewu5OwRD2/vZSXB2SI451NDuBluD5SqDP24V6YTrHsZ0RVlOM
qn3i5w3uzjBHg9Asyqwft4d846AsVh/Yzhv0DvgqudT5mCUiGXk2dDau56WrHSPVw7iYnaFoe4rM
dePDsdANv4iVrN5EUR+iBGqoP5N5DL4EnopCb1JE+b1XBWN+MpQOQ5fbv/DKBcHPksQ2cnhigMUr
JZzCCwwrDOjjlHHle1PWeZuJPPrY9roSD36pW9nOMlLX+myVjbGWxV/5KFJ8ixIMIgMEhIt9MM5T
4jb4mZ+msbGeKL93W7t2840ZkzpotjWtwSEXE4b8SbVfxqpsALRulzcCojkNCAaUFKckqr6ZsV2p
fqKo2l3lgXjdpxU59l3gSKFkOCL2vL+93vLGe7ch5PC025HYRdYRsZklgBpvKjckpgueEIIqsKLT
u2DY9NLZg4Yxhiu3R7ucLFee7LhLJKLshZ5vv0pzpBdPoT+Vhcg3U5dGO8eMsr2nxOLOcpPi3uNW
2MKaqleyoeUdyETfiiOEPgZDo+ZzPrTdTU3YRbP+ZLdh/FiPlaAuE9mbNvYMxwfJkW3LstWf2ko1
7uzJbX3cJ5q1Ks1ie/ErZF2K/wGegc+0vP3ySI3NLu7NTwEGGy9Nh2RFIIj3gqSYNjqmYWvM7sWD
A0+UKq3EmkoglA4H4XzavUdyXUwtr2yWzH+rOv45SNfeZCQfy9LW3MRz7N7d/soXe0oeIHCuxEoA
9VB+Px9TtK4SguGOn4ZCEY9hN9q/vc7+R3hetlIzvVhOCeCQE4M8xdIuG0qTEZhqPajJ05wUMcbL
WlBWWyMfJhuhm7D7B1Jou3Zgr83OkLwRolv5iMm/fxcqdWXf1LR7kqc0bvP7OewULIAGMGbYt4Wv
H19JyQuDmQ67AVjg+Vh95DZNFNvJ0xggO+WGmvbLAKfx28hFvxaaXZsXdB/EfinS8O0WZ7Ng9Cw0
tYSzWaI+VFs0cly1uwdCGq9kk9c+G7E6mnXcPhLteD4tM+p5A4Is5dIp5bbv1CcxxPHBijFb2cWh
1q75OV8eA24bbhzGpHqoLW2DDSMm0mz4aIIy7Q9LxO4PN3CbAK+8uOX0FzPyBkCr1tSuLq8ddihH
EMA/5W+AN3Ip3u2WSU2piboOX9Dro1+5lZi7Pm2AJeOm1+7LaXL+sRVPE5ssNud/6DWMP3Qcr3e3
99Ei7uUW4FeAuaFFR0UIINn5r+hSy+qnWbDgnTp+Vll5K6r+JOHYq/e1W9Q+qdNsbDHACTcIpa4J
Pl98b0BzlOVl1Q+79Is+yuzAonbTYXox27ToH1FYNdsdYLa4spCMVdOQG7+3Anclllh6+cnkmt4k
anSMCiDlDVT9bvHbVlRmDUrjxUlE5dp+XinJN8OoEEjaVHXZFz1BVoRfS0uR8Ksmfdoei8CClmEr
ma1tpsCN/2A0WbR+3xeDZ/nALp3hwcmsdPrkBEI3feol3e/bX2sZI/O73xIkmLYgWYBJLSpYg1Mi
E91X3bPAQXRbTFOHbULUFz6xl+FuigbfRKdRgsfI05RvIim8Q+zpZbsZMExRN6pZRK9t0IYru2gZ
PcLZ1qjd0sYhQAMV6C42M+V1LyiUvn/uxdTh25mnabRJW8V+CUvRtrvebOvvCJlFzeS7I7afbWmb
DcF07cYbUF7l+CWx4GhuVKF78Ys2xoq2cmNe7HRZdYTTAtQKjDpk2vOdLorOLNQ2Tp7VaSzdTWTo
iF12VvycNRhJb4t4aMy9F3Qu9u1uUDcHG8GwNcTKxW1jE+NgIYn0BZh90urzH+FaxYBQQd0+2xmQ
nA4K5W8rrtRm53o5xdAi6be56czH29vmcuoUzlACpdEGBuHCzaG1urruFbt9BnnV7ccq6O/tKR5t
v0XE3xH6prCyeKtMpfultJ1+5U6/MjotEqgzYGQJbpYEziKwh7FTve459FRka9tB7faWYw36gZKa
Gv6Cqd5+JjEsaY316SiVs9DVXSmsXVw0b9BR0LESkeBc9OCKkCI8L0D7rCt2sHeViAxCc6c/bqMF
m0pX6p+3l/zKeNLdCvQBikDA3RYHonYo9FL9il8aUvnQH6faFBsvT8rPWpYWf21kgZLD7SEvLwde
aDpfnEEiSGa5iD8mNy5Qk+/yl5Aw1/WnIphCxSeoVAw03roAO23biGqOXZmZ6i4bFbvbE/rWZeF3
4Lp+WDq0zE9G0hkCU1WzitRx5aKQP+EsqaBdTpUDHCAIYnD9cq+8u3enYog8vRrEi95MWfY8NlMI
fKrugh8JomVrsPDLnYd0EavMw8L+o9x4PhrDx9Y4VOWL5+QTTtPKEPEnfXRYXN+q1v2JwLHhI/1g
P0yVUNcECt486BezpbVE5saxg9G2bErWcVbHsE8jEFMifkn60TA2kM4L8Xm0gwr442hO3Y8IQEe+
dbokLp+jPjFTv+Jy/9nUyRQgZWe5P7jQ6nDTzYEXYpFGOrZP1YwMpJkmC1iwW9IqK8cYW13LKfTx
4CZ6QbvByolCZ1AFfqMWhvmcs8+fUNiMv2QeLHW/EyL/Aj1V9w6VNXT11hnFPG6bChmDXVAYaRaC
AWhwzYQWTeO8CZRvcSH0+EsUOu3vAP+L+dU2YlDKYeixc2b0JbhHqkR/TRUn+IGZlmc82PM4xTsn
dYL0L9iUpnxMKNwb33OhQvzyjLQ2tlZkhsEW2lJfPWStmQ50HmXiA9ahKvcwwK3xoYT36TwYWZM/
j0ZTio01OnNzr+AEbNz3cTzVL2whkI9jP1MwHAovBeKjhI0DW1QtI2V/+7xd2V2kq6hY0lQHXHoR
Fqs4XkZ5LF6sth0eproYX3Uc/D4F1DE5fWZT/VWSypoQMtVExjZL1yrBl78Aygw4G1I4fgFovfP9
TfW843QTxaBT2n2tlTR6jaKs3daOCo20SbFeE4pqPpuiDPZAc9fgVZfjc4rBVKBywC7ylpzutHZm
xM/1gKIgsMd9XHhg2DxEs9KN7iaSEuXVs22eYrernjoEmdKtR081WXnZ3yre5+eMhIs7lt8haQnL
Hmpq2dNceLp4Efk8Oz6+pEL95tZG82kY+sb1NT3LPvEuO6cc+9cHRDrSE/Te0P068/jbxzQuy/hV
C2jo/LRSxNQf47RRrDX3iss3wSVZk0rPRJ00IBfXUVOhy4I4Q/Wi4az0MOkxzNYo42nyFeppCoJq
avG/23t0yQ4kMHNpedKSoKQNg2w5psjwJfK8Pn/pm1kbdoo65K/CbfJ6V/SSwZtGFsbifqI1Iv4+
R56RbfRcGZ4GLa4wvVSMMLF+3v5Nbw/+2eeSYSJrQNlZMvSXtR5rzhFxGDLtc13UqfdcBlHXfp5I
4vVPoRo3w7ZvIs/209z0oi+TNVrKk5OUE5ZSatFLPHEcpa8I7hXDRm17/Eb0SmmTXV9PefID04uh
PLTZNHivY9lN4a5AXP25RgZq/IriaTbuy8AI1ZUg502/cTEp2gYoxfGu8cfywTeqLnG73DQ+Y48+
36tTOP/P7Yrc+OboQXgw2sqLj6KqOJdeNAjvwUOBIL032649GnZVpNsII8NPtpma5rFOo+qTM1Cu
OGBI1ymftDzps++eJcT0NXMod27q3MmOaaCLfqVEsyRhS9wXDAwOFKUhXsglKSKyhzx2srR7URvU
7SCLGgWisWpRhF/7oXGEn82KF91lwhqwaE+7ym+B4H2bQzM0dgktDP7r0W7LlZTt4q7htyB7jQEj
SBvpPHF+14ko7rs868eXPCsc7Q51vPB5FlXxEECt2CR5mv2sAkNAtHX68XUeXLESulycXn4AYwPA
pix7ecn0QVzog+ONL2aHJaOPA4v5J7NrYW0GDbiC2kZrePPLEgFdN1ksA5EHTAMBoPM5GxHdZhND
pBcVYvxvdegfpjmM99KPxI9Jyz1/dBOk1TQnKD43JLpPlE7WYLyXubL8FZS8ZamQ5pS3WPlx1Cuj
JSl5gXyFrm5XVWa7VfJRf1CgJYWbXsm18V7tkaMu0J3KH43RjcXs91VmjFJKBM7hqMxG/GTZbW9u
laGB6615KTX7wWrgiVmTtmb2ennx8aupo8KFJWPmAlwEwxqsD1AuE6XUpsQmNNX737wf2bwrOn1+
Dtr5fw4/MgEeWzs7pVEQ/oqH/ItS2MoH4cCcKNDHaBwRdQOJQ4n1/DOawgy7MpELWJrOPordPyb6
GK8qBsLPSdqU3kdr6Yz3piYO4QX+5rKmMwtJ5mrd6YXrvEbRv5k/l41rHlyhh9+ibrb8efQ4H05X
W6fbd/tFfitB/JLdCgqZqtrbjn4X31Oyrylj9/bL3PTtjz5IGoG+eKg5u4Ce9WejSf8VMDR/3B71
8miSaVHnpXXA6NDIzhcY887RKxvLeXHhS/U+8Ltk3zv2/DNrm/ipq8S/t8e7yGIoHxDRS76eVONf
AmUbp6+bQYmsl3kGDJJV+vjatXW3kZ70H772zodaTG22k1pxi9h6sfMMTz03qvF7UYGDbKMqGvaI
AIpD4mXpbjTG+AUtgDXG52VwhfUsZULq9gD0CGAWJYuwQL06psP3MiKimNybWVk2d3VQz4nfeVV9
h8Iz0Bs7drP/5e1QWMQM+ATcp21lPvd0jn4bcx9/qfCi6jYYr4p9nkTTWvfkct8ZEsGHajoJMI41
coe823cK1P+RIFR/KZUBIXV17LaqXQ+vSJagX6Yrc3oI6OQWH+0y4GAlZfakaBT1uGUPxfaMsY6J
0F9wPFY3gev8H9LOrEdqK1zXv8iS5+HWNXY3TdEQwHBjkQCe59m/fj+r95F2l8sqC04UJVKItGp5
Td/wDuWuCXXrpaDSeqbQEDzc33ivJO2rKAPJARRpQZVhzS76kNfzdJpo1Eu4K5eJe1U5JYQVmusn
qam4pQzY5TFsZSSlbdkcH5RuAHjbBo0j8SJDA9n1MPilXRwZfn/CJlq5kEWNwztt7iTMrCZd/lWq
kT2drDZvz50iTz6IsaJK3MoerSLb+aoc7wtVS50DmKHBOHWtgv+WGiW9Qh1JtxNXzfJJ8FisOdg3
qmQkL0Zn6Cc0BTqEp2Rp+ERBsM6/g19Vv+jaLHEzCC6S20fl8BC2/eQ/1gDOvAxtl5eoazr/3UCa
XLg1RuFIV+dDa/y6/1VvjzO6A0CuKA/SeADAc/1RjaYpuqJWrEtLvyzc+5nhS4ccujldz67zt/hV
r5rJy0UklqEMQhVaeCxdjwcuSIIwIBsXpcPVdacVOtFfQmvCrWVDPlmV1cwnZYq6zCX974uD1nNd
PwCAk85hZKnt96EAq47Y2gy9QfR+9x3AHMWNHMzqkABJFMp6TUbcdv9Drf1yglsBz8CajYdl8aWy
Es5QMCTtxQ9A+VlVpoZ7dW70i0XF1Pgn0DtpBwhcUn9nSZccEtpX9gelavPKNXOUtw8RKJNTXVIs
AFLbFX3iysAnuh+SUxQ76Ht5+okvHsxb7eXb6FGQuXF3RCQEy9+l+nqQRJ1Z4etx4UggNxYVoSvn
lvbYFEXp1o7k7POx+u70qPXzhvxxq5WslM1lgaqGvH5zO2G9ZOfJ0LWXiZfzRXH88HsBDBYh50g/
zVNXf6mbvt/iy4tttNhmIJqAEIAJJQhavsVSm0ozCsPFpRkx3dgj9+bvrdLWzuXY+PvRrpv2gesx
O2dBgb/Z/a1y+ySTQtAS4HGk4GwvBy/0wohsI60vGXz6s1zB7trJtk/cShnSywM5+XF/wJUXALot
j5SBBimQ28XWRMapMLMp7i8FPMV+P/rFqAgd9gBbgXDYhX0ZkCpkyef7w658ZOoegraIuwgcO/Gz
3jw8bVLNsx12w8UmUUo9fgCmnZaF999+CJqy+VlTdzGe89nIi0+WP7Ubd9fq+PB1VCZIg2MZ5na1
lBOGFd3Fxk8iAQiC5XKnTcBvJ6f2U3acCctbmtDkOBWSIW91ftY+u4CosMK0Mnl9r+evDfhfpkrS
X2I8VipgiHFkH3W791+0HIk/dEYlqt+jFG0UNlb2lwgyqSJwGUFXWCw3jS6nLyeHec/AsdQhgtUY
YrDyr+pH3KaD72yFGCuXH7whIAWiZ8ozvBRQyc1Eq9i9w2W0rWh8zEct/80dn2r7xDKT5gnN/+Rn
IlqIJyV1/P+G2uqlfV2Nvb9Tpd7Un7RBTaSTlNcSTqmBmZTUxywzc5FX7UCm6naM6HkfmYf7e/Q1
Kri+CQTjiUIQlXAS2GWdblBjtSimfL7ESjS8qBAetX2Jthi9fM0v341BEn8IA8rTuxkl6fAgmQS4
+7nv2/qpCcOooBmKGJxb4OACxg5708qdHHrCO5StSudcwldo3MGqS+0pVwo18crOTIZdkY7Wb3lu
la/Q7Dl/EXVo56QVA4KkwxzgF31/orebAooMAiHCJ1JglhaJ1phaSqlZEioKmhyfax6lzwHZ53MG
7XTPqeg3wrHbtidlLA6fsAkQBFdz0T1vFey3HbnuL4pdJensdvkY0wo2q6Z3NbvLugeuQT3B38ye
9e9hFw1PnKXQORgo7MZ7NTdwODWiSvuK9m4XvSjmbP77p99EOEtxH1L8E1jPxQGVMlT8x0afL6oT
KprbYYqK/5UTPfbkx0dUmTH1uz/i7ZXAiELLiUwXLMeyElaPpTMP0jBfWr2O3UFP1cdglP7x7ZIL
qpA7+b+cm+h0f9DbpadQIlRbeF0pRS9Z1oXdZ3YN/fNSqMW0z/NEd5MRZo+dyudhtOp/7g93GzJe
D7e4fnCkwRPQH+RLP6H9Ds+m/Y4ws5fFk7rxwNxGLgIOS92FxJasfhmcJrY+Kmldypcym5qj1Q++
daT2ZKT/No2wcknUBnUFoG3oQhZzYie7aExG5w+5oWQ5FBJQWRLaB1iCLlPsLsocawp942IpUz27
9OpVcICBfGhwW9s4VitrKSJxrnageVy54uO/eVP10K6KHAmLS9On8wlIxYTqo5HizVs35gM5T6Yc
7y/n2og8oBbAADYQScD1iKFf63gmj8pFqSQooFYSnpxRH9NdkHXBfh6arWhlZf+I0pTQWgMCBBLg
esA6aJQGuJZ6yft5nA96ZvT2BznVHbx5VNXXN/JUcfFdPwCEgYLnJvRehDrf9XDYu6lOXzvKpYi4
YDIJoZcTzom1ulEFv41GBJqQ7gaBiMhwFvAUKSxnQEOJehnaotspjU4jKDWGY4ZN9I6sSn5A/ije
47VKHfmPl5ATQkIlLI/Q+l4sYR9o2lhRmr0kaZU8hqgpPWg+yJMOcuYeMaNN2KiYy/KbwsCAWUsQ
w2ZdLGFUUVzEsVDFbznXd2MYj6fCabp3eRqE7xQ/dnYOjsUv+Jyoz0jyO7uo7qYDAmCbVg0rF65Q
8qFKA7gFoou4Qt6cF5LsKtewsrvwJKef5lpJfuZE/2eda3dwcyXT570iqba0cU7XNjHVabQeRd3t
ps7YDeUUCTG5C11f7eQMdh+5kriBTM23Np6x1bEMqBmIOVOnXebMFKD0BI6mfDGKqv9exVL9CY9D
ANG9YgQbD9jqWAJHQa4LNm1Z8C5QaQjVkXmVWjb+7P0A+1xy2l7/UXQ25vP3N+7a6gmpUOzyZEGi
W+wjJdaduaaSekEgxzmjio9qXJw3R6eR5280++FE1nP0+f6ga1MEIQIe6HULLwtXRal3XVfPyiVC
Mf4FQwr5MVMrjA9pvNBB/YvBRBcD7QIKpsv92TZ2Ofk0Oi5FMsflk4zu5EGzJVSFIyk1Nj7nylVO
ZQZ8HN5C4KxuEs/B7hA9irnKTSN29gniTzKJtqN+r6pB2neoj/+hPZV4Gw3iTa4Awg+WcHH1zGEW
6oWUahdLsqs9RAUth7lsx3uhPOEqtWYd2dLKBm59ZQmBkVG54oGktbBsiE1W3Q3drHP/RKX6jWc7
VX5QS2nOPHK6/qfwKYBFWArSAgIoC9RB/Jg3V4xNduDMk0l9NarThyHvf5UNDI82pULO/ky0LTeh
lVPBgEL2nyNBALs4FZadl2NETetiaqXc/dcL+bkzNUijO7GnfcrfKlal+xZF+3lDWH1taGIPCz9f
AP582eu5RqkRI7cRaxfJksoPoLey5GRpU2afAK0l38mQBhi22fA3cY+JWg7SjBRNqLgvPrIZJG0e
codfZslM9nVjZd1BiWb/eQ7s6iJ3aVFvFPTW9pAwdxNatkLOZDHVACsnWWs09ULZWPoQYfdj7aui
j5NjYs5ZsvFhV3pypiWOpEBrgNRYNsJGpYQ2BlP5A+JcwaMdOpm5t7KWskEuzY8EaNGxVxJUy9qs
fZQ0K4jeh6UUPFJPUT7ev5NuwXK4YxF4kccLHgJkhOtVtrU0SGBGpx+iwGSti77VdDfKx+hjUc/j
E69K+9DEU4mkvjnAUDdGZPLKsf4JbpKaNZYzxQ6C/ZYW/G0ERY2ZwoaQa+LMLVtLSg0YzjLa+oMP
FyRxI78krACs9Q4EEPVgdZA+JWCr3GjCM37j3Xu9G69DGjYf2ayg/HDqlo46oNiSENuulk1f/kIf
GgR+aBjv0LixTqGSZB/zOu8PrRrprtkF9eNgxP3GRXN7+GwVEjs9J8Eqv5EfpjSOjXFujx8IaOJu
N0Zg4EbKIy/oUsSOa6twIJtKVrcsYm6fDfYjxVngTLS4YB9cb4e8bNM+dsrhw+Rr/a/ZdtoHOEGN
9Bn4Pk+woQdW8McvFQhTqlcE5Rg43FQs9SnDJ6kN7UsWKKewTlTVbdq4gMKW2R+zufJ/3N/yt4dd
pJG4laGWxxvwejrf3OHhHA0tws4WbgZt8avve4P6qOl/HfAV/3R/qNvTha0wAB/iJ2EPy1a+/px6
FvDY5kn9HnOt+aHTx/yhqworOThD5j/qqT9c+rCTD2GbaPWuQu/ys6G1YYFMuhJ5oTYV/0WJUrQb
O/wmD4JxAfZUo2sLxgXg2vXPUmu/aoG81O+zTq1+QSMe4TrRyyjO9+d/s5uEPxR5JEoqQkV/SWZu
nSjXFb+b3sPqsIeTnoecGL0lRTeaIP8VzKZ5/P8bcfHB/dhs9QnV2PcdTI1mJ9l6evaDtnkXgYc5
RZF6uj/ecjMJnwo6QAAMAJWzixdvVWU2EqSmKHsucz154FnWngvNvyhh8sfUwNehUBxGpIV/UMa8
XrS0yqY8KLPsObJ8elw6HsdA/NLCA0SLbbndmj8UBOSmXaIg2nJ/msvrSIxN6wSiPQVusJ7K9dhd
Y4zq0Nnp8zjSk4rSyoQGmNluYHZKiSqWrf3KEZ/+dn9U8fa8uYcFu/WVosCdTksbyOD1qFajtLI6
yv7XDseI7F89L3sPtJt/rqZKdp5jbOOyj7gOGuYHBb0qZ1fNwZamwWLmr79BlPUJ94R+yU21m15W
78+z9BUtbT/cV7kjk4lUAMR/DlQzSyBXZuUD3Qnq8nB/+st36H/HhmLL+aHLTQvrev4KbWa1R/Xe
i8e+P9hdEO9K2TeORehLztkyEut3RfD2vtHz+iTnbRgfZrOWNn7G6hd48ysW+65vmqHpGxwQJ61o
hnOqlSPo1kib6xczisZfw6zHyHPEtb7lZSnmt1x/GllsddE8u2FFpX6Gr1aiSV8hfOEcXk669tKU
ZBM8+9gG3v/ai4jj9WMDqyM1g6cAK0p8hjfPghEZclUHQ+gBJK7lj7Kaq5I7KtjN7olAgie9ae3k
FzHrcMrLvNm6SBZX5f8OT8whpGPR/1zy76zZKIlrq8Dza8wQnTKLL3OeV98SB4w+UVZubsS8a4cL
WgavAM1CnYN2PV9NmpxgKKwAv4zBHvYzxf0DiLZY27dcafRjdcka931sT/GuLSBc7agmS9VGLLy2
xPgK0bMTCCKeoutfMVdlpxRzGXgWDtznQXP8vTY1xr4yAW3fX+D1oQRgiRybtEb8+ZsFloyU8Wcj
8JRxSL7UqlDKUR3YP0rbW1t529pgvH3E1pDrKDguLkxNgR1vthjs4uM5PlNo1NNjmVYl7u5KZKh/
lgO/bh6M24FU85aTviy+Im/5MDd25X8Nq1oB5ZJo4XQcpCaYD1BxB+vPHtnX4UCpk2+/EsiW4mhq
045BIVSWjAp9y8FSk31SlvaHKRwCN/CnPxf+pfRPECWMP1AsXLL9KK4FaS+X0ledOM0tHQvxvLQP
8n8cPUy3jGRWzoVNxu0IuQGmt2wU6TXinRJGiV9BjoQ75jk/KoDNHrq5PDdT7/yTa5F11BJpSFy7
wGp841yu7BxCRS4ikf/wr8ValnTAAFA1gdcqU3xuuql96kKgGPCQeObvH4llJipWksGohdNeAMa3
dJoyqMmQY3YSL2xR5++tQLJ+hmVeR3v+/+qQDXEd7eZEpqLZzbNc7CpbgOxysDn9vmrKP7arEz8I
lCjkNNE2Ay5yfUj9YMzGNFXYWqUynGBWUEPKQsRay7HtHhW+wRY8ZG29WWvKmxAArJvvnSWRVDeh
kXm62v8OrGzO9hRZHW3XcPedrVmKLj6UnYPva/a51raGX1tuIbsnameUBF4ziDe3UqBmupJGPpZM
Rqx9T+0BMe1w1n/kXPw/76/26lBUV2Hmy0L/Uvz5m6FMK+gazaljr4tCyd/JaPjkLjKtQ+mOclpt
pHUr7ykhPz1ohcebPtYik9TVMR5bKApeOnda/bEojUz+YMZmOXymjms5u9np++w/X1GaU21Qgnm5
P9uVB9XmHedBFaVWOtPXsy0BPvtBasdeGegToAiEjn+Ta+r/WFpj9MfMHMMtgPPqBxZANtELoYi9
iFdRwGOBEyn29Nycxp05GlZKxEb37uLHo/L9/gTXRhNFMpMyrwCkL0bz27HWxqhKcA4b/YzSfBXM
1iXL7Ez9NxoG/c/fGGR/SJ1l8FtCjuX6e6ZdBn5ItmKv0LErcwduyXzfNsV8rqwi3EKZrE/u/0Zb
BJ2+Co9aCaLY01pkOV6maq79JyDTxk+7Dbe0D9YGe/XMEpRMSn2LqRkA4PVewls4LxO//TjGaWzv
5g5z2hcVQrexceuunQwBI4YKzJ1zgwmj0FdIUz1FnippfeYaJZI5ag56yc00inCnYLCdQgNC2jc/
EQce2r84GbQG2TICg4eTxvVKlnTti6C0Eq9pautHY03WSYmH5FBIjfYSAU7demZWvy8yl0LRD8uA
pZpFq5tdpAKa9gallue9k6Ad4KqIJw27TK42W6Crw1HbR4MEPDxP6PX8+jLs2xJdas8MNZiuTa3M
ya6RrWzX2kO9YTskPtYiR6HzIDJ/GLYUlRaB3uS3Td6mceo53WBXT/IUzdrTALVjI3pduc4cmGJ0
NqEjsXiL61SznKCvKy3z/Gw006MS6UY8utFQT0ejkub5sbBSfUvxZHVQhGGRfVQRWVgGXoMWWlUv
jCi70c+RPxvB7LhSNw7Nvi0SzTwqiONuWU2uLB9OrnQ4kUGjKL9MTAKEDA21khNPMuoQ1RiFAqhe
k3P7ZQRBNod7c/8iXZ0lbxVkNZD94Nqu98uk1mMwN0XiGdU0fHPy8TwFqlbuykrJWkrcQ7uV7Im3
Z7lpaJdB1WRFAeos3iYFMHo8IVDjzVmRf9RnbltKvLPZ7YyKW/aZjjmodlnurOzPX2XUhVFkRayd
p3HZ051hpNmYK6Qepe2sOholQjJW0mTaczrjIr8LR1WLOjcofdne1VLW21/uf+y11QWfINIHR2j0
iz9/E4QgGtcjZ2JmnpolxU+7d6Rns9dMfwdBfTz9+VhIA5EwiAgEhOT1WI6EbG/k13hrBpXxLlLy
/DOpke+7sdz+uD/U2jUgJC1o1dHtIJy8HkrSW0IRhO+93A+UcZ9NrRUc4HRtWQusfT4AXiCpCI41
rpzrcYraVAe9tXIvCG3jX3rXNqaSXY5sR44X7v05rY4lUOLURIQ8zuKdQPzKxJjbyTy7MdIz6jvF
B5ydLQvFCG2LXbc6FrcnGG0aLjf5ctChuQdtNPWqBPerhyQZmlObc0WcFMjl/9yf2NrxU4nTiIUd
tuGykooWQOgUBu6kSR+bOH/IhmvDGrkkA6IjbjeOv2pdGx/uD7o6Q2ApYC6J99HFul452Ahz0aVs
/Dpp9Hdpm3Y/J6Pup73Rgkfe3x9s7UqjVotQFXkatJzl0gnQliKz8+M0T61TnWvZ5EZKDYJDntUA
++8czvzx/qBrMyRJp2+F1KyghVzP0EFzWYp0HFhtuS4id3SAtxbaZD+VgbUFb1gdS/C5EZWgJqAv
xqL8Z6r+7GeeYwy0oU24YYfCGLCVUrRwqyG49jVfVQCZGkjX5eGOdCuyzdREz5FCeHZEeCjNgALX
9UHJ6tB+JCf+wz6cSMyhqQMe/X9DLnaLDcC6xJIt97IGdZJ3Uar133GsqqudXcndx6GiaXR/9VYn
KXSguJTp1iwBI3HV9s2QtoVnyvhywTwf3/tSpMRuj5/7w6TE+ae/GJBEiUtMiCbpiyaUMTdzqThZ
4YVWmJ0GltM1zUjedVndPPE8zRvX2eoE34y32DKDEWSpHuSFN1Q8e8yQRaT0qP8i9s5/pEppb9Q2
xSFbvvKU7ak2gowB4bi4q6eG7RI0deFZclZn+9ocVXhxhV1thIZrZ4EIQYiOI7PDv6/PXTl2ThdQ
wMFvuKu+pYomnZsgK17ayfkz/OTrrhToWwIITHZ4765HmlvBcsn7wsMXMFYPKTiNH1UaboaAa0sl
9AOF1B52Xzdd6CCPY/xrCi+26uAlKyr/Uzw33RmW3ce8qrWNoGhruMVCDaB4gYzGhVfbwoGvz3LH
LXJFKqj/q0G5N63mL1JOmFBADMTuZ+0WoQlxszN3qp57NUAEfW/FlnY0/ayuPhm1mmzpvK3tRGoS
qKZBXRfuK9frFkp5lQThUCBOb1gfYqmLELSrSmPjiVtJbAnNCS5pEHKTLPO8YewTv5mM3OuQwPef
bDWUu1NamtWpJHN51xq4WOxqPyxkiEDllojz2iq+HX3x5slWI8IVm9Bo1uSXoEiC5phlSuG4CXIF
8t4pcWC6f4WtfVfxQQXYVDQHF1dYXpsIEMVK7o1dFg8nVVKG6pj38hZycH0cMj+4e6iVLhuBVZtR
0CdV8BCHlcr/nEgZyg8O5Z8/lGZ5PeBCmQXlYyGMuvS1ja1xKuao4yRUUSadwqx+1EdkltLceh8W
hZ//xaPD5hehLGkQLdbrjVmXsy+RBRaePvp95aaDX+ynIJ3PddV25i40nC2o1+oeBfwAjwDMIO26
6xHzSkvKqpEKT5KG+tEu5maXg9P6PdMWPHFamxfswtKHUeXlu79Z1qJO483IiyNft/mgDWlSenMT
2wdpHKZzKjWZmzR5eJoxrPzqlL60/4tBgYAK2Du17eU9g6hOGWApXnhooKFDhL2g7ZYDBOWYUGYv
c413O3vQt56k1Q1rYSyOswrIF2OR4JbJUNIpD7hwbHonJ6lLLPsgMG8bT9/qN30zzmI1nVmmIhGb
BC1DdYDZGv2HfaAiVKdoyh8iNMqfk6Bt393/qGsPLrLkvE8m4ScQvus9FKFWBoJP5A9zJo2nGK05
+VhpY6m9Qy3VmDau1dXhNGQyReWelGURuJA1NN1YO4mHBooq/YuLVZc8y51Rmr0rusXxt/vTW1s8
FL1k+i8wMoBJXU+v1Ufe3rDNIQ3VFOoUJSUgrGrH3HKIXbux6Q8IRhZFVxQCrwcylcooMK9OPSsp
on/bQg3mcwGFMD+WkKSg5Rlad74/t9UhReanI1VAeXAxt1mdNHly2szDkisLL44Btv13Xyht8xi0
GEnsUlTU6o34YgkDe71WmSFYDEiyt1ai9NArS44sCUPAOTB+NDOo3SPRVKb8UvS+mPeZnqbqqeuR
O72kQ6pYqIHWrWaggacPYedaBdytU101YfRuItj7fP+rrO0w8lLA18KQmCL49UI0rRl0FeK/nl4G
86ccTmPvTnE6PQSZ43y6P9bakaUvBJSIVaBestjNZL9tHmlS6nVwMeu9HIbl8Elt9dh3ZSrxOyeJ
v9v2nJkb467tarBoHCEmeAuwQFKhJQrh0PZ1lzpfIDG3UrRT8FndQv2t7TERAiElLKimyxJXPtat
FJdT5jUoX/l7NfKn3xgty8j6+vl3o1Gm0/1PujY1oflCTQOBpJuCt5UWoIeniE0tZe34ErZznZ7q
ws6H3f2B1vaJODyaKQCyN5gRXjBjTnKy0jZJtdDtlTrqzrY8dc2xCafB3ngxVz8kspEcVVAqYCiv
t2VW9tjBmyDc8nYcTxFSXU/2jC2bG7WRZe3icBz9v/mU+IKL5julrKXxUJ0ALJNVKfeUGO+zw1z4
dEN0IOe/7n/J1anh5iUCOvbksraWZCXawC3Jrym1Ee2fLsR9NUIcddip7Ria+xg83ZZ5nogwlgmp
+JhCZF+wQhZHL0u0IpmQU/NGC/sQQ47zzvXNudlbsz3BzqX/9w64nX/O4qT8QF21/Pf+rNfOPmkI
xViSVTLVxYLiqsTtTsfAkzGTj1y/lZUS7m0bwGQqgVvJjVkhnBlZ5pf7A699bhDGTBxALtfcIvaK
p5hnkuTfswtJPhCso0tt9q1j7mkGN58bEGzzRpCwOlcCLrwmhTLOMmaXy1LrrVbKvDa3hviYOLBV
HyWp7OofUjyHSB7WLQ5TLhJzyVaQuz42N4HAsnEjLL5zlZbGILCg3qxREQiMOLOecCQR6Bw7zb+N
dthobq+BpNvohq1dEDQV6PlDBL/ljMjm1JiT1FBxj5GcxAU8acYn2+Ti+whvJg63StRrABYQXXCq
AD5xbJecqrJBbtlOYuru9aB8McbwQR9Uqu5yNwbvQqtOvtdxHz7GslV/UZMctxZDzT4p3WS83N9h
t5+c95PqGR+dzj8PzPVdpURjYc2ABj3Jbyr8wSXryW6zOIQVhL6lW4IpAbHvjM2H++Pe7mzGfRV1
5rmBrbAIaHrQF1Fv2aGnWX15UlPdjw8cXKPdpVE3i6Uuk414dAWXKsaEw0JjUHBGFveIPI8ITSHk
SKbdJpbbW3N6VimKDp8dSatrl9aSaT2OkdOkx8lPfpImNE7gqvFYbrEGb680fgoJAM7eNA1u+JCW
Bdfd6KzIiysymxniyq9yiOboMatwqTn4ozm2Jwm7ejIEKbN3Rpvo1un+EqxsQn4E0gewNSjZ3kqq
UxrIjYyGvhUTwSKiXbT/5VpnuGXSmAcrwlYAd01Aa2ziyYvMgf+YBkiNk6U0mxo/t9GA0N0UKizo
VgIaFmf0TYetVOcWQdEx9ObRNhGo0EslO1LLQ2bw/rxXBxLwd9E2pSy4uFSLSQa3pAShV4XQbBEa
TqLhmFppvYWr2Rho+WzUam0aVVwxkOZU54giBTrKKEqUGwu5dpZA7aBkJ6DuXCjXX86uZTlJ7DHy
mgSNN5dKlyyfdLS5hmNlQrxHpVCutlxfRbJ4/Siza+CEQqCBY4ey5vWgFa1aKQ/UyAvQAwmfoBCP
/zpKGrwfi3xMT6AqwtHVhrk/5VNlJhtruLp3mQgBgSA1mksRWjUyOkWrKtwd+674Ymnh8K4P28A4
jgH1ITdtQhSzgyI250NMtVZ3lbEfzBzmga38yku5rfb3d9XtE8L3ICLSROeRv8VF+2b7troc+75T
xl48GPmXVJ5rei140h3MjHN0f6y1jYUIOyqmFJm40hZHJWxKpVHmOPFaKEHjM+osKlLhdT06W8Wf
9ZGEWYVwJ70FWkZoQLZhw6wC3Zz2JcjZ9jfGEOVWV2Xt8xErU78DWsA/F7WJOFWbypISwD1q+l4e
w+Kb1Lf/TfNkBRtbZ21KQraYGJaDQCXkeqFSHyG6DJ9nj58xpAdUWjt0xukLNBvIs7U7HpE/TFl4
cICFLJ6bzAQHn6PJ7kVhaE0fnWJIox/oSUWxiyljGb1P7LD34QTKVXfqpTa4tIPpb4nqrD3wb3/F
4oGXtR5rhqyKvbZt5HNvpwgEZgTO+3ao9UcjNdQnkBVdv5FyrQ0rLgdhOASucAnYiGniGl0Zxp4V
DnmyD4JAf0AuR/4HnBVudHOHnMQ7yKvzlqz72kZCUh3MkdDLuekZRN2AS3ylxl4EPv4JMCXxi2ph
HCX05s0tSPnqaNTRX0sQwHEXEasTTtDUhzH20A1LD9U0Op+cqJwo4Y3Rp/uHfm07cbuD2RL4fPpL
1/u26PNKN8okhjcVIuyIUUDZupBA43gXNIGh7hpLA4RbJkkauQE01J2shLr98f6vWJswIiEiISEl
Abd//StqpevmHkKcZ/uIIO3kMVLKlyKLBsvV+gLT2/vDrT1tSDbTu36lki9fGRWKWDukPKElhZ5f
vSF/GTpcEGJEEz+D6Y43hluf3f8NJ+6ON5d4UOmTMmcZ9ramltQHvOQs56WcZ+AVJLfR1iu2dkhe
S0oCNS5inuvhsqa11VopAs/E3CZ9l6my3yD9iM9NdKpjR/pu+dVgHEKpNsvj/Q+7OlNKFAA6eD9u
Smc8g9MILQq4vmEOHzFBEo4qUpnu7RzNx/tjrS4irGT4f4KdcFOYnQawtzVjhZUy7DA7M56qspNd
YPrhPrRG648b2IJuIYPdhpuLusnihpf0aELtTQq8WdfzcR9mZuDspbkLNi74tW9I8E45ncIE78ni
greGFry91MVe01bRJa7rTBRdpCSrdq2qdurGtNY+I6UXkIUgcAFsLY6ek/WZ31WE6yP9J0yaZt34
IU2FdrDtIf4yj9rm27E6wVdAo82TTGR+vT+1hGKoCUjEy7OgP6Z96JQ7KSla5EER59nf3yWrg9FY
Fl01HswlkQ0bgaBAeDH0QlWrswO6h8XkqkiMtAjXIR51f7TVjwmECuM24Wu0RGuaDb71dWSF3kCL
4hlLhfJZAbG5B4UTG7tIjogV/3xEyo8gm4QGPVnv9cdUYOdMcUd+gyRvjuZO+9uo/eQlr7rhoAx9
uPE51yb4Zrjly1SbptQVSDt7BaZV+3weSeOQqDiQH0e/Z6oJv/5meoILZwDRvmlQdiM8e4yKWD7k
FH8ChHs2JhP7u7wzJ9cvjf4vrmrag1SNCRaFGeX156xMP6oUGgteb+bKtCulavqnSVrfORHpaw/3
J7eW7HAEDEGKR9hjWTlQUYYaBioWXqpU8kGl5ncugdk/maHsSK6tNQXC2rLjzlj0/Lg/9No6UvyE
SAzlnbh1sW0wp0tl3L8Sb2q1b6k0yrFrBk3ypCsjnqaBnH69P97am0Stkw/LDUOtdTFekmSNkUsj
9AzLrH5RWm3zfVYk+aE3C+1MOOucHb9W58P9YddOPyUv/hJSuzecacRSYLZZHUDKblQfxoFC1K42
ITHlcSllG2djdTDSDOHRDAd+Kd/WWkXUBHKYglLrGw8GNCfEsPruUFt6Nx7/YmZgUckEAM0AIb7e
qKkc5W1spFjWBFAlED7NXmwppWHUGOHfBBSv+DsgM6D7lwzHbAyyuUdAzBulrprPFi4+P8wyzD+g
MWS47YSLgav2gbrFeF7dpAjuAL4QulvLjug4WlZMSkxCGlf1N72w7fcEsvNpjtBMPWcU1q2N/bIY
UYAnOfPU8TgVJFdLqFVCMOyUUkiFqp3lJ7Wwvyp6E2JmMb8bsjLZiL0Xh+J/R7OIKYRCG6DsxdOb
xBLIE6PNnk15wHc2QJFZdSccePxDqQT1roGs9ThXptZt7NTbgWHXsWkoznLUoDFdb54q9NMo0cfs
OfbD6TGIi88dC9tAsvGVc5SMhB1lOv5Zs5nZUpmkjw5shAVFj+l60AzOqm/kQf4c2PYE2DDVnOaY
RvrIO2L4Gu5/Q1NsvI5rEwWghzQVchtAfxcT7avAV2OOyjO3vXLU0sY5yxq2WwHWax+ayUx3iM9v
Dbq4B14nilYMbHKSKsLFxaBB2E/Qhsr8uZq05tBHs6IfgqCbn2PwJls8bp2v9qZgRp2Xhoqm00Pm
aGJ2sLgHmiryAbMYziFQQNQI4XQfOnAmj1sZ//JoMJADUpvWArUozuJiVpWm+GmfNc4h9FFs8Sdd
/4gXee8Kk69La7fFxku8Oh7xoRByNshLF+MNsapIQ2k5h7gorWOTszNzMsEDsKFxB4V8Y7jlor1O
T8QZorZATWqxOxVuUDuUVOeQ2mX1PZLa6lC2ZnSiUL3F8l9ZMvBxzAs3FMLEZQFXaQzomLWOXUJW
GPsiUNtdrrZ/yG1hY9Capa0pypggHZc9VaMaYl/LR+cwYmDuBnphHvQQSwVVybOjKaHmVcCTPyHC
o25corfzY2TxMiFWwWu/FN3ErTBTfbN3Dn2sOUdTGTo8/IItntLWKIuNrwYOKI2udQ7cY8oTHT7z
GJo4Ddx/Zm93oZiL2H/kmIAYxLZ5k7ong6KVuVY7B5RghdnioFMjQU7ANtr/4ew6luTk1egTUUVG
bIFOw0SPPQ4byukXIkoCCaSnvwevPD1d0+W7tmvUKH7hBLVj85Rm74936as2VBPqIFsD71xaBpw6
IUNY5u0mmzR7ZpE/o5zo798f5dJXbYjiCA0rmA+cj+JWLpdzT8lOWhIfW1D56kz6Q4IOf2AQywP9
8q/fBQsggPiBfvM2t7tznIub2Eqts9furSbj3RwbcQfWdVO8/11vDjFiE5hhQP8GVxW2/Nlq0daL
56CFGZawvsjdGG/oKodmB8TRNSWcN45om+MXrlu8ZlAogTLa2f5zYu44kw9PoYmK5lOHvuwhSpVj
897zk29hr+ZH3P9sF0ykrrN5jKqHOZ7i37SfFNyIIL0aXtmr54/d9ovAxwB2DHMMUfezr+e2g91A
tbT7tJ76Ux9Mw82KKK1AwwWa8rH1bgw0vq+UDy5N+d+Dblvt7wPC6Cg5FGn2ULOV+9mTVVE5IBTo
Bp7d/7666BUgh4doyaZe/nqoSGJ2nRpDhfXIoHoD41P4cs9mQP25Ga7pDV36sAgP3uYBg3bqudak
qlrlBKqD9cfEQOhGbkJi1D7JFO8B0xfXZBDfHEks3pYIblL16MCc66NrWI6YuR/aPejQ7N6FUhi4
SVB9aaD3sO+b5B/BS962WQAjwpdBdhFP7HYR/bVuQEFUOvTxCphQ+JAnXdYdlDyGQlBEZe+v21ma
uw0F6gKoNAjBNrjU2Unx69CnQ6qrXTgklHzSYOv2x6itR3kKOzSS8w7WI76CWXoE4x8tFniRvf8L
LqwlUrINoIr9g1bmWaDtenNAk0Y5O79aol+VjBuvWPuAP1YRG8crl9CFlUTpDp/pAg4LyNtZCcGl
Fnyk2UUk0Y4rIDUDg+XOnGx4+0YtSwqxMmn5FVDl2znGwUDmiQAG0GbQ3F4v59C1UCUiG8Jg6ZPc
7+1c8MVXewsyziP2rCpmKmuIl3B65XPPR96kWf6ckq1PCQ7/WZw2VzGcooCsKXuYO9jD5irxjaXB
dA+WGPh88L2c0jz2e1k2bQ3RxH9b2a3hjpxvyw7BlQT64vV3yyahSQWr0NLtCZE5TCjFT7iaBDuN
Ru6V+3X7W3+H2n/GAuwYLu1olyArfT0WA4IDZYxal3TSfr2TGmIlkBI24tQFzJ+LVLRN84HEdDnN
zUCTW4QMKT28/8Hnlzx+BPBTQMnhAkSqeh6nBrXTtW3aLCV4FeOxSn36lDaGfGj4lD4BijLvo95P
P7w/6PmWxkjg2SN/2zbXxtN5/eUzfo1NOMBLtQBC9DfY4Sgf7VOQq+ad03h2/j7gGqn/rcCPGtzr
Ubdf9dcVRdo68KHUvJSLbGz74tmki4oF8MrocxiDTZwjrV4+vv+l5zfFNiZAK1BK2PrSSFRfj+k6
Y6T9qTPl4EyW7KBupHUBb7TWywiblmsGChcmFmAZRHt/jMaQ7b8eTnNUUYclNSU82OKDjmb6qQ3x
bmvj1zxXpmHXQqS3+wegazQvIJwYIxo7v4wdz00FqZktPYubIou8GfgwMc3eyaWuEx81noP7GWIE
V7oa59CKbTURkAHfiaQHyKxzdAE8E2RUMbOUM/WcT0RWSmWsZ4lXSDs8+kQkILQBivhYTVXc7GVY
e58qB5oxJ0AV52uWlG9vLURuuDk8SKuj8HpOWkh1OI+DrtdSNIp+BR2Z3rSj+1sto/OMQ5U8QPW4
+YDn6lpN6+0lsoWMW48TyjGbRczrFbeN6ifhiKWs1mHd+yygBQVy+gUYNe92qOvmaUE3/S6s7PTg
eDEUxd7f4Bc/HIBeiOvhKoOaxevxKw2YcpRgGVDX0s/QmE8lpHM11DOgqBHbvKasexGB6H4DvTi+
vD/4hc2HxiCaFIjQgaw/F9iqIZepqhUf39XW2cGApr2T6eqDZW70XCzRPMEI0JVXUvuLoyKJ2+SB
Noz92RuxQhUJAhPJUtZjzXYmTEyZwJCg8N2WS5TZ5+GAO/OaB9g5LnDb8NDr3rStw+2JelPy9tw6
muGkCCAENPvNRroDbouNuRfX6WNfrWynx5XuozZ6cLbIz4MV3eH/mHCgFfBkIY9FYvR6tdF8w60J
7fvSqSv9PYWmVl27NWr9aCp+qGomPsxOne7fH3QLHV+/k/hwwLi3PGRz3jkbFKIvs/VmsuLBl/HB
gfQHzyDHWf16f5hLy4qwEo1fCB9ges+WFUz4TXi6gyr3tErcXomBBJ3ruDxffZbQPJha78HAY5hf
iQMuvBFbOZFs9xkUg8+PcGi6tWpZj12ccL6v+rl6XIT8OEz9cGXnXjqsGCeGeg/KtcAxvl4+pIiu
8ie9lhwOKh8nYcwnf2zJ0aGdv+yTxKgH6ssUuRdIylcu7AtfibceJDko4eGqPF/FysLjEjVbU/qQ
ZM9wgJbS180obwLredf8xS/ciqjO4kIAlwI1q+TsqQ/qjljKJlN6UvvIQXhQ1OHsn5BiA8TE+l++
S4L/4rX5GAYN//nPG+lPERzC4hC+g+bp61mOkcRb7SW2DHVlqj1iSjDYMsZFRfPVqLS+HTRTbpEA
SntNweTCCkPLF9Ab9MY2e6yzyEoFDeiP7YrnGC41TgYrudrehtYw4KUJaguygfG0OzuuyBqmh2sM
1z+uSWdnFdciqJ/IquFyej7xKmyrpZMOVjklGiMNaeQUNAA3+W7wmR3yxTHdWOcCfZghh6QadU+D
9RpeoAAR+xC6bWqxCzf1+W/u0DFRtqwbC+UviauvPF0X7hXi49ChNwsW+JsIwm5qiyzw19KVi/lC
wirME1c0/9hR3+5tdIDBVApw7hAHnm0HHXVz5NW9KVFaaJKdZ91+FwZQFQA7pG+Gwxop90r2dmH7
g4Ky2cejfYjEfNslf0W6EDXmTeMbW6YoC8GYUWp9b5vEvR+ga/0wzx4d4IaQBOLU1vHynUkXPiLv
H4ILxx09UkiVAAaCCsR5HyEEy9+Zo8bFT9DgL7mtYh8rmAIKaAXqrvvHqtE2x7g5EfcC9QW3vLMn
ogHpEPji3i27eDR3PFDwjTabFOZpoH1/De514aVAvrbpovwZ7dw6DKYMrKsg5VaSgC6HhoTrBwYV
4xc3UO5xJavOVNqaK9nLpTWFFCFCbOAU0Qw+u9LwYq6j19du2cAzI59kGt5M3NSZx/1+B7AdJAoB
dX5yCOMPVSDolUf40jdD1GfzvvpTvD4bvl6SGtBhzytRhEx+9somt+gM1Tcd97wxR4Rdj0VsNq+N
9/fR9nfPLxSEGjg8KEa8LfQSx69pK7VXxjxYKgblCNupe4mXGvoDFXHmMPd5wqr/3h/20j0KFS28
HrgY8FKeHdo1cAfmOziYtdMGBVRvgmdiXJl7DthjEDRvdnJFdzHo1u4KyedSnIfWGw4tGowo2J93
cSMX3Y5mmWypUb5iudqOzoS6gPSSj13aqiZrNMjoX2eoOtW36NYDQtmCUQ99w8r7ZwOy7QyjEYiW
DzyqoHl0Vn0KhxAHSHNb1oOEn2YLFzJQnerMuHwpzCLnbHG1PEARMz2pBkIs1Ri62RTU15BClxI+
AAE3YcWtHg3I3OtLDdr7tCERfsngaPHdqJh/X9vVyaeJsiMza1AkTjwC56IkquiWmfEmnVFG8RaK
E/n+9rhwGoATRKINGAMkHs9RrjVewIYsPtYIWmTHCJW5HW4buxTQnOT3fuuClT8MtbhyCC/sSoBe
cMv9QQ2+BYXX8Tigu25KkzqTCxLzaHTeorJDd2NMhggq4hMMDUm18qIJPVQNr3z3hVsdNUj0eNCM
hqzQebYfOKjcKYgwlrVxwz2vrMgkAWOV9In377Hq5lyCdjcE2WAIeXYCw3GVGq0/vGEw9y3N1IDq
hhPJswUX3p0/wco0m0zT9pCUCAJxeH+BL55CYApwDBHEoa119oQ6wxhOjuthhT3Nch2a6N7z2nbM
CKzlb1ZnFAWoD/wh6kOk2Ctq61kkRnDR3v8dlyZ8c1ZFvgcUGTBdrzd9547Ci6Zt04ceXPYGwwrK
jQ+DeuZc+eQL4RBKOSimbMLjiIr810MFcKJR4GG5JZIt/0nE3bTzmec9vf9BF56xV6Oc3SdUSMAy
Zowyx533eV676suQ+GTvSQI1SE+R52SouhNQXbIIYMrx+f3hzw8ueMfYoviDf2SjcFG//khEgixa
iTVlK6v0jiSd+NKKtfnsmp41eEn8dMig4xxeiU/OvxoGVzD8QWcEaQXsNs6bPz16PtKH3mcJ4KYF
Eh5InTQLmDCHtp+5KkzMOAqtXDyLmWhZdC2qX1foOOdbafsNW/gJigey6Td3VuotU2paLykNaTSI
FeiZhoUnG6A8unZK/hHkhdgT3UwCmSKgBlDJP881uxQS1WANJiVFxP+p7xuR91PVl7FNlycDZ1dQ
98g1efnzaOHPoKjyYq6xzPH5vUyJang4DKRsgT/KU04M8GTznDyPYSvvoQSaTLt/3VAgW0NnGBhu
LC+C/dcbSvAJS1dzUpoKJG9XzeqpXl1ZRsqZWCGdaXyGf8Bgr7wEb/cxhv1DD0XJDe6gZ8O2Khqj
sKtJSRs/OnmBgq02YtD0SdXKL/rBJLmpkvXadXR+R2B+N7DV1hbe/BDOQTRj0MVQq0+xh3isIHOT
1Gla9HEIs5z3p/XCZsVAaA8AjA9fgvM8NpSqmikExss+QQEGcu1qL6rIP/UgOl+5Ei4OBXAELgXY
g7yRmZpGEbJ0aUgZWVXfTTLywYgTPF98Ol7ZLJeGwnuGxBjdQwJi5+vNMoFWloBpmZZcReLOc7tl
DxhU9HnRyTWLtwsnAd+y9X83fAQaPK+HQlKYQly/T0vlUP0gbYLjB9nvcqlo/TjxNT29v2CXdgZU
R4BVR3V5Q4G8Hm/1RqjKJdIrG9bOoBrY9mfl1/rKBF7a9oBRoumLAtSGwH09CphCgJkgqitJMsJS
3PTTBKRJMkcnDvpwdQiiajjogJFr8IxtZf5OQ7aNv4n/bXiTP2W61wMn1QQ8qmqDkvuzZzMYKJqb
EF5nxylyvCoHANE/9LFrbhWsup28ivqrqNnz4O/PT4BREphq0A56A3kZB+ydlMZ+uSgRgpsWJmMh
u7Hby37V0JmKO44ooWFdZv0O/aX31/fSzCeb2CIKpIBdn9ORF1wHIgxpUCb1BJ/AlcujHnBAmFPL
Z8Mckk1wAr6S/F3aVNvNun00+P/n5wXYGwflrNorAwjVFwxtux9sHsXX9z/tTayHmYXnF0rL0Yaa
RdD3enHdYSQ1gPp+OQxpczOgSbOL5wmOas7s79BjTwBtc/i9oHBh72Zjx2Ji6TXp5gsTDDfEEFOM
PQY9qu3u+Ktm40cQSrN96pVrFOqQ7uCfPYU5JFN6L+/XYG3nnUb/ivo5OHY4I/n7k3Bhd8EiHHVh
NL+j+A3JiwVa6Xhyw1ItlN6xnngf6Tgn+xoCWXNu7Nr/DpLBKQhR16rSF64q1BS24j5uxW0hXn85
3pNxMq0IS8ZAUThCIE9F+QRWz5dgWiNe78S8uD69cpVcuIshQIM1BzYGw5Iz9E9FReouUEYqVwiD
7arITh/ArCCgXgfx8f25vXB5II9BLrNRTbfi++sPhIAD5QvnfukEzTDuZ+kvcaEl5WEEgC0EMfMa
CUX0sITOwJ4FnKBPw8JT/u+nCYolWFxMNRb6fJ5hXSERHaU+vJHTLs1mFnY7kvDQXtlKF9YTEh1Y
SdieQtr+/DgRs/hkCllQziyl/40oSMnMRmLa0Yksmar1NQrzhaOz0QlQ8kQ7Dh9wtoEsgSLT6A9B
qRfXfu+WFm3AyT4xzckB6OLl1jZpf6Ucd+kjcV5cPOPbwOd4p9DXCq7AdVB2Ewy1yaJD4I2AifUi
Fe6QGF8DgV8cDw1e7CAk4Kh/vN5D0HFD9KohzsqakBVJFa6gf8khh/Rnd0AAo07v79kL9wGKGyAo
YzhUktPt9/x1HbV4CRpleVx2lfYhpIOacbp+rWtD1A6u095Kj9WUotkLufvaWfcLtDqvgTwvXMyo
+gNflYLHu0mnbQv/14+A/MnI67mLSyJCwnnu9V7NPy29ShBiSCbc26hptPZ3c9oMzUcAR6AdmE/+
aFTWVWt7Lfx9OylIm2A6huQGld83gpprCl8PM4q4HFBh73Z0nNRN20Q6p0HYPrXQfXoiU5u+kGD4
P55/jA14NxpKqIi8Ja8oC1ISNle5dFavOd4S6ExSNbZJ7rgj17cLmZnOUX7zaDYB6/77/Q3x9r7E
Zof8Dl4m9L2hG/Z6Law/jx5zqrCEt/kYZnbol4Pubdxkwg26K1fV2xtzG2xTtwQQFniK7cf8vfCN
j5cwHKIyGZjZkaYe9q2ok2OwTM8IQKqXFH5OD0NQDwerdDNcucEuDo85RrkTnB8QdF8PzxTjEeyc
whLjmVsg0tBJ66Pqw1J7UJcwFb+vFeCwxZJ0fM3CCRnwlXDr4mxDFnmbBdzU5+iWFFplSWITPMdR
3380bvdh8pfxxNb12kG/NBLorIh8AF1B9H520KUdGxHXJCwdUR/hHVH9pCx096Fe63+s6AEfsiEm
IHkJuxOs7NkVhudWDFAwigBVSSf+CJ0naHftgRro18e+VnCHLOBPnH4BntOlpYXq78u/b+HNFQiP
H0wg35iRsaBtukjEUdnaJShlN60f3FqorBZwknp/qLeR69bwA6IbPZPN6G779782cGvaQI06jUqH
QnUtB7Mc0G0aB8Pn98d5+yxAahMVHdTF8aq/edMtrDF4yEVSIl+u9x5Zn6ACreusrdwgGyt7rZB1
abegdgaZA1x/qPCcHUzK8RYKhfGqUJs1m6YA2dC8DMMx1gO/smHevuv4ONCQtyIAHqHzzqkjeCKQ
5iTlSLr4BfT4RZYpfFz6X4asofzuL1BKz2Q1j+GV1+/StOKCgeTj1khHqf/18pFZLZHbVnEpXbTM
MxI5JOdjFOVO3zVt5o3tj39fR4RKuF/RKsUZ2V6ev/aLDIRPRkriEtJIfD6SLuhkFs4dfdCyT5cd
6FLXamWXZhfAGmwfhN2AM50tpRaaBNo4MSJ+Lh6FHvSxTkT8EHHVHS2j7pR3hA3X6oKX3lDcZ4iH
A0QVbyxqcG+2EF/EDkpkyPMZqEgkrLLtbhvGm8KLZmN2C9Rvnlfl/qPVBJ5tVESAjYRPCEI3PKav
Z9kf4QnGakbKoXJUXtvO2bG+ZvtFuHDsgxvilW104bSAPkGgg7Dp8L4J/JXvjpPnYjwUdaMTAHrk
FjpQ/bclIN6V6u6FHYvds2kSbjP7prqbrEhiQ2FQmYt5sIMrHoQYK1BCbOdpsIuSa8Sii+Oh8ojw
DOpmaEm9nspGd1WcVChADrMWYEI76b2Ne/7Duma671t9DRZ+aSpRS4YWWgBGDqhur8djiYYvt2Ni
ACyHoZjWGa9xA+DnGhjnGrz/TasR4d0msLjF9qDTQWX79WDN0POpS2laQjY92s89cz72pIHd6yDM
vomkzEMnaHHLJkYXHpRGaZZUkfcZRdngCmzq7XHBT9k6fpsWFNovZxdDzBBjow+S4rmCoC7IR/Xn
wUSe3lk2d6fYM8FLGAo67qHSMHx//1I6V1bewlyQuoDChyUFMKbB2SvmS0J9GN2mZWd9FxTbYZiy
JUmn75PLdJetYa9PYdqrnVONjsqiMYF3YZTOYVeYUJPPA9yFHhKHXDvHuKbO9h803RAMIzXZzhZ6
Vuf5EBWct6N0oILp+QAIjVHbBjnKY/Oc1y3tgyzuK7crtDHJk4yQ6GezNCu6hwpGfNCxWuRQRE6q
PsHKOAp2qgYOIE8Dhbwq6MZIFrEH4akKCiLRzkIMK8jXNYQFMASw1gK8E2Nftj7P0eOd4+RLVDWB
yaGD6q9z3jQppHLyPvQ7T+UrZKuoyhbbe43N9aRZdd9Yd2g/o9sl9Xfq+oLthxgxwhH8laaeMt7E
UfXiKF/Oflb1QbJCkKZzDIXvD5Fy+a3HbZKPsdGLE0PptV+Wj2EoKbtb4Tet9jUMp92vKC2M5oGz
cWCngIdO+iVa6oQcK9egiZhNeAI8naVCV9NhBDcQdle+pWl/w2WnIYvd0JieYpeHcKzRpPIeIyKA
eG250jyvGV1jm0XgZXFoFLqYIdu29rdirulU5oW24ScjfXC3UkMkO0x0Ef2tIVyHDzWFhUAJF+eQ
Hfxw6giEqX3ofWWgOvdHwVO3Ow1gnK6fAM1Y+3zwOlnt/NTEIeQDpWmPjKDUuwtguWEy6EtE0d6R
U0V2MHPw+hztHyrgCUP96WlRnm9/QbLID+6cJYJhNGjAHfy80sj08t5ZQa3LNEE/8lHFcW1/RY5s
2Z7AJKW+mxWcGvZr67jzU0KHzh7aGIrQBaj8G5vK60EiKIFu03Q9Af5q01x23Uq+wANyXH+jrb16
0HiPkRnedDE0h3/CkmEYebHMi2HRbgHfOsxHATvaKfMCK7ouI/VA6z4DOitQfr6ix7ZpMo/gbH3y
FYT04AldOfN4l3aGVwWcymY2Z10wUqeBNhK0tG5tPKC95ozrvBx9kIbw32zHRs5ydITimt1Vdk7k
HXNAQYOFamyCziuYGDx7XNHPgumzBB7UuafB1nDPg7mNaZ3zpY/FZzOuXnfTrHFY7YegA+BvZ5XT
0GO0Qn5D7BBLS+ipoMxK5iXzjFjqBRxhC2Rd0Usc0j4bporHN0OagExs0SQZT5Dcn9JHj7OgiXNP
wbL3XleUTr9oZVuWQ02kmbxdHfdqmnKYcQP0E6YibqHvXDm4mNJlwRTn6EvUkHj2xhr9ukJF1ht2
UWNXuxscIFKzVTlp8t2B/tGGT/TGO6lNM2aV185pttGN+pd2cla1mzmH0k6KPBcF7l7y9gU1GeJA
sL2a+d4KNPf8PPDr2L9P0OK0RaWn0L9VUSyikyEJUqmiGwEgOfim6sW3qkeT4GboY2Kfl06Ltc4d
Mykvaxbb0l+cSQVYj+tVLEU82wjXurnvuPF0AP1+AOrJSUb45Vhr3Qp3FVGUHxtXJOoEaljT3a3u
5JvHKTLTtADtSqu0XCWNbNaPTRL+akcfZuWZ2yy6yViQOhscVSdu9asKe8d8D/jI5Qu0Rld+IyGk
2H6gjEJBBlQcCnUvVJ1C1N0hOJaJ1IbpYyVd5d7UYFTasnHiyfdP9WiSimfTiOZB4dMZmh77PoqB
l4Bcch9/qwPh0J9MaRkBIYTW5a72VaMOLeeu2PtK+/QGiyv5Tw6pCXkHd1/HuFkcti7OAlSX6uWH
okNr96CGkabLPBVpfaQLBCnwzJDZ+4n6vktpBnlJ13xwKon/FBBWtUfpGyjqtajW0Qc+CaXvvVo4
+uTyqV9fsEGSOA+WVag8luHEDzr2VnGsfe3WRzPzbbsPctU/zAj9EFvKmaL1FOvOa07zPC5wzjWM
a1xS3EFDyKeSed81AAzTqSFiUPt1dqv1+8DxoOQEYCSoucYj2UQ3Ayo3aeyFk2l6sekYQli4EiGY
Gy6tQ/cbaKE8uhlqY8y871bIW32B6hTkHxaCR8Hb49np1SHlccon2HsB0rmrQbiYk5zbphnzploW
fsQbKMRHCGOM0xcg5Vwz7mIFHeVvq8H2wWOxTkOCJAf4Jf7gewwWGy0BBO0+iWvUNkG/h2g5+r7r
kOYQL43HU+8q5pwwdhI/28Us7FNNcapPLjLU9cgdnwFiHkWjYVkXpuxWz3E1IzOdSPc9ip14KRX6
IJtE79ya6AUdgLb7Yjq+xD78a3Fmjn0EqMKIR7OdvEMrIqOWzKCmHR8UID/zB9SYw7FAxD6iNil5
xGOeAaaGbCUVAAo+GtS1h93QEAAPsj7qRwKn05HBnokjir4TDZzId60mTjBnQCxTVvSgXDv54JB4
Utm8IgzNFIRFxmNtlMRjIQDfzbG2PiQ4ehbGRwrvEptt3itpmQ7uWO9a6JzVX6N4TM1NEK8yXHZr
0CfLDYDvJP2qJu2wD1SnvoLc6qRkcJQyqdJsnWYwirJOxNwXhYtzCrN4OFN8Ui4Qw7fKhpVz0HZg
rN4BMcwSDmXKmNnv7bTw7r9JChe/cESlO32EEY2wL2NTh22Tc2TMNjdhD6+5fA1nrClc09L1wc5p
YPZwPkF36UfgWC3CHO/kWj1XkC3Yw3hFzICXTWt9GMBL9O8pM/VYoncGgmsBzkcFZSBvm5EOCMpf
uJWGdTePfVdA1wCkTONbKFUP1nbisREOlsos8ErMAa9xo8zhafRfV7fsOZGy1ni5YcB0o5SeEJ/R
VZXtaqqfgk3owjvw6RM7UycOz+F+HH2NGkLYPecDaQ/dRORwUEOLANyFBgZ4zlAN2oPYCSNBxSsf
9VBYvqb4rcob7hdZRQlGA9z5YMap8jKuZ/2LEQU1aUIo+yaDir7IwLiANdJEe3vWq+45CGgVPayd
XZodQCAKqjrt7I7pAWSXsN0rkwh1u7a9pEfPUUBuCoZn9KbvhuV5DYJqfRSCOOnXamg9loEzHH8I
UUB2PjhQr1x+ih52HN7o6SBH2Fc9GhthOddAR17pur361YIA1+ZdyMPnaR6DR1gu2zBLBz8VJVQL
28JsRKCTO7pQ5uDJOjdF780xImFocSK0gyXlmhtqvPGA25ZGR+5Pawgb2mB65ugCMDwKmKbfcgyF
zBMPerYFiStFizHk9XOlsSFzL3H6ZzYK/qslZK4OfqpG8832SdD9Mha6orlJ2hi7ueaeuxYQHIVH
UL2gc/kNAaZKn5xWjMvL7EPTDshduvZHC9kciHP2TtPfIk7iqGRPLYIZicdcIF6vRPKE5425Nwua
k2GREhOqDALCxN0zbFfbZwFtkv8qYLeQnKVIDw8U2BV+EA2i5XwxY9UCE6BD9ehLtBBvlceX5Uvo
oG2V8VEtww6GFzQ9tiOaBgiiLKWHRsU0iArR+zG2TxSsyW4O6wRWXQaWQKmHa/BWa+WygxdSJ2YI
79J4zJSO3A9d262/G3fodRHhl3xsAyedd3jCQj+LidbmwVbGS5FFhQgT4PNuTcoKC3EDnkedEG3R
Gg1FfbSX+7pohAena4fQhB9H8MvTr3g++2jX4JVyDmimrbbKrOtKp1hGEMLQqyb9cGgDMlX3tWwD
+rlNZDLsFu5OwaFZQnfMTR1Fcg/VGrbcTUYqdJT4MI3fUTVR3c5JWjxxNMB19lU0dvRPGwaQgaSw
rOmRBkswfg5CHR/gFy0B/ekDo/qsb9e23qVLzJZHZBbJUiBmJA2gmsKzJ5+DOIpsESLNbVW6I2ko
jnXQJDe4QQB1zSJJZJw3rVB7Cii/LuIl7Tlm1J/R+/bXvirg4LMkOah2tThYELXmLCS07T+P0g30
vncDbotErcoULRkr+OvA6MY9rfCqi3d+J6EY2vAWdMSgjaj5aBeZuPDR60aTDyO0x10cIYRY9Ii8
yqzzR4sqKoAUQGinC6C9kzf3KnOamHasjKo18cSjowM8tUsOf0bPR2E+Rj+i08S9SebOC4tKiIms
SIlrmiCABe38VljtQY8LVxH0BsOV/2ZzGwgQBn1j7uIeAvj3yJ2H8EeNFe0LBXcB7DftzcjhaIih
pnQAzNRbVfxsKqBPi0YpJEEr5Le+EIDkcfakE3wxYcDWkyeqDs0av16Ck0fVLG+4H1C4vhHTDhlz
p/QZGovRJxiNm28RYlk3W4WGjOWgDCfgpnim2+EUBzJvY0PJd7jUuU3uKPRcwEjtLNTLeRucAtuF
Tz3yLRRKJi8VJzM4MCUT3hDEGYRDDCm4HKc5Y6sDgdOKpGtfOKtZST7yUT+o1gNMyKtXIBu6pvLn
sh1Dg/sAFLGsQX2yKYwXyDobNyvh48paGuT1yMMvqHikbD8yMgc57fkgcgFpHb5rLAeGKyB1EsIm
t62HbCB9bGAg2OOZsz14stM0uHEW+jP5L9UT/TrUEDDPkrCO/3NlSn/ENrF9vjSQogpSyT38U2Xu
ImdDJrhdpBPEHGnj7Hga0i7zOY2+LGgI/1evutd5DV8Qk8ep7r+18I1H6sRwDRQAjY/IfngzVCfb
uApusyMQxH7QsQiIT1RUijlkiPbhRh96WQCthR/R6iwia9FkXjMBhYuPsURykjF/jZvd2naJA4Rc
0rX5AvYoOLeLannhOPPk4C5N1NOw9DLNK1Qxbh0Nub1M98qbdiI0FFrsCDKdLJjMJi0emkrloy97
lvVWDV7OkJzU+TLKNMmg6Fg/DKtrZBZD+tAeNHKQh7itN8h5Fa16D3I9jLIRF8y38NcC+3YNlf0C
IjDyvqUSFtUBsUJSm0Im5KPym3HMlyRsfyI9G8ESdqSRx3U7e7canh5e7gnGYMCmUzCJUzN5jySw
/+PovJbjxrEw/ESsYg63DB2UZVmy7BuW7ZHBDIIEE55+v96bra3yjKfVIoFz/tgSj2An64vl++2S
18dBpfuAXOphI43mEdtEN2YJByQxiWIe/7lzE9pFSSHVSLSSJc+654zOUUs1cxbRNsBluZPnmnaC
tTi19gTm1CQDKa5zOLn/rJpi58yZiVHJeMq6KVtJlf3m88mcAq2XqAptH7vJq/ogUq8FtIjStl76
7+Pg7lsa7yO3QzUz0OcirJ2/vWfva75Ix2nyBuCRzyKakKsZIdXL4u30cw2hVf2Wrh5abL2tbaUs
tKjdg6XbciZKLU6G5eQRqRUoKIG6AQvdjuOhILwqXMmFbbGMxJEOf2ySJVvHYhfsvaH+gCcfgtQL
jOdyOhtvJyvPRl+5NUgDy30mqiyZNb/gZo4ZcGJTsRM4XrOUfMe3Cc6ls6DKpQ7/i6ybRbV3jzpz
20jRCXLw3tjOR1vN8W2zDf6MdeP82tt4y5PpIFbHLofmaVkBWzhNyvi7EsdUnyYv5MKtUPyoVKG7
AQORxvskHtXpsFIEI2s52MGF12zwOCiV06fzNu9e2njKj/LBNYfg7976gnCmEZe/R1JdinCp2nLH
CNnx7XBNpPPuOCU+uN7H0zscITNoRMfFTVAfbmmp2hUfqnBWlUZj4woCBGXf584Q209hPWuby9km
jhLJdOJmImyS/3xP1njZOPg+a7cK6jQsIzIXo2mVr8w/moBsjz7R9AhpQU5dpoHtFfFiiUDg4GMp
3lwFsuJ15Jbqw2LoGUe1ZVHd7f5zWKLo5Rtx3BPufhAup7eDMg/qof7DxODivFGL9d8m5zYo9m4K
3wYu5T6TSzWyX9tx9c9utNQF8NPxq3flIvN+YWtLdYUzLTO0rcxvCJdF/1xFep+fpO2pu2gN67e6
meIllZXTPC5c0sPJxMh87zqt+JDDEjkSdmEpx0IMfUmx56abrNnHLmC492Aefeb4SwuYGGVEvOPD
wxAelinPlpFZDyBRnZCzdfLkgzsdJ/BDlhZJ1WtKc6jhXpdrWWU+AdU6EwEe3oLhYmruO3DmurBh
VJLv9mpKcM1w61gUCX4+NquOC0XeJTv/qPu2cBe7eQ1ry7evLm/MlmGMHZa/nWWjjJbd5C8PjgLi
v5YLHoRLWRtqSRNmgTGnZHd6Gz3TALuQ0oTIYnAVqDBbss7UMUfs6KPrPx6w6U66D2Q8oLUOA/cs
9pn2iWNdKv4RHfniyiyy21ncW2ZPbY+EjAzCFK7JGahruow7CXFZXAf4dHTl86fdsq0j/Ubb0T9a
lhl0vvo+b7BLqZZ9sRtEgPU0hu2Z8PWmgQZBc5RhebSTjI18rVMI9mo+92oZWL+SaQs+o6CJ1lM0
gwdlnV6aPgUO1frvWO8BhILF7pk1Io76fIgDMjRTEw91zANgS+cGB/9/aFrMd8NO077Gxt0+kK/V
YzaOIf+pQVO88Vg1oOvnQSzWmwbhdVM19VMNA7XKSGarsRzMWLIM//nuyAU3kP7Sp6pOWIEHurV5
75H2WMXGVrRnxp3d65hopc4DsosPgeayz1aBnVu5gTSnMlimj6lNWp0ePGlN3rHv9WSPQOgU3PRA
hp6cq6jwoz567mmY4QWuNm2f2rDjtOO4H4soqa02g1o4vrnKij9tYcXNXSzM4ry4SvXMNy7DW4E7
eZ5SbhXlPd5QW0Xl4GHMNUKQ9a3GszHn21whGW17XsqTY1YCznmlly1LKnbfKyaU8kXZWqhiGQPn
G3duIvKyt4fPeVsClZpbbMt9TeeoXwy+YvVJNs/71oGW1ulIJ/GfNqKjg8YcDgEM1MsIHFEL/lCM
letlS+irKw2PZsmE3y//+N1bX8uSDGPaMg/8I++S5WaQjelSe/J3uAgl6ltuFBzCKWk60RS6XRNR
NMMm46yL5u6v9Mw4FyOJJ9y/5lifpA68P/5t8Ulnw/pwZhnoBURxJ++GmF07P+LKLfNtXJefdS/D
3yF84L/SqeVvkVgkApalNTmpbXx3L7hcmKqauQcMm3sCWR5aOp4KSglnmbfgAfzMbHXpGLTHc7fO
U5/p5ghe+d1GBy+zP3z4KpItiSfVLdm2WoOPnmXHyeLRLD7jaxgtGZ+tlyfRDiu44RxzfZWEdAyp
9E21Fwsn9OPtrXwnAKucshi3WV+UUBnmFAL0vKk9uqUkBNv7RG/Rntdtb9TlcPflDR3LUOX+pM2L
mrnhiniQi7mvAYWPgjWLX1dNgEOS9asFFeTSyCf42le/yUKSEKZMl8rbshGIZCgm2oN0miwoydJg
7ypWNSKR+Z6rIawzo33z1C83uVfP7LvzS20SBVQw11EeTSrOm24ldCckgPEEluCKk2/P+1+HOz0s
xNGL60pMWJsPO+QIxNxMJs5WVqAfjS+r0+IPfIMDubUylaqu3hYZgqnz7A6f0tl3ZqUt3NqsJ+Rx
TPUihxejaqVyUsSbd6h2u85guc1XubIY5aLrpiAb2zp+26VS0VkZVf5KpNXdbdaklwcR+tW1Dqo5
ZLx3tvcm2LSbNSgrdqglPRw5viL6vnVdNdfWqCg5xSWR0FkAc2Sx2enqDqxl02kAdXunfDTiqTuZ
actWe67uUSG1U9aFbjnmLRfNHduwInEgmjyd9zMtM9l0IDjJ1DRWN9QtkTYeAnBNINRVQuW24lZL
oox4nwlqUkUA78Q8xiTW5K2w9BvztFzT1aNBM92q1sXwjeX8n1fGWIRbV5pHfnBTPQaBVW139bGy
6rt9IH7H5DBZ6bQCQme3IuBHKrIbzm5Kun+ORwyCHtc7VWuN6pZPMx1WmR59rMpsAZs4TgLz3Ie9
4/G0YeV+llVovfvCLn/TVDDHzD0tWPVhEoy6wK9tikNY2neTJyTFl04V3HvMpGvm+cfwbiZR/ts5
gY+UJbp99vGReim4v1zSnaBVJxO2Y/1sdotU9TZhBcyQUZumsOhjg9/z5O6mfTnEXdYv1k2g17rA
T+2YkHG0hjyI+bbiIix8bWpGvWMMwjRcRtJ5ZCKiOsdCvsx57MWQiazGvB97M20wI1Yw9CmWJ7Xm
2xSwC9hTdXh3waIsJ1uXGYRo9NfhJaK3C8ftrmkTI0as/6/ZkwFNUtnvn9E6buJ0BIm15uBFa3m1
xDS4Txbi0e4kQsBerus6eiAYe3OBcPr601nIMGTwdWUPWsCeSKODOtaT43cO1q7Q5qYcV4d3I1KH
Yu489vqHN/L4naKq0iqVZqi+YhUb4ssdXfPXiqjycwu6lH+/d7f4UrPRxKclqEDQdqf2zolfddXZ
6iAXztM4jOuTxk0ape6wAQLCe6zsyROTbIFzSMUZ02xTs79xRp/QfZXbpXT0ophDXOd7s0eVOYNd
M8jOfbW1eUR2zf5cYwjmzel6YNvbg/4Np9NEVn63TQ6XBB3mHS88RXMggYnZtlSE4Taeaz27RV/5
Sp/kuFBjfizx2KYgCIl9Cf0u+MGZysNJLUXL09dt4ki9cAksLniGEmzp03E/tpMGodwsfaQWiFWd
alg+cHrR7A0pgjpOss0Oa5W5TcX8mLAsd2k5JITuSZDpHy5va5nvk0vXhdwXysN49PhfJZz2rm/m
5M1Ii9cZyRvo4zqYm4HL35vfBxQOU82AbKGoxOE6l8aZDsNUF5S/vT4hlNbbu8XkdmRVdxHpOz90
VaFiduKJPQF1SdIVTbjpkbEeyQU6N5sA7nZdayuDWQg+MOc2a0Z8QWvyZXH9z0GJnXAb5cWPBDQy
uNvONj3AX0hxhjR0+rs4Csr20eqPWXzHZaasC2ITrnzH+CvE/+gcP5N6UXBiPZEL94GqG/2DJ2J2
0ynQBGc0TA5g86W7NdkQhyuEn9d7TVFXY8RxH9VrfBJbCcllBd63ZCort9j3weKfbsPaJhpaSAZ0
Gzfq401gdzxtADD9B69h1bdpmWzu8dgNTtO/bdz5H6Vw++ON+EC+ciKx4r7wyHr440/e3J/4WJSC
UopQes+zxtH3s90drR5LZN3LeXOruYhXpvuLHHquxNEQlZL6kx/+2qWniZHueekuksR172Jv42C/
+cgXTH4cvT8XcxxOHMrkxhwcg9q82nXfH1QUrvBGqXGmKjgPAFdOqgYInYdjBHlIfUZWTdnTzv+2
IN+GpZzYp+DqwqhHn12EIAXHUrLuL+Ou+YXuKnY1eGkTyLdmrqw+M6unmnvK1hLvNNLxkLyYNVyt
kw7lOhakKPbyvoopz0s9Fwr1EpjBXqGavVpncvA3+VDVHa7X25e03Q+JCcLvG1H1+5PDEyaYZSDz
gjcTzNR1FEgfJ9UUfs1izDBJs9Nju4/H3+HoubdWrp3LFLvlxwbuhPVo3eHCYN7jKFXLNK152Yrp
z7JC+xVwY+0vg0CoKmhw65J8DY8Bv7Guuqc1CI/+KqxlyYCD1kzZ1SsL9cSZ1j5z33yUYVxmSThN
f7ptma6caMEnZcE+GyWtn78Mnjvrydl8lt0ZBwBvTPybctjxI9qCHy0pHUSPdeO7WOM65RFRqdcv
HFy538rhXE+i+3D07ocne+w0UEG1/4r8PUm4q7py+a/znPYptOllR70hwyX1lTLW3ZLUsczQ5YCF
NtNEcI1eg+TLLBqqAjd5fREqSOhQ3AGuylJEf5XnC//E7Z/432R0jO6pYlrb874RLdGLdhumwVqH
7oU2MnOGNPfuwbvA9XzZf3ORop7AN+Ihtepq/eu7pJvPSCM4b/xGF1M8NutpG6TeT16duOa56ckN
qgIiQgoY/6Gwg4pINuxjQR6zlUDkRE3wuxkqYIB4uR0vQhzlH2js8XfcHM8IzZMhbyOKItJlSgYu
Txd7XTpbAwozS7lRMQkNODrTdL7kZtPrmUZlf8pCbfeaUlruqLSipdXOeXQSmXK6Th2DJKuF3s1q
89r6LAsUTiyva7nN17nG4cvSlLS/GBD6J5SuNitYOAWXiWfSYxtbPLSZo2jjU9fV1T/SukKgbra5
nx55Sg7rWXz8lQK3QraVY/0VVfxSgsBU+hW/aZQin2sryLdleGqCPepOdHdN3qc64uFrG/cWsNnW
INORro4fJOcK1gNzA4ACx7Ye2j6Zks8DBZD31HjD+lmZaRlAGvvdupTd0jUIc6Zk41hBvZKawNqi
vFcWb3+sXfjCCTXx2StNVJ6UHdXTo7K6LYTuq4KvKpb2f0hixZzixrftbwdTEfYdr96at6OzsU72
8Rp/UcDIm1PuTVsMwz5X52CLYF4nhrAHJFXtHRorh7wTgZrD53dlwWPsc6GDVo7feARZAMd+b52T
re15y+qQ0pFiY/hVOaYkqb/0WC0rWhyXy8bi/HcuDj4mIE0FyJZ7sCXrwzHtyuE/pxLk41zQ4lw3
MeXwbC26YkYfgvlUOYHYMgRCQzJkHRKQNi8jh06FLtkZ4ScT8qnCku2vi5CdnZbk8Nm12TnGm6l6
nnNTtaOVOY0z/gg7RDTpVvsL+SLKNHG6LqJE3JB4oKMeQRcJw43PZRBbVTSnE1p/xGBb2NZ3YnKS
Pd3HMfiy9DrMT4e1Mtz5hpRIpCg0D7XEkv6ljEzLbPanXdN3JpDPbDGi1fwYdGel5dGMy11nzOGe
bpsB4JfNUxRuIO4pt65fFvrg9kqTPaLqToxGFdAOKD8S3SRIjvylZnC0AFJurU4oXhrURSzSh4LK
GKlcne5CWZnwEuH507kOJnFcO9H6VVHzwwSndffjFdInGKo0HJrgsdqb7nWs9ukHC03Jwm3ZwzdR
OsGVu0bbeWIWxSZqhhtUv3TWdeqN6FOc1rIpynoavh3QuH+a/Uie/NEbN+aYqf6nGSkBnGFgZSYW
CH2AbrO6l+jwmL2Qtz039rF+2VbdrumOeM5Le5X0941s9FUBNJLAAtd1m0wdaqH7zv1iae8RHnpu
/11Gfdvkk3Kg3tpZdE6KisuOMifW+8+u6vcr9725p1LUhtv0K9HlnE6vwtj8P6iTDUu15cR5F3cH
McxbxRcflTZyttCRW5BCfxxJoWN/unObbvvwSYkPMlmWci/q7ejudpg5eUfiaOeTyG0tAaZG1by4
YmvX+5WCxn/1gIwyxZVPNq0LAeZRp+xMH4crw9OMywc1AW098Wlgor4FXdUNq4ml5gjIpC27VJuE
Ydzd6/E9iJv+i/MQAUgruurFju2quF31Jo8XLy6/YiSBpzguIVobJ+hQi6hy+ihJwYCMZTCOSdsv
gy5v+4GzgJuckEK3QkDES9P5XGj7wR2x+9O2UNuAOxYxhthOK5r9h8Ts3C+g1d2ckXZs6gKJB7Sx
JVfdfWsbZ/jp9yAU2eY7vXdt7U53D5EUPayWu4zjkdeVW0Gioa8s4H50d575OZGc6iDoU9CmYYC/
5zEugqmqx7wLlQ+/4DUsDbshBfusWCOGJ50s9nYtAYsgSalrVepovs3Q5W2hK9F0b13Z4mdq+LjM
Dj0/IuVEECDUntr+RdelbvlFkHZ5RxeN1FlgWh980UKl8DALVqWc+084Z0PsHNt2sFlIFvrBBe8L
rc6+tIju2f0PEmsy7RKXk+qmG5a8i7T+b29bUfKhYypIgfmR6y4sP3/CSFZuDkUcVFnSWZ6ddXYZ
/Q6CnTCGHeI634XCbC/bpDpFVJ8/dP42/eVbtb7s8RjHQrGE2hdviCKoMySUsFOlYAil7GlaUBg2
cv6DxJqNHQG5+0iTvPk+8zrJrC6t9f5gFt8LZ2jsP+Sabw8HeVvVebPs+NuG2cRP3a5bpku4GKbZ
oNetm/GiNB2mXdIKM69fCcbSqEhBslQpGRQkMU0sCGX0YYID2Ea7q5dc/LEcy5e580V9PRB0hFnk
r1tPalXkLRQW1oF7qq3R5gJY6C/NlSFXF9a8S+zzEYZwfJPTzU+GuCCVtU45S55Q1PlBWtrRBl0w
Jcl69st9Ly+bO6F40g2V18EYM5C0Tdx4V5YgrGwLb3uQcVZuFkZ24L+T6RrvidxQBCKOO9ZObs8G
cBUwdolSEez2yCw+7NWPqq5j65dhgRJnCSjWZTyhcnUoexuH7coFGaw5GlXwvB3pUZRTc4si2yeb
KjotEZhntm1BuF028n76LGxdw5WNSk7wTI9cJzLs7d8JotavJtBux0co5+DssIREt3+Tu7k5eB3f
4FKbJZusMubfVIKTGqGN/a0W4YZAGQtUk/oW3Moezf1nU6IteyQ2V1Qnbxv2H22rpzrb6ib0Tj67
GTQNLcjLeVmmnSMgiVrnOlvc1+e2JnH3gda80Tqxf0V02UJnRWdmLFDMBhDPvuBhsaxcbet07+mF
Uoeh5ByI45av17LUf2sXhss5rnXpM4HUreHAsfzpIdz55WW9qtdX3aPmBBcKJi9NppvM3oLWHU5B
aRrxbDpPJ3m4eP5yCrkjon9uNEYfWGLL/bTDYUZ3TRLPfzzea/CP3gWRG0PKsVIbwJacvF6gVjHT
0GcMT9OjM9rNfePM/qm11u0xGSuHcAGuhCdJk8E7Esk5LEyHpQFRYDx7jwh8ocmsyfNex8g3IpsU
2aV31L7634NJJc+9r442h+vvaYlcg+ENE6DX3wvkHyvYcmXDj8WldVkSBawS7tK1iwjKkZ3Gbz6O
RWjz3jcybC+Gn/gJS2hLkFuIIOZste74gB8IqYtacUjcdCKN4trGqculHoowR+W5idTftM+sawIW
48ibsZtbPtEcKBP9HiYpKTUoGlGoGaGo4h8JkclxjvAcHXmTmOkvqli0wBXYtoba8M1pw4tdOHVV
3hGHq8di9fb6/ZhDnrUbm/ntOAR7O6TqTT4uKm1neq3rn7sF7JuG3MMIXctfXT9HDxDV+ytSlOM/
PFERPgNgbhAaRK6kl1RtLx/W2kf3MmyrXyx10HwsowMMs3ET5jai2yMdYXa+oZNZ/u4rykkWgyZ6
8cJbNfdQEVF2w/TH+0Xs8d1cyeS7hDJ+ohmm+5qThW1qrnx916g2eKnddX2Wk7N82qOXMHQk6/as
+HAA/WPQ/WgUQ73RwbKnepz8r97wpiLbIuutFUF/3ytjM3dhw8v9xN4fVW9DJXKX9EFEj+1k+tD8
dRaA93G9ifN10H/qmO3naDrmmg7KyxWhnanY34sbcFzUS6hO7T6MZ+NEw9e4d95Vl0F4nRd7eJ+d
2bkX/mxBo/qsRMEwVnkiofqC2X1EQLkU7NHbK9LT/6phFXwffJihIZnI6hwmC5KZULL0pbl0VfIb
/x0RH82NfxrV2Y5G/YwOLny/vdDn1oXSs3Y+9mb8+jJ4Qp/jIX4QIwC46x9+SpQvBHOgup8IeZMn
uN9TknSvQxe70JvctZlM/FOzHvO9IOthsJdfKBS++mVDijAc9xKJYsqfUnTqhfvDPM7yezkRnJnV
I0qc7b0eLdYr0j6XTMfjKnOUcuF7fOvAKoJo9rKBXfMxqMIIjfiop//C0LjhqXW66NHMnbpuczgL
oN9JoYSPJeKRen3Ct87TDWaA2jselvlk5CqXomragzCb0YmyMG6DT+0a69VgAP2YYkwhlRTTs7QG
8d+GXpzRihSH32Hv2z8WFopf1mT53werd55hs+WLPXf9nRLWNud21XonwV3x4Mi1LxKA6HtYfabk
5XD7fxKZJUIbuVdp7I9hsaAcgn93k6dDBzel0aoLcNbul9OijUq7xGnuOvjic4xGGsKMtPWPcDji
35pb/86FLv2X9CiOoicHnkSh5V/ArJlz1AmlxP5IauXwLhzNFB8rdQ9Uhm29F2Z8c0tt/w5wnhSM
AZC3qwKvS4z705p8pKKmdYtlnvz3mHfl0m5rDZ2xAmTW7Zvg3n5xIo+/ypoi90+d3EwXeyDQ+wXH
HWduB3voDjNS96R2TpBr0UciTP/AiExpMGdX9OK0fveDyzmCuivdO9si9BMRxFFKOulq+7xvcXdv
DyizEQ5ZA/SK0+9/PN+qXvcQX05XN9ZTNLT7N9NM7p56s3JP6+jWv6y19H7W26R2DBfTcWVYs1as
I375RnZA/3MnzgfRsOPXX1NVevz9oqyBRtTq/gIQ0N8wJI2oVY6QZ26XHX9PA0H+ggKcEgFmbJFc
nd63wCITDEwcI4TWHLHANrBuvG9C4o8Zh74uNqm8R8SU471GHnnvIuBIdTSY553csCpDnudYebAN
CCHjiqOuY48sgArlSzK2B4w+COJ7Keb6tYX0RlpqWztws5Di13KUw4LfCgmRNpb8r1pmkc9I4+I0
1EHC0hDUtFI4TXUoFIN+8JgwRj6NlsaWFOL/+guvggLR82PzLocET3+CwwvjWHhzYt0Jy3L/MF71
NGyhFtVXM/rljVgxbqUuDCWO/+ppu3bv2MZAikxiWcuX7NVmp2Bs9odXqTlENo6j/We5Ioa/tEps
/d918aPlrPEftr/a7uhtFr64nAr2FhNk8WK131FCBh3ilHZw+gKdCbXPau5GwzI1hA5JRGacsOXs
ZmgDyQ+3te4ddo/2uLJraIR8t1ZOPD+ADSQoKWxZI05bamrjb5M6Ov1uhRV6uwwGvzanOlJl9KJp
XHcfRY84uggCEV/xxJj/iMeu+6w6+qW6VOwC8mXoGRpO6IL23T5Vk9PH5klaoYrG08ye0YjzHIHV
1Wms1nHFjJeMR/2mFLrclXtPm/jnAPUQFkFdS/198fqb3KPzxuPAtRCgW57P3oSqo8ZFZ2gSlQfc
Q4FQNkbGoE2pcA1bSCnsh06iYqR5DkqG7VbajTuPaLwhl1S2I7XbRe5tYeU8DTBN8cXtZ13yfULm
qL8cci5g6maUs+qrW1LZ8aOfzWqdkaLVeknjFS2vxwBfLtRm2fEcHzNVZOzM9imK6018X6yIizle
iJ18QhYzLWAas2e3lINiIXgPnW4ZritOuwhShLn7zkcykLDS7tuW+cItyT/vEGYWNaq/9qHyI13m
/Nz1bMOiufH+yW+kQoYfbvvvBcOt/f2YOCl/zZHd7+wHtHWz94hZ9PZPArJdkmcMk2v7Gi7amZ5G
GF33ipVaumcSNCaU8v4EOcOT0I4Yo/aur5/CEU4PUeRse4UPdROdO1kO+l8YDu0MU4MC+Q1XQzn8
kN7iwENvrgtC4u2KeXWtR6d+2ntcsADndMy4WY0RqTybPdxh2VjSuDo829IMvj3q01zExB3d2yg3
SoPfI/bqk+V6tfdZ6TqyHmE8D36902zNx1MJxRV/x9mCwcAeKknerZFJ89IhHY7QQQ5eecFNGZUp
6fKHufYHBr3nOannErY/8tgvjMV/tEr5tmJxseLl2I+sBivzhxNorqxfSesJmmfaPDiQTWwjqRjC
MQADosFsmp6tagUKSYWlWpFkGt4iCM78gEl0ceyoRamMM3nprljZF9jjaIJKT8NNCkGwExt08Gl3
8eL89puwxCSyaTwrBc7isYTyxAx1iw4qp2Q5S8EQVIx8QtfJOz37+uwddGx6V872mCl7qSewosEd
Pe/XaFs8ItHcWq5FB3XE7p1aeLfUSnZWyfyKzybYH8oV5DblpLNkXvLrjBbUfzcwJPOsYUSPASRf
Oh+NLT31EqAYap5LJ4YXV4AU0z80n72482P+GtxKFdLt1ANDEXejDrf1jIZxK3+TyL1N/yYlg/k6
uAC2BSrfquSZFYc6L9Gy9Q8kLVjJOYoBLi4ikoYKkaEsy9yJEIRmyeZ7/i9cp35TEKO/bS8Neibr
NIMI4mkdsGGnRxQDkeFGhsGuBpZy0EChTGEJdwx5SF1Sd3K7rTY3d5qOZ/8Ug3iLH8yMWg3w39bu
2XdBouplO3G9uBAIUx3V1v1h9WhcdW1bE8R2S8o610c4oG9n6Nm3jt1uWKZ731+TEdJ11o2fq8i3
Dg1aog/nzdqhH2CZWMrfQoNPBPGt462PVnsM0Tno4ITet72nsQ1jA39+o4fRFewTvq/7DZnQepMl
H01GSaBSP3EbN9tVSMcLOOVwtUqS6YIGc0My6qY4+FKW41IG5Ni+SSWhF1xP+s29LEcbnbAnbBiA
IgYVVs86aprm1+g0gleVXd81XS4jrLLliQGod/VpaRw5jtcBm1E/nTu+kmP8CDV4/U8b74p7ANLy
2r/IOJi78N0tPfzNaUU5Q5g79RLXbFRCdfHdMIrh38pJkmRWtzbJKRB6xcCMNt8253L32u2BiHKs
sIaNan2J8JLibCWX5jXaVoeFyGv7Pds6Yn14M2bPnf9Iktcd3IoBJEN4qiUdIs9LIqe2z0BEreYh
ClrL/xkZSRcoJUfLcBrGgEKHdOQormzs6ljwrir0k/Khj0IHTKKjUs+/s/Bed4XHeclBi64xuT8g
AOQV6cICga3cQT4qd2zbu4h7FjJng+yQKTKCLeFhMptzCgeQ2Uvn7TQt4o/xJvHDs1ohL2CUieVe
VucYPed9opP++FtFnqx+DC1JXh56VBy0/+PozJbjVJYo+kVEMBXDazc9StZkyZb8QkiyDzMUUFRR
fP1dfd9OnAjbUjdUZe7ce6XaMXfcZtxM7K7qd3puItxBtcIjtLKhoTwIjb7g00aaWV3nIEWoOhi2
Ocn7XnkEbmAkNfG8n2GkVs99wqC637XJOmA6ZiTY7qwzVennBDRwLhDnnbIqgQfCzD6GUx0a/wCw
Pwr0YyKWfruQsJb9F/kIBh78FoHzLCWq572XYKYuM+kU9GudWZf8heC2YuGAQbXId2SFMTgPPrux
73i+goaR0VaIgrBo7qyniQr2r9iiUV1DlQOjcHS0MDGJx1T+3Nwynd5LB1tByLnWpPLKQEg5SJIM
yIaJ9EeY0+c0fE5lViaGcScFzxjt1yJpmhPNuiQG0Yqu/W4BiZVPEdCL7j9ck2P5X2BuOz1ZZg+e
HIc7ZjZLnVa5I8GtUZDhJEMYZI5fdAI5ttLFLzIObX1ZsKkOjxF+hPK59chdHbc6jPuLsbWiENog
QLWXoBoELXNMqpCIZ7IJlxEyVrtP3SvuJFB7isJHm1l2+thK5dRkx1Vq9akUrlcMWa2ZFZyJcTKU
z29b2+7cpYn6w9hN3j/bt23zjE1fzBqPKu/etcPPda19hFJKdeLA78OSJvk3LvXFOLt2wVGdjbjC
4iSLchnLL3dt8s2ebVHEyy/Rw7Pod6UP2GlXQC2B8cJMByE/0UUjQPmKhH5r9dcozsau0PooGb2O
H92E2E460vXW31gudE/YgvvHew2w2HAzOWE1TFkfYj97kL5NmHpZzy1OLnAw3DChNA5aktfkRy5/
DlaNeM60KhkdRoxaMf08tn59M44xIg0YqLurf/H8dapPOfXSch5iyv2aCrBunI8NqQNna1W56e9w
GQA47JEnc7Xuljis27+U+AXGXfCzdC2CeWx+bwMVj1A6EFtfGAEtwb7Gu03BxQy1fyowYNlfBR4w
mBUO13U2JE4UfnO/jO7JkDEDtZpXCNq6BAhQ7YJR5OOxSit/fCB26VSHRFkZ/s1jN9bzPnS70Bxr
6F01JQn+5ZUfsIimT8QrlgaHkK/qveeEKEI7kndkca1ofXzeReXAE1gSJhqOqxVgubnXkiXUeT+L
W81cyDcn1iume7FUdXdUk4rL/1TOcYZjtFhb80r8OrEnzni45jRAawFwnPrQu2XICDZiFqQv8T0Z
9F9263PjZrLV1BLLpHlBol7b+BXuvanvMduQ6q71zR8wxUvVnathcfGgsGsDWoOam8C+hirV4W1U
Eck7YsW0VE5c23qlhiTH9Qe2yDSdRkEO7azStR0UT7J01p8gJpjgHaWdEWas0KSMTj1VT5mxVdX3
7NExOIxPTVLQ8PJVG3HqxBLhpsTI5AfkyuY1xyA/2IKgncn9VtzzuW/2YVnLQB5DpXX6RSaVEytz
E6XYjVJUvn2VbL/9wA0WfsjQW7nFJOai6r5eBGLgAZspZAbhL1555/m9QwCM57ye8I8oNKiMxUXt
dq/KyZ9/U33O42/fEMdmZzBXlblvKR+KM4VYPGV2ITzeXnje+znJLFUVqVodc4E69FFaJa9uQ9Yi
OY1OsxS4R/N6YzFV28MMT2S6zsexma366QedMgZzqSn7kOGDxL3Jzh68RvN5JiVWK7BF2zI8ejFv
do/MP288wnKqy/UnHnynfNpon+2fBoeK8ykgza1fTcHCxsvAwVptOE1dL/3kYx3syU4RfijCk2td
ZG4n1YrdbkxoqV0WIGzf8MuIOlGs6dDnTY1TPOIMw8rKCXZCKQQAnsNRO+MOBkbopEwfcWlze3Ph
RuP9BsJ4ng7IjfHQ42+YdRRkIdyIrj6HOpD1G7sVBpzluB3E+jfdisl+Iwm46pvBXeS/LCRY4//K
pTH+P3cdZ93sGIqGrf+jxUlt5kPu9ro/jW41837PJtVxwiVVGCUybx0gSuzjcZKkW1pXVe2pRe8H
y+CTaT8zba/C06qLPnkeCrgodyBOR/XS9DIRD9Po5P3LxIi1fh8HrF3H0mypfHCZxkW7wAlrdvDQ
31efAvE/vwjs09wj3KJeplmiXe3dMmQ1o8cIKHzb0P+jF9dSs0I/Cfrb38CM+37VNgmmm4XSsrBr
4gph4DkEOuzu8sLd2t9CtCJ9IdNGfp82ufH7zJOcyOc0ryPvPKJwhYd44AS6UzwX4wn4U4DTR7pA
hJOS/RSZXcmcX201uuYGGdjoQQRYhpVDyY5h8IQvZwvPkQfyqeJDCZZFnaYkxTfD2NtsJHmEjaur
5gGLoowQQdxdGEuN/gaHOkTZWYqtcg4dwxuhuHNxk40Z2ztK7F+DSJzpC15M1y57Q3gSOr8dnTW8
k8brVyfbmGP9v1NbiSPj963JYZIG3kRtd7g1A+efCShHJLslo3w9YaM01YMYid6w5noLymPRzoU4
qxDpqgRDQW9xndeNkBc59WG52VMjgtg/+NZcS1PsdRJLgClG/0ISuw+P/eZ0iuKj24AADCTYkh/U
YL33pEnN2elAHB+4hM/JuvxQ9Rj1x3JcFyFxkqRu9EmpXsIVIwVMSzZ3UU+fiUeGeTWuK+eDBkKs
PNGYl9Z9GGJtnzOslwX07oogh67v07WsenrzvlHBh4NWFT6PDQfWpVwZcdz1eIEJCXJnaUgljedl
cx8lJVpiXfT1dWFSWsMs2jjMALOMaNzgYsbyuPEH02ddRnY6zSCv5tcJA8ntfBuCOPrVWbr3f4AT
Evm2RH1LmCv315j4Xc8I9ReBGheSSYSX9pce0mA6jrTPwweWAZvjw4NWUn0b6Wr5jPHRoZAjoshr
jPvC18+OhWTMHM0rtwy7Zds9J91ys7B4o0f5PyULiUkdtcaJd+kw5mN0Xw4t5vqpwNZx3FStl5MF
81IdQqAXAkbDhP/iviliUsBpuK7dzyEMZfoom43po1ELv6tJqN68jKVui3k3JR+vpPYRnL2nrkZm
urZo481B8Nmn6b5ZizQ8FXEyfcw3GAAZz9RiJdGBZz6TRUFzvKL1MXCil4PqQj3NEsH7WJIE/JMn
YYU2T48nqfl95g71rw06gaFiwzzbUNhHODrxreUECfFKSOejhW2qXhlNqf6NmTHz0d2wzKX5gRPB
bLd/GAl1MCnJE79XKNqVl/Z2evTKqWjig00HDxE6VwGrQrCzkmnRvRuQaR99ZR+4NweGUo4i34Hd
cmhmXTJsL0N6groRc4d/OMBGUKNrVQ95Go7OnkComj5XO2/yjG97qPZFFQFASCh3cBpVhQEIyu6Z
RYhkhyjQMmgZ02SdfoRl0KZvqxxSXL2hTNxwx/FVjvQfPqyeHdLYKsjCJCM/ckLKNKvIwCVvW0/S
nqhllXOsHSqvZpPSJAZFnHwYY4eAmSi8fssGN2+T8KHwfCqPSxOO7G6OxsG38gkPzlKKFxqrgN3V
bGWNw9c6dQNzWacWADWKLSJ00dk0Rmeqq+AIJM/1n9uur9SzsCjgbwp2gvfuJgxBjzmgkvaOLDE8
V+3qIcl3USnyCLRCLJMHs6imuzbVPBARLaqQrS6n0oaGZYpTAHm/xqJrS5y2w21jKbNxv+5o7UXf
1urPkC6SD6P0vKtJUqd6JBEnaQWngVIm6wmF9CdHSwbEO8yJhPwyoEsYAZjclXAKOlwYJSGPZopp
W4kV5NN2YAKMhprg4acPc6oonA4wnXT6iLLbVWdOGyZS6H2On3wMkqr33U6jj2rIp4fvnyAiihgp
YC98WxxLubwjxo61Cxwj4jIjodjlR6b1qi+a8GmY1dxTY72vih49M2YJk//S5jiV1D7u62L7UKAw
AMOxI2rAr4DpO+fRCsJ+0Yd0xGOKMbCsPf8ALAjXXOfqZH7amEqh/2NaSbGgOQvcy9gWmM0hU7TV
2a+U6sofN+zNdGinzeJkmmnD+scGUcCtLsutLqsoJAgF9tmi1YBHCe9mtCTFFZGK3u9BmpS4Ao57
oZb/6IRJS+6Z+tycV31Ut+vPyXggwY5sZPf6O7p+6/7b5jEdA1b5TaXvHP1wbRYWBi0Dn+i2MYPI
yOvm9rmVpdu9AHhJInOJtyCU7ZXUiaofCOjUx4Hmu/mHiq4TBKIGE54ihgpMxPeWV89EC+2rVOZ7
JSDGfVls5gVdIolP7jBUf8sCP+puW8USxKiu7ux0u43jKzg6S7r9Dnkp/uYaZBMbhMCL7Wgpg7sm
XCfzH+W991SEfcVAcylTLxMLcSUCUKP/uM5oVMfWycvm4iR+f+xaWwYkNdf5WXs3WwfGZR3/8ZBU
B0gjBqQMziGMlYbAcv1zgjjYP5Tcws2XJtfpenTlaakRnfw5MG+cs3ES7NxoiOyvSVsqjB2tktce
B6S5my3VX7aHWZJPJLG4TXrvTd5M4xPqW0cQDoLtzeSBcNOWI+YlfyVjju8a2/xx5ooHjREXc/zM
xeN+tW2JA5zQT3A1Ii6HE25nGnMNGsznGR3oaPdL45OAL8mA5Yg9FaP1oLObnzGz6/9pv4eBH2OT
esW4E2B0AIPqv89dwpqNdsB3dhaLHJtrnfSBB/087fxDP8/1cl/hZByfBSvRgt8YcFX4u+jCxX/M
E8SMO4cdp9NdhekASkwbdf70GwkzFBf4WO1VzuOK3B71aYr3BszrKc1LQLr8sk5zqds8V5hSiyEK
vnDq9ZO7n2rAcBc8OXF9LION7FbkuanzMFetRuzuLB3PjpFvsv0qG9GZHxiJgEKY/9Pi4WyXTyFW
UYgTrUq3a9o5kfpwuC0TRbmIqImq0pf8G+y/8RYsb/C2NBYURnWMFPRY8ATyrjw3LlrrRu2gqqpH
hE27eD3wxa1pR0QC1wTjvaHt0mYvwq3B/gWODYUUm27e698BgmmI+yxBvvea2QnvKKMi967Ai7fc
OcShQnyizdAsv0MhRufqprj0kd/F6uOCS2c9nX00fPHppCM4OBYoCHNRTUPqVKZD84jpdO2puIK4
OXhiomCgrjGcKonZIhgvQGQaPO9RyjlVefzNdDUYlOtuDeUhafs1OrZ1CmvHB4JIiLAm4CozfCLq
k6Z5NVlCF06gtDb25+rUNQqqbwJgSwVWyQd/NNtwC2lET6wi1/rQdkVhDjMjyPrJ5CYNMpcbvXyw
rb2FEUz9pyKv81BgTSSR52F/PkStsC9jjcf6PnAAct2tHJHMtJrJv7ZkmSiRKTqQyreYyNQzIh1p
TohNbnAafZLTGM9RzJ+moMkvLUce0aQFl/wjd0817xIOsuR8s7+EO3AT0uNJSAiOhUsUEXCKK6Me
Mc82wbeBL1GQHA1Z9+PgbLUToS49zpiOQaWVI6DisMVcMu1TemyBJiapellQMteTNQe297KgoHBp
9zkZTQiUdl9PrtKQLBwnpb4evP84T1vMSSMhuq6/FhVm1vBEkKxcMg81bDvMqy1CZE2/+0pW68t5
vybj8AHTkyBxFS9dctt1qJyUhxQFg7QYQVeJsVGW+soSxpYvPfdBp5w20ccRJPehdIbztrqtfQbi
QZqK3nq2b7bEYgyZpq9D+zgMTfDfGATDPzKhrjilIikegpwS81BXC1WV29Oj0CrTEmIPn9mwTCqs
Uu8CG6s+FhRbl7ioIEir3GkBUGxVwM8GVeGmWXeRao45HpYXbPE14S1SxPcgBAfS43i2vSO/R/BC
1Kv/9Dy/qc41X053bKdJoClAaLS7mCLFufKXr8faibfqpxTr/yNdlGPX3GUhbAbyAEcQTSsvLrpS
xLDClN9BG+nXmBPu2/HDxN5Xo4qnBzW44xu/0Rx+FF0zL1+iRAJC1FZNf/YqPQ2Xsp0YjI6DLPID
Q2T4KEU6k0vwLGF4piJDc5DQJrCgl1W3PPtY2u3ZQZoGZeK1TXHPo9V/sQ65jY7bVOUvC1JgkMmQ
6vrQYYzSPAVEL5ELRJlk4FCxVhdsGMHNMs2u23/aRoliz8NNVVTRGo4Hn3UMzVfTt0ClELbyuSUg
3Qu/9jPXYUy4S1J8lSTOxlZHZ9DEBQCOpKYsJE0geZHsgU1jg9wziRm7bNVo5H+cKpTrxR9Bhjy5
bpHbGyWKBatYuWUbA20YPQrMbcTQuqvdmQncLiV3Vx+WpnJwoIGFEw+FO6t/6HWO+LtANn2fZq+q
fzIGxgkSM21+YD4IODbZjH9hVsYtX4yudc6onMlfpKf2mjoQu0hlhKU8hHEcP+MRV/Uxmg1wFvKf
Huxl8MAdAAGWSe/bCYwdoBbC1PhoyWs8BqRckQHzsQI+0GwOKT6hpL/XjPrHN7Kj0ylH9LaUWA14
DSCF0n3I4ebUlyEVGIzzoNjEdUx5/RnDe8lj4ep+2KuV+coVxVC3VFQSTJ8ePGyOkosmI+apJDAC
ax583Jl6P4AA87BNJfFPQzsmjxMPzH8OMNUbiWCw9Kh4U91j2uRdfirnxL10sh3DeyRL8pVzc8O+
0FqVrw2SD8w/ugV/D4Q1OVkGjMj7ovVIgDusMPwx9vH46LIgud2zDqz/a3hwmMlqlohHqHgsjmC+
7rC0pGNwu/Oq3otQRDCDZE0fN+wx1ukcn6kEGIxq07hYzhgfsdvKbNMLpwFm3q0q5zWDZbThtWTw
HKQnq8btoY+FfFK5CdtTdBuIRwxt4lO0yhlia0o2oLobWNkVBseeL6o5MwYpaJLptbzD6Mwinq6J
RHbxfnnSEWo8EC4ssQKQNOn+mCXy6vtmJr57omrrFAtYo/yvZcJ2ly9eIk/K1NDuAoIH7yW+cAal
9My/IrgetH6UT+zIiLgnnPMKVFh96pYozYlKc+uzohYchcjyRMKLJvJ5xaidw7sCjqF72BC67Cco
FGb6X3YceqLUbt6VLcBBmbusRSWWmxR4JMbkzuVPxt0rkzfJTROPHBn4QzjBq2dvsR3jTK+svAIv
0VDmq7X4mIui+9XO6XYeZm8p3lt3y8Eq+gCS9LGabD+RtMCpmy0mAkgx+54X7PxApw8QdhemSSMu
kSM2XGZGjuOAFUo83jdc2BPblEicNoSlub427PWrWt4r8LUrlKBhbbIAYFh6YO4PtXcyPvgcnpCr
SxxzOmt2Vz4ktorXLO6sZqFMqZfKe2EViW7+ruM4MkHIEwnEB9iMF/zGRMUKhINPazRc/CkGNaX6
If0YmbykByQ5VPCqlf5ylp0iJp7kxXIliCaS78SCfXjnjLflPdCJKVtTfONMU5b1UvFRIox0Cbxo
7BnVX7+JWDzNLSos84fRPNLDr/1rC3Puv3kh/0cuWbbgB3yxcUzO/dx02VgZPMUkhGxxH2IFRc6p
DcgPv8Okc/GBysM9qTrbnkyTruJoh6m1PyufhaEMUtNEXke4piUuIT8fT8nUCZK2Ell3V29YatGC
4b82SJJMNM7SlCt+rAS4RIGVvj7i16HbjM3aPkeMxGVWKb+Rx7X0F4AobcPdWSSpWX6sspZXybNO
1izenFMnb8v0ln50n/OxdpJDHYjlfhs3Dx/4xpt91+IsJTE9jMulDojiZ4W/NAQAbIUtNM89RqA7
dn9JjIYqnu9XQuh0UJsz3ffFSIau1xRsr5PDzXjyNY3MLraiFn86ReJq1yD4/+WKLZ6SmQT+iehY
/ewYJ4SDcBsWoTtP64SjiRm8s4PjwWzKeKv4E0e3xArPCp07KUNoKyNJ08x6Y/k0ASjgz2td/J5Z
JmcychVe+wedfQl2GAO3B6hGqtijHsX4TVHu4HK1Agt5Gvshpl5FxOjoEciW+8Rq5080O2olyOjR
wi01SDdi9+prtZrA1g3XgCEpYocbG+T0Ayx7emWPLYFv6xArICBegNUKirH5E6GsVo9t7RYLkWUH
uCFHZjepp2GafELv5I7qU+lG1LGLo4kjsNirZ46wsWpkWmdiBGsKSJq4XVedpiGQy4+RSnc5j40p
vnTNIYyy6q6vhdUmOCx2A+dUMb0bMwQhahpo2u64b9kIcwYcrlHry3p5TYtKRMcuMGY5mtqM32VK
oX1ritVLXzsCQPWCOQ/iThRA1sFGa8gSb+HvFpN/e2gaGzS7tax5iMOWi39HJ2/e00LGfdb2fVBn
QB80sy7pJ6d+GyoCgbK67wrbvimQE5gk+775g9GwaO8kLNxfng9H5w58UfDMnL/9BWJnY5rnF/M1
SfRCwhwjDua3zRrClPm6Be0D9rTkHxPVIr6EYN/MFZPdMD6kkegvyyzxlAKMSN8IXgNV1y2xaoxX
tbQPYVcQsa8aRnCl1nVwYKiwHPAVWvJh49Ii6bAESt6wXTnmXkBG6b9I686aY0g/r4+1FEwech8e
91GysCDfA6FIr02OkSUjp9iYc6OD6AIgUZ1AGCrCB6ZMcW4bipMHspWde6gG65DqluyyIAyHKd3H
bnuqgpLNOQqrHZ3fZhvOniZ2oyNgsu3Ny2vf+VEODKtuCPSJTCKkAF7gHFy2UdUH81eXR9ZKncYP
bVTnzgujKaZHySomdXWjMZgv61i007HCCO7saidN/6xjDoqipeIDvrv6xLGieS3cM+lIut+0ZyDy
OjaJYOjurLF4J2xeJ9weM4YJt4HanM1L7OUDFnJbIxAFNmZuuMV932Uyh6wNdLxQy4fnp7Qbu3wu
1ZtmJxjar6embFFOXL20N7PwTvWpMz42EzukTqplWeGFSKhjT6p2YzBhesS4s40N/ew8o13sN3x2
NI7su5ruF530/fcM8eDRKLru+3wCGYsFFZ8+QkwIJnyn5jrq71H4AYvBudMjrgmXw99YEpDZsG31
cxPG7XfO7/hzrml2yPjzQSJaav0KHlRNCI7txvw3tkD3YZ4zHpACP3gg+xgpvJBNn1XxlshzZPFs
caw1qXed4jS+rrMNfomk6h5YXwxYx8PS9qt0fYhcYexDKkXEXH9ayif4LwTM5x+YJpmZFysGTkLp
izdkXun08edm2JZxZftgUp6qmZ6cLhNtOJPw6wgRO1ARwaJw3NSKaMbeD2G77mJwOG/MbvmCa9vn
nAulXtWR6rJNskboALDx4NTvs4jMGxhzNEQJ8u0XXom8uWe1nTN/REXMsjxXl9MRzaJ1HwAwix99
wLiBSWVVf1u36O/LqZ3qf7MfuBM7WpClKfQTaKcseWBoRT0MvFJrq5hwmXAb3w3ROKIsHd/bGet+
/aZYmtC8KbWNPxKmv91nIkIxPuGHMv8pqH31vvU27w/VlOyvMKqnDi+Eab6kcJqnbnYbDHqRD1nO
Nm6Kcd1T1vzwhUuWiI4G5USl7jQ9p6Vg2Bjzbd9bXVffS5C7zpdLVJbAYjzZ+MhjkdPL0H61mefH
5IIYEYbndUYKuEC70eEzc7jYfek2KhEO324Q613rln7yHJObDzIc/Wtz9YZO/dVe6srTYtJ2uGNh
ZMsopxKMJ3uD72w3JuOqEe/s7GbGj1CXdko42/izlWGXPuG/9Vf+yd79NzRVGl59kfjuO3nW5WVQ
bW6uc9XpmEiE583wXvHmPtGbtPmrJJ+Q7zW+9fUwgYd9WbEDDowclvmS1mjuPwcAvezaCBZxavoZ
Hjj1PcQl4gk1zogPbGqR+JFA3q12OsHvyVYxli6cmxTnJcm7Om2Os5tgCksZz+xDONEHoOOs5Fyq
0AmeJsOWwfvc+grr1dgs654pGLJiZ9L1ubQFS70o3ZXe26ASH806eUOxHwqvM7tO5h3+bAH3Do/K
WJL0oSgAiTjlwb9wQDL44eK8+g1xr3ZPOYOJGIqQr16E4ZLKonLwN5aLyFr9FcDRGPWlKDOwafmw
Dx3fM+aaufKQVrZ5EFlVM2a+L0eEPV90S/geq3EJvhKqz8vMggRkQLbUNN9BaIN5T6EzEDPgjcAO
kav0itTg0dZvnbyvFCsnM2JxOZzVga5qX7rMs3ZQ86aPPvRK5vXDJARJ4nj8SpseSMS0hVPFREph
/gfnu/118oAOAix0+HfrSGv8KMxiGXIlTc4MYKClGefFp1WjFR52bPSgXIPEi2tAT61D19pr6HRg
OGOepTZs50d2rSDYMLgt4r1ojIVkOrPnccJ8PkFKatgzQps13KCDmKHO2CFyRLEFx4RXwd9j9CSj
ec/u2n5EwfH8Nyr2CBJ/0EMWaxrILEEplp3PtfSfZzGVQ8edhm8WBhQsraCl4CjO0el2rs7VE6nP
hdubC7IEHJmYV4PN5BvkO7SGtNLG0jq48MHIPeN0FlasZ4/ieN2hw5D2HOE2Pc/YV/EKtjBUdiOO
oSCDCbl8lM0GU7RBuWLVSthF9Y9qi0FnxCQVsPUKPbxvMwP3m70oBi5lupd2s8uJJwYgD8wD53nE
M5NTsNXjNUhTl1ilcHxowc0S/hekLrKGEwTtsbKN84W9HpeXmNL6cVklh1wOykui/rbTL5wWAGLj
ml1kaKH+vG/kTTP2CDvc4iLwQ7M0WP1f0i/dn3Onh/7AQBr/dbN0Pt+E1utfhJLuTRAEFCC5GNXs
/C5Y2MCDckJ2AvJeBwYuEsRUu+1jaMb2a4v8EpooQxqW5XUhqbZcqRzlrokiFHS01Z0XJN1LaWJc
SK3BcMuvpqNvC1P1zJcW2X0JxWMkB1dVztEtI8l+cHsz23ZNKZ/GTvoFAc8KwQGrmyr3gU0B8bIx
dmv3Hu3Z69JH4xNXZwugUHCik2fsWWwf4br+1bkGz/xaDtvvpYswAfJmduU+1lHyWHmaQoFOeyEY
6Tu23S2ej0kU0uYAbycnZHfMSb4ke3Y6dx4dQo0Cjvdf/tKzv33CEKhjApu4pwsGhsDlhS7/u/XH
IOs3d/0Zx40A54bZijKOz5uarUD7tD1rPsJhcci5WXLKLhs1Hkc/XmHtwutNdje75Ym1M31KxnYi
3F6jhlT7mvf5At8uGa+2ZRy8K+FakJctE/ythtzLh/EbgwkeBOyzbnzmSm2fJ98tYVoYJhHB32Ms
o+SXZzuE85Ya9gWNk//EyXpbYFPNvJiOWmR82IYY1scMdW87+EnePleFV37K5UYeJHHnHHuunXI/
yZmnCxpO/hB5HXliqgeGhXwQ3MY2Tymm4yJdh/1a3VqRru+pklo/GorDoIMZ0a+uRswU7A57w13K
tJ0gzC2KbdPpoj2sIZnCaPDP2ZziH5uAJp9JfuJf8qjbfmvOwWWfzm38vq7OVDJ0qqo3wsHmve2E
nxADC5fHBFiSux8CA3tPu9xau4pW9mc6ezkCbrTADmKETdMf1FjWESKwIZKrasS1jufhd2pRta45
H943NkI4IsDkaPG3poyvMTbW6tgO0BEwAajl0C95/BgJ6yyHWXTlvd+tHMnBmtclrA4hH/XcJ9+2
4nU5EshInR07lPzuADySAaNmTIEOzfSXdQQRfegmV4ZOi1hNkAkxAVllGOX99crYw9EXrmI+V8uc
PzddABZDY/AvsxV28bAfBmWgUk2VG7Y7E/g+D4trwiuJM+czRX5KqcHX5oHPkrn1zErIC6MvfgNS
QMVy7NnmRI81r/JuqNG7syQNLP8Hqf9nkDNMG3eMeDxqRkD9hN0JUpNPQQDqvPugdHJAChLm1u8a
d1R8TGZg/USB0Eymp3bCGrtjoxJvb7+NQCeYMhfJXSGq5Mv1J0zfwTCN/xmN84AVIYNRLP5UgD2/
Nw8ySrjrPDklDzc6AG40HqsB0xsSdYCTH0dH758MbO/lvSUDMBFGZsPCCpkI5xL7ZfLqjLdaoiVg
YtCKTbAupe57LCwa/dHSRYozuFRGmkzU4A8zyebKGctkPTNvJnQ16MmeaxYjUBvGTcnyrpRMtiiD
8bOaoik5JKXXAlkeo/JLcjB9EplgZdeghrSkwy6R7dZekVid0Cf/pqmMtnzflWOshus2BUFyQQiW
5G1TbLV8/JOYlvBecxF1/1jPY+lq1ez3t5VQ062VAePW0VLIdEn/xB6GsQxRthCEzBjJnHzZl/dB
h+14fyvmIPa3K3E0SwiARGc7zfV+q9Aclrb0yPwHuflkJh1iPfBkv95bAOcp6Hif3fJ8uENnsA3B
bNXjiyBlMUYke2J2fVSU7gSZCzSay7JN01vj1vw51lFY+VitCCK7uHWSzzSHakVVRsZg1+O5bp5M
0cxsZGny5itGck3PS6ySN2dKjMVvGBGnCbph+W+0IRmxDnokX4wDmpct0XT1Bzh9yXRK53F4xbY4
id1C2Qu2oo87duUU0xq/KTYcvhrY3ZgJgnS2Z28N4FoXLNWxp5RgtTyIoXe7TMUqeGDmsyiOAnTX
ZEdeqxnvjDdV6qtgzOr+c/Cr+9wScwtvh+D3yQRr9FQYFNffsjKMnevAleYyNElHIBx02tDuEbOq
9nNh3qnmrC/JG1NT2II47s77H0fntSQprkXRLyICBAh4TdKb8rZfiGozeCcQAr7+rrxvExPT01WZ
IB2z99q4/qwrzQ0vFyrp4O+kRxCA/CpWdc2b1Y0Asww+6+Sk6P3LECLBJFQpT4rN6Pkd0VJQnQbx
GCb3MrAjAGAFyJlJlHBuWRZIQIxZYtZuGXAupCH1vOvsKlFQu0XpmkeOlqz+57PoVkePwS3BH5qp
/gaKUNq84m9vlxenkMvLgoSVUdU8hbzgrYReyLOaG6jwayFeV6bvGdd4NGXvsJ2j+TMbiqm92s4o
xC0jCpzjrig8YAr4BZKLRstHvFGNHW4XSOxJuI/L/y+gCvXIJKGAeNQVpdp2RHlTqvpsWDbM2pPh
MdRqWY591aoL1ztXDX47M/1lJEa8kY/+CNHBkiAw041Q7+lSNMHNlH7kb23NT/xZ6aL1vnCVOsFz
ANuVTxtJMmNXSFmIh0jG0o8c4i2ldQebbseuKLH3Ruv0QDWeB3FlBIt2Hj/dbmqUvMMPmnAGoXCO
0Dwmi2F4B7QHiGRazVP/jlsKEEYaqkQ/sBJo/V2rmbF/65V3pOI7g+O7R9NQ5c/wxtiQeFJXH4gm
e7kZ+8U8ZoOBcNSs04pEFJ5rcHQrv5svLHV78dEO3TptLV8RA7lh742n2yS2U/zHsmB2TwrPxfg0
EIDXfbSu5DFhlsLYw0eRzUP/17DXRU8U1MgxVmcIoIlqtPbEZBrkOjQlDfEKwOg9rDOsj7oLHSlt
V43Sx3smnUKF7y6wLpyvSDGS71DIzH6BbTiB/6LLPQOlUcGDRoEyXCvWtQdmH02DCh/xwglrCRCf
1WEq+RsYp882B+GzsE75ZMnijYIRoTxg/krZU1wXGFnewkA13hsmMBecIHM4LHwIIa14AGCBYRBL
sg3rHIbAW44WQh4o9+0j0ogqfGP5RyaXg64y33ZyEU+mzrPl6AM/uBqTOm9JVGJAtHAL7Erd5Ge/
sZm9sbNIwavkNcVSNPLox7M7Vde5vztKpGZ39lxb7NLPI/4bXL3YRfAaTAt0HmSFo3Va0URmuBht
2ISP7pCSHOmug1keWCMh1SThO3d/lQ5b22/eqcLfIfRE8kGn4nOF6woN5y+S4xFeBowUyHKrAjXV
hNYvTCwocgNcEZvA424+C4Zc/a1p2d7jDEvGWx9ZEYpAGwhfgCMtwp6qWN/jQAArnUXsg0fEUjfX
jfo3RE7NDz1skPxE/Jo/OhiYaJZClGxS8rX5D5+bCpmXVYId0jzPWXaa2zR7RoW9ptsR/MEQazCv
0EtYH9yY9ioWc3xLeRX3orgfRz5urri3arH1C6+vX5KlG5y9t9b0qeOMdhV8ilkX8r/s4NEPaz/c
l1HDoMAPMzYRzTSD80jqPtp6LJV46vLctNuJ+9j68Bnpyq9xtN5THDeYKVrr4AVcFV7DJ7whGEKE
NxJe1onRjdtyrSsMRoKSNeqs4qH15hWT8VjmrCdVz0YtXIL5OgpiqinTQJkTwhHVuluxL4Ttra1s
9b70qrvj3FbHfiqYFls3BSLde4KcX3oHzduuDuHCG/fRCsqrzejAmwM6F03loRj96DvLwuBfiISY
gmCNpr9lLWvCHgbdgSQA6P6qRlkTvkn2ToMcp5k/6GvRdCz55Fy9BqkUCV8moxjpsWodEyaYOK+J
K8lOTucDF0IhgY10zUlfOORYMH4ChAvL651xsDxGiE5BnfYsdXf1kqd5LFEWFofK7nOiPuv+TxVV
dkufbXUIJ63IuMeUYq3d+Yj8r33EWn/LZN02DBU7YUCs4vZG51xWj9PS+2yQIKXYHxBxoNJBq6YF
nIJarNd5LYD1Om7U6WMth67fLzZDd8Q5vahiUl8d61ji3aZBdwsYXUKi8IyJZrSZCAa4nLYJa7Bn
nzoSoijs42FAvKpznsPFapZP7/9pM0U/51htBbFvNyT284lKyMtuQrTdF51pPRyEI32gCIMG0J6K
bNhi0+pw5UBQ27uyMXsrICRkQ5buMu/rIVL5qc7RvENCcSImnrw0TPmkCeZDwn6pfnCoENaL78vJ
341JIO45H/lUtEfhZ95Toiev+/ZzYqQJD1kGfWCbG3wkhIhBY6vYd+LKDoGyAZYnriAX1mhol4SA
cRBQUXmyl5TbUZbK7tlbnOrkySq3wNy6w7p3GI51T3Jah38RuldWGMsSOvVlaNNlq8Wdhc10ad1O
FsP6C9Na1htWi8HhaQLPT/ANhounSoRdvncoOO5JJm3hffWI5jGfz7n147g2/jY2PV69Q42n3Tye
gE9UR9YP68sq0j6aDwI7kkeBjUVf8HUYl828u1rWBUkT+pC6Tig1U2mxh4Wph+1TlcWe48R6QsHY
OXE7YrWOSPcrZb0LpRdMcZOxUkBdrVw6U93oX8sQlhd/RqgVR8zeo4PUruyhJ8H2kZSSARVuvNRS
cYNjBwhONNPOjLZfchGYBlwxK5EV7MDKPlNmEdrXRs6l9ZmhQbwoXQVzLOHlLHuSBAlC7S10A1SU
VMKAjdbxc8UUVO+R4oFIHjWIIvTD7TMHnP1KREiyPqs+oMBjt9k21EoznrOquzOYfb+2ACFU4xfB
dYg6HHREKGKb5D1BCfeLZaIo+A5nBhiIo4R7bOuwfnR6r/1pmzs9ZO1hJvdRtLjXwhq4/MdVzHCV
ita+1J2z6N+1nUfds42BcU/B3NHTL75s3pyu9tNzwKK7OtsMyg5e7iokFXMj7OeO9SGaD0eKH8+5
Pyl5KAy5f63fwkFxQ2yeC/BDs5NEkyRUJtph+O04abdduxTKN0GRhAexQ3Cz12WeEm9bI4cItjPf
Qrm7s1Q9jniiPPd0UEvDTT+q4kUt9mQfPE0A5wYOBkMW9mqANCZhY9RhZq6t5MAyWbI4HNIk8A/J
1On7MmRw1xcvU/Nfki7kv56S6AoVMkOgIEivPgwqmNZ3xORUG74zJ3+V7tLxphwreeLAgZCFcHkE
K+aCbt24I1X+6f8ZIV+2Wbgg0cCrRPwZg5TsZ7vHULKDVM7JWXdZY/1YA85eIVQZPpZZ7n9g9mjt
b5arTfhiGs5JpJRchTZBymvnx45vr+O3O0+2xdboLn3YZlkfJqhBsC5vDB0ACvk669QpB8wbvKHR
8UBjsRS1vofV8y6grhYFQLBwsEtFpYZCrn0XfrrNvwCn6mPWgWLVnI0TpGbrUfJckfoN6Y2vqPrG
0lkSujF0wUTcQzvc9ADSE8ZtN02X0ckIldtkbp3yQvOVNz8pcyH55XXDIGgcmpKILkauaNXpifha
NN8vFR5ILY+zpyaHO6xH64r5D2zMiJHlF6yDKOQMsJPppFQ4N8cqQK+79wIO3HNGhecfbddPbhWd
5PrkdSuijyFY55TAkEykJ7pg1Ngbm0Vlcu7vWdxPaArW9WDnfmc/ahcIeQ0sDSmAU8O1UlWvqVIb
flv8j2Uk/OfGLdX5bpJdd+19QQAsw32SgKz+iYVZ2nZCJYVamFzxLQ5A54wtWLKEa8M0Hd7KyQzT
n9Gqh2ZE+KWC5aUNs8raKTPfH3QhJK0DldRbKkqSoTeGB+mHjZwlvu8KB3cHDTFxnxyT6+gUdTRr
t7oO5Hkl2sK/oq5kKhjyio+fDDF1dYgq15rjbIhGaDCLGragU6pxNzC04DYN7zbYuJKenH+WJBng
E/P4zuMaR8Fq3i1A3u6jD9aL9TP50oz7t91iYYK/92w3VO2qf2CWKId9S1OBCiOraNwRNJbzz7g0
msGi6syfwnTJ8uRPc495e5wignM4b7G2+cafnpmkOA76u7u+iisne4CBGdRM4BioscwnVCsW/mKa
ZwI7h+qQTSwUY0OGyNmuR0nehRk5Rcu86Not+L7g8W7JpV0in9HbyNmpraeGTLJl47sDUStjD39x
bxvs4BDACITfGt9KX8kAEc4ZhW/Ar6HTqd4rMAJvcw9gP4agHpCfMk8Z67d5CtJgX+eOdSZJCc2K
KKDy7FiFUk11Y+j0cUG0Jy6cAmkTAR1F4dQLFOHUVtsVjI7cu0zdfttRsSSsI6LhgXHQXZwJjXab
4sZe+TRmeH0YP6hATKbBgzGwqJs9AxhW7FDG7+QzQY5kHIywxt2+mxVJNG5ntgx126e0wI8d98lA
p4DCXZGLcE8IXhyAc3E4WpPNVm/0/wRdrdv3Eee3eGTla4u4l6mD9BNg4Q3dYXlR0BbXeC0wlpGS
VhfmTNBe8c8BDZTuU9BnFzdQeQr3wO3n96boLeTNY2RdClKV5DW33TU657nfVgCzvPlfJDqdf3KU
Tc91lAftmV0tXtlNwILsuYic+U4qtg2TxHBCQ+oSakmQ+dzRXBhWpgyiHMocR484aMmxHndJm7Vf
mBDX6pFvs2nOeOgIaltycGgndoiYCnjM3eVvQcnDnaHlUMf4+gRJBYIR9paLhv281SWGmO6GSCIK
6qTySR8p0bV3+O/DjaPxVoWAc21Etnl7roBJg/BhGnYMeiIoYAkyzNpqtFAkoLMwfVlRBgZHtoRy
fq/GABPKALnhqDxVpjFS9nsGJUE47cuYot+Rkamt13DGWsnxxrLvifGB92y1zAWeUj4h4tKzhBGP
h4H1EFgFItWOjddPWxM5vOmM0mgLAm8+WEud39jbC+9QcIKcjT2bDGkIMM6HyPM1ySkcwIWL99UP
m0eMs/ZBkmoDsrJt1LBfMgT9r6wr0zeCVJvu2JShdTD1SBqJ3YfqXIbMG59n1p3FDzZ5DeculGv+
VxUWgahwQXnwWZC6/eeEZOMcWL1NZuaMa33qrbS+mhVX7mZWpQvnOMBYH4e4nrvzoqFjswWL/Gof
aGuGtLMQ38C/MZB1HH7PrUXGA1OJiW0auSp++jiBwJvPkHwAsmfQPv8DfqjRMrHXe+H7z/j9wiAP
dqULigA9wVjpz6pKWvzUATtDQUYxE0j2Lc2O61B5h5FbB2cOwU7ORi0VIFKsFvpaN+yqnmyFC4rZ
Bf5hElHzdmf6Au4gC5CV8heML6mWZkjWXWIM6FyfkUxw9aCZPmUTGXZxl2Xl51iHhbsPiZ3PSVdf
/celccZkh0+p93Er3iHcK6ucZ0Q0LDiY6brIIQon+oUJCeANIJGxf2gZigcbdDXdL5h0GZOn5E46
LCjlWIxNOGgsWRUE9hW0eBt/AZPwHBkbLaGwi+65pSqzjzQK4tMftMN6uAjNkfzRZn2abdRZaNDQ
YuOmXu0LqiOCx2bVhdFLFtSh2q2iUIyFR/EfE1FDe8eT95eS2pwRiqJAtjmLQaNMyv7vLn4mgZJY
Rffcy04/h/CM/NiyDPIf1Gn4RheCv+507J6MIl1Wf50hR8EeU9mFe5AtXvKmwyE7OyAuq3/4l1z4
c9hfBUq+fOgBEhom8wR2u7M9HTT8ifnDo5m1/yaO2+fHEL0TQ0EMzCDzneZtSnz0M6uXp/h/054s
0C3rsmm8AMQIIctjJ9qt0PixKjTe8joAAqHSirIl+iYLMICwIwADQjZpsgdCFhZe6cVFfJRZgcjB
Vs45SYw5WtJLEubFf0Mg0ZhJ8GcjQ5mwcDAp3LM2Ma9TFAWTSl9ntU5Xs7AsjltCaZPYHuuFyESM
Zo+Cu2Z485swaTdDPzb5oZksDyRENKcPrNT4xYXShOs1Tisu0QgTcKOSFc+AQcHKOYXY5TcVtk75
iz3m7hulyUA8BhW0j6MerP7Qerj0D8QU3CtDi0X7qa/78jgrFP7xUgUrpr7UURfAsvNv1D11RYAE
ldbDkmsv2WZDG8Iu1ujft8AQfeyoEtgBInsiHI62CpeUOAIvIZvPqcvkP8ZFHBmwQnS0pWO2ftBF
0z1mrQ3KMfE8XX+US7KyZvKxrr/S14NOtQJaxhiFBNoxUQTiSISeXvZybWV3NlXmt1dKvZn/UFj+
fzD2RohVgwgOSRSGBBzKGv1tip2+P5EniGtugTWWMErnA/sIx9x9A7sesiGW+Krg0qQC3kaBUHDF
haGOTDe68SsNuyCQF5cyeflu1llZp5koztsga6xITBq9D4mIRcb54BG1BcNgJYTBWO2ABFBmHaJA
sjABAdiRkgfen8w7mKiE3Vcg2nkbFPFkRxDoGTw6VWhxjzbwIMLaAwM9FnU07WIqaQ2dSJcWZodZ
321DdrjzVL88ghISHurYaLj3Xdipd6Jwk2kP44CcGBT4cLnbyQ7VhnBZmKRcuPpKnOUdaIU6l95k
mS0gTW6xblkjaLWNzKI+J0OmEzUMgrQdEyzcB2Eg9Dss3ZHcSdqAb61alskdYmKOdUhrNkJ+Yqs2
Ce1MRMTyML6AtCKbgp7UwrZmi+6sBiPV1aYZvtMWx8AcHLvpH3hNs/WylJP3q7BKunZSOob1WhaL
/TMQTNTFydoF74MpG7pyvPwkk3KSZjH+6XphwU87sIPhKN9pjlNyFArX6kkYsaOHubTH8DZUhgsa
bIbznpk+emBSXebceVnFnLwx5tqIlnAouCnTXq2g0W6lyfPH2TFhGvetImvPKnSTnbl4yseatpUo
SCeIwtvMmBWrtju6/xXQNw5OsJTo9WFI7pmCWPIMEXPmsBBJ9sRlZpsNi2zp7Myao8HMWmBzAiUM
j1PfW1/Y+cWfsOqJ18Sp3B+IA6r+dcJqfzcj4WmIkBIG8XSyRdFAnU2dJ5/8SghDnrCQYsLXoxkW
C1OKeHBGdOiJM7DWTdyR5NaW6e11IsxNxLzUUKDGbkXOtwl4eJdtui6+jjsPas/WMVa5bxnkuXHd
5a73zBa91LuZKKf7Cn5SyW5dQX2jVrXq7kbRQOrfZiLR8JUHpiH5kOklXZSbjB+ybCnF7IJYKSzf
EapRZ+Kl2DUhovQt9AOc4gMu33+emML3krKWdOY5635Dl0QtImaz6FtnWtF/umz8doGqtM/I0GJx
AsN9/CTSA0CTRMv4aHcZqnWymlHsgNb6rMmCimKsF5Ajck57n03VNJ79OpztbSlcFiQlOc5Pi8ew
+zgU4zyezJCHLyANmBt4TC0ifnRN4nDOZ07eEjidDQEVdPlNlJChiCM0C49h7wdIeQSuyxNR4YiR
gZAJov6IkPxw6SGs32iME7hcRqnb7Js0fXanAE01c7svhD4IfnwfW+WOyVPGkj2tvGb49NskWk90
a3qCL9pGoNXDZLWPik+a+TdpgPadmuRXLyRxLI+LDmhTMgxnJzxuab3vSMxsH1h1hRdIvD4PncS0
A3KhhTu9kltTXWrQbM4hUf/ns89hCJ60BYY/kpG1i9bEU4fcA+vxC5W+eDQzReHWIRJDx0JB7qL6
WoBtxAhAMsJKZtMFldp0EAfKAz7BCSOkbzmCy8tzKnII3PV5Em7A9Lc0w3MNv42J8ejj4frwbXIB
fmoQFfISwZkFJhYFqXa6pzDz0FRv+duaxeK6Lh1GF8w8XZahXIgGBlJYEX28whngwc4nZvsO4ppX
kAqm3ZvZhM8Ull67G9e5uXRDZU9b3/HwrrcrBckXbVGWHtgaTIzCSzGcIxdq3pZiw4121SiH92bR
tAddZhuoQ0vuH9uAmfNOKCH/YhLWHI6a62PTNY34LCYRXkBPFl9hS8jFhogWTV6ekv1Pq2w66r4l
boEoXBQzG58FGR2OM/pPiDkT0vKCdgh3oxqaFtNjW55cRDb6uLTt7B0Yz5AcRAnJ4nYuUVofSGxo
v1cyPK0v217IWreg4lX0M8l0JL10foow+SKwsPqy/bEsZLpxBPaAGla2SAkJ4bMYfWSqdn/Bsl3L
00igwG0AsDJvRLKM/0G1KOR29VzssqvE0X0kh8LIHdOztj5PZr1bFwAwIVslBS5ivYeRHa2bP/wJ
nNT/nXU9Vu/QGqsVex3xz9nU4JXApVplp6xxrGfc7QpTWojk4ko+Q2JfqM8TpNCL6I1/aAnRSk+E
9FbbWifINWLIR0l9jCKAJBfjLmBo4BEgZPMYaMd0NHV2YXO7PCc5D+kRO+fC3SwzEj+VzxWKpA+O
zp7KHnncGpjef8UWR2xnnerM3WE/wkaAUNUY0BgeSUyQ1ehc8oH5OUR0V2f5LhgrSXoGnKJlvrcQ
+EvAlKj1K5q08U+WXQ35n7IssShatRKEr4DjR8u3oX5cqez5c3D29mxYS+VsCwwd7o6YKPL3ZOvR
0Na0cysgCOyBJEfxP95irEKyDyBi3FHtR/80MtIR+XHPIqj1aBc2Pm0/cxxVpZ+p2zDSfJSsYZJX
8uLwWQJpjDBu8pIghLks1dC5/6hC1mI/cUH9a8nC+e5GQrRPUdhDszIsaFaEDYKtCU9gE52xV6gz
qQRpcu76wXkdI1nzWrKtcPYVfipzJjti/o9UZvtPwxSour8wVbjDfCNZgo5ht26VDaEbLaE1PIBr
M9a7mLBCJUvOlIF5Y+nSKKc5ki2mY6V+qwHM2LckZZb9tyuJCzgsSBL5TMFYeV88gJgv4gHSU3LM
+PLFbyVH2zktOWo+5lvdbFXHIHDtEvOq8P6jie4R8M98RedkliTJbi3HG9FHekzh/lp+QQEe8u4R
lpAMyj5BwMJQbCHlTY7OwkN5TnC7YukQiEc5kQQ0+sS3vS4gyRW5dSwTRrl6K2ZosaBT4JywiXMt
n2tMu1xCdpJZ8tYBZoY3GlH07NII+PoO7IaUL47Ts3fG7jLle3viJ35AHY04ywy+OknLku5pDfyK
mZwnsWpNkLpcehnL7/dpH1QPPKcJCWcTU3qgxyUAmmCs5S6HjuXxkbJMns92hgiPGbEfBu81HgdA
cZUKXBbErf6y80789GhnorcBdyJgfBaE58gMmrRdWQQvnPMWCWeLYdQKm6C5Tp1HEGe/1mj1IdhE
x4ElFbn2zuheNNjg+UCJSbPdWWHIdBFfS731w9nz90gMgurTLVh9nDJDSf4WZSBMNnpMM3kjagIR
NFxpmaMuKGqZvTKS9WneSwYF8jD2ULwZ7dZ3MEXkw2cFnR6wu9muqUXPugl6Uk1fEVh59cMKpyrf
M0lLfjctkFI8i8jR9vVIRmZcO4aFFC0SOX5z0M1f1jrNX1lgpHXs/C7wbszU8PIhpSy3CkjJ30Z3
HnJGWbjwXAfHsTY13m6DtlAyaFrRKpSbZbLxzBdaz2ZXE3wTkWvldc1xtMix3PkqJNPVBsJinVo5
KX3mZnKmY+jSfb3gpJnu3sKaVndMYbLnEcv6zYrTgFAyzyZuJ7QT/xfFAyfK0FCJHcTCwGKTIGhA
WlsRZ3SoI4+YeQyeoE7F6JsntNdh9R4wtrtHCGtx4RdYXE5G5CLbMokgbLoujN6o6pbqO8KovkAY
6PLJepFDg8wl10BWcPmi1/gA2CtBCeLcQXFvkAfIndLFkF8SMp0R4VpeVl6WznjN9yrJ7fvhh1LJ
T+eLPnB+moHd6RE3ehrtW3dwH8aQ/gXLd5Za8VQCtThz36zQJykB+Tsd2VgvBawqxjNr16/jq2nt
tkT9rSEOnDV8MrnXPiOwM5sJvfxkopy+7iRTUDNmnZg7Jom9BdOQeYxsnDrNTrioAwsCcBegAh3T
yb5YypZhPJM+2F1lNZGsGDGCY4Cce2ljCD/j7ARjAXkui51ShQ/3rQuqpSKvIUtqgF4bhL3BpRBJ
SoY4RBtk76SH0xMjhgLweu9e2mkNisMc1oW3I/2Gl0cOQF4gJ/IgvDJnDmELLRFnO/gSy8RzimYN
rWvkcYu1Y5r8wcIyRc+d4ua9lvMq+XwkfzZ6LKRehjey8FTxLNHn3NU52kmoGsjJwb3MMvPUwL0C
xQeZD299seQSohWm5H0wR4J2AXJ9h6wvT5JDKzNg/Rtn5nPCQpFDUV239ewqQUB44DWfNLrzsy3d
xgFEm+NDYEAmzzaLJIsm3vIQxgeleCV9eyWry1SAO3ZYF+twKzhWcdTkXXvQsu+Ddy/K6SpZRq57
bNi4HHqYPyOybzY1bJ8MW/w8EME7xytqcJzDkvdJBZo4REhbv4YpEH8zcHLoijgq4ZBGjIuQWdj2
Z8bglUhKFINEk9ud/2vOS1KrKUVIhqfLJGgy6QjigW3CdfmECogkL9dp3Md+kT6JatDGqRfbIeAc
2/QJBB9s5wregyij3N4tyJruoSfStw8rgNY3Fs3sURo01eVBMtJABpb+PxIZaB+uEK2EffZmERXQ
5yUhAqqmkmFBOJJQOqrZ+4UKBVoJGzM8hkvIXB7Sau9Xl6hW/t5lSEGsS1/JeUvpKDhZyaJDWS6L
maWb1gi9OH86uOy4Ixg+cz0nMVSN9F8+2j2Bi+0EWjpa3b86J4UvrZL8Nz0QWAs0iH+hx5Lt4OAR
P7k1o7INAeSF9ZtzGCl/MvAQ7igSif6sLCdAUlZBH7y2rQePznN13xzzGVUsIjhA5Q8Z7favmllV
sQ1UULzZnfc46zmqHlUxi2sQ6HKOF+W7ZMQsARjHaLFs99jL2QP1wTqQmTjYh5wjAq3mK336KPfs
VlfSDFZNmVNVS0ElWg/UV1D+VtNgv6zpH6EUIQCEYN+Uz0EnpvymxVr+cdbWc3Z1jbVB85tZtD0x
/fv6u1zQEB7q1e3mGHUq0duppic8O4z+hrgJnKLbWKVskTw0tf2pptJ89k4f9Ps6NE60U4VjuZc2
jZIvnompP8Ax9dPPqQLIHQfWwIA8CBZ5qxd6im2I3o+Y6LlLiXnqE7FwwybiLQoN4XRdNK7Th+oN
CE4T+fa1JeGk3gIqIRmUwZc7b1vHyz6axcZ55ZZgMrAasV+MtnOE3i6252Gob3hLWirapkG1sziL
fbEXn7DqDucpcIww1TZqt6Km9nuzcf7ZLxMWrPxCQFrX/GJsPsKFVhlWqYUncU6qFzrf9Av8HsM1
rFjMtHSQpF7sp7aFFzGtUfvW24GYAUR2rYQjF6ustcbr2gS6ixf6nvx18nvFITYHfrSNkJhhJJwY
84E1w5MyIzNWfVJ5HOraxhs3WJqf8a4xwZTCgBUUFA/45AzpoWkH3K9dVXcRzHTYTB1rjD4tmJ0V
Hf6dvjMMJ5tcaoS+xgod5OHY8GgqqsF1WvuQEWhi1huu44yFbG9ht1dPost7Z0/n1bUfS2OvJHe5
bjdG+zJPBnzkMsOjPEg8zi9152k+WMhyQCcQGWvcliyzo+WsVmSM+5m4nPrWh42U1yIfOR8vTuq1
JKug1A4ncHaccx7cg87XB9byWv9mDzX7Xwkb0uJDZTVaZiJQYCXEzkCo7bZQ3dpcbYb1qMlqJrhg
wsJkBBfVB7jjJ0bo1cFp+OOvWYXfCcQaqwqEup32rXOhmVMfVrvO8qe+Qqu5oeHv+Y9qYzIgdil5
AWjeJ3Udnbmav4u0FQSwWYtHTINdNXHUecOFLBpvfbXhzLnnbqqAQ1nOMgUnTSM8b3JKUOJDyaNg
xtDIhXLX68EwHQzrgz/0PwZvQBk4iMwoIlFScUk3UIBSsEF0UtBDz4qVqo4T7YqV/hik9taB8AkJ
Qdqm2Y4tGuJtJCxdvdgFmX9q00vCc29q4eJC7jUCbLqxfpD6pRDu0NwopJbhwzd0v8w2yzTd+taM
a9BFiAu7RLbjn9F31+wB17y4No5Wb8i87fro9gI6mMQMYjMwaImzWVwqwaoRzIJap7HZBOX9eC1m
DQe5MsmM1qSf7kSwFlDUd1OgjsUGVIa/S94vswMsKisiWSg5N2MGSAwpqh1BQOeL8YKD20eounNQ
vPK4ROvAuo3EzCpGsUUYKqhm3EgRZSABsgHQPlbtxnS3uRW06U0PTJqo3RntYEnoSnQqR0+HXw5j
288W5S+aF0Q4t6wq8vXBmia7/gViROVPDYZLSDtgYlbk4KqKgldNn9ZvYS2Yn3awKNlbn8rkiB4+
+UIb3J2glaG6Rxdn89LTTl2nukfFON4LNWIdmTi9sXDogwtAXXwFNuJLJzb97MxHja5A7PraGeVT
xsOLIayC8PFgaTIdtjPX3u9QIac/COnrDAckw8WNckJZbJ2mq6IzTzTpFBD+7vkMpvtmM1KprS/p
BSCJDMt55vu2Y+MzWL726ApQbcCeHS+q69JVH329OvXf1Q8X68zfENSvudPPTyS/zvbVErb/SWXo
1RXpzXMBbhM6A9qSuCuG0Pmca29eygPfRZmyiMY+6DNZJOL0V5e5OtlXblB85KxSiVkrefmw7d0B
6q8sLKOM9XfUjO9JkaYKi71QmChB4VXO3qdCq26sn5PkFy/v6gLDZaGPdqHPUntLh3n37Y+1IS4Z
f5MKajAAoih+xhJg5/2spAMqfCHurJPSD8RWhBWDPV0lAxpKnede/2r4x+pU+pzCnKFMnr23dh3n
cxYVIBh67hbSbYoWi3InYcYDCfbvj1pZyB/aMG/4rDGWnnnCDCr6KcSZJTpJI0iiugflNwVC/Bsf
lu8dg7Agoz6DbN99VmxOOhKn+NYx8y8OQrMexOBeoBL/9ImLf0DKQFQgrKvB7EkaEyMii6SbGYUE
9ciIKvQ+QERKItuqyXLf0eh77cEgPHJO5Z0ARDlFhtGL9PHzaDNO1bECfp7tCt/p8H0ijruYrEsj
opRwWexcB+cfpYuVnOxuxmM0rEX5m5dc/TLY3KHJStv9Yn9ELt0CFTE6ZFIQ2swWrftqgsQhwnYa
0o+1r/UTmCkm1y1uB+RtBEvj8Gi9qflNVRaZf6Xlcr90PrGY21SrfD5jLqlfmkiH/2XgRwyZ7MKE
iGFDyFhFNjZljDR8Xj+C2ROnYcErGVsuW8t4ZCLbscLhKjqwUE2QAv+Po/NYkhSHougXESFAgNim
z/Le9Iaoqq7GGwkj4Ovn5Gynoyc6M0F65t5zmxFKSt4E8rlVZilxW0GkMm51qZg6t/ZZXFwi1dGc
FzPjQmJGz2qYkNXU3VTXh3yYQ7OzVGZEQUJkJ1EYoTF5v3PH2jiL0xaJjMmZXYKnRMxIbeYaEkpG
7zASU+7syyAIbr3SGdF8rH5xz/XCJn6KPQ+WvIkCFvftHOpomzucTgdSVGZ1TObowgYHrl0M70l5
oQ1VRqUG3Y7AiNmntv8q3RzsmgIghOGXNIQJ/0HP3NTz65cGYQ7vOYWc3FiMKlBjsUd7/ZMdY+QA
G7T2q3c7YSX+t+agwrfGSqfc1guzHIgIZOHUUN3SZ9fzcVbxzC9vbPaooGEA0o0zh+jhk+Zui4Q3
ss5vX+j8WtZtXF61a9plJydMm9umJDgb05+eJm8z56tPdrdkqrObMJR9zjjk0qs8hMj3RuVQXI/C
NMXFQhu3t5bkCPGzBB7JU/h0E5A7jmc+eGzgcqeYFPSW+XEA3igs0jffxVxz1LWH0vIM2LuePye8
AchX5yCujiOTsycIgervhIwPHf5Uu/LTJsM43xLzQ5Qn+liAzbD4W0LABkz4G5V5HZtGt/nBZaFu
icpFwODj8niOrEf+MJoJKe6Vw9BLn91VrOw3AbCMd40bDOTGCFO7D8E65/4x4DaKkYI7sjTdYZzK
ympE6KQmjMDDEBBSwTeBEst1TOUXgSRzIzltIEKXDs0KK3zWhVqov7iilOQfQf7zCT3OFBF3jDR3
U+c94wf8jBYcjugX7NK52wOyb5YQipSkW8JxV+N2ofKcb+KOZO6DtEJdQZZIvqcIpOZurFy/+6CO
nAoy7TkrvjwgGW9gTEZiQdLmNzKTPTZy9t+wZES/GTcyURcuHQEecZK5CDq/i9EW2J2nYeFhTJnb
f/TX03KaRQGuryMA5A1NNoc+hjpuY50INiGR9pjSZDYMkmswwesfVCnrF7ZM/w9YYz6Mp1jrMMHD
UneIkBBdonQw3eWEuayndaRk2OInwboUUwp+EBHtrnzzcTyfSOIYL05BmvN75sZF+IB6qhHIXKi4
9G2Qe+F6A63QWXa4BSP85ESowP5zL9wt09Al8W5HgAENuqr6W3eh7c8dgCbYBpFfVNcJPCsHIDOx
KE+B4G8VmwRVJsNgtPYcnyAj3FsAriW2wslET2s3kLKBTD8nwXrE18bbQCJyzhX66nfC+YsR3vVP
EXwy8ThnQ8LtjZqA0BR8ae3O+HVd3F3U7a+8JeTJ9EW1bMHgFB6r2KU8ea4uQVaXCfFcP3hZEH8O
iSdPI7EoLEgLOd+EcdHLc0EoJ0w2an5o9liOSFfJY9b27ZtTFTWNWE7XTJYthvi9P9WE7chx8ga4
a5nt/szGM9HO1+6wHlnclsuVYq7F7h3icvMXHXHMF1HwfrefdQhI8IivwLeHSzjQ8haUzjRsi/LC
/gRuQZoIay2dxE9+wXtO5SpDPGPY+4EsKTAGpuxIq90UaFU2onXIzk1TyqmrMK57DYgXzXlyuFzn
wGAqkrQ8OVzUrb7rvTSsyzK2oEvfbH2C1r3tSkDn9FxRyWcHOFriqU1Bb27E5VdmsFkP+RF7Txkz
4mg5Uat0sCiJbC1uhFD1idhJsipokVZ9AtyDUKCgtP8slggzQ8xJe5pQufJ5kZ89AKQJk2/YYzne
mTTUlDyJIQ+Q9dJyy/6C5IokCxzYl1MAqUtx5L5ab0F0N0qXfekc+gZS4+Ase+H52n/IlmnltsHJ
jxgI/fTLkHkLTsQ117eT4HqOvc7Gh0y6TKZYyDYrSt9KkneL5sM80U8YTLz4iH5VrX19TcaAJatg
zscb3vs6QpcruheEGQR/o+egfzFOaROAhMuY7cc2CO4L9oQr/EwMo7nR63fL+57SXY1wjRnLBy6u
TRZ9gFBg2iZQE3C+ElUQnfDcsAMHJANzT9P+IbnyY684+pw6zbmnC5v2BtJyMx5YnuTent/Vxeye
WcVuqRr9da+Z78T9zrRsWsIjqo6B81HkICndJ68s6PK0CRznOLT+Yo6B1/MteDm7BB7FFH1I4Szi
dZSBrWi2HJQInWDmtBN5nkS/M3yXhBQoUjsQmmnAeQ0cbDRWdu55xZisVk8IF5flruiwV/Esg7Ft
x6njMiUp4ZZl6MhAdOR0OwJICL5YcngIYemrh6NuQM6fkUyisMpLiArbAKfGy8UIlnE/OxqbRDP1
t4VDgUu248Jux5m9gdlwOlA1DpWH2I+QgxSnEHqG4co6XBg7TDAcneStNelVSP4tsPpepfdM1WEA
WXw6dh8puc6vUzGQmULZkIGnS0ml/FClqG7jFI4Bicw4ZzBsIwUffLllWMpxnjhafUsEJRDxNBre
Xc+8nBFDk42Pa9qTcMLkQV2RvEH6Ylcm6bVbOip+02IcTxUZIOUmVBPSCJLAFtRkjOUv2gBrVima
I8xOz96wfc2iJ+BHEHyZ0qu72hUEVbV4035XUi6HHQJKK7fiYlM4hXU2wzQKYrpwB+mqRVfly1OX
LVBcx4C0AQqgRqkD9cto7ztSkfYVDXq0TwFx+De9io3eG4JM5GYawREcysKj4prIUyvOM1i0X53O
KOywIwLaJBfwn1nJjztlYQTWG2ILiSonlk/5etaTBUiYFxTsvMmSYHUwWSY9DmxuWOlGmiv6rkNP
Evn8Gn03ncqy7//0xTwEKJrIe76kfINz4N42Y593N3hntZpOIWl8/VUpvMpFx8N1+uHqDvdBbWEO
IcnSNT+N9WY2mxrP4hahOwBHQxvzpaOunFAcLHqZEGaCd/lMRNUewYnV4k0iBi+f4Hck5m4GhLVy
7lNb2BnmYngJSs0TbHYeq2dmiyukBfRqeIY3mkFb8RzWEeqDiFxtxeI+oyIuqN3xKZVpH97hmSAH
iA3AhdGyEi60bFuvZ8tQllN/8a3UJZl2eclA0Y2D8HHJyR04RZnizNqEFbNzkuwGom5Q6XL8sxmv
FlazyV5WqqGN4qmUSXHwMkIu4bOM4Iafylq48QXA4vTzU4xEH5mFDrp62JREWC7pgQajknq3Lm38
J3CqMttp11n7147ktnJXoUi+w3I2P+dOUtgNflcGPTNdvNr2kItvGwaST7WhUGY32dsrX/moNAOM
+0+pk+Z0M5aQ9gOhmcU5QjS9HDtItfLToVsvyGhB/VNsJ6dIwfuteQWXsp/69XOVFiHulpe7AqQr
PNuhnoVD9j3kY33Jv4ptqO98xlvchwxA0bCroKwS1qVISpdhUycdehYR5fDYZMaI+G6MkJdcKyhy
bATrBH3kjrsukAcyuh1FmgXx5O0dB2AiEXWmAftHjPSAtbaGY0mSLx6lkGUAU0ED3dG/taO38Vg4
Qm5Hx5ZXP8pHhcZpybmMDp+sLQBqJdGNSBKpAzLnxtGzt9yOTRp0fxkGzkxvEleEmNdbL3ePDfgj
VHoVhnYM8pCfVzXskd+X6Vfrqtjbyzmb02sP1MpIsqU7Z8n6MXNd/c1Qw82UUb2oHgl3wY+w61CI
zBS7feXeFXl88U7R/L6ZGp/eE3tHX350/uAA8fDk5OY3rVhNsJ9ncC575MLl+CvpIWTCUjWDjWEm
Lt/gjr1tUKNlbBM4tlQ6fnaviEd3UTTlhcFsVy2TucPNOZV7zsGquQcQJdESgrhLb/IA6caDcWmw
v5O5h/u0d3s5JyyPkXVmeOVZ0oQ/AeWEd5H+JtWHz82Gx2NkinUVC5jLHwvWPCTwdd+JnL1by67I
WlZ73c7DtB3vKfJh3/B/BDf8Fc/jGqYvEnsDS0VWLHl0bFktT9+9VK7BmZt1zsG2JnSPSg/UzCtY
wAwSUUTGxq5HERYTfqUSKzBN15RYW88hQ4U9dxa1N6jA45RwtXyVLFxQtUzpuXdNIOB26dAu3y2x
wdFxkiErUoi8OJM/y4K6GeGll6W7SbbdgrjSxvXNXGqvJTc9o4OeEhgg364N4NhYRlEDwgcugeQe
5ge3A549l1VWnAmou003YT/tc1CW0dQBdQHMrDrvuBarme9g0EaSiRuEHAQ/Yo5fZ0Ye1b6v4yU6
jnhs+kOHNruYt3Uw1CTeQ7oRz2QHkazJcMozZ+F3PbnCuSwrzjwsPT4AkzaZGDyDmnQiksNnejPM
FKuXAxJEDIQmP6a+gYYLj+EAVVA35akG8iBbDBgchqSnTZHLW0t0UCE2C7vx7rMchiF8CTVCWfKW
TEgskY1Ivdy2hc38His5HS37YyZhcbeLCqwl/Ee2Fd/NuJTNFrddbzdzmgj5WarMFNk1703kY4su
0eW3eAlA5m+IC+GUZiQsyPBLhUmgloUg4jaq0CEUTCPJa2AdNgN4gleEt4COuePDGC7uj5nZh3/D
vqIUv2GDsh4p7uyAL0YsLRVhEiXTUKjFpJmHAtk82MZInvwuHX0khgsrhas6ZNJ6slLlF7ej8DnV
iQoh8wrzDBq8gZn/NkDK8aeijpv+om9g7EeEkadG0lA0lBQJoaXnyrPWeRoIwaCrkpaHXro6DEP8
3+zVbyPQ4/JB+RB0Rpi6AJ1wgrbZ+DRSfun4iml2Dyhui+szB7/TYPet8rsIYpAt7oATtlYdWiBr
Wu/x/Xo1iMVGREJtwebjk17IPrCo11WxToeyKaLqM6EOmK4VT95wtI0hm6JO49yyRm/6+DTN7mCP
nXBJ4HN6Ca6IsQVGV+suC+lKF8romXH/MCEDztBxmr72wINZpUhUT6F97esxnM8VvRVqUL6kelej
V2ORjFqBgVlR5U8oZTVz/mAqSTbStA3bBR9Et2saav6dY+OB0oj5Bd1a1pBOh3La2/T+MmQnBjbB
corY/IkdKy3x4vEAxSdBqPI3pzxDxroI5U3rD4TYemZ915Xwxr2oy8ZiC+9xb0nMIsyUggQVAW4D
5qLdnE1nIqKS3771iVPugkT1v8hDguCL1sbt+ElQwG1DZCzBiXBlbR9RzxF7M84+dIW26OvowFwP
BnKpe2fbEq3Gus+fnIllHidSv+vw9FmMJquS36Wy7TXakAKgXrnSRblU7RREVTBj8kg9zGwKJCmG
cV3m131v2vga6MLU4mau0LGlhNh7e1ZTlGpRmhJZEhU5D1bktAXqzXYOVg5FyI1IeVX24Qxtvp5q
kI09z7bbJNecAsikhkkNPxlbxxdRiZmVL44zlPJuSz3cSOQfzKaoExiK07BtVKnaYDNjlwMqsYS8
Aw7IU+KV4jD+4wIJCB4Wn0JkT3UTIkChQcmuSJeJpnuk4kV+7uNgENfRXC3BnmSI7LWfpFKof+kB
b+GX67dCIa78CpuUqVwTgNPaJQF7gUNXus6fVAXV74CjvOHXcPvX0VkXLFVk/tVbi9LrG1gMFn9y
eFkhdMklf3MKhX7Cklx755Xktp8qDbsWlBOEcfR83ZqTGJhajzVfYa976Ju/w4QGDBppHK+P5GZl
9y3Ep+WY1HWgt2x4L+E1rYjafUSaMyEzJmpOqIwzuXO7NtbMQBE5Pg4eu6bDYIilul8HJvvPbKtI
4eD7yVqOW+KRNiwMgiMtErS8rC/fQCj4/4I2L05IqsHcY9zKX6QeU31VhD7oC3J24KKHyhF3Szrh
/CVatH6ahJzaQx0uriJhKZZE6YG61RsZ5v2zbuaS4TSH0aFA3NwcVd6m90qy2j5NPtMuYneqGFvq
RFTk3ul1CDxKZonY+BED6PusqW0IanyUmBv6QTGQSQtnG7o5FgQyAGR0ZsYynyPHxek92kjSJjQp
5h4yoPUdXF7idpwwwnHqIh4ipBZrDDEUcegcG5OQilGiFCiZPktDVI/J2UMTLOo8tGoGSgjXpvA3
iNJSVJk4nS6nNaa2gw55jb+SFCPbLkqc4AndEdD6sbHpo65F8Vc6hbhpGJMziPsf0uXEAbL9cl0v
ByLee0SJ9TLAYB8KRmngeJubAEwF+rChFxed9JzEZCCBMysv0MLhGtZAhNysX7ltwrK2P65LDRyR
ZABlI2rz80QUwWXOhPsPKeAkyeZy1nrYibDTyzXa9rS7QZyGJWIusk+qviUkxKtLX0a8HsGVDTIS
r3A2lO+NM3TfBeHxfwsom+7VJcn5xTFILrdsGZsrzUfKdxlWcsY1LnkbL63bx28p5+hTMJddhf6L
w1egwTfipQap251J45kO7P34llUSEUTod4HdRojPe4obwLEz8Ofkm7GVj5wDSll1FEHheyehVf6z
CrH+VSyXSFwc1+IYQ7DFledUQp0o9RbWlDGfnoRqkWJV5dWJaXKFjXY14g+ivdKgvxkACUq24zwp
zE3aAHKnLJmZkcC0XtlxiuBvIbS/RWo1pGd+QR9os4v2edeIoGTR0cV0dLNTJkC6h6p3rwc8jPlm
9Gd8Vdy8zd1icjthT7AuVCLPbXb+Cl3nZl2NfhtVOX7gcwSnEzuqLPdRSh25HQf30iHmafdHMwyC
eZIzZPtsnKn/a1aB8T4eLGFIiEWKUF1XXhNO3zjvGM8CHw6/U7vwUo6e1POG5Z74JfZ0+WXT2ow3
ek2QY27CJkl/XCQ8JZy6tfdPKifpe9MC3OE0RQ3vHZCRq+Z21CpoDj1tnb/1Ix2YZ1knLMKJtYsP
yANHMj6Icr28tGZ4sSkUlj1r1AtKEBEFAUnU7SSowX+h2y2azMdxhNBtaweJYSLNMu8zZB0c3PSk
gc0vDe5poDZ+VhPbi2gJs7MzgfXxE8c9qzGuiHMpDWVxOCRBc42sjIxQgBPtT+GsTKNzCvtn1cry
AydZ+p3AwbP7ZuHuRs0R05kOU4SzPZfmPumoErdpNkFNbweTfoLWxn4EtilkNdcmmmFQyhIP0WMA
2Add47gLIp8sLIKqqnpbSlz+BNxHl1BC6cgnxD8sHMOcIOaZeG71ULuh/xdgwAToXBr/q8rQk5yw
W9AR+y1iH8K+lmgfEmfU3PvYRkru71yUd67AqHdncxNcKKjwDzBRKdzluypQ6xnq+gyisJ5BJoo6
7vxdPrv4XTpb9pJqXo+gMdEXDic9tTNgM2ga7tGNUQjyr6oJLxpAkewybMVig7tDjY/W0PJslMGq
etX2QXFqRrqE60VnGkC4YQKwWWmAgn3mjEV04OxezrQUEjEwUa6hc2clNozoJBKanj0GU396Zyya
ifu6Y4/wD1sNPu39GHXARg8TYuo8vWX5R4j0kUWD3w/7IsJTSv/hTUHB91ymz84sghwYU5yM5qYZ
A/+VQzyK9kGWFf12iar0s8cx0f9dF/zVcs8sd3C3ocW7TWC39OsvnVXh9ThgH8BegpSgJgQKjfGu
XOSobxHiLf1htEuLoBBJjDPvAiqxhKfdc3BB6oTR3RM7XhwRAaxcvSmXyothNESeeQ/hvLZHXLhd
e7fgDHWwTSbwnrcguJrsgeSv3GPyvTK0QXWzIB5mcQrVAX85iThQx8JqWzpytdeWgzE/rRzQ6LyI
DUzxICMyOqMfGWgmZTRdggbCmEMDy1u1XQMxv2ZrbCRu3742B2RFbr13USQ+BSkms11Ukx/EOMWp
XgsSArzbpAspXhlIIDdlsm/kK1O58TfmBaZWVsFEJOAcci3j/QkF20CCa7c8NZfjP2p1fQy7YIpO
nctoma0WCJsTyx0v/Uu8F2JIcIUyPLRdhtA7wuCbnUjQWXwW59KI5jrIxmH8ywXv5bdAIfi+Cgx7
F4hOK5+9S73+hBIiTZ6hTF02issqgRNUC4/14eIYzw52BfXFHZcq7ySDFNElVez4Hi3Zkh/TFNP/
RvczpjI6ciTr9PKCwUrm0ryElIyQacJK1dtCUfNuGxRK7lNAU89uoSZKvbjPFAZVbgAQUuUK2Zmi
COoj8AalAgWYqFseqHo8cgEUVKhb4I7Bbw+gY7lhjKH6l8kVhL4xE9cIiCInOtclkKRHm1P6fnQ4
JsKTnzIcQkLVWKzn2TptljRwxvcsC1R71VoEtVsmq50g3kqb+N5v517sGVQK7gbiKdt/nstK8IB8
LYBxmjUZI1Afjucz+vapOk+ZZWTGPCZG+pQi7ZSPPgLUzxE/mH9rSC0eDm5CgQFDwcPus5T8XIeJ
5PYLLcLMVm8x92UkaBuD6OSHCQm+b1IC5A1iwNkFFk+UAbJUJ+myl65Wyxd1xTI96pgAZyKKrBsc
UcB5WIacTqp6g9a86W7TtOmLa9IaouKua1n+7GIAhqys8Xo0DHeAdvsYNrEBAuD3fOiqDMAVHCb0
WJ2OiQrArdbftChfBvM410FSvIzllKPv52fh0FoKlvFcM3HiPOShGxnzQqdhiR5N3bRmA+WsA0EU
WiZD+N5hUJmBWIx41vkT5cfvg4qX/m8R00afMEKNwWlSgZu/c+W5zgMTc5s8ybTQ/YkyhmRBO0c+
nnHf5Uqpg142DzPa7Gx/2fm4JxHgeduHOcotemrW2eyaBBkkicRuntQBxSllTk/MLKQLxyA6kgdm
05YK2yPMSF11KYabfRjkff0DkACuxZxF+YeWNj3PEhsLAyWPXCxEI9OrFzLpQDSn7Xx2pwJPmExt
+JOQt95vDYNp0odKh0s0iifvjlE4USRlwbO6u9xg4WXqGr7HHmghBt5wolgAtmBpkAkB32x615zW
SYwXWpXGUCVi5J6sbJayAyqgQJGaRq1XSYSViZnXDDNST0poAIGWPJ6euVC6LQcEKqZS8x+nyavH
JYuzDONUFqDYRIoNuRkm3vvccT9iiTTpq8hgvjCdt86tg8kBp1LPC7VFkEc1j2hNTpcI3vwNvfXw
L7cdaiQHCT4b5S4P+CsQMhioOznIcgrAvxivsSAHqIkTdsh4/XZBMmKFRP6NNLmxq3ovw7Jodxq5
/Qe6fpZ7eThbcmbxGX6iqfEIDCJL5RwGxNftJwbjb8N62fH0Xr3cGR7SW5iGDDarslXjO1jR6mtd
vf6CVLOJs82i0X8EFWSfrJcMn2RWNv+8XpbfCXmzV55nRyCOHcL8zcxljs0NadEXw1GUV2bRptsb
OAzOPq6r4iMeGxB4Lvrnzxyf2rODNj5D3oz8ZGexLN7VGYFZm9i06K+AuJmfvqRaYc/ulY9Yaf23
WPjevzLP/09rGsdou6raoM4eQy0gX7ol0YCoj9nepY27C12Pc3FGelru2CLX1wplJuQjYo71BgUj
TGULrrTh0NP4FxepSS/CHskio0g410hFYXFUqxCTkCcLztu1WLBR6Azx2kb1go6Abs+pcPTJ9p+R
XR9uSdM0v9RZbb73bBPlFDAN1M6i8aLrAdGhwEkl2YSrtuOzasJtctqKKK6uQr8aMBZxXo2ERSFc
VQKNCnrFIpmOHAb1r520/HYs5+0FCF47V2MX6p+IFV+Mhq9uSH6NGcjvUwfy1X5cpb4bfFc9c+ek
4YkkPuIbFnSzwDAavqfNyLlK9+bkkTkbRqDg/aa0eja6J5TS474m0bdlabt3Wbn8k/3ovFgUwadV
d949TOULXQcsU8/OrMwQnHC1b21cePUxT1JMaEtWqWtTrfFrAwVj3I5wHFA3ti22kdyjSEEFgr03
ZiP44CCa0WdbK+9pmobsUScud2EqCdACOpDOd24/NYA5kJL7mww42TWmvvVbTFTn28wn63oTznTh
bFhdHLVymuc3KxY4mTSj7D3ZWRvU2X7DTDiL63OA2GnajiYYHlmr6ZciXdrboiEea4NmhsFZ0Ef9
YwX1kTFNGs3/3LJAO8ImLDz65VC1h0GQT35wHBLot+jOCbBUel7/YJ/Sz8pMKSIScfEGD5Pb1Afq
JhLNee/baSscyql9E+Sr3dpcgbdCTCc2zPjKh6IU2Te2p4gZkW2DfIeHsXiKaWwjqsak/hp9J/qJ
i2EqdjwJZGR1tGRPMbQf/hkuPp49SwR9HV9sCts1rR0mbWtXvpp4QadSOza4STu38Q4xlZPeRH3B
AZoaBknEBnGubmLgZB9mniPMxyG/P1VDwqPBhYZAiLMBNvvY5e4DWYicUwC53K+UPREPVTvKY78M
1UcwetUH4Jbmcxh8hJWuWOQNC4fiJWlCWNBDw7j+PNVFfaxmaH+7mb32JzIcOqQk0kj57YoIitqh
oOyNvBbypofaPDtBeWA53mNvnc6yoX1WCYJv8E4Ley7DywieqesoBwi2QWTlRgKaMb0jeZLlGv2Q
5W4sGLPAfNR0m89+6BC6jAFEYQfS/uOCW2jeOzix/lRZNt1bhUmP8toLKNqmWq4XIRZTMJBy1asj
UHptsI4KNJFpGtsd056+2AtEQAg5e+bAm36ML/h1ti1Mc9rIfVO8vyzUw6YEPW5pdjepScdhy3Bo
6tiLowTYI5yA90yucfkeEPwlNmtpiTUvTa/Ayk0ZyRC6T2jBUrBh8lBzVN6paE2vEcZ08w7+fZF+
Fn3m/8uROoUbNFw94/VqwIRRZ+1XDqrhWuT2Av+3LnRiuo5UEayyNO9wf93lnmGtgf6BYus2m2ev
PrvFDMkEaEcNqsjTkD0LGpf21JjiIryEQQH3SRuR7h3Qy9M1qEqWidKg8GRY4QZ3k66d3xEx9jG4
/NPhtaYW6xyJpj/hUruo38eLgN2fgovktTQwCeOi08/lXEffsekttyhnID5VWCD7RXgSqhKj0Bs5
SjCbNGigehTQtOpI6iHcOO5JbTfG8+qZ6AMAcshDsRHC0dHVkcTiFoeQTpPsFHQtpBFlqd73Gfyx
gEM9sP98EozSvUsrNLDF7p2LKaHrz1g53Q8A6+xw55CbaJszr2af64BBB0Y6RQ0DDxEkG240ViPA
vtg+jLmKn5CqcXVjW0tv2QmzxhJiorcTrm3eK8JxC+j6bfKGUB9bZ5Ja/9gNLC75cfCTu+QSXjIz
Z3XxVzf0bl5Xf5qqbrJrCgh5z++vUYV3RfaNBbl9rVXN+LlLZFpfpRA2GMw7gglBziqpP5hJtc8J
CTmUz2Ua3EpcTuB35tB+punALc2OQ5pd5npptJ9Ccuw3wqs7dD1MrHeWTZfaTAUOSYT6vbn3aXzx
5geO/uZNJw8jDJP234zrhzxZJBYIVeVYfKkYB7U/0kkeGpHBgcKZNzzGxA0xaiza5oyAvZuYP0XE
jl2KToYd0ey9V0Dm2YewK754mYmhAVepmnOVZpfxf1+iFxwxCZNXwP6V20hnqG19f+YpJWCmuZsB
bv+kcIoIu1l1rrfZUKZvPXLSmRe3Ge5UW88OSwxe1o1XjrhXKt8MJBzEyS8POOMcSMMNw/VCPHMy
1s/p2phmFwz98sfFevHIwmEItozXNahveFh3yTpcnhgy696jaLFnkmql2K59LC48qgR4hptOZQqY
ZF4/XKTOt7gBMVaIEZAGX59g7BYFU4dOn7BpC1U0g/HIl0G3v8wu7C7BYpWipXSCdlfFjn/rUoCR
1ZLX6pr0b6xK/Jxeu/ONz+pwmX2KsYGASbF1rPHYYVOdYAVy19juTemEZo9Im2+fYyh6q2TOzDZD
3MPcQ3f+ieefj9bVrn4PPUX7Vs8Tc4wBwfPjUl+sUhS3ateA1y8ugx5ssZqSFt9QJWnLRkwDJ4Pr
hsCWfJpeCTVsnmm8p+85K0psRT0xOQ6jhm7bMLOsNxmR4mKbrrV79AbCDqlXL+Zd4zflG5J189ZD
3iu4HC9OhtxZ2FjHwLzhMRQEevlTHv3jUFHRDu9Jofa2GuxXBhXrfe3Yv25Cnynunri4PDxphbHs
mFKz3vdqpPVCHV6g/bJV/uZL3AugOAmmv8p6p3lCV5ih1cEgj08raebPrKPW2mYNk8odrEb3zMlF
Q98jQql2DnIBe8JKkN5h5mKr5TP5gMqYc+2QTFYHxRavYRjjwc9T7gBW3UDS09Z+1xUbnwPOqH7v
Eh3AllAjtmHcaYyzY4s/ZU/Ml1PKra51djNOSHE3zIU77+KmQme2KNa054GE0Rf8vP0JYKBgPbgi
d2Rdy4qVFbZXjPtiXBPQCzwS/g4Sj/85OgPcSEMC5XDOFGb2w+VxCfh6eYv2bLNhbtCAQqtEN2jI
5HKiUB8cbM80UMSBL7AESR2fW015VSkJG0JJwg0QKZH7yma1FyAQ49YelWv1uKX45OrApqyfIrLK
0oN2w/lPn88X4ovxMAyzcpUoGJB7ENs1jO0Xs1YJtsDDhrJxkBu/FgBtoMS4ZOhtdIP4cifLEhaP
EDniEANRG0xd3rpfQwdkessR7t2v8IaQyQSW7KgJzRZBrINcWObHF6xsn5V2PbtzkfeHpg6rd7Us
WbDpoGwhwKBeqE5D38WkSOPkS45kddGGMD0EVWpobf4VY4EH0htQc51rJ+qhFVLKMHuUVianlFEJ
1vaZ/Gt4Q9XtukzS4XpJp+YljIg/2WGbSOK7gvP5z5jZjF1Rq5W7001iaV/J8/1mMABrZJz7jqES
uzz/ETZMZ3b4LYuHvDS+RdbAH+4wLK+8F1hJyNxWFDk7P3Cyj1XWqL7T3E8fqqnxhz3pTvI4RYJM
pTkox1vqvTk/erSU+UZyEQne/hGaTu+U7g+Ap+LLHWG9bE3nNOYFTrt6rMXIZtGunhHHYEQZim7Z
0NyxQ8jhd0OgYsbj6eIL22nzi7ncbbeVSPBsED3prntHhpmDowt3B8d67jBToU+BtEdxl5F6Oe24
MA2VDGSvj6lUgPrMOIRfMlyVwRvjuwgx0+ySTh2O0ykZA4kQkgi75qCoeH99BpDprkBHToGJreUB
uxAXbtCytsOENfwqRjSGkYQXAVPCFZccJ4HrHixFUL+hGGJ11/WD3DNQQRHCRI9GroK08MK8rbvR
DOXwWFWmsS81QMNogyCHbQvaHFKVkTF7jCWLqLjg+okeTesgP/UiqCOe4noBes+4dfy7oqwq9r1B
YrFz0Wt8lJzufxuOo+cFBG2+bYJw3StaTvj4bRq8+WPRXIueJJOdbH226H7Q/qkjHxkNDKnuAbBZ
dr/6SmI0GKvlH1Pa+VdgZ/mknPyPtPPqkRvZ8vxXGdznIZZBGxzs7EOayrJSGUlJ6YWQadF7z0+/
P+pisJUUkYmqbeDeBlqNPhkMd+KcvyluJfXWaFcg8YdqldGk+wS10S8BE/xMkwqkUNxS2g+DHOH6
0skMMOXpXGlzirYeaOKk2E5B5ok/sMPQNCLX7foCyXesndtfJF/UUNmURZQ8AZoJLDCqMu80ShEc
zzsRjC2HiKqZnfPiwEXLrpqgs+yNJsY+hm5TqbbXbVJJH7rdTmIYm/sw1nL6ywCt6m/4APCZ7Jge
MwXuOlT1Gx+d/pbWTT6WII8oK9NnzyaNitdWKCkd4JD1OdtoNHp4aLALHOh1jyo7pRS+ExvcemBh
b2aZDh3X9xL5kCZ29OFRAzYDl8LkBCsfPc3WaN6gLWDhvxZZSet/0SyhpnLbMucwQMvIRPgfjSxk
LF8iTKERye8Lu73Dus4xrox2jMyDhaFh9hNOq2ajF6EVdY8GY5Fbe4QdEEm81R2UWcn/fdEiOh8k
woLFS9FzaB4C2dp1di0dPJesO/j6NCD2YSBDPsigFyju7OsYdoSxR4pwQEYlwLduo1LfV+fXAy98
OH0DqZqjTI8JOv3pAcg3rTskPDkkU6PhwueGqu3bCP9AZTuILMd1ArAThqsQrWYtsB6h9gj38QnB
HJyBt0EAZR3JBY3jB/ZPcIwcFMY2UQUulcwizAQcWsvUeZ+T6+0MLEs/mEDr8buvgIokNefTBv61
8q2i4PbbMozqC7Xcqt5GSA2QUKUYtWyb0DOPNLVx8GlzTYDBMzE934U5BJqd6stE33adVf2eIcN4
APRGNMueVCY8fKDseJ3HOpKjCJAbPMeG8be0IFpjhJ0OdISA9ZP5QGmI9/Cw1GsghZpJCaKoHopW
MccNat/ODzvpxyuU3qnOY6nRgDxqG6potqGDiuvbJvw6ANH/5mOUF+6HTM+oO/FYw3GMvph5ze+g
9y55NEzXEKbI8hEIJikrhhIJd38yW4P/V+SDkRYIf/OuswEBTQ2Mw8EiW92iAOpVexSPMIjPTVxF
wi5zXCrrwFegwqbWrUULH0hlHQOAdJpUeVYtg/qMqUfl74Ai7LhNJ9Ns72RUaS/kfCC3fIfEeDOp
OIfuewPMy8Y0EVYyVFWPbvA+gU9SZDRUtpAfQR+FmsTDXTcUu7xt5iWyi6DNKAe1H6YQBSkBeNfz
ItvfYmAWIfkhJvnZ4kVLMxUchYZ3XqdBBAP7iZdIGeOm3o/gwwbaWORwGkWfooAAzvGA/xmPYADe
qBFkGIe0QSWt67rKmtvIq31rF3Za322l6VGMQH6FfxtdHXMTZbn3AyRRfXRAhZKkQrL4xxSl/guB
sI5lYo2s7EJrEIsf0K3dhA3ipTuobcbRUan+XmVUqZ8AjFFfYmzxdQvG/gmJpeGHmenFg2ZhaHsV
0sPx9ljVGM6+xoSNG1OfpY30ir71ztAgHm/NkgnGn8Gqki2uGlTV0HJ11A1KW2gWyM4baZZG0a8s
yfBmzepM+YCoU4L2m61Wt1mcoa9sW7I8pCEGjjcOlPs7tali1w44kPEIRUhwh94BGETQzeCXRGMZ
9sabwvQIxkPA80OM60cQxuPPHgVj3tegTeqNOfphuKEwzNuH5zCis3wObv6amuhnK9D6r9rU5I+e
yURRX8woRGQKuvVYiOnI5Y69+j1KzYw2fRs+x2KusIapPnaIrEvWm4HnHPS7gaoNrz1IBCSvEAJs
v4++qzmirSIOOzgLCkIO8J6m8OiMwrZ2AVhC56qgQV1sSAjoFCCqbELSE1zWCJz3AUIRGGzB/IU+
h3Ob3f/k8Tdik1wOzR3zCG0oEl44v7qoxm1ajiLELAvNlLOmgv3VdIyZljylqNHw9sqAw+FH8ZEn
1sCLXQnN9prKZFVuW0uYj8j4DN/hL1bfI14sP+nl+i0PvmlwE7jFz/Q/GxfZ7uplQKMclaFAIK8j
dIsRIwLJh/hPmG+gL8n09yX6pMV1qdoBwhqV0+HB1RY0gm5DcP3YU1nwCLT9v/7jf/2f//1z+C//
n/wxT0ba7P+RteljHmZN/d//Mv71H3QV5n968+u//2XrpqoapuGAqrQpeIJB5c9/fn8OM59/Wfxn
oIZBXdU0mgs9bR46pPALL+gezwexT4OYPBBUx3Ck0AzT0S1LngaZZGhKxCJit87V8ZHTCMdOpfSf
Kk8aW32cwO+jCxMczked/6uvhvbvqJaOc4tOC0roi6g83TvZIlvqOrbdPCVmZL3oeqYoe7zBQhhd
I6A9mVjqgdwRJvX54NZacFtHmVmzmRVj8V0BlVCAAE3qRnU13s/8MvlEWuXdo9zqZTdFVfVQmc7H
XP3MUuM5g9K8rdvzb3o1lyLF59dq1MTFQwuq9ET97xct1fBrN0FMGwPRX2W9wP7mfNiV7yxUQuI8
rToO9uynYTuAZoVZhrFrlcNz6lFY7mQMSoeMjw7+wJv0GIsZhgScNnG254Mv1u88yQSXNDUlRD2h
i9PgozbSZszq2E20kkQ0h+FyCwQ7aa/Px1n5tkI1LLghtsZALec0jlXx3CQMg1TwuFGUgHOdC4nC
St81X3oUHg8Zlgtfz0c1+a8ulrAA8kmyZtmGARPjNKqk2zx4mR25LPJZdhRS5oh1QBEBO8ybIng4
H271Y7JdWLIG3Ax7/jmvFhAkBwx6lCJ2QQ7R/RSReQz0AO2r82FW9oZQHdUCaS4tyzaXC0ZM9YCi
ReJ6+QDfEz+dCkN1emc21w34qTLQvKvzIdemT6gsT9D6IG7N+c9fjQzHe93EWjV2w97QwudexmRz
CpHGvd8XRv5Nlr7aoeDJ4/j2fOi1j4rLEhuEI9YGOXEa2q9RokcYm9EWI3X6CNndEqlbv3vHCn0d
Z7FCZRdPUoQmDBEAdxC8S/8FyFu5x/8MqkEQoq+b++GPdwyOYpdmIbGscYOcDk4UcqJarCeu7eRN
9zGOS617soAy7d4TR3csEKuS77j4iDDw7HSA+OsOPL8Q/q7VyX/OK/CPFxbK6mxZgu6G1BFKWw6I
3jygojZLXQDIs+m9Ofh7BE2xXzw/oNUF6WgqjVBV2FJbzFaSmB7ltiBzLVhUn0kgArHXVd1Bhy+q
bV54pl4LUHQR2er5yGu7DzLN/0TW1dMp4wyDjwEmzkU8XP0o7ARtRY4eAekEYeAfdUOd63zEtbFq
qoZ4D+h1jW1wGhFBqwgPyTpzoxZQr0fK8dBUQ/qkImyMcGNOM5OSUXwh6trZqbEkaf5bFmzgRdSw
NKair7PMxVLFocGiTsUPNAgL18a34ef5Ea5909exFsuT1m4+QHJjNkO9+eIozSyqVeJMPEAgfurg
mz///wVcLB8HKL2qd1HmpjKpGJxihdkeblHxImrN+FpmMFrfsW44vRAhpmDBw3LxPQM8JLUCqzs3
7xPjQOvMbB5khLHddkqkiXqaHVnl3flhru1GTQqDa1cTprHcJUDDob9WbeLSDK7LbeVhLrsfaF5f
+JyrK/T/xVnuCTOLShHJJEGXNPhOJ3aE5hDoT6GMTfkJC9g+vMHC176UsK0u0VdhF6dng9ZH0Nl1
4nZoVQmqJ6kHLqmk6XfAk94IL5xta+G4/qR0bKExlYtFEzRIakxhmALeU72rGJ7UDZmhj8B0Gn46
P3FrH1QX7HbTkpaKAcjpluc6LHxorqS/mjH8nLkHt5kO9GCTSP/Aa/Wad3Z7YRLXNiHHi6ma/KWB
jTiNaaUU8M2AC7CnG2RvET8qbmA52Xd4dfkUELOyuj8/SjGflcv8TNfhKoJh0RxNaqchR+QKG0sx
uJZkE3y3wR1UXXejdDmgDJBUc3kI4ir1oIGuoSKL5srsZ2PN8z9jdV4tQFtoZjq2NOc/f5XcTE5T
makuI1fxkcXYIJ/R3qGuAxWbFwc11/PRVqdWkgybgpYec3sazYwUDAnHIHI9oMk3kIILwPWQjJ+t
lApgkZTyODiqceGEXTsJdBRF5/zN0CFYn0Y1kEybq7FzJhyokAnGrt7VVBKH3fnRrX1LEhkyYAkj
yhSLhZvA8gZn0sWugRnQXTt4RXs1xFMpQCaU3oXjbT2YyW6Umjanw6eD6vIeuwtnjFzUTI3vyEAr
t2ruW0i1qu3+/LjWNoehWyrvfDoAjrEI1egjGCtFZ9aEKvGQp/GzHYJyfMTvAzg9BMHywoytrRPK
WYaJyoFUdXWxHcs0V1Mbeq7bNhVizUE+9D/G2qLM0uqQiTHwq4bqQD0GTebzY137rGwHmPUGT29V
XWQ4svZKLkRBsk/FHp/PsBD7KTP1fidRe7gQTKxGMzUsuDF5ZoUuxsmN6GUjyC8XeGu1LSiSf9KE
jcaHXeoHBTLVjkOghfFtjf2LgYgyKpCBJR9rSIJ39A1NFI+wWKO1Ra33S6yU1s35zyHmX7A8pcgz
5yIMBR5S6NNlhvNqnmB4mrjw5wFqexbeaUo1/RNDUAe/JmJAu6b+1Dn4VaL+KRosSnj3aVcBbhjn
f8vaNub57NhsLov62GJqmr5XBQrmkZvk2DgiKKgiTJL3ah284657HWg5K5E21HGR85RN1frbVKDS
stM6IcRNm4M8v7C75tNn+YVtlq4NaEEzodWffmG1NsFoypIqBH2hfAtQVgF7VFk2bR/03ijOYesJ
SDv8gBBRvT3/TdeCIx80X3nz81abN+Kr49/SqZDgMyWPNtpRIKcj+OmPuDsYygvSumN0KOl4Rg9o
rsbNp8AG1HY4/wNWdgDpPeuf2hPsGLEYfVv0QVXzu46mhkIVqrNJa10bjZl9AUIV6G8fLsc/zX1u
Osoiy/d00qHvQAnNgYvTVi+IXiK9JkoURq5MEP/hzs5qFG4yv6/ulQq03jvuP80mxyDRoENLgfz0
c2sDBMK4NJyjAGUv54o1RysF/NJ5GgWeNZ4BivnZxOUvu3A3rR01qNFohmWD4qHJtdjIMzqsjOh8
HK3Oos/WtZrgiPEn57FIARlfUTP2s2fYQ2AOpdMrR7JnKBMqxnl7xXMQ7dabrh/ufRR7cBopxlZ/
GAe4DO75BbH+Q+V8+rLPOe0WS1KnVQjHVPOODopL+YEKHd7UqtmNj+h5qMibjDTFRCfpoMlmmNob
T52hH0EYDnTOi870Dn7JdYWJtRPbB1aDPIhEjS7kb2sLl2qQw+2rsXvNxfesICb2XqHKY6/A2sTp
vr0PsaD4iYBKO709bdJIhZmRP2fwsrYWo4jpqzhpH/UOCWTaYBM9w6LsxZ3SZX6JsmjdB8a2aIUT
fjw/HfMwFqfTvDtNdqZu8BBeDBOzhkEjA3GO4NlRVWgb/Cb6RPDiNzIwMB/rysx/w/ZPvtWFSJ4H
dMej6/M/YSUZoDhk8q0h1yBosDiOsaQ3IYh7zhF0Gz1aNGPgFhe58bn1JmgxWhfJb+h2x+bN+bgr
aQ9ZMZJWpq6zaZbJKs7ZLRQ/4R3hxvRgTbhzs1lCDu1rf4rDA2LBYXZhrPNxt/zcKA0LwVUg6Tws
Uq3JiFF7KTzvGCOrHN4WHT22KM41B8c/6LCwGtuK/hIcahTYgu7r+RGvrWns9GgCOFSphbmIjjZa
JuCIKccoVbRxB8MuAVCryVKPrjujqcYLV5+Y/4OL4SLjw1e2dIsDUS72et+xejBb9ygV16IGSSDt
m8mLc/HFjwb1uSvz8SVqxlmuPyxB1Q1adC2VDPnDFDNhPk2Wq3tFeuqFYvZa2kPGQ4lZFbr+96WM
UwmmU4WuHE00N7741dQ9xHwbWqvIN0a7ru5SJPoaC0HCLIFkStvbeUwC9JuQNpo/1/mJWVmKXMSq
PT9eBNWZxb3h2ZSpcKJUjolHy4BHoRkZ/0xJCFaOqlS1I3EftAvLf2Up8goXOhoztKCgh57eValt
qTgw+s6xLW39Nsc2HmtbTK7lzrHKGJgaVlf1geKH7wH8DBPvy/kxr6R7DJc6KpVvVRjGvFhfpSYi
wbkOQIZ9VPo4xY3UKeAcjx14qfNx1r4tXQsTqSr64rq2OF4EyL0SaoRzTMIU3FQ2CvXeDjp8OWqk
UZH+z7vu6XzIlRNN50yhekNcat+LoQ2ic/IAR4MjWKr6Lur1Pjg0oRYDh8NwcAt4ihZz7vecOucD
r471T+8EZj+nyzznr76p2QJhcfreOdaITN+mhVcCi9JQLLZV2/7cCR/pgXdEpPTOcaYLYcnFKupo
X49oWnhHtI+dWyXU/K/QaGHQULRFixjTU3F1PuLKIcZNxRN87ntxaSzms2pzQLte4xxjDtMrH9Hp
u1gLP8XV0H4+H2lthZJJcnKxJTXzTybz6mvSny8bMjh5HCsj3MFEwldE6cdJe8esQVMF46vSqfzr
lETGkzp7qsijUdbNQW2MMtjCLbCedQWd1qssV8S38yNb+4ZsCEARf5qyyyvXGkQbwh5gnczKeJB9
6CFuFWBWMNg6DKXeXsvQTeHwGakvzpWo02U5BEEYYa5N8QdQG2DKfAJJFPQInKgSSsr5sa3NGje6
BR6DLJOE4jRYhFwzOtihc5Qsxr1Jk2YGHyFG+Y5Zex1HO42jd+WgJ93kHFFz6p8TB8u7q1yHgIJE
z6yfILUm/XV+aCvTNndbpGPyHQU522lIMcoO2xFdHhVN+254sXOc9OlYxaX1dD7QWvGSSNLmFcrN
jUL+aaQ0G5DxQKb76EisJNOmUh9wf/JtdH2r7IA4CnavpgPRNldCeTR7cPVaXST/nP8ZK8eZQTWA
bMUkCbWXxZqGpxxeTwPrpkGOXo8s8bnHzXFLvPSDwP/0wrBXvi+PZAqlVGpU2HyLwyzHFjVsPUc5
oqhPAj5J/yn2AoGcjea0b1+mc95pmjzA8eVTF7GcuPTSTDO8ozJlKKlj/zXimBvOFdM3f0QTOzpB
oY2EkzrE6VQi4of5WCSUoyFr0LcoyoPprFJTqa+x1cvqzyICfn3hWbGSXHBkzNtdBy1Aa+80KGQf
z6+ayachhEHVS5D5ci+0Aa8Ss0exfodtiRY8FIEf4k89lJcWzlp+R3wb1AdNYaDAi/WL46ZVlYPn
uxBeRHelsZAcuAHdbEUA1u9JmL52Q1kiBIuZYQYUD0n2FRI0stLQwrF4ePsc8FNoHDskiqqx2LgW
6BAtsxXfhXYCY1CgH0tTNUN9IgY7H5mT+HQ+oLaydcC/gFQmG+CaNOY/f3V3AX8rUJOymQCpoARM
XcR0Ux5B5fXYi8BGdBBLSf8RCKeOl3hRRIbbJV03YZuGw9KVivZmdO3jpYIigZxE+AGFU0Roe7ph
1ZVjGYg3idTwUfafuP3748AN+hDJWhEfZT3TrbhZ1BjoZtIDS/UKw94XQDr8ewTBmurH+dGurTZK
WSqVA5QuuKlPB+sjf1X3RqscsSX37BhEZukMH1MxZp+GLrOfUmGnN0Ni2fcdRkn788HXDg2eN+gc
ouvHglsstbIGbR46ke8iA19/8ULEe7B0y+pNTJXzQqz5v7V4T4FkskntbCpcPF5OB4oIBCx+c/SO
iEjwRERpwauQokC5CAHm/gG3QmjuJvTgGnHwXu03yMEb0YXFvJLd0uHl1OL00ijHL+q0ula31djM
jzpEynBwxerKf/GyQH3mIE/6XQsp/WFszCH9/fYvzZ0+N2D4AJQTT0fv2ynsHLvxjh4qb3urhkCL
rStcNDUwp8P5WGs3oGk7YJEo3IM7XhZGytIEXgxrhhw+mJBqKFLvXlUATyK4Ew2PIscJ6krKRkNj
zIQShUkhuGVYktVQXChFrT2jTUmFhJYTzdm/QFEZRqkCpy7e7ZYM71vs2R61wrEOchQ4E3pK9mJj
0IClhoWyS2rqX6wES9K6Uia2Htpam3Dwc+fCvbK2DJgMi6oB/U0SydPZaB0KBm0nvWOhpQhkWwCe
1esc23Z1g61CITYqOoho6tj2O9afNByTgjw5rLEEb/i2U4oCw+VjmEjoe3Y9tB/VYPZo8ynfbycF
tNUe52lsnM+vibUzVYKAM3GUNcGOLG7SIOhNH31A56jHKDtKZIk2apuEH7NI3CCv3l+Y9tVwKI6S
h83yPcvnhzrlsJybgOXuVOlna6AAuikiRdsONgomt9x8Yffh/AjXzhcOUDJnmrgAtxZbG5WFvnCi
ljntsG7ehJ6FSyrKEPGHglYcjLrSSCGDxW3yuTLq7MoIGvly/iesHaeMFt1cchWUu+f0/tXFlUPI
qqvBco4hlg/XHUlSg5Sp/auNgi6/kMKv3RvzdUGCQH3AXJZdwphKujUwXBNdlGtofPByuASHX6kK
jEXge608WVODJrUsQHm+44ixKPqYFjUCMMjW4gUxKjka5y03R19R3QmwxH22fMuI9gaOg8beinv2
TjN67qjLKz8ABH9l5mA7b978xSlIgvmgKmlxiS02ci0AKFSokh+bmRo2aIVdHsy++d4pZRle+OIr
s8urU6XkRP2R8s9idtN4QhoL2wB3SqvwJkYLB8VJrDavTNPoywsn1MoGmrsMZB503ai2zn/+aim1
nTpgaxOGbgf1/mmGoG1GL00eOphxGHvll/roK7vnTyMVtAXsmr8QH/DhIviYZei2eqxDdI7CAUXq
qqmSe8sf/6jpjdYPNZ2MW1gAQXA3qC2Gtm+fzbkYM9cs0Ij/Cw2Jb3iMBwe4AWVurQN+yz/1AD5d
o1b1CyfUn37WIh+xXgdbLJ2mgxrUDlrooqrn/AzBJKuHNBLtoRqRzSfVRv1hQyqBgIjJG/ylyTuU
4zcD5C6YFvByqD7rpvVdKvmkbaHojtWFNbC24OjfzNcUoA3H0k/XgB4bwPoDfuGoGgMyS1UgjUOq
N+iGUwRHRen8119dcmDdVU5Q2pD6Ihz+eCZAO4dwFdToq0TDfupqQJIa1UiAPsG9YbU/zodcnwTH
QpzbpoFCyn86RC8IfB8Uiu9mmgOyagNbzHrGFGdEVwB56vy6U5HxuWmQGbrPUsfCGsexYzvYtIi3
3qjkLpS1yhgwEr5VxS/ZGr24gHNemwVqMfPFSdGOQuHpT8wYP9arYNUDhBciJLkM3BxwHbhWKsR5
LszBarC5/wuyc0YiLb4Hks92WltK6Ar8Of2P9aQ0zdWE3WlzmJB0+33+888n1nILzA0Efc6EgZgt
koKyM0cbo4HITcssSHZmDV7xGbW46eJ1oa1FYhEDJTEFuJlFJFDpJrIqKUqfpYIGZ0yp+zuiDfDH
NIyPyy2IJ1QfNECzFJuj4cbTo2IPnjXHkNEsrxGU767Oj31ttZuArrk5qRbx3D6d1qQp2kDv1ciV
36Kw6m7NTCk/CC8IPQwijPrSeb6Wk3NXAmL7dzxzUd6ujdrX0akIXcOIRHeD31abXrX6AOtbtYK7
kiqL94i/hb+1rAZ/IF5AMNHToMyDd5yyFthTyvwg3Zj/05HPdwkZFAJlWpaW4wYb22g3ZZ3+y6SB
un37V+bSNCxKpyq54GI9T03vTBBFI6g7JvL/9WCn+ES2wPo2aldiWEBqpl7ITVYyIwqo3CI6RaP5
aDkd34AJlybyNHRT3rbZg+MNcXMQSB4+oJPqx1dh2fvjoS0QvcQuZcjQnj8/6LW7lA1M9ZGusIN5
9+kPKFAAJiUgN1LqZq5WpF2BPBINnm2jK1BF1YCfvR8oOn7GiCXc2EpmvAOCCx+N0VMHpQiqzwfN
q/xBUazWU9ndrp4r3Ze+GDFpThzuqbRL3fPDXTuzKMGQb5qkomLZi67I7kES1oEboAcW3VrI8O3x
kNCv0ixv1evzwdaqY4BjeMfAQKOa8GefvRpYPxQt9CtKgrg04KRQpeJ7Rd1BP4g059bIdHW6DZoE
YQWEVkLnR0v2gg505DT8k5pBXMgj1s4R1rcOKRhMHl4ipx861NvMzr3RR+5PsW/9iSypLQ073Bcj
4h87+jDp4/lPMK/f5alNuYbdROZL6MXyMofaiCKdOzP1GtSKNU/rjFsUNa18Xyimvy0V2aGNgMKo
f+HkWI9Mc/Dfkf8U7l59e9WLVYxCJRmwlK2+p7Nrds8QmR0g7INiP6ROClDLISHK9u8Ys7RN0m4w
UiBbTr+ygeuLwuXiuyNEpicQh96trFHf/N7xR5sO3I+8tSe1/OftYf9gPOcERbPtxeQKkIsUIpsA
dK5orjrUwDYhx/h1gArGl67ohwZhhSie3jFaSYuQ/QQrT1u+7dC6NdvBp+Sao/z/4uFg81LjsHdb
quiiXcUp/kcbP1Hwyzs/3LViDYcFt/x8ZANzmrf6qwlGzcjk9g2VY4tM13gnER6/QeQBaRtfbWzc
GiHDJzKs7DsgtlgY2/ZOKVkMW1G1EwIBaqF9boBW++/Iwejk0Apn3Wu8OE9/l46K0YwP891mCGDS
4R3Rf0OCsPkl48b7ev4jrG1oyoO6DZpnPmQWsSwkXFjFhu/6CWJx27yzh25XVrCH7E60uwTBpfdM
t8G6pmoACdua07RXX52iF7wlNQnd2QPneZiwn5VhMfzW0rhDxJeqwk5VLvYaV8dpUJEFXDkf34u1
ja5CiGZ1ELjRFE4u/ZxWfeydUp+ePWBN1c5AUvZSx31eP8uji+yWehCFC67GxbdFcAgBYbMLXSRG
6q9VVM9qk5MstraeyvbCNbx2WvFyJpRB5sllcfpZcy3NwgrqIBTaoEbbA/uUJ14N+Dzkg14lV4kd
I/9RhTlSVm9fQjMUmEoQpQJKn6eR9SlqeLBx+QbI/Xzv4kDeo0/VIaauBd/KkSbChTRr7btS7OVG
nHGqTOdpQE9JNMQU9MDFHAHctYb3jHob12bR7JGNicILEKSVDIuGJvr5PBLpHiw7VCiIFbNAD09n
nun1fY1NVcFh4I/InaVTPX5o2xiDEDuZtY5C7FCLq/MfeGW8NpDDmWBIW4qW+Ol4dcSa8wnrLBcF
Mm1XaAVvh8aUv0ZQji/nQ61sE95GLKEZ1Q0bZnHzYFmE9pGRRu5gZDjETpMhiluFWhDWgnIA/tk7
2VheWEArS5fKguXMJErK08u9abUYiWS1EfJc6sTOcarAQSJR2L/RezPvKj9JDp4A53phGc0HzWJ7
8hQyJQ8A/qJ2e/pZbWR3OgXr1SPA2tmJTA274iltS7hU5z/q6vjY/oyQ9xBE0dNAo+Vpll8NYJ0N
DN63SWLjOxFTTvZ2Ep3r5KnOdave0q8H3X8+9Np8si9nahMlByEXh60RaBi8jAkQC7/P7xEBM666
qGgQ9je0XSOU8cIptPZNgY/MrBsem2ya06HC0yoTbLIAGnRI/N4IMwYkaxdJfwGnslZKQSABgAUt
Jp1n7eJZh/ZXpjho4R3BI/Y3EfLoyOcp/c1oj8oWAZ74k5Yih3TwqxwB4175RakHsRnfaiz08kwL
Va/Jbko8XPXuwrpaOy/gOergIEiw/2o+lOmEvnxbyyNoIUe9LTEI9a81u+nbTxHODMqmVIz2GSCF
Xh4MulP+zdvnnKyBahxEK/6+mHO760xk90DLYvKC90tQj7sRyN7VOFjmFpOVdxCDbeA/oCI5OTT6
Padzzpsk0LEX84417PIfaqFrOUZcFlYMu7CYlHBjNVSP74YJT+yn80NdW25gFrjW55sH2OBpaA+5
aDoUqXL0bBBZW10p2w65e7v++Y443HEQ12YUyBKO62FZlKIESj9pCofruKjsZGtQoLuEAFk76enz
ItpAncoWywJhjqAvGhvAEdEfbLbIYaV3oHYxqW3z8PP5Ia2HohBJmsn7ctmzytJGQXiZULoSx9dd
qv6Ivar/XNTcpe+IBK4BGBTpLGWY00nS0KvCaTf0jmkYNLs4y/GnLTr1njXsXbiq1wZFxY1KxDxV
fwkZlLHZTSnt5qMI0QYf0zrF2j3EsnbjF05/4a5cO9bJQkCr8jKFHjv/mFeJLPrUtY4OsXK0Ah+H
qVDt8Xy3i27CCAHv8xuHtuN06+hTfmHq5g21vLic+Tx3VNJnY1lx0RPqsSaAYJenSfWd/VG8JLb6
o2g1515EgYdAuzVr44dFed/ETXUhHVkZt1TJRxD9oBLwV79d8eDDNn7H8yR1shelTodxO3ZOcaeZ
XfLNKp3wpXKQf7xwrK5cZTzWuFjmLjZX6aIQECNPOPoyDtzEltnX+Z4GelmjxWwpsfFM1hBdOFxW
A7Jk5yOcF/Fy3TZolXeFGZHXYpXzBQ1s73Go/ReRtrHgIkn8CwP8+zADB0WRcka6E3EJ8y5nYd0c
YazjiKDaM6qL3FckYfr389vxr+mDOsLMgQehPks7dR72q2WrR2qaKTjWujViZS9OJmSz6Qa7CDb2
qDcIzukyRCXTfLNWxiLuIjVApSMaBF4SLvxuLgXPNp+QMcwP+N73WCyFKkLvo/fWu3AOSv1GCIfj
AAT96WCTgYUZYGvidszmjqefsYsrpHZxtNKeEbnM33rWEY/nJU1i+LLzGX4aT8CBpFKKPIUFh72D
J1Ho6gb710L5GAI4St66Fedwc12Q0pjk5l2ksJhl5JrdxyXC6RI5mqDPdzj9ZNdxZVaHvDCsLQa+
9oV98fcCYvvzeud8BvMJUuh0jOOQF6lhDrk7l09uBs25i70Q5WGrp9qdlhGVx6CvLsAU/zrZdYLy
irZ49nHamotV23t5FaDcmrsCEyd7F1Chek7GSB13ZXPxFbQaDNAuUwnTg2b76QjjwhxR+0gKtyTf
+dLmefFkF3T4kf1Wh7dmzPPAXsVaZGtdKKteG7PCTUZsXPZolyPDC9gQrdLz+/6v42wONAMYSNTm
PuviFalNRURbqkc5pSjkUx+jxor7dLz1bF9DBFS2F1L0tWUCC11S0+MxAAj69CMO3AYVkMXMbaBc
3zQsjhuk38d+g7+oeWfntfJUhs3+/CD/yr0Z5Ougi2UizBAjTT3K3bTKp3tWhoLhazhg2y2xe/nS
lon/I8Amc9Nh13ThYF1bNUgOgW0EZKhb9uIDYwsjB/QackAFWQ2eK5HdbuhQ0N7R2h6O5wf612Ux
D5R0Gy2+WSljqSnmycQGwd7kLrL85VOMVTNq6HmWXSqCr35QGPgw8W1YWMvNrim6rUx1m7nTSHvS
SbGW8p3pn0r1fgy5rY5otJoBbbUiSy4c3X9lOX9G+D+R6aedrp9y6jQfe73MRV1efikkxTNrAvCq
tT5WGm3nfJr0YsDCDksubwZLK5/Of+K1DSNsPjBIUYEmwOKcM1rk1wvcEF1AEXeaVhgfNKynsTzA
xLAbtOzb+XAr+wWcDVKOnKk0EJdlpsLh0Gbvo3SUGw3ViCHFKFNSlOTwiD8hEyrve0wZrs5HXRkk
vDpeAMSGPrssG8aomWROKzMXuL59F6q5d4Bcl91CesTyMEYSpHxrmgN8iYsYdDWoC5s7ZDGvRV/V
c+boZkUT74eg0srrCu3b5s1X8WmcxfmTo9EyIOyauYhQe9jywDM/dG2n2XhKU/w4/xlXFiuPbeaN
yQBZvMwV2zQkIQjz1K31ohRwup32RrRV/XNGUrtlHEFNxjaAx9immp1eniMsJJ3D+R+xOpcmNCiy
D27nZSG2aksRUvxlLhFWp7QUTwe/8eQ1Ccl0mBpw8+fjrRx44NCkAJFHzL+SnVYosJ07PXOLGCsQ
peGU29S0Xa+nycmyC8tmdXBgilE0VCGwLTM5zSyxVfX8nIMobDGfyqdneurqTVUH4gPul/6F7bg6
OF5YMx6NHbIUBRK2j9fsxODyuKvuh9ZQ6k3R9kG2U8LB0S9sw7XNj/Yk5UEaPzSV59G/SsqtQrOr
pA5zl92BM26EA8vk2eqTkG37yKU+7T29tn+/ff5Q/QMNg5YHxZtF9uhbahbj0s4OMYR8cAoBzQvl
/G+ZnV5SDFmbPTgVcOfpMakcNKfjEznC1P2Iw0/ToG9+n+pRqNzmuHmND+TIg/dNbRV6ixfWzOpX
hbUKvotiJP87jYr0P+Vq2DtuVKjqJ5BkUj806hD/EKUmP5Ve/JCrARLR5z/rypUpUOPlHP9TW1mW
e+3GADKp16mrenX42cGNdNO0WiF3sg8FjqSZ6QSbYJRafh1gYB1cyPNWBw0bDJmAWdhpiVWl15N7
QkG0K0nQQfc8L9h0TunJjdJUYt8GE2LXSYe69flRr82wCXHmDy2Ss2dxrCNc0AS463IY9FUKoklO
W+7I4joqZ4F18DLvGOZMrADOxXHHO/Z0bmG06RnehIj1CS35im1FuavgJz9OatPdmA2I0m2s+cUF
2PXa3LKGZ/UH+hR0ZU6j4rLk6SBVkQrTPHStR3SBSIP8o1AxVRz6Vtm3utH8jJsgfjn/fdemlTRa
Uq2z+Ju6WMt4w+ATWSNSVnaN/YBkOb5umBCkm6Ioxp1W/V/OzqwnbiVc17/Ikufh1u6BBgIJiyTA
jQUk8TzbVbZ//Xmcc87eq90tWiwpuYqi6irX8A3vUNQbz6ovaaOdede4XRY0AKPStNWO59sKFQGP
JGK+BHtXlmHLB4lL76acYFRukq7GiCXDJRlXLy+0HuJWOG8fz3vZN0fFrkVdFlAAUE02NB2/418w
Z0JTw4ZfUOqzm14noojv6Z+44+7jcc7c94yz5Cl0LbQTpI2exmbbOEgNNRiUYIaWT8NwaOc2q3Bs
w5fg6j8MB4ORcvIib7AG5FGD0SnH2+kTshfspAr+ln5rh2Y4wzWrcgT9Pn8rsW//d8DVZT/L2SZf
Rr174KbF8MdRRn9QvO5n3ZIEYuWG3duYlG9ZI+cLEJ4zVwNDA6ShjbrQgVZH1WkrPcscdJWMCLsg
3x4wl9/h2jH8aDzp/cpQmL+wac4cFkZcQNUo6QGZX42ISvnYmxiZPrVNG9+rRuwA0hpxP8Wnqf2D
W72HkZeNv83HH/Xcafn3sKs1HgT+fpqpZE9e1L5WdeXclGaf4SVTiea1DtsbgET3+IoN13ilVs32
49HPLjPlaGAVCJkRKB2flK6cAEf1fOFZ1NET2MObpoim1141p73ZO/Lz8TXpArAdUjT+rHcwkt2Z
ksosf7KH/q1rK7yhjEh7UoRmXZKaPnPrAuujoI/YGNJc6yRFG4aw9NQYDfhcvQ6burg22nAc/E6J
hn3SJz3GwHG4OBR/Hg+9XD//Gnr1SbECzBL0l/MnrU2h1TiN52w9xbR+9oSBF1b03K7lnQQZDoyD
G2/1hIJHp/efmelTVQwCU5RZ78W13uQCSz/F8TaZomNgJho8n64+3jrnLj8KXbTx4EOAI11tnXKI
vD5XQH2Dbp1uRgs6mgsx4N0cuuFCnHB2KGJAssC/kK/VUCGq4IMWK+kTEOT24DZzdxAVzM8cNfGH
/zAr2qhMCVoWL9jxgVCqycomvDmfMMVN9y7mgP6YDeZd4vCQ/Ieh8FJeNBIp4q/JC87MxtUWb4R2
bjBLFNlk7uzYxBkqzp1qvHDPnDsPiL78z2irjdJP2Yj8I9KIOgZ1OLbVQLu+aKE0gyTHI6DB9Sj0
kRB29rXVlRdCoFNsN0cCcCBCIqgbsF9WyzoDvlQjwejFQECIGbrMUfHUdYmeAjQxB4z1qN9ShrP+
KXDxxqIDlP91jtv3JQ7Hub2EMBlXHswscphVbKA3w4QpY1o8FbKTOxFnzg2N+XZrW7hC+5//wuDZ
kYiBvcxJWV0EGErDttKUnCcFy4ekGFItqJMOUHXT03r+eLBzawwOx1y0KNH7pIFxvHVzq6uVqazS
J/qm/QTOV8vkdlLnYSvyFiNew9YGGXT4v07XGk5rdx7mavUG1Ffz7eOfcuZSIj/k7sUAA9eENUAw
8tJ47HLE5ZIqd27LRBpe4CjSt8L3sMiWb17ol/b3mZeM5jf2gWjHLFi21VrTCbPxnwXg1YA5fbOA
5mk7B69c51mmbYMwQOKW2edfT7p8IGRQql4i/FXI0OsVqqvzmDy5Q5leh/NY4TPtyfEKmql6FwlV
+bQUNwifJTW1GG5RyVndhEg6qJh4hgj+TorjQxp2Dxhx5l+hrrqBnUby0oBnQmkwM3xIQgSkM9bN
KUP2leoIBky11A6GXh+rbaZJTb2wlOe2DMrUJMAk3Txoq83baZE9RprLUgol+6anHd7fRWXK6EbS
4oz2Te1SWwzRmBg/OzInhtbUgl+jTASq4fjYJAloCV2D4lNKj8RaUDePkW8y6hwgbxahRwKOtg0s
r3R+ffKYLPuGZ40UDXFHBB2OR0Z8SEVq2BueIo32eOBgjzXQmbZjKN2JPRqBVs79bhLapavi5A5k
4KVqBCgFiCLVleOB09J1k2osJIL4ffulqsR1NKBDjBV8IT9bEluCykWRlyaHRrNxtWFxecJq2oud
p8zspp/4RY4PCaZSgScm57O37TIULWFuHAAOnJLjWTWttEahpc7TQOtTbisFPMDWiK3xpiixgfv4
251cN8u0qIIRNYO7ATd1PFidGkRUqZk/u7DUt1EXzX9MaU8/406tvi/77FI8e3JAlsnpFNWo9kN1
XEu4z7WRd22flc8ytoqt2XZtjHOWV9zkXj2/IEI2HpDa9P7DNMnjgaXhogQlavX5wrC3yxGC+nPj
tfamLFVF9eGegHz07OIKF9xe+08jWtil8JUQOl21cGpOYkozPH8u6ln6IxzfL4UzRF9iTA53deXK
C+OdxEWsK3GzuyhuLBK6qxlOhl1LZXSL5xE+0HYaEmXbq9b4nW7LsMO6NW78IhtTEgcv/KSFEQ8G
WTwMW/DI3OsnKWdRpjHWyVP6T6212GDOQX/JvGhNBiLEIeaiRMGzCLGQoOd4nyInogx2Z2iv2thM
u6qt+2dKfVADZhWCshE/12On7DJYAt+pO3S36dB9Aw7VP358XP5KAv2rJMPvAO73V49wAThy3x7/
jrLqQYqoc/Ni6bmt1L6h5KO4wWN5QGt98BCa8is4BckWLQwVnkSWRkbnO9jUy/s5N2fzKhrcanjv
ezQ5NkXvuT8cnPPenAxgF/wWbMGR308qgAxgWz1x10q7+w1W1/qJgbHa+ZpZiDujtofk/cLUlnvl
eGpYm4GMgUy3XHXre6e3e1knoZa8jBK48x1Ih/4FY1tsogl7wdZPjhptM1SiravEaExj29ijmhvb
Minz+WZSa0376iRKnPtz7Mh4M5VpNMH0TOZ6r0xVFt5pQKqrQxpR9MCwEo2dQ13ohfYty/hHxxaG
dQE5sbrdeOsBTnDgF6L5oli5FC3+1VqYAfSFjtNMr0CNqwd98JLB9zSsFXrdi3Z2KS5QxCCvrhcR
4VKAE0D9KJASPK7v00SWSg4T78XKk9raK91EIuYDjG/s67kYnWjbCKSuAwdYjPalHSCOeWgcTVsr
rLQSG23HLHZtGrkvahwr2ib0piL1gX8JN2gSu45xqo/b8qHA/jLzZTVH99YA9+PWcnsD+/jek+U+
dhut/NmZYRjdtKgazc39PPZ103/BFrbYmwY9loc5RVTyKqsGzCGxJVBqHH7NdhR7ujHttZqWRYfl
76glX2ctkl9Ku9VdCIxD+mZ3MaaHldnOj2aJBs+mUwRnMnfyZpdO0yiucOXMwn2VCr0LxjyqsI/L
mzTdDbU3DtejO7dU4KQxhfZdJYr8PaMsJnxHD9tm6xg4Cb5O5oSgfJflThrkRWZF/ogWp5nu7FyG
yT/wQPJnb2LJbkoa5U7QWEWefqkb9LoHigUmrXm/txpLuTGa0HlxCI/irdF4+X3TzkOPxAI25HsL
CbVo23lTbh5GnF/rTa+Dm9zOopX1FsfZvPf7fPQekFfVa1+VVuftQeploT9ZUNWDMeoMjIRrY+p3
cHqG5NAq1GlQNpiVh47HLLyqUB4ofOBXY/zoNbJ2t6Vmx+6mG0C33paqWudIbtuFJ7Yoe6hJABZ3
dG6EWWkOzQPU5YKmCVPoQdPo/jAok9o3zqR7zSPZkzncWZVVmmAA5uxaH9AR+KeOObO3bdmOd6rV
DoOfW3HioVU7t9GhEfro8QC2jbU1jUor9srgOekXNdMz+65Oeht0L9L681WXuKnn924Mir2YSwj6
5qjcJAMNuUCoqSxfIpTRhmDkmX9z7c6Zgsau6q9cn8uqpWY0Yu6tx9ONgbZEfudUcv4VzX2MVnZf
OTXmwsioIP6Qq23o6H4tEukGvFn2tI8wjynuZqkqWu4bGZdrvVEKJAS+mAQm4SNWN9pwaJrI076Y
aquUhxBf6rEKjKEpi0e87JVoN6J9GL9qwm7K+0518r7adH0e6lsZ6jVaVE6RqOmPUImHWPel1jmV
HhQyKax/VKCH9k1RAbE6OE0VVTSNyB4Cjt7QP6quopfRTp8No8anPlEc4cvCNsNrKe0Rt5I2ibIW
drfI3bT3sRNB5rEN9Sze6PYUUlnHWOmpnuJI/R5Hrfow0xyM/JZ7IT0kXM3aDsl//XeIZ9iNqaEU
sIEtju+oLlrVeJxjZZKvmlEbwFGEOqTfZS2sO1Mx4ubWGnibfG4ohJNdN8JftQmlNwaRpfftRng2
4BypV4X6gG9x+nsA6mrdqSp50URlz/ZHJS3mALdWaz8j86z5auvYb/ZcGj8b5DA0tneMc7Y9zTgP
h7Uhc0igTtf5FSpHUaA3EeakjdNVHYpbLtISZlGPAI7mREM2dx7eXYyxi6DLlOJrB3DR9WO7cser
kmbL5IsuCrHmdcqquG6wpOp2atzHh9nIDW3T9jiZ+97UTz1KeEo6qFuCqqrYoFDr3gtlVhq/M+1S
25ihVcV7w0x1E6tjCxfiXQtjNDsImEsdWARMHK1nhEmK91CYnOt8yLt4gyitMO/h4/XDdd6iR3uL
In0qil2qzqZ9nbRh/NPK06nb5LNhxYj163iGO01kPUJDT+VGmScHk1h0H0UV+Y1LHh3o6GbfR2YW
9k+5B3IpoE2kpzgEqsvsqlooG3r7er0jCkCkqx64or5VQhdXqix1krYWLklQjHEx33QyD4d7+NcI
JuQwdJ9amkd/eN7M6HtUTtNu1FC3eu8dO9IDq5uBeqH0n3d7q57Lr6qXeVZQ2W1qbY3RHOrdRMtJ
BLXdmONOobkJgjvDCdOfMpCPVzldknhThqbzE3fWZLqR/cI2dnPLHA5D7y02qFVS+XLu+/K2zcB8
bWs7Ge1DqUn2Myxt3fbpI1btg5mUSb0HyyTsbaiWYNK72lG0WyHQG9I2HZJV2ttUIFN1p0IzhUpv
jWmu30ZLIRU0QMR6wgIfhyAkm6l/Dqmsq2QPTx2P5k1ex3MRfBwNrdoZNP4WPyTgLNS8qEatxe5p
noeDN2XzaxpZnbiqoj5/bFCZHu5DI+SMuzwjuFozxXFX9b1R+0U5uJ+UyVl+BRU+4haqJUi1rNl+
eB1omFPb2mto5HgZc+k/ab2XlVBMLolRnoRKDEXuTgUctiYZtXkcKkFeSOOor/VXbsXyqZv66MaJ
k/alr+dJ7GvNyS4ZnKwyFiZnUyMFEowQI3n8umyQIZWVEdjGb15uxpavOLW800Sh3fYKMmlRjaOA
U9U4KIy9Vl/4vKvKwdLXpbpIseJvTmitAXalJekMtUr61vf12ATZZCfPBSWpjT3m+aWcYVm6o8Da
BSj8tycHUAi29aqk17WRa9GfSl+juFceUjhR/RfejqraaPAZ3I0VUcjdl5awvPuigP69bdS+Eds2
mgnKMiOFWQCnrDmEgPIfTdDAgjJv74k/oYzdytxA1R+SH1KJVXUHz6RQD4nXdr+a0rZz7k23qG5m
QI7iilivNC5gXU82DmR9JEZIzTiMJLurupNIR7tDUsp6nYmW2+U116KvmR63N1IRLZu2Gar2Qq3r
5PMx5kJfX5iTi/DcKgtrh9KddAq+r8urNfjwI2RyPSiUTvzKi4ZLKrjWOjVicSiNLHV/WLBsndUc
I4nc6Bwn6uuY4oS2q2utHL6OSodTuUUiI7dWq82wevh61qbUc/cFdIbQA5ozsKUmpD/G3E9hdOb/
xA0ifPYeJunc3ul1OWhXmF3b3sOMu3eNX/nirlz6tWHE9e9kqkOL8FzAThj9CqGP5HvNSxZtQ3Q4
ijvPzYsi0IEuZlt90LVnNCal5ttm04CdrOmikeTUaXddFfEcP5ptbbVfo1KvBrzUjXGoNqC81ShQ
cPNW3AC5zjA9FCagUr9KQh3DY0ibytbRMysVQW8LzdmhBowDeTCanYN2DpcFBfJtISyxmItXfUkT
LUxr0T2YM0/YTy+MivLNiVur+2TtirtqIQqS3qnQYqhdra4sVIjTRLZyeqZfEG2TucSxKE7cO2c2
3rB4VC70udZPgg37jQQZLheFVJ2W1vEN2bfxqMm4V5+VilxhZ09ZtJuUTP+q5lYe7VV3FhvdzY3U
z2JEO/zOrjLzwsZfHzZ+A8q8XNGUQGi3rVVNZaQqUe6V+nNkR0bguFn2WMoq9qngm4QcUNkuFCNP
Ci9/R+Rgg55AP4DKwPGss1obrCbt9GfHJKpIesj7edwmO1mFoa9Ie96jzqEFZdL/UBIlvdEGMwrc
Jr8kqH9m5qw8hx7BCgpN+qqeVlhxwQHPjeewT5KDCvNqa4p2+gbwSr0Z+kFefRwA/PWN//etzcQX
EisP1KKuymtxPPF2cgZpSdt8nlKv++X0uX3nkffYN9BpHNVPhtT1Nn2fzfke+y+FFLdV2u2gi3re
hBJ82g6sRXihoLGqntIs4UehKQuPgXqtuSYWRFjwDFDdzGdgQHGgo7W0datmUP1ZlPKlqNAi2M2t
Eao/L6zGsrzr1aCDCd2GV/NUzrTLJvBt3IzPceyGP8CYtMUGcc36qol7w9vGVTzNmyxM4+fMq9qf
dE/TLcRbVfvka7MsAMQ/bmGAxhA5lpfhXxUd00uq1JKj9Tx0wv2atroThF5s9wSBjUPQ6VbZsP94
7mfWHMcfKv9UdBZK7erypxupKjOqtc91kvxJpVndqGaF+1QB7WpDua7/gROR/jnc0PKhEQiBUWyi
JLyIaBzPU2iUJNRisJ/FKNUrU43x5ZDzPD5Q4DZ918qiS2ScM9cbIlbLoiL2AKxltbIeMXYu6tJ6
Lttubrfl1M43+L04s48sd3gHPqvPAiO1hAzgA1WB2hrThfb6OiJcJs1UKWDTGFjEXY8nPRhNr+Yd
k1ZRA9j3gD+uidGrYCTJ2qgZ1MMiMcrNNFqXHI9O6nbL0OBGQWiBX8X7aLl+/rWvBoMCG/aF7nMy
hpn8kpbsiIc4Ny3QIJmlD1v0w7L2Dqq3EUz24BpbQQYvgxSd8rsKybv4UKRSuRJ2OMx/MJ/Xh8RX
6Toku65ztPF9NGU/pDjlxNrDDL3CDWrIXLdQg7r6048EFUhaVejp0z0CoH48l6atEKiqcpax5glP
raFP/Xg0c9ASXpbdaSCKLoTTp3uHEQG30Udy6UGshfTtyAy1nhr1s5CQjmZT6Z9GpZ92fVwU1x72
VVedoU77mqdtn/OQXrgUlq15fDnx9bgYHYK05bys3igcCXuT3Nh+9kQ87HW36jdR7I2o0Y7z7uPL
4Mx7yOXLkUSDFqAkDY/jxY2ppk7hWNvPtmxRdBvQbzr0njbEftXYZr8R7pBTxRq0LxjKl95Vz3Hb
6vS1gN0ldRV9+nLi5/BMAWFX3aWbfvxzEEUyRT5p9nMz6eJbbIfNNq6nfOfEtebPMEv3Tm5+Uq6U
y4lBWXBoWEi8Iz53POjoKrAv695+JkR09nalyrfUcQCFdPB3Ptd4/X9joeFBAR/hvHXyRInY6No0
s5+1Sk9/SNQU/RLV/0NXVeWFb3t6/SzzQlhjefHBj6/u3MYDlqXw5Z9zW2BvxQvsi0hvgymrDokV
KUE0o+SoW1FyYf+eHxgVLoDz8NrWc4wNakKmsOxnRXbeZkxEeYU3BS5QpYeY9lBthWxfQ0srLty3
ayURFhdRHQYlASemRPL0+ENaYkgsM27yF3NEqeQRfLGn+YYbabR+BzX3K4tuz24qDGnumsJsnA17
K9Mwx6llcWPGWs+GlzVV5E4Y6dbAceWSWeaZA0dPkQh/wdBCaF53/pKqr7KqGI2XuO5fwjDPdpZI
48DIc32TRVgQgsU0A7Oba7+Jxjzoxsjbp5TuNh+f/NNLBqsqUJgYdSB4YK8D0D5RuyGOhfuMWFcM
8EiMX7tGKK+TtJRL1afTkAMEJGoRZNYm3f01pA6AeV3YZGDPGR2Im1Az2kMYWymge1X5MWt9hr5m
e+lUL6f2+BalTwTendoPvXmCgOPNkM6Rk8+2SF5a3aB5QRP+ecCnoiOpMgf0F4fx18crem5A9OcW
m4Sl7LT2d6IsIePIVNMX0VnTTwC83dZrdXUPoWF6Gnr17ePh/gbH6wkSX0BNWdzcaFkfTxDurVMP
jhO9NIlb2/9URabXAfW0Tr3JYzXxlZrSKAJbv7oxDm9aA2tFf3J6bV8T826F3WUgKWUy5DtL4kT/
VEN1vbAkZz48QmYe9zgxCOTLVQQ0eeNkJGHnPoetWW8qi8ArHfucalgm381icP02TnlgPl6ZM1sb
wVb4ZeQWUL7W9Gily5sZe21GReMFuFKm387eaD2pStpdkis9vevYW39lJYk2CU6W3/KvQEvJrTSP
0U17UZ0kDZquEvui7XK/JHy/sWN1eJi0oQ6iDFLJZ2fJaBApAJ7hpnhCO6gxKejkEOcvSIo5hg9K
qQxkhyOInxXmJendM5uN0UDTAc2Eoowe8mqe+G0Nk+yyF2wzVT0o+2bEudBEiPerkmLsuDX7ypo2
UY7a1zbPpOu8QtUe72t6sKFv6aH6R0UI0bmZatFMW3Qo3fQx6zv26SeXhVwKbLWDCRKF5pP6XYIt
Jm4lffyWTDw6QYXd6IYoeQq3CFNfwk+cfP0lUkHWkxSWDBYwx/GqzFnRYvPkxW+FHma3ws7yvVsU
9MlZHl9UivG9tZNboxPthSf25K5ZykQUEIhPkaeCkXE8cFyOVMoo7L2mvA+vlOjmGyHq8VudN+Mr
1JBL9h/nxwPERRxOdeqkWFQ6RmWOmf4adkV5pefYdYmxzLclgnmNH6HKfKE6dW5AMhi042nO8FSu
JuiEuUyScDRfAWK4r7MY7a9lTndMxfdwYwjzopXzSU2U6wnbJs7w36zNWX9KTY3bwdKVd7doB3tT
yaYn49FjWuChl5Q3Rhvn4i3XJsdSDjGE5+oBRHTf/1MaUxPtEmMWTXtVaOPUXfjWxON8zaObfuEA
w5XgEXW007imU6O07VFjfgcVECMerHtdTCQFljdxAjmWrhXeutRu9pHi5vO92dINoi3YkdwpqRV7
d3WkFxtEaEpnM2pWIe/6ekAapnRMtbtqS0eWh1GJEBrKIVojwAgoyrqau8RMrlqsO8VOqqJQnvpw
AP5IodLIt+7Qx+8GsUKMTU9PdC6FlpQPWY4MfBzAAC2ndGvXRts0fknn+Dv9W2V68uLeeTYsEuMv
mpmYz8Tmaf4+myIatqlX5nEAYCF/i/veSfy6dLDdq3EM3XtRg8q+FOMUf230llJFXxv818BSSUZQ
36MLKg9VZFvJg5OmwwNaleF4pZRh8Y8JnmnylQXHtJlShzagko31zaT3+uPsdb32MhUzlltVlhXp
vaAFcGOjCZn4Mx3FfLEEsYvvnTmq6sEdO7Bu/tyBm950tpHeelBe3Wszco3BdyKlxTglbzMclJPa
6w90SuLmd1dQOQq6RmvpyMx69ZDCRzZp0idZfoufkKHy+bzwu+UM+Lt0WjXZvmVnJvJBMlY2SQU1
YI9Us3IbFsXoBYl0qvbRbqZYldvBbOqs3NohmrwxXkBR7O5GIO1Ps5Kq5nsWi1TukoIq785rFOOP
mYRzVUBkcj0K5rYEEiUvPMAn1+JSzloA38S38FbXZT3Ni9SkqNXpnSui38e5HHaJ2Ue7Jav2W/B3
iO9iua0mMruQApyM7EASA0RLH5WSC8/A8b1Y2UgDFJMwf9lSLVoEJuAVbUDQad/oL1XfW9A52E9Q
/ay8fY9tPI2Dj5+fk9IBgQeiLChNgRtciHLHP2AqxsQqijL606PRF30z3N59UqQ2E4gV7T2c8zS9
mZuw3abxUHzndZouxPUnIRc4W2oHtCLJvOg2rwIS2m1aSeKSvRHea/sET5toU5dTafjol9wpGMq5
NNO9+hJocn1hU02kkknATci9BN2r3Ct3m36sW9V+m5Bw3zXz1Bxq3a33OeqjKCQ2OGB8vNLm6lKk
jY3qBDINdD/B3669HIc8Qm/YGb03FNucGQyRyH1leaMvgODW0eSCegdpyyuEnodNSfH4i6qKUs+8
st4blaLEN8dOPFpVVPwGdGN9UhgN+ScECpZ4kuhFX7ygjsfSJzOcEl2GbyquUFdpN/fXXdKo6OIi
z9KIi1LKfwPwf78sfwcElgT5j8NCGHM8IJLYeZ54lUfT2oq/OcIT96ELCVmosj9MGL9FflhTMyja
2jwYTf2q97Vy9fGHPEmJ//4IOF3EUexcsAHHP6IVWk1jO/feimbQ201oz66fEOF9j3sxXcvJNbex
nWbvcozC33o8y/vcKtXCtwrV3X38W9b3x//9KZSq6Q9RM16TpPNyUMe5F95b7bmDffCEKFtfDJiS
+p5ExWZjaM1M+7FKv2nDFH37ePTTLc3nR0fl/4++WgiEuExrQO7zrZFlsrE7d4oCI77s1nt6VhnH
JayCgk4NYk22mgx9lF7fseC5nv1jenBy7Lm39jyN8sZOvPlCm+fceGBX4D9jCQQkd3UnVcK1J8+b
3LdRWgZqriN259MkAxxyzJe+aZML78+5Iwt5g8iYQws8flnnfyVlYkHyjkXkveVRa33VxzZ6LmN3
PMxmml8ik52bG510Sg0L2Yjo8XisrCUibHE+fsOo3hn31WDnN5WRuLOv5IqHbW9uGd8/vU3ACmhk
N5RtEDNaLaepldJV0ip8U0JtiIKO7lW0UzOe8gtX7JnTsNgW8NHoVNKoXSV9Nd4fEw4F4Vun1lVQ
laEHKqJWtjaGvVd6O+VBU4XtY5q23f7jKZ75gkuWAX0fqgF16dUX1HsEOM2m9d40bNy9/azOKa5V
pjlv1RH43YWoYf1mcuqRoySBR0QRxa81q91O9F7JtUh5y03F7JaC7JT7nW7H72Gt5EQRfeFHhhc+
fTzJM1uHSx4BCCpj7NKTujNuKlSYLZY3bCOEJipxRao4HhSMDLZWNlyydzk3HlwViDGkcIy5xC7/
OhY0A9tcUyflbcFHXCuwcjaigkW1VdwkvTVZhUvt9nOfcdHBIg5aKDL66jPSdkq9EAmTtwjNzWgD
qzYMFN1Oy6CM0/DCbj1zezIWmRJH/2//63h6uSXjro5F+Faa9aDTSDaBl2njrF64Xc7tFuIO8n26
92yX1Yn3RNsY2eyEb04RDYdZl9M2y7Pkmr51eOs0c35opzm88EieG3QxIKeoDQ8PzMbx5MYqrLys
G6J3hUwhMPNWbvGRxtAj1pqroR7ML7WepBdO4emg6KVRzNRpoKKmseYbyFCoSaja0fuQxNBjC6sR
dIggpe3cMWpuS731ah8WuLn5+GCcfknGXSIg6lrQgNbGPFSs2zGKHc5E1hut3/AhCEkoGf35eJzT
7ckFikYTywnehj7t8aLiimYXXTXE76N0vFtjKiY/lY79YOqKt/38UAuLArwHuQE/+HioIkqyFOPB
hKFkcTspevqItyTYZqQsPn2t/DVghP3Cm7vAao6Hipou7qB1MCvPKL8USqccxknjKIj41o27avfx
zM5sErQ5eBy4Qxcxm9WtYoa1UwwJ/J1O7axN4oz9k6cY+aHw0gTMnKGjQFtdEmZfp1ksIh0UdMJp
XVDmW88RfEtbmmWVvKuqlHtDT8ONgUuqn0yZcUeFuYdnOOo/AHmMWy9T7QtXzbmNQ2ixlMIW9tZa
iz9MmslpDCV5pzonDjyTaWA6Zf7gzCI5fLy8p5c2WQGVbKTROQvs1uOvaVWusGa7Kd67MTearVok
VfbVRTJf/06Fqv8W1ZCuLwlPnRuUWhgHjWSS0Gb1TYs6y4CwV9W7JiH5qvgYf6MuZNxOYxlfIbIx
XrjdzoxHnYDEGQNPUrl1oFF69twCf6rejdaxfKDMCdqisus3cpLmn5Qy8YUX//QDLq8gDSk09ihq
ruuZAIPSMhrG/F2d9HnnVpHzXSQGxkCamD/pHcPng2SHZDHdCFC6VIuPvyBhRBVLWWfvSkin4HHK
WtL/0AsL5VBBF3j8eL+czGzJ42C/L8JWtH/XS4nKZFRLI+nfF5mnlx7tI18jQOXxVQzxH8YiMwMh
sZQ6KIYdzwz0WG2rczK8G2plgRJA1mrLmwjBo1OSSy2Ik3uGJJza7JIbMTPyxOPBhAlnuQn18d0b
u+7WCBM7aGpp3Y8iPQgv3SZ6mV04eyfvEGg5wMDg03SOgbdGZFa1G5Z5lOrvaqYSvuCJ16hbnVrh
hbzv9JstpD7MxunUU6UzluPxr8DMy0QnyNP0954eBexaPEau4zEUfZCr3qUocFmno5Sf77Vg7eCf
or9MD/h4MK2z4LwMXv4rtwYD8GNpfYcXmgbzmDsAQJMygMjmbaNML399vDVPqg3IhCKxsKhcoz+r
glA6HtoYbaMYWtH+oWRqvyYInd2QWU0PTQrbKG8j+atGPPAxNbXxGrdJ94deTPLCWq+twha8s2Og
VUohnbiGv8c/IimVMaxmq/9tGGC7t7Odhq1vJUPUUBebBuRNEhXtI8T+ze+KWcSA4iZDuyqk1WbU
jAv9tc9Avx9yVavU3YUVWu+4haLBc4ZQLVkyAharH2ckCIj0uaX/RqzIeBBmaLwqIK2eqHi3OJhp
0NlGqkfbhkz0pklL4QSepWgLp7FagglT/GjnbPwJC2O4pMhwAiFdfhwA0sVhjZ0KfPh45bTWzXuh
zfpvte29LwmdpycNH8jG1zvXuJdwBKXv9cgq+ZJyfeHTnYjjjWhredWbMRTa2Gxi68L3XD8dy48i
ESYSIKtZ2NrHP8oRxIkis7Xf85SPv61Gq/5YOVVVk6/2gFjZJc+zM/uHA0qNerHCJPs215E4xKIi
1kbnd1q1Km4UsuxRRXSK3m/iLrqvurpUb514Un0zTwd3U/FUP4SlKXz4gcWvciKe2cV6X6SbjzfP
6UpQ+l2SdRIgMN3rvMTNK3QlBi38lQ3Wq5LZIe3+Usjb0EG7sUjb3x8Pt76PqfTSW4ebz1YjIVnX
KkNv6KBC6NHviEfAn1U8YjqlUW7auusP0ijFtSn/D3vntVw3kqXrV5moe9TAmxPTfQFgW3LTyJCU
bhCkRCYS3iXc059vq2q6i1SNdHSuJzqqIxQ0yQ2Tuda/fuOnmx8v+nbz+rYo2V0g/PB2QX5f323k
cikaMxatVyirg5XaO0ZeAYLA2rhR+J7uZjxmDr1A0fvjlf/m6rJHg2sDdJ/Jym9u+7SmreMoTTzj
UzR9aga/jtNMWhe2mvN49tP9j5f77uqiIMJzlF2a0w4PkjcflEpJlzLLsmdenL4MLYy1vsyWWnos
OsopBNfCodexx5/1mW+PIqxAuKpnQARSwfeAsEFqjSI1In/uCl4dJDd1LIIuccj65dz71SeWxRht
oiynFDt7V7++m03nmaNfqfwZaoVcwhZNq7YpLNAP+PfaBuOOrvnFyp3PB46P9MyCF0Qt8WYPQySZ
MSgfy2dHiGrfJb5/gRo4OawSCuuPb+HfXEqWgoDLQYOJzVvN3Yqou8n1pnxOC1NuysDQtnNqmhWy
RACCn3yu7x7P8+ciceTcYRKO8daHBBQyMzRix55hL6aRzGdrrxhG7ZZl1G5KMuf+f9bDqManyISY
+zYxRx9gNWWGrJ9l5ggcIZq6HQ66OTsXoqtqLWwa2/oJdfK7d//8EXkbztsN/NC3ty5PmclruVc+
u1k23yZZ22y6OnPDTuUQbvTeHC5b2znHJDfTz4qmv7mXHC/4IPHsnBu/89f/UqEtDg2DQOr5nKq5
Rs40tvW+b6dMMuku3ZsfPzh/cy9ZjLaEfZxa/q1Uo6osWRZWXz+vVW5tatLrN1AK592IK2M0Ib37
yV7zt+txcjI6PXPJ3l7Y0jRV2pRz/ay6zN0DSOSkBXblDQdXte855n8yDvj+YuKuZIDrwo8+hw+9
uZjtXHpiKo38efUm/V0rVBsDMC83APk/445/X3JSRKFtonH+5numv9lHjQZ+J8VS8Sz8tiGEZzUL
PBd89z7ozeyWxHg0Y5newpwarWsXzeG2H9f2JyPE7y8wfwQDAk4PfEhAtl4/PaCSi54tNS+nt2Y7
J68z7CYq66s3N/m+D+pfZeuwEhld0GEBDYCa3uLZ+BqPzaCt1XO/2I+9aoe9sDi4mtWLJa3S9seP
6/e3E2oYk1hgyXN0+VvbKiRCKrcSTT1buZ1cSX3FuCYL5MG2xudfXwkmIWUHw33G229qPRkQkzlo
3ficTGZzuZpBuplGIbeEzXe7Hy/15vyF1oWlJexYKAwGNmBv43iWtceqQyvNF1HVNnrh3tyAqom7
RvTuofQdESep3v9MtPK3q54pZexzFgX2+UH6yzYzQdSchnQwXhA82PZm8FvzbrAHtYOhY32xGrO4
V5isGL+2mZ8/LGAIIx6aeY7/t/0nk1kY0cZgvizmYpDCVSXWO4En921a9okRZnk3/uTkPx+zf2lC
/1gRkz5Gz+c94C0c6s7kx5iisl7SmSmSUPV6Z2ae9hOU581798cq509FjYGk9y09rxwAJqvKsF4G
eDwHDFegSU4a0s86r0iZXExyQ3+Nt8aS39B5jihaTOrtN3ubP6s50ErbemlrUrY35/8vd+0ikXBI
BUlqpeD48ZP65vX7Y0V2b7QLoIT0tq+fmaatcAk0C/sFCqLc9EHmHmSKW6k22trmx0t9fz1ptpgD
MCbjf4zlXi+lpkCek7lSEepi6RYYYquMnb5OMBHXS6QTlnr65RVxVqMhtmyoG/z3ekVD+PXkwJwR
oZ31wVH5wW1G1xvEWWcj9O0JcPvJk/n9K4jlGNeRY54DHw3D6xWXhADS3Ma6I1QGvmonhRAFIxBt
eemL2d+QdyYeLdhw1eOPP+n5IHr9RrDe2XWQHhZp9lsicZA7qRsUHcaqsD71k5hVesAlzA+tthH3
osyNG7xuSDzxevvCXXTvZ6nT3z9H+FaideKkxGiCS/D6gw9mMLqDXmcizB0b8gmRjtdcZSTcdv0z
hch3r//ZBxWay3ktYK+3YZ9NVU+a1nujYN6CfwqMbVx8xqYUza/eTRZCZMPzg4yK9/F8t/+yoXpT
Oy/dqM88sUm55psA330zLgZMvG4rtkQ3hFE3iKMyceD4ye7zjYT76payOHXcGTlkTsE+93rxpHXT
qVktHqUE+dKyXUERzYu0aMSNLC2MyArfG3S44ZAN40Vr9eBoJFiToUJa66jNhFuFbVUvQ2jmU0kX
OBvUKlmIMYK0b+oSX7UIq4XBDmHKuoTj4vIhH51M1dqt2zVpdXQybdQR2hOWF1quvlAXGzNmSU2Y
oA2Vc2Rbwn/Cqah6SMsUN0Z39TpLbZK18606BgRa0Qt1uHU8/Php/+4t47A5ZyNRTQMbY7P8+tKA
KLdWMVuGCN2g7A9Vn5Qny27LKE2b6jON4PzQ+373M2XAmxaCqREuGexhvOG017QRr5cdHYxm7L40
RZgiIeoPU1svXTSNOPFdFM3oFUe0UtMFjm5NuWkZgvysj/huB0UCc3YcPk/m0Ka+Zd64yLyQ90xW
ihOVGSwhxNcBHBsuvx7VQaWeXFs4P9m1v/vQrIm1JZ4dVE5n2Pf1h4YpjpHOiJ9SaDv115oot+sK
f3IGt1NwNOfZ3jmw+7fuvLo/eQP+5tNSdRNWzdF7lmO82Utpj3InyPFSDJdO7r1BtPlemOYq3g3S
6u3Lmiq4/Emt/d2TxYwcMOpsAIrQCtHJ609rCFtlCqAwg4Fr2+GAE+EQGZ1jlGE5iSbSGi04dRBY
kp9sNd/wtVevOx0NHMizsg8mCZLf1ytjllQHpWUhMRn0caiOM+1k30WNsozifkDrD8PYVsaw90kE
lEPk+dB3LmdXVurkVRNH+JaOGo+LDt/Ha6VWLQ2NzoSGXmqlamI/GOxdSrGKjq/p8Y+myMbwLUTK
K7yvaV64KrYpj/WDZ9GsYrbEzC65CAbeZjPUKs+Q5GVp/bqxy1KXV24OyBLjT901cQHJ8Rctvanu
2PNIgafrwecSIP/19cipn3X6HvN+ClTsmB+DIg3L5f2vbSRvF3lz0XM1DdZqpOa99R67DC2cl1Be
Bz95pt4+x28XedNEDinp344mzHtat9AyIqEdO3nw//T//c8v8/8BkLz541np//lf/PtL3fDIY5Dz
5p//PMkvXd3XL8N/nX/sX9/2+of+ed08V++H7vl5OD02b7/z1Q/y+/9cP34cHl/9Y1MxH15u1XO3
vHvuVTF8W4S/9Pyd/69f/I/nb7/lw9I8/+O3LxitDOffJmRd/fbnlw5f//HbN5T8P//6+//84tVj
yc9dPg6jpF7643f96weeH/vhH7+Z/u+cRd+YxQxPwZq4xdPzt6/ov58TWqm0wWThT515flXdDek/
fnP838/+PRy/5yAYtlo2PZgc377k/H5OO/7mRgCYhNrjt//+w17don/fsv/AEOymltXQ/+M31KU8
xn957cmIxKoFjRv/fYPg3jSl+ewtyBQyD5q5U72Qqhh8qkpbrnFNokVhgRgzS2+rUIkZRdpa5KA5
i5pPetu39tbALerOZWbThJqhdV6Ij6PINovVrLtsRZMfIZqy58iRuadvEA0bmNPZRVFhpdnWnxLQ
FTYCTHTdI16UnhF15OK1m9LLPRnlTsL4Vy16vcU6KjGxLoQlGOVTmn/gqqG77Ir1rOWvO21XOvYw
hNDDez3EAkWfIm2aaM58iyyZMHVkm23qVhrbPLV1TONn3HuiBJvKB6vwcWuxXdjDYb+0XbPB7cdy
AK016xGvILRQ1ezadbhisqnvTRSuR0SgS+jgOHQzBkn10mMDeMxJ3YuTscUVoli728ShMIr11UQ6
V2Ju/Fjmta/u0dNVeWgpPTgNzAevHNh6KEMye7nDrNNJsdFr0kMQ5LLcys43Pi1YUXWR29hjsG2r
ZH3APrhJ4zyomsc57zs3HIjjoOxFkj7ExIFiF5SOGrNB/A69r91EyR9h9IjuvGqkc/KUy17ZtgXM
ell16iVFQn0nbJYBvIbjFlXIQzy8FATmsYU+aScjDbz1mC2d+LigiLPCoJzW+1EWNaGXCi/sEOfU
tYwlDSlD36EXd4OezSLqyjpod93o623oZS4i2catp+FIWkEyRPbKiGqDaCYvcbkz9CYic8g7TEs1
qEiMmfEVD1/rCGWTELrJ6EQejWOursjDTc1da/JxuL2WU4f2lMzOtllHdVxKE8Fil6iES5JIkigM
sxyTeOg9UI+qG5puP9bKeAiAJ4JwpmBEa2qOuCWRXLoxGoVrz2K3dRDrZq8u1WjlFRqWir9hxPli
2ivXW54szake7C4jQr736/nJbvRiDI3zAYakxU5lPCh7TvBeTniUukWuVmSqCms+HR5FnMq+vcUt
L7/PsKqqorpw8q9TUmlDlErP/ViWmZtucj/T0VET85AjOq+GcKJifxjGXOahLaj1osU73/qaIgnz
40Bh2EpagHZvL23u7sdCiRfdz6dlV02qdDGu7GV+PUMHwBc5MKs2ruZm2aXtVAaRQU1dRK7ZpXfJ
KgJSX2xGyzvRwSUPM46pu6bLMglHyWxlNCw9NnBa1wHXn+OQ0y1tJ1LY0jZwwsQRcLjss2LKolxM
nRaSxT58nlVr3Sd+18F2wnw4jZoGG/eT5edjFuI96pW7fCWDCYK6V9kHIdCXHOj5ymzbF5ntR+Q7
OMOuyAaZXS94W+j7yWPiE/WUE2iHtRSDW7tLWryzCjLvowUBwBR3LdzV85wt8aImCGYcXM1+nY+z
kSYfvIWY6lBfET/HspHjrd/5tXGUml04+7nDJ+T93Oi58VlWMLQ2nlaQoTIXxtzEeA72Dx0Pgh2C
7Y9zSNbeiP/XknVtRG+1ZLiKQPzvshCtW9lcyzx1klsxmWjD0kTrMagaumC6VIu0jF05VnZ6ldPX
gPfM6RimeUA6FFJJwb2VudXvRnfV72iEAh9WWJN9QZXrDduJ8pUpv1Vb4skGNvlM4LD4OqrB+kpS
tV5s0krZ06VU4xpEIy7ad9Vg2nGNXywjCNfQnB0gbH5PNKI74FE5YjTb+a6490qzby+VgY5iUzXO
cF+VSbHEyu5sypR5JpBMEGyKPSTGBHmEvSwxqlYC/ePWXMoNQ6Wm2pR9uz4Fo4HFcDdZaxrN7qQQ
sPsOTCWrklio0jT0kdIN9FyF7mEcilVxl+/MQk+OA6bCVsiy/X2LZ8qTNWGyweCk7bFXTmo8v4mn
r6uoHwjZCTtH+X6czAT7bDzISXKrVj2NO1UY2QHjIO+l6dvZjWSWWACDI7v4IXHTwNpg1MZ+JZMU
NLvvc9pOH4OFjR+MFptM05yHlukcSK6POw2IDm3/QXIAGDsogsZTpxOqxeaRuXrcmRpWOemaDOs+
lXkXECvUDF/6rgVBm4d2/aDRJ3/o0Tf0+9L3P4GWJqFd2tm6K1KBM3XSTU+OqsWFgitshVmvkjF0
AHJUPdcfOtsfTlPfly+qXQJ/p6fVsh+0dGD/ZIkv6Oabl5lU1z6EL+1xmEwF7neGi6ddOBVZOTOq
FPNntm/PZfRF9Jsz2Mb0QcsMjKh9d7jHsbqvo1HO6oYhK2TdfE2m+1xqQP+JrXQ24i5HcFFyX0Ls
p4sDNiytFi16utTbrnXdFXVmRjBWki+mGZ+JkFVoDOPO7grnfa2KWcTlmNfJ2RFWr8EJNBfRIW3g
J3CU1NvYQZI+whhGS1M3GeYXK05W/dZPAEwipMLYLrEdrS98HtTJiQZNbrdko29fJpWetdidp9MQ
+9guX6ddiiGdk+NVHwkRNAzbuorEtdpImJzIvsqNCFJRKqN0ShY3+lbh/29VTFVMo/GDqvi5Jyqw
fl0W8xN/lsXB70SLoZli8IIGBMn7v8pi73dcX2wmCMxlkG2c843+LIs1imk0FfSnzBiY9wEb/6su
1iydwpiR+FngDyqHF9kv1MV8++uuCR4nvT+VMYM3oHdoX2/AFhy0/VafvYTI1HFkypY7kapw0BST
H+fUb1dN2b0z7G5jI927LHRz2Ay1OupW+7ktR7aVcd/2gGeOjguSk49b88y3gXGiohalUoRwLVZB
cCspW/PgPmkf6wSnhbnEOCU7LjymhXLvx6FjXmsPV3DZPyyeHK61vt16g5VFgffVb60vY2nqbK3F
NimHm04Wh3HIPgs7OBvAmWwBMDzY8KsgBKnuIsvq7pLJjVOPpA+Z4GgDx+aaYclFO1g2FKf6sirk
ztX6G2T4U+SmxhhV7XqoPP54jHHixsY6G3t8XKxU/+xY6+dlnDd5BkzSy2nbauMLW+y0LYomKsX6
lOXFtZvzsbSmKI52O8SOl32mYVIUqx3WSNWLtpLoXtfqoWNsy9y/igI2r8QJvjjy0nYEE4G7WWvH
z5nutJFH4RYqclLg2GKCSBICUqxhQUwtRKN9qDLsKziN2WknqkbvnZ+7MiJUpI0wXm4ip10f3GKI
cZK3d7pXxYVllbE1pxdWT3diqf6abKlbezSvISpERN9Bq61POb7s5GFWn1b8XUNk08cgF0QX6NXJ
qbHwMrpObmatxqg+N/Wthnfnjrix2zRrMJQodqNPnLJYb+2kOEGGu4KhdyRtBdW11rzvVPaOkQTC
c6HVWxdrt4ni8AtUvxvNc4+zRzDB0vLNGFp2oTUs7U7DzDseAyvAO7TstQveFSB/HyqTy2y/LK6K
bI4Mq1E3VQe44EvtPUeRCKtE6IyRkHaZar3TbHFh5/V7apk2p9J8ksWsg7xYzPBQTtJ8udMecieH
IrTKO+kb1NBWKrY1Fv4HkhePKsvWTcHkLyoL6sKl650oc+YWNyB757r9DeXeS2tYJ1c191VedXFH
AFM4O/m1lK15yTxma46etw2WftlqiTMDCkPPYz6zyKCMncE7pvhUhMOirgzQnq2mF108rIZ9E/jT
I1DUum2xxw4NwP9t3aYPec01Mn2xhLm0Z/Bm5zJX3QM14UddK05ekS7btNU7XkFzvgLDOxSro+JF
ZZ8mZeQxuQfjRreau1zRmbRmfTU1kwdVIik3opBPVqZOBlm7Yea5EHctfR9kp8JGDpFIezoMGeZU
pSLjr7QnwzxrJC40DN6pKzDTt1O6RGkEZejNdAypX3xBSF+GFdmuYYFtWzxk6sLo5Ec3EGM8TOW+
bAtecLiInnD5sQwOcYVdx6A4exNH3za9FhG7e/TmNtQ0TjnC158wvN2ZlPtRq+i2ceorWcvZg5qT
kKCWcBAUhsW1NIt2g1F4lA63VaJtg+BzZlAntG32RUyXo7KC2JLdTcoYNyoycwypByq6oqW0KfM9
8d4yx2ZvQVO4JGSqj5wA7Llbp36LlW16MFL0RMk4fi4wqdoynjUepqB776jlchFLEtk0BaFdCeeq
GTBEP5sJAtMIrNwqbCwm4rkPtjav0ULTPKNh3fhlUMWVV19b63zKV3FsDfj8dt/mx9GoNjwIzc0U
aGejlgsi4L+u3ojCb7orSifqyrSOy1l7ljT7G1nqyUYXybVwG3pR82iPy0Vf01u5zqIi14XmsMAM
tdZa2/dDTlvooNboa6s8mQt+r5qvIilkhHPSvtbGm9RXVxmz2cjQRbFXk4ReKaYL5fhHLPbNuAlQ
PK2Bfqkwo2jdwQzNdtSfMzT5oe+zf6E4z57yyiyPekVjacxzTDjHfKkXVbVTpRjCHqQ1znqaXauF
7jxW7x2v+JR37+rF2leTZoaC+QmbfrEZRoHTQ14sHxLKs7pj/1YG9piLa/Yn0MBjNa2bVVXHFGOc
c/6S34eaM5NI4NjTVknT4XwoMegw1gYGOdvnkrv5iZz2a62hVh7p80M0QemmYd6x1T1xPZWPZl7p
sVOrLPLy5apYbPdxVM1XKYZ+1xmpFdmDs+8CY5/W2nYa9Bhl2Ep/NIXAlMdJrBE475Um5d3qSHeT
juWRBEUM39h8HZDeUeu5PySJ+8vwvHj+HJPIfOEmfnIwXeYdM5EHUTU2UT5Wm0rnjGnVSQ7+x458
6EklF9hhfNWNNqLFBWAaQAr89NQI/Rnbo4+Gl6wwljpnm3Y8TDWzW8IzZyOU9FCQT5J8uwzJFuhF
hj1Tl7CdW4WILZBbC+SKbn96Z4/6p1mu29qrCCSru8dcp6uvDDYAgiPcba8V+SkIOIHGdfokvaQh
/IL0hV3bSxeTSp8H3U+6LY6fDvEyatlUvQvsVGnrw7yu976rSOGYBioLFK6hpZkzaKjT7GcHnRKK
oexY1Gn2JDMxbu1Vq/hGL3VibwYRIWm+jlIEsE96apVU7VO+1zAUu5e2udw5y1J/WoKqvNVzZxMs
oxd3zrWDsbLjtKFDckUz6u8tzb4vq7z/kOm4j64EEtAbHuoEODAd4AmLqQDQwIIWSMAbNk4xoEad
ks8BHQ/tRmOHQp/wc2khKwX1cdap/6v2ecKP5DIxiOJaNaeNRzzMsyzYjZXnHEpi5N+3Yrg3F5ez
zHuXeGo3TKN1b4taRk6nnSwBNVGYbXWcjAERQGuMcdNzWhZ5M4Ai6IgDOlJX0yipxfVAsmIa6Ac1
m2FdGhHAZB46Vbsf2ONNfYwNmUa5V19iIxpmEniwcO482V4miYvAFpwD7CiZ+mC7JEa/LVDfRL3f
7IGxPpQBWKEqpzRsAdqaZJ6uB8vcpcP5fXSxs8BLkASiSG/dTZaBcy71JbqBDZrBqKJxaoLk2k/V
e2Fan8nUIWRj5mztDpPET962PzJtjsBPcPbMNIToWehCzgqD0QuRRWyK1LgySPyrkikibANzQOwP
bPPZ7HFGNkm48WOISOGi6ChzsbcdHMjll8JsLlZM+hpXldE4Uy8JXgSvjD1N7MpE7RPZHOvW3BWM
DSi7tgrEVhsGf2cEHbe80iAuLsKLE3t9R2zFlVWPNU5eU7sT8/qxpgHkL5kc/ACU2rdqugP+NmN7
4UAbFvdaVXxuR38Snnth6JxnxJO8jON0km2dYfC2hknV7xE5HyxpXvNQU/IxPl7Xb9AS9tfupijt
/dgnJ6m6p65/p+nT+8Z247xP4sZ6X9cFnaW4r2oM5AZ/OwbdYdWKy1JohMroVyQWxcStdHFN0kU8
T3MQNrrczn1rgessL3XuPzhoBc57Q+62n2qve7YZTzkTCHVSX/ay2E2m2mmSIVeO3TsJG7kzfR2n
ciPd6Tja46e13Qe62NWtoJrvtlaJaDO/Ctbp87iYl7241O13wl1v6zm4UIUT2TYNb5phMtdduiCo
bULuc2qwkdVzd9HZ1DaLUCeVy0eXWjef8zLqAtIanKZ6Mltz7/Za3OSnYW2SSBetEwc+obxNxa9Z
dPelynmwqabty8X1qKiCU9vW17XV3RIEsWX/OLku35D7N85cbtbundWD4ujlDKOkuC4kk32tNU+6
XOIBl8J40jhMWr2ObDacQ7B8mkd9m7jFvZTFyaZQhdt+gR7rTtrpx6aCm7EKKTaLAWZscGhJdQNw
/0kKp0DZjSER6UT7RVnX3vJltNLYz7Jwnfslrnx8eObgoKrgbnApXlpCYpZO386m1e2Upd2OlvGx
bR682WVCGXzhSZLEu+XvTAH9dXTTJKQZEZspnZ6qdA02fpNvmWDap4q0113VlPt1Nq+yTL/BUx0M
a0nDrneTMFFTHpbesyvJZ+nUcie14NxRpJHPMSbOj+UYfJqplTKOMr3SLovKQ5v0EQuTXaORBOoE
so9IenlXyTFe9P66nZnImeoi5wxMyQwMbbyPQzU7hwTaM7PpT+N4HRTN1SK6k6X57wOVxHlnPdgo
JAy2Pc6MrouU2XxU61PuPmaO9rxaF1JzbnR347YEJrHt3RJ9tgcnPWFQbt3CPP461/JU685dCWMn
cmxk4PZAgFIfgU1eOZMEfh6Opj1uFtm8BEZ9O4txUzcPMN2eUwvoKqsuhNTnK2E4IdDJddN6WGGO
1pFDm25tDRn+MqjI+G9OtpKMKEN6oVzdr1Vb5xFa3oNWW2Y0FZ7JtKY/FY22k+TuiDbdd133Ofe1
+65xCQTJ5q2jgy6iD4SzzNFQlNNBm8SV01GSrhqbDazRMZQgchFB236UVNNG0wl+yqeRFKC0edGI
f2oINeM26e9yDRkSTtpuKL1xiL1hsg7G5Hf8k9yqwv+QNKQYljnF1qguhWFeNW17N65FGc1WNR1x
BE0wAHXu7HJdIpWPa2xZBJg09nt88+pdNeSPqUktaeEIv6My/Ties0lNckO0EtBMad0DISKfSjxF
KX80yGDpXEbelH0paVqjbp0JmK9rDOQJsgml7z6JqX6n95UTG8q/AYpHuJQwd1vq/trU1WkV7lVu
61WYZYYbrl3LG9WvziZJLBcIMegJ5hCfNJdtQOvtcu/56bTLkHLFdT+vBCbgUyxHoqKmpmxDDJun
KMDq4Fj0esYll8m9YYgPaUscEP3xfP5t6jpnJxYcYBp+GumWmzOGneYkOM8l5DGrXISWrS6KhApe
68Qt0H00T+a7ykd47wabRPbkPTnTJqjbZwTTN0W3bpOCBIMFCz0QEJE32465yMmTeHrDH7Jiz2+1
eB6JeAPgDSJAXu+9HO10wyUlHHE+IHKjhxRUK3M93wzQCkPhjskl47mzFKXRTFQvFbGfZdOGxO5V
kfQa42ASDhk6zMU+J/5cHlxNoguYvwiYlr6ebRfmZwwxH2rNv4T9tYWAfXSd8sXnrEV6/xkKjL+v
CVZkn0aFjwpy/FzK6S7JqgNZXrTuwjoSgahFa2AzVrMuzZHHfK7MC0rTInTZq2KSpaO8GcNGsy9d
hx3OM+oPymj0YLMUzLksGN4HjpaS+RzDNriurWNSCtf+1qsM+WiQELiZ87HYBfTWO2KSmmhOyedO
xyZNDjIrvHKjr2PBWHYdQp23j90juYBvcVp6ywq7dnUjUWgddZ15p5L0CZPy2JiNi9GrrmyeRL9P
HwWPWuVpH6Tfe7HR5BsiRqKiq7ZpBdVxWo2Ng1lrlywJKAzHckbmMsO4nLzjRG0qMmJMJfauAVWp
U2StBcu2YUDACE52EQF6F4ZhXWWUaqVZHbtJIrDJN9Iej4G09tgiX9jtU+EmH+fevxmnMYIMtVW+
efQ6hdsRpsPKJhh97D9jfRgxennq8umqLdKLYvkkPIUVzHJr2eJ6XvIHrWoum7zdOxRtLjLgMpBH
5IO3PlC3haqnJ2MtrrTp0q6zG6vMQZLUjRjv2zl7lzU+s8d13Th+8wCqYB88SmIKxrrniNVsIALX
EttCDMaWqDJ5qUFqm5L2SiVmWK7FciJ6+rowg1teyzh1+w+2SIC6tWfiBomEUfdT2pLw0dcXRHa9
y2czuBrnzL1rVadvYB3H/UoWlyys2NK6T8VYwRPU2Hdr4xL3PKbxnFPh5AYXOMd+hBQKnEWQ+ZHE
yNvEatKNo5OMAk3sahhNGRpqfb8WXhBNKo/yWbsfKuNazIzNzNqkulwJWIN99yDyZRGhabzTgr6j
IiruTNSbw9oCQRQN5bsKtvlohrkwLCqU9KXPu/qQ6FNwqoJmAcrJLLXNcn/fyfwGDivHok+zq7a4
E97ZYv1oBuycY14SXrN6B0ukJ4ChIMKt0eVgsKDOEmstd6ZOkWM2BFxv0EMdCNWhQbS996Ka32ey
eBhbSur/hfOH5Q/OCryg/xnOPz1+fRSP/ZfH7jWizw/9geg7+u+EkWC5AKUbUyfrzFn5g+hiW78j
eEeag2obvgo0k38j+obxO997jtfG+RzV59lt/U+mi2ZCdYGCBQ/u7IoIJ876FUj/zNb7N9GFkBq8
f8/eAvhJoGZhRvqaz+U3CcqDNGV0lRZ4afk1r64YfmbE+ppOw/DpPJ3AkQGiBJZ733kx+barG3OP
Q9DotBep3n4c1XivnHlTU8IR6dr/TNj59mOxFOqHAGMdkzoNJ6bXH2u2SjjfAtBvwLr8OiWiahd4
kxb+5V7/yRt6xRN6c/GQ2ptn3qeOeg3e6VtjuSwX5dnsv4taPQWKRq22s3vLvvnxKudb8NdbdBb0
n32PYR8iX0GP8/qzZFruF0ZX9VFezna0QhcZSrGFbXjJSfNhzrIveF78mtE6dwz7F9vkyfU4Js5E
/deLLqsQw9RrMAcolamtXLJjmwUHK81cLmvd+xmn+zVR/bweHnKoN9HnQ5c33xLVvWXRsQ9oh0iz
vAcvqb2Y5eiZRD7EP76c3z0acMahqGMljlLF1b03nyxZOkIaMCyPKuf/sndezXErZxr+L76HCznc
ApgZDqOYREk3KIoSkUMjA79+H1DeXQ6G5pR87SpV+bh0DpuNTl94QzSeT7Oeeqg+Zv/BKOjGMdbS
jEba4vD79emQmDFyul4kIoqwySQCic0omvHEQEdHC3ks2GeIk7JYUMNWOz3RnT6cI4dkEVyLRyKW
7hBFNTw7iLVtJZXqa9O2+dnn3/CD1UL0BFEuuopcRmuov4wR6Ey7uvOATKBSixrolsRb2haicv7y
jC0WHjREIRTA+EOwarX70dYwu0Fo2oK8SnZlaWv7YAjyE6OsviKbjxuKvU4rHQ2Ltw7qe0pBbUBE
tXvY5+kU3Bk0/ndB2F9WpHvAbfe4koYnlm3VR10GBDOOTbIF9gx7yeUXesdhMIA3VeNYZZ7cYT4c
OQar5ljnWaWWe5FG2YkF+2g48NOg8lk2BE9Xm140g26Dgsg8Fe52s5HtoojdHleNiz7rJcXr9IwM
5vNNsvzMd/cWU1wU27jZYYKhcb3mvWmFmTQ2oCzSN1PaV7pznwqj+euJoY3A1gdCCqXoaOEiJRQN
ZCUGGYdmH8q5vgcUm2yiQBDzDxhf//2kluvJRByHzbJeN91eLv1cSjwOPTgaq6K26ISn1FOPl4v3
eBlERiudrb/CJhdwM6ZKsXEwTMuMIp+U+WWt4mfe5o1Hxq+cYBN8sFRvwHroiZAYjmZl6VI3c6RT
bw5yAnwbT+JMqcY/UeIBEvqT55INwRIRZPBniQbWjphYoWe9MQGlFFVs+m3fLD23k9Jlq7tpGWWR
OICigwL0olt8eLJa08EVHN0QzwYS6qr846ZZHJ9bTQtOTOijoRYeIvS4Ra3kDUX87hC3qhJa84B7
5jhnphcBbbxvFAe9FNBuJ5hkHw3Fl1sgHAuda32AO0CcWTU7mReY4UPVBeNFH2OcVU1D99d7gaob
DM5FB429d8QzlpUW3Zwo530MqVz1Zid5Y1xa/8GEuNtRjyXSXaZ1uEyRVlpDSxbqmbiJXs2SPCvX
aieC8FomHTpB4Dze38S5y2PPc68j2LV6JIekEHZtUQjGuk12OV39lVyG9v5v7wZiQdQawOiY+qJd
czilnOK6MXFEvaGu0AJv5u/6hPzSfzDIIuOB+Q1yCWvpuLhXkgjJdfh1HVYNQJX1mxBMx9Xno3yw
3QAi/v8oq9VRqzCNixx1ojgYojO7yjR3bkW3ydTBuv/boXSCCHTAMCBhx63ZoMYgjZMATuwZgzpT
yXeM1E9VI3nK7E46sULH04JCzwWHUgEq6qCiDlcIZ7lUHXSAeraR6BepZRWX7RDSKOC6OnE3HG85
6AjL24SAIqHLm/3Du7thwJOWuhdDldyrG6PGFz5VlX+xS/7tlXr8UGDBoyELBCqLTG4tDwTFa8gw
gKBsHFZhf6V2ZfmN8qDdXvRU1uj3qlJ2Sk77eEySEKg/hBNYlXBTHH7EgeRKHTBi9CqF2hge7zXW
C4bhZ41KwK7Vp4jsyrIqh4HEYseDLiSMfYV8ZDVgufDco1IslHKonp6lVU64M50KGBkW7/ZXHF6d
dIfgb1e7U98202ZKKvm72lTNt1axe9MLkg5MVFWoQQM3Mepu9M7JwcaAwMp2ehU30rbTJfNihjp5
QuDkeMsB2CNYXlJflKXW0n110oQUfHiOhjmvCjeb+6YiKUB/WcoC2ll/e5g4S+TYwAC57vhkh2vT
1Fk11hVx3pBYeBvm2EI+1qDLakqbjvGvss9f7D60+xZ594UaJxPNHo6mBnESdznvn65hwTXqCLpv
ij5LQ28ci6mH0VbWt59P8DhQZ0gGQ+dHtdjz2uGQMp3ACBksqpkOfd/O/D3Ncu7BwfVRiAH/DzL9
8wE/2O0oLjKWSsCyWLwdDtjJOtVpwXNIdV+C76M9OWN8JbI48NKMdtfno32wW/iYVIrQVkawaa3a
omW9Zkm1nqM9pi9uX21TPUjQFvaJHmt/pdhCFMH1vjyHuOpRLSHHP5yZjc82SpygEgy7GRHjL6WL
vAdkidnLvPl8Wh+smoWIGV8PucdF/vtwqCIqQtMOmoIqfwVFQKTWowolCVCJrWxIIZNNRvH0xBt2
vHIYLiB0vCBm0YpY03JLGyhfHMucBbNprmDiBFR2B2XvxAnwARjm27+dJCzVJWhfEmMddZrDSUqq
RIfOJkTrhnHY2X0ZJ24X191lFg3yeRKk4xdJpc/0+ajHOwbNf1mFHmuggigbqzPY6JNeWkAcvHrA
5XkWPGQiBVUDvuTU5lxqFof3MPfXImRIiIP+zvqDaoljUUyvci9RC4AS86TnX4RT01zTirn4mgGr
uk8hNgChnbquPHG1He8hyg3sV5nJLlWi1USzmGgoxhTHs+q6vSoX5JrQqVy6QAWSa8nIkofAyI1T
Mf7RO464Dyq2GM5x0VGDW61qirHZVAB/gCSTO/vRDrNLB/uGE+f+o1EWbUg4kShkoxZ6uHdmBGon
WcTk57lR+WiJ1Z4T2t2JHXq0Vyh8cRCWL+jg+6asPmHbjthyGMSOSj1FmyUgc9HeYbmi4ZQH7YdD
UVMhV0QQQF0/RNnc1W1uAJtR88E8U8129HUZ+oucSOPu8xPwwbcjwDJ4hfDVRRhm+ft3kVauxDZ9
UNrEYyVZbi5z2wBWzcq/rCm/lQ3VRYiX7U/Nax2GDPDekryYSYyaoVq0J7DpM22gaP7n8zna6Msq
UTrhhuZWPiK7h9IIWjg0cs8R+E25jR30EmQbp6b7pCD7XUpqs23VqTpxwD78jtx7SF+jEA3U/PA7
pvhmJ2aBckdtOOK8DqTk2Ug1kAWfT+/jYWAgkvS92TMcDhPWc1Jb5pB7JCAdADzoZaUnUQ47sS0U
WA+H1xXfUVvcfxmJZsnRfKwU8PzMetGjDu1pY0bhQxaBJ86NbF/K2lkVU7yBo+/awkaNySnUE+ft
o6m++w3WZAknGxt4pQoJYSdBS7Q7s3jq4Hfe/f0XfT/M8iHeHQCzifGn43B5vTaOV7ljP2qIs58o
tH08l+X6sGBfE/0fDqL2PUqwwRJrTWFab215kV3IJUc+sWwf7X6KDwgMLGoe1FUOx4FL0mOSoeae
kQjTHfRRuUPdBcqkRsSnu6UlgkslKk4lGR9OT6H1oCDTg7Lj6pqfOqN05JJh9RnpBi+ak/kpC8EE
fb5UH12LMGdIjCjVKwjYHM7O7CeJiiXxXYDmvluVk77FvZUyiz5owSmnl+M5cZiBQqGrRhSEGfzh
YGrc6f1gMCepGiCBlxHMYFDrQEM/n9SH4yxaY8jxUEU/yuC1Sun0kgtLm+00AeukhztjrOMT8dzx
tyNzh/0vcyci0b/OpKxy1CtVD3t2AgT4ZAbyhk4wDB6lPOVtvGzmg0hHJ6RS2X10EKkirm2Gs2ns
JZNUEu5bHmwRjxK7qp7ym8hUyrO0yJsT9amVoiE3vUX2riPuRwS3lPhWdy/cRGNSpQ6ETgLi5gYY
nlE+Z4TwNbmVU7e3kVHJT4XVOuUmraxM/WolU2ftiRkgyny+nEffeeGLLdbiCAATba1vrbpQk6gq
+xGkr5C2sSXnO5lixm2kwdD9fChigdWXhq2G8C49YfRs6HOvg+ZAFEXQBjheZmUhcVNOhdQ7QBt1
vflWaJWcZH5qD6IDu4WND+hdMt95vqn7yG53Ok9H4mWUYR8EOM/4OZmaGlp6HgLYAgRiXGdkWncG
nUXjPMU+qnHrCkrrZqotkIJJ2poXo8gdmJa1Zo7QRUYRPoJ3td66I/GAmAL0YHQPNioYbsDlsFaQ
l3dzE+MEQrRR7YbruKTcdwdpTG8TsO5jEHyFX+xAN4pwV4V6kMbBT92BtwZTmsM6VDCrrRhmmAo/
AfRmrFiV9jOAHWxN3mQSZNxOUSpZwitDSckaV7FrtENdp7aa/AIzSDZB1ypmUkNcDTXtqoG5K6HE
YDZRtxHaJFmX0EgDuCyOU2Ne6CaoWMyhZydzB8LRkILxHD3ULPASjE7HF9zUocK4qCEPhpsUYx8r
btgMY+wX8pwnT9qIJjMsghin+7tFEceBvVIXxpeyGxxrKyZTa/YtC6zCgC8dZYMuwyQzdfQwI38o
nUTs9KkznesUeA9ImqYfq8sgFWK6GeY6kx6lEFb1BeL4df8AcEsDzhcr8nkfomTvwnRB9lKowYQ8
dyfBjuoG2HB2FJvWubC0bL4y9TSp92oNo39hyMM6jhMKwd+cQMBQ5Bo0bc8Kg/CXTlCF498cAgp0
EwHH5kLDgi4OfYqBUfwk6REopJBLuXR7SD3TSzFp9PRRiAmi5AenLQ38QBhFcI/Pu22eK0ZlW9sm
VUf1O5pMMQ7zRVGbz2MdQVChBIKweOJOrSrCTVo0du6mUT3Kd8jIdPCbJQC0N0WqimGTz0JmPkPh
vNY4x/6uywzwK04eeXgGszLKCAgrC3XM1Ar0bVjK0k1DQpouPJF4fMAkM1C8rNHBbKtTb9S/BT4/
31HtaCw3M/nd3FmtFjUQERcCPaJiuJRBmoPcVQd5fqqlXrSuhYpSQmw7WAgs5QQvrlKnqJfVapa7
0J+h9TfA1YTfUWTsgNGFZbjBDlJmb8+ppfmRPGovSo9dJqBeIOmeQ3sscgtnTBBMMMrkpmkT5QUV
iTT2y36atR3SIeMDgiF2vTfkbmg2EbzT0Yv0ptS9FGyn6edZJYxtUcnq7zDR2sS3Q9Xqd/MiVOQ2
yjwO2wAO/HcryTX9KpxsBp5mE9NagCAmErHY1KKllpbKQzXoUe+XeukM51ZlkHPVUVql5zbG9dNW
H4rwZShJUza4AmhAuxSz/YHCq9E+xgTDnVeH0kDGC+un3lIAFvdNUcrTlZWGcCLFEEGZ7IEROuhb
9EB/r6tSDpptYaTG5Ga5Hcmwdfo8uIqqwNa8MGjt5jwRXah7YZzA+0+lOXqaYxNhCzxvk8nNkbsc
t0mr6I9c/NFT5YzBHXe3mi4cGDN5BKxXcN1AzJ3PBu7M11rW2+9Gn9fjBUWD5LvTN3F+Mckg2Nyg
EeboE4MHki/D5PsNKFV5jACImS4dLJwqjFDtpR1FdIEwMbYK5o++7GP5doQS0jzl1STfybXU3qAx
QfFowO5vvuAeKm56+IIZQN7KKc+MoE5nj1qQuK+Q5sg8lO3s1x4TinI/tdDbdk7SqfFlFYFtR/vO
CHcVZFVpBzIo/K0NilIt8inOgOWQgIYINaWSQMeiC7hVUK1JLoGVOwpy9LLxhCV7Y7pSp6vfYN+I
ySbejyTBYR/t+HwKZftCmbADvqy6qCj8xkCvbWMPoVZ6kKaASjrBhICBO5SN9iUPsNLwU9HkvSun
CH5vcnsYup8B7Xxxhe2R1bpaF/XahrvEGtzAyqGiNFIy30KYrIcftdzIP2wzCNNHIE8pInSNZOpn
kx5x5YvQ0JB7RzEM7YEOEteOu6RXt7ndVGiWTMFsKn4oxRO2NRp2h98Q1Uh/Vr1Qn8ystIOtrkg5
YAgtU7gbYt6AGm2coRfUY7RQ3AVS1uQPWarVzhMw4TjcWRnH1R1LUhGYupp6p6mzrHu4K+nJhRI4
msAvpM5rT5Zh5/qWMGq0IQDwIgAKIL64CSGOZU9mkUHXSZ3Mni+tENgYRp4VCg1DVfFKYkic5T5a
P5bNRkzq1nMiyJlu26MXtqsndvl3Kesi00ta5Gh0KRyHvT6zeBvHjuVmAywnDVzHKaf0rMjHuXyt
6fZP5Ex9/jxElvVbOKZdv4wpkjf8WKAEG4QXUsWtZkkQJAA9h4sk46dUQz3BYuWW26ppzspcC8dz
xCllTK6nNgkoyo2tPLpqmNXBkypMEUOe6vByHkbbnHyw+3a9W/r8/V2q6FV0n1dBq++VEkzv7OV2
h+KJDfA3f7BRSHEgeENxZJfMSVxe1dEwpOdNVTvZWRiC0PX62daB/MLVE/UTUjYJPGannXN0ldJZ
U/ofrUNX/9lowya8i9F5aF600R45QuhuGNciD22Ar0HPYy87rXEeA9vA5TtRpnk/mb0UbwDEGwBW
IEinIAZMmy/sFeUYi69ERrDuAU7jKXI2mpmiP+jpJCs3dU4t8clEZD28H/nS3W7qxZDd1PoslC3t
xajfJeGkgfLWuuxpAI463U29VkgIneSJ+Em3tQ09J530Dui1KuS9LNnzAIi4s0aqSpZ2bjTx1Hyr
opmanKokOYYsdOMvEnke7DN0MCiej4pTCA8yAUJ+XBJyjzN5D2dGsWOlummmGhj9UA2sudfoLQfT
jeSukH7keSoNOyVCeAjiMyNc6rhLWVvyyky5SvEsB+aOubrpih6xui0wlKRw4d2r45ewkVL1a29q
0rWou9K67Gnnti+VA0j5Wg+nkmqLlepKc4+WIpspbwa13baSVSlfLJyekRZpdedZamW5+WoFA0h5
3awcNXPHTuqMDc8TFVEJL09d8tIAVdfSbYfIlp+rEHmeb6IMITYr+NI9vgXT/9XU+Ie6AGD+PQj3
/jkvn9/jb9/+/T/4W4l8/p8L0gqIHOjJP0CDPwBc/kr9J0VOyq0KOnOHAFztn0ul2UCiDtQZGFty
3v8F4Cr6PykIE6kDVwR9RnPhrwC4Sxb+/7kmvxHwB3A3tG/5JYCSLFX3d9Ub0GFzjTKD9lDFQki8
hYZzE49hy85rg36fZj0v8xwUzxDUKjKVnECoLmoq0tByq18Vt8Qmag3DLVUU6WFlCBRWbYX/AqUn
NbX2mL4JzOLLqoCAbznNJhyGfHabzDS/6EY0Wx7JTJMiWTuplp+oU3mP68+PuofiAqtzKH/K2pxO
blFqzYCKrCbd0b6iyh8QSOWumvVTtelkI/qVmwgYuUNRGJmbRPVsb3O4Fl9iTc+3AmIqivxqP/4d
YGX5gIvC8mKhSaJO9rwq3dQsbDyLTHnIMLb0GrrAXp7rp8TND0sCf0ahEkA6DGoFXOeqcoOIc9uB
W4LIWujNpojKejtqTbeVVLjeKFxJp2qHx/uCqSxSMHTmlgLBasBOpdas1cb0YGKjcIFiff991PB7
20Jkml5TRTMAripwgUUoR6yyYg24M2mVgKla6hutannqEr3QX/JCbn8HMmkYIXmKlFML9Abz26nU
7/V4odir5GuPnTVxU4+aRqQcVwXiC9NQN5sud8wO8iIymThIKJPpos85UxqprMJ0F4Gmm0ZpHOHr
WjVBnAkCVDzmTvFNvaou1MASd+k8jM+SmZCsS02nPcNhr1/1fGHPJzpOky6WN90pSOfRglE5BxUB
zHfpFx21N4exUUjGzfGhDYvXYC4vQolvg7/AmYQC3p/V+u/d+w8KJJ/dvbfIitbv7963f/9f3AeV
m3cpP7I52MvGAiX7c/XCilhMV3AmUGVsx/g3/o/7oJrQIkDvgdFxDNLXpc/3r5tX1eFSgOCyaZAv
mE9EQ/9CzOiwaknBaQEt4N9ogJSwGWd1viw9lwalChofqVz9SsFD6DyW1RP13qNB3sAfCrLU2D0p
gIwPL/eOcFbiAaj9IZOMc6NWjDOKHsH+3Sf/8uexeA+sPNzqS+2MHw9Gmo/JEHTCDkdJ7EaCIqyi
/yIC+QLx4YfIwD087vG5pkygnGgFLD/u/1+sfw2HqyGfzqYpuu7EBmMowVRAMSWAztlZTeqHeAb7
sz0pi6zM4BGbxicqpId1wv8dE1wnClRI2S96se9fybINZDjIQI2CDF2pRITOvsVxibqc1vtzD9NV
MjToavq0T3D8O1HhPiyJ/hkdbDFyaSCoIUQsd/W7N7qflBRRVEZ3hGa5w9AjMlTJcIJtZOY/X8vj
oRC//YMcQwZ3CS4OhorDoMv6xu78UMB/KGmzbIWD4rTRTqcajZiBHK3kImNPvXlpZyKkvvqqCDcF
DWhZ1J4qNB0xfu/y81hFviZWIrPYSEFR/6DTMzRuLMA7e5NNfQ2LyfxHJgJt1xvRwBuTJcaVmPrg
K6BmpGTqKY1f7czWELEurG+j4OHQqxHSu2oDHbBHN4asltD9CPLIm6um+TbNWfjEI9D/kJQofggW
9LVnpLwiXhC06KGo1LV424NINTZUVYdya9NI9HIe7EsEfHj3TZQFL/MhQFFP7wQtPyWR5q80WpUX
pLI7fdM78VJKTRBHB/muOq8wvR3JM0UzJUBSmrB1o8IMLqwEonHVO/aVk2jhc9DV0OkbNXi1yhCK
KDDc4tfQVULZD0ljKH7bZvljHGVz5ttKYS4E+Pkxng37YTIm/ZGGo4b0VmDC3WktdTbdUNGl7wlK
mC+U6RQY+MaQKGfo5yTXaCJIFHwSC90NGvNZsQlNKURo2+4jgx9ijNQeSGy8As4skmGtaSE9ZM5N
58pIoT031tzJPtqN6CIYoO4vOoQPar+o2umlMovw9yIkedXz8HY7uUYUSjaS+EGG3m65xBrmw9xq
Q+ejYJT9suNF0X7p7l8NiSSu1WSaN60lh0QOsQOUZ46iGzwj5fOctkxHKVOSUGSq7ZHqmGH0qHWZ
s0RZRmuHbT+Rk8OIVozZ6zFy7AxNOhN5Zl4rWoPjDr7Szi8nz5rbWJYRiZDVCMGyMqvFlQSBEa5y
Ni9tuWpOvgYd4oxIb7YYmoLsRbGNMkv8XFWpbrq5GI2LVGvrYKtMfS3TUKjGG7XprWbTK2Tuchyq
KFCiXOyHgbB8UJpdetYO4/xrgrvfIzY+twhvKhnqBtNgjq+9XZdfEW2dnpu87p+gz89IsxQzHGPu
5EZ4o1KZ32xDqJOL3THJd2L16pNVEVjRGkMsJy5bc99Xtb0Lo7j/2dmtdoc2ZoOA7ty/tm2T+OGg
NLovokK+VTulKU6Inb/B1A7vbAe2Ic8wDpfona0bTFU3l1qrT4tg2kzC7bhUyXaD81iglODgKkpV
gsIun4NOS1fcV+Jl0FCKyj3hXBvO5ZhjBYp+pHZlBw/tBA4Y3zu0U97uvv9GUf9QFj+0f5/BXj1n
v+L+d3MQSC3/yZ9AytL+CfSJ5UNxX6YhueDX/wRSZLCgX1GnBY4FZoMg4/8CKQQjHeJeQMFgkClE
L8yw/01hCb+Ivhb3CAMrOlJZrCj/IpRaPSM6zUtCbAI9YgJ7sWpYvVnTOMVmwzUd93eOeUeHqoCl
gj6bkmUogqEBeKGcku9fRVY6mTyxjo2MLCg/JrjK+mi3RUXphDIxTwEXP3M6jjpqk++W4YPI6o0N
+O7c/BmG+BUcCQEcjfvDqSlBlWuIFqHeZZsuZFCUfM8aFJPIiyZXj7+X6VOanVU6hPpzMW+E48WV
J6e+hC5auBePcKsk69zMrisJeUivbb1WcfkDWdvWya55/3xB+bijTYZkGpIv/NmATbYvlevR8qxy
M/QX1XKzuDRjKMiF4O+e01/as1PuuE0laSOrMN63Se5PL9OLQDMMMbRwS3LuIiYUzxeWc1mE97MU
uuOw0SvEbzZWf5bO/ims3NE+YE1gl71VR6zFsOPwYw11LGTE1GRfqDPV6XTeRJgGXyQJlVTweZ4x
h+PSlvm7IPttjUj+EUxl8AUydThshtLWVIYMK0clkmtEDbSbmuqE78kbOWC9FUgTmBjSp2y9VSzf
N+o0Cj2YUQnd97XP26EXu6i5Gugfl/0Lj0+lIjtVP+fF1yZDlfEmL3O3SrY2239Cl8pD7Jk68oMo
PXv8QoF+kRIt5BtLPVesi7i+iRHoHOZgPw7fJ+3RRHDE6r+H3TUdgP7Ui/DhdHgI6JhYOKFzig6/
GghAa8ytRPbRP1DMmxI2p5Ul2yi8HCgjlehIpUm7M4BaW/3oj6VDRPElMfi/7GT5rLR3XXWTy2hG
XmQzKf0rIhy90P3MGr26eTTDy4zqQTXsU7GJOt9Krh3dh0rqpvXoD+mt2W2Jv1yrO5EMrbKTt90A
gG1JuLCE4K07nFfYzGiLpebsQzZDG0TM25hyOigCyiFBh4SlKk5xPRSFn7neGryvBhkldLA/KId3
+YFmzHlUqMbsh7p65cT4I6TBdWTolwNqdMhBoYoTp90ZbHfN6yot2tm4Nn5+Uy2bfPUrICVgQt9c
cMDw3w+nXWpBZdUFrb0OlXjKHJdaU2/ysXgZpvYURuujsQDDwzAwl+PurLYOIqydXDRcIHYcTP5I
8An+DhXqMmK95X77+cxWqd+yoLxiPH00fCDurB3KSfvKWcX0Al147bKki4ISOlLruYr63pTVX6Hx
eEnaYOxgnzjyH7wxjEyhgOebR3adi40juYtoDaaYRAVYtDahTWKGJ96YD0bhYSezJMOkbbvesAiH
q4XOHH208OhdFQAFAl07mewt+361QZCAxoEeMg0wozXvPY21sgBGMPtOn2FWAmGDftxG6xSHW6a1
3Sy5Qa/O8ICfhhAPhhOX9AdvA8wNMLoLG5hwZZVqzsitt7qJIFSczyyV/CxaZ/TlCZVku5mm89CI
fXbwiVE/uAzIplWuAZ1CPyj5w1PhkDZaRhbi21KM6S5SlRniSEIS8GwGvQL3EEGmz3frhyNyqy4A
Mhku+XJVvLsKUHzF22GsZh+oiu7qysAlHgWIzswIKqJ1BvYk+Us2OSRy4noAtVDBlo1E8eVw0CrI
y6btx8nPlRtjSU9CczL83ilfkWo9sV0/OPxIk1icByB/cAGWv383wUAfIOCkjIVE53aY8PUuR8Ay
JsY2LujGE0fwo9EYiVogMS63zepzBm2chagrTjCFH9EDHBAWAr9I4hy6s6KfuEM/Ool8wwXgyh8u
0sOpoaAzqhNdZ59m4uCpo7SIRUb6iR1yPCVojhb1ee5rgHZr4+AunIcQtgofMO11hEB/YN/yc0LC
G42MU9DMo7sTPgFFr8Vel8LVUWUwFg5YqcaSfYwfE/x0bIxaIPd6Qyp/ncgC5VqZ9w2ErcaMThSy
3mqbBxcOY8ODgakBn5iLe3X2omnCJW1QlwAjfqHHBRoihyqtD5nflBgWycLPJ3XTgbHc9iFk8Hpu
HkWMAc9fnkh+DwD7C1sMJCwR4uGqUq40QezXsk/X4pfK6dhUsr6bgnQH7Cp1YwnR0M9H/HDqhKME
AkuXEFWTwyETYc/oQVKK0YBRoPgW+INwbk16YC4EnciFr3AbdyVMcUPYbufor9ifbloxpad+k2Wk
1SLofHqyP6CzGB+voiGa8goI+ZjUjGoa4s7gv0JVOscMQvoqbONmCkcE5WAvbh05exjHQdr0sn1u
ONG1pPfRiTLE0SNAwkmSqBpcVPRX1dUjgF82rpVKMvuTU6FBGEXLbeyJYvLFgGXTpEYUk6LXz1fj
jRt/+A0sBAcW/h7JAdnuaiOqoTmqWWxPvoyeZpe/9iQIYfitrH5zZlwHzKMWbAPKndGmMbfO/DU3
r/X0Wm5+ZP3Xrtur0o/IuYZf6OqVexvfGOfZcBYOjo/umYUENUAO4zceAMgN6fbeyu6xMpqUTaXu
y/BrMn3vo9fcvh3Sq7E5QeGjmX20vkS6S+CHFyrB87oyTYFNScaKL5rUZ7p8LpF9Wsavyf6CL+K2
br5jJOz15k0wPZTZRWCTtT7Y6cVQYa9NCmNc18NXBQXeEN8lUEJx+81EQtj6hmhvQVpb7oDxTThs
iR1ywzaINh/JEinnIfPCjTC/hMOmRuW4QYx2GyT7TLtkZxfdrRT+UrOrHnOy6rksrpDO/j6mZ5q8
sUy/M281xR8jX/s2fs/Ubdc+9dF9ll2r7ZnRXdKlNGlm/zSib2P8rZ89U3oNo/tZ32vJVo/BTkHg
cIdgAyAFjdDZlYczGpzuZHxp6wt0LxXxWDpnBmarxcPwkiReHt8VwQYoFDA0EE7qIzjmQv4SzdeE
41nEPLYwHulgWM6WNNvQLqrw1gaAVWwLdKKV4dEK7kXn2dYlmEPCF8neL6EothfCukAd05bP+u8N
LlP0RiPXwRa69PsX5ZJ2qtndyKC70v2ENYuB6eN54lwn04upfInQzY7b/dz/zKOfY7FBCLOorsDw
6fg/4FxVUltXzMWh4lk2r8Q+tVGzIBnbIP6A+7tiICu8R5S4sE+88EchzBuPcGEsE3bLR50xm9cp
LyyCpqgE66woyQUhYbIJpfypRwcYLlKnnXgTj15ehqSjR/RLSQfS5yqjSAOlrOtxifH5By/vex1T
B8gmn98EVP8/OC5EZjStILeRS6yuAhGPhgAePfkDCoPgsG3PVG+1wC10d34BQ2jLP6r6YeruRv2X
pv9uROL2DfoHGI/KezS+sHUqItes3BlrNHsjVWdtvDGcHY5Hlhp5SuOb9jeAjdui2/T9t+hWA3F5
B7G2QfLaLTfRLUmLjoMEYeBFexmeW1e5CqxxG120Vy0uBynGPiB0PWdnXNXX4h6FQeAc5uQVNApM
t7ylpIC+p1B2yCVnABrPcm2LbcIeJ4MCevlL3z7Y8X3hoDH4Om9DnOSEr3aUuX0OfUUWP4ncHUC9
ysZTNb+0C1TzAncKhMHt6Tpu9lKzdUI8R66r6ExVNo6GrOj9AizBWirdtOOum30kqLXEnzGYwkRQ
bHWk/Jvv+BS0t8H8VGaPOSLMOqesV37YOCK0+XDeKrPbA1wzpWfdPtOrGw0vpdYsMCL7gjJu2Z1Z
2m06/fp8xY9iLXJGmaeGEiUac/zv4UPclm1mCaGz3iblayPuX4zaIL0x9IsZIc4TkcZHoy1sEYcO
9SIvttpdSO3rfaMPSDEPQDRpMLuDABdmNYGCOnNyYrQVaYSon5IvtahFqAV5wSPf4TptJE0LaQvi
P4/cLFZpfqhZ9Ra7uCu9Y+fhVTNubZF6QaPcO7VunHh+lq+3elgJk4llaSnwfd/KIu9SgcSqyqjD
SM8fZ4fnPIsTv1DxyPt8DT8ahc4r9WWCZULmVQoAnBZakS1GDBTsX/EwLd2i/lQS/sHS8cNRrJIh
orBySxz1bipqhqWZ3mDZnVvGFqNKy+t6jBNaBXsAwE7qibU7DoSWsSgWoX2C1+maY5NgpJh3IJWx
fTHFWSKdOzJlNLIdtzVgrxYGz7gdVScu9vUkwVXASwdbgTwN5ao1hgmxx1kYI75NaDV/r8oBzK99
pc4/8ViQTkxwnXi8QTgQoljE4ZDecVZHIelHKP9DSVlbcTrI95sqpSFsCudRiyikB+d9XOPOF0/b
zzfL+u1augK4VC16bnDE+S0O11GRZk0dF1RHEnDTihwyQ66kGLoV4BKsAedR6ZQiz9E5JPm2UM8g
2yHMJvVfbVAtkpUOQDCFdaMyzxFcvpL72LcGyDydlG7mApHpRFV3XSf2IzpHJ87H8aoifMbA1HWI
bkn0DqccZ1JYSvjA+U4mKLOiJNuVhE1LGx75Wefu8w+83rlMlrPII02xaqGCrj4w5SUzyKSk8uXx
phnKwJf1AgKtErlVi98lToM/2uL18zGPFhWNQw4KEmVUqmlbrWZYmT0yugWmVLI9IrYJMcG1AqP0
hdRipVt1r2lexic28Ftp6P3l9oa5Uyk6kARYFABXE42NRlLK7n/YO5PluJFs2/7Lm+MaHD0GbxKB
6NlTFCVNYOqIHnBH42i+/i5k1rWXJMtEqzt+E2WlskhEAA730+yzdlxFTXC3ZHsYgDszvgraJ1/Z
twPunSYoC38E1Fzvg3DGtvNkVlf8izbuMC8oiv1iHNN2s5jfUv2UC7nHxCozV4OSq6G55s+5yXe0
YBV4cB9GM//fUN4N4onfAYyPX+AaHPb4aBTrjxoVquH4amme/nxz3y0ftIV/T/xhGkrG+uZ7wqlw
3DnAzXWW7WOMLSl4NmfYygmvHdeT9ger9d3GQA2HlbO2UZh4BHLyerVOo5zx8axwghWkgdj3EECE
G4ZGrF1Zli+LnTbbzszudP0RR/XfXhmg6aq1tddy2esrLyLzRI/ZcTTnxW/sa8adP8L4Vzo1Dgyd
wi5fUM/urCW8+0/vMF95Va5ReEWHaL3ZHxhzKTpb5RldSvMwm+g5gswn2Zr7cCurj06yd80IBFnr
fQVgQu1lBfS8/p6A40vp9ssUMT9Go6qL2tbzjlU3nZCEzDdw7fd1qOsbGmVJ5IHRZpjqo5rLX6Xx
128P8Qn9UKrNK8jmXSlN+rhjtFg12SLZVOVJmcYm0U9CE41acHScbGeOT9XRZHYTwX1X0mHNTk7a
HeryxIIHL7qPzeLSG7u5QP99ZYTYhyQagRkGyiRmjymdqaDfm95dqBjO2JCHVsV+EPFWNirq8z3e
gTRfMPvjZeJPXkIBaaClwCGT01J+HrN9H2piYoyDJBe7ivnVaU8s+h/3h3gk7vr02UdoUtJLeP1I
NBaiSRW7jJ3VNxmWqpvArfpLSSKy6SWDJ7W5aYbGjdrEvW/6Dg8DF2OzP6/Cdxv32ixHRkAhFSjt
Kp58FeGYsZvhskoqIHRpbJbM3E0Yhkj92Z98PF7R0i3JRyLm93vL6jQNPOWvvjD76OtrlkGp8r5V
Q7T0SzTAhKH4je924lAWYf7yz1+QJga/7tWig4LA8bBKJLjsOyn9WA/tMho4nJr39s/mgb3F/Oza
ZE+7IrmPseGZd/yr8bOGgEI7E1ub4UpT9IFdhZYaAYyzMZ+WS3Ka6khUURXfKvcXfw7T8xDeljMe
fIdAIPle5ySnTW9/n4YbnyWE0xw2Ms5JwlJxN2W7q62HBqcX51ik8yYJKZGz8LaVuSUx4k8pNp6H
9GyTo5tS266KsANBQq1cqg8719r6CpfWyB+OUx91Ic6aRyM7dJQy0n2JcMo9xAAR1GaNuuFQ4V94
Z98udz3GU/mm/OQ/C0xoTLySt7NxFPXRyQ+hc3CSX3Wwn+SB2vNyE5LS6S39D4pa1iMOTA0UeQwL
whvJgEG7bxlmbje5eZLQRsShNo/zciMXJnypYR665MBfOjOuX4fFOsz9qaj3brLF4jL/1uW3dnIW
X/EDMzHCvrJupi/jS3XxvlkH44pRXuosWGkl7m2ChTk86dUcW+8L+ymef7bqSRY/s+q+MraUAcSd
THaJOJthZGSRZ27DX+n18sEO/e5oWBcOkD4fVM3a1XizQxulgGUULyycbmYZhDLY2j5FHbtDw8Lw
83mpSgdDDAvrerq5pw8W7r9dt3Q3WLxrtfxtkTZzmylA9YWgz8ReDWfsmWLlOOuD0TFuJPAZi+gR
mJhF4DCC+LT6T/MCvj76YchVqKJBWL4JAVDvY9HcJiw1oztXadpHnhoey0VRFamnDy72bh8iLqfQ
43I2AZtlX3y9JwRZ6vd+Z/dR7rTJsZtj7B6SPQYIqFvm8nvSsxjAZesPdoe3CjgSn/W6iIUCzsWA
VsDr61ZFptp29Pqoyt34IDSzLk5tWZsaE/UDu3Z1yVx71UAIzFiK6bYvPXdnMAq/pUe6RBVh2q7B
LWMZqQPVg/W7WurgTNwGYGNxdbrvM4P6YtZjb4/Nzn+6e8MQp2BOJgUZDlnhuoL/kZ8udBu1EY44
wBnq0rrDkRYcSDpixqED/o4i9nnMP0jv1yfxejvlmhZgsVVKAcLwzanlVZIB3K5H9jeo5bC408Hz
hjOjqBcaOShn5+ojudW788JGQ0EtOwR5v0LU3nxLHfchJRQkURQ++nNp/CixMkdzbNyMs/r057fu
/Tpce0Fr55RlCFXkzTrMmkZ3PjSUyOAsOiiTapw/0RkJjV3uD1GdhOGZsLje//my728qa89cwSxQ
Zih1vkmMwwxHgrFuasIgrFGZnNkhtzEPJfgHmMvmlyL/cBLmfURos2DWmietcFqPwZviRo3DmKtS
ZNhi0hi39VQZR01N01uG+FRbRkYhrhzPzNDqTT9Yal8HY7rVoviPt1nQuKtKi1wVd4G3edwgC9sr
FL7CJl5wU4+AtgrLBRkdPByFO5BiCU9eGk3ucv/nu/5+Yb2+8pu7no/LgKXbemWMBTCSXNXguCSh
eN0l+Qc7zfvD5PW13rw2kvqzz3ZWRZ0yvs0B+X46IGfH9sbub5aeUdVc7UGvpB9cd43rX7+uXJdt
la2AKhmKz9dbBJgAXGYZcI8AjsrtMHcIkfG5/CB/+3d3krCeFIODAlXkm1c0WVyMfFOrjtxK4BFl
eoiCR/yAcHwNXEApf35u/2bp4oCyKi/JUuHNvj2aALpAkWjw6s2n8mfmFS8NnhTI5uPrkZMDe81d
Q0ydlr5/ovOYHGmFnv78Ef7iur25r3wElw3QZmTI995sFElLs5LDsYZW8U2mazkd12/69nl9Fcu8
oYeus0tj4FbVO+K7MxvGBvfLqEwxqit6MV4Bmwm2XKLdDYM7bNqcmDNIKzCwRg0uKa0/uGnvdzbu
mW+tEhRSL27b64Uw2G5uC2SxUZobt6ADtiJx5N5ri6j05j3lKhgPWSs+OKHeLQxmvRxKQohxKbkz
VfL6qoERV6hQ8iLqvUzvG5l/M8Zpy4TXM/5Qwf/mYqsnCiCo1WdgfRf+cRw2ceD0ukuLKMzahNMb
R+qxEF8HKQ8dfds/r4D332ylXVJf9yh0rxzI1xdDt2SObUrDY0ow0VRdfZRBiPOwH+Ff633w8P7d
xVbFGbGovVb233yzuBvSHmYzZvKuOgaed3Bj3GMt4lP4O97Ln7/Zu8PIYa+gi0A8xnnLpOTrbzYb
E6I2QWsJSgBFpxzfURUGTBqnG1H5+lSlo/fBLvUXZPLV6/Tmmm8OI6OiWaMBB0dBjPZBe8WhkV6P
39Zgfhk6saNyQRsbCkEhQDKJtD0mTOucC0L3bV0+LwvJmTcZzsWPAwZrbP8D3cq7t4fPh1iAOg0N
IxjKb+LEiUkV9j8ni8gCoB2Udnlr9T9UEx+8BtZjWKR3QTnKD3aZ9bG+uSvsLtSOueyaw765ajV5
LaaVZU610YhPpbH8EOGH9f93JG3y4nV0ah0mWBfyWzVVgPYoscA2R0WZyr2ZNQh7U8rTZjXed/zV
j7r37kMcyo6zwVTUEIpfXTF8mSG8pOmM2Hxc5ImB5+9svPI0mlOzAQL+2LV2/sFr8PoQDahb0dji
vQZlDRENvfXrlTlgNz3Ce8ipSnrXdljdMNpYE+sm+YkZoE1of02z5CrzZueDxy9ePwmuzDQctcl1
Lh+PrXfldFDFzkA7iHci64/55AFlmeZjq8pyP2PCcTBRRXcuiuJYJNluntJdNl+q5lS7eHMm4/L5
z6/om+7CX59ntb3561hHO/nWC2TKjdE32yKPstWV0laYhQeRkfjtLuyq3Zg0zQHa0BeUN+amKqgv
//n6r7eIf12eopHDdAdR8lsFZRYPptY5l8cor4nmefpkTB3DBOad6lb2icb89s9XfP0C/s8VydJW
PDW+DW9eBTkNMDNgQlMsy1GouYsPQWC7NKuFbzrbR6Uxv4t99+8V9/+Hjxg+4pD5w/DR7yn72bwe
PeIH/sXPCLz/4nygtcV48Up3XPeU/+FniOC/iMpIpwnMVvAua6du2j79v//Htv6LWueK1mDmjOaY
yS/81/AR+AzerLXRgDiWXRaDlv/16NHaEwKCyPwTOwT7Nl331/tEazNBWdepumbSJPMj1VizuC0c
VVg/jTa2vE2JoZhzYfLSNfBQbfMP3891J/p/OzefgO+NHhZtGePkWDHwTf8ZimRoKdKil/qq6ZSy
Iku3XvjoJDbGvjMyOnmeZjAFdzH6ls7AhnbyHBDrdg+0MhEtYtCN11Uxo5b/eIZ3f3+Af86E/yX4
f/W5KOYwC06zA03w+89FIugSfJbiyhr7souCxqPy2mYBuKtihRtt0nxpvZtuou+9x1ouxEoa27wM
Y02O5zu0iMWI2XbK+JLbdMNHlkN/yT//+flWJfo6fgtUm1yYxfL6vhV26VjSpg2WedkyRCaAJpyw
pBHcGZNZyZepkEt/EYXtdntttdm4mRy/Dn7MRTq0URK67UNYWIG+wF2rln3pktLdjbXO3A+y1jc7
MB0Ui71vPQ5CDBX4880TFs3MxO5kicsCXmo66bqX8UkBwprQzU29BTu/qn83aCHui6It5igfVceg
vzP12eXPT3W91D9uGtN/1CsYu19nAf31f7y+aXWWxlO5WsTC1QBPqkTVldfjuDBWsxRDLr9mnurT
j1pKrw9jbgAHIV8bbQRxPWfQmwC4XhrDq/O5vzSUURE+LS0tO9crTHNb9YurPsE9y82NgXn5dACi
y9/PRh7ohz9/+dcn8/oxeA7r9CMlBAQMb2tg9izLNFWyulhtUxT4S8vGUTT5wzr9iCnuvrvPIXAf
CjRsLjbn6pvFCeOl1l09qos55chlla294QT4alo2SjIb9YEu9vUhy1daOzLrDJa1SkLe9WBxPfIC
Roemc5Eb8xDJv28hM/j2pfI7o6IlXDngvnpAX8c/39R3l17FUTR++ZKIifjH6xUFma60w7lTZ89A
SXoIvGqMrEJaTIRlC/eV6hg0TVytjfaDEO/tPUaXjuSPb064TX7/FrlsmDOib7uW5y5RwtwqePHd
/u/tCBgfK+nPX5SC/ppa/PPt4QwTAuULk4kooRE+v/6uXSbBGRpSH7pmxUEmRje/9PYy66OdoOPe
8V439TYPK9QTYe7t8lI7l6pEa7CLJaxS26cjogsnPM1yLkHlOQycZ01widvM2o0WRvdtjwhUtr0+
l05lPwOtG4/0Pr2HMfSy7dTWgpGb/mZy4/RRx/4ocb0GUhoae7SJWeGcTWOZeuO3Lstu27VqeAn7
uP0hh07vVxjsKbUXVLt19aMa8IV3zaK/FhP9CumaAGlhOR7LJUAgaykruLSF6Jk1CwOCNje4zRrm
9oHjOptJ4qFuphLBwkS3NMN+K4X8WhbcFAubVpE9QbFuH1Kfttisaaw2g5ufvbpJDnVcPY2g8O71
aE07jCDbSIshPvRh5x2Trkm/y6F/8fvFM5mZKtAyjsWyiUeDIjqMukMIKXer3FaHB26DjaDSkTd9
wJ0QRr7qSKQ49jZG7qNrys+xGKud5U2oX1tZt9/bYrAOWMz7IDXj5lOiumC3mHEdcTyLH8ForWP7
im4mI6HzteMWdx050b0LrXTTe724D+q0eNCNqV907k4wcd2wPlPWCDbF7I71/ercuPH5JCiJkxnI
h1t7ZgqMMrC/ucT8MCPNUF1ZzeyeJ9kDuUxj5iRnj5KAJx+h99rnJvXwtnWYxfUbFW/pqCzbeuh6
tfOM0DYuFlOKV3leDZ/ioEi/5rou44jtIb8t+tl7FEFs3xpJqj9XDrLJJmU4QAGLvCjPMSgDBDB0
Z9L5FoFTIA5aqXRnlBVTOG1BTsuE15z/LAAhWKIrOy9ili/Jwz3sh9ytHlVisLhuJmdyh3NDx80V
0oUb2AlmwGYEoHWCuxyFmy96NLIJXUqVH1PDwJO8z/z+2JjtZysxy182PZsTPYLxkNsMUtCQ1zfK
N7KNHPO96RfZdjDV9TBPgJOldOsn8sgsWkKekHYWf19ambXF76LY5wMYWwtKw7Yd5+XaiRsYto7Q
O7LYmBlaN330W3GVW4yfzn7zyyMdhzyZnIScq0fhps8QWlBZBTk2tS31yFlM5leMIUCUQMvskwG1
TTLQfs2G27jR48Fqlmlnl0V+nJJJ7wClFVthxDOrzgngVQjKjKPOl5ux98ODZeXyaFWyuYOX3D3C
GqmYB8iSuyxO5qs8sdWuVdNwMaRnDNvO17SZl7FFUd+T37ZbaWkUi65fxe3Gn0tJ3zVNp9+2zCx3
2wxFCAN6Kq9F2ufFJUjHsvySFsisvmZ6rmJ+STCCVJtDP0+vZSjr/JeIc/GieHLW56W224d6XjG5
Y636/ibImW96DkH5xp9byXFebbKFistZe6ZVvASNhlGBj2/nPa6Gw7/aoATOmOZ0z++0EyTTwcJZ
mOGVpBPl/u/ArDY8/OY2K1wS0XlKt3QDN8XGYtMszIyhwRFpftDpNtvPhh5SYsyUqK4b8Cbehzls
utPYlXGwbdCpOidtG7SujDkrrrHwdJhRmOQQwHQ1F0bppzorzi4MbBh2TTE17dUkSkff+OzEjrNT
TVASNouWfeXzkEL+3lQxyGBE/UO4bO2ySrqdwz7qbRu/GZ0rV5Zuca3CRi13jqk4YS0qGfHvZeb9
uK4Ah3y3KOK6Zzl3y1MdssQSIEboZm48L+FU8kEpu5BsBPemC9g74L2W/XmxGmknkR17JjuuXGzd
Ic8GIFIu8Z4SrK8fqkolxRnwqaQ9X0+B96nygqbcCTscQRawOrVL3yOQwYYHCyGHV9qBdl0vZVpF
ionG5mJ1WZuezBDdCgoAAzCLt19MnlC6A1Qe0qvPfK++9vrRsvd1p+wHm2Qoz66UWc+OtzVKpfLq
GpI41lwX6D00GSEVT4gEXXZ5dACU8E0eLrOn9R7YHj39zKQ9xruvaavu6sDMp0iropCgCNOlo/wv
CtOH2JJTyN40YvZz6AK6xyHaB+fpH9xEwZ7K0sTPI0c7xcAkuT0G0GDSoLlyS1Ek53Ciy/AZRu/Y
/q7qkcdiBKbUa+k8xT0ZDzOPKID0Mw/ULmn6LL+y6roYvvVANzM2v8Ysg/V4ihvnt1OZvbQ39hK7
vR3lZEXJC9FHK+8XYtOF0XTldA9JzIa5rWvC9iN+CEn2JHur8250hxE0Fp5C2fHXup1rtiyQdFn8
oKh2M7vReap0QD+RVKF3hA2j8heKlGaLAL6stULcETuq6aOmmy2C0rmehvyTocL02U9ysTOyeGLO
KlT6MHWFOiVtiZUdfpfOTW+70ze37uIniDUhqFoouSP80wjbb+8zYfkzcKLsxNer92NNDkT1i7Js
UxYXDyJ+uVeDCWBWVk1/B8rlu9JY+pStkx1iRqKvjb6Kt6MDEXxjye7kTbHxaDbxKtuQnC2T024R
7jRccjLvJftKFHahf5v52t7SJPMiMaRulColNq0PK3MThz6U+UU3+8Jww/OMb8EOR74FoQ0zb9ug
mQqIXGZfPri4JUUB83XWxiAVnSIV5uU5DQJg9oOrmmvfTcriFC6OebIWHR+zqhBHW9AfyUE57fEl
+gwoNfM3XphATa5RzODw61701M5nJ3fVBXshuhm9g5Fxzap2YYvvcC9Ykd9gIX5YiSwPNlrgTTkN
MC+roT71daDum0VMTNY086ldMniOXf7bWar2AT5zTVeWBnCzxMNWTE360OT8ug6v1ye3HESwrZ1A
XmF7VTNjAQXxNh/bkCjBRv7CfLXY4tcg9NY1Bv20jLKtdlnfTJx52k5ndCWZNhmaGsVLGBvBFc1n
+7MVkwxvyrrB104aytyEZo67cMZQ74bcqoWgkMbu50JYs7v3w6QKvjptmOQ3Gv/5jg65k5F1ul1O
CNihHKvdoLY2EqI6wRBATKZNCA+QG5WDfMw4rM9Jklk/bEj5wJJG62RNZaO3Okz0wZaM5yBQs+Zj
0SezgUQdVPcm1+1wBks6Pjd929z1bktAxbcPHnrVCM58zy8+1VVOSXlOwB9l+CQ8ZX4+ndO2ax76
LLZP6ZrYR848dSdTwYzZtG2X7ZZCI7/KMtdBzCelt5v1iIhicIr4Vz/M4WcX4DeDOoPszc1gzPwc
BZ6w3rTGpOqNgjnGKHveH/nFQbKB+JsxYdqjYZ0mvxf7oR2Sc4WyYiNtm3NL53OYbq0M0v3WGeRw
NWdUbnWQFY+ixL1hE6pheWaywuNAkSAxcB4J7ZugN0z4YWalxm0JGPvaLXjtz0Ewd089Cf89G3pJ
38RkkJ5RpvLYD6OMpsks5303aqzEk1zZ+cYAYLfFHgH+RQg5/DqxvaQ75iHgaO7vjOQ3nAqXHiI4
9Is1J8ZOpMv0vdK+v8NURTzqoQux+mH6Ji3cZN+1k3to46TZd3GVfSrq8rtoCufIF3T1tiHFeubW
4js3g1qLrAa3CVTwobeSS2eAVF19UeRNB9tDDgrezgYW3papvgmJD+9UhkzTy3wox2Mej0+TXffn
IFfFVQE8/hpM6LWh5v7nqPr42itVcGvpFFXmNLtHqNU0lOzRbw9zlpyBMaJyCwrHghudt1cL46DH
orM6ciqzN47Sq9pbt1mM7wGJyrSlCcJ8Uh1YdO1tr/66emJ/d516PDhD8IsmLAYCVjMEww7RvzMQ
rowkV1mYH52MdKxqA0NFIkt+qyD3zsbIe9HWmTjkXbnAcRAt+VXdXVs9ej3hyh9DX4zI4wL8Zw1X
i0ePLDhCbJUeycnlrp7d3+5kpJHAhCPxh2Svxji8N2PL/NSTAzBTO/hbqw3HGzxlQXAEjbXBVLvf
ZTr3v7hd3N0YzEVsAlTrh8ZBAuE7kra1qeWhcjp3JyrmdMugV1vDUVcrJZPoB76YmsZu2zcWP4rz
5bkBcrebVS2+OmNu7qWTmKeydswts/LZVgfdMY49JskDLUN7D5uEz8IHAkNTxdFiFj9b20+3sPZD
RtSY5cxFPx8h35XR7IEsKI0i2VVh0qvDJOzx5zw6T9Jpi3PRecnZzZuEgeXlwStt/4Ucq3nU5JE3
OZlHt5u9uah3Y2CMD7FDgBwFHZAYqzNr/3queLs2hpUEl7SazCxDQxnQDjfc3rU3YNi8OxQMxidI
l2GAfSLmosccTDj48qCPvxH7iCjow4V+jFc9mLZpfZlpxh6abG0fBklBUiZE8TkAAR/1bom5OMC8
B7NwR2pjYXnKGuvrgO7lAY8G4igV67taqvE8r8NLeKuIC7DuHiWK0z3GJtrIvKkwk5lgk0+uHTwr
rw2A8pfGbZZbn/NeWEePpti0McvUi+qwvB4Y1d0Hbe9fVOrwIYC5/2Qr6zZJakzPzSCB4jn4hZ+W
mv167omCtrXnGbsy0NPN1PrzFe82cmTtgFxTqbe6Rv4gNc7vC9KQ7WQopmudnrXOCXWcastjwi8h
KGOdYAzCOPupaqZ8NzPv/JiHUt+AFjblUZuzxayPX31zlCG/SKXUDSozeytkpY5lpgx6vjwRuZT1
nhXtF8fAMpY9Jetl3iZ2LF5aOsXbxffLnXQcLD+oY+26sM28jShae8OW4zPjKNkZd05TaxYjnqld
0TynfVvcWUXZPngeLs+prUkVjRlGOrgRYDnEZmY9dkcp9a/MKbAO0KrzmkNXZ/ZG+oX8tvg5wlw3
I0GtObdZf9OgVhU3/nRlizPrjF9Nboo7iP/NOV7PWlNhJ2M7KrietOXcUOuz7zttAYFfKt866jS+
VDT6cNhZSn9LVpNCq8yFfUDEN047lwDwMc2D+nYAe/k9LCEC9tlivqQUNIjsY9JVIB9JRKEufnTM
3rxpPG1ZGKUrcVU7AOPbTGpzKyBCnmVs+rsOAsohcYyTNlH/JqVh7hPZuSCbGYRg2tWH0TxQK1+z
SR3hwdMcysZZsD3KvW9dYVrfF2oxiNkH9jHifW5Y0Pn7lpCVBmT2u3TCZ1y7Qc5XTvjgLELuxMgI
5gy49ChGJbaQSbrDqNr8lDit2ibJNM2bthPzlYGFkiCOdt1n01L9/aR9TUnEdfkI/oWU1n0y2nn6
jo9qvacCXDm7yW4Xsihffq2Scb4L1OyizTcqd9owR7G4EeXGAYZlUX6DjDl2X+eZt5zoCMW9qAu+
GOYSzs+wSqbfHJZ6CxcguaKbmEc2TmwBsKnZeWRMwGY4JjCbK8TyIzumNWi5xa9ohJ2oC8BaRh4n
V1i8xFFXUDn6YY6J9I82mx0cy9Rzn5Ghjk+rIcaY4oCThkYdbnLh9eoKM9+Y4fPJE3rEay5zsB5Q
aOFE0EN9i6asS6eJ0HAar2eRiudcW/QjpfPcctJe05OtflMrIeSQiaGdu6IXamIgygqaopFbz+az
nfVfOUybUhm4qTGt6Pap7kvnQAWm9xDgTSFHg0+YdMHskf9qSSnra1UErcJgNeZv5i6NIbfTiFsU
b5jptxrMZmOGN8vgZ0tUK+3oT0nYO9dlb9TetYR14X0batsqrpcRmdQu9soA3Vtm9jXjFYHBG7io
gJ+aVUkRMc1UEV5hZuK6D7Nl4/MClazKeSZ8MHKEDGKVc8DVhfSZjTuefhppWPT9JkajEj+1hdfZ
e0EjoNtjqhJUvzNUo8uDv5glRT25wIbeFp6c28MyVG16CZZkyS+Js2j/zjZ6i4FvO80o6DcAIPiH
I9RMCmUmgWIznCrTT07BjC/RcTV6vCldoF53OPLE2bcFew9KmvFC8jhg1OSnYPA7Pzj3uWHB/bQ7
Ev+C0QzroiROKuytZWowcj13DeUJqRKL9DeM7epuXAxp7hvf6aiCFMTSJzWUc3UJjITStxmOvnMc
2Gnobeg4mZ7dJK8DZyt03TU7uhKxw2xAb/UHQlOKBUkxmeI0ZwwrbukK9SHmYe5cnU3KC0PkQFQs
rsd6avIXI2slSRAGKv1JihrlCxBXzwCQO5c9Q9wiWIk+zOMH3ovv2itFfRo61pMQ6doyw/2j29tG
y59xqD394JolTlhUOxc6e17sdBkWxKbKL5WwuXbtE9p+YTPOrTtiobwlQhbq3mpK8b1IEY8oRibH
siWHt9sJbgKpMW+OpCEDRUHnJvMUaCPQlYUjSuR4Y4eG96IYl9OfxiK0eXSlDkz+gTRtXSzu7Lge
g62iIXiq/JhsRMZgZFMgju6njhFbysPTHMiNj5Xv2epS39m3cc4mJdp+se+RrTTNXsXSqveEyXO+
cyZrNQbDDby+wySJ75l2TUFhccG8rj6XWSK+xKsF+rTpktFNiePokiH4xJ+GI3AMrxZCXWO3Nr6c
a2i6jtpw8C/Wfep02IyMWUuDNMbnjTJXEO6LYqj6PQZLq5pu9sOLaIcp2DglJkuMWSQ8TOQsot7F
PRHBPrMxOKU5lteQXzpRANxRktiKjW9S51o7/JTjaz8g5qPndu7GYAG6Eg91eiLiwWtz93dXFH8w
HmtrT614tEpM67eoHzx1ilvXVFvg4nq5MnBy0Jumkr3eM1AXWLtw0WN9M3aqK9FNDsaFxWWEN0Pr
NKeFK7YPTi4K+T3shGFEs48Gi0J2Ls+kmtZ8oTE2+Pu8Dbz6WFpDZT6gHZ7xTZpGEHehYer8Ri0o
xikrgKq9npw6jNwOm5z9QrBPDFvDxbkiMWLePzCLqdpJ6sf52e2tjOKuE7bPGsREvMHcjK9HmYZJ
uALTn+4npnxOGQlHqx94cuq7pOIRHWdLtN0v5lKdgqC04XEPSVvNEVNAgHZLRquguUiSKWtJ5C+b
R/2dGhFTMzDGmnnvTWHQAHVqYpvhP8OKd+sbxhYdkNQfsYBlafR5Of/4++XsW8EaDcw2VEezX3w8
plurG5djraECR6lnURishmbpzlYOvXlfEih6+76lkkhTSNbWrsg7zJV0Ug+bzLbRjqawpeazN1tt
cmubcaMuaHNLRnSmfOippaaA7UZiDBFoWAEjZn251/jZLmfh+nu/D4thy5hvftFzqJKTbwr54nfm
mL7YjSsWKs9W7OXcOIfKjjJQ055pilTVF6cdeOczS9HFK9oKK4ZN0pS05raLzZe7Q4bOI5C+UxYH
a6mSw2i1jLl0pe6DBcucQpUHt/eb+UzGTnuYcQe7zl9yajvFmWPAK65dHeTNzPAKy3RP+5fKusEk
dL2XeTh/VnM9X1lzQVOcRkTL/hnaAJOBWtbE3Xk7YjNWhL5Xnd0lN9W+dzJjBmIqGyv+nPmpi1WY
4QaAVJuBSJt9uorH25Jh/ew2nLIUFHgesiKsvs/sw1Rq+lmpOw1DhxleYfAdZGWgD8WcqizPXRUY
fjSaQX7ECiJzjyIt+/xEuhE+OU6DKJs3WM4wq3D5wWWpwQyrWjr1g5Fu0u6+y4S7F5TEvrQqiMcI
38GViPLXGfF3q3Sq0jLfYf4uHvG5aJJrbpILtwMTKEoWNFP7z3JOe+/m7x3TV1YhniBVN/l+Ema2
UjSEZS8bw7F1ygTQwIP7a+z76KT/Tdt5LceNdVn6VTrmHh3wJmJ6LoBE+kymob9BkBIF7z2efj7o
754uJivEroupUJRKIotAAsfss/YyqjSvwCRcr+VpmKKNzKvcFF2gRkjNlab+qVey1yw6djxWHz2p
9NVIHfYQq5WpLsQsqV8KyRA7t4OXjp+2kRe9TJQHlCsqZV6ySM3ml5FAPlPDsJBGj5pYkNq8OPUq
7QuQz2YQVmIWDtadAPJJsFXut+ZroplaciDvUv8BzFCO+1poVHURsS1291REWnfxqXynkyd3Sndv
+C3mB5Qa3UaNyEbeJ5kvTpcK4Xl3r0MtQgSBJGcKN55QBeqPKIMTJiGfZpPcKdM0lh/sJ0nMhiKG
aZjY4NeTcKyhDxSrPkpEca2p9QwIC60M22/BERpbUCfo/FL/4aWVH9um6gc5gm4tzYN5mULkI4hm
PgWLfJAFT1xIFg2FfpeV+VighTbzHukbdsCdq3fs9K9V2mn9wuv1mcRDc8CiRRBa8FBsCdicergy
gqy71lXSFWcOE2O4oh+rmXsjaXt1jnpN0zXefdELSQYEZBGsYlYzhj3Q5SAFrTSlI/hTirEQzsbK
1qdpCtheRbQ9/rNG0sRWoeoafQLm6jDO2LpgZRgNszhNp6Mvxt1PKRxZATCKCoTGMSkqi9dKkxsV
LKDvkoMfCcVwNQuy4hah30IwyExEOPdiZGn5BuiiKNZYu/uVk2hD3F4nkZpmLSacetbdZAiPNJrq
dd+Tz+DgkJlFe6/TOrILfL0bB6g7gv9hGPQ+3zizCtmzb8jiuyEggvghjjAOMdYcAt1o7L4MBmoA
epYB2aFNKvvvBBf2wXNvDaX3po0eY8MD3rR+0WAZyjUO+QQkVSNcYmUS4gkMO6AVsVOyWIkPGPpL
put1ei1eR/CswvbnB7tWMLto9lkKgnL04GIUyylt5PhJo8/PQk/eEraxUhDodbJESyZj2+9TdP0M
iBvtTDv3clN3srGkpZhENSeqWkI3jOHbSSmhPNGfnKxuNXLLfWjjwkIuYOHRlt7lYaPX7yki1RFi
ld+jFJ3oQrW7qpCLfF3BsZPmJks47aeqkWUMeEyTJDGDgKURNyiOZ549CXkzPudaUoagI5haHNKy
ydRLJ7E5rtNKYm1Gv089Eln472+7LsngAxViY+LLK8RjHW7C2sutU+Sh4D6SVOkR8d5TseiAIoU0
z/pGEcYdZ4a2dZEUjc2ToQmh5QIDp23tJlEu1rLT9loFVpggbCYNtAF6wb+gzHVSZ1M4FQIOP0LX
SNZByJWQCFR8KsKqdScuG2bfkN0+U0ZhHqJ8kan9SeSScdy7tfnRqKkrvauGVZenunJt1NGqnzKy
heK3IdBo2lkSHffTlPCGnq3EYvv5TS75/0AeXX3kx7f0o/7f88/+kXPqCYl6/c2A/O8/3ecpv26/
5dP/Uf+f31/2P/IFETyf/uBmTdiM5/ajGi8fdZv866f/53f+T7/4bx+/f8r9WHz8x//6kbdZM/80
P8yzT0zR2fv3D9TSt6oO3pLk3zZ18pb9rL/8r/8imaKL/3cL4i/tPuhlkEXl/+KYIkv9dwSBQH6z
i8Asof9/FFN4pDPpEx4Y8T1QpubgtDpvZ/YpDFMDJpVlWKThUDqggPkHFNPPnDsC4qSZmkXRqwE8
wnS9oaL3UpqkPbvMhdjeChSFs5BoXokUVqjeSvMbmtLnofyvqwGyz96Z+ATgqvSZo6RHuMeiekwv
RljHy/RMRXvX0zZAI33IOSYDGhvhNxywv7km2lK8o2e1EEvu/PW/qGnSiFyVNh2gxYzGHVtYjux8
WBX0ZsQuN1aQI3ah9c9sa35/UFWkQMebU4Zyf/tYOahabU5AwEWetGlNtblpBuupEcxdglHHN1wz
JBR8hv/mfnE57A8gmXHB+bnKCkPsr58RWQQOXImoX6w7rVua2kIBnY5/EgQ6+zHU0c+Q1maWPbf+
VYruopZ+z52SrTW2BM8RQfpAP6U3a7IjD1zpp+n/NPOHoXwK2pPYbZrul6JuzMhtm0WDRj+6V+s7
PdglJkwnSjYHxL1KV2b9MtFZzvyCHosj37fVpg4W6j46Y509Kj/H/F7trkF2TIK7yXjRhdVUrExz
BY6tGNACz6J6MTU0Y4CgJdrlvjg3orCiDGqNdbga5DWsIbrohqNcTG+jrIytUuCwQtVg3FmP0xvi
ylRrnCHZhi/qU/wuF06MXY32IxHSQ8iRCMl+mZ/6OnTU9MMUX0bzqplvZeQBD7b4E57l8r1E5FXn
4BPyR+e9NuxKQGp+u6yVTZdndkQ5ppTP3nSGlVUHS7End64lWKXCXHp8Ngh2kZQnIdxVw1bXJzvB
ONiSdmKxLdDenzLsfT1s4gg/xynCWjIW/GJRxTvVw27npUV4rK58AfxvY2TfiBtvqL7/GiWWJgOj
SAZyqFumaxn5lZ9C1bv0YVo6OuCJrSJRXyBICBgI5G6bdajsYYaCrArlfd6o3Tf38GW5YTJgWSdh
p8b584v8YTSQ58ajrl4a862hxHGaHmMavegtGwnXd0Zkf3c1zI1Y1pCbMQlnyuRfpr6GlwUH2Uq/
AC48eAEGFgaNVifroj0J5s3iL6v/35DSvyw02DuiXze5IvPevFUmkireCa0yJPcD7l3UuYQGNsaD
AZ266bGHsMKHsUIS+eeL3ijOeKlclWYZlrPwW3USrz5/xtGDVqTGtKerUXtpjHWQduYDtErRDk3C
CaSonuxqZuzVcb/GK4mxXAT3Ydqd9T6j8w8sv0mbOHeHsEN6Fl3+fH/G/Iw/LU3INTGZkhlxuPaQ
IfD5/uCACWks+9YV+0+SeHnbBpw1c63JC4sWTWireG/Ea2k5bMTeLbxFZ9B5d4UPDL5GEOnWhtuh
XlErCU60TA/VTtqWG21rrKbRhisfgNQddISnaLpJJa84CttSv8BiAQd0IhISW9jqS5GwSBvqgfBT
2NdbbCELG3XAu38NtvKuek22/jJYeW7pygSGCjbGlFK08C7ay5+fxu+F+OvTIJMVkbw2C0U+Pw2/
gIo/AkhfzQcc1JQfPiGRsp0zBUDaVIccrl3+kDS2fILzYQAP2xzVimoJJR1/meqx9AhccMprceh3
0Qc+ssCKBU3/b0aV9WVD+f3W/vs+b8jElS8CG3WBdUWRtiePoDedYAP+scvXHJ9ZRn9hSqQ8x8dp
6Z27Z+ku24/b1sUJ3jvGUFgDhwz4jbX2SUe+KBuyyMeQpKi11WIzsaB1nQSLIlhM8T5SyQt5aKB1
KBySEM7bWo3YesFpJCZhxTbWxs7b9CfpPFxGwW4MuEB8IzJ6OwwWRH0lOryoO3XYTRokgYOVn0bv
TcxfmuZC/LICFvmcHLEnXarrYhWdi0N+J8dOfq0O0eo7SyDrs16G2chzwxEbyxFtDqqYK7q/rjhw
WKzUg1d2DR/FrXQnbaa7aF8f0yOSgrXwpD7WdnqGOQl1JY5tf7C1xp5quClLIKCocfrXdHAJnjfx
CRs2VX+qqhVuFJnkVDOhCubTCmdWI1xO2iooyQlbmL0TtgB/Kzx98btpM6dUIVU49T7a0ezPXtl3
gGKFYFsWTLpl8lpehW27MZ+iV/1JOnTHdCmc2Hg47kTnaCADHLzBDq+taGvq1eo2EKSYD2W+VlSc
VpdCtOrnnAUXPjXOxCnU6sM3s+SzFuK/niJVC33W2WHxRpIxRtQ4KTXPFfuUQ/jYbmHXPGB9tUj2
ZeCIIHBYSuWg4o6eOfjDpgd90y6TXbYLV+XCOuebwZWXMG7wxnoaGzs55Os/36L021DtrzOZUEGE
GnN6B542Mj4in990oeZDOXnleE7MVZiucgnvY9usljrz0U9k1v9djCtubbmpv/H9bRFuEuOsd+co
g+241ftdXbyo1oPZbOvaNfyDNjoiCK63jkKn/FGYS1RMTb5tfo13gbcQKls5Z41diWAItvozxh/p
zT8Vv2TdbfMHf3w2qztpcPm6ApgxElHscBKHP6IZDiyyXFriBhLK1ynHumEx9ts8OiqpWyULL1wl
wTL01w3sO4UHLDHtLOUuybed+GCQ7DBGR1xXi3IVRPMiS/UXRgbuOUfgTKc1LEwDHnTlaFkLJmbX
fnDzZbMyRDe6mLXdvte43+jXuN2RVp7H505Y6eP7SK0IBk97YtHSiSiJn4pb6hDNshNaMio3o+bY
T1dUgpEDUVpgjVQ0hyEKyd0Wo2nd0J7UFnrt23P7szL26XAxglOHJ6cZLjsThPVezjClgm9v9f+w
lOFcrlPgM9UVyPemejPVvRRqJTGB4gXOAvH1Q7SBYaG4pSfXzlQa3+wct6XMrCazdIA1ToNMkNvi
go6lqudhXF180/xZV5RuShxHUAFoCgaF/I1k51YnTBoMR1V4H/J8PIQmfSMRakJRrzUiI66o5ku7
lUqiTbLsh6Krc52/DSIYOeGcvt0pe78sF3HvL9TJr9ZWYWwJhfwufOtvbghtGgpIbgoIBALx5+km
9JEailDsLsgHnuh2a0sKRzsw9L2vtIkd+Eg04OT1QorEW4C/jipCh68M8no2RvU/w/xALUAS/ge1
HhUeZQ0ubFRdZNfdxlywNg1+KsrTxatgbJGxEKh9gwNsicO+JCymFAr/rMX+Zl/+rCpCHzar4pCd
YiA0Z4Hd2lkOodIYJp2CSxsWtSvGtYiaBfLoUDDy/rzC3Vaz+CJRpFCl0G3hwd+q6QU/UQM/T1sY
kI0AMOg2AxwYjVxMTpavihLpi1hSl3++KKUy7/HTsoocjf4Zg3x2EjKVm4E3VHIBrbmQL3G8zU2a
jJtA/TknS8X5cYJaGK1b62j4bxluPgpgNDJPWxGPpngg/ZvU1RetvFebi1c8YoI/DLtsuI4FaSDv
ZcMoGa5Bsu+b91Dfqc2eajnOdvG0NqGIlYdxWheCLaluhF5VUoiFVVPnGSOMJoUutTHKdSznLH6c
8My7qXLDaY2b2VCc6WSV3ilrDxpOlOKLCM2iVAW6iJA2D7HwC26UM6GFqOXQ9oSlwdarPuv+pbUu
Rv5YGpyE1gY3YiKLWcrKjyR/1EZc9Y61j7X3mj2uM86JuLG0XZXi0v4LqQT1wF637ky4OkW6EJKV
iNFql2xZ+SfBtYQnM3qQp6McXDhhk0swa3ARmsfCVlY/PAjrHUTKY6acw/I+4XirN9tIWgWQOjtC
hnlWAhstJsbCPoSRVaSmW8FCUbTDmC/bH0EuOGb2Jkk8U+21DggugCiir7AXC2pcXc/ZyGFnXYVO
riGicWV1w/lZN+679j7gW8NYdyqsFUZnMB9baykprqyswShCj4PzvFbXhatEu177xgBhrltvhhe7
9uwDp4ga/s03u3YZZr1vYDpywWCBrAfIdljbmg3UK4WAH02onFAqjG9m7ZdqmlBnjTmL3ZhIeUi1
8HnxCia/b4dMVC6T/pMQ1pRw33xyRZx+zXwXl79q4UhTQCXuoPXPSrP1lS2NTmyA1PKxSZcsKPXw
IpjLxDiktIGR58j45Wlnk6OAdh6lV89HzIzGgmbwpqq2feLSAqr07RidahXSUcSTpceZLztr0W1l
Y5/ZqfJAVUfLihgH62x1oOEwA5QFpNtOWcpYH2Ncam6nLoOWs83E7VB/+AgoEBImbv7T01ckGPAV
69zFh+Ok2FV/F0TPCMds6Il2GWLo2+4n9VwY8DuqR4MWD6Sb6i5RlsZgZ9+Jh7Ey/PJukeMj5kc0
TzYV+Xifn7JZl4U/Qgy6hMoWeRbVAp23DeJ0N3H6Xx0sgsNE2+pZNWD9Ox7WlT5efLrdeWdx2qIU
tJcQqZ3BOBTBPlHf5z/4UWiH6aOnE9tA5x9ux0JW0BU4FhX7Fb/ZaRsZhyA73OVgbbEjthlVs7qh
c4rh3weiETdWnluTR5Dz2z4fNilmyfC+rOSVLL0xOswxzZbj5dCIr0HoysNaeC9g+x2IIpT8nQ9f
Tn/0xoeu7RzTxz11fPPVszI37eqDOq0E/W5uq1EHiFLqpD0LQnU3jm8maSO5yIHpIoSE2GEGushL
x2suogBmlztCu4V+bGM972s20WW0U+EJpv59reWu175LIUmbQoyT6L1ojfMjGzkPEicMUVyrDjKH
64gzPKEHvlPGg60bi/FR2rfyoVRWMsJ/8aiGl+qtX/jSqU+cYmphBx8SXUVYfqd5Ry+C59attOqn
wtoWHOR2WMO8cbxe22fVqdYIb/HWsc9xvLgrGxdCZOBo7Xs+aPu2CRGL8gOH0i6Gd9izqfEh6gEt
zMKup2Ap5ausqmGCLY3mB+HetHdZ15cKkaMchTxI25Ps6vBgunikG32fFltv3CDuKFpwvbY9+Qop
fPp7kfzUlHvZJhxGGFZavGpDauZ1NDfR2Qso85e5aT/wMlfZ66P8LhTLYFql3lIUF9FFeGjptP70
icnk8FIuld61cgjibjUc4gAlmt2d0ctizUwvkVm+YKNJVsFmxODXWOViCPPFRdCAHrd4aOIdsOoy
SezJHWaVq634G3GxRwRClJePf5Dr14ewdQNjqa+tBaGBpRO8YKCav/o7a5kf4zfhVAYQoOzuMrjt
pl8je6zvWrBUfWOAu1yCVz+zB+y/1+U1JB7kPKJmxRx0U+yiJ3iqnjOeK3WhPmXfnPmkrwUuMQ9z
4ALmUBgUzQ2Pv56cc2r5NLawlo2qyHS7sBDpOiM0Udm4dAXHolay3EgkVHYwwLX8pF1YubVLdICd
sNSP0AceasHY12L8zZ5xexqd8UPTkHEwwh1exUrq851ZZZWGgtcOlyggRtTX5BzydRf+w9YIV+FD
A5LhtWHoOI58voqChgQq/yheopCqotDaRzEQTyp0hqyA8CNOpz6yvjFckEyZn/ppPwSrBLSkrTg/
eXoIN1fV5151NEqXNEFG6WAgmIprgKhwZscscVkD/x4UV5fWmXyMYFMyTqfHhDUWFL7YmB9EvL+z
/BQ033Pi43eGdPGjHDL3i1ESHt4dQ401YzcGH61+mvoPKX026p2YvHfIL6JTHj1m3a/JXJoKKBaM
OMfAhAAL7WaBK0+rOdScEii8bRDEEmIkvMxGzP8dCwUylVS0DatNZkCAWMitg0CAGUNjmqlL5yFI
UGXY8lJz0IvsADTWFCLn2uUw6YAXLoCuVtJydGBbL2vXP5pn7zX/5T3Ev4rn3NUW+Y4+Ct9H12iJ
ttntXuKn9F16KXfSRn4dzwK/a6ee9FMRhgVtFLsnhybHXHM9YfA1XTphPWYbxdgP/Tlbmcq6SN+7
+MeYHgZ5R5Ko0B3E6K7pSaXJaMqz00Bm165RuRfz5xTu654JPsnLsNxK8c4CxPE3SbjOcHOHKQY1
P+B4Y6PX5N/dRbwvX+LCTl8gCqJ4M8A7JVY2lkDkYbbxEr7/uVbnoPt18GC3Cb10RkC+nkbGBlsR
M2mnSyBh3bQe9HUU7VV1KQ1wNV2KSv4ewbYMzyUgTr5wGNjqK07QlQrB/T4z3tv8CBZvTgfU3aCM
KnJvePqBG0xLLbRhUYKX+4VTX5IX4blInfxYOxTXIAQIOq+N5/YSLBxXvvOu4zOW6fG4zHNbO6vP
3aP0K7hkjymj4ezvizU3tMVIZ4kYy7Fek34xELW6x/56abjc4yZ7RH/z2K0Q/kFL0Jz4ynL/S5sl
zQ6osqQvQmnRFvYsJFgHdzDrSFh6y+qFsdY3RWVX0r1+py+LbfCakXSN1MStN80vkEA2TskmQegQ
c2sH5aC5liO46Spe6Yt66e+Jhlv4jriECRXbwlsEQMOEwgL7FaxFvHp77x5TQ5Fn91P8KW/8FW4k
SoS23y4P+bY/Kuturf+sWa3dfCm/y0/Rbgx5CBnQ5z0qfWYchPTCJUctjjFk3WpgqBLJHWuRnlX3
szDOY7cZlWtQTCtt2FvBMqodvhZiFcCmkNnGRXzJnmCBvrS9TeiIf0gfYMDyyyhcflXeQhfWeg7H
y8Gcu0ZrGjsEQfdcrl9b9a4TdmZ3yHvocelzPW57MEzW9/dubazM1GkmUHu3D1ahsuhQgzjSQ/9T
++iQL9HFgA/uIK5N6VHGLgiS0K0r3Ul8x8OcPMaubCU3xzg5iObSUBH0oStCxWgHH4RbknID82OI
iH9aiJjua1vPWlTRTpGWmrREtSdJSzPfBv05BmL113r7Sw2pp64KLeJuHZarWsWI01Hqu56jSeQ2
zYK/bA3bLFZ5vsCUnN1yYrh4DsA2TUTk+RbtOzqR35wivkIgsJbnTg8xYiol7m24hAo/yjS8dLqk
rdHaBpRt2wsJOIw7+h1BbGyb+CJVeyhxpyx3TS2VF1CbZmN2DYgX0tCf5/+XDZvbYdtAQy3jm0XD
6/PWUUGfzvs2kC7SswVFxRW1gg4rNDLOdN/sU7T6viw1ZJRQGeCrRCvvCxohJtCjYqmYLsMiXZdb
UsP3/aPsRkvL7U9MjRBBgYSB/LYd7ovYqWRXAiJ+kE/q/RjZ5gmUPOpOUeyQ7UIwgFFxEiah264z
tJIrE4rcj+lhFG1He0tTB8MhvXESw07yBVhmzdg+yYabNnf4lvSda6TzBtVG7pAvKo5ljS2eUEwz
0e/GlxbDlejeV49j5yosz6fxVOzkF5weN+m+caetvwpX1iVeCW6zG0/qgqjOQ/HE992xvD9mb/2+
OMrLnnVJOaqKXUZHgyGJBCRyNbjk1RaqXYP6oTkN8SFVuY+FekL0BeKrlvNyCBG47FzBOEtsOZKj
Grwbpz8JD/PaeBBP3L7/ik+K/yCe6K+Jz8ovgTUy2YETY+TrvUzTgj4MByLWGP2kXPSFvsgdydaW
0576dqna7LcLeTn9qhJbJODkIXsn6rKoHe43fuiZd0j9P3jQ81Kznrb6c3Cpczu8z+85Cgnb4pyU
TNAum3dN66d16gWEETgw2vx9/d6xaNFKijlg2O2v3EUzchc+A5tszWO7tdb6JfrA0n/Xb6t9cq/9
GLfyIX63FIBj2zgBCvO7MGyjB0WhrbxQW47QdiPtEOkwVSd9n3Tn2tuZ9ZGcS2EZ59ukW4/DfujO
bXMK1QOCwhDlgL4QlEUBM9Nk0WF5WCSEqdQrUuOEdj2FqzBY9oYDiqFCt34FsNbRsESLFFuViNFi
x08IeWdmgWAjamxORXuQ5fXYLuXxIquHuHZQw9d87mwvtAhc7gSkwbGGbuyx8LdI64xvcN2/mbN0
KiAhEahpYCx301gxWxwJvQH5yjSlxZ2ghNmuS9GKe92A80Sjjf94jcD0SSICDOxDJebspqiNcn2M
+l6ILx6AMgRwiOokZmxzMSbFU9C/QeRnt76bapbL0ZgRLYkUHhbLz0uSFRUK7hxmfIlqr1hMY/qu
yVl7Uoy4gnj8Q5RYMEdOSUGTuxbEByMYMichBnMVYbriwMqcBV606kdh1XRh4BRW2yxR5//4Z0sn
Tx40aEbXRR1Sn3wDcmKmgs9mRHJnMZFsJVQtw1THvJ/DDmpWud38+XK/XV3/WuXP15tTw3ChgAaB
Idbn5xIXmD4VdRJezHDqdwkE5iHyzCWyynoRhtOPEuNyF8MTHD+hegL9mQY0cBV/EjWpdl3FmZHP
g6VJpHpr3cIFJtcKY1+E8Td73G+3uU93Ks38CVgU7Co8G+3mydSpUHooLqer/NpyPQmxDZEfwp26
0q7eytymbn6mXxpc/W3+oTyx1NMUDV+TmNxW8FobhxY9Oqn5kmBG4JoEAkR7TAFcwqUQInRZUJJo
qNiAfqSQ/R8R3lHt1tYlRbMl7TLP0codVV6ZQN63s5GG09IyHSQrmolmJtlIDYIiioglrU+rp77G
XfiQyYC3Z8G79JT7kRvi2/27ahl3/Kci2OF77o5noilLw4aqyyoBktGRGEcThXKJWo796Klh9YNj
ZThh5OANi+600Jyi/+YR/ya93D5iDJ9o6/APaPvNGhDrkgH8mojXqaj2WZvGC8UYNKJi2SgLnABt
Zu1bl7F/FjHVVSreQcz/FVlxvqEpcvrz0LydsTrucHjfzU60WOKa4g1mx1E40Jmy2VWWQ4kuTnKn
qn238sIfkoylBa5KXb6O+sH6Zqm4xYF/X1c1wQtp4BKqc7NSZEqRWnodZtcOc7JGgtRVDBFiQN2z
U4ybALP02v3zR71de+dL4rJN5TZ7IUu/4cu/kJEEVWpqSSnTKxq3zq2M3ajoHoc8qvkIC7J/fLF5
Is3x3NbsZX+z8GL7pIWFpvFco/I5DDIKbMX8yKX2YUygZv/5YrfFGT8eEAFqA+XgvK3cVIJKqYiA
235/9aYYyC0j0F6Uadn8+Sq/N4vPAxebenB0WkPEuaCr/LyKRaoy1FiSd1fUHIBZ+WQP91Cvex3l
LdOfos8xOfSGazM5afWCdFi47gSvTNlDG27ybBcFF8G6K4ZdobmRt8otzdESvDVdTBiKxm2HRV8e
leoeJ4nEX0j1ahDIPVrXuL6HS4JkG8k1OChaqDvdUXWraY1m0NJoUS+kXxwn6VoPlEqNQ95QeJ/e
S6RPOaKObYNTHKm9+HryGHe2mNt4mkmolKk+O6dtnJyWYXLMFbcJ10N6jIxl//sQj1LKJCgI6k25
LBXXN1bRriFXzFvF/ao7EM/9zUO+7frxKme+HHx4lgcTpt7nZ6yKQhqEidhexXhyLL27o8dnT5Y8
OF1TPbdafhcA5//5xX7hJZLdbmn0mRlG82C9Tc4gcKDPEpwRrvQkCQ0MMFlJCSEgDwJuV1ej7VEI
WGu7YZ0JDcncefFde/nrx8b1fM4HoqVLmN3vbekvc1PEOTzotSG7JoL6mKC5cSo18EjEykq3Id1y
EeW/WoMstT9/8q9LAkswfEyZggzytah8ftp1O8ZV2BXVddSretuYKwEunhZoTir5wjf44t88ZUz8
FLzRdYIQDXhmny8mNGJLAGLOxXrzWorSuiYciJYAsv9TLmQFu22bOHinDJukyL8pBP/m6jBPZ89e
WIAcXW/tTXP2+wBfiOoqZKJFz4KY5cw/KK02BxeHh3Hfl1FEE9B/pDP3/E8fszUnBioysnzMVH6X
jX95u7IaFn5nZtW1TutdWcucawgBd6pWtwer/nad4jl+Xqa4GrAYmZ4zq/8WyLZ6sYLip9VXqBXN
GiCrbzaDgLNHK+uPCv7yjpwVIw1mTB///Dm/cEGhgPMpecVzTAXcFPnzKw74NIZQ0AFL0xGSWyXe
B/Chs/baNsIuqxRmsUxLemgMwbbYEBwYoqarhhvd8qFgFom4bCZxafSqfq3ps39ze182e+B9U1XY
7WnsI3a72eyjAtObSvfFy1g2poNk9FfQlYi486K25ZjuPsWAAXWdVqYV46xHNsVxLIOnJpRpdqmp
umzMNneR/sVOoVzwS2zdCtMrp4i+udUvExO6Kt6FusRmjfDm9k67bOr1IdOLq1XA355qOiZWgcuE
J8c/AhyBvnlxXzbQmZONATEDVJIozW7WAasmGiLzjfw6GoMCpRzeSuK1yTdzUJs3yE8jU57TtRCc
kCIsw8S9WdxnSVNez+YpJWS1kHgi+UWRhksdTJugxPZXV2GrIYinCayWxU7XuA9LSJQDCso7T/St
U+5Z8dKboPcMhobjYtyTpxcqu1gCU9CnZ9VMae1WkX5nBQK8oalF7y//wNKTQ4X3bmEVs+E2QEsB
heVkOFqlBtqdWSquUyNsA5FCpVGFrRB7+QUV9SJSGl7ANGHRYIj1uQUd9RqzO0+GS6qUdYFWMGpN
fjLKZjw24Tfl6deTE48MGiL6GLYnNqebN1OHqmmSQRZdpyaNHB+PdKcTy3xhJFLuiGT3LMKo8bZt
G59YzO8R/yDuFa0PTFMOMVJsZVC7J3IgnKkCB6hkq1qSAf5dBKd8i8QjLJp9jqHTUIeRhHkz8Us5
81vLzMKrhqnpSuk75Y40WMH1uwY3iIbh1Ho5bIICXxpFhnratOu6DBjQajOnhirhyc9e0iJJt5MV
7klHIfJQbVdhUtd7VfB3jYch0J+Xgy97LkMQJQDBQ9AxNOba58VKabNKCLS+mxld1kphUOzprdm+
CHXdtHpsz8yhXfzza7JAzvWGAcno93P8y07QyxoMXbOrLnLU/JiS+gM581PiYSxkemyC9L0EMfim
FJd+i30+zzvqfS42c+mseUX5/EljRalkPWmGC1k0ClaW6tWwWpQ5j1lm+2Ts+dKzlh7QITXlNtXh
7MDNRKLvIbXF1b4v8cAJfdtHzzOmjogmAwNT5MUy7g3wCrzJ9ieoGPI7MtM2e9fJLcmVXQXgh/ZH
7u46XI4TFUGlPaYXeThi0cLRbu2Npwab59HNYs6aHIQe66R0uuIhld770sXv32m1jWotreAXtN8k
ABnUVx6Ieqo+6PnafMpmT9ZnRdn1CG0kG5ZUfdJMtx3phEH4oU2qu3rrWFFkt8MvobjEoONpif/P
JjYOqn5nVA8e+J3+pCaqa8Z3PjdcXUYws3xZ4Oc/gMQex2IxYq35wqpLwyvUNh6WATPNlB/lxjge
9mznECFXUvHNsvx1FyCzhmlF8oIE+/K2GE7EEdtOXWaFVBSYEwPgphcefWi16FXjb4Yma/CX5ZnL
MRMsdgNr/s/PwyTU0lQMS7W/tOqyl8+5bnvTXV3z8sTS0eo5lAti/LNhvlnFweMl5t41aJ6Ddlsr
L4r6IakfQw/EVZz84iMRDoFnl5Orxk9Tu4Lz1uY7T6QH8yCZD2im7f/L3pnsyI1k2/Zfas4EacZ2
cCfehkffSiFNCLXGvjdj8/V3UZlVpQglFMjBGzzgAoUqoDIlutONNDvn7L22m71XRmwHHW2i2Ifq
cacsUlFjJhqIKgyakTE/xfp+TK5qcVThs46QSDVfRd9BV6B/wS/U63Tr+NlmaBvW8/soPp+TbuPh
5hl9zMIVfXU6KVM/nMih3ks4e/MWUu7GHUGjuSNNORrL+bCbDfIIZmlRjZ+B1LEVbRLbLvpglg5J
t5b85nhfU6vZVM5t9DxRTHX4viyE/BXdAvXc1uXR8NFXj3/HPxVYmMbYpr/6DlXMxk7njd2zm+QM
uM0H7yPWgZFePBGw7wxipWIrwruuuc/yry7D4xwUUjOdwqQghPYxUndp96H2720UM8kzyeGRf9FG
VLoYihC6ldl9zIcBnB7VR918QD6FjHnaFRL1BCtWHy1vF6JLpxPdnkKxWd7V7HlQkjdRtKXPwhxN
P4nvzsOE4x8Tpou4K78UOBXcbcAHTva6ubPumAqaz/JiIpETNe4RmLvb7UfeCMPGRcZBvwb1mtjV
KPnYJO1dHn4exTtAeDXIO8FfszPjTgNBl9s22fn6GGTgQY4RtXF8niJjHD9GPS3JkwhO7Qwi5TCu
bryZAE7rMvvxf0/zzdAhQscf10/v7WRmHvdB1x8m5riocMdkF7wbvy7BjnGeDgE3bhnQduIxys/j
YluJczU8q/BULB8D82lhZWKJNyHHjXVWrZN9znuMdcJUNDrWGoDNLpwu0MPzKuQ/lbnsrIccZVR+
oiabxHleIBy4LPU+a659hCJV/zlf58nTJu9PlXPn8uGt5qtx7kzxEE8PGcNGWISYRcLu5LOj1/lT
lVxV8bV0jkIdk/LcVcQPw388B+ba6rW8l8sZ6shquXGqCx9+iXsovft5fI+RT5onXRzKk65v5vA4
uYcmfexyrIH3jr7VDP7j94LHYyGdHId5eImQvfTORHUWMSJFBnXuM5Cs32g0uetu/2q/CVDBUeMR
Cstx79U521T1gB1/NvcwH6wUbWmRkelcDfNhduyHLCvG09L64407tLB/S3VZTSLdxVGcHBObLkqr
BX3hfIp4EFDMtTnH38DIYQvHBB0DxN3FB5NoHsOsehzidX4raqB5NuqHVQgGp3s/lMQrtJOiA2Mg
T5mebaqI7HwLzjwapAP8DjhfiXhBUoL47bBNCx+951Ifc4M06/f7/q/lJ2ciHIdrHRjZtvdDffTT
xm81IK9ARBQPIrbHWz8xwEBJKXVjELTGYTM2mFlC9Rn2FIFhpNi/VX3/8pvwAVZ/4Op9XKvvV80r
TzsmWDyveKB4cy9Vc0s3YD40g/s97ZEODoPWmHtoDoOiG7dVvnzFNM7MqWGh//5erL/+i9WxfhKY
AoLxD+T/H/3hn27FCHs7KiDvPCyF/UF5C3v3TMVVc9Q9+uKamM23UjV/PZ6ul/SlzcDY9ij/1sLw
p0tWpSz6Rbi0Pnvyy8OaKIkhD75IqFu3paswTmhx8sl9QA/bQ3Rzu5tuEo+SzfC8DWcUfX75pETH
HwvnjiPQimDsciAq34KJTQv38/TGXfqh6np5m3AZQG0lxZbJif36SJ0uMdA22HHI4FgfxqmSo5lI
6RtjbXbOmA77pjDLRoCG3vmodQnWULcEwYPL0gdo8ubgqsg5En+rj0K7G6/t622ulXNQce8fvKqO
jmGwemBKqM5LP/THHnLQ2Vyv2ZZJ+mWugv5ydsrjOAv7jW/n/rIG1iw+XhKY1bBxBK+OGv3ckBXi
LvmDwFSxGcP+cbazs9+vM/HLeUa+vMirXz1WXi5EHiOk6QH2pEtQHlKna9DR8F9uiOMvUOLg+wWt
2MJP934fPbf6ppqK5pCRCncoVq7jKG4Ay8NRMUi+mDptbaQMuyUjyrxB5UtiUHIofZAyjRWegYvF
ltBYwSHa8evKt47yvz7FazNd0MUK5erGePUUN2noJ16yWPf+gLCpDpJl39qG5gDMxlPSULT4nAu0
uvSmtb2rVIetdiWqqDF84yf80cJ/tUCZXPiIJdcRBlXqy4dqiNx4pkyy7vUPiJU0x5ZwUnDB7qn2
BCYF0cwHOL1bN/e2wpnlDfHMHBLwSRBOzyHMK5m0ZMFbQsa//WDOingA9GBLIBUvP1jVjFVWdJ11
30akKg5qvJdLe+J8AIN3GjH/VsMHo+PdFPMblol1YdNH2AYzKiny9vot6QkPdTk9v7Ecf6mRGbtQ
GvMk87tRzL+qNztN8NesGvVAUEN1vayAW6mPcRGOF0sVn/w46nZNHqrt5E5kaaxxDj4gwgvPc/aZ
dTHVl5IpqWtXFjkwQ8lZwf9eRcl8gAFmbyd8ET8+8P8D6spN8616GLpv34arT83/D1yVVWb6O64K
zPbhU5V+ekFUWf/QX7F97h+8k/Ff+gwwoQj8kAP9O7Yv+MP2mSOy1bv41lAe/IepIoI/JI8KoiVg
jrj21nPRX0wVcCsBqgEiqsQaFcv//BOmysu3q8eeij+NxhAojh/qqLWu/Gm7E/4Q1UanH4mjQ3sZ
TPFGQ0rf/nRPbv980H+OwFufov8+/n9dBAoMG5S9qghevcLdsgyUPamPIxk7Z9U8oGVKLevcbpiH
/f5Kf/t1Vk8WUcQ8QeGrB4cjAlChOfrgzAX6UmeMzP0wV/VbBfCvl+GwyhSGAyt9YiQcL+/aElUT
KgzvWbYGtxGMVv1Yz4n5Z6Oe9b5xGbA5JAjhpqMV9PIyhL+kYdjK5yUpsw2YVflehQBAYi2cHU3L
AeF90OALQ6X7+9v4cjv888KrNgVN7LoG7VevxZwFCKMSsRVEmp10yiGlJE1rRI2UGX5OhdbMfnY9
Ew988/srv+y7//vKLBEIPwycwvVE+NN6JNHNEp2zPLdCDdnTVLpolke/xy9fa2HZ5FEBdYb9EAek
mnhiCJAvNONb3ZRfF+zanxTcfxatYBL18lP4c9oAQxHPOktcDvzqsW0s4IhrcfH7r/vrhYiD9Tiz
YZGk1+2++oVHy0rmIJHP1pC3h5gJ0x6PBxD0SanT76/E9IwP/eIpZE5KAxMhAbp9n+P9yy9V+ZY1
2m1yvcwSP9nsplBF4ph0R06yTfmQkuKDMTnJaXALyLrnxFusfSy/DFMqax/bVOYbQdLssI49qzrO
PsdBDKdGd778VI4g52gPDl21XYivQWa7TKA6DM/IsjFYWMIN4ZEhMl5bUT7JtrJRpsaGTk23lAnY
ubh3vlCXuBOwzSWJNm6c0QCWJNQMdGCUQWK9smKZyEnZX8TSWa5Cb9GXKRjCiUI3x0g9goP7FJau
dK96K4qruzCykvfSz5dgW8jJrs9EpqKWjlKGIzN3pLlpWl+j2O/GcNosfgSTw8JK/+Cbqpy2CKKG
Zt/McTzgVwJfv4V8WH91vCDz9oVNMN0pdkX3SFQG4kK/6axiU+SlFZyB8etPTdwk9naxfGxYbQeL
E1dqnZ5x2lozbHQ8T3vjTTMcRobYks0dERrhwan5SCR98pVsEy9ERgn4CcKBE/jxJ6cLbfVZQ8S5
X4xnDTQzfPJRpglKLHZ4HzR9ZR9tK0va83YQhMw/uMQ9SHvns89Yd7X2e8p8J56qHohSHHTtkt/G
Hn7tteInkSxCTCrjYXCs/dw0a53nckzC92ctmA67Dw25i5mEh+U2IfP90Sv7+8zuHN2jCSqs2H8Y
66iGWxV1LfaHQeqc+M3S6fLWPjgu8G4GjLmXNKtMSVqk4GEzBNY3hI9loVoUb1uLIDkHLnuQ8uNv
LXLFpm5nOXldwHXwhQra9zF2bkqV1A00YKWirZUbn0xDXU1EHMeq4bEg/4kSX9pl933pJOKrDB1X
S2THNHRNfGkkVNj51hNphrgpl43ssqOfzd5Yct60rap66pMug2LqxeRCe4hMG0k1ILkUE6lUNe0p
ansiU/TQ2uV1QsvAvjCGEKpjL9Pu+zjX47LxZBdeRYmvmlPtlOF72RlsApzJi29ZUQv1vZk6lF39
XJD818FWDm6EMtbNEBZpfJx46yXv5jAR8I7DyhbHoJtKrJCAPO/YFjx1A/4euKrTVhm9rSELjjBM
Q7IWBtjz3AwxTrD/hdPoY7L4tKAGP078s3SMcJQhJIAAn1XKgZJLeu+znwubrvkC9H/vLL5jQWHH
6XQExh80nxUZX8PBh9+I6pbqg3+VAyj2jsgorZ7HmHCawwB223qax8HIR4cwofgGWy75ZYRb2d4z
xRAmNcysdkJq1QAEtE9J9Qw3RTk7DnY9XYr6PUk2EeDticc9ugJG6+d0mIcsGq5MNJTodYw9jDHC
3b4z2VO+pB12J8K5gvFxlnUFLKyu1UK4ms2ZHzCzWvgtE+VCJ8n8WwjXRbUP4emHiOBNcdeToUqO
GQVmtDGeaBl5A5K392nW+zSSNdCCsWgWRJZOV9w5fjLd6i6jUzV1vYp2Q9Gk0871Yg/AiJc633XL
DT30aZYQUtQbt9jKJvCRGjkOgjpqmeSq5M3S47bQeXps0p4dNi2nEvTv5Md3ShbTu35qZw7rlcfj
klo1o6ai9NmG4O2GwQYyKBBODMJPtbVQhruK7gRN6aUjNA/WvX8AnbpSgiud0r/1uuRKwTH+0M8j
Kr8uyaZbx02Ix4tqi9o072MLOksFG3YTVl4J6s7l1e7MqfeuGoX6GA66azZebsUfbJHVX3Rhm8fJ
G2mvBonIMDAs4+qoTvuPvmXbEDi8It85Q4qnT+uBiLTRDucPNT9ft2s9aKYkUPQWbimnjj4S/ZgC
gHG76mKZ1eAjNxr79/3YJ4DPvPJzIkbUhcDU289DWVvT1k/H+tRMVZ0ewUCP19XkLOUpt1ycE+FU
hoZp7JJ+9oLSuzPtXDw58K4+ZaU1+VsTzlWOSKhNH5y86D8mk+NifrTGL7yhUHbUOo3CHdscXsws
6GjcNyb0D+NsYwu1liT4jmYNJvPCZTTOv1HGu8buRlZgEaGfngeoB/SQqh9KJDKfGs6KdBW8pQB2
O8YObjCnpqVeLtD7j0RZFUQrwkgfeRJLPFClFrO7qzJJp1kqBtf20lP5cRadb2dEut91mg+Afc34
UPALjDufjZVxaa5FccWjE1/X2SLaHXObmLzLaJlw+FptUO5Cgqg0tNOWSUqdhdMXYl8DslDMhFdo
WnL1Zc4CEquGKJEI7GeLdyFCjgEP/+zV10VP2jEStrH53I1eb20Sx/C7DN1cfvLDrnV2NSkq1kES
gmgYbARVTyaoypudWpoRCxsComKbEE+Y0z+v9SXBSQa/ctpX2aG14vyZR6ZyjmNcCbQncY8zpSuG
Md8GovHuIcZOy/+VrvTLT1//51801X86Iq5w0r9Qoiv29H/+dVVXw7fqm+peJM7/+EN/lq7C/gOY
K0NgilRKKsRf/4GBhn/gel0BbiTOh4zz+Sd/5c278g8EljKKaNm6lA4erZ5/w0CdP9aJIYdQkHqM
mO3onxSu/PsvzrOBWMUDa5Hg0FVaVYCvzrMWyDxPkxzKuY6ksU1fd/aw1WZw+w2ZnswFp6GZProg
WsVem1ngBcsMBK6pKgZ1VjiCYGFQ9f3elI0gW1GF/mVPb3PZZ+k8kI9azPajK5Z1XOx3wVdESGO0
7csyKi6pPMbdWDAG3bWCUbQ7uN23gDAEYhKtKDiU88AcLYhJTtBxUuATVaO5cSs3AzhJEgy8ICeb
n4rJs5nTAmfa6LZdkmOo3fBQmwX0nDs28qksLdMCINCTh4RjYTo9T93HGWXklSsVXqC6D/on6bYR
nEjugLUNYjeGSNSAqN8W5YLnxXNKXlsEazVrPop9lklL3tUQ+r4RpQgcw3G7+pwsBqTcVlKn5W6h
7PwwTAMIyUgONfEiGXUmMHzLBWfmkRQfcdQ5JyKy0ddwyAXUjrZOzmRXIKmJFk/YZ+4s1GOxSHWe
2poZV18UvGeCXJbXub/43Tbhdn8gu9N73/cS79ys5/oiWCYzbxpdc1wesEi0e8JOiM+hPbhtsxnn
bmOXPm3CUZhbO2SP2dRua55aywdjlaiZcb7y4ilgTNxnbDwQaGBCuHP+PdeeezUBzr5RxpWfvUrT
USvL0COyqtakK9a6jLqrWZXOuUhJKOLn1c5ZRFjWjg7OBDfeQKiqlqk8AYoHimbGxEcvb3WgMmts
t5GOHH7nJL8MLTd93zpN9M4Xg+3tdWzL80BrcAJFGll8FwJisOx70X2QW8U7FjiBddoQ0rEPrdwU
eyuGyb/pY6/hdNHlXXedT3AGlqFbLkSzMEKIiN0hvoTFF55I/3HelQKiiTaeQybUCAqdxilpo3s6
+Bw3laU+2dQJ2c7qR+fJ9S3zKYX1u0DrGAgJLlqFFCM3Llvv7HGqIPNkPYCRK9h9sO0Fk9Iy6OlK
5VafsDkTOrTJmYbfU5vFVyNecK4RwZPeVuSQjlvS7YoTWQwFY94g86NNorHxUFghPuqjis0fCnZF
YKJNdDzM7iRgMC86d9qOhCvAF7R6ruBRiBHsjd/kOqysIEOH7A43VBDIhZppNBwkiMH5loglIU/D
bgyAip5oNN5AZ4Gw4Jv69VCVjO3nrjyvXVzgfc0s7+CVTgaNrVJk1jikaAAA1/Jqjkd7NzCNussg
IGMcy2IULzNoHVSuSW/fEQtnV6dGWtNlKbORRVyRhrUVLULdx6EMYGvxFjV/NbX+r7v6L8enSfGb
7mq9fCo/p63+9rK7yh/6c4tybbqr4A7YhRDsomP9zxYl7T8E3TM6gS47BVvVf7coy7H/cNexJjEl
a5MHc9N/9ihL+H+sen1ho35aiXmu9082qZftndUACyhi3Q99OrVspq/mHjZNAovREqEENq4+ZdUe
AoAwu2v9nvPaT7fmb5qsa6vov+2dP6+1srbQpQNaxbT1sr2TmwD9ecFpLIxMDJmkI8AEaqNMvvR1
bC5kmKu32mQv26A/LgnljfnEqpTlF1g7Tj8162i4lGQnYNu2fGalRhI6XHVJ+kbn6m++2HpuEDQk
RSD/PAf8dJWCYKA29jgcJypaY3mYmG8xdnh49kUFtmz0quot/vDf/HD03e2Iw7TrcsJ4dbZIiqIJ
vCEY6bWiB1Uu4d+4jpYMzCGBk8d//MtxMRqNyL25iesi/vk2ZjHnfJGH48b0VXMtq8j76tZje9Za
pjnXaRdFbyyV9Xf5eamsnEom+6uo0UEx+poSwoIEJ54zymcLu7D7+fOUxM2F1t67PvOiS97bF0n7
lqfo9WJZL0rTkSuuKtVfDATJEE81zN5pjfdD4VT607YvSE35/b389So4QWzyB1aML0fEtb/802Ix
5H/RPAIiwfYL0CNo0qu2Dz7//iKvVwedf3x/9GsF0xvq9FfrfpqrEEMawvjGc7qnaMzn2xzG0Kl3
dHn2jy+F1JoHelXa/fp9eldlSTZ6MDJVjnWI3uMIH0vO47Mc2VP3v7/autJeLowQbweneuHhL+EN
+fLujWndlnWPA8vKQuCe+E7fJ43R7zt43FelQ8gyiII3x0OvH3BuJ04a6SFc5qa6r5vglPtt24QJ
ohvHH+7SeEFHFUbVpaT7uJ2ZWP5DExi9upCZmwBqaDs2r/h1Ef20SKYsbEO7xJS1cmz2USrjszCY
pzce679ZiquNmFkU78dV9PzyKmT9WlNaNstGioaKOnPUjvjit2ZEf3Pz1gEh4yjcxOx14uVV4oJY
rMWGLzl2oj3WBBZfx20acIYNsMsQJH/7+yXy67sjJMwBzec6ZIuc18L8uUPfUjft2tcERhhFZhMu
9NPrQQM9cW4yUlc5sTpvcI3+5olbsS0gRR2bqdQP/cZPvxjOUFF21bRswmEO9h3mrkPN3OwsJtP8
6fdf8JefbX1H4W7wOSaSyRqsH+WnS7V+Y+lCzrjzQ9lfEQCWHYmpf4ta/ctVkDWtng1mMetU5rWP
bCFbPHOdEgTBnM4cjGlM7Rp67g//8MusbymEDaxyduhfTe1tSCtryMlH9xsEHyNgnooItTf2k1++
DEW9gKuD2iSgLWCva/SnW4bRfQhyl0UekVi1Ewakdl+DOvr9d/llDfDEIiKxvfVNiFzj1VVmbHkm
ZLSzQaNvnXf5stzih5m2md9nh99f6tcvtF5qnYtzoEKN92q+y6w6nccMMEvnJXJBi65t9zQ3afCW
2G99ob544SLu58DCvHPVt3EUfXnnOkrKehBLsNGNHzu802dAnxQcvbUVwbym4RHYNm/9NgDcYZHq
BUZupG/3j78vvUOeLAd/Mz9h8OrW8rzKTKUAdLLJTOqcZKrIPgpZNm/pPX/9DXHd4if217k513m1
c1pxViqoycGmmGoiJIk6pfJa9JmSjXj8p7+hzwVwtjHG5ZSzdq9+XpT+4njQ0MiG7M3S3ASWW53V
eZhs//FVcC1TZKxKCt71r94Wc6X8URaI/okVU/s6l/2m0mOy//1VoLe9WigUugH1ON8IV9Rqm3v5
bbw0yxYTjOT0MR8Du87+BVR3TNqvAaHc3QeLYYMLPb3lfIoFuIl9MOigl9VR9TmedUybaNrE1La8
PiHtIEoXk+XsRFzm9mWal8vXwDMS0w0Dmu5bHBekm5IQ2ZcUwL3dPSjZm+AQsxt3+yVrJwSQjiJq
6tye4gXEc5/ItkjP+8gExCjOjpnhqYx1krsRg0Ot5vDUiixK77IEn9Fh7EPlyx37WWvuPORVhukc
8YGgnirt3AVBOuQbp8k0qcNNjva8zbw5OM4yI7dWZ33zzktq+yjJHiaKk2/X3BBnaQUfkm6c4Sv1
JSApGpSBtzX0VUCezfUQneXE51S3C4FqABR75oOQEMhHPzi9NU2XnLfnkilzQLuNwVDWREdTjeW0
dutEzJ5KfmAAXJiA4Pu6n+IErPtA9KxkMOre5aXXpTucVO1d5jB627gpGoKN15BYicabw9VG52Hj
HbTXi+pZqFjZ5/Xg5fJJ+Dbg1S2TwLT4VCSun+ybsIIIsyiZALSwmYrthipsh7PONfjXWqeug03n
j+ojeY4IwVJEqPmunJz0yU5SazmFUWOJnTtnLoE3oqvT22BO/CcGicV8Vi8hwmrTBfL70puJoFAJ
3oMxalB3/Gpm7rpdn5ZJs51indwpnUNpw+dcOju/zmH+FyV/+11irVnlVukTLCNLr1i2SeFP4DR1
WYC5Smw/Oq8aUdzqVkv/cXbDfj71vVtB6qOXOEYw3Y3KmFvNdqFg945Tn1ifw4yBKHQRaU/9dZeR
0XoxppYn943FfPFrWs7LqZNzCOqqKRAHVshSzcblXV1vFpH6Qh6YAA3dQzO0Ov08M3eXcltVdthF
e082g+zPctAga7pmXNuCyUnZqsDsVVtEY7ATrbLN10jW9nDpYgrpv+k26xoaRvkae39wZ+lc22VY
Jed9oxJG+J3vIBDPTP8lt5meHeMoSG/D0m6/W73fo7lE425dqDEKJk3Ltirr29axnMGl5JPSfFky
WqyAmjorsk7RtPjmsz2WojpilSuGnYjaXGys3Ct96L8ZrecI8iSjEXtR4bZD2QFK16QEqC9ESKu7
qZAEjjtDZCIMtEnTHxOFaCHkoTLHBEGU/aXsiZLGsN9WF8Oi7PmymGKrOIwho66TTHLH3s88POOu
SDxzPYxSqYtJh0NxHxa1TypwidV8j3GyBV8lEzXtlnVWjvUhDpmexrlpyF6Fn71vZV6G0Pjjstny
JmUHm3TDbbDmiDRlv479mykfnXdzUdvmGPBXuvs1+hehSZAk+R49CFwNAmulQktga7q/fdPGMOUM
4OC4D/Jvy0D+No6OAnVKU9auc+bpsRo/eLnb9qeEiic6o09byosGC4F7qyM1+u/rWuv0HtlG1Zz8
sAiXowASplhCqoCkUg3R+9Yb0iu7iSy1F6TtfbMROZAj2rQzj+bgMiPP46Zu9qNyw+Kh7UI6/ZZd
wzgjom/85DKsDpBz1MljTRZmtK26APZUzuO/9nNpIGonXE0PqgaS5/Su8NDYUPCfjXnieLuqTxC9
EKnXPdcBAaTcs6K863WHiBPTsXWdz/nKPqUsYAhC9ulREuopSc/qaUUmpOACGGvBagkVTt1RTWuM
+RKGWXMzx4KRLBoyv2dO3XnlNpVWGO4bL2tIXq+Qkxxcp2m7bT1lXfxMvik+J8DDiXMpo8HqrhHX
4cbhfeGe1Y6XEXwaiLT6MCidZPtKL9EHv2Dj3BIJNPrf23ZOmCw7TjVcBMgqzCaek1HsWh2W1qXf
2mm3C6ui8M8ZI/feRo22jrZs4oDOSEtHduYKjSvENoZ40CQeAgPDS0LdcaIZE5Wy62E5xy0wEB5h
ZTa5LLqahvPWKAawk9945Z4cZJmdWtsmoEEVRSaehqEjVnYKkL+TB678eTONJeXvRFOIM4pPxO8B
wT65FbloQECWRWtfEQesiD3Gd7zOhTGMNGns5VtgE27w0aAIiuDslQxIZq0U2SmJU9PvSDRNiWZe
+CajYsCxYyrBxMUztbfso85Vz0S80kpDdpzb29gxsEGXJpCQv8eRbAk1Mf3dLk7DobCJ/O4bbXIC
aV0gUSO09srnjB/J8WwyPdmkZkYwsqnHHET2wB7wEZzB+JA5qYuMyfJ5FIuis24aKw6cjWgyKGYM
aIj3EsiisvMiF1a3YwKQMs+p3S47BNjfxc60Uw4EzgTZd1GKDjdN5KxUMV3On5nG9CCBXQkwMe9a
zbvdV2DVRtvpw13UOL3eCwLRizO7bFbljjDUq6YBa6fFSHYvL90IchxBoe/DoUqqU1pWlt73iUNI
Nz4MwNZBnc53dP3matU72wWHGAvoXe1nxcVQMC7Y+n7vvgsggYtN2TsUpr1CpbWDtYWWosxj4mCC
ph7ukmXJAz5PAnTFyxFtbFocQ1Dcqjyat0GxAOPsR6KwmZ/59bNg6+ORrxaJ4bPtAnI+vFZ+TYKO
gCGLWEAmXOTPM95nJ8C0XJrW2nbEE1ZA97KqwFKQV59mcr9hz8vaeTRhpNgKCtGed3YHDs+xMlDo
mAgDAlZMH1zL3oE1S29hCjkgMWOkSaJwlmnGa2LftEGewWZr4vZWxeDZb+akaMhFVmE5QILNjBkv
kAQtEpW9soFK21WdXOV5MQnUUmM2PYiF2NxtHbpedu1m7mKOOYP+6Wwhwg8NQjL7zkU85FF+0XCW
GB6rLBIlT1rqxuk5enTVBDjle1ypm5qZm70cSisNUfS3Sz2oSyHRjnzpRo4K7K+iDVCndGykQMyR
J7qIKiwkJh85tgAp7pa+R5/VjnG8c61Sn6VsiP3R+Mr3zlJlrbwn0sWHraI4XJODdA/Mu67MhLEw
Ry5qzUqfd0WIjrAifJWucB3Md6FOWwiXDOZwR1pJmpNm7+uZCSf5mozQJO4ODl0SXFabCW5/yy3Y
88t450Mv+/6o3aG4sy0mshu/85b3NSGmNWfwVrc71XXufYeY59zrc7g5kDD1pYolGdCKFNRhK5UP
kzyu+w7v4xBHhkxDIZ9naluWm4gADtjxUDGstMt8OBimzmrPv7eIbeAOG9kq/+saWOZv6mnWiIVs
2d4mrh3Eq6hsJVj2bI0EK1cw+Ts7YFTWVzEfr55pkRt6CmrfO2n2HNsJbxDLiktiyCSHxA1KCnR9
TMH0p45NfdzqFrjyxgji1bZdEY/v2yxEGaZGMTJAxezz2GdLUewrx9HpRhT54EOcZCC25eDamf0s
wg4uIdPSjBzBtnpkOo/OaDaWNxDVNwe3vq18YLBFMantmkP7DEarW13CZpKbMCyqM79qYgC2BcOZ
Taun8N4ZM6vcuWVWtDtkJIigk6Q134pB+Mx554bHMGuzvgMrqYFBKhkM7wDVJF/qHK7JZgkx2O2o
2cbvFc6s9z5CvzM3jjlLETJNtUQtUPfMRnPMS0HHs+p11rTuNwOEpDKjCQoRMSDDy6cc+jRaQ4BC
052A+Kqs8PdT4SW3E2+65ilKu9bfTknQs5SgKwS7FlE3mtTAtg5E2uXEuuVLWW0DkoI12DJypLcG
52+3y2eCiXWVIXKN2EwvA8sQwZRklfXU+iqwn5pQxOOm63Jzs7SuvJ16bcttmLjWfZohA9/7tvFx
vmt9icHH1ZsBpkvIW62pP7uVqskYomTkiJ0XFMPCb9EW6IRMgdKpUNKxHcTxUbg6m06ZT6FxR89j
/KbaqvpeNMbzdqXVs3umWKS6XeRM1acJ5xFITtvtsMBUsZkdUJDKGyiDg7laPN5xXcVrmuVTZ/1F
wNsm+mDNS9nd5baFLm8zJLmeD0FK2veTrMoK7EMjZiU4Y8tODDdJBcvD4Ie1V28/ByD+SWDHwbuy
m5anMeDx2hcFIqODbjDsYZD2vGfVZ+bRpRTstiFVqNw5S1WjEdTZDLZqmMLwMFuOuZggKE3AuxfK
EJ7WlEVnaz9BiyvcIfnWtVZPQEUdLp+mttdfs3ZIzLaO2HVYpxbW3cZqEbvKUoEQ45VRXXhIKrF2
QQMbtnFV+sQ4dD0n4KUU8l2dSvudyXh787It7PIYBYU+IzNa5vu2mOzrypUFaQhWQyZAwEn9q4KA
ER2DMMmfG6+QyW4YquKQN24qt75Yomdv0lZzK3IfxSVxVdJrPuuUQu6xKBmSfeTezs4+t8Z23v8v
e2eyHDeypekXalzDPGwDiJGTSJHisIGJEgnHPDgcDvjT9xddtajOaquy2vcmF/cqk2IE4H7OP4qV
0XtXE4vyIoYpqbN+gQSlmS9C4pLTob4cCp/Mkps2UsGzTyLvelwZBbuGc3qck0cLOKO66SLKTLMQ
uYK/dxeJwthtxz8OajTOtrBiWIlmldO35dTrsgdsYiCnkxPpwTQObAqLXINTgKEzRLNZThJBymqe
jbHUR4EPjZ6K2nbe4g1hS7fxH0nHcuaqKHW4/NLlZEteDpsGV544ZgfgUySeMbrMfoeCn7pB4OFh
zsapKprjKNG07cJm6f60yWI4+WBp8foGFQpFNUfy4nW9Wvd0RCBEYABF1q9Vr35bWkzlrQ56ZwYG
iaPpCP2ZU4w22Oppki0OCMeK1/vOkW2yd/vRSrjkx/XJzAiVj6Zb6pHtGSPzEdjP41dVMcIZh4Se
UxTpYAGLAHhG12A7431fliQ7lXETRrckmxZv3RT3eVaGw4AFmkjkZ6vHxMwZyrCLhz28zm5NNd2U
LR6dLDJW9YuRb2MAFdyh6ZQHvPyjjpBMT35HSn4wOy3+/DghqHFR/vQn6gtNSL2X0JRSRYgfjyt3
9ZDxXHIc9mtSOAS3twnpsUWFAbpWZfMxao4ZHAA+Y7ZBCvJijbF5yKti/Zra0fCWr+U0X/SwLH95
LgtvT3xiVH6bre7Go81sbF1yp5xxzc9GwE8vk9Oc4knNGLSpqyIk3SHt9cDWa9sfbYvXk+SXCgPb
ZM/mcx1Lzh3VCudHk19VnzXJTGRIhLRoOks5xZQqmXqz8jtri1e3/Sk25fN+jYqiQT0wkqh7e4g3
N6tHg3Gmpwht+gNwULUfNo4GJy0mR85HZDLAVEQYs6s/kzw5jlx82g2tt8a3S/ETUjHyKyIrTM17
KgK7Ierda4IkDcIVwmWsdTncxXmov/VaI/LZurXmnHbpqp2imn2ljMLytjZx/hXgG/pmuFXvw5II
93XJB9V8VyvT94EqaqSXTti7znmTQ9X/RLhMn53bxLN4DmfIalCAsXqdC1oj6408zmCZHbELeDSQ
c14rdCwy+pNAZPkQuCc+5w9SoW7Hbnroev+bfbfOxBD97Rp3fa+SWO7bmBCDMNIXeR05rcHBOb/O
BKVo1/9TxP4mbv7XwKuU1x0pwWKynC5b8HD9sMLOI+3DpZAe84MPZlhZcn4HlkCAvkVAsEdX6uDh
f8X9mk8T6x8LekeXZNFX9gJRVKmHRHnOTzYz+lVjJRhPCX2TPxB+rdf2FVW//NdY6n9CUnEVwYiQ
TEHwrofF+/9GUrtkCXgyr8otPm0KXHpBJRlJ69JGVvxf/6h/0ggshvAucEjQ+9jR/mkTC1aP/GJ0
rzvHKuu7gmsw84kL+R9S3vwUKBEy3K5iFhQ1/wDvJYa7uRcVqYN+NF1YgrpbhC3ef/NT/iG3jInh
CpOEBZ3hHKLR/WcynSzmyXdnNL+Jtpr8MNXcOoQx+8QORrLe7svZj+91ZLNT1MVovcRceN/Y7Bl9
/utP9f/1BTo2jl1Un9RjRf8gqRcqsRzL4gtkUFapniMqCmwiRbrR+ne64v8rrxAH/4cP/T9rgzdK
6X5P/1F1df0X/k10RdXev3DHcYYTAccbdLUl/pujNXH/dWVa+AM+ewmeV76af9cFu/G/AjbB60vH
P+BVYbr+XRec/Oua7wb7D7nrwv2E4f9EcnX96f+BUuPd5vFEYwKxhtENgvqf0p1AdWgb+vBErrtn
MqL2SwsQJnMj9d/Qni4GvX/8MH4I0Z5xAP1JLNh/on8g5fFPxvhj1sKMy610jWsOlruQWdSaqeVs
S6hvUI27hRcndtjvGsvCy4TaQd9oEg1IzSlyTYA99OnTBp7w6tsjvTFVvgR/bO1Pb+umh+bFxBt2
k25KiNUS3SAlLU9kBR+itm2J0B/8BsHyovClR76IFCZ6dkMcLQziR7WRJUYH50DHyRiK4k30THY0
OfMd7jxWyBms0HeObb/owzZujAJTMKMWW1mVulNTtIbgH0IgGACHEkEtKEJ+6/OX+d0Kj/I0axoW
m6Cpzfrib0w+PnjO+LOZO/1VDjidyOYf4jMAxUx8grGdWwDqcIJM8ovfztysWIPqsD2sczB7tG5v
QmXkuFbRrhcLCNQKk6DZC6OWDFBf+X+GRSTvoxsohhukwHTI2p4h5sUtAsI4Bt89mgg/LcrRSLEL
DEPxLgr0EzvhWr6b+sVEZpmsSnLxqrFbXgHwADqxHITPE4jQSpybD/5T5sX0Im1X/oKERUyxNkCJ
k/EiqpobrCe73g74K9HmRK0MsBVt7eUAUhBFa9BlvU3Zl6WiDcOPh1lx1yM1azKt2v6hL1Fr7Jxo
AtD3F5xxWHsmi4TdkPKcsB6QnK+MTVsq0Dv/HT2ffbScIuPs7FgOmLQcFuweUoXBPh6LNIyr6s5g
Wy0elmii9URVuQVVXNjB323q82mHrUN9ymm03wJ7GH9sUF96p7thhapv5KioSl7Vd4R0BtFgoxOT
NXKjBnjypb7EKg+D85YjfGV0cQSEiYnd73WpHEp+yMQ8Sdeh+nkOWAKySbvbl4GFo7BMAagwhuJp
urSwJJg2F9OnQ1h1zn5bE9Oe+DXpxCC5EEi9XFZCloa8opFUlKF93rZZ/pGOvCp5nRzUpM0TkRxm
gU6fwPcFNb1VDAuFDGKNF0p4au8B69VYZYPFyB7GqnpjxnBbQDareg3XsI73+VKSjoZrMQZnGQSa
+kHgc06LsubnIiZtcMfm9PuSsuTb4Y86XNjzAj1UTRoGjhruTNSu9LIDWB465OesKdQLaXphBnq/
5YjSAtFHTVgN4/sj8rGQlw1X5Z+oIgRpTzwRLy5+o5jfsrGZdnW/MMXW61TZ6VAhWNpN0gAj4u1J
un21tmuZzV6rP72l2d7HFbEIy/ssWBq3KeaVd21ABV3qEiyJiLi/Pdmtd1Es198QBiuWyYbIHKaQ
aFjQuYOpsZ9u4NEoiwzVQNzruDtDqe5DEWG/NLFNyBncGNuaDn2OjQHue0lbwieQBXjbO66SDYB8
xOGQ+ty+ZAckGpwKbdBHLnt97qUfNNDAdnRjmyF+rduB4HJiYmKMvlPg3BaW71+AAOfnpPXnmLDB
nFKvHB8CGvUusF5w/WjC7YsKvGgdCTzCz2GWezteRUNBhSv/yjUZhjPGAZcaa9Rxbzk1w7x+W1d2
WbJqABToyPyYCDGshyJ02RhIN+zNgZNzhUrliVyzsGyWV34sn6lVmX7ILDsWR2x5RJKEdlI2ae9i
wsQ6pafHguPGellEz/7fjwVtzuDaHdSCbqKHxEkqk07gn4qknJYeFxHl6jHo2g2HyGA2RtvB8eOs
zUsqYZVQIHkAQpy3mw16zCKhoi6ztyFMsqQOyhecCeBatRzmz0SgWNvZg4V5F8uBHwHiDMT0rDIY
7oTAnGn7Nc/1HDbxshdt7zRpO0oy5jadgOeqWXLNFNXgNOcQSaGVCncJPkyd585+9lR110Yr7yBw
d3Ws9ODbh7FckubsDuGwpCgSzJ94kf0P0gaoUbKEZzWcye0SEtWmWkO42RAWhxLjcUge21IntLL1
Qp4Jy1URxYtJ0+/k6A70P86leazCRjenFnfqq2/gbnekgyXvEZGfJFhXXiBT9n0cCF6+cnDL2ASo
cZg8qK5ceDJ2ol/6LuMzbZ9i+IyCUsWI3UHIiujrAfsl1sc1EB81QcNvMAm0Z8wwgePO69flodgq
WpBqO3d/m7KgF77BCBIekxkZ5q6qxPLtB9BUOzzhYEzWrNozY3bjXcqiHJKbju8uyfoVHICow7W4
nSHwoHkJLQAoHjBC7Nap8ek2JNeeLaYvmj1mOo4r4zu4rmMV+zDWBsaPiNqQpKDQGkBu857S5EyS
i6N3pmrJgYM9Im0IPZ6XBgNU0UXjGSTUTLn2E8bNmSetL7jkutWub1e2RayIaiXfbsy3HAUHxz6p
8nMXPnp9Aogmfd2+F8DLv/tudJcbOmalOulhjHEvWs3YYawoONYsjdmGl8cu93FP85295WAwAmM/
7O4aFtRceIJ+rr4Muyh1m5wIcq/Irc9i7WYAK523cdpoOWxwGhP5eFwN036b3PjTcEDXe4O//SFg
MrJpnetKzK3AweE+clXIJyOr/DsMS+z/SWD0ya+nhO+vUePPsDN0szaJJA8S/IWBh/70APhBw/Uf
DWmXIHOm6EnoNRoW1JOuoj513QCmY0a5vSxIVb0ZZyf+XIjG5l5OmulYSa+lyNaPLo1Xlzebb1U4
o3RVTTy0ZvuyOnd76Sl93Nv98Emk0o2wprtZuuDMC/QlQtU+nt47dBHvcnb0PoqATOV0EegcUlhV
ca4boqWQc1MLSBOnjxmXC3g9xgl8L4bkcx3780WFJQ0mWKb4f+fWsb8C7O5wCJy2gknEJRQBGy/e
GzbPjAjy+tsEg6HNkGJzHWCUdE1jkU8J6rLHcrOA4nE18xpZKrillCpoTmLquZTDyqY118zkInDY
hy/eFp1alfyol5V5KneivbJ7j6689sEaIjt1ivnQINn5QUUXS6CN82698jDEJoWxKA7DRO4o9Iu1
wweD4Sfs8OQQrJfvoAw458bODZ9wpNe/AOfA5kOehdQJNbUhEzXK7A5IwRaLutBK8wzHUJRuUjqf
eUwkVDUMNDuaPBlOOKaL/Np58R63HYe6tc8JCRkgMUl77fvtwMM17oIQL6pLVsgBxhU3k46ckRha
As2LxH1tLVx2sqtLpNQkDbxptyr3axSdMWotK0l/DIgkFNj+F9bZ9n70i/KEIXyJ0mj6P18t9y1a
mzW/izR1PZ4C1SJ+2YHUtjx1Z0SBeSlZZfM7LIBj5w0eOrLIz7jaDydyWccc3iYWSX4fAAeldosL
uO2jNK+wuOzcpVYnlcfWsYa3ydi3+ZDK2RwiOXSPpp6tU1+UBzk1P6zWfCRzNf4cVVHfqMUD0SYr
OC3L8akyszcxCdYLpu+I4Nw+qg7TBJciSMY9jdHAzxrIo3glXo0XrR5J2O+odxxk6/7CfzXDyZZq
vlNxad3Z9Vg/e8a7HQdl+INRe1EKnIkzFIeeGn/lujmTW9U+Gra95IAqpT+T1GYdB78mP6swmYKy
zrwZmAUUdL9Jc4+EggfKMJusCwevZ+RwmkqqMEwbfFfKpgIZ0v9JS+eDAb6kocxxtxO7yXKUBE0c
dNHx0VMMQx+RWWyqriL1stpt8wh8xHRXUzOtvCo/zRaHgHLG4TvAeXfnT25x6O18ySTA7wgjzQix
Tjmn6RhP+6Vf5GEu2oJCnO7Z5giu0zzqKPBgPdCnnjBf0jk/p05yvhRWRO+jd7QN7v9yYhi1JZN7
Zcr5OHYcD5VAC4bgmEZQ8wAjifG9jvwbHCxPZTI9OhXyLThbJHRe59yHW2sRD+scObhfvaS8dMX0
V5bN3mj6x5qNcsSSMpWjtVQIkVRDiu32XPNarZMlb5yo4d0Mtz3+tPdkdM+9Z35jcvncHEkJsqiJ
pd1Q7O2wnLAUEBkCMx8xqIzBt6d1nG5rvO7bYJOE7ebxHQk/DQocrWnZJnGk2a7LR9RIYFDw+92M
D4JoOY2TBAsfmgLdEKAAIXnLdOeeh3DrDrrpkRjo+rD47a8Wg9J5CYmgba6E/Gi8bT9N850jqRjq
CgRB7YwMHIdD4R/LBY+IZZlPf9OvpScmTPL19MCR9CGi5TlUzrymhaikzLay89QuD/LiLulqYltk
oC4t4+iOQJMh3Yx/LYzVz2NX/1RD9AO8ns7Jlc+KNUXu1djmmEXCH2Pc0LHjVoxanAU8b577ZQIU
ZPsZBe8xSq5QKoyWLfmsa16vpLRfPQl1tLpY7aPVb24sR88fACF/yyiZYJC7Hst7Z/9mdLjl3cmR
DhTvsUU0W7L86ENSZ8hou+3Y+WQQHKymX24mN6ARE38xy9hSvEa+Mj/9qHij+oDtacy9U+xWmohC
K/mtvBqRpl1Wyt1Fy9KcGxmxNLcO3Iiqw4jfq5tfW5ncXvW/O+Eh7FnQTHGZCFoMJomkzzqrwb+Q
ZUqJSRv/YOArSDyc0mnoFbG+hFO0TnTkzZTEb/t3hORgCi79M+Ub1gWT0RdGG4oNa/4nNGr2nlrk
HpV+/2bqlnmVT8DG3RTkzrvriOgFe8ZlBMlfvSjcN8pamR2Yk26wJM0HA6SeeV6OCdaeif9b6JYL
UFDIiEhvEn3XNEjEEe/tWyk17M940w3hTZ+07/m6LrdFFP6ZCRcbbf2XULbtZhzmh9jVMB6zTpIb
y3Iei9BUd+O2iDRU64F94TD58cnpW0EocR1hgNrKe7fwjtOYUGpoSHWeRBw/MG/Tcxcx2laz9eZ2
/FKhbqY9VWWCYbJ52qLC5yqq/TeP4YxhryG63H6GDXk0W3+ZJotPsh+pbssnqqp7STynW30XRt/S
GFkcXXuGl3WHQWSB3ljHC2rGEfhgG0ZsQ3TkenK8VmWS+CKYhUHfrl7jZZ1xXgmdEHvmNYf51cqJ
6kjaRp5antOg7h3osyTRH25E+58MKfpeC/adoFfLWXg00KXLVBg4PLaWLDFj8tA2dnfbCt2+VUNR
fBRi2bLWlfU7T5N6UzIaaS1E49h5qeok/YGwRvem3NLFH2jSJXCFtFogsPut2t7QY7XLYZv76rFm
dxEcPKP92Ijlr9NCLyc0KaCcnulmZcgPSWYeveLe8+bPwRD9rB3rbugoM3XJCnobRPCotFf/4gG+
beLeek66sLgdwjWCo0UKUvaN+XIJU+oTqVm78urRF4DFEiPf0mFUR8YZb/TGrp79VavQP+vG4fWd
H7yVNTQ2FJQiy3s3dh3hInbNTlSJ5PxHJVya+S1Zce2zRYR0AybDe0B7ezyH1c3YL7dLM9/Vpvg5
ky61M3n7odUADxJOsEvtZz51P9bF3Fa1evU7p//h+zJ4C1dfZMpuX51mfEbySqY5SQBEYC/fow7L
u0CAlOWu3qmQpMy2VF8it+eLBd7iWG6ah8NFO/5bbc3HxfWDY0AoeIvoJG2cgKdV9m26SZdK3Rrv
u1ax9ZIYcW+1bZjFQEwk5E/BYdQuX8tCZG0at7331EE0rDwkRPW5VntZArtIHY89Q7h1m4kyf2fm
rqHxy0dPj/XOVeLVppOHsdamTm6u78jCvUyxOllUteBukEO65AX/QjXf50p/tKP1BUpLo6ecLDwN
jGtdLsrMagkA2MK45JZbOgKHxvEQqvqOyrcMcWzH7jyANli6m/d+I6ZnGSOPy2YkyFnJJrVb8vi7
1kTVJZ3MYepLgR+8Fbyaetv1oDNAeE5y2OhIuWUP/c21iftCWh/cd10aSH40v43v3tr87B1cGQlz
jv0w+0jE8g45JvBDiRRsANSh9uC+S8btGChzYxLKCECnWpSN9inp+v5AlfT1OJgKcaPx6ZAVAFeG
RpwB67mOCIvJNLLj4kZXxjwVjXdeaiEW9LGkOQTe+hWFoz5YGD4y/HP3+UT11uzPZzdYn518zpEE
T0OUOfDKhKmcWnIb9gYX8hPoXodyPUDrNrH0l2L8oV2FHGeZCISaotE64YeI9mSf5ikHAyG1mAfc
Q9SzMA1zcf3rd2YvKPlqC9fPFicPngfDAbWKmZJWhFMnVMUmi8vCJhJjMz0q2fJ2DJaf9aazZV2P
9LdlvRduXwlLSipn4ItdNQG/kfdF4luL6Jxfir9+AL68W6EV9hwIdP8WAROWBunKNPA6cGC3AX8t
S199bKPTdfupNVxXK89ZpafxZCnEQLm7iJ3vSpWNdkCZYtfaSNSKy1Cgb0yE+ba77UzHUdor/7gl
M6ET43AX1IX1YrQ5OXr6tfjLn96mbDPnJL2ujZxKWwus5zoKKJXvZG9k/jwF8RPsRky3jDNem2dR
65Cnr9HbDuqDaCFQNYugMp4TH+i9SG5inbAqzT74R450NA0rRRKOZDexrTxFh71kpRv+TogUukHm
+N3XwwHdSpP6yL7OKqGItGmIcnHorEUc+pz0zXEh08sk4nNFDbvT83DKWRl/b2ju9m11vbed+lFF
kzxY22BI6ohe2rE6T9V2qQeC/PTQuekiHSomASstMSLNLcruWQdIlBrmQX/wQebrNw4H8LoCZ1K4
bXusPQ8tF3CzsWiuxKft+sEC3o41Mt+mOkIPIhIHOKAfa5A7dPZ9WjTIWePeLCxmnblJXOFdatUy
AHTTd57MtDmiZ3wj+O166BXLdFsuPmDoVn6wpdl7gluWXbltt62WbwVESpYsIidkT8SPbT3oOwTx
j5PW2F0AZhJSinb89uJgSFlj7AwfDLDBz37ablQQOfcyJ8y5ahz1kJN56I05b/HY92kJgV4o7nLq
oZ9szlQxhj+ACR9KKdgSy5XygdgJfuWR/a2q7lQFK9ZU+2HDs7PbzPBr7F0bRRf0QqDUqzeg8y6S
9jVCiXSeFmSfHKE2FEV/rCbakXVSv+GHYMlnY0q0KPdLMZ+Lq0vPS3r9Ei0DUBX02w65ARKLRJ42
7gcSW2gOFC6aFoeq2mTM5TOLBD0lg3FOTrHJwzR6j+Pixzex0uNDNDgXRJfNSxv4/V85eS39VW1F
poyoKZUee3bDOgAiDX9zPXeEThHGkdr91h76IZLpKKsHX+n50I+2l6GyYoBBP0tdKaz3DIoejA9W
zkB1cOvkb2yTJR7RQR2scXGv7ckBNk2SfQt/gnalpAPbITWfwA5nPzrwFLmF4sSQMXOJqnU8Ak7+
ojZc77UZTYa3tsySWP/dUKbchquryOEgYCVdm/mjHcZBp0QTtIdpVmhXEQ4fgQkIYN/IroyaLy+k
oXrTpySZPtcanHsMpfw1apsgGitmi9kHg7tYgE0xdtYu9+y9wKyA6MyEuP0LugR2Yq63V1aIZQHR
5RMbC2bNwKIjLbVQRCHfCcWQgUSy63Glf2627TXI+7afFI6bVKtx+6mRvZiUhFc0VioBmkuaoXvz
Q3bufLDHPwYXz0vl2syGQOf4LjzGP81qBcFt9Hli2eUp2oZDTuXUddKvoe3oPtFP3H+K1tWpPpZO
+7OPuyStOvF7q72tyOxonaud7696yBKoojINZ7mnj6y7Q8aP2WccuJknJPNXbSVi87oztz63Zrah
IE+nYGq+XRO/VSQIp33uxTucen+pGua1Wr3UE7JOTTi3z+7CEtiSD3sSaIr2hZHzxRdoiJZom/+2
pgqOkwDmwwg5PyGymTM8Xvp+9S0ftTuZOuvc0jQZ5cVhCorutWMLQbZKAxdllSi/joXj7Pthg8Jd
rfAemYtzQhYSHBdScs5OG6Noig0r2oYuC4SV2PPDgq/k51BL/53Avi+hy9849R5r5STUVqI+62Rx
mux8pb2wHG58MLKb9SpZan2VDbn+E+b9p00w5MEu4p+esZDrR2v7XMi8+Mgd8Qw9+BAU1SOBlyHx
g5vKmtrM+6Aaf0ES8kXiwOp672FZKcIpljFGZ5a7r33nvQK8SfrR8z/G5EzpRh7DkbVxV47xb1Eh
Ch9DIEyARIizFd/xsuIPXgP0HW0U1neOhvVzhAHFGdVH2K209jruZ1s76sseBmooFbF+5047v+My
r3l5e4aJcuOP6+EYhh2rUyJui9irL7KtyleC6k+yqp4mWMBsEgjnu8K1joapgfHXvyZj8oIigVUb
xpDQuu8WtJfIyW82lE1Ezx9qBRLa2gefcB+1zd4PXE6AiUjeD9HqXexQNfvV1hdrBL+TfEZnBr/z
IsOHsZ3qdJ6sedyNfbn+0jPi4iDSyZEQjHnfjsjacL2B0W5+mNbTYHO4F9EhyKebkUiwnVd53+u1
K9VxIQNG/1CVPlNbET+xydN2ujCweTIUh5Xn5MbprSMW/HMfqZuxLvo8xf03XBIEiVWqhuVZ1eQw
2XN5LlDTEvjeGAj71X/ECneDzf5UDdV4issrVWO89bLqFlOawZFeqxqci05ZLNCW9zSuMUqnRevt
o4GQvvdLgnQhtHZBMXn33lp/tozUsAv61zW9+WCjEf2rSWMuWGjlzJs2xBc7Gr0zYUk/cGDRemhV
lwpR2NvaOFWWd3aX4TUzDEGDTfDulAAooLyYDnUUinevGMQdMKJ+6gbUbRws16o8uJXg2PF6P/F3
VX8R+jgXMY3BwRN4d9Iplt1nPJdWvMO4ziATwhV2+8JFgJfGxHazpgyMJWOk4QbybVx2hJbmaJ2N
PX3ZDpVZ7JHXHb60wCdFncOk42PczZ07HXlD18u29c09SvPqjtsYWE76PkMRQZhR2QEm4gLwv4OB
0wvQ4bfL7paVCLnu6eq1ChLvreh5HgcKVqPc8Y71WkSPqySNlrYv6X96U0m5ULRF7Z9E9ssJmg0E
h+acovNDmSo8VOkYF1HWd/7t4K/WzVx2f2YT0PPkIc9T1Fht1NYRiFy240/jVq8UhULCNzS8EqZy
ggjk9sQKxynctj8JDKsZXwlXbCqW/7zqhpcCbB8zrtW+EWb1bjQa+tJrS7FLCKW9kO7IECf8lbN/
qQgmB4YPxN1kMJExdyE72PmxmWGmGmuxD24T5e/9KpdfcrPq80rs/9vYrsvM24IZPWUhHqE8fP/J
6l1AGozkbZQlYlkElE4Vf0Q1ARQZqUDmmU+F42ZdQNPpvWKsdQYK1tN+Cbv3cfSBDZe8CtlTBXZz
v0crej18iG47lhVVd9LmP2djzasNfKEriv5k1gLk0ef5ydg1rCazm6T8K+y1jDnWwigt8vU+kMra
z2QIpa0nBxy0uf8K51RyAm+vHZraB1OQDQkOW3Iiet7tgoLXTq0+5ltqZsrm8fW8BZ1dB3tHShgX
ZMNDsYrDGNljNournD7nJntPylo+5pUqfqhw+pXn5J7SbEXC9p702PLO781s791aByfbEepIEh0P
JiJ3FNWLQ60S2ted3uQ6AbLa4mxz6DPJ9+a4orK+IduICUabCcf01N+N2hyaqWaxIfjpjK/V/0S/
CJax0YaFT2AEgK3zZ2Qk/pOoN1orK0JO7hzEKZewhv2RPpbEhTmKw7o80SjKk1s46iVqsOsZ4JEs
4Hbb96H1WSnnNGn7uypylZGX/CgWewLQw0MpbEHS6RZYw8e0Kkb1LbxiE23Ertmo4mcseYOYUJAC
B679s3YSnASWtcj32sKURo3ZzVBu7r3LG/rlJSERvoUT1+fG7SSfgGiPtnStW9kty7HQyCoZ+HCD
HxG59i8hTETWWbU4u511BqWyssKVaB/mGFm0SyFmYrbifjIoi1wIs2Buby0LWozci1jvY2X6L29W
VgqFvpzGsSGwHxfjwRsDdcN6vqQOWdQMZnDd4SwO0q23l9ppABQ5WKeMOpUtG0ypD5Pri4c4ivWf
yoXGCgTM0JTk14Ud9XZhDeqT4Lh8ZzA2vMZV6H1b5DbTkNqLt2Jp1ldQ+eqvcrFZ31ZjZFI8Z+sz
6pjgUtUSmYYylfiVc56d1qiqefvW+Kh4QF7i0jcVthHyGtDv4L+fE5sCPNESM61p5UGNAFzwQ9Wd
BbJaw0xXrItgDlYGLf/BgkyVaInJ8WkdnRpdQvndkaRxVUqIcF95NFF53uSkJJcDdZfXrGnLa767
wVG/l60Rp5pZbxcRDXNfaadK8w31kj8/W+0c3UVuPe8X0IgsKvEmE9TiDTlypXWDUN/iekfscLU3
TkAYLP+07hXqhOcE5c4LAYYQrtaGIhnwdeUuMA66pdyf71e1CjrIGWd+ibyskGC5Nn4Jd3HrB8sp
N957BBA3DDfGZrRboT8JaOe6avsuZ+MUlr7Yvg7eQ0Mazs6bGo/dQdQXcgTKtBQcH6klG/Rci6Dx
fhduBn6wdhtBnfg8/Jxkz8oVr0mIPcmuIjIVka9gTehMNhcjxeXOSloCRGgnDgF7Oom04wVtAl4l
T3pMr6H8bIgPfBC9s76Q7A6DNBfJreX11T6s0E3VeBj/OFjobkhUIbxSK6ztiiCAnfDdj2RwAaLH
DqzYLV5tIjvuphw0olA0REUrdZlUy15b/6zNIcNAdT6/j6Gt1l6H21oygF/FGFAPRIsTXkIdWaxX
fXZ78uLdVr6xsk27+RodvvklV/cUXgblQx+CRV6qaXsQ+f9m78yWG0fSLP0qZXU9CIPDsXnbdF+Q
4CJKpKhdihuYVuz7jqefD5HZVZFRPZnTNrdtVTdhGRIZJOBwP/8530lu4yipDgbKEJYxO0e0M68x
EXlTDW7Z9TWblCZenonrqLgFmBVgLUuIZ0T2WLHHmN1hr1UFlZx248LlB96AlZfjlEDLJVDekZO3
WtOTaBxrLUy/NyVOE/y22Fs4sj0ygmh2vj67Xz6cASxABea8lUtfdsEVngSvIScfRBRiBVeNG97H
cCVXuWKisl4C09ai91iEZHzU7mlSzEf60rpkzJrtOySzGF+HM3pR2Olb9p7sAbGZEJaco2xtVYX/
NKqR/dUwyoTjMg60e81vxkOcESvGS8QNVsXRWce5tKunLnutyN8/2XalPUGUgDdpK9LJzHvjE+m6
aFkrdPWIhrvkSev+FLaBQLNIfU7CZPRFiEaGryPyB3lo3FQ8YVIPb2nFMlfwpodyLdAPP5A460uI
GPZ1OqqPXG8eogjzgwjFZ0ISeT/ggvOqnlxNq9f2KhbNo1PQecmgzLNxlZVbwUQL24dM3gbGmBXD
JjRfect59LLt4qsJ08fjwtWJiYQ3HFTtbPIst/kITHVXIptfzBlw+zoKsWEjJTnBRy39/nvXNR9S
tOocwcPFR9jDDdXx7jEkyzc9YW16FqZdl7fPbM4cWgUq7bsKRceDL/P6Ot9nwLGutJy2bdpH7st8
qRYy/GCfNzNnFNmQGu/6mAWt4SKVhC2ndWKSwImt+C3x9fRAJOZlzuRXxoPrAvhcucJctWz5gLWr
7rpM4uKyHKyDO2J6I5F8MSwt1hHlBRhlQxh81inKp+rJmaxLTbIn7MZD0U+IGJMkdyBDTHLYjn3y
4iWz5JphJOdAqFtXHEYnua6TCcUEKRkhAPjIwRoEc0+Wrb2lGEyoMrmayN2vxjG7ncbwLg/n0WuJ
YOlpC0AEggo3MpwQCqHYJiz5t2E+J1F3Ir52zTM9/0ga4b+wsOCfafQxvh2QTC/ioCxvrDLhHRsZ
gQ70dsoxlEvy0hCyRUgiNuqccXTEVDRFvnFZJymPHXQ1bZgPSQ7yPUu5K1a6Y+WPnSWDeVWnWvjA
biGljLH+agor3Np+pukrW09lTBLXQOKtHGO6jpyi8Qr0q2dMO/m1PYbCXOlDXVN7i/w5r7rIgLPr
axx6ucl169hWqt4Y7PROg8yT+8qAy02i2mL9zQDDse0k0bDBddmiKGjVZRTSvYg/VSueZekWq8qi
ETMcOZmUnCHiuTy3JWj2MNjMVbduyg5LYCnH6VjqmXUIiPGVR8zNY0FaUtCYZ4xFiBAxREurprs8
z0LNn1oEgDiK0JDpJ9qxqDK+ClK/f480iOXQe1MZvZXo8zNPj75khZ9T5o5fpZZG2UXE6YIzXT/r
/dkKnZbApS/Lh0pV403M4ml9lyAj7tQQtQ/tCInfC/pwltssMfge+skBiuCKvq42Q5HmN01vdpon
Sj/PP0DZh/SE1YkdXUa9blITnkR6fxEl+CC2eitm/yJvStjSqqBygGfu3E9YssapvZrrAjxnHY+O
Wlo22syz8XbmW+0HviRIlSqOeWMKOCxtYhsX/ZjVLVnbPs+PcswRwdIfoZ+xFqH7iDHM/kDr13jU
V2bBV0Lzxj2WQUYaYTvb2VqFSdN+ZjyZeF5qjN2Qw/QkpJ64nwUip21kW3sqDNero95yLylci8OV
1rtO/x0atZ4fyyRN72A9d3dUhTDmd2seszxrGPJ7JqducWlTWDFtsLcb8j6sR2vyMEe4M/MsuCnr
KWBitAf3ItQNEkXLmQKV3vZkCBqPbzHgtoAHnVue4YrC2uZGXkb7yA0S4wM2hfWIFTPlIZgvHsnE
F3oB6xp/p1ejAeoLcmSiCHY0ObXIAMDhegw6GBRYe6JjEnCk4R2b2QfYxOroNCLUMbtq5gDJgaTn
ZReyK0xjfJG4KtzkXOiIo9yms7T3ydBGXHL05swYYakGOqi6/qEYJDgpppJS9y3fOYfNycImtp0i
PEr7SC+DdmVj+tP3WVg705biFsJao0j06nqsMvFk6bQe0Lgau82uKDIMBlhZUm1npuWUrrmIVLys
FI27S/U2g+7CXTYQnhal7mVULTaal0fUmK5Vl3U4kiLi8h6AiDb6KmuCiR4hWGxbsIsH+z4u4gqZ
VMjoKi07IqAWl4EBELmk2oRJ04wfHG4/wAqCyt1lNJtg+wFcCvs6Z4CgXafRPDV7ZdCMtBmYl5Ys
NkXl7qqB1r49htcRMFAVyibeD9JwSTIyhkRczAWjr7iq1FMriZSeAH/L4hJOTcWTGfehuSlysgGX
GEcHeA3ESth2s+F9nph1o9DFwsEdyFzLQBFIE3MnI/KGFyqxrWBnOjm22tnqNUGdiEUWlOMPzKAj
sfCgfpIzx+yXttR7eqzaOrjyk2CMLrA3zuMdG4CC3XjsuwtdKeozdm4OfnAvMDPb2jU43catxjPT
2PV8ZDG1vXHHxQu4x76g5qUtr4AMuG/l0AkBZgOin0dWVSu9pMAS94TlNQvAhTDi4fGKEW3N7pQI
SBlPdeohUwcvocLJjAGSqfgDl9lwA3irTL2+LJN5bYT4ek9xHJvTlc0BdWA5TYLvCCd5Rz4ZAvga
PLvz1btiNJ/cunYgLSiY7jdhFdI2nui1vmjaWDKvQ2IYnN6g68G55mnEpRlhqYLEaiGzpxdFbFbm
HRbFVttZjSOndV6VEDusQge2QUQEkgmNKGawYZ6Xhdcp7CfQQ1ZhdU+UqcjGQ2wxRhAMdjrdlhIn
H09Ypo9sDkfcu0g7jCGeJ5tmqYcS69uwhzXXpEeY+LhVrGm0oi1cL65F08H/uhszm8YoPNbKpfgm
aD4sW/UjKb2KCTlB3R7uP93y8iKoS3PwkKuHG8zRY72Jw0id+sBsxhMidUfYEJ4l3jyqX9zPfgB0
fim0uLnHys3wjM+SDYym2zo7hCDy1c3Qz2O6c2YLtyXsADbEfRTW4Q45KZk2NJl0/nqSFUcpLPjt
69i5HBEsezGhRiVPil2Hf8o91IGPqUxVrfVYskkK9qMObQeh3NHVJmxqx9z0JDb6vVUSKWUjLnhI
G3j4hzW0gY4LhEeuvY7benoJ8bhWwJ10SI62E/ftDjPy2G2tog7NQzzWgbntqVln96FZxNkNMgdI
HAyLPzmf4oLKO8oQoLWUIttIPZjfbYy7Ic/pkSG0STT+QWmqO5I5xUqZUmZanaaO/gV6xYMk2rZN
Yb+aFt24GxGnDSXoeCb6fclR+p2PaayYj1LhXUwyejedocAubGrWGduPyb3Ma80UeoLTGNQgh01q
RVF6HaVNNm2QvrvuiMkpdTAJjpxBcEsa8pYdOavq3xd4+P+k+f5uLAjb/ztHncKP6O2PFZU/fuK3
PJ9hfWOfAz1dKHOp51Ak/X7L8wnxbeF5GrruWj8ifYT2fs/zacL+BltdhxcpgT04pg2R8PdAn0bY
j+yfSaIKxK6FE/n/C6JOwo7/2cRnGRXqZPrI4P1EF2X/xInCWNqH+1rc0FfwvRFWQQ2ha/xFstQ2
lnDgzzxOiz4RBUhUStt0DdNe8n4/vVZT1WKqg6ha6WntrkAfVNtB56VjYjTkm3Ifec3C1s5K3tkn
vU8B9UG8u0NczV9LyglPhT4wWuvC7MKlkW7f/zgIGYBX0tD4VBzM9wwpn6JCcZbk2HiOOqP1iD4Y
Z0J15guTO5dJXnEK8fYxAKKLvbH6z4kRMm7xQLLpRUt1/eAZTgy+bruUfDBmxrG/ZfdFH5fmRvaa
NFp/jS3r3BtV++lLP6lXdNa9uVbY7CJlNmg/TO7NEdZTzwnJL6oez4zDAbLuanPDqph/TC7xNBu8
7JrsVim9iY7pu7pyJuJVpqnCTTf5DgSMrA0+5yDhzCQBp0JlbwqPdHCrG3RasQWs27sM705C9CkL
tFS/Y9osQ+FipI3Av3myYzWrDjpEvhkMzojZfTg4o6sNz5ORYsUOhzjoyR0jGlzXSqpzz7TrndwF
kU6ty8yIAGAuXxs0tBGZpTMvdNeEqWQW7YRu0LTai/In+2ZmQ/LRsRxReT/xXCl9vAa4W5q+XcfD
ZH1v58pWuBpp5sA1YvCZCyJYNEqE0uF0nCNHMVTF2pYP+njoNAhXW1Hb/n72++aB3BPnxKGmfOtA
tqOi/grK74TEi8APnYtGtyURFT0ZRRO3B43UtE7YrudyYy/kqENRokeg5qmEBGbaddaGRBtZEsUL
F15eW1W1ajMJ/LhkDE6jSLnMoacYBSuZ6/wRUtWEgbKy2/tYtwYIlAgF+irSO/vLHV0yEXPap7wa
o6iRp2oIzco3MVasxEy34MpE7TVXECVCUCWJI58AqoT45QQdHqsOGtcnZkzoYlAqjQ+XccwMy6RZ
9nWORkyJk2fORC5U2rpXrtYT36wVPLdoqbpymDitZI+FdJ1qy5VLRq14jwEGXZs68Usvbjj+b52B
fo5VPWAf4m+31Qf2B6wZvePTJalh37PxrKQdMnxN8m6LoQlo0k3TDhPrAovSVDafSe1iqdPbcHhh
rvED76iNhxJo0QyaAujsyuW8w8lIS0W1AcMAyLHC5FvsnbalyAoF5nmqQ/ZoqRRMs4CZ8uFkSurV
xk2agLOPn+D91Oxo9L3ad4IbacXuO9cEBtiy8dFqRbqwQCiAQI1iRDS91aFGl2hrIGRuY7KzoAM7
wkUrLp/sJZl17Y7Aa+JienLN61kAh+MWlam7nBdnY6cKrhnmE8Fwk/URcNcosomotmlNenIyZfsY
gzN8aPLccC5amlmsFSsYBsDG0WCrjgNThhzVnsagUW8+c5vxD2TXiEabXHXTvkVhw1ZXmFSQSr03
4rPej8OHI5t6XJO1wvAbot8mNLNo2pkET/SswwYNnmWs5MeIhvwuUuiQtR+SRy6Ye8VrSEZQYEp4
VYJqGcCL28qSIbXZiyg+40LZVJPdnH1OLPYKdSCsNoL5wrxn7Fjf0pXgEs0E4QRPTcESYGITRBsq
3BjZzlBlRq+jbzDZ1C2InI1OJLO71s0JG6sCXuFg9vRt5AEZdSEIpqguNsZQ0cZJVNcxDjTlWeVF
RbvojAgWSap+Wo4znqDR4rlLXUOuB0Mx9hhNjOpwMpcbiXF4cEVCOiJziU5uQ6vVW7RxQ6+0e0PW
wXsLYo5to+uG7soeVX/JBK71N0Ugh2f2cNDvYObSdojZy09QkDUOIENGFvWpSSyy3bpNC5XVFawD
bOLZk0ZYah7zGucTgDyB1pwqKwu+FyPH6U+3Fnn2hag4j2+Fj20d/GxVMa5LBZa2W8Vx2L1BI6K5
c42lPJ2mVUjoCatEWurDndKYxJ2IS4qea8vxKRrMs8YgaG75Yd5T0gNimebFqik0uevqKR6u+ZyF
dpG5WsFQU7d7IHCS3+/voc4m3SXjQ3OZcJh4ZhxsefDQvmItKbN9y7we+GfT9hpSUeFYk4OpSOLk
hLWT59E60zrBmTVoNZ8Viel38zAofWoiaoehrT7Suh43LM5BXN2WlTlID6iLMVMobRXmzm8kjp5B
VrQCxXgjWfww8ESHgNOyvbdSw3TOWgtJjDCQUfAM5UHbPWciTIqdnhum3NGOlACDwdfOHVWxS1/b
RdzB98vyoTJvGUEX5j5P6s650NJMCbIKUyJiFAXB2XZqbOaLZOItP/XKgsaE97lvjfa+JNBmHAlN
jtnRskpySGNmQrTiniyc8Kps+EJ3fl9m/oOeGHPvKd3syR7HVpHx7snhbBItG66ZeUl7E7ppFB5Z
f4fhs50Zbnt9EtBxCDRSXo3E5a1LvFMDwZYklAafkD3mt/CTtfYQhr79zoQnwElbwCclnpYCaW/n
JuzwbUjjzRKgKb/qqfLDV5MpXXc0CZYFV/AVHYPjZJ4x7il01YZrTCQV/b0Tsqy941IZ435T1iYt
gYy3g9k86PP0MVqoTeNY4oqIo+xEMyDbBXYp9EfXEw451tTZ2ndpGXbrOGtS0ysWJqYhgfr6Y8yO
w7eCvWWO9yh1+cuQVAwvfLSrTTSnEdVW4WImmMcvTqlLJphla8XV2WzNXJ+5kyHRwgvLr+skC7dG
Vxkg8wCarYRWcvjqB4wotg0DSWeGlvvMselgLC+wms6PeUJsZ9UJgxq3tqKLEBkOeQfDAG0wlnbM
BSPA2gANbUcK3KtrnVwXBknpOHtZyuFKiIYizsb5KKek34ctxVqOzkqSBH65BR8YbON2/Jg7bNv4
ug3iJkmYkgTvIO+N+VnBxKV8MmT0a5vxcz6E/suYYJfBtK+HZG4xe/Elp4aqV/5s8JAzJjaZWspk
P3DwqmMs2JtpYGxMx24nr6FTkgu61CUWmg6ZCFp2utWBSL0r337jMmnOI1wVFAWs/XFtdsdadnjR
Dc1oWK1wRoaym8+MCBKPla88VHZl7QRxqvfANK/ccAS/pWEOz2apXfs24ZKyqpJD7Ez1XW93BYxq
p9N0VjFqdt0m/GIw1nns5gqekxTjeYGKrFPLbJTja/qIxkhSZkRHHppBvy19rffgejgXVR0UZKry
7K70kZJ94VbHto3rizzlxDgvkmI8Bfo21NXAcsr2qS388jA1XDE0SNWcoFM9uhKtcTe2KtiIAgef
DEILJbzMN1VTV0Tx8+CZm7f2nKBrX0BEU9+pjcZxhCX9lReTf+NPDek5iRXPEvIcqvyBBKJOVgAf
DpyLL3Oysj2IXKgEyezxm6MaAbLodk6kT4+pP87VNlTmd4st7qrv7PECIFzA/p2Zw+C5Mze112qu
/dop3znLkce6oxrriG0wwyc5PDpjnb1MPbC9IenkAToVzdVZVXxUyuiZdLbFgSxoepGH6Z2qmMmE
A2/ca/2wJpkxMDKRmYLdGpkayrthwzCs8JCYZVh8iiK3442M7fqLmBCYX+Y9HvbLQnluMOj5qkkw
EI6mxJ9Zko72AL4kCbdd3H7Sitp5EIjxXSAC8QgRz3FiOZxxUsvTksS6sFqFZ6aVA36Mduq+4irs
g9/QS/9z1v+7WNoZ/uSs/7kgCtPX/KP5Gd/z46d+O+873wzD4b5C66PZakFT/ed5X36TtmFZum7o
huCYYYFe+v28by29nvwXfpDkO/wsemZ+P+5b+jfHkgoNTUKJosbH/O/we34U1vzzCE75ijJN2EKU
Adk6v+7XDiKsnM1IBQHEuZJN1dRYBrjIVp84WflV4zmQR0mdmk27Wfjgu9jU42yj0YoNLsNgPqCP
3Qa+gXFwbV+9zCymT9U4gjhlqXLTLa4AdjRBqfx7k0DLhUIbXucT8vxPnzrK1RQU+d+Q489FlLfN
v/99USV++WdYfBjwjNgkYaz7BUPERtStpIuI4MLg3SKIEtXXESUZTrRQjtOsugVwhk9LUwlWG6Lh
f/768o9Sxo/PkRydboAYMGCQ6b9IGZNZFRldCCA//TS+Ai2SHNshYkfcVviCfZ/UMnDk3j+UiUse
pEuwiAbaXWpjQ8iJ7QNOdNZSzXveZXM9c5y5Nsg074a6UrvSbeoLyR4B8Z7uXsAAJbkiXWrrCC3j
Je4YDR/NGgoDWPBk3lrwbw+/fdTZ3P/FP/VHtd0vnzUCCVtyxzJZcZGb/qDa5FBSeyep8OlESclG
LVanZtQX1vlcKnsbFvN4GlwFEgJcjtuvuxLLMTNqX65TV4VPqh/SVwc0cL3SR6mIUybBwDM5sDpL
84AAcMX9+bdDQ8O/XB/s5JWwYV9RtkVh6x/fM/XafSraHGBHV6UnIcbPlmjGRuMfuFFG0l/S9OUf
WCnvjNGc90426CuIf9bblPXZdc8MMMUhV2SeGMNq59cYx05RorpLE2rfAz0A7nsAfaHd0AhOLG8C
1fhgzrRTp7EaDlMku620c/3sTsU2Bnyw42ustviGbLIEjdyNGEzeaHuvjwIk61NCtOSrkEq7rUSW
HpxIdaTSSuNEAAT8TmFqcG2wJ8Eyai7LsXGuXVrSNgUc/juKRdRH4c8PxH/mx6KrcjjKef6oOant
dWJxMgQp0+SgURsfx/y5CTmqkGEvaAhNsvGAh9w+lRztjwXW8WuKrgC5+L18krXhX1liZgKmkltG
mc3Jb6MByKmTlVu2EMOdlFoM7lDzLyq2o1hM+WUrp5+Go+NoV2iApC6aOTqNcXPdp2rLE36mpwCT
TKe/GGUVwhgG6+rFozZyPNKMJXem9BucTpxcxry3d+NogR8Z3fgYQGr07B6nka8oxB1AI02rCt7C
yk3KJ3fSFM70vj1XTkMBtt4Bjazg1Y/ZX/Xs/KDx/XxLLLqsY1NhSY0buq79y/Kz2J3Gwppoi3d7
skn2CBvcIm8Kj5FWta9uNPT91ArN0yg7vh70pD5OtvPUasT9PFDDNSj8SrOFJ6AseUSp8K3gotkz
CFc7w8lICShHXP3FXbG02Pzyrm2UV5ByABxMXf7KZnR76TgFuVwwGroXl4QOFJM6FvVJ7fGHPThZ
1H8KrEq7NBByoxN48RRj55c/fyPL6/z6PqiuRvWmqkjYv66d8G+LcHbYwvZjX92zLw282KkigqGT
2Bp1Zd+bpWg3f/6i/7KMCZ2HhcMmVhemIFn6S8ePLmyM992A0X8yQhg+HFCeQToG7/hESLfbWZAP
Oyue84ckwZzi6xYBKNKCnf9Cxb1JuFKZLxXejitNuTabU+Fe2tWITzwL579YwOxF3//jZyR4ui24
Ppyj6PK/dkbVg+PmlGoAv4ImS+jJuebNv4VTKaGSGc6CXXI9US9VGSVIh13b25d9aIBPH8G0r5sm
EmuoKq9IycXZilIqjjFvbuzaiHaaleIUNP36LZfaPkJrOPQ9o8TUyp/kVOlrU1Rw/Uh43tk4Fy7s
KtN3Tmo+1FowCPDu/rQz9Vx4flC6d2hSwHpwtq4aMWD4DVtnse7wBxAjNhy2RjN3Kkg5PxtLy1bm
rMaJs+Nc9d1TY8h+45NnOVsCIEANFgBLqW+7W1i44fdIOUBw0Ht2zNfrTaMCf5sEST2vAxcTAwhm
+66ZCh27XejvkgxilBXZ9Ubp4AmbKjRfrHCwwvWc8svnWNjPY4E8isUULhm91cNVrmkmtd52cwCs
Vp8tq2puWi3vPzAGCc47cwLeFp2FE10/H7Kwg8sQl4bjUaQMJXis5DG0jBvkw2FXGhKAg08GmvIh
azFnR2ctlsYhwCm7idn8XYxkQjdjAThmLAyCvRydD41dz8tkt99lUgXXWdnTdADPHTI6/FQdU49j
FXuIneZbU9ngpMiDLdMTUMBWLPsCBkcZ7XKOxavapYqH4WCzZyo8kZxPIp/TQl2+igD2VivbtavP
8QVSX3eawD+TMfXHq7h1L1w7wsvgW8+G7stLWYWPdkAqxqgVVpI+OqIGEZ7JCGzrQ96cUs0qrpDh
211izeot42mzy8F7FKs+LdqUcHNZ/OiFwD1QuMfWrR/mKfWPTdG6124/Y6VL8vTo9DnwD1HiB3D0
M2iP72ETjbdTDauCKTLSO9xjg3QNQHjc1jWXvLGj/wlLe0xtSiKLG9q43WvKRGBDsxd68KtJPLKN
Bs4RxPJSD5ILKWd3R70mDh83me6zinB3kJblLbTY5HKEXg8Xzn7CtgCCDtPKubbL6Yw7NjpouWvu
Mf7592nh7vyUCWrZtbC6exeacdl3OOnQ/HKuMNV4cZQPXrDM0PgOhztOzN/9ktouRanVuUc9uoKL
Vxx4zDnPVUIaH+GlwEGb+WQzIbPJLv2ctEmDFdkRuFcjjg46M1LjADSgwWkCysGOcV7XVfhZmC26
RJw50XZM8CWXvbj3QSusI2CZx05nd7qtjUK7ablhbgYxJ295ERxx8o0bpKTinb0YzRW9Wq4g13YP
0syMWwzzNQ75unsEYHUHncA8ACbQIdDJjKYbiwt5jgrakYwybL2ss6Z9yhdwytHfXwWL/pNGam1f
sPY80NdTQnUwime2qiHh6Xi6asgrszMmaxLvKDvFrjmknJbzJgqHrVU51MpjWMJPmKjQf2akb2+T
OI4+a6eW2Ejwnh+ZrYGCKczhAgEG80g3VW/aWL07Ve6u3drA4IyYSaGwsnciCaZLJwjaywiDzXVj
1NalY40Ecp35SUb2V8Edv43tZsejUW1xNmVrNOqzkXYQIdSoPJ/a1F2nHPOVwcAempWx1jGt7NnN
JM6jo0Ii7z0jJDZomOUfIWxV0huVlXqM3URFWCdpr4eqCN6nBFCXZLK3Kuk+gcKT9zMRZnI+tdX4
G1W2/l7FEx49tgKnMLSR5ptk0E4DEvTdUlnAslA20S5l78D+Wg/2/gwZWtoxlTRiEc+IFb1NXeCC
5Sjyo0apACpz6sablqjcB+xzIhX1nD3RpofvGu3rrfOn7i7sNBb+icFko7mvqjeHI4GKmpFGJU5M
B9RmoFkpgDHiaLbXuGVuH/oR53WQON0SAML5sopMED87Z0gZlhoYwl5Q8jtERnuoD8z59HgNCVHj
Dlju/bIsG3ouonGv+3qGWyEx4k1pCV9hqZfGtCESbIwPETTabYky2nqj1TH4aZmzfwxkG8R1HzdL
WHJ5pXiI7WMgodoQVuE2mFw3OGTVpFurrhO4VXmMDMZNHdk2E0rlAx3kHZ96cpfZGr87LE3aM+Yr
NuqT13GvbZqmdT19thYrcdxHuxKLx3kg3OVSh1dEO6ZG4uS4pevNtS4vYovFt8twaa2HUYxnfOFM
OCa/Dq0NfNS6BCeFnrMdmEYOJHnYo1wWEXOQtdvCumeDGO2GKI/w5bjuFc9x9ciLp9UtJsI4fvMR
zOTZtCuIzCabkYRdMOCHbYQznoYN4ZaU3YRZ+9Ezd2An04hTGUf1/sdbRUtibFa30W4yBnGPObTe
M6wQJzj39V7UAW1rOj+mBA9jDm81PveWR5XPU+ZKZHnDjHf510fjQNTYTKZbpoJAFV2jKB7AvROs
NQIyOEA7+vHcWnxaRHTs/paaJnEK50IjTh4I8zWuCi4NMYJxWeFf8QVxwoTLAN5gtGv85RfpeVrv
CQmpK8tqAo/EUvoCPZz30ScMuxy9Ll8USZwKDqRb3hqlghYrKLdz16qPuWCL0LzoGPrLNT3LfBsQ
3p0FbeLY1DiVTAH4OgskUDxdZ0ok1KZLmdJspnCo9zW4ueuCfSIhfaGykAenKi7TUZ+E51iaelRB
wUc3LhTMsoaQaRaOepzmKazWmPUFsFl8Vq/Q3fQnQVs8QAyBPL8tC7M/x0giX7OrxUdTFe7WMgL4
u6XiAg1H9L3sUNYLJbcLLXXO1UzVO3Bkb3DModgkdptuVaSFm6bHhRnq+Y1ez+YrACPjyGT1YtAA
vjZzk9/guw0PgTYPp7ALe+HRzinWiJf+vUyTetyYsfVeQJkAUsBp6kBfzLRXdZpcOzIub+AFmsdZ
6a2HGZefa2V9wIoUbUD7LCe1RmFnYiexdR3feRNNlbL6lEOxrwjBXYqWFgDHj9IPYEIejw8Aa7qK
r+gSZKdSUt4Nqi7/ysmbHykb0u/LMOxo9pptSmBtWlKjLa647gWkwLJVKRlMM6jmCeL/QMlllcCK
KPNpRwZ/j6qC9mw4ZQOdsZjTPRkmH0ssSexLSi+HtdMW4iJOiVyzaIqaT1tARlmVkG73+pg7l0yc
xk/TjRvPTCkDqCWeA1Ip4jY2a8MmIz2Ge9BtwdEEqGBjCJ4efcMkGRbcUSNyQ+g6YnBJKqGZdLFL
u/bWlDRJAIjZIv7Ub0Ehi3XrEMcIueKvy5GNFKq1dqMNE7t0N6p306zdhAOjMBVyltRsa9o00u94
LR70rWGN10Hbd5cQIgvsJvO4R0Vwv2PIN85Zq4q1PkDkjQM335h1Jhjv4uMmuxUcicH4J3vsmps8
rOKHXpNPZaGbe9ngfZE5XRy9XzyitmNm0cJSrSJ8vF46tdFe+c1jUFT2SzfSv9FAc/4g+An+eqbJ
YFAt+v1sD6RasAHsDK3cwkUxeWa27U0LhwtydkHoPBTS2RWkTfj25UeUWw/KmI5zS4dkwbDjf0VF
QGcf3PKV1bgnDi+0uw5mumEn+pCz7YyAP+hJP67ykRObFPUbA8Bbt7PejUQ85T1reqWXzMO7u0SL
78MQCGUSvRqh/vDj2PjfUrrvi4z//3DCvSMp1FEQtv/xv9/Hf/vnn47Re100xVf7p39r91lgFvts
fv1Ly7v5x+9q/uG5W8Dxf/jDJm+jdrrpPuvp9rPp0t/eRfBZLH/z//U//u3zx2+5n8rPf//7e0Hy
ZPltNHLlf1C0XfnT+fpfEPanz+Fv3z9fFyH8X37qNx1cQxP/JizTdlyUSgeh9B9CuLCtb66DcoLr
DB2AKd8/hHDNUN+W9mkydWjk2NsEP/WfxjfL+IaqjkhuWxjVfkjrP74GPoDzb/oCnx0f5T///LOE
vGjqPx2xLRf5VJIflfwutGRjwen/7EYzdKxQPTOVF4IPrMhBMD0N0BhA4pQaN2NrPNtNyykXYnV/
9P3IubV0M3ylDAmwiKWS7i9kkT9qlsv7IQ+hkyK39cUVKH5pb4Zy5ouBgdGLyHqXTtaoOsyyTddj
wpj0py/r98/i53/7H+VzXsqQjBnw4C093LzeL1oI6cNJZ2Qefy99ukhINiGk2wT6uwpmxGasC9y/
6V/oyP/la+Jn/z+cndlu3Lq6rV/oCJBISZRuq3U77SSOHdeNUE5m1Pe9nv588jwHOyUbVci+WcDG
Xiu0VCRF/v8Y33AZeL6szj/HH+K/xnKJbHEYE9XMKt+jO1hHW3+jXegMGKeVk//3bH+Mwzz+cxwL
Sh85o2N0aHbDBobpjb8tr4/6StsUF55onounM2h+jX8MtWgClMrAFRQyFFF9PBQ96LW30jfh+me5
uepX9EK3l345tXw8m/F4h0o5gl/OcRevMRHS9ipUNG8tTYcaIokjrn06ylRGM2LB9/MZCYM/BIQt
92qtWHMIzKGFGLPkAoS/UwMeJiVsTVAil4cKHwh8Og66AW7GgvOwW6ODJgmwT6En10QNrCOMPT7S
pDh+ACYM7n7qcweUAXxQ2kjUZxG1cVDcwHrWUJcVlv3qIXi6mmgc4AKHI07mp85trA6njiMmC4j7
pIctG79R3YKmGpTxs8gRTKwiWqu/gA4Qbeonk6y2FH7RRZFPGT1BpQIq0fZzVmrN/vI0jAitVhTB
R6QjUxg7mFWhVa8keix3H3qSq0ZaeCgkIo4f7trPW+iCjlvXiAebjPA0QJ0FWYBE9d3VfNvIwNXM
1tl0hAsP6ynzC2uV2iHFCJxu4r6P8KetwgGA5S1qR1FTyjYRstHFxtpmm1iqzq/TeQL9T6XUontL
dZkcFoH6TWEAn7eMP9YMvDOqo2k1vQXG1OyRI013XHe1/flRlhuPbQhKonSzqGjT3jEXK2aUiuYI
97C3QhXI8QOSAEIFCtOtyvpCYfPD6nwfiz3Ocfm4IzxebLqkXEcVyhjjTe/ZAxmsoPbadQbNfXDq
RCA2VBu/hUMQPtmN6/2bFBFZDmC64gM8dxpif/3oNq/YYRskb0W3Fn9OXVU+W/LIo5NPu7MMrQc8
BvCrGtV0c36o0/2PhcqmjpxXkUxIY1jXF285cMj0Em2WvrI7EjdHFWPdRk4M5yr0yYIHJ67sOZNJ
z907RI7p9/PDn/7I8/DzwIi5TT7KwrAWW/40Vm1tGKl8BVKPudd1SH0dOiwoMR7H80Odztr3oWwp
6C5TM7Fcez5J/DlrHdqiATUcquVhKx976As7p8OieH6U0833v1HmKcvni1afMBefy9qnTKCawn4l
NTma07+qewG2b43PfQRwYGov58eb/73/WYuMx5GDEBna+vrc/nnvrP+xFgu3oXLQq7mkF0B7Elys
WtPud/ChiUxG+v1DQqw7VnMCwoWRndOOCWMzY6ThKpQFto6qZjFNm8IhCiC3JDWoCLoN0bU+VfyA
i2jYVF12R7eT/AeM6a1DPDWw6u3kREDofCfkcJ9BZij3KXSzkFuQSqtd16v8TZDKIFed01Cbyy2k
eteI5ZGIDzQs3wblGkiRIPJ0qzTiDG8lFWrvxkEseW96WoCL2OTY4Bvs1XtOcNGvyS+5u0SmX2IB
U5qs9sFoGeN27BpeWhhJ/8rh1l9sDWWCR51kPzwXdM9LJPOBom5Rad4/vD4v3qNZiWkBmCpxn9JO
mfeiTLAYQhTEbTqhtAUTQRupL7YmOa+/IjllBQeZVHXXGRVxSB1wch6Ix3wvePVWse/10dJ3aHEN
d6M4GD4PZuF8zyGtEEbYiiQH8qiDvocRl1x1XMAlZRr0yVeW8hHNjcAozfscHzx3Jd+3jasgF2oC
3u1N0ZXMOF8+BgUy/avEQCO180Kre2ARdAkIUSOJr0qzCm6GNKSyKXt4F3vkx6nF6uPmvHYMkkrW
stArbzPoeLX3BSwsRPLCR4WcCy7jj24Wth1yh9Kr9pDKe9jNcjBIE/FNEglTfhcQsqCk/W2gHP93
reZii8LxUYMUMmiJBLrvssUQvbeO9LTs12nrUPZBgQb8lUohtVgCRd07GDL+80S49Nc4Tkme4LY5
q6xpN0Qrn13miQTS/jnFuZasoRhbXzLfrdJtBCM4IRMbOTb4NGW+0C7OrY2sXbzrEWlNmD7aCNPk
YBgEIFYt2d9lVyVfIPNikchszA7X1GyjbjOpJCPIULppu8deFTy3+Ilfqmnyf8aj68ubUkblbT+Y
sbeNkzp3th19vV/dMAB/KIkrJEYAC8j3qRLB7yGNMOF7oOd8CuqQiFZEgXINhQQQPBdNANHCGlqq
MSoV8aNGdkO7bnWdWKk00JotEcf23pf19ExAJKAuo5m1diZ47mxdwDDbtY0McayZ9OypwdkEvsdd
PXTXCX/ql96rxc2AjIQ4dZX3FAxoTMAIHnvjET0b4lNpcfyqbUqxO5lPZfSUBOgaDhzinPBXzJmL
23HiBw8+McTfrbpGuN+h1qFxJeA83eku3Ybb0OqBhJMDDGMhG139FldIlq7UIIZ4hwyt76AAekW0
zmhTPfko9KItPQnzHtkD3jSvdl8LLeLgJAw7/pHT8qH+LksAFmLy0CTAm+bY1OjYykaUlzh1MudL
ZPTWv3OsyG8ZNcZLnXoRIiGr8sV1pU38D6yBJKIrwDYJVjjNjb5OcYJFHWueOWPZIefmfjZs2yzH
cyiTkq4XfzzENfL4ECG6vVk8QPSq783Bp0tUqLLlXIp97hd96t7aRo6VPBFE5I4rWXf2lt2s+yJp
Ib6WjoefN/Uq8cVyxvC5K9P2CURXPuDd97uvWu1Eh6DpcUvQ1aWfouw8+Ib7QtBYSBydFanjnLGs
GAvj2KruHkG28GD79BQpx464HcIZuorc+M6sf3b9kKcryANER0JSUm9FDEged+WomauuRia4Gr26
/q1U129KmIe0eyYtuS9trfkWmp2JmBPo56NnZCiY2DNQXMRWBpqsDcCMx4g88xUV25qUkZGQBUWG
Buwv6sMmkonO/zVaSZSzIWaE9QEt5Mjug5mFVccW9liCxuw2va3pP3w95uoauwOA+zS2W66WupnQ
KRnS8R/ll0Z7ZQAZJFExdSFspp4vrqyeE+cdmv+aw7Ewon4Tx6jzb9iyBGxsJXMI3ZJVv/bKqCi2
AH9ai7JNbr9AS8Io0ZNb8lBy/Ai3qUzbYq3F9IXIU8qS1zgW5ncKnQFQII0y5K5MjHHalGHmvjZU
EuutW0PUWaM5Alzc9HYL0sl3XAJ/gESyNfpgc0CbavAP6sHv137k4VbH/dzQYU0y4K+dhhJ44xuQ
DrBM1wQwqKlQYHbbyAUrPgSETfAt7zFFjwhU+0JE38eIf3eb4bv5lRg5Z4pa61OgbG0q0tXk9y3z
CFs7zjLRGPTNAzAn6y63W+hjgIoJEkqz1Fqjy23lFke7fieLpnwdMm0aVw5GhOu+HdGAeLKqxC4h
Xsi5lnnasWm6UQDMbjCY1BnFh2ZlFgri4iCUXdBvnz1jQ1sh7o4026Ub2I3kfmix/5MMHi5bnE2a
WxEVIdmlQ/hEykZQQDbyqjvKKQVwsradT39kRaOQ5lAGzggyYYf5FecN34LI+9J2Vv0gYzKtWFaG
+k2ZZMKiYXrqIGKtzrdIBaYjDmAiM/p0HL5Flt99d4augDStVcAaC1H6Dwqp2q+MY8SsyTMk5AM8
+V/ioLZ/1pM3/ca6hmcflvq0TeyyLPDJOhBRyPjhDukHzvCkp4gK5gYZ1z2rdjt/VfeolLZCoDy6
9kttvJpE5xzGPOIWaOpx/5SEZahveQpLX8+pnsQcecn0aPYFQatkAxOU4mXcMsFp1ZC/xvqhyd5j
DLoQryFBYd7bUA4jrww4JDoIlXV0AcayWeMU8H/R5G5+NSn/3RU3t/g3Z+fx1k8inEf5l8xMdBpL
pedku5rLz0vdaxXf10lF1r4RakjWJLDEBvxSW93jxAmCreX4YLCRMOZ3rePQC9Gm1tfYI2Y+oIwt
+w0R2gisxQH5GNdoC1Y59kLmRjj4h9jMwu990KfxJlVj/bVGalMCmtNzxOJuGRwoyMavUVmTTaGT
lnbksBT9TMkCYeOiwyzWGeSbR3RMZbEtlQ7NCQUY1y149O6LEenNI4iAIUD/aUbmOhzkQOZM3d9N
Inx2QQU95JkfPteZA/qkz5upgnFdqQlahDQPZZLF3br0czfYwfJvv6JYU8GG3qWG3WuYnSmGR8IF
e6iNWNKgV4I+rKyaZi3p+N4jiIb2TXJin+Jjjsnh8xu2qdAIPSIPDZn8Y3daXd6YdUm/MJ38gRoP
GU0oVw3grFeBpourdIxIXjJtj/w+Qw9WLI3mm8BuFPB5stgFQxNFP3acFYiu6EA0SctH2phT3YqU
KjwWMHt4MVmn8VoK4EisTXZgEY30NRCqfYNLajgbn4xusSZNHBJlCbhP39gDtCx4Un6y84ibM9Zl
k6Teg8jj9FjoOf1SVgwCLACxjljpk8crCJDgDm8QrHwqHmkPryVDJxdm7R4eY0rud6si4p/h0bH7
d637EmRl/kgcDFh8I/Sbteng+SdqRuvEwfdrIH+gR+y7zCREqk30Mth5A9aWJwQ0hVhreU4CmOFU
yYNmcr5YUfuIruZ9BcZuWwAosZq8z/ZelMRPUUcTetXETZXvW4FLYKfjK8NtWFQWlvrAANmna6N6
y8YxeWxow7BF8Wm/JiG6YyfhTvXFngY4UnrVOd89j5iZ67FM64KGaxaat6KXHo51v4hmLmWh2hIh
jp7FNWpi0/R3Gq4aG4lPzj6Fjd77GcatFqIdMeVDCk2jWYsKwsGVaFT9ADxQNNemYNvEUKJTtKGz
BL8X45+YtqNWBcGGvhP+EiTy9SNFMXiQytPj26oejR9pnro/9YLtgGCmXE+3FUY2wn50ziDwipQL
ezhJiR5VZtZCngnjDnGixWfBq8OMf9SewofSBdKkeVPW7wYCpTmpV1Uxbmy0FURupLn2gO56GnbA
eWydL4nT/XKiHpcKdjHAMlxMtJauVtSvPBdxEKrhOga+Sn2TDKHRzA5G1QZHz9eLa4s7nL0ruzL6
6vgt+qZ4CtkuG+4vj2XXoRYKsSGHa+WO6l+38UwoBFkWvXDz8x44xqDIGEVRXZlRRuxVC+9glbBj
sQ/7Un9zc3+8Gosq/lqy1LbWYHDOcbiUf2VSOG8k1tyBs93o2VdzYJYh6LSd79xiEZl6fdX1t3yM
26PIBHBma/S6B4csHQR3XqDRcyqS/FmwpXn3Y0OjL6TBDTJp5QW9728E7vBnH1xxddcVaUhiUDc/
2GAndXCTtq14cLxA5bejRduZFKeoe8Wx7LqYdkjn5DVYczfUZpKxAdH6r1I2/wLBHGbMrg/BqdEA
AIA++K4HrNnqXuhYGm8CZx/HZ+6w8DIwCt+EYTC+MBFwQAGVkua+E3n2lBnUrTZBEMFRCSLJW/Xh
ZH9J4X4/2QC0vY3puOoW1VqCsaqpCG/Cb/iNWynZ6CakbMCqifYCbJZ1OKt0nrmcB89aXmQHCwv8
W68n/TPkCUluALfjO/gsRf6I9Aigw8qytaqkrivaB2nY05MJjfdtZOGQBTPa1itwpbbZuV6A7hoW
5gCv0XH9mgi5OvuJtdz1bihyePqtrgkJGALQAMBSN4p/8EdUpHh19rdoIHPT8vFmc0SOu7sY6San
dIXbmlhPm3aB8sb8S1pjTV8NaQBSWtDHta8DFYL0yH2Nu02DucAhc2BYueY0/sy78E3HXukjrZHR
bUuVm7NB5pBgFbGbrDIn5DID6BjsISlW1veKWB93TcfQ3TUkXqIS4Dvirj1dgCoiXBSUO4F05Alk
cY8zyQ1k/aOmOER/oScO4d4OA9vYN7EImjvT8YlXjKOYmlsP5+4lUrLVvovaQVg08vZmcsxUp7eB
sAt7W/KHKliaVfcVQ1DBqT+1+/q6S2UnXvwpMKAh0S6cXeV9Zm9h9Ha/w6yTkJL1PMOsryk6rGNQ
49ctHKpF18Rre1T7KOuCp9Lz76ZDD+rR56VdQecucEzMy2s9Fo77Bg+1VbdaCABnG1RVdmPlBbRS
PcthHfPl7eJdUNrQaibi3wtOSg5Rh1ya+fhJAoysXY7NMdwZkzk0N/4gJ8D4pZRg6MkzzG780nTj
w6Rl6A4iTJP4h2y/Cq9Dpxzaaz810vLWjTwv/kYBIjOfw9GiHs8LUdMVv4vqd8DS+MU9Yu74vkUi
eGwaGROjAL7MWA962j0VAJZ+cD+CjFdaU/IcSGFyyNMbzvpewRUHp6TjrDskK8YmhtZ3j97CRG05
1WW6V4QCGxvXH2lXJJz65pNFnn+LYVq9dEwrsNLwWmi8xBbxah3pyfVVaCInWXsVIKqVUbZmCZQp
HL9nlkHpf6As8yWiZZmtdK0oCYUxWx8gDJPiVrnufL+UcWrdkrhYSMRXmfXDMSvAy31n5U8p6Fr0
PG2qRev/Q7VfWEXaytcWVdG/hUuSEHbiUP46X/z7UExV5I3ZBAMLU58LyHMZ9I+y4zQN5dhMo/sa
JjZwF3y12zwxLgzyoZb6PggVYgeTETvcomIbJzYFGmq5r0OrarSN0rvKLTw/SuScV9touFB2/1BL
ZTxOyIJqhyOQaC1qt8Dgm8aBXPA6uTXpRJzPudyFOmYIle28DvapE447AHTRhf7DxwcVOEIo9nOa
fdfCn75NiElmaDdxdnBVk+1DFFq3gGW5JqSTt7Hitvnyl78e3zohdVygNOwUA5+OZ5UGsT3UYg+E
UMA6jh3yIOO6vPA6P9T2T0aR+sKOgMYEdIGU1DRSLb+Ff0EzMJjZUIFW3P7tAymTGcJxRDfwPyw9
BFrXcOhWfnZo8s7lkJqUD2DZ2qfzo3x8IGXisaJVYTGK4cz//z8mPfWfBgtnkh10jaUacEnkehi8
tZRhL3QRPiwvhAh/jrRYXsNQuhZq8eygOSSESIp2G+kWv88/zodZN6sddHtu4tE5kGrx+5S97uhh
12eHpPfjHQKZ7MH3RYlCspZYpybt+vx4xidPRY/YwCwo8FjQsjh9fzXenAraSn0Y+1x7BdGcwZ2N
NetbClxkA4u1uMoG/8lLmgHRtQ+HrZIltcO8AuNiN9DrPNwRg9noF5pgn/ywtE8ghczQZGG+twf/
+GGN0a86EKf1wWLX3KOxMldtbWnXU9H+PP8OPnkFingEU2Ec4GpnL6ZQRdOCz+VQHpqevA30mPGG
or53YT/57HnwaLDCjVlEgjnzZKImjVEUvZk2hyhxBcWf9BcBsek6oCd9YaSFXOW9/0TPhb2SOWTa
LMDToQaubKr36/oAvN7bpm0urqitAzWzyabRSq+/KpMpuK+1uCMlg2wYu+kJU0fV+a9FitKFfUB8
aGfO7TBzliLQnGJnE4s/pzCn1iEA5kAQU2QQ4NZxaXEDIPcJhwOI1Vx/xNYTpboKS7oQG7uuyQuN
WGePfZebGCWaUqC+9SJ31XcuvlKXKz+R3a47XmcCFR4J79ANKdbAeyxKmd5rKvN/IUTXHhyrLyb0
oRkwbUmc08pFj5cDjpvMLx3b/4MGw3L6271i/kqi/5x/A4eDy2JVeWkM5HGyndcwDY27PBqMF1p+
8e78xP1kSmFTEjpcL4M+g1hsFgroo2UHRjvr/MoDZ8zyvrONdGeW5EP+9VDu3KilGY3oCk7f6W+o
JKh4EgeaQ2KlcqXpnFVTlb1EZZVdeKgPDUzUBfNEMbBAM6K+mLyFZvmWYWXToa/UdtJsgspKfAiY
Kf+1ozC6gu95Yb18eI2ERxguZLP5W4WSYnGkCVsgObkjm4PfcHXD8fSNsy10hiSov/3lW2QkFoIz
PxwqinfFzh97WucILYPj0R2clrIOGEOop6MJRgyb1oUf7OMmwFjzYVBxGGQXdRb7DWGaBOkVTnsw
PeJuNdgLj0ZNWFaCMWdNDBjAtFKbT/zN68Dl8ocG5+qKlD5ro4eD/Xz+wd+PhSctcf4aRbKS5IIp
Xcedv3t/PPmYpKSFhEV3iLje4YJQ9tWAn2RH35Jm7WA4pHaMHsryysY+WgBwiTrruUpJsylddx9h
LHk9/yd99qvPOhm4evMZb2kthIACJruXM5YbCgXgNgidrQXL3Qe+cH6ohZWeDRkHvxD89HhB5/9r
oajI7KLvCP4bDqjLRzBxJTU5xIPk/aEWUuOD6zpce5xWDM+O23Jjl2Sv7oF60oZPmrT/Z7bVT6ta
jJTzFeHVEH9Unf02g/cyIjf5GypqXDErXtQbqbHZs0HgxnMSBfrT+WeZp83ih2ReKYOjI7xBTg6n
P6QYOg/kixwOPQ7g/UiS9qZyvOzCN8P45NeZNT86ciYuux92gYT+qDES/3rIjKDaaqWy/5mKCWAL
kOivAZDCdUmywop8B8wVGBgep9bkjQEf2+K88HeqAZ2LyM2E6pkOV+ffwTxZl+9AAmQ0+VGVLZZL
yxBVTGJlNB5m3NaKc0o6w11fS481FnRkXp4f7rNXbipIvbwJUtrE4mMCsLOam/lEGOm0E3Dh4X/x
cQucH+WTh0IeQ5kJ5QrOruW+W8nG00NRTAcNfwuFz7DeAwGSYIYm7V7Uxv/iqTijQAs22Xj5fix2
BNHid/ThcR96W9duNCwiFJhFvD3/VJ+8O0ia0qE+5bLrysXZIy2IMtD8ajyU48SPk3TaG5EQ4sIv
tHB5z0sa962LVhVVBGM5i4/WYIneKd3IOHiRqm7akmBQh5wHCqsmzZyU2tm+qdr02ihtev+16R1y
apcrG7DcXWhlJTUn9EEjJat76YRyDTuSI7dr3LYxTcesJ+jwb98LR1EFWt/QgQWjGDxdxjbspsyD
YHkAZBzuCtyaoGnN4MIy/riKGYWXA4QS+au0FgeUSnNka3uecYjInNhHnZ5CaffKjdv08sIDfZy+
iObYZc35M8OSnP+UPz4wkS4bNxKFdXAs6uyjIv+xU5V975rlcENXXG7Ov8APxxTmLEPpNguGreD9
XvXHeCPRRYiKdPfAc5MRH1sYdUVkE4EK79ugNB6O+4La0I/zw37yIVUsGJ5SzB8TuVRFCiuhoFw1
2gFRlLhiV2i0f4rSHrzbnNn9jwaF7D4f46L94iCTJWvGCqwfniB1lJBAzT3UJj3pNe45qqDn/7SP
S23+y+ZyycxaQZl/+gsEve3mrrC8A67j5BtLO/iO4zS+MMon7x1zDCUF2wJDi9jtdBRQzsIDH6cd
YhifWz0R5cb2jZLWHAFq/4R2GO4lfNYLC/yTUZla/JJ8vpEpLnWvRik9PwMme+QeoV37hmH+G8eR
eI2SJtiTLGNtYzeJL1AYPk5pRJG2jYyPIzdPu3ih9VhObuJO6bHi8HsNQxAtcwKVq65zcDv62D7/
9Q/oQv1B+TmL/fkhT19tKTS9i8ohOzLHOCLyXbsHPq8u7Akfpwn5rOhamSTWTCuWp6PQ9CtF1djF
0bamX25k1hu9hhFy/lGWGw+3bEjKgsVJmRJO32IQekeiQM1kHQuP+CVp2XNqoFwFYNL350daPo40
cKxwf+BQzyEbKNPicSR3u4Jz6jFtnPLWQtO7Hnzfezg/ipj/4D+PHPMwzL6ZyIHXBTPB6TDK0JCG
tcwFnMMpusjeFf11IbqIsGelWXcjFvx7OgRut+oTSXBP4SBgIbm1s4iopQ6PEr8RQJcM0qe54sC7
GZDQ7QfXiIp9Fuo1HPoe6TxIQqP7QjCR+1zpGsY6TKAQeNxKzy6ZIpbz+/2ZmNesFsPA8L24U6Yd
Lmeuz7y63tjiqM+3Y9qXN81EhFIDAvP8K/zsh+I69P9HMxezG2Gk62UkVBzbxkg2smks4DSgP8+P
8mHizb/T/BnizGGyVSwmHmeNxkhNRaBCFGtrcjJaCDRltUv67t+/HYmT56wPnz1OVMcXG+EM1J+m
sQyOPhz4Va/ZXOhmk96E2WDz10MBJMd+ZXA4FPxcp5MvzUp0qckQHjN9ELdJ3tNHKhsL+BAEr/ND
fbi2chDEw4BzhS85W99ye+gjbt1dZsbHrCH3rypMHKZo+pH4Eh6BUT4krws3tb4yx8z7t5MZsOsK
zGMwBnm3InU0vnCw+DhvTv+gxcNrfm3HECfiI/oamnJGql3BgOVod/7BPxvGnPcqSr9AqNT8Bfrj
PFEZzjvbOz6Gla9vKjeFCCX7/O38KMtSHG/Xtsz5Az0fHrj7LkaZGWpZ3+RHvcMibyV6e0dVZLhF
Eg89OsVdW0t44hNh5dvWC6ILPY6PK57jMUUANkrdcbBLnA6vTJSyyPPyIx0wdZeLXF1HqW2tSf0j
qD0OOD2df95P3urJgIstxhNBifjOyY8Nzty97fflvnW67sIU+XAo47VS2cRwyDOxw9iL12rZA9p2
Ly+OQVwEP3LNA9Lok39jkZG0LRLEUIFh0lZnjrZ739ZIk7Atl5wmUrjXE3s+FTUA8+ef/ZOXDQ6Q
r9N/7khLnL7siIQyvyUk8wi6yLpLNGU9O4jykA8mxn3b+NaFre+T8RzCC6AmzSdTYGSn4wEDJ92Q
a+MRLeL0MKDTfyxLNawwHev3BTmGu/PP945hOv0mgic06fnwVaT1rxYDyqLMlUQMevRUZVi7KE0t
QPd1gyip6Zzgpxb3zrM76dqvJh6IlUU0fRXUdYIFr/fSfwhGMuWm5Jt5bXE8hp9kgznelPi0yIfP
YyvlH0vUriqyPl+Zg6N+2w2yjAuv7ZMp6iiOQTarH5flslhvDiS2Gk1dH92kBc+Nd/oW/7l34WV9
HIW7KVI3YFY2jVtrUbZpw55GQzA1R7AyoPm1UL/KS6ITz/8kn44CYhdupaRA5CyWWwjfpTFR1B3t
qU7g2sfxBqWx/NtFjUNY4HyFi+ma+BIWv3vNdh+GMp6OKVe9nR5O3hbZanhh+XzYKqFyzd87Nsz5
ljd7kv/ckGc/RaUHbnukiaLV2yAwcZLIJDK2ng+ML5KDfo1Qrk+wo1MtRuqVXDgpf1hQ/AXoMHFH
zecjJvjpX5BOI/ccGPDHhnys27HrifMbOqRO6YCsYtaXn//1Ti85fHPp0khon4LLMVNyORONrG3r
mPwpWoHFC1LLvFjZ5A6TuWHJK8tCExKEY37JnGXMB6//Wcb/DcueQRkWR+HHahqClKaF5zIdmlHm
X1OVEzbs95CSdjHkRkJ4lQpvlPJBFpsy6PRrGxM2JzhoR5fsU6ent/c/xVJsJ3Mv0IRrv1glIkTe
lZnUwJrJSVFMZ9PaCCmEQWRo/6q9+T4Uz8o1HjerTkNjMVSDXDbJKhv/Bj6WfY7fBD1OANYncS5d
zBcb5ftY3A6Yzdwm4ajNGTV/TmVJsiDp54l+cIvQV0Smj+SqRR56Vo7lHcwO4VdPHdy0YsNZz7UQ
+3Y+UJo4Ke90OXngwNGYXaHhwzVCorkub7UmKx8yy/W0R9eP/RvUQ9qTZtB6X2XMrifHhBp/fnqe
Lsj/noJ9BRe+pGrovtfg/jghjaFdDbRNmJ62AfLZdRrjwTTqZk0Q1fh1Gnr9DudK+ZbKrLsfI5Vd
uIN9MjlmgcZcH2X3od92+hbDsdYS+CPToTPsekMOursLOSzhv6jyC7v1p0PxcUPszmb94WwPMKlp
tKbUD+T5oXp1tOkaFBGKLzixm/NvdT5yLVYfH9HZsTjXsu3lW5WJGGWmK+OQIu7chGid/q29WKxr
3anA+1LUaErNvSHgOvqr8sZ/v+dMxiTsSLHBisUGm8Pb6XJsHYchKaufEV+OLf9tc66CkqCa1NGl
vvhnb5WqhpyvFRS4P7Qu8iywkkljyeFy3GAUcm7qHjZiYBnVhdV9unXPzzbbdvmoO6AaaPss50pn
mCysUh7MlC0VAlcY7aRblj8wnWNeCoMseDn/Oy7s0v8NCTmDwgonfN7rYkicno1HzId+cKKqU7vO
MYtyi+Mp+Nq7dX/IhgJtM5S/+EtnyuKOPTe7U5YfrUv+xQtfko+TSvC5IlOMvhdXuOUXGkVlx3lv
rvsipAipRUQczKYRi6NwiIBvnSh5CqsBeWVWiJ/nX8TpGeT9PczlMr6dMyXjg+yIMPDJtxspD77j
dzfJRAoEad7Vhcn7cS6hl6GhRyGSZQqs/3QzAL4xBRgM3YPQSmetDy7kwao7+mMTX5hKH0dC/sKc
ZffmOE8X8XQkMdR9w14XHenyQoGNzHRnVRqkdy1sLt1jPr47jry6obC1EiXGaeB0rICufNm6TXws
fDd7jQdaaggmxdb3EfxWnZ/fGzjPthhpzWett0m8sxoQu2mGtBNzyVq1yH9Drbx0EvrkHZBsNiN0
cXFbNAZP/64JeJKjtSo59g6pkG4dtut8rP29COmK/u30YfUwBOsX1SH7zelQyIuHwLL89JjVQ7rX
pyzfQgozrs+P8vGoZSnbdV0T6rQLLXuxWBuvBm5AJO0R2J68q6jx0NfVe1wxVoj8f1CvyByaC1v9
J7+u4oLGJU1aJvSTedX+8QEtGpEQddIUnJs7sW5MM7ses+jvz1AUOfUZYcD65z8Xj6YCXRuGMSq5
AyQeQcCkeeiaJnZZ7EUXDsjvjdbTj5fFbRs8MXcNCQxhMZaNnKqtppaKta58rE5uY/90fC24JWdt
eGCmE1PC+b7BOGWQQL9OEOGEoA+Vste9E9hXXIPtGLtFQrwFJTpJu72YcH1y+sUjk6nEWPVyqp/E
EFTxTo9s48YKdRkB/+xBCho4SOQKACezkkKw/jvD5kCm0JBY3wdKDjN6ivYtAVXch1YN5LSXBvnv
j9xL29e0gNolkUO064owwCeErt2vto2p1co4ygpiO2k7XCPR1N4mPS3MVVoU5k7XOx+SnTl0OIWd
soA2pfOYIRqgdIXSu59WQdWI21rhGqdr4EW/VFcKbDGZBEzYZ9TOcq/KYcnVBsbIhkBU+NlRZWm3
Dd4gfZ3msU6scaHDso1wFAPBixvx06c295X40QESJgZnei8eFvdBJeXRmhwQAlWjO3CC2wS3NxCp
eztzBmOVNnFKTVw1UbbpEtC262yS8L/HYbLstcCggPMNVUizTZ2Z8IHtznnuhgqy9fk1tygtIlri
q8gBjpxE2O1zy3Yx/2OkwpnfZL8cDZie/ztNnR2+2Ml5yoi2d0nc1TPyV99iYunw81wYfbn6lqMv
bnNGVsCyUqT59dbqfsTH+zP/Zt43P+wvlrcugCi3+4IQoP35YZeH5uWoizWfSQcuK8FqaOHogUzW
T/yCN5pG6BG8SiTq9miu27q7sL0tv//LUee/6o+dJibs2fKanmfF9aIU7/cZoTEgYGbbtvfMC3v2
JxcctjNA5XwC+U+a2qfjJYPoWPBZdbRxNAJNRUNzG8vx3zD1i8fCnU3jpMZcEQeNykbUGpPMLJ4q
02p30E2CTWk08W4kVuXa5Mt+TRCTs60zqkm+3gw3XO0xvxaJuIZsYV74vC+nBYplGgW6eOdDKc78
p396gKtzEOFYHbO+KrhqV4jq7dzYnp8Gn3xAXU5EqGkoqsPtWfwgZA329jjUybFssRGPbu9uyEDH
eeGP1v9iKM5GUsFZoamzxJH7puzx/0u+1e6krtI5CdtIGvcattR4YU198hUFyjaHmyItmL9sp+/O
k9gxOytJj1og8A7TtOJc4FfZLXk3ZbCqGs/92hTD+PXvX+b7PRoFFLWu5XcUDgmgKbKfj61ViY2U
kkDEngiLKXSCC8fMj/cISvVcJJgeaAzQ55w+oSGzyB1sNzvm8E2xo2NdI4s6vurNFtZhX0W784/2
STEGVrBBIRtZDsJrc7GStKJNgCsmNAjo3W7Lkj5HHPXhphYd5VASBF+0JA62kNz7G5PYoa2JvuDC
cl7uWVx4gUshajUdqm90o08fWrbj4FGh5GeNcIU19CrvCTH1/kk1I3yAf+/tUv7EFTaaeAvVfrjw
nfgwqyjI8Aa4eDOBkRksDpvm/2XvTJrjRrJ0+1ee1R75MA/PrDYAYmREcKZIbmAUB4yO2TH9+ndC
Wd0tUTKpa9lmvUmzTCUFRgTC4X7vd88BLA2fRWj0SLTukZv4XYOMv2ZOKtvVBPW23thVf/icf37J
7GKgtNFI5uREnfbHl1wupZexw9FfUGBU+4bB7cYHvwsvrKw6hLQjpIJOiqPTtN0KMc+fksQ/rUK8
ZnaFvPFc/Zy7+/H6o10kjGsY+guof6TSmN4O2WL96XzxLUn//X6N0wsBUNqV3MzMa3z+5oy0P3g+
C+uFGnun+THeArhAceddVHVcyDOXRCmArFreo9kxQAiAJQZTo1J4qZBf5v0pwcT11HsKcAisOkyC
CWOudKa1Bgs49jiqN1Bd3AtZGfKIdzJa9YzxdAFiN7Cu9MHPk1rRhwNg+zUqF/oSdoe6T+NugwPc
zFkSAkLSEF9CJPGJaTJuFBvD8qToo54wux8xVz81yfJqwAMiCF3o2ORtMG/3btQyhILvsNjCJHN3
2jx06kazB1BBJVut2Fc7bx58Nao0WKaMlzUkwZjqX/WQ1A9GGg9nsnJbX1aVwP7alqV6UqTFbz9l
k7GPLVO8Tnlqwpbjxg1EiWGAeT7RYIl09eG5Y74PDawJqDGahPInj9I3qOSPHx5zWCyzOlliHrXO
p6/lFDO+3UyT+bK0UTQDjBpQ9+RnQSaHV3vHHpNYKvju9CrCSjbsGMtljLdR2L4HfZuINJxjPb02
kA8+1DrVdaxyjnkzj+lw0nhP5L4sPOUPXyyy49y6P/zaJlM7lHQtNCYqXbRPD1iQDNqY14wVG8ys
M04tmfxtsUd6PpbXLMxKCl9MGJ/REbrReICVoTLfJUtWvWB8LVyfVmkVhbYTR+am6Ovu0Mdd/7VA
MHfrScVq9/DHYXBohmwtHBztdNErU7/AGlZTZzPIAUhMEbnZK9P29uLLhnEb/IRMbQ79qH+1sRyD
6QdmEvlL5EzRGkdWTrRpHJirhxgEaK/SS4btPEBPFiqlJUshWXf1K9QkpQ3zShF39jhM84Zwu6mB
3o3sGelrbQFiV6Pcu4W/Vs4U81zQalHSF7dnNa4VpO0ILTiV8TEj3i99rasWBM3TfKG7qYiCpO7i
o8x7SDDerDCAo7b5cu2kMlfCOK+VrUSsM62A3GDcUSUO3sSzygoGBeCWUMul92hXUrtNeyjDK3i1
7tcirpajYOBTX4Mjw3w90D15KVtTvZysfn6i8gy+YVAtVrx8Hpx3kMoMFrIAR9dlLnBGDeCqvIu+
qHCvdoCwMCMsEJZAnHB6ypMRgIyBqto2+/YGcye6HbVrK5KYBUjgfFywU5V1hbqS4V0FCFSaZndN
0VTqUfTwKcLM06dsU3soMcOxKSstLCIxKg+zQmA8TFQtbsKs6TEeFs0CS2AhY/My1dCAT54FYfia
4e8oe7bryFLIBTZyZCJZS5XuxlCjwoUZkcVVtpULSpvEZy7GLo5jopJ3IXOr2FuHAIASVG1c3WcM
VXY+eufcDLM4PxOTa+pNfiUKuSGKAcuEkx46Z6a463fH7vsv+DL4Ec1K5pEgkN7dRQacKWj+rbFe
oqg7CEVJ0GMSXuPQR3t8zzEdWXYXywiA5Yx6IhCN7mWnOcId60Ma0cZN1ecNRDCZye1odHUfjHlb
Y2NR3ARTrlTm/EK4avFOAck+zJDDEZFFugVAaNTsI/XR9tU0OrMJaPXYF+DrMqY4p4hD11TDcwG6
BMKM3FE6AU5SRRzIWbrT5pzn5b8Q1UlWBo2BZUc/tlT30sxmZUUBTj843ZSYoVAauLymJNm7gzrV
3MTToJS7shd1fhgwTaeX7Wg4zHVQqtppErMGk8FlkwYZjpdXhKzOyY1cmzfbGJWa8SIjxtNeC+fI
6zSWtYKbF7/nYDcnWKjKh+xr0vZzqhiQsCYRwbUosug4mmBe9lOlxfGWgLi31RL2SAE3fdEFam9U
Oj72UerraZzS8mTWdpEGnRZ1Yq1VA9QJ+stQHLLKFfg1YZ4bWwKHoN4iNWaweRn5DjG70YG0+Can
qdypfnUgZJA61enprnU+6EePkW3sLQjNwerpaXwzqL1o/IbS9xOBgchaacqUz6s8iaJdD7zF8UH2
FK+D1jB4oSfJooZiblm2xlwvV9jEpRHWXpxeWCm/HzQ5DcNl4jTJq9GllrE5VwYasvi1fR3n8OL2
cE+rC9pEcBlaN2faCwAKx16lUHCvFObinBdKvbh3IqopfgcK7G7hMfvRyLztfU7xMbF6mEMefLg5
fY46F4IcE9peDUtgmdKNK7X4y7Sgfff1AYk461Ov6YERFVR2yqI3sZrAJfXbdknNsKEIVZ/Ba7hF
W4r26tqWM93NHrxt6kMT4/QQQTmLKUHoyx3RLZz0TdT0D7NZ1R9uVxrPrOUwwSrEEV/yDI1I3fRs
z2wlzXhnDSepNnNbOy98uAty295BytJXSX6n1KkmQvYXUge9l2ILKnJHCxNeJLv4XtNWRtoCuTXT
ZKp9K0mdxKcEhGeCR4uWhuUwUjzXwFgES1ZU6qpnTnP2HekBR+cxz9T7MrrGpoo5kwVNq0b3emV3
JV0xJbtnut66n+2+qag+dam+6kFCPVFPjd1Qn7z8ckR5xmW9Rju0htIfIOPhcilL+wU8Pz8FwEUe
XLvs40CrlPQrC4eJK8GD5eBj0UhY4qLFPOFFhjARzTMwLXaSlM16twYZSXodP2kKtYmSVVQ5W3um
4RSakZrxzDPURIFWZve4ZWVqrvOi5pSOmUHV/LkW6pOZFt4DzX6RQNFspMUGLHO2vZFYPB1qTf9I
ss4ughYpxmuVTrgE8XsUF2ZfLBIOFSYRP5uqUQ8BhE1PbTckI/voqsnWVTnnEFRz+F4ARCTstDJP
jWu2dgDbas+OH5FMFHKP8As1iFk1MUj+1itMv16UoV6x0lDDYYvDFwt/BMQ31Ujkc1Mq4rVJlSXe
gl5TNxka5YRRfHXeG4NIbViCAJN8XRT9g2XG2H+gw1x5o5Y0W2lKE70Z0a07s0RZQeitvipFQoSa
25cdYcGxe11GeqX6YBPyS9tVXu3G6Ev6S4IVFUkvihXIQgOfdja52mrSPNRTcaV5044ewwIyA4zy
BTsTJFd2OqRv4BCR9ZgUxGO82zoGSTerTeOe1Rv7dtosOqQPGkQcPnujvHLoRhjAHOYFT+Gc08oa
CzmyXNip8V7mfaFfFrERHdNeHWn5mBMQwo5hwXtWdZ4yU5eZQBv7XLuZXeGlJFMz657Kh+pcpK5b
5hsNLkzh06+M3NuSpXYMQL+M89PIvl/6xgSpZCM7WExryvSdpJNGt3czLSaP/HGGYjKCBu03bDj4
NlUQY+a9ly1q9GxSW1x2eaLV1ddStSEcqkuzyLV0Y/ulxbYx4+ZbkhvDbHToUGNnFVvJCfALPXVQ
0hOzC8reBiD7kBSeQx3VczxfTebBDk13qp69VCtAyIGDG1cARHRmoyqXn0g4CAV0AjNxPWnIQ05F
1NbWB5+fVJ/yiHwaCNNUVfcNy0y86r1WLw4JiwY47l43bkTTjmKrWJlocXBMSbwe67y3H2qIvAew
9PZdqpnSWBPr0D4AbsxtiJ+uz8OeW7ELxcjk2LqThszDqajMmvagbBZmDw15QfzM0xEpsNUYWJWf
Ad3UMlSpSKUhs5l9xRhDZVJU85TmadAWfSLHqg7TUdeKxbmazSGfNtWit+jNUneMEQiddYH0IaeM
hUufZWD0+fgus9lBaO251bPQkDvvZtGyiWhtQrk+XTyD4RNTiFejt2eeFXNzVhjP2IEOEE/SY1ZS
pw61iJMc9AVoV2tnoGIeRLJiIowytXpFBBvRBK2P7mHoE3ziHGNAJfGKxVtdqw7SykFR1grog9nv
2t4Zg6HUUj2wWIiuLAvM5wZM4OCsuri3DR/vbffOSVm9g4zUv7BEK9W6UhmV8cxRxKTGbDzsmmLO
wVDgv1QiZel4yzlMrNtUqoeMwyorxpzkUegOLbp1/sbuelKzhjOHaJR6A0ioPdlto07rSePEFhpC
n1F8R7kaXdS5Vh8EyRsoEGNc9PATkIuvtKwQR5z3FDnVxta/ohzl6T04AKCCaGi0VdwpzCdUwNfX
2N9VXIRySMsndmDZyp26KmBAEJx0bTGaA40KqFrgxQ3PNH2eeeZm7YKpciCT6Sd63oVxI6qWDIxn
NMEAtY5jhY1VD0+JWFLQl1TUN4wuju1G7fSz+Q+W0qE+++7ytNXUQ75oCEg82ViB2cbIp+S5d81p
R8UOVXQye54sdXpUtTkvYeZOJLMrXDttWHWKMwG9Q/4TWIOjOjC7FnmQNv/iVym9Qr5U5viad7r5
4bmLdzNbo5btCsUGPqigQuI0J6JHtZHLpcjOBpixV62XAeinCUtXcVGZmYDgwjYTWn/CqWO1J72e
llcLLV+7b9FAHcdoOLO3ARJzHueB8zEarT2shhmDbtCLMzFRd2fztiinzOBVEc5fjd08A7G35sU+
a6sK7+BCMFvCQTbjGI7jKE6FZO4ZxsDIg08jWDZhUMxwetpOmTwqbNi/OlG89AEYVRVCAOAwvvXG
WQKa6SJ5hz4sjLt+ojHEBFmHQNXl9t5GHv2qDaXQ6aOBpcfGtJysr9DmvDqsAIpbITJSD8D9mWGW
+QUhZlR1aAWDCm1gyqqFvYL3lhMnLzZtX6osxw+pZDq6sDjNpzcPtjx8tAw9w0oq0rzkwOjMHJCp
TfDcMZ07CAMuUyq6HoNwojraB7SUwStVTNCAJFai7ARx1VF24CQEVEvgn9q+1cQM59cYKLgbSiLv
0/HMxDRt4TBgHuVibWSkCc7dNvpnTHYyURdbaRtYJkCiraINpbHSR5rwzKQLoJgQC9Orrm7P70Fr
aQ/TlNIV44EoX6ZknE8kA8bLNBNztDPhPqCZd2rlBFEmngMTN9UTM10DbbRpqo5qPgvwdiTtiRxN
hvE6JGmHQnlZyNTOTmdvG+E070sEu3alM5Cr+HIxExF6o6juQFu2F4lBYcqvbChsftEU7S1AZMms
c9/PlDIVT+22hZV11iUwFQeW6lgJzuIkRbaDPrHxpU9vXjBSCGc2MpAoBKKdoWSaUs2O84Iua2od
dELobnh0Av5KzEBPOEX6zmR1yMbsoX9algrOQ+U4gqMkTuKLCShLdKEbiKh8yY5K9afE7u7OEpD7
Bfb+wUPXhEYKmaYZWpnjXEaJaZ+ytF7eRKf0ZsDf1XwkRW6/jQ3bZt/j/XoGFdnBF04d/YUB4Vzn
kgmO+agqjEfKePFtPsDV4nSe6gOSOKvtQPt59RUj/jFzepXC4lIza4A1swHWvupVc1LvBF8nE240
hE8KGjJiHal5ILMf6MqDTVgdTCSyB9R8dts/tlOWfvy+Lv65Dv9jQ4s60o/1UbCmqppHtNHsSQ+L
QgSz+qE4OQjE5A/tk9+3zmhR/3ilUZFjpA9D+TYpwyWFZq5kBLY7sPWFbNWvde/u9y/tc+n380v7
VNarS/DrHfaatzqnB06/rkyvfn+Fz82nz1f4VNy2yjpWgI6Wb1Rf/PP8mvI6Tn+4xk9VvnNvlzQO
UVmCK6QDP71taW3RCtLKt3LXbczQ2Si7f8+w8a/28XeX+PRGTUtn9e6kl2/kyFeteEu0PwXUPs0R
/HyJT+8UI4QaNCNeBacj1uISq6NfPDRhu1r23nV8tQTJ5vefzefGw7fP5rsXdb47vuvUWkzLdpD2
y7fElRsz3TSSytTGrEq8zttS+cLUlv/7K/7yfvvuip/aK3o7d62Tc0WbMaKoXcfdn9qCv/yyfneF
859/95qoMPLUoL71pirq2lTMnQ2LOYr2CNF//1J+6pZ9fvc+1ZYjpn5TR87lG9MUOxKhwey0PPeK
ULZHsNmBqnXrrHxvtT9im365TJDQApF0ThBbn+53yrlLTcuwfHNuCXLsxUO6r3Ar+PnGvOXYnofZ
EQT97XyY/T9pk355y3x36U/fA0r3s53qbvk2eC9yuueUEI9t6BpvanxSimRjGs+/f5t/uX58d8FP
3wqCzaUxt075JvjGef0DQ/2BCuT791f59Yf53WU+fRUWWn6OACLGEqKtb66ugF+HgIX+cJlf3v7f
XeXT7c+MRmJICipvwsHjwL4nTde/fyF/ujU+3f46Umci9LxdNeTafkX5QDvzKYIJm9af5qt+uex+
92o+fQEUM0erhKrxrXIDZ209O8+Ai8Uf3jLtp6u4NtFHOsGEIJGL2Z8+mWapYlNfJu1Nt6fxitAX
uFg8gAy0Z0uIBZdsbdPHR1pWBpqlsgjYveVfM/j8oZxMMutZJyZfeLYZtpUyBAjVTZKhtfuHX/TT
lC7rt6epQG7OfWuaqIxR/7jyGLqsz8y+6CuJUXrjHECmPHCQWyUBRU+8iX1juB/ifLD0a5mBvGAG
AVvJYHTOtTZ5BihZaykvvDlavuZMBtB9H42x90nU9PWeLICDJMXFNVpLJYl9cW5U+4O+uMz+GrB5
I50xt9/fTr9+KJ3zB2eY1XlE48cX5TT0PMX58e1mW5jqVuXbL91TfO9dUz7cJdUJJ8yfnoQ/feKf
olr6j9cUmehTzWAXJNyMzezzEl3OvHE13dj4T560b+OrP3QIP13s0/pCDh1YkmBzJ17SU7rPr92d
fUV2z+HsfUB8FsOufhd/eHb8clH7Loz26Z6OtKGzCBKwz5tvF+9LXQdgzX7/yf1yof7uEp/uxhnT
vKDbyJOWZJ2vaNcK96HSX+Xt8GRST0bu6SWv3675b0kw/3uGy8v6vbzt2/f3/vhS/w/QXH5LXv/f
/7BG/qS5vEX2+fK94PLb//+34NLU/zIcE78JxAP4jeqZtjK+d/0//2FYf5HG1Qn+kZgFnnEevwCd
2Cf8kfMXA9eky/lJ7TxTycfXVfLbH/H3gVCwyA8T5gV14P3jP36vq79v7N/aLUma8HX6r28A/AI6
+vwK9hmzygDn5yGQjiDTlPWKHqSGQvdtYbjOR5KrUtPFNsJGlNIUWOK008XL2fPMJFaXybXhxlm1
xi0c00Ko+zHHYJRD2DN6V0wrUU2yP7uSIEqygNvOxZgD2g+cpHZfXQQ8dLpbjgSgkmVPqZRmetpn
AWjt1NrRK6WRYTq5F05Dq46kZxe3plOf2gkdkkqqNhUzr2+0Jl3NWt+Ur7ZAP2T7WKkTj35a71GO
O2mCoePb1Ol5DhD87eFD6b1tMwMa9yhBPgzREvsNvMYjSySNftqKwpHdzUT3p0BnlViMiLYtPT52
HvlkfRia5AQb6L2c8qP0pla9chUt+poxHqw1TPxypOZEPWELfUB6LMudXU4IjufeIWyrZRFtqsIb
aPkEinQpG5BxQQsZx9N8V2R2d0mbC5J4pAX6ONFFgH/12in2AwLyUx9zZo4n66AX/WZWaX1PxrtM
k+umGB0aiSXw8FKy/WNgX4WL7YnAzaqjoovxfkk6wMpu1x48oL6s4gniAOIW/FpfopzWmJ/WzbHL
zT01bDjs/cs0nmYKT2WZXOTCDvPGkYHqRvMuPQP/WzNxbuzeOuA5pDnjHsxiRh1kbmnPr/FIEIfL
a5TXzZHS7KCzHa6a/dh2l0iw6QHMs0pLYUyuMUNma/yN1M+qXu6nqTtBMLDWHcB8P7KkXJnTnD8u
ZjWd7MQyT3LQDiqCtZIbI3LmbZJbtyO/pK/J+MFOEmPb4kK6FvoAZ24eyHB6EWqhtt2IaY6RRJKd
IX123yttHQyZk/lCT6LNUCv0WfpoX2RZyw92+hHPle1tcUOqBzC2t6oO1qcVD5Tf49DzGqajWuI5
uF5oYgdUUpP7odWrvc0sva/NjZv4TZxcqN47FOk4LG3LEbT5liLIx/YwKvgBFicwYKoTid1XLnWp
0s6sFVE/8w6EuRKvqG3nbaiRBPE9bgTfFfU2tdqb1KSV4xBBXA/tdMLASAOUTx89SHUaDBq3fPZh
knnECJJqa9nzzdBUW6dmpGBcoBkz83+vFeNaxAqVZeINV23LI6ISGn7mhBhPmvKYV4B476y8ZqvN
BkAeC6ZV+Y/zPinkchGVtkFjgX84nQOMs7J5aFLgU3YqTDajjNirz3EGayitv2olanX67V/bKTcp
OSeE0muZ10whLC9dZxkHCKSQHIAu7VMvTwES1GccOykQM5+2dXRmzlJG7gIolHoSzGcxwVIzMNGV
MgkWYRyz8xi9nSnRsaNRHHBKsUJelXdFB9wcVsC57GptdtMLZbK30dDKdd1jnTddkOVbk57qoRpq
bZNRy03hsPPTTUkgm0iZsoKlF+t7J9b7eLPYOP3wDqArKvtdpvfjqqSeG691I+uMcATmNaNU5cvG
PC0rgas3brh4M/VPPY9p2ow4S8QlLYAPTZGXXVJ/2JGNIJSIsm1czVV/hxSMqbRkuqMuWQeapBTZ
9/dqUxWBy1p7UK1oH7fm4+yUBTwzo0FGZbt+61a7TEPUlrqqUAGgl8YrqlKMLmPpnial9Y6cpU5p
xVKYpx4FhqhSrkw72bdpfUrLzrxgPae0VpiXxUAFHXO6ZEVjnl4dehNGAZ9mbNNjrA3tg4q1h/DY
ZSh6aN5pUkUfbeI8E+FCvQCGBrghBiS1dtfEOb9Ew3zUclXZ0aRd7jE85BTyvGaXDcaJ/qKB3L0y
KzJ4tYC0ESlgj8sxDjXkN2Frltu8zK4MZTjNedzqfpW7/XpwFG2tSI07S3L86PPW9fE1kAjwyJ/U
VhvW+XihZcuxMwdjxfeJP7In9YvWEPww0UUp14R5rAuwOxgR+UFMJtWt09OxWSAA1N02x+sVEDZk
BDOB7E6eD3WDdcp5WO7qqIdUayfuCHGWJcMelY/Jok0yD1a4MDxEGboTQTo7t5GRPIFJfnSsyjnM
3gPJk23lNutpaFCCFN2BZE6A+W4nPVs+iixSfceTu7I9WMtughNBfvsyB+7OytE1gWFx71fNQ9yq
/UUcTW6gMSu/SvT6YuryiX7FKyud9LMkto5Mppk3xmTGb8aAIrVYcXDhHVQQ216lLA4M+V6DY/Mt
bdpg1ThwiELQUTeX6YJhrBC2+mwRqJm98lAkxo3tvtS9NRxiNQunrt227Mybpjuqley2ykxojB5p
sTa1pPrqxfKSzsJ+TDSyVdoe59x1ru+YDyLiRu4i2muYaHCRsQ+oSFaNRyWVh3jWZFBqyv08Wye7
RgjWEzKKye0IPX5n8R3jnRPZZaBbyWWamsUax9XBVT5q7VpCEXG6Ys3mAD/WovgZ/GrfiLyVV8P0
h1ezMXEypQS78teadbKq73Tjqztm/pDQ4sneZF358YSuKBZrlbkBtT3SKg0mUo54X+9Skyefq7EU
4YKk3tN1WqAkdG76U6vcCqX90shdqhPv4lFNXi+Ml3fXVoK2LgLbUTiONusiG7eilCd7YfF5Xro0
kKwojs2z3XYCxz0xn3/kK3vFfhJaK1ue1t02ZAZHfB0eOb4mzcK8o4GYDvtOn7a91mxs57VorUvY
gVcJQrKcoURBqsUhMSOUJ0s5CMNkmL1Rgc1mMlwG7yjkeVX8khcOHWNSbh7ti7cWAaGv6+mVJJzm
pDFhJlrl7WIT+TYCCxCCqzQHr8ArFDGkT7+o96pr/I2BmZh70s3rs4eunLzLGgB7l4uttK8apt0s
vg4kAJJMP5aVtPyGlGJAFr2+zrycvQh7ZDcYrXYM7AxTBBg2Y6tGCMeNjTUTVRuMTVJ0oVZztxQz
CmiGO0dZ5KETERRzLZIsdH7shjYxH3bNYzheuuulUZjaMMdyXylWuo1n9qWuXI9N1x2rrOe7X/aP
3Wwau6yu8IXYDk0L0qBpe62P6Y1oL7EQV9tBaE1I2/xSh86htcOF3q9aw51D3anUwc+FwxJZ5TeW
IeqHyfCGrR3zCeTOQPwwa0RYmefM8ZVHDiPmR/zR9MJRiNuYnUgwW5bcDuVMtn/W1iJvL1pwJ/5Y
zwc6rLeNUZzBR4h4EmNXFITxMoPhtLPRdKwDKy8fzXJM9uPYcXebUUywxmbbk6mTCVg4eUl0e+fQ
OatiKgblaNxGcwLJwdsYDUQaVJomckSdK5ctGTfon9B23QczlSGhKhyq+snsrxv9fMcbRViTNUjP
kqiGcAFWpbGaD1qqzny+vDE+3GuMLkhq1CEQtbtN02peL3G/itgcz6kVeCB47HTaFrTnUZn2OOrk
akQJnkRiTXrg0UjZa04aYaL6VpjVKZuIMiqOcd+p7ZfzT9lt8aBO+S2wmWcSl0dn6G8UTf3oleF+
9KDutGwJfOKgQd+Q8enZSV0uY3lb021rimwtpuaoFtpeMQQEK41nPWEY0pS3mtndE50LjeorqtVN
7Ji8HZm4UAubO8B+1rrpyZPjk9s6x1iqK3uBopaiIlP0GIRafT9V0cmU1hbvp73OJE6yugUNGDMO
cz9S2AlsW4loalszPwuykNY3ciE1DawkL3Z6aq6g1AWqIhGSxLWNpTWmJZohZbKWmHhjlJLqmjam
5z33Q0pjUZ+abURfr2ZH34wzQaN0Jftm1RvFdUyTsjSe3Gi6yLlXvqXbMPz4dqLyy+oru2hhrFfu
PmZuUEGNE9Pf3Fq4F0nBPy2uPftWOXdb5gVfwDKETClhLZ1Dwi6XWTQQGbTDpPtIenNfOVWoNN6L
0yl3XuTcnZOHzDD5pSjOasPpq5VfRIruMUTVIlbTkrBMvEs7G6ZQeIKm5nKReaofL5a1V8Y8u7An
dtemVW+ZZ2IVwrWybBNSNY1vWI/qqG68ekbuJ9bOWDv7pBrXlHBuUifdaZ15WpLyQBjfj9ipsMqs
mq56pk25qnmyj/hMdbLUDtOTSEEPpHT34LErlXKP+QgpdWX0H3GlrFCNXacz1KBa+hV5ADwTCOli
3ywvVdqzoqTubbEzjkZ2VbF6veg2jJRhi694nceur+R9qIrsuSpoBdjKQ9dfOuV021hw92MOK/HL
yH4ynGZvHdv2Mcc/mfXjQzWQtEgKnh4Lsd+7enZ5PhjtogVdfMq6BAVNqnzYxrTSXWQFQ7usoy6e
L2xtou1QJJyrOLw0xWsee6Y8RA4sR4x+FSecCGEZpyHDzb44TJmyEJoTe3G5VNFrkaQKUl9XTstN
UnkoOkvmFc2NY0ScehYxq+9Ol+mv2tjHN21Smrxw5E0vCejDZxrYTHgagKo/2gjQK4KfjMeLMLz5
lhgP/B81hvp4TEYv2xl9TURJiWc8rYNnoY3XVSXDByly7XLgDKf4qKC7MyHLaKuAXVb7gpUtY5eX
uIURkIwwFT8nyqz4VUESg6NWfB4hJRnxXLiV4FACwGlvWESzyCZLm6d1oec0pbMOhIxomPldO4Z0
VsT6p7VjQzaE4VGSMdYT7WTbU/XFWGbjKPVEfWYiIM4DKVTO/Mx6aLhClXluV2AyES2xSQ6NxAQY
7gqrgiAlCVTwfyjo4mrRRqtSscv6gjGXgt3VoKtuiCjMvmfKx2HpxpR8slJIN6E0QD7x+JvbR1NI
u6bFX0QJISzZ2ViC0/iwuOPUh4hT0xO/GGpeRmAOo66AEMc04NwKCDnoyYYyv0PFld8R2LbuFzTk
H4qFBC9cVNKLHO6IOdKWQpjpF935ZDFOKo9XiwBCyTAs4sFAr0yKyosZR+hVG1K+QTxYQoYOC4YT
mHS8zgfl1r6Jitq6c7NlIDc7D5TZtdoalUPWoXcO+gm26ZqZFHpDo7qIfIV5e3JDy06t0acia1ya
zFTy7ZfSuXSbYqLMVFfygp2lqweL5khE2xMPywCsJbnLPh4toh2plt1qPWAotgSetbDjrxaode4Q
v6S5UB60FvHRpnDyVL0dRwsRnIhM9WmcFs0KOj3DfT0qC2lRq+AGzAV2LSw2pRLM44yg9X+rof28
e/vnP2BEfFeM/qkaeqra8WX+vhz67Qf+Loca2l/MgMF0N6iKMo59Ziz8XQ41/zpT0Bgw0omXqjok
7f8shzr8kEPYFsoqpUrn2w/9qxxqOX9RFwCPQQHToVNEefXfKIf+2HqwvTNME/ADaGxYjDoDgD+2
HnCwdwyjVwv56Fx9tRWtvrIri76uoteo63rRi0MzeePft8rr9P/i9+pfVdn/U0pxdUYsdv/8x499
wfNlQSNCnUL+xDwwCIofL7sYzqwScSNNWijlPTwse5PoZbf77lP4xVWccy/jvyq9f1/G462CuW5z
8vs8COyVUmlKzoXhDILgC09L5dZCcnlZEXY+j1Ra+p3R82QKGrV3+yARPek2hp6QxTadYLufqH26
EQ2Gm9DobA/P2lhV3aqVevzKbp53iP0ZAuVimnooQimqZh6WKZGdkgjwEfAjMuR4bqtlJbqK7KMz
DgmaUWbvfBOaMvUOfdDioOKhtWCGkCYdNI8cHU0y1MynKevkm0oknIjqyKEztNJKe8mY17rzcGCb
AV2PPL6gszLeJm0yNKsmSdUHZpiq3u81IJ4sPlWHkMpguoEDoiWG/f/n7LyW3EaiLftDgwiYhHsl
AbJYvqSSVNILQhbeZcJ//SzoxkyIZorR09Fv6hZAIJHmnL3XjkY3/wjbbTSomoxUPtD2+bzK2SrK
/eLliXuzMEs4FK5y9GrKzcUWw5gqQiC21goJK9aIUuai0KAo9ajNcaJC1JtUbBDjxmL7vyomyxLF
pxPohHE/Mw075gavRH2Xk9vGJN4hpcJhS8RJoFuAyIL33/w6bE9ePHhBWgyMb530obVr/I8oYtBB
oONCoppt1RZsT83YODaa/VawEBNG514ZaX+dwicX5ANazdnrcEPFe3zBxKuj3M175FJLQ/WPchHI
T8TIBI/YAIqfVGya7FQXoX3wh79JzkNOEiShJU6y7S38EBx0p1gEVT5nb6yVyQ9riSnX6k4/jsjr
beNPPntdutPamSKA5jXsdJrB/DAoT66vCp0Z+VEAOmCDyUM8sCBvR4MIvy1lSsybqmDTuouyJjkU
buobG89dJgBnPgGwGwu7w2c1KA66a8R5z1LYyVvcLVm1td1Vv1cXcfoNPsxVTtWFV4XwGu7X33Y3
jsvjJ+fPBv4fG5NIOQ5LmBQi3mNf0HamXnY3aeMbD+8PjRN8wt9JARKNbtKyXik7p+E+Ru72oGBj
I4gjyyUfQctgYln1VvOb8VHJ1Kk2RZzlnJzT+LUW2D6oSJVt6KV+85kYRBgPQNA+LZzeKQsYDm0a
W6dnsy+Mon2zosVNgNvV+m70+L98YVdXBrd5PnvSWHOh6AG2cVeT8fEjiysq7NUSWfDrakydKlbp
XVkh1KMTM6B5VUgtn4u0HJwQxxEi1gjPoIc2gpDqsBTIAziSTGUT0J/J7W27dAlmH/SGeESaZLUM
tqrHPNoMpIrEwiM4tYk4EfvU0p7KdCIvuvNUX1HFw6t8pY+7Tv3HXxIiWRPtvgvoYG0jHf84R4nK
ELJAv8tPfyCmowpzu69ulrzSrzzIExHMOhTo8dsCRgpUK7Se64P+Z5rIuQ3JIUALTI1zaJDk02pL
zd0aY4lS7AV7bRp/2YnVfGuXNL3DcDr6m9yqcuPKgni+DnvIIOAEgxIi9UQ/mT/qYfFaadEEcenx
oWs3baDT2jpneihMBpBq264prhJMabiePGyfQGKX+zapGtF4PX4AXRXnCHq7JBTDLNnGknZa77Ku
aR7BKELo0DPMuYFdEkVaYyBW7CETXxJ3bYt7OHYN1Tyz19BfeUR5b5akQCAt/Xpwt7kZ20+4dTJv
U5HKYWx68iSjewGLSrIzjUQalLkVfxnailku0c3sDlN4YW08JNBcrTeGp97LByqIilXrVtZW+sVO
mIY2DZK3JXT1mfKIiT+X8oGPkRLJsyU+u4ZHuLYgSx1RIVqU9CWb+/TGYF88hWMRN4c4hvtDs3Nt
SzR2Z2+ZUZe98itB9jI9TrFJCNZtrgzrs2nO0KHgUZrGibHCxk5ecJcscUQWWxGa5eD/Trs2o8pp
pHcTUdM7PRf1/9f1bFrq7BChPp1oSiaWBRNRdRGmiramKz1k+k7ra9vBBj2YzAXF+/cn1rMP1wCE
C8MV8AptfPRLx2NpnszYIRWcmruYSj7XxNjPKpnvkE2Nr+9f6gT/x4e7XgsNrLcycWklrvfyz4db
Ygivia8tQmOcxvupS639apNFCtj33ZfGH/Q+SDUbrkMVNR+XxPEULf4RA1469OafK3dzNh9zNzCZ
WfWxQTlnqKUucaLGpOgd8q0a3YHEw/lxbCj6S3vI79ED11vcBcuvyUMiQEdTfTJtkt6WzkkDazbi
+1qm7b6K2uLKKzmhGPzPczLBaTHk0FycA06MNa+SEODQmtIo36u8Nl48Y2bPl84dfaMon5uM6vTq
KR/bNFpgMxUl2ccyjTZa4y/ONpojQ4amjXltS2Z6+qwnKaVOujtxCTNCK7o7nAGa3L//UC+MJl6v
A7mKw/F6fjp+w9HU0iQfUz/Itdm5ady0veMb1j/oWlv/52UAgRoYSYIZmCHYLp5cy+mUY+pTrAVY
yBXmPVndZAIo3sz5+9ETXfwtcRbn0JT9shuU6f1Iq1pcQTdcmB/W8yGDiNfFHvLk61lcEGeUxmCQ
seKmu0kX9WvvlNnedpQ/bpbYW5LN+4/4r9DlaKldJ14AUjxe0mX4bo+fMSlCba41ZRQUadLY2AhL
+lyFLihHEjZefkII0z3FUVH0QWHjufJVg7O1RzpHr70qJ3Mz+oPrBDEqDHrBxdyClaLBTMc0dT9l
C9aQLSbr7NNQlc610JMTpd7fsS04CLPtxpToWH///J85oMYdvs44blB3UTRB3KxLKMaRpG80Rk7W
bxcsyiONaRcFBlWriNawbg0w2ribn0rEGhVVHY8TDtjRHHbvP9y/gJCTh8vmjOmJvxTV0qk6UjTx
nGKndwPWxyVCDCJnLcibaHwaozE1MYUY3jOeHhsigD5qd2PvCWzfqJHkfoK5ZG4SoNfY7hNf3U/Z
oADsgw6Qga0AigaElWjjNu1k81jMCmzKmFfytzYZHQukZgG868zFLlf1pzGEuq9wyyi/qfpPmP2n
Kej7JHl18HSB9OUKw9cxBuRCBI7DISG1s/yRmMTxtVew8ETpFX8wgWGbadnH92xFTCxmfVNa5q7Q
ffLHcWfhki9i23uaDX/5iKtj+l1hmFcPNp0YEQyuhkUQbQfthzJO21W6ZEGcZqjIZ5F3RF5DyP2g
sjbB075QW1aZw/F1ieLya9pozq8c/8tvsjIjPdT1BCayu/TF94TmRb1BsMnS5sYWxclIUojfd6Df
HAxWmbWatpPpDU+X+OAIkINXPqMLXy4IJW9FJVPisU8DdeMYfS3VEi1gGlMPCGg0OoeVQ8CDAjnp
4Md+f2Sd71o5e5NYZGBXRUzH3HX82XbNkFXpXGrBgIvvoxxnEfSIXXYgWsm8kWJgGz+71o4jqPpp
d26/Iyv1Wv7B2c6Rm2DCZG+xzhzsao5vgt2MyDRHagFlBLGD6iLpRA32wZxA4Bqzj9IzTT4YyqaD
q5LkyjM42y5z9XWhZSOwIvGNk/Xfq5bSz7FNBygxwFoYXh1E+GZ/dna9F0Y8Hyx81FdmaL4MftPJ
Jw2tCnk2aSJI10/nS0C0ms+soQVJ7HcDuqoB6sK2r9pkCuRScGTiaNV7iCOga94YhH2Um1IXK228
LN2NN0Wus58rXbuDxZMg8qvZouEm9yYR6qAbXrED5lnQLZP+o86LDHIJBnZ1Yy8Rkxqub+YAK8nQ
tcoy96H0aUA9ebg4eyPbTz/kLTCvrZn5FHjb0lOCXoBecpArl7YKWjNf6EQnhno1bApOsAgm72mM
NfWJaF3xu8u78qUrZPas8hRRRuwBh1mt9YWxx10YvRRIhpK9qy3LL5vZs6CkP+a0ADUCyAtrzkIj
n0BN91B7e/ynxVRviVgyG5qeS/FgjDrrmpfCiMFGCsMpELAFAMFiLvRvhzEZv0nX1gC9lUL/FsG+
1YPUzDuKNrS8fuhtRBTuNEvvwzxXU7+66xceodP0HxZl5Cj+rbr9UOdpB3GgVem3xhE1/c6sIXK6
t5z0wZ1GT0c0lVvtBnWY/VSrnqA4R9cXGcQAZiz8/VVPsWwGcroxa42Ob9s5NPLbIRIa2jcCDL1a
yp4Wiqu9pVGa/GoRuuVb8pGdx3yumjd7wPXKgabufuvDVJLj7UzNjYx0+4+Bw5QsaCHK5znpnE9N
X/vPUvTtR/y/4+cZRXyzEV2EtzxL8gprqT8KaBGmNmKUbLT4y2yYebXJBs3Pt8rutHiDS7mmXJnW
8kuiSeg3aWeQMdOhB1lFVpX3mlXORPJq1mgPICBRlpGCC8A5rWt935ToEdDwIa+8yeoye8pde43/
SCrjILwayb6NEicjoQC8FYLg/6sYfv6f7+bfGvD5vLkipV12IOsZ3DoFlHoplS0DF29ANyUJWRlJ
tO7r+dFGMbnR/XEM37/e+ddrmETxwswG8MCafDJjlUiuUqWVLMigW5gzrOXZZrl9Ucb/6YT8P8vb
5z8N/QabEsoz7OQoCx5PjuVQ5HadYoaXyLQ+p16RP3qjZmxjObR76nPXXGbnP432AuVHjBj0E9jo
H1/PGGjw1bbygxqYx9YrZXVbxQTrlpVzzQ91afVhnWPPiOR7DeI62TSiL9Ty2s58wAcSGNNU+PYD
rS7tMGazEbppJz7RTUOdUY3peMeuVr2MeU8v+f23eWEF8EjZZPtHk4Qz58kiaNXCXkQ2+IGHa9i/
UdIYl9DMNUXRJukIgje6HqN02c40Cv/7pcGsWVQQLcfiFo6fticLg24vnKJkzsvbsXT6naL2d5ja
obqle0zuDsShK+ehY5/T390uDGvqB7A/AYOfnoc0qUa7ngqG1GRa4z6hh8DCt2TYjf3WZjHwG+k8
lUPvbw2/S6+sfRcGNOOZ38oNcBOnSHJztXPXoNeC2HXFz1R2IwfFrt96deaMW8SDzdf3nzHnj/PF
ls4UXgHOXuRCnG6rTH0u0xx+WYC8JE93hlz073HerxZvucj5ZvBnGqyOXcQE/01eZOwM6CPOyyCt
pAt8UVO4y+fa3c4IJr/DLXPVNiF81995+jqBVxCkcqhrS1xui9EEXAV0Knl2I5n9qPqBc4KkRPpQ
oCTTgtTr4reU3X4djiLGbF5D85O72m+dN93FrbUxMcsCpdEzZTG3+M4DXp6COKilzr/USA77gBnQ
J+s26YCvjA3I8s2clfHd4FKRCR1cVujd0qi7NVqMchsC7wpm5jHTb2bNAMa0lCN1upRyz89KzVEW
Dqk5fhsrx6N/FhVQyvj5eKegrqBF9s36u+sOEzQ0s1+RTKpApAsGheVtivM82rRkJtakiXqrWn4m
3iRJivUOvCgDC7Dk8DE0U3st/LyJNwnIhxY1QRfRSOgT7TsrCFLbBjJGslHTshIc53zpNo0uHY0m
RtL9rsfB/iAtI/vDRjatN2MbxzE6Jr3LgjGJIE3NaYTmTxX9HBS1NX50ujTXwmlq5hb5qSFaLF85
quKySxJrk0EO1LaZGmV834y6/gJGDYCLFqHFHKkRUqqgVMhxUOZJsV8GV/0GU4PqS6+RwVa0TChf
irnrAIKP3m3Uwn7cgNBu8s2ACJ+eXWs17RfyOcafzDyZAJkItGNbgqo6WA17Fg5Ws6QHyE5Dbsyp
RkBojD1jSVTTuNchWRZP1pwATKKH6MRB1DX8LSVxTeKe/s9iHIwYhNO2i+LI3JVmvYwb4dd5G+pd
TLWV9qNnb2sz5TfbcTt8G8uirPYKJWcDn6F33yZU08WmSDWfNZ8tOBYMYSE7oqcvXgaUM9MNytzp
RxrLCKesZkw/9WSyf8Y+X9OmEZr/h82Z7d56uVXX+9QjxewGYJPd3qaUeSBs1F79h9iXSVGIKLN7
MsGTYWvLdacvq4jY32oR89fBVNNdY+vwapIUI+CW1ABoFV4lfhpL9FcGqDETpc5Em8+HMNLfmGlr
d7sZgMgSuFo/GxurQegVTrBqwtYG8gAoS+r8LjUilKXdCQKgdQzN3tpxBIxQFnjeAz+vqlfupADX
kybA1w1tmayDocPLuZMZlfMdKYrxfz9wrHZHWhIc6T2dIIPjOX/OfFkUHhiXVFaUR9qOvHbAZx6V
ZEufs4OKSanN4bjs3p8HL82CFtoAaqrU8YirOL5uXLj25M1raYodFN26BJicOwhARBh6tohdWjoG
zvSiI8JPIHdRqH//Bi5sLQilJxpsLXGywzi5AbfTsUopEJgVyd239lAbD0hlBES75Irx+XxF51Dn
Wh5rKsdJ+CPHP7VrOhW7k/ACn9hEDh5D1YZGOsa/NHuRe7uxrd0wx9fwy+e/j10o8X0GDSDyRd2T
31cjlxN672J98KLlwNIwUzqYEPl6+rW01PMlnEutWyfhe6g3Ttt284S0tR0oWJmLXj/kTjzhEqHa
03VW/uSWPFE23kjiVVZcWU0v/EiLPZIgZtEBGf23nP5PqSwDj2JkEj2W74zGo15DMlsS4X1eeKBX
TuYn/tJ1owINnR2ib9K8W1Ulx6/RroZY7wWOHK1D2Pe1mVM96IcO2IyfFN1vV2aAF9DUOstWck4O
2FZEY8h9d8lqK9Lk1mriARJIIoQCYQbn/r+O6LXmiQuQBiphPd5Jg9Gta+YRz0UdCesbuFe+3GAs
6QKByenKx3NhSAvLJJ8dlc2KEj4Z0ujAu2xYRBS4MkW0BzkUfm1PEmY7ao9VZw4hf0AA3Ps/8HzO
WBk5Oh0SsbqYnZMhPVtOscwammuLfle8h/JIPbuYUb2npgZ+Kfa0+kC712CWNTv9xZV6ei3t+MKI
A5vMKZ5TMz2R0w0jzYLSmBo9CkCAlX8qiilf9XmG5lrSKHx5//deeMo0wtd8epJWGdwnv1dS9hOr
EzNI6rlVu2Ty23mTMFlnO0NMBb860T+DVG+vbIovXJfyMnMVmVfMHX/zWv75qho4UO00m16AJaMO
O0fP/tQcfSqqQDHvOB67fdqly38/7LEOwXj+2x5HaHZyjp2cSHNIdEhZNG3D27szw5a9FtE9ZA52
V9QSF+YsfiHFNrasIGdO7fBkpWmq4UMJMwrrIdmmHtoT4XrhEM/FLwiY4mDZoys2ji+1a6GUFwaR
S2SQoTM185BPm+JuPiQGAowkjGcv/lgNqj9Q3dcftEJdi4+98C45prPOCXgGRKacPNTc83L0T6h1
jGWujXuMT1oIv5hzJEnnAMBKPXdDiNrXglLOf6LJz7OpHqNAANm9/vk/Y6i1q8LDR0EjU1nuHxfX
2xfd87KDEQ32zfufieCvOq5eHl/q5CdaY9uBR6NnSuqNiS0XThzlHcRXVz6L9e85vQ6JBmvZg6o4
24bjn0SZsjf1jLSCrEKa7nmeeqroeN1r1YK4DZHZ7v3fdQLMWFccYl4R9+m6J8hKPFWM9Jy0MlPm
RegP7YCQJYO1SRYRC00TuotoHjG4jB9bP/GnnYfn/AWiZPOF5prcRzR+4o2tGVq2q6gZEY5C0iZo
6DGqg2YusoMNwrG+siyY56MNuQXrI0d5G2Givb6qf946R56Mwz40rWSQkJHBXxefkrFJuqeWOhvN
2aiHTB0Zwu/CkZ3ln94tOzfQZAmydPAL0KGxmbhvOgKeLgATO1L2JR/4mywa+h1WrqKPQ2kl33RT
tS8TWiF8InlVjjtEQsOnciFfJihLAercFHZpUj/0Ucs3Zkch4f23c2GAU8SmbM7gcxkSJwMcyIzF
WSghOmO1VORmiTfTy79HkTBf37/ShZ0HQh4WHXqCLPD+6f4q62e3dLU8Dq3VIzGWytjl1uA9d15m
PVLLXp5rvR0/AGW0HkWNjCW300hxvmsAPeYkvSXg8dG8RvDxruyKLrxw0vNMBL3ItigTnDyFpRkK
0khTXrghqz3xAMvObxaIzUO2PEHBWg6pvSRXhtlf0eHJlyh8Y5VI+Gz/EEMeDzP4yzPqeF8LjGHG
wQtwy3xI9WJpA0KeJ6DCldFiZRC5AeU2n0331Sae4pep963/AAxyAjbsj5RQopmYFFT/rftGmkda
7lHtx/7+/fd3vm3hcAUAZi1i6ghWzJO7dY047mtqHMqluiG6uSw2sp2KONCHKPVubSsbNsT2WioU
BIg8cjb0f79/CxemSG6BuiJabP79O8L++S5Z4r0czzGazSUpd7LSht+25S1f3r/KhQkSjgWqVAgZ
JirvkwmynRWagiUCJBMvkMSL0QDvns9pQGBWR1oTnOYrH+H5p7FK3IiIpJSGNgey4vGzLefGrFuZ
2qEOCpxM5bQpXu3FbR9QSEc7rU6M5wR1EObDhtxVCm4kR8U20AKVu/LjmMA5Bdae76F7u1fu7ey1
E39DOROJJM1M4PjW8a21GdzhVjp2SNALpSOspPXbUs2SIBRltca+nmALYPEX8Z9JEyNZ86WDfuX9
V3L2fXITSIVND6CRCRLiZAs5x51WlvXghfVUjcjgyuWAnBqxTqcBWxzm/DbOhix8/6LWhZ++xlTx
ZUIDJoDnZCB0ZjxqdZpFYa+Eoo4mxNLu2LdWCzjXIa9DH0SCBS8isj6Y0JN/o7ZUP52kHH+MKmqo
tlle+4doudUGaGlAQ1PPo+C1zEX0HXA22FatXRwyXLpi/OOOSOSZ7wvp7WI8bS/jIOQLm9gUqXg2
j/jUsM0aW/hx3t4Dal9uisnCzuZkgNhVFxvPxaAX7naB0bscBkFgw1YQqbUxcseGZMx9Jth4jcG+
LVySGK7sXy68I9+Che3wFa5b0tN3JDQM5JaUYeoS3VxBVX4CXoxTUOh3nN8SArRj/9rAOJsR2MhQ
ewaTv55rWV2OR+esYHG2NSCo1kjUTU3VeNw0k4uu5P2xcN5WWXdMpkPaDLa7dQ07vhDZIk3TGAu/
zrMM3Fjs0LTJjvcCImnYehUxHL6ab3zSDoPY7qctdT3j8/s3cekJswGmvs8XwCR48mORiFkt8cky
lIYOiz9NwW/BM9lOs7LC3BHtDZLi5Brw7OyIwZcH1w/9K8/Xon9w/MtBFvSINicVTpWyDtWCGaXU
tfTgJFERJtgXyBpQ38kP1a+E0Z3/3FVXhmCDLqSPz+ZkeUy01qz63CDtntfx1aSbtM37uYWH7Wfl
EkT4p7bSgKZ8ZV0+m//5weuAYkLmH/+0KiCXrAQh0iLFNmT+OBGcuh/A5x8GCB13Y5n1P95/redq
yfWC7D94vCSMsQM5fsJSAImHYK1CYCP6vDKg7SACvECGQWV4f9wYF4aTyZIQB8OCOlK43fzYjhPd
+dSUen9lrJ/bctb7caiAgYFCZeGsL+afZZZkqmRiTVEh5sK6AnkRSXygKJH7mGBRDW9dskgUNB0u
Ej8c8aSjx65KYW7Jf4raLQwpdafLeihuvday8hCPisJmx+rgsKV2oBIzcxrNXhYj3WxTW5Lfa8S2
c4vYO3sa2Sl+0wRSf7bYpkbtqZD6RsZUc4N2IqwHXzfMmXvVL9lXrUeJsRlTLLSBFyEPzM1xdjeZ
0Lmpok+dp6QvoleGjfVmWVNOPNUINl/X8gkPu1pjB3Nh1Dbhg3p7UDUSw30Tt8kbjgv7cRnLeQ4M
2lc3/qLjbnRa9JohlgwrCuy2qKdfeHtzGY5IefcmvYkKlMRi0PXL8Dymr5J4YEDkaWtsq5TEsRv4
DXN7YHcc74wULgcW1DojdMCg/o8JaLFucBUgDhqsDk5TPvTuDQ1d3UNBUs5/Zl/KNhQwF/org34d
Y0d7Ud65wxGACZzaIJqd43fexHSTCJGtQ6lB70a0BG5OZMuNTbX+yrpKbeD8YlT4KNRz/KQhdooV
bhugL3ZslmHOmbF7GzRRfS28yjBoLqxaOW3U3B8cUSO8QVM6fWV3ZJkfKyLv5x1bI/1nZkOlQe9I
BAkJNIP8Y5hdpAWeri3zXR/F3aecgqp7kKs28bbQMNTfg2WC461J2Aq4gNzh1e8keUrSmSExZvpC
sgbBm9XHrCA8Y9u0KJTIzuVYGgwo8j75yhlXw52YvWfZIHkPJ9uxcIwi+JFBq1vYdHoX987Qq6bf
DjoGrC1o/ILAXYUVOBBjb9v3tkxke8OB13+aqrz9VaTVMqHG73N9UyB3fDEwTbsBJuE43o4dtvPA
hkX2sWYm0EM3Tup7+pxgFTgDqPbWbZeyw+1MeWmLqXSyt7Fd1t9yrUNl1ner790rk97Z2qPj3vi1
ioddTtrqE3OOHbOtTQwC4VAZiq2k3zoGJKIIBwQH58Jd1JcsbsvSuhSHq7G6SQnQNLcYf4xfJMO0
5ZuIB8sOpk6nLEw5WT84g9Mj6pnsDCqMQzNok2uJ9ovtTGOGNt7oh6HovC9jR6WKv9NIxaMQvF34
6lPTbzRhz9HLHLcNUcdd7gLHsv3uK/p7MdDDsdLfyoQm8nHKo24iTyhTDlKeMeo2RS8F3ir6YPYt
sUmRT84Rd7STiYpy8nW7sXhlaKv8SQ7d+FLErlGEMykFVdBl/kKTcCLOWGXpCA7MUNr44BtxDj4j
TsUeqUJjE68DBMEdZSW27AEVOJZIDJI4YqpzG6NwqJv7tpYtm1mfVbZXUTkk2wjQA1tH/rH3gDTm
DFpAvuCtM0pCMIgOkX/oOWbkRfmildu6sG2sw5O/xloYtDijxFoe48hdPqhW198kIg6F7TmGyQxL
P32zNWj6gT0p9ZrD7ASvmvfclIroNW3xvM2PyFviHw7uCZAKwMopwKgh/hW7QwaDZkB+tamxUoFD
cIyuflFxIYsXq3cWc2NnA1rqTuYWycvj/Nanvf36/tp3YSZYDS7YW5DFsMc2j6cdq5WsBKbqQyqM
4wf4CMlhjoB7Yrh7oYZwTWN0YS+zlvLWJiGtHhbb48vFdlvNgEv6kOCaHP4I+RHI37Q2p/6Q9yGi
mnaH37M4VCjWnt7/qRe2MxRrfFSR7lrItNZ7+2dVnc1uImeiKsMFPhyFLuAaqy7gpmpNlEfdZL4V
mXUtQP7C8+WcTBWaW2c7Y55cFKJB1AztRCYsCTdI5ho7zFFQ7jzKPZ+TdrT3//lHcj324VgtWE5O
01L7Xkx9FbOMVFW87BvH4szjzH0IjawDlDQ4FPfKa9qbSxsoy6ZHuJax2LKdivPhrUjdIpo11Dqt
c0P2duOfWbSY1Nx8hKQXj1V+C5ifig4K86745LkJ1Ct0X86bysUor+ygLj11TgoehykkuBzqj1+1
0kuHJL1Uhq7mJ5/bRaH4QP0bdKlaQsLOr31FFxbvtYSET5zmJS2zk2Gdq6HSMtCSodnU2Ye2RRCB
+Ma/R3GTXnnB59VcOnNrm51mA9turNvHvy1tEne0+mwMOb5a8AgRVjX8t0HENj4c7LILCyKndl2X
GfQj4iKwCgMBpbLHLSfSHLBi5cw74mJGa9OSFRI4s4RuZXa2F7w/Fi+c2exV+YyqyHTpw5yCRHsS
jG27B7eXKFV8xkcXP+HRm19Fky4uqUrx+LXFQh4mYDBIzxy6m7wnrunKXZxXEWyP5/RXBk0P7HQw
YOH3ncpNB5RJRQ4UqXPi8rWMkSWEBRpPFbT53H5MDNU7wZCCzMO1nZefemsxvsQsm6tJumweRwTb
P7Mm1W+XTIwuSv+C4lQ91sMXFNHRRxEZy5XJ+cKMhYSdkwBSdgpAp4WwOo3TylFLF9agnu96lKwh
pJ/hTm+qJszQ9N8uS15e2R2ux8mTjSilYU5DnLNtmkon344WI4/0OppZLoiUwLQr+Zk4XutqyW39
Js6uQ5GfA70FuOeUPYBuIgPtsEq7iAGedySUVWSymfGjp0aBzpbsqpuybbpdkYi22a0b9PsIiuH/
xzOmG4yOiTnTo512/Dn5sNdy22v6kLDXeS9G3biTSyIDKpTZfaWWXwYr95W9/vn0xOGO9jqlLaon
VPeOr4lIw/fjgmsS9FMcij6Zf6TYlb0tpz3y4ZLIuoKXvjBBc65l2sU2TBVR904mjaxwHKg1C8v8
lJIRKOZW7El2rPuAR5o8Gwm5jBh7TSR6dWenVMQE9JuWSvM3osmM31c+yfN3j0GDIzcr4upiPp0Y
qCKUUTsPY0jgcYKNjCnCGjuCzUYCtR0FJoC44+Ehy/XVXEsyHPjB+Ov7N3Huc8dpylZEZzdAe41g
9eO34IPdJWDaHsPesJQRNgTR0fAvK/9u9p18xB6lcSMePmeNo7OUL+0yz+Wmnj3x4sa2OW8AgA5E
/Ukpv0ZAqoowM4gsDCbqFl9nLcIY7wy5POSAgMabgRSlnLNuYl7DeJz3MZhjaev51NppDOCoOv4l
RMdm5EW3Y4jhqKTLv6ibEkpOxv7K4tnNxsQUK7NDTtUyJLfRsNAuosXf4Jei1qmD02i6tD648DZv
00RvQn2wmpv3n/f5NEzmHJ1jXD5MK+K0fdF0EzyPsp9Cm707LZ4Ck3wFWqtFNvsBp8D0PFS9fijR
P4bmkMkr3/nFy1Ma1E1SZ5lTT7456mTZhCQM1loydNNmyCw5bcgPdKP7kqAhb6sI7CLHOi7scVOJ
CTUo8tNIu7IJ/dtsPZ72HHahdPpgeNPaOH0Mi+0VFPtQtrAKNd4DaZFZcp8afQ/valLYkCB12c8R
xdyvjZYk2qNtjkPNzqX0Ibh1VX7jJJYFkqEee0KcBRG/YWEsAFjamaS+zWBwqt34WkV29USL1TxY
EQIE3IeJ1eL7TrXvFQFaHQCWlh3pRNQectuoprBtjBqm6zL3CJccyIowpx6V7yzt5C4m2NEGE4vL
nOzhNr4xF1dFu2oEubF1/Tg7yKLKKM4mcFwBsiaLuh06R333uqn5LKNBfIidJM8/jZHIDy3Hg3bj
zGyL4e2KZk+Igbh3B4fMW+ra+hXh3PnuDH0NfiRg6z4iidMd0wD+2CkGwYfuzOl9JdY4nVoxyM26
2r0/yP+el05eLzthGiWrqIdFZV1d/zlkjP7i64O+CrZ8swUPqhscRYMGyRbxNpkwZZhQ3SgfDW1F
QrIK9AWmx2lxfxpKtvqhcnqVvDIUaVm8f2sXFh16hhiz2DZSuj4tIyNP7FulQFX2SwoDNIlAZkPv
/DEO6gugmCV4/3IX9qkuTTWi1tl4sfs7VTgNbaT3XbXWmGILT/IG/yQDNhp1N0OyPhT9zi302rqN
uq6B3c56IIOhrAuDOGQyB0MfiwjUyGFACVuPDtb0ZrGwiuVSDc9DNEXPA4pvceW2z8eKi1uOtZJW
IPV2cVKGc/10dPBrkk/uRfSLsq4fdj2BbXeNSkAcvv+MLlyMSzEpmagyPDYgx4NFsbbEs7mACTJa
lxA5SHKeW9Z3MW21K5e6sBdnkWMTvE6AlP2ck22dLzm54cRawpporPvFMJovGlXonSgceP0dl70Z
2WaSHKrHOF7T5BNiyWuRKOcbWor1iKXWljsnJW/983++DjfyTTrj/hLa7K5/IiJxXye/BuMhk8YN
NdS5YDojuMhX1p6/n/jRZ0lIGxVPAxUcdm4cE8cXTqAdDdDyOPxNOMtu+1jXH6Va8vzBJn6+2SVS
Ndk+oRzzlUhe62s1VNmrbRBpu9eL0ftNgzd5bnK2cjs7pzHMGo8ec5P1TTttCpkqUtfdGTSpiJjI
NezdGJNbFUegQOau2cxLSXRlXwvU6U5E9LzQOu+tlnPcB4Ao2+U2LfXpg5xSfdqSbUu0Scud/Xao
3A+EgA79sKE4GecHpdzk0/vD8HxsMOSRn6znZUwWzmm/AdPVhEHOE+GQcGiVsQ+PO9Ubadwp0gEj
kmvm6kb3sIEZoyB4hkjT5E4gyHl7/0bOhgdviRdEGx5DuOuffnwoMBNhxukSrmXBHOJO2RxkpwwI
xmNvuJtu1OKdNwClvfJ1rIP/dHigDzdxIvMk+A6Oh8dc2dH/5uzMetxEwr3/iZDYl1tj4967k04y
SW5QOgv7TgHFpz8/+rzSG2PLKEej0VxEkzJQ9dSz/Bcqd+Q+J32My7sp1FuuNZgzgPqFlX2uYzuN
UAZxtRGI+SQ3nvssDvDcQNxAZjK/tSjvT5fPImjpcdZReOZ4ZUvXmiAlplow49p+e/0VX3hSGmCc
dQ4DPL8ziq4ZAYwq2/mA6yU7K26Zhe8ijJTQrxztB2lSlUgPFosXh9Hx+trvYPzVawZ2i4wemkz0
itYzjiRRKeiiWjugnASxFHJIRXPey5uHCtM5d48LiFLuFRxSb7CtLhRkjUuatwjgpPENF41FI7lQ
1el2QG363lTlLPc0+PX0EE8mIrRozZmvCj/fxQdqXkRCnRRPTUersCFW8eg+uNh/1/7cV/XzrEvr
e1LGEPUzrYn+1OGQeT5W6NjUY+zQbR2yCx/ZNEGZqAsGF2X9JUH9K/ZZo1YbIrS0g+eKsb5TFU37
NRlO3D6JOGKygSRWFQWh5cxvQ+nNSDtBnB99T3Wm+tA20jkWXWviqlwxFZrIT0O/LXM6W9c/0oUz
uEBncdeiOHLBDp7+TIjyZSiNZVjQxYgFoD4wLxo5rjs90py1xyOmBQDxsfgMk41TeJ48cextC4Uc
3o9j2uqqGT1OTkmU7jE2Hktl9qVM3M/D0Ms/QhPExSyhB+6aNO+BCDlPNHM7ZFMHO/tmwoLyofsm
G6flQmSEywIbwQF5AEhPXQUG14iq1FXZsQbDxI9VOcjbmZtC3ztl6t1QOFZ3PRnDfi7r7IM3zDpa
/2R5G9/kHJ4E8BV2C3jIpclorVHGGixZXoZUDxkgX+WuVpFd9IFQDfWeSXr4s3ZQIcG3Haj+ULZW
hjwyCNSdCvEQ444w7l8IaShCGA3ccb9lPmxu/MSz7NKgtkN10zAgNzhnjX1d2IlbVI550NDqfMK+
JPI5ttpHZNLLzzlOA2/Xt+mF9ZBYxAeOXhWBZN1xhoAvQHVi5OA2Zlj6kdmF96miZN/QvY3lzinp
bm084nnohBdBw2r5DgaIC/30ZIyVlcQRhiWHVmiI2XceXnoq+uztzpCQNdJUMoxMwzlw4TTM/9oy
ImDyVQCCLPU9DjqnizeZqC03scxDLaBK9pDgf3TU0DmZRY64+pTos7Gx+c8DFkR4mgpMTBw46GcJ
/OyNhtlE1mFi6HUHJ0mUe/SrlfvWTsxso3C68D1pcVqLMuQCe3hnu/4VHbNKZzA/FSzmCvrSXaUg
KphHjzIpfgEIqTdg++vlHF7m0n/jEnQXLanV68TbedJE0kRBahkoTqIDeQcjROIoMC4S4KDatnbP
Oq6+r4h0HZJ9yxW/mH79Hf7LKiJ6WrjHELLtB9jxPUoETfVBRfEFWrpe+Z0rtiCjdNr5a/++cpdl
bQb8DGaQcgRwfrrsoJehM6WRe0A9U38ii/XqIJ+a6asmAMHtaq83fplqqKBdhdzydEDhT7vzGAP3
uy4MvYUMo6kv6H1A5BvszsAJpa+y21JP4w8I8k6U8SUOJL7sZPSxiY3y1QYfgCynmolfIxqIYxBW
0UIhLePuR5+o4r9iQn1+p1qz7eyInSLykdhQcyCMCYSQii7k0+xWmGjjvYXVuIidYARjot516STu
8A1yEKkYkvh7nAAoYHhaI7yudhUa2p4c6dFXCrbCpttFeHwp9TwACLFgYLhKN/yIAPS3y8A8GvZL
tsFfBez9N7tEhH4xk1z7yaIajvHO4kJj9tXvLG5BraRE0WbXhnJKD1mc8uBtq4QmGtyd8uIx+I0P
oXTSB2kN0eyPyP7eeirf+pBmJs5btmKkPykQ0Moo2WjhbvLs9nNI1lcdwkZHrFSzsDrBBKulbzcK
I3tU1ARqB7zfGBJvrkPGTTpsjHad1kY6ij5KN2OOFaWzL/QG743JNJR2F9GqfGj5sw9hEaEk6+kD
ziRTWS7ZXpE0kgKrMT7MI+CEYKjq4bfduSRjU2p2Xyvmsb/7oaJ6oeh1wbP1UfVVx2EcCdRRNvew
KsN8D1ZlRMUl1eI/FBWYRKeTXeu+EJMngZSHiMnJwpxrlElC1JBSgASIzKtadJOWanoT6s6INqYG
im1HllGDIG3VRXrORNvVt6qqLzHIzCYsB8I8vmMyEhmsxshwh6yLYn2RTMQBewzMZuD6TlhdeZHH
bDHVUXO/NYRmRyhvKa0DzGmYHB+tXflrVkN46SN8dhMrgiR/FEC1kRAT8580DK1fLiCRHEszk5Yb
hPppT2Qc4ge6uNn31Mo4uVox2tIXFMf2Tkcj42clkQ89SH1wHprKS994cfCOLSUhLl+/7s5avIj4
0TV1mSTDh+ASWrUKxDLASEec7CDrTwBlpN2BY40HqpVk0GuPLnRIEk/tW/9Bqm2KuYpk8RPCR+Ts
zW4sXpImgfUr68q9qTG51P3YdWckRYZSVzZ+7XmsA7NGLbwUU9T76yG0lXVFYoR1HTAA1PyqAaOb
AAn9IfLkP5x1vvKQ6qfrL+id1XUa6Ajj6D2hiEDPiQLnNNBVLnIFom5r3H4EmjBGFVY3U9ao1aFO
O4r0NtYWlyBKveJgKuUADk3BAm5f6n2HFLzUm3aHRnD+CawJTtv22Nvhs90M9nEMJ8Kjy2QXPKCT
u58TMMLF3p60pqbOsJkgukDR8E+ym/7RkN7MHGOq2n2H+Mn8UVSxkTzrsSFh+JgOaNE4gWJTKBMK
bGqYIX9iRr8jEVn/WUBzEuh43iTvMj2vf8yMo5BdjXo69I7b09hVh5j5jZtG5VOiTP1bgd6+EtBY
oNGvplr/CSC4mR9LXvFHO1/6FZ6WFd1t2JXOf1z243BnAXBCk4Lx6zcxDnTQnHRMHj0TVCPHsSgx
7opVGsnIOKOAizXDvmvKir4hTJ9jAXBIAR82x3TxnBxV/rwB3ONzioev9aRN4z42MtHeaq0tYvDw
mDTQ6vTyz/2MQsZxBETW7HotLLZq+PNNZzPGU2lKwSFedLdON4AlTVmOTGqXSaEazBpSQVXHSNzq
9cxv0VY65pPZ/mOOxPXKa1hmpct4GajB6aJmBy1NRwswUI2qProdkwVXYh7Xz+r07foOXzbw6QZH
o5IOLhNDMhdUcE+XaqMoy6NYBcbdtLhz1KY1PCi13TxdX+b8NZqMJVHZhWy3NOu802VchkWznWOK
YYBi0A5KlIXPIB6cxrdzsDO4iSTPrWZvQUgu5ClQ+KkhKDqB+6/LTvRrFGY3SRz0Q1Qe1GjWblCZ
Mp5oxHRPehhbWxH1DGTLp0Na33EtILbMIdccM8doZBmZRgi8FQuYNzFP/Te6b3V78BIl9e5d7Bpv
CqNEj69F9OErmjnQwlUNxQ6/xwU5/+J0NoDGguHNU1ZCLb2x0DvB8i1EHmGvR51S+12vaZ81r9B7
v2Oe+DMBcFEFZT0Be5JAEBCvSiDu77BxoeGFC4pxr3A0hh361fKZ9jCmQ16oY4rmSkt9iLN6WGRR
crPHfw+SNLjHogzI/WeMK4twqMAwgmDj+lU12zfS3PgsFJ2KGWq5+M/OMN/bVY2C9xizxJqBoTr0
PWPAKNMPOfLqjZ/Kun4VlpzFcUIqbA6g3Wto5shae8MUC8eeKdfJklKZOkAMQyPp9ihiaiMFUOmQ
CkRotrQZWLZd1sVohdeVXj6FWjQNe5Uwgn5HWczpgdHHKI9cmN6v1mMyspstpiD+HHnZT9xAy8e8
9lRxc31znxELuUbfZSK4SenFUKqe7m6nsaZQU4csmI1Yt3wiBkYBiyUb3krIkuRWrvstcviBiCvt
tpuF4nsiC0c/r1zkYO0W8xJeYNL/LnGhh1tcj4jR03fAoVq+GqHp3HtuK2lFqVWynyRmTV4bGT5q
U6Xf2ub0hARkiZVTG8LWqURw/fneESGnQYJbkJkCwBpGXtSJp8/XFrPh9oOHBXqqIyqYRbpBhaHi
3RfaDeDJYWoclHKG/IZ4aeg7bbKtz3hUzOVRj+3J8BtA/9/7HJOHh8Fo9eJpWq4EUFuk+VRkQ2U9
wgnNWp+NR65jSGSNcbIsoE7yvQbSaTUsq2dviPpH7BHkuHdrI5V+MaHJzrlWnN99mysvhdfavwy7
QJvy+is4DySoiqKuQ5BcrJXXPaQJWqeDIVEWWFNV3skZabc0ooNcqrZ3pK8XbdwA52GZ9RaGO4wF
SBLrtt4w5u0w1E0W4DgU42xIOtw9enk+H68/17oaZ+cSFmlRsxgdoLVeNa7KIxr1VhoMqCc9pk6L
1bLads+y1eX+n5diOm0siBEmRZBFTzcR0Fbac9aUBx0gziPiiiDeO9t9oQ+jbFBMzlrCPBa0i6WR
Q8+fgfjqugn1CFKqmyRBaMYCbySB/2jE9N97GoeJuYtNTKWw6MHb41RoU8XlSY3KkWpJ+Jmznd54
3IH5U5i6M0RIqzdevCwXRGEBFG7PTmnju75vWlQIFC26Ne3B+jPonoDApwk0gOjjiC+NZS7E1mJm
soO7UN37qtW1n/FMN2xIXjQ+H8LO3nTFON+rNgfnfSgLWpMB4OmLbpQKvC2+swHq+lPpD6MnvNfQ
UZR7BftGQrw7jJv+9kuIOw0RC1gEvC+TQNAia8BTUuSa2o1jGaRK5nm7rrf0Y5d21n0hFIyyss66
KZKq3CErJn6bWHNJv3WT1veM0rrx0HHbWah6PrblrGMHOyzK4Tg8gYzWVFHu9M6INoL2eUYC4RUJ
VdI7h9RgnWPFmH/Y8+BiI2oPznHsDSSj+nJfNxYjYact7nsn7jcC6flp8xCHWMwjtOWfdQUT1m5W
kOK2ATyMNt0hV2h9Lp0cRFjNKOz6cTv/IBAqIR2BBHMJ2mtxQhPOILJBXRXMc+0dyCgPXpUHkPYt
sq3Ce6oiVfpQMdSNhPLsGZkD82RYKlgaudVa0kHaRK16Gpugle5n+gvYeLtmZgZyMJqP1x/xbKOz
FNNey7FRKyfQrk654k7QxCatDlBSy34bRWceaSYVb8z+6c440byFd1sDzIB1ISvHnElHrcKjMDw9
WSYh2W27qg561D9fMZPsFigyhMC6a8ZjYWmL2k7c8+dcGHeMHMsA8TR3I7qdjQ/4GRYpNA4aAM0o
4FfDlCIfapQJ4jaI00T5mWqD64O5sA/SguBFj2w0780qVXCUlW6+EypwKOmW9UY8P3/7TPo4N0D/
XKYIa3iYZNijztYsAnwu5aNovXnPy3NvtTwaVX4F4swbl/DZlmY7UxQsyg3ciGzu09evDbBiwiTp
ghDbpptcp7EJWSY9FtE0P1pegb+KQNuaEV2+Ia5xvqlRLWKQCtSHHgDo49OVB2GY7YxSVpDYItNg
yOnirsJZzyIBSsONxzyLTDzmopXE2eFL09Y9XYwzq0j4w13gdobxA3iBdtN1arVvTH3cezAybyeo
0RuLXnxCgJxI3QGwIdM7XbQdDEbkeGMFLg2cvarDxm9qT7/JMUPeyG0uLcXt5DErob0ITvd0qTJD
+zHSvS4w1NjeCTH8QHpv+M/snOjlXwMEHWoH9S1kJkne1poo0FDyoh51kshYce4k5oYf4L2/xWns
9qD0aHxcX+98g4JNWi5BIq6BSukqIMEPVuBw9kAblDH/6YRZ7Dtz6No712L0u9OnwmhhprXoyEvL
fb2++Pl5hMgL8U0l6Vl061b5VYwlYg/ikBRVy91jzLH/gh59cacQKV6gRP4fluPUa1BpF+DXGvtC
IYTNllbkwdzN5qM5d3I3NcyurMjJvo1oCxyuP975qaAdwGcEBPeesq52zZLRDXFt83gdPBtb2NOd
Wopw3whR77ROU+7LydiCUi0f7CSrQRiPwmcBjwAEgFp0ulULso8J2CH3ppB2EBUYrstRgTTbNrVP
Nw6rYcGItDOr/MGu8ai8/sznJ4Xl2UxMBxcVubWfWu1Iz61NvMatTM+eldpFE4QNtsf0O9yI5pde
L6IlFHk2NTrQutMnjVpHH+nb5cE4acNDmVF/hRizPxZx4b6hljQCpNwUUD4bzQPgAwxA+sW8lXn4
GrkFCMeZldnKAzsaqw/Ropl9nPFOxovYwVN7NvBTQLSUAQaKYo9JngosTz3rzcXmyJ/RKv9x/YWf
H2CwbDR7F/E4OASLNeTf4zTgXFEpkP8MvEKtXkoJ+VQYlASaWSBG5XbxwekMZe9VrfvPn3ppIqCS
DWeBLe6ttneslKUrsQIJ1DrLvgwdHV1Lr/B5T9wtx6Az2D6CZHxkQEHM8t/31elTWj0efRSUDpZT
jndjIeDzxOxoflmEum/ywTLaXVoJNxjxAAfYF0JzyrT8S16qW/CVs5jFL2EPeItECknN+kZH/sep
C2twQIuDxan0CavXIfkgO8yNYZ5bG9f42ef1ILAtvEQgKOSLa9xFnpbGGBn2hEfc1HwEofEgB838
mo1YyKNKEL6YlWjfhKMrN9f31flzgi+mhaJTjzGltZYf9tccmpeNT1I6q0EjKgv4G4WQiZzzs5NF
P7JS30LJXlpOA8FAykL44oidLpcg96pXaa0FPSpyO6yWdYyZC8ZSI0OeQdTKz+uPd56R0s2EQMxN
gBw6GKxVnEy8UpW2MmuBSgPmxfTG9FlEdnKsYvLhncyHZhd6NnVymhVfZVxMfqeaqPVd/xln3IvF
BsoEywB+YylA1uE6qhWrwJdRDTq8BsvPHQrQ9pNap9pXaCFA0LzRisc9FVdvIsRcugHOTLJ+YBDY
kyfnxvxFdzj0hyY0tHmnNOpo+bjGNACuJYSbXVc2du+XiPMW6D6HWE2VEVQtnBZStN+vP8z5XqVB
DPwBBuAyglrrZaIB0+dWN2pBBb5cglpynM8SiNdzptjhjaHk6SFBWGuf29MWKmTJFP6+9XAWgXVO
js04AGzKmnfYgxgQuFXNfjYauh9Vrn2X1kO1AZZY3zjLKot4HF8MFNLZx8L4STfbWJ39UtPnn6mT
fC8nO3/qE095pNnMsDZut7R/zi6c/12UaSdcKLi6a/360TWhIAzm7Efk8Q1zCFC5Veg2+8mM9E9a
i2JaXsOA9AGFJa9VD1Z59mT5ZJZVe2yTodkIDBdfAskTmTd3LipRpyfVnOwsxkNEBSdREmeddz9c
3pcEJ+EiK1EMxrEBxLJxUt77h6tPzJQOmXeyVWrZdymHvwKSVYRtVYb97Cv4Su5Co/COSpt5n0qz
in6lDZCNtEbcoBvU6QjTt2QA2ES3uU59ieiQfALy1QReCHLYdMriBt1EkFlFn3+dIgw0otyNN+7H
M98pvhxoOU44YZnree0WllbdhMo7eL3W7J0H22AYHqHOh1aaEkEysVsH/kXuqcgyxGPQmpm9x87V
OTh6qnwCPElC06dbjcYzOsLyqxZMIQg6wg4B8PT7aUpF0yjSF5hgP37X827Ag0UO3pdxrty7KgkV
dY/0qhbtY0XQSjRRdlF2Ra2K24m+JyMVCnXsllRFfVYQGPxS24nxQmswwancAu4RXI8q64xy+b0c
bao8ymdy91WgHoD6lP2QSWB0SfeC4ndyJ3BH2Qvb3kpezy6F97VgZKEEsJAR1k5hY26TpeVAQ9Dd
6z/pilN+UhTAV1E+iLcmUs0d0KyU7V0nB6k4XTALTOmvP+/6Jlx+A4XmAlNaUow1ccaOOgJXj/pu
Zcy/FA1D9l2LN7Lfgv39ZpWZurVNlx7E6mAtWRWtr+UOghNwuiFaKmcoz8ROYxaM9zsZ+wpthRvm
njh1YVOEeUKVObccOf1YALjdZdMkm11thOOHf372RedsIcUBtjvLAgYPqckqama/YPDCE/fzPkrN
8k5VO4mo5WxslBDvJLP1s6NWTiqgwYVgDnr67AoiYiHrzX6PyNGtPoKpfrKqqWPeDxFU7NwuBGWY
Kx0JvihFavsR0PUfwoJGuDNxNULuykhbhEZCRb4NqYIeSilixEUdY1aOE+FGOSII0n7HANv8EOVT
waaJ6v7Wsntr3AjNF7bOghtk89LIJDavkqhIdp6FEpAEWVEqu260syfpOt1uBAPvz1lo/uOInK0K
0oAJOVxGMqh1jtgIrHhQKJd+42Q/hDeqAa6WFkCIpkB8LydI5M18e32LnIUD+i+kozZTS7JvtIJO
v1gzR+DCkOnBS9B074e5gAHoZhGKMvqWE+vZTbcstTSFLaYy1HurFLiJ5nEOFZel9E55wLdjRI68
lBDXLBuRtco+zFXXb7zTi89HMbWoLy7eZcuf/3XNhZhHm0bmlXuALM0PRtPxvmtV5HEXqfPrr/Is
aeL5EMpb0KZg3PmMp0u1Kdt/Qh1r71R29TVFZ9a3E0BxWzf3xXWA/KMLzdlmfHG6To2zD+K5cDeL
MJzvaIbQd/F4sftsTsJPRpiVPioo9Xd7KIbnWJMg17BH80u7QB8l7B3rZ98MZpChzLLxBs4ODCbs
8KFAMtM/4Kpe5TKt3ox6iK483UPDe6Xomw5QXSRUT4nUGkpHG+34Cx8XILFrYwhkMldc83oGzJfs
pAJI1FSOgyKQBg4NDx4/mr2tj3vp0di074/HEV1H9SxJJaApzgl+3IDRUzCbXRTXfl91+bGWmrLx
Ki89GvX5Iv4BlR1w++lH1kM1yy14C3vBWPI1LnCtK526uReOu9X4Xbe4uBosRFZ4JjD2zIBXTXWX
Ab1qIqGyh4aEGOqIcDyq45PxxmExHjpcWJ5QsRqUoFGs9KBmfb+/fnDWhc7yA3hMQh6jQ8B9q8BQ
9WrohCW26LbTTI/gOpTnsi2am8W082mWU3I3IusWMw6ciuD60ufp27I2KfDShuI4rYWDqGWrXrPh
rI5pX1UH2xTpcISvgVk2mXd406jUXnd0Ihjsxug8OcfQLEZsloHfmn+yuWwCR0N1/7GZc/NzI2nN
7rpZib9HSC6iYwrlZuNWuhBGT37x6nNFRalELbX9HlOZ7tWx5XALtyyF9WoCGERi+nUwSc2vv6dL
izJo4qBRMrApl+PxVxi1HfyuqIWr/eCFyR/ZtmhvaRl6O0U3PoPnEUEEYuFwfdEzesqyMdiWjJUJ
qtBkVvEENQdagUpR7eNG8+JviYcgq692fZjeWyWaoGBRAXPt63Ywb/O4y753s9UnB0ju0/QyopeP
sGTf4OFnyBKcuQs57PX6T7y0dXkfpDpU/5zS1ceo8hRUW0x+M4yFE+DcNx3cAb1BjfH3n0EAjVcb
swjcOt+y4b0UkABGLCqOixSRtboFtDRRzVzmNc5gRo9+oYrKDB/C+uLSCccLtvnxz0+6GKjz/V2U
Vc5wIg1GXnkMGHrfZY2+71wzxT+wCn3sN9VDMcW/KtVIv6LGuOUQcOFBmWig8kMbYtEZWUVCNHaS
1KIZuy8iPPY0sy9uRZ6Jva4o5jHSzC3h9AvXq81NvqQL8HH453Srj47ZhFUY8WJJ+PRAuFYZ36K3
sqmdsnyhk2QZwiTpOQU4IyqApauFauRhQndkKhsaC9J1lql9HETYPYxtN6JbMynHRqkzP4wZqO7G
UvSP9iTg/pdRYe/oVMS7UdPTD9e/84WTDiBiKRH5D1t6Vb6k0kNST2jIGgL+fxJ6n/kK0Nibsg27
j+B8jYc2rT5fX/PSKycbgMG1jFm47lavfM5yvcQLBU/brtznUW4/OkrcbPTTzjYSIG4qUYQKloBC
BXy6Slqb2lggVeqLKE2fNG2fohWVLpBkfdDERmC4sBjyM2j7gYfkE7934P8KmElKW1BhssNnLRMf
WDj2smEFFXUS6p0AnrRxh15ajwi0yP1D6KKrdvpwTq13ujo4rl9h1A6OdPCOzEXtR9UtG79Jxk3E
49nuBVi1MPPYwGDxwTudLjgzoHD0SWdBXYHOo+Sx8xOgyRQdOsxksSIe2yreW3ONerMeIQ8Ww8LQ
fQ2egXegH01/qdJb46BgTAsEmFgWWImIywBX1/jPBKTTw4ssag6Ngaj1rk7q7GFMkno44o7aeTsl
cuotlY2zvc8zUQghCgLmWjPX0wEDEf6yrAvXdy0F8psOZB+5HpiGh1LW+lFD1jIwrE1tvbNcj2VJ
fuhQMHIiQK4iXG4I21UEGA5NGh0IyMnG0qwvDeAU+uhtFHxnZ21ZDEk9i/wDvPA6vBVSRUDcYjFz
cS67cVMHD4uunKItZe1LCyEHQoMRSzHu8dXlXSsU741SeP5QgnM1e3v8WFVW8eV66Li075nkLObQ
xFFe4+k2HO3KUHMpARLrTv9RG/Fhq0Re+TOCard9g/bV9fUufCvIkjD86B4Tq9b1chuLAfZZAaer
zOg3irKrHnqkj7VdpVft2/XFLuxH4gfv7n1PemsdjxEGUJJi04WepNY9aob8MxtjujPrTNx6ZV48
5GzZjfTywgtdlNDxBQXWQyG3isUSgTSKG8vzK3eAMDdhGJ8BdvUVnDrf5kHfghafN+SZd4JYYP7L
uGNhhZ5+wcnKMOSg6evPKEhBiikKbC8ozhtRkOBlSOBHOY4tfctAYGqdBmbu7B3tsR1ukELcEkW/
+Pgkc8vPIXCvUTAIGIWV0ONwgW2IYzFUkOaWxm4RO1/J5ZPg+hc+yx95+CWHo/FD8UGj6fThHRw/
8jkmiiplaOl35NnOU+aNw0OKnMbbbM7qTdMZLi4lmjA21r60uyBYmpjLLunOOnc1EUzpBwcMfhpi
kWyhv/zQJLDwyqLtXkWRjh8xEp62CN3vI7iTtIdHhjHKDgNEzaR9Fe06Jgg4o+WhX7aRJe+RpMnE
N6hDCGyLSpm6yoc7K9EJcL38g9sBO/fHQet/KnOH825nKs4EqRCK5tF1EN7y9Sl0P4ahPrZ+QvVT
HpOY8fbO66O+8TFh8Yo97xaOXxNOsf42F2r8KR36kvY6EJLBNwcbuV0TVaBDbVcoAQPo8Mr7TJna
fJfOEAuDXne75AOiZ8NNmajVuGu7ovhshxbq39Jww3xjMHbxTJBiLyp+1BTcRqfbQqph0lXphGpV
K200M1Br/GOHVXHXAOXdd/pcfEffBk0v4dW32px2u7T2xtdcYTSzyyNZb5mFXDgWYAbga5NeoChy
hvURrkxFN+l+Epbiv7kZ7eVKTIf7FGHjRWI5ijZ6O2ddCbpb/w/ETCoKs/n0FTRl3VSjl+p+P3Wm
L2Z78gGMa0dZALXcDUpPlzmtGziaJCEt/b0EXu31w3nhoSk5yILJzrF+XhulZ0hLt0PU6H7BW7mp
jUiyZJer3gFJavEkCgmt5vqS59cL0HjMWDh2TCeBRpw+dYX/CsPl2vCrtJofRrMpdvhf5HBGxVbn
9/zpAMbTamYRvN7O3BD0WBdUNgw683SkrlJLGTgifUvdNDnoWvqvAlgEVOj3xDpMP01y1FWYt5VR
NRL+9YGNoq4wDfGxdvPqi9RoeP/7S1xy0/8Fx+JNePoS5aC3UVXbuo+JjpftpioRb0KUthMwpoLE
eH21841KkYiwCQNArgsm2qvVHJlQV8QGSWNGB71K8zdbeFg4ZKmmHuck9rp9nylwhLWsrt70fFS2
Lq3zVGvhJ6KYzgAB+891/eS1piMicwTuW7fq/ZzPxiubRmw86KUNs5gBAjuGwGHpy5//VdKMFm6m
dQ7pKJ0qdKlsGRr7zIC/XNJ1+jx7BN3rb/YMprTsmUVQwVjmlHBgViuqbYNeVlLAHqo9twq0SReH
XnRYUiH+/gJ8AcpobmeF3xRD81/IoIOyowy/RXmjv1z/LZcOJgxpRFKY1VHOrbZvJ/uhmUZIp70d
Y8VYFfFN0tvqcbFc2HjPF5bS0GyiIQAJlBe+KuUmaRiKAyXFD1MtfzZT95VKPHzoounT9Wd69x85
vYqpc5beJ3UjNNO1+Adubpgrpa3pO1NbfqTVVn8KyX9qMgKZIF8EFPoFcIIpD1kTddNuSloHe/IO
2tIutjssmmKnFIdINJW9s2y4fb7WwNL/9/O8GKuSJdIQ1xkunm48V1fULh9AszNYbfAjB6IQoD1R
jChH6NV+46Usd+v6pbDnmGLQDV+gl6erpRaaKH0nDL/AkcRAB6LWxIzBkzbHH91MmnAm0qj9NuUe
MwA0fMbfhctAcjb5/3zVHKto6xgsH3z9i9gISPkBeadltPpFzK9atWhTFce8OD8goGD8EphsBFgj
KT97uJcdBIsCWwjQEAleF6UayLnvNl7McvWsfgWAfkI36TqQh7VsS1zOiwZlhC/HOEBEnCgjb5En
Sptd5ClJTNox5N+YyhYbE7xLu3TJhEDtARCFurrKBBKUPZXQKVQ/LPPxTjX79D5P1faz1Ufyji4o
XlrFVPlxM5MC5kqkfx9UtbrJp2Q4lm2Xv4L0qb6PlZrfWZWV/r6+Xy7EXnTx2Z20OygL1wBG10QA
tagy1bdrTKQMZMjRIGnteEPf9RxLsah+glKh1oWAyck73ZbSDatGRjiL1Y1uo+I3gpRoe1gdu2iq
G/jz5vSppnLTF30J9TmdofQhARttpKYXLgEGUhC8Fi3SpR98+jNG2xwcJ2lVkrEi/qRnSfOfqSfJ
F8Qa7PsJvOrG5r+067hvEH7i2uGaXd2u2uKnXLtYj1iQpZ9L14kOYsyLO90b69veaMFtMee8vf5N
L245GGwcOrCaKActv+rvq46nqWcqJt/myvuxzMHu6jGXn4Bil8fSnfMEqYIw/GPbsv1aMBcwAfUv
5i3U5+qTGU223PWRWoAScPsPY1FhsHT9J176DiDY4IgwuwejsGzLv35hNTNu4u7A5EhRo0DI2nuB
IYfmHgITzQfHnNuNfX5pQTYfky8Q4sTGVUmSZJ4YcTLV/EGvIvxkG5l8yGDsGUhW2knj68OABs31
h7x0tkAgLlQRm7rjfXj310MqnaPWZiM1X5Xm/IrV3Bc8M8dv1xe5cN2SAv//RVbhJStjt56Ye/my
hUK1h9A2o6XnRWWBMmY//V9eIwBZrN6YtNJtPP1u4dxy65eYU6E8axQHikAxHtj/Ek3ChvFaF2/p
7p+3GJY+DrQ12ANwtdZkImU2NaWsE7LhRC9ua4Gn4pR1ViDw4rnF3OgXLY/6rgTfffPvLxa+BvQl
GhxgIpYX/9fX8/p0zpwOoRYQwRBADZxQ+6wdniDQdRsb5eIzcg64lhYzybXOZgpIQrGJ/H7nRVP7
TSu0cHyYUgylGSyXBjpYyEgFkYEhla9rU/SvbtIkquQLsBeAmAHzXnch0yrJx9ilWNVRuwoiif5L
q87lS4Osw+H6Wz0firIWjBQs3JD1wgd9FRFrZmUVFk26P9v2NN3bQzpOzyi2jZGPCgwvGY9ywMyl
mrXKYzaZaJ+3XUkRm0tdAeFvKG+hKbX+6PSx+BKrrbmlt3gpVCAIzMSWeTqV+ypUAGJKME8O8XiK
oJPVWoJXyBx3DxgW/YLuNm8kCJeuiIXahbyIuuRHqyPVCyAn1kQLC9FreI6F8WXAxe0mFHl+dMfG
2UMB7zf29qXShB4hYw8+BHWmt3rG0rESY9AITeXcivI/N5viO7P1mukAMLUG95minC6HWRE7kZSK
cTd22VjulBiY4o5KOa7+D/uCQhSQJRU91e+a/QXwQKvYfaofK1OlHNXI0voAeHOTfQXQ7HhB2zhd
fuhrYx6PcZRAgCOrT3k9Q25+TbVCH6jNwUfv1AmPH2DvWrS1eS8EdOIAtwj+LNB91rzVXlcKquVO
pY3X4BaRhDrG2K4Mrh+RJbCsMlX+diRGUTXA3X3tbMtYVQzYuGPkSTFxO1Wz9aUQ4oOaNsrxX1ci
sLIDluk/FlDrW9jzwrbto9pGN2AsjknkIkFEo/xH2gzl6/Wlznc5SzGT4jMuK67vwhgAg9EZne0X
/8PZWe1IjmRh+IksmeHWdkJxM91YO9PTZmY//X5RV5VOK61qLUqt6cgIBxz4weLBt2NJPrKZsGKQ
oB/MkjIeJ2OedlZyc1CQgaLPB4BuraJQL7oFSRKXOZ6ljgKGSSGeGoB9dFCwfoxzfbpzanlPlvT6
/iBwoY4BkoxXkivu8uHIsKfR1NrC2y6Gf8objBjUJBsnlMbyk1XiiHd7aTdia4iodPoFQFARnZ3L
AdHEGfuU+o7XzPPyNcormuyAvbLP8I3bAwji4ElB2e+QNKr2FEzW/KUt573n8oq7IrCD1MOFJY8o
Aq7znAjvyBEtOpMIq1KsFAUfoYcTJtOAKAHM7tpV1E67D3tr+tWVkfqSLUIzyAjgEblqYtZ/5NK0
fxlFUnVPRj7W31FOQFAzMqa5dNtBmn7XtV07RyfT7ftYNxrtHoqJ9PX2aorFujx9TIOKKcsJaPaq
E61Es95pKPp4llKP8snMldjG/08tqclH+O2B9J6mY88Vlh7SXotLr6RGod/d/hXXNw3lAnqPlDYQ
Rka05fKTNqrZyoEGR1BNGoiTRhJ/bJH72Ik7rm8akQ/DaRfgOcoTq1EWLCYrabF1T55GpfxUD1Um
+bowb64W0uidR2dzNKpgZF1CFcZYbVPcS/s0NB3dc/Aqbe7pHI3J06Kiw+ZZZose4e0l3BqOIhRi
B8i1CjmryyVEaUyQunAOWbrY/mXaSXHogyj+Uaq7HhIbXwvlbuHCDFWbe3RV8upwkhOGFhZJdBP9
qyAQ9q0K4504YeNaEfLgBN1sDPrsq2sF8LENqpJBFrmSNNwXyvRIUS+C4DM1i3mXoybx6/YSbt0s
F2OKwPVtDKwCBLGHwsKRAw4VqIbogDjRdOwg23+ishl+XmbFTnCcHKdTMkXyw9BO4/fbv2LjQ178
iNW+MYJm0YeZEzkjSnlIcZnFWr1qkO0L96TYt4ZC8J7+KXAGMtPVUGAH25yaou3BX2lUlGeW4F5a
ai4oaVr2agPiL1vdNOCfgd8R8YgccbW4FU3DyskqcBPSkGmnKsq0D7rRLtrJUfI69Z1YRUHW7NJl
PKvmCKEWWG2Qv7tlQ2VOAYZMXgyeQl9tKzkI9Ya+NHs3bc3fED3z/5G0T4ObaOq4lxFv7WEOCOk3
mF3qIqvBBtr2BVQKBssQHhwWrXhWRqLeKJVbT7Xnfocvu/U9cdhjLNJSnqXVEuthHCeDklhAUyxJ
8VE1sEdXieU4AAI4lP+7vVFfi1jrL2rRZaTARb4KeuTyuCCWBji/54iSrvPf+jj2nVd3cQ9GK8vU
z/ESz7rLfYXVDmya4jQ0GqWXAgBm1g3RRykYB//2b9paARwfiSMhLsDzEl/kzQleUGELI3R+IfHo
/dc8bAavopkOLdtQTreH2roFkSNiqdnNurOmS9mI88cZNVAvTsbmV0JV/b5CQS3audfFIq4WmbK/
aK+SRYKrXS1yYM34VhYgYyLDwHMby2T5N4q+iFl2kqa5jZTLvxL8vnfeyo3TCgAP2AIpmqiprZ4T
vdTmnDDA9sZKtwtEI6L6GBFX6kfc8JbQnWcTFxlVrsIvXTNlmHiPnaXs/IitIIvrwoGxBxdbELEv
P2e9TGWP7JbjVUFiIc49SMriNxawYbfqF+lTJOV57E2mFWLbDDIlRObeWEbfiLv4izwuy39zlpU/
wdiygL2p4AWt95YVujjyaq1nyy0EM2tOqjupjkZgK1qFHW/SAPF8/9E0CFiFBI+wwlx3RaQ41tqh
Fso/k+b4tP/xesjk5beZ1MpO8fn6DOAdwkhANmhxEk9dLlo7alM5BF3k0xnoHq0YFRqkWzOekqjY
2ZzXFxxD2dxskOUtCIqrzal0VlrNYQNycOjrU2oKsWZbK07pjHsxSI09EMz1maOKKoJtqqXAQtcA
HImcCn+kRPIKB7XGELN61+6TPZDT9QIKr01hYEuaiIyH+BVvLpF6iYus7SCJSKi6UipOefEpUT1r
Vee8e1swFFUAePgihVoD1JxpsLFBm2iMliBamqrvAbEIhRJbK4+376vNWYmBWD6wGmt4fjBoGIg7
MzSnwAyOWV7WHmJ58kGtkDa7PdT1tkDR7jXvhfVEH0S7XMCkh1aZRKnkqWqGol7iGPMhloIZxJL1
ksv6n9vDXclik3bKAIUJFqmvQy1aXRMyQqqolwHzW1KuE5e2CkrJXYAfKx4CCFSi8S53oi0YQf+F
vNY4vdt1hvzTRggadxNLmzvXaRujhvyU9OPziOe1ekIHDTccdylrLGd2fvJ1l5AuAIkXjXnRK1wX
6AMCyZ6GiORNQWl+Nptp+pyW8eTWPYaE/LTBDx2rPJuJdq8ixvoUxggm3/4N11e8oAigQcT7RRq7
RpRFszHqVJdQPR1NjClLgVCPavWYNHlJGaxS7yyu3QMyv8lj1kKmuj38RtuG8SktMX/iI5DJl7vE
ijCzBwaKSH9qCwgY7BwvQRb/t6pJWD6gGd26eZiUP6NZaT5F+hIfKesOv/EUaEC5a/3JQJP2WGbD
EBwSByO92z/w+uXl9wG2QUGOvPGqk/lakktkS6KH59gHPQ1S8gIlwhwo6k+ITcy+0ubNzqAiRLt8
7umdKUgS81k4QuuOXRa3DWbhSLSTZRnfg6oseZ+awVcrq/Nn2Vzu+jievUQaoh3A/db9ILQrUFek
UUXIevk5asjA4DUz5GIVBWWDRLV8Jw/se80o9oonG0OJxjSBKrpbYvddDiVFalzMOisLyZlYzRpT
oFpTOU7+WDb53j7bOGoMRoQGCxNPG2e1z3BojvkPj0aoWrP9M67KzqdN2ftyP8vJIVOz8A+qOU5w
HHW0qWCEG44bTcWeZNPWrIUQIWwGZs9tfzlrR1lSnM3gmWJDF4eeo0wKbpBRYD20tpGfbm/ercHY
vLSSELEhS18NVraWEvR9HvpO1ltY+cn45LgD/qqg8RC23kM9bA0nrjLOssCnrlsqQ6nKddnA1qid
ESiMlJU/chlILiIV3ff3z4w7g+CeshsxzirJoYTbhw7AF0/SyVkz3crPSRtjwTGh+v4XQ9H+E1pX
AmGsXn6xoB0rFK60wAunxMFqYtFCr02G/D8pMffezK0VpP+CVz1CRyyi+PM3QQek9i7HFDbwdD0c
er+AUN6ckFXGFjG38+79iRKVWpDMCLQBQmOfXA6XajUfbJQCT8U47Skyx9QrMzwPiIy1cGcZt95n
FSCqwOtRooI1dDlYrCLK07dx4CU6lYwH3sPuW2CY0metUoo/S5DWLYo9tf5MqmpRKUdjFgM3xa5Q
tFmmf3v00gNuwHDCwIFgApMYU0tfeowvft/+4Ju/VHCTbYS2uPX11bHBTm2OUCARxyav0DHIbLjY
UlB1h6S29E9EcL3ihktUvVS1HM3+jArjQeqVwY2Dtn82YpQtY0yfuaGxLTzg/bicLcoYe4CCjbeb
Y82/gM0h+7MmLIUtKmfFbBDMhZZ0aJ3UeoT/4CCWMWoHyp+6j5Yg/s710Bpu1kIaub1QGxEe/FuE
1zjwrNSaBhDG+ejoCYC+os37Y9NLA8h3nsVgmp6hjbxXj4sADzQqzxJcP7iF6zyjMWbqtg5XJxbF
9ypaUR6m4IRIbTaelOn9oiBiODEQvgCMu36E80VW21HGeTDpuvjYUD87wHmI7pwJw5RaS6sC6xWj
/7IMWfU9tJziLmoH864ZFmsnPxDHcBUOAKpEFJjyOIi/K1w12gE9+tOSpw3qci/8blGo1dvz7a+5
sZtI8rm3CZ05qGuNAmIfyQkDNfJ7bBPP6RKFH6RkdJCizCsvByh47PjR7tyhGBYr/XuNYvi6yHAS
8Yi3ihb56nooNKm3tRnQjVapyjFH/B9LaQVFuSbSfaM2ZNdGcmQnLNi4b+Fu0e9+hakx7cs7qVMm
oepD6lorgXUAHZr6+NNZh2Dcv/82IhDECKh8glHktKxLRQ2XuMNJjHxlaZbYA/thftPrcbpvdDk6
qE46PepTvLjIFFMWGFNoDV0Y7+k9bMyYjN8kdbYJLCmBXs44bp0axT4z9ONlVE5dSUBJ4ST7pydQ
27vxRYa32re6UNUAwkKvX16rWcdYQFl09CM4cVl5V9FH/tKYUncq4jQ7D3lb/8jSzhEPa4E1OQTe
O72pYIpkRvC/voYSPXXQTXYSno1LCy6LwDmIn0Qx7XIBGkAOupYAoJCc+I/Wgi7Rwsg+mPmQnEqn
nXbuyK31Jr8hM6UkCytkFVAvtQ4CslIxgJgKWr8jVkjczzUkmIjW6F/MjZInyCvqvjRnVoNRU20R
j+8ZrGxlMtfJeXSyxL4rC/i1XqN1y86AW+kb1REQ5gY9Lu6m1XYCViPlBooe/qhFymnoNOtkwWr1
AyM4YXLyAgbWFKZC2V1IAOJWGH2+tM2g+C2ybPeJhlblEFaI9436z9vX2dbCk8dAWqKnSUi6esQT
jEtnO9Viv5RL+5gs5vcGTTa/7YNw5xOLOa63OXrFRGs4XQFgF8fgTdBGVVFeLINLhJr0ixl1+T8d
xroUFMru0SkU86NhwfZ3LCn78O4p0sCgAgbNh6++PsuBZOpBEBShLxXI4k3TglJ/G8O614a/iBRB
0QNSoTkryNGr1QR25PRdVYd+ORTLycCc/cGMIC6lbbEnHrDx2lGf0jiar22/dfV+DlDjz8Ws7FAJ
nrQo1J7Kconenxqh1y0kEym/AIxdTQh2UJTVxhz6RTyEmN80vVMfkhH7+TaW97oEG3cOx5LPzwrS
JViHvtrQgdKJiVyoXBuPTj7wos3FFLtx7QyNH0h6t7P7t0YkZhAGsYI5v6YMp8WUq4XGNT/XZXCy
qqX2oTP+iUwtfAA3tEf72BqOpA9VDeE0g1vw5RFoQnkZassI/bauJb+rFf3APdS50RLZX9PWjv/i
64ksAtUD6FCQHi7HWxDzCdpSD31zJMpNAyow5oxjPdZCf5HUgsLE9FQmECRlX22UosbDcNCFLVBd
LX4clI1n5bHxMeBxen80wh55tbLlyoLSezkra+mgXBVahnyxurhh0EtnOcT/IcK65/11HspLDCZc
ZMBarIaq49ixikXP/Hms2xdNzc17DN/Hx2SRxp03YuMipi1gktRCB+BtWj0ReW3nYOvj1FejCt2A
tEOCSa+bonbTYZh2llD87tVdLBgXwh4X/sEV0lIbenuxaIz5qSHX30C11A9tuKtvIt7Rq1HQr6Kq
jbDKFQ8PUBMNqbhJ/RaC52lObOwyauSsxsXGkA9WuWs1Ckqs6ZR/jhrrvQZphMqQ/wSFTex9Ze3L
VvM5KycZU382o/EEavVjH8T5FwRAu7tySoKdvXKt4on6AFV13WI4Er41AHqiF5FpSp34ad4QXJhd
oFMbNoPRnwInf+qoJ56lrrAOvR7XL2AIi88tALzHsND12CvzWvufbozxv7dfv41PTTUPXyeAEhT0
1q+fUqhOo+Vl4i/xIINJlKCXROkelWXjcWcb0d0GRo/IxLplF8wEUT2WJXzqGXgo0H1s91SSEvQt
ltQ8TaNlPpgjEY09WfVeIXjj7FBH4zIgNaIavA4tYITMQCTSzM+yOfmvsKTwMRxr8z62i52C2tY8
aZmDuqKQgCTJ6ppTe2so+NAgMIrGvCcvSe+IBeQDNXvtMKLX/xgYXXIiCNDPt7/jxtvB+0vfRqHc
AgBNrMGb8KlvI7kyEuZIHzP+0xlGexhnbcBj2Kjbc5+PewiwralScaa8wwwg04s/fzNgFy0mvCMQ
zmkvD0f6voPbJjH0uCjDUTGp7Y/BsFSuitb1x7+YKhw1hagUONMa806yE6PEwyLriES4yFiPX1t7
/jXL03SyC8e6uz3c1u6hbEAXmNxacAlWE52B/OjJhDzAYBQ/psYIPcrNWGNFnfrn9lBbH1G4dRNq
iAhnrSJaFcgFFouc+epYmHDMCuV/RZflHwaFDqpmZs4OSuv68FNlozwDsYqCPg/Y5dTiZmnaIZWw
Xo2X1MNZp3xuh2VP3fN6AS9HWYUZONmlRZmhRtComfJ1KApqa0rRfZhGWgbvXUCuGFBuvCh8KNLl
ywkpUjO3UbYI2GhkfUap9Ze0lObZAbX+kBXDHl73+gUT3XoaL2RvgITXpUN9NJQ6lcPCt4VRRkmS
2ropJLVneVoalF/wLXaNUeRuE3a0PGdp3OzEBddbhp/gUBugjw+w8hWH9+YYVgGWPzKCQD4IN7v1
1UKvvhhT298HmiOdMhRq3i3QiEWOEM0QvRcoH+sodSh0+iw2I8p00w5pFSunxY4cGlD6nhTC1s5h
MMxZaXwDwRCTfzO5Vq8a6jt14SM+09Fnpl/xBPOu6d0sMJwdrMfWYUDtQCQzCG2TOF0OBhKss0Nn
RBBRh/BKP6hwsX2O98IA8QRcRj1iRiKO4/aibbc6DSlSimj3oPYV161Obcoc3MwcTNrTi+on2uQc
51nNDpXazSc7Cuj2B2rw3+1jcn138wrQxwPAQKHySndJttLILm0194dycFxtJJMqgILcYUqfeIE+
zXds+tmX53zYKcJubVehiE1wRdIBhOdykfGNX6yg4i7oUnt+NpL5T2aoQ+4iM2p6GJ+Mh9szFSnT
erXRQRASOzz+gOsux0syMMqhzHiytfwelUXv3bIYi8cp6iwPIebK7aMu2qGKbi2vwKC8mt1BW14N
WiJOUmddXPiOTleoDQinkERAcCU30qe+V9JTGjvxN0Xqw/fXfy1EA4TOMKpQohx7Od8irjpaRAjD
SlUfeZpUtM9zhDdQh1KUnxVG6ZlmMu+kyRucIB5jOu10Q9hS1EMvR5UKuzIHB5FMirMoJhWOlOle
nJnaL66IsDuEAEiKOwnl0M5trAArIRx5G/DIgxBbbUd1D9wkttHqswMHwShNMJQB/K2XgSCwT2S0
/BajUdw6tZZ7ZPXRrlK74M/tHbY5eUen94dQA8ybNYTbqMLW0PE18bPUHP0qydPKjRAuqFwiWR5U
Ix4eyzFavoM4JwojYRw+zkbYn2o9cbydH7Nxu4jeDi+fQ/cBz9HLLzGnXU4ZDS3r3IoQUOyW/Ocg
fsWkBPHZxtCeqNvO7wwUSPzSUdNjY+p7rJKNi1RkOMCTKXKJuOnyNyhdgGS5xG8ALTBiiDDgxtyW
5/fPFP8kBnr1cEW67nIUbstcClLS/JDgT36qI2N80u3ZQbegSVln4uSodA0C0eZRMuPoW5AlzYj0
ik6eefu3bIQBtJqFnwcLDxditehTIs0YRYepvyhtdd+Pqn1OlXy8L0ogYpIWaPdlN2QeSg/91wmu
8s51c73ZQSbSEKYhQghAOedyJeZYV+pqQM5qmXOw0FgCepMmRe7QS41/e6bX1+krqYTOCw5RKM+J
P3/7IGd9NcU43Hog+RyYvEr1bajS2Q/qKb+TcG35rk+mnL1/V1PPQQEDIjQpO//3ctiubJQJ0wYH
v5ROPbdwe/wUQvoT5K3Rx1uVq20x1c/wK87zaJcPytTmO7/h6huzsKZoq/FyAgZ5Ffd6M3Mpa9us
05TRm5UYWFkaAwpFD6DM4EsNkuUq9mJ8iso57ijUN1NxoPya3b1z9fkNtKlpXZKGkNCuPvQoAa9Q
wfYgQWCE9+nclSdLr5NDlEjWx7HPHNeZd81Ur17s10HpyyJ+IGQGV+lPq7RdOFQVQoZSWaF1EvXn
oNL7Qzvn36UwGE6353hdJhHjCaUdaIWgKtYhPAztQUPaeURYM3e+lZlZ3TdO1N5XyzL7GmpQ584x
x3sCButD0yfBR3xQjXPfOf1jOcnarzrsZmPn41896KKeCLCOFr2IW9agSK6TFLXFRpiWS/axKCvV
jcKi8/Qmm1zDSUcvtRAlUwdsWG8vx9XZFiMj//BanyFYX+18A9dPpwch4HWZEx7qpm586POJN1vN
HoZxc5KiQCs8ecSYl4csp0OsY643eJbZSM/IL8ouZF7l3ORJdRwdRzo2at24Mt3enZh4c2SGFPk8
Uf5aeMYxl0JyKiZpGwO0vWaqlacC1Ng/s7qUp1Kxm4+YWDYBPuuythP1by2w+LZgFOjn8pZczlpt
q64xS8Ymfhkar4w17d9+Tuhel7qT7nX6ru5PklIeCJzCIO0ATlydYKQVpqKdYFLYeZWfliECiBlj
rPt5HNvxVGp5/dGae0wyb++izWGJTcg8aNNfyWmiIa85zZQOUGjz5RRoo3lWiwkz12SJD86rUUse
Nztbd+OrIuyIDjBoBGBY6xsT/DWJpImIYZs2CXbLTe/jIq+5NbQsWAVD8FuzxvCuW5LheHu6G98U
Ggl6tq9KLfDCL78pLXJlgEGAjm0hF3cw/tMXWxuz/5RKUXe27sbtSC2X9xD2iugQrQ5NOtdaR7Q7
eISAaNMM2C5hs1G1j1mv6U9FGTZfb89t61Mil0vhl/hWAFsv56aqIXo4bT3ghhnphzCZs7tMc9DT
kIvmEDcBioFTXLyX6cW2fUU7UALjhljfydzHtgKMfwCJFU3HAJm5+7FqwwcY39FffDs6sbB00Jil
ebOq4Mgsp8lBHLwGGdRTnDTykz02uRfbffDz9lK+rtVFliCmBZ3MpFJLq3Rdle5aA3MHKxw8KVH6
l15KE1CzvCmGB6nViVyEFePmOOtKb7q15AQ/nXBIP2W6E4xuEiY9DLQ6hYYSaOrsI7KZfdAkVTK8
YpQj677LWsvxpSzQfziE5E9JkYW/ajT/cQDs6DK4M2Xgd4PJqMcShHLi4HvyUK2uMyVtKzkaHK7S
PtEfe61rT60zpIdWcdoHYOF7XftXi4rVGgpJZbEpxElfYy1NZQ4XrSbkbEBT2FiD4B3/H0WzzHCT
LBjD+6Ub058WK7mchyLP849JPWejT/EUUc3eCuIP9hDkjmuoBdIelGC7+fuUTRM6FgZSxu7SL8Pn
bFDGnah54+SCIxEcSs4vN/FqpWjDZmYUSJNHwgbnHCe68HfTGzXOlLEThS5aHrG1kyhcZUZ8HfY1
NXpyRWJ28ZveBJEKfmPN2CpYplVz9TF0nH86tVR3tvXWIFi5UpEXCgLUWi4HydslVrpWJWSIst6N
Ct2EDFOkh9uHZ+MeouoJvg0kA6CmNdBsqSo7ljuJWFQZljOfdLjTl06oB4TzecnRME8jx9l5UjYu
do0GDuVA4dZLOnA5tUSfOydfiMPSpin+DPMSLcdAsjT6DSjA7QR9WzMERIe2DfuE6HdVxZGHpdWS
kIi/qmJs0/JZrz52CM99b5B+RPciaY52E5ofb6/rxqtJPRlMOw1lFEPXaK+kHZWxhE7iTaXcdV5Y
mPHHZEb+ccCcF4mzzEgfZT2Nn7JulHa+6dbyguIDvgihlwrfanuC1ouVwuHyEF3BQ9/Mcnii59Eu
ghAojTuPytY+ZYMKlj04/it6RiE7E5ilaPKsojB/8s1V1ZUTc6/iuDUp4TwLMwZ4L+zsyz2zOE7d
GPTjPdzwZsyWq/ZhmCrtHrENJB1vf7ytsYTsu0WPl9rmukk/8TrLcw/MuafG5RvRRLjTKnLzmKRN
+xdnQajL83AR61hr6Y4CyUhwjRgQNArq4QHbw5vp9N7PspLsnISNL0U6xqVN91ZgL1fHrh+XER1S
ToImI0DeVnrwkBZNtbMfNi5kCog4gsCnE7A78SveXI6aXnRaPo/svjqikzFWikX30Ohy1xiisr6f
M9PcCf6va3c49YEHJkJFwZBa+OoRoHRS8yTZAzprVSwdON3yf1Cm9Cd0nOY/ePmBr1CStgJl4Uy5
7KdxmJ/kWmpV2HAlYlPv3j8i+4VoIm5WAsvLJYjyEKBVkXB1U0Zxk2m2wAb05WlED2Vn6htbFeQW
Lx9JF4XxNSk5GSc1oc4xYOlbmiej7cyvfZ1oUOXSbGeojSvNoEqn09nksAO5uJyVSdmtb3osiYDw
60enz393ijE+S5Y6vRhLKp/tGt8CNHa1D+9eTjrUQjAES0Eh53E5cNyxjIHGHA1jjp7DrNIIJ+Kx
ylw51+YdkY2tBSWfEYryPBooE14O1lvQkvsZqYXCatOvaQL5WZY04xGYbnJ3e14bJ0Xo2hG0UpYB
n7YaSq8Ns5IxJICjKY3Pc6uox1f0aMsO97Vm3MOlbbyEjGeJhhXCsKBBL6eWOmrrVIqBxm3RD8eQ
CpkrDfVXU4m0s5U5010h7/puiZO3iiu51vh2hEuYJq6Bp6YkI2AaD703G3qauyE9wtbVZ8d8DtH0
qNxSG/LvGf+s6YZVXX5R7bTc823c+KRU24COcFIgdVpiY7+5kXonUKDusc6hkeb/RrqUfpplZ34y
7S7eC9y31piiFz1OeqvIP63W2GwMOw71iLwOA/O7XpuMAxSp4SnBldsXYnMAurM9vfCtRX476Goj
dUqiLKFJAlSZBY5hizXfZUsIyzhKLVzLk/hBMovfOcmvUHv7ixeMRij9VjrXCNNcpbKpbLSRGB1x
H90vR6U6QreXcIot2uPtE7P1JWF90JUga+ZpWX3JRg9Dakms7hQN81kpyLsyWCh+l5jKzlCvBJr1
zhVqWvSs4QhcBRx4/hRNh/qgZw1me1iaKnlYJDV5aJQo/VVaaBe4TlLXn+pe9YykP/dVbtZurjcx
HIbMOIngnQh6MX/jhLAk5Ny98b+oR1P19pqIj7v+nVDxBONI8DnN1dtnT4tqAuNG+24upN/WFE2q
iytw/amtoH+jPaJ8vj3gxkeALcGVxYdgadZhBJjxoksTjhPMNKwq7ax9yqkpH60mXL7/xVBwmwQ0
iZbM2sBAG6n3NYPco1jdSJ+0IgUHlc4591Y9aDuJ5MbzxuMCcp9VJEBap9y0C+q8MObeq230pyWN
hmPLOf/SF4mEImZRnSvAlG4zYdB3e5YbcRkjE5UJFR7ql6u4TJ1bCt7G1HuZZkpn7E9Nz4FAsLNP
rqWcAEVQUxBwD0ewfsXV9eYarCsyjUVnQ0u5mt+bTfrBsurxMNqhdNBDKfg0Dk7iTjJ8p7DSkXq0
ij3vps2tIzyqhLqmqKBe/gRn1vSWheA1kDm1emjrvmST4oIbnP3bi7o5lKjxI6kBgXtthdWGMjSp
xGaXOrN9xk0gRcMzVY7cKu8GJ4iFpU0Pi0gIaK+RNLYcZtFCU9BzKis4xAPloi5Sw1MYdb3XkT8j
LV7uUWmueZmvowKMRtxQOEyuds0SmXIeFVrvDWipH5fcSg/IDi7PNmp0Z5rH1nysSr0+pnaiYa9Y
ZiVg3GB4DORsPGpqMp4GaUSZzwr76JCB4/AL0AV7wrIb76EIzEXHif/hYF1+8bqxwyTMFE5VGw4v
fTwnPBOlcw8vMPmMEKPjm3Qaz7e//cZ7SJePhIoIjvO0Rovo6CQApWKbNf003ME3aX6myTI/ycuS
nIY+Tw1XDfrgMWmQEZCiXt3zEd+aNadMoNY16pzrd2pKOso6EVGPJk32KWvt6aEJyfFCPe79WsJr
Y1GlbAeTs3WNiH2AUgE1Kfbi5VLHndqqJeV5bzBK+ynEr8Ttw3HPLWTrXNFzp1okbhLqk5ejTLpa
IRzOZaXXdXtQqqL4t87b/4Kk7nYSyWsxLYHiItug4yEUWtYAhD5gz0DM672qDWwXcUnppSq6H6bZ
Fc+qFBb0LnXVl0NpRuu1ALMvly2u8LX+WKR59PP2ntqct8AIikIZ/ZdV6FEOYzSkqngejKA7ap30
D6qzwxcaIOVOL2Jj8/AEGShtUGkFhLw6MkWbqsTmQeelTimHblv00l2hJq3uomG+vMRNqX3E5GIP
TLYxQYGipwaIxw1iOKsJLonTD+VS995Eee6XEtS2Oxmd+TLl0y77fWuKaMqDWKXejGjBKmaJkPUP
uIfJfHpZP1ZVNH1FzITChDqavSC5Wr5VF23gjl3bYXyF8uExja36Dvx5cXL0cp5cu0gS/TDovXPn
xHSg/FAqpcNo1NNfbHngddDmBLaezF3M5s3DWWVKU8WjgxlyRBE2c6LYz5IgeTSHZo8btfURdO4L
qlyvTXrx52+GmqS57KW6YmFqSHPxVAX/RH0VP5hWae1ss43rQuS4IiJgU1/JbzVxLOUhw9E1YcWc
1swPStCpX24fm43oFKiDUBgGzA58T/z5mwnV84gzZo+RdCerM2K/Y+48ZsDmf1ZTZz8nUtr8uT3g
1gqSfAmGGUETzOLLAfXZaMa51Dg96MKddb37okgSXjdxuyfFtjk1KoTwebB3psiyGinKqroeGQl9
NYJDyGteHAboFWXydNcnRbTzqm1VuUR0KOJgKgY4O1wOOEd6qFo1a0mHJQDwKEffJxQs7zV9wLmh
AVpzwNlB/iH3hvaY9oH0LPH6noe07uX3V7iI/QlWBb2IdGz1Wdt6bAY8HdE2HJv6JQtyza9xso9c
s0/2/Iy3vqgNNpvYHE4GgvyX0wY0r5HSss5VHka5h/aAcd+WCCe6mpROn25vn62biRoBNXtAK+Dd
V0WuSWoyaaF55ZUIQf2M0z79UQNK+VjC2er80VzmwlXpwu28LluH0VFQgBdlAxiYq0+rWy1/s6F3
Xj4F+Mh2aXCU+lI+3p7cRlwkTNmAvjA9ugOrs6HFvWXGDaMkTjf6wZjILnQ+iMhzbngQTNPHoMvi
x7HEnTowhr06zPbwNCbI3mkzrqN/KZykAGkv7oIcZnQxGRWkt1k7aEvX3S1Wt9x3htadnMmR6NPq
wc75uf60gDo5NQTqgOyuhEyacaqTTgdOkCrL8nMaMvsQoNaX+OXkUBnOA2uU3KG05J0r8Hr/ku3w
b8rBRGXgeS/3b2GbZVlE0ehhskOJZs7lD63ZvDQGR/X2932NiC5rATQMOZUkWCAJqfRdDjVL2aQl
LfURLGsb4zCiYvFBibFbdaO5SX/KjameAtWSfk1LUrzQxlTvnTiJHkQN/EelDNIj0rf250IO9qT2
thaf1gPyo6Rjoj52+cvAkBRaagU9pZIAtk8rY7jUYPdc4kDVRhhE2oYbt8se4ut6y3GYKa0KqB03
yNqAtsPc2tLx/PIcJ81rt1zsGZB6a7Y/wRwqpofMQnLShmr4FS1oZR5TbcGM6vZXuX4n+A3ITVEg
47a8apAteVtZsOEGLyqH+tTK2fAch131TaVx/YU+zbtlPESRk38Oeh64Oyj4l0u9WFGp2jFl3jGn
7ITBUepHDc5mIFvMnSO1sbWZEfgOUF/stjVCp0ct2Woy/u6M59iroyEEz2KbSDUVewSZzaEQR4N3
T25Hhf5yVlLSFWatUwqSnei5tIWjUu4oxYOp9rt2hJtjcU2BB0KPmNDlcix1sLKwqEitqZQozcNk
jJVzLlNM7WWnmL+9e3vAzBWMUkDQ9GtXJyOKnFgeHAarajwQgkh/TrQliP1otHJfmcd0j4J8/dag
pkc5iyATn04eg8vZ8QrEGmbEFDYBcDzDcgThXXET3J7WxoEXG17oCdDVBJxxOYrepJLRTaQTM6LA
kx/Z6F64VVSn53mynC+x2aiHpArKvXb/5uxMMA3EJ8TsV8X+UDVnjKy5aALJHj0nLuMTGA55D2a5
tUe4YinZcamBdxS/401gK/fQcagcU+DRGlC0LSDeHNkPL6b05t9eys2hxN+GpqeI/1ZDpVUWJCNd
KU+r5NAjSlLu82H4V+8Le6cGulEjRKuOLgkJNyeNgP1yVhL6EKKIyGVht7XX6G35uywW289qPb0r
F8l81Dv9UziMyj9JHC/fcUbaI+NtfUCCFM4Eqhfcz6vZooptdA5KfV4Ei8oLzWU5otSd7KzpxsNA
i48OgoX2Go2p1RHHES0vmywHwTlHC8/AGNwNxpwftNLun7raaTHr66jDotp9qjVnz2Fo65OCHKU1
DAad8vYq3tOqRouMgWZNv8TJcZLS2kcXgNaqOXWH9+8egJuA5kXswRN0+UnbaJLs/3N2JstxG80W
fqKKwDxsgZ5IiqRFjfYGIVkyZqAAFIbC098Puht1s4Md+u3wyraqq1BD5smT59RNiwl1U7jx0Oli
N7nY/S1O98cthfzpRB/UgWhD5z67+HSpovLcGZD+UF0fvhvTID+FWVHfZVDDbuzUKwvI7qDpzcHW
hXali+ul1sppxCqps5GF7Jw66/Zi8eeonofwz99vVNY8gnPUR7nTLrbKbCQT8iigicbKC5BbakJf
e9O/DcDb0liWmMi8/cmuIF9b2w9qJQiuQWy85DP0tVtNxvauNgW2ZlFdra371yjm2dy3w9L96ykn
V5DHx8al7a/w33e1b9JeOST+81JiG7JPvcYcv934WVeOJmRVOvDCrS+eYsX5VioWNxVewO1QNUt3
ELNXdodRzbiycWnIn54LnSSmATGzPg/Z7D2WWDKNcVFlzZNT4HDwbnEzn+JgVRsflL2U8kY4cuVQ
b7gJovDUOIhHLk4VQjmLa+QF6Alk6J0HQBSjC+/sw658zjtcFnmmzNOkuxEA3HZuFFiubUnLcrBs
Avm1odier07ru2TkHhOWGd6z8NDFQ56a343RM28gvddGsjemC3QrWgrCi3NWhFUqOpI09h528W0L
7AnrJovddZlv3JNXnvEtWWRZt95dCBHnk7KJtjKEnggms04/yD7VhLF9APUit9NjZ2mctztQ9Ld3
2vanXuQxuO84PK48eOQMFzGRD6g60OA2oUaWz/FsLdXfnts2NwgtV7YLo/gbJ5CLkQaN87lhT2QW
kwOhxcQgd1evynrIhtL+FhaFfxDKyQ6IVnm7PEytqDUG5+XtSf7iAF7O0gy5WWBjbDjcxYbJp9Cp
aKqfYjXhgH2yEhpyYlsniabRzsySOOlojNn7oxTOPslatUS4Tgw/Czp76bcdjX+6JuuOLR5EhylJ
srsZ5ddPgyhzb5+WszMc7DmzRJRX2QA+NHON7vN28ORBg4bRR+hWc3Xvu6LZV3Yatjfm9zobJYTY
OO4b3ACccgk3lLh9KY/ICBuz8HMup2OYeFsBd0tHQxFSmaoxidKadqQaJpa5XXXo5X+tc+99o9C/
c9X7t5f81W7edhSqar/6/AmmLl6Nwp3KnJIhUFKq3QeFGlQZGV1gPKTgTgdfBbRSE/Dd0tjYPuTZ
h/41LCUwohnA9UtpUOnjQ1bxcMSpDkNy83A4OANE1zXRPoTQcrjxfry6H34dHMgkjAVN4vLQ1sBW
Ei1zAOvOD4+ym+ZTlYx1rAJruRHmXxuKdrVNQCQg5r4kf5DcFhDTKVZs1s075To9ycSo8Z42b7Gu
t9v7chWhAlDXIwHcSKDnx3VsLHfI64l2raBPWlq1lPOtLs3kC02Zww6vTFQVi2J5GvXq3Ig2rg6N
+ulGcYGKcFk6t925LQxn5gOuXobureVEgSymY7DM6btlk66uu76KhkX+sR8Rn5IGe/4B9WXeF3dU
KQZMTgYYxAWNc5GqrBVtcG/eJ1V/S9r52i61YIbSn4mCEL3n5+tb2r1buKFWuF4OVQSQqHdLiARn
7brVbp0860Z97+p4QLoeoxGEX1bUQCL5yJQBYsMQxr4u4LZ3joMRToDVJkW+W+38V8cjI2Qt6RHh
PjqfHxFXscxrvlm8l/OLGrtwR1dke9d7KQSTXt9yAnldoefb2T6sHJg55DOXC2qJtgMOr4mAFOoa
B0NgSnPIBD1NsT367nNdeHWws0N/5N0JRfrcGo6a/zKycWX9i2yeo2awmyAKyjHAAqGhVZN/aX2g
/97944xk+7GI3f8y9SUfvlgdcs/FRKeCugnP/T5cguIpycmaSWyrr2/fwq+zTMaCOESCjro3iebF
SU7nvKlXKaicCEN85czKr6WzOid/1OZ31Td0wJp1T9WLS+DFEcH60zT6MbgRr13bDyTV7AbgF0Rz
LnLdRNOHUCCbHhtVsu7KLNePjrK8L0aS519lYFSf3572tfHwZ4GdvHkIoaJ1vv+QbqxoZuuBv0d7
fF6SUqF1v04DrjdJUe5ULm/REF6FUawzFxbNgjaIK1Dn+YhdWkrT7ztuzKEVH2mDNN9nWXIjiro2
LZRN4XjyRbei9fkg+LWs6+xLFc+h9u6Hrv5QDFDQ3FKQACyTdXp7Fa89OL8Pt/2c33AX04RPagSt
ilHur3dZboVxhqzrbhgKb//2UFdnBuCxsZVsqpcX0UIw1pNfU4CORdDrd2CSxvuWcPyrJJ5rI6G5
gqM/HxE0YFOg4EKELnM+OSMJvYQ8XsVB0M2nMFBDBEbhRU3qensLWuGNI/C6dY4dgrgikR+cETLc
iynSz+a6i82bmk2Lne1dNdjvLTAd70CVu/8gZqkKrNO6Jd9jyqzzPRFO6kdu36hPmNZpP0J3wqzi
jAK8e8f1Qcd8Y1lTFrWV9OwoNyrzryIbIEK5lVXeFXi9OdFk18WP2cFDOJqQrrRufLdrWwScjDsM
Pf9NjP18FQc+jNe6rGLor9hGA+celF0ax5By841E5doWAbMFyjFQWQSNOB/KDxrpNy4lrWYp9b6f
avc7AFkZz54rUAG2bmW416a2NfZQ2eYeIQM8Hy8zVjs3k5XxLMDNRox2rJAJOTpOcmsvXhsK4RXI
cyjg0eN8MZSZVg6gIyVev0py9Jnn7l2hNY0wQ5PfyGevhFeACuSSNDVDKr2spE+u8CZHZ2M8YnD+
M0HNvo2ko6fYM0R3D/ey3s/SaHezO3bpjSN3ZZrk7BDibaolnL2LO7IfgjJvZQNmYNUy8jpXnUpo
kpFvzuXh7dN9daiNJQgvnGLUpceLb+re7hqCjTxP/5tUax8sOU6Uo+bixkjbt7kIlelixrWGyhey
mJfwoiwz2rENHti0Ee2+2Dr/HVfeMgW4Nh+XewMYldfsVZrB/RvSmc18lIt2aZR1/fy1U9Y8kWvK
6vufLx7PGHVbWGeQoy6+kw4Hw8UybozRuMtjMc7DfYU/whPi3uant4fa/qhXq7d1J3KH0I9w2Sa9
YJnoFRXwihliE2lZbXi012k8lOXsxuhPm0DT8x+jjJs0MRAj8QiIBKnU+clGwrdf5cigcFuSdyPP
AMK3s3XQCX2mE8SzG4nbtUmSspHLsPe3vOZ8PCujycVHZioePdXtZ2ecX3ADd05sJ7+hj6pv73L0
d28kUlfuy02dmzuFB24rTp6Pui7O4ALE8d50vb+vmjm4CxGeweIZRT2IqNP+7U95bYtSOaEIxfMN
LHixa8oiT1tkpYe4HddmX/qjcWrF/C9E7lsFhSvrScc2BVdcjMAALxvetyqDGnwx8M7Bas4SaX0p
nQrx99YwaBXwjV5g+aks55+3Z3jl7ty0b7f+IUan1Ha+olymSddvMd7S28suKIQbmUvVPra1s27m
AXZUtG5GAafubuRvryVeUDslLd2eISCeV44GPeY4YT9icOr1qn0paYHuQBym+VlNINC4oNixXxj1
oRhVu7PWXr0fwhmxe/Sj/5Xa6PepKNr/AWvhSuJnoQmwPScX6yHtxR7dloQZ+su8F25n3aW2nURN
qPSdl7rG8e31f83K2lYh5G+CKJoULqNEuw8yMGewAVMA08eDaAmQSqvOg5OYxvXF1M3gHMYiTO/B
Z1tzN4tyKmJH6v6/KZiIHd7+QVe2PL+HU4167RYibP/+9wC5y4PUMvg92TISPsrGxfnV+huo4n+I
jzfNAErkm7ksnIPzkWzY3GAtBYABohXZce3ILiPt2wpKp1tnT0VoV7do71cuEKqSgAY0xhMfXxav
fbN2JU1yQ0yjbHeYRryH9Ka9XPNQvawVwmhvr+bV8XhDt0IMz/Zl0yPCm16qA2uI/aX1/lFqkbES
lUXBI6WmsNR/rMTPbtpEDoGjEQd5xcINVNaNlXIHJF6cJHLmwYhtsJ6jpcT/MhSXeYgPy9a5cPnM
idWvMrczBzqTbEqgRZc/Ljr84YRz+vLni0h4jGA8jxw497bIv21JK1mrucceHZEBLzu5A8KNuFF/
Fd6Aq5QiF3h7uGsngItw60mHmAmP43y4HN1GPZBXxEvqjhHdNWHstLmKvPkmPHcl0OJTbQwHAiDk
gC6OwNiHLv3MGYBy4AzYPefmCXX3/sZNe20TbmRLGF2wp3hhzick1xxPPJOKn9VY9nMnsC+xIJRF
vmyNiKpucyMev3qnET/CBYfjv/Wmng8Y5u5QVAGnjGaWhjsEUDBvVbgXvZnv1nIeD1oFYkfLW7Np
rHjRaNXDMe1958YvuTbzrSULyTaKyvD2zn+ICnq6JSzebzNoyrhb8Sa3pN9HC1WpXdehjv321rn2
PbG/4Oix0LieXXzPnEKvynO+Z1el5qFMfTfuw9D76+1Rrm3QjY6GKSCaFAR957PKyS3MQJUq7vE/
3wOH/ZBB2r1IWB431u9adLAVQ7ES3SwPL3mlwIr9bNvEWx7603GOuf3fydy374A7asCnfH0IS8Rk
iB3SD2/P8epKcui5OjfW1mUt1ltKxIUVOE021eaXps0lXA76YN4eZfseF6E6qfDW4kP+gdTGRTyp
JlhOngSioZtAnKj953/ndiORh5yXvT0PKAIg+HQy6smIzWXMbwRfVz/kxrX7/+EvdeJ7OedeHTLJ
2pYele/F/Qvxhj6mzS0/vT3Tq1/So9RCqI5Q1S8Bn9/uUNPKhGUKdmZP7rBrzdQ4skfRqgwKgptk
tWOqbf1BBeutPpyrZ5A5EkdvdsKXaaso8nFl/niDi7SAoKaNnZMZbpwR4cW6ow3/f5jpNhp8wu3+
vshMCrfb+rIYr62z6inM6uSop631M6irpdwngyNeinVUL6sZtDeejl8UhssNRSAHYRPAHhrU9sV/
W2ZPKUgLQQq8SKlF382dPZno1a3lZ5gPhnVHBuojuGaJ7K+5GDOPd7oq99WUJUhJ4AnkxarojJBG
B8iQUVKGQxsty2LM0dD5lthrZzC+BMU09/iyT7ZzY+2ubUgPDHLjLSIiftnEI7RlDwUGozHq/eOe
iNzMosVYETaT6OL/cbcKwcrvo13clrotzKawtj2J/NZhqUqDMnNe5/f56ju38Khr25D0H+UJLBax
lrp4BGd4b8McgjZYqltjsrD6ZKCPGgeVbg/hILMbl/S1q4UvSmcMjzuP4cVOSNe6qLWgaAtBWjzY
aEQakeNpbdDNqScZd6jgzbvRHLPPReUG/y7aoaf17aNw7RKlxW5Dn6HM02V/vhvLPMuEV/YAY1Vm
PKyydz94Xn2rf/U1EYHvSBq3EXhpxqLn/XwYi69XJENA00ObreUxx//0R9rPqOALdj6yv17ysW7w
SUJ7uap3uVllP/0k6HKKRRhdghCmlFHmZakfRWMnaod+7qSjWdjrGAV9vf4jR6nqOLBr6UfFIBJU
xTx3ySJLmLV8ygfLpJO86ppqNweq+2NmDnuDGipYB9AROukXAaHfybKvt87IZay95ylIJK26RnlQ
yrjx3l45fzzrW58YRVtanrYP+tv10a0dfjsSVKXsXCdC0MI9EWIlkVXAin57b7wWKNiYnrh/8s3A
xF41U6MmSiATkPmHSVE0sS8l3bsr8ij/5IUl3lNcLfwoLZBfvaNfaHQ/KNl67GE3nesodz1MDVZd
mI8BIFgfFYYc83f90M/vB81SHmSKI/SN3PQKSLJFBJCct7IbfQrny7PCCtZDAdDrwBk45NqV+0BY
Teyt1vBDt5nMI1m3nnvjVrwWz6KMAJq31fA3+sf5uNKvvC7PSLV7u3KexDC7O+obWR21wCK0CSMK
TWf/PJVxUNISP2kRRl4ftHuO+C1zkCtbhGTSAqoBeNvsoc9/C/x2tfpr2MXIQtjf82yy9mYXwHcd
Jl3eekuvLDjd4RD2eLtpXLykGAUCyMEMJt7SpGveBaWy42mY0gMpHzKXlVX/g5f5eOMrX5khg4Jx
c58QAV4WVrF4QtulX6HQzh3y5ONo3TmjYWDvrf6HUs/moAwSwHMNeL89Gr+fN9TdrCHoh3hwpnof
SEqoU7VYe7RRb+Eq15ZyO9VQkiGgvCK3rkGwuHVFljdZCELAe6nigaaloyehCEu0Bh98J7sVe11b
ym0JyRbIn2lpPJ/fOgdeamFKhg5kZ8ZOUaiDo3y4APmgbgSYV4ciwOMvXoNX/aDVbOTulDdDnNVW
dkzDxj6qUM67Zmxu0fuuEQCoqtKfQjsMjQiXNPM8N1oq/0APTc5JK2kTjqn/ZPvF0pjYVOhKumOL
wXQul10YUiE35nK4kTr8krS8CPVAPaDf/RIrgy96vraOLw05IcIab3rr3aHls34EqEg/rb30Efgv
A+5JWYoqPQXDRG/jYkgpo1qpKuDG8tMH31yo9QH1eXdz0xOW92h9fXr7mr8S9uBITiD6q5YPynr+
K6esa5EFsfo4QEmZek627u3R/jT0ZnWfhG56A6C/sgvoksPQBGSPmOCSWtoaGtKKB/4EO6fC0Ttp
6bJM0ndSrsatB2xb4IsPsLXFIQSytYFjKX8+NYK9KbEXUAbZLYm3t7U/7ihy2wh9TV1zWhrs2CMz
STC0trU4Fvgh15EnXHH44yWmbW6LEeh6wHTjYiNI8Bs/X4BXjEljSIzD/S6zcr13w7F/aJsu/fz2
eFfXGL7c1oJjUJa4uLSkQYKwrCTldjh6UMqwAATmUPcTkMAfxyPkMqHNvYViA/fHRdDcLtq0lGdj
YpRW4QlTEXy+zMw41J26ZXD8elbbUAyy6QuC1Vxs1AFzeKybvT4ejWY5uHQHR8aUjIcqudkL9vpM
ALVDAqHqyEsKVe184+jOL52kTTc8cUXJ3JmyO4rg2X71rC6iLNDdvf3BfkGh5zuVBdxERAmatiLP
NvffnhnEV/2WChlzA8y342YK3PYwCVLxaOKMPBeNA/0ae9uSAMZVzkNbOiHeAU6QDkjMz6QO9oyD
RpT4TV3uUYqy74s6mX4UQW0dkiRX5a5fFvMda4eToUSP+a8UBY9s//ZErly8oJQ8XvCqKe2TX59P
JGmF9oxS9HHpOPNPAPz6rkXn7q6p6TmLfKHUvlxEeOyw8b0Lg8T4AtzepzdO/rXvt7mKbL3ObJXL
7vEcTaeyy0ouGeFZe5H64mAMo3ucEsvCz/6m4cKV+A+ZCXA9SI00/BB0nU877DPbFtutho+4+9gs
M2iCrQpxkhVmlVVxyDxnfldy88UqXfydYt+a7k35o9chBD8D4T0Lujlzv+yfcDTuqaPiibVTZ8Zc
xh+PS5VNiFUPRO4gj6fSKW7B/FcWm2gTKjYAIHWTS1kYSWK0VIPbx2Ef0PXjt/pdYufD0xyW5Ujr
94S68Nu77DVUhVgj/EpaaDkyr4KW2TeaNtmc07pKwAXoDB1Xs4WseUfdKxfCxaduNnb+ZHUf3x55
i50vzummTYOpCbUTk7Dw/DsDBy5ylgBwOlucWDZt8Rist4UYrg5DTxV/k1YgCnM+TDcO5ZosYR8b
ToesROLp9i4YtI5UYpVDpBBGy/YCacN9qoFdi1wUH+c6N3dGWGbvVTBV7aFPsuywZnZw46669rnp
x93gckinlHfOf5sY0Km0cs7WWrTWR9uh/aWf/fLgp7BcdmYCxrd7e9Gv7epN4YnmEBSX8FY8H7FL
PAOUjBGFoZp9nTlOnKnAf1Zhif6c4Pl2QcduDHptmr8PepHSu1271p6RUW4fS4/iRNHtQkHk4HiJ
9Twlyx+rw7GiWxhGqXMzH71M7A1jLua0xFnC06G+g1zWR13Siz0mRWs0+su8B7R0jlg/33IAfzVT
6hC034ACgYUSm1/MVOa+9ijw0wsjcn84OU6fIoKxWWAg7lcZ5bFZl/SWfcu2g88OEnkpARFJHF2S
0L8ucPVkzYpKUz2LR7qr66M12sM7t0/Mh8Yzk1uqcK+O0zYYLTCbugfY669A/bfXVQ+lklbbkgGn
q/Vcj4t1CLvG//j2Nn11KzEKzfAI+GwI+uvSjkEHEwEdBJt5yt7nkgIBVEsJgu2vEXEEDZIgmLuh
1bdakl8TJRiaexAEjxTVRYzu/IRsQpJtK4DIdB+Y30arzX4S1XoaIVSoAYRi9mY4bec/sO5eP6N5
lIZRusjwKSl6V+9lhVkmVPCkf3l7SV6d3O138SIALkJbYu3Pf5cf1OYiFJpWfaFCO+5kYh78ecp3
6UTM1g/SBQoxcUl4e9gr3xttZGqZ9BCQBl5GU/7GfA43qrlXJ+WXpgkyE6zQuUl/vjI9cI+t6Axy
CkltO1m/7Suiz65nMzDOYhTHysmCMjKDJbfjudPBJ3Bjkjohxun72/O7stO2irBF/w1+ZrQUno9b
IjhImwrjrilF2mbo1SHIWydqM3Pdh6sZ4nUVOBGY5C2K+euVRbSXtA2UYovALwvF3QIFircHpdvC
Hx/NROgPXa6GG/jO6xuJ4JFIH34NAcWraHjMCs3Eyd6HIg3jYpicE+5439ZVTadsAed9ezlff0bY
YmwWSFzoXMPWP19OHELD0XYo5+f0MVcxxjrDobRUeipsN3lJ3Nm670Uh/zQR3jhqoCG/rADZpxfv
aC0nMlMXPteKHtshbetl19Z2HuflIm+ch9eXLUNxI22cJfLgS2qjcia3yAN4NCMy39+zdkl+LEVl
PhfAv1/+h7Xcui9+QZDESudrKcxsZqkpWLqIaPufaitNs72X5iQrjVHOPsS/Kj/ix9PcsjS8OkkC
0K2Wgvr8ZVVPC7vrgX85jEaXHKXnlA9BXftHG3D2xoZ5ff5IDOH7ceZhGBLwn08S1TRXCAtgh67+
4Cgdmv6OYb9OR9vugp9+arRBpLXrPzpN5t2oCL/OsNg3NKltG9WgBHBJiiISweNecObSvrfKqA4M
VVI3GjsU/lO5fskdb64P6Tr1H92gWf8LIasgIFyNi/nh7W995TIAFN1gQ2KH7ao9XwaRZOW8JNRR
y3qoscWhsTQ2qyawbyz3tXHQE6H9b8syXtmypyZMUnjZ7Cmn7h9SS3QHbeW3pJ+vXTq/j7L9it8u
cxD8YpLo5kDEGks6dnG4DYYEOnirpDqg8T39fHv5Xjfhb8x3mAu/gGWqOvb5iC0AoGgQ1YwpQVsf
8cB0sl1SWf5TQ5H974k7+B7AxkQyN5jtO2RH1LsqtPOXOmnqez+zaaJ7+xddXQLUDnBuILXhRrz4
QQg55OVG5mjLavjsiba616Vv/t0Ftb8LsIy+BXlfO7PEQBtUBb8J5ZHzAd1R1b1aAcaSUuSnmWr2
LpG63G+ySjfSlqtDbaAjJBVup1eVIeWvsxdAEevoCzusflPdQTRQu8Kc3dPby3jteqDYSdshuBgY
9MW58GoxFioNBoAqv/J3blCMP1WWjApVaWeTi8Ut2ehz40CzRXF8e+wr0/zVyckdQZIGZ/d8Rdet
g6JB4yOeUKt8HHVnvE9nn85RGmcObw+Ftu6VkwluRShA8El6dglsOgOeGF0PZ97Hsql/EEsZYJTc
UbPFCcZuX/pMMM3Uy6z12Jvj+JEW+AUUO+iFipzML/ODCZX2gyg98U3rJfnQ9kniRWgT1OZOG0k3
74agM8MIN02tj9p002mXV35uHOXoyh9dbzvy0Pej+tdrmmWJ+rX3smiY8uG9NmhOi3NPOj+Cbil/
mGop2hNeQE4VdYNc/sJWZmwjkLQtSC/s6l9ievNzE/S9R41ABl/nwZ+Go17b4uvmo9vCNnYGj87V
pHzJHZu4tbfwpcJmfsiKiHZh43EoplCegFxpqiLkhIVRGGv/Y5p6r3qqPIAo2KRk50StOHuFmFwn
u6XKe++ILyfqKTZOtYcsXIP8lIRJSG4fNP60Q9uyyWLd6qHaU0dp1p1ozXw5IBBSnUJZzcBqUgR2
VNe6S9/3U9p+hS6bfmv6ZvyKF6fbQtao5UDbJ+p7O2da3UesaLHPpNt3egIbMsVOJOO4xCK0FvMh
KWrpRFwSxb+NqzLxGPiZ+QKfrMN8K/eTD2YvCTRHJJZQpMwqyOeD0fjFy4QJTLEPJuh8UeU2+gtt
AFkeWZYaNf9JV3xel3WyyYhQZnXRHQEpm7LhsVkF7h6r2fCbRtdMlq27Kv8ZNn6KdRq9+2nsLOUy
PEtFOyAKYChoHVKEs8AaRW49Cbxf8nsU3pqn3PcTZpqF5X3qito91AHbP+aBcr62U5F9m2mE/QoB
McTFHGV/g3pAoY81D6q9z02X2kC1FKjIJU5KFlw1BXWCBjvCR8dw9LxPW79DHDI3lyZKsx6PVUi1
uj4qaePW1aTJl6leTReqAeI4u342C+fgj21Y0ZjTyPIRWQIT0kM9ZfedaUBcYxbmIVVu5twLZwHi
hiDklNFg15mMggkZlpM7+YbYqXGw8FUFC7oXWRL8RCIJlyuZgRaxoCqc72grKTDFSQ3/mzOHnXvw
Etp/ogrXpCCyTKSxX8alKfUxD6sluGu0axY71Cpb92gnCX+YEIu+n53cFQhGFO37wOraZzyRpYoq
ox/eFUlmv8xzbqCvPtbzP55HqT+2ZpjAR9y4qhJCnvLcezNIEhtqEikm1vTQ+A/rEKwmJj3uAIst
D5hm5U9LdWd4yKk+EGs3duTjIPLiilSgF2mkqj1Uuu8QOxm75N/R83V5crpE/dsmVvNlcbFqgO0+
OwBj+A23B51q87+s8Ip32lhyriIv66bIWfyefno/dfyo6frww5AKtmurO7A01rg8LexFGi69sXqf
pBJJ64WU4H5BMdg/4hhMJtm0VvPfUFDfgA4+KfQHMJwtIzF2w53vV7Yb9QTezaECjgKvyap6PM2V
n+xC6PnOvsyCxLqDm9CW26GY/gUmtsdoBq97CbHWCHZTX893qRvMn/pJwLrVTpn87S1slV2Dk2t/
N6VL9pN0W//tOp3X7abannkptbsg6c+XNnYyCEUdV8EYvihvmpu9lWZleieydV6QxBToGFmN7NK9
HcyGubPd0Vgj+BiOcSptitx71ZdJF7UtbdHxrJHe3vdmI3DiXI0V9+BEpsFuMNrGiPomK2DHG+1Y
PGXZiNb7kI962umyqadTnhRL8hA27dzf5wbd/lHm44sYp2qZprs2EBXuUGoA0dMLihUnoRfZRX5m
iOWfLE+X6iMZrvPDDOYMkxGZ9e0jDAYLKL1c2359P/Bz5n1gawAxdOeX+p3Z2f5yxMU8DR5YfATq
PQ3zXMRhVxXqWQeLnT8kq5iSfYdQXPvDsyev/ppmVcOdqHUnUnywvQDNh6Pn9qH/3cvTIfiemlpZ
ObDr1GvUPJHH9b9YpYu0ZjS76yg+dI5bhD814aLcBaVuenE0smQxReTqhAJotJjWQJeVkEEpNX22
/ayNuDVKrzwioT9k35BINqpI2Wuw/hDmNHUuxiae7E5J6qLT/ZAEIXdWbOahMj6qZTSXz9ASE6TD
zNacn9BNzNWPcrQy64twiqF6ELwqdowWY5r819s4yo8HGWwMniP5kS7ew5y15sdlybTTkReEEK2j
oTZFW+x6EMf2Zx6uVtOgh67a8QNK53n7UC5z51PaC1b8u/tapV9RbXMNyfYxxvSpmDvpYO6XLu27
FMQegs1Yu4P9MbDQuwWId8YJEulsy+JFVN5QpvvWKu2C96pTSSDRZYB++oF1M+wddCRreA6oX6Yi
WgfULZGrWZ3U0THppdtOXyqbxqd9YTSBlvECIL3kkU6DOTkpr1TZk6rDSf6s83VTiZxttv6T083a
PZicDYg4Bvq3KN4YIDbFT0omQ9rvJhtL7ruMDDrdWYlXP03WotSpx16vpVTvTPIhaFGYTaOwRq/H
jr1OtskzUoASiUHTX7UTRI2cQ6R8iswZqdM5baUenVXL8DGrfD+NdD0OCcQfWyMYFeFWGnof6yHn
o8BNE3NZRmoJR3lcyrBYTmU9OtapDdzBuSvbxaVD3GjD4iA96HGRU23BbCvsqonXehyNFKOBMM1+
BP46pU8SjqMVrW6NAl3aTdqJjHFENWoQGfVFy9b6edhkOHZrUhGYyspuMYeyZomLBQq19WFcWtuJ
uxnFqw4TU5WHO+wEa+rjZW4adFg3+Hs0ODttr+SaZDusxxCTd82xeoYBjkjzOprF50zB/I7bSbni
aMNofA4bL7UjqxXhuJsmS30xVlNNUUUvIF4dRjrfUaNDTrrp/YWaVY7zzC4vPftZV8vwlWr+vMaj
I8w+IhdKlvtGhp7e0dIywvPIOyvfo3mBtJHnqwr+WWLx3xtzlX6vXSRWYhlOaXPS7lq9w2q0Lnb2
ItsHJUwje0zoAdD7dUqy54l7j4WDUvvJ3ah1WbRapRfwYFH/i1XTVVQjfP7fuC5GggO/8GGZTRmY
alz0CPIhAIQNRdQYw2D8I8uhphynwl5GhIpBF4WJL+0DTnpTeAwQwHCjeWhksPNVy83cyw4d6s4c
B4wHjFGrj7JWc3fM83qdvxM6Wk5Eha8qfmZiLmCMYJUwH5OBdrDlKZ0zuzys6TqvIprDZu6+Bk2l
DP+wYp9tofWWuP2+G7y52ndmGorv5tQbf8ue/n0L0ftO3xlzPweRB/+ac5UXub83cKoXkaadp6bu
E1jqoRnc4mQkbt7cT/i2BZGJOtr43jRmwyD+drXcpUbSrHuPjK5/0GrRy3FZOksR2PpjzVYvlLPD
Jw8DXbMOAWe9ellpojGnGbFkN1jv8HfK1l3YNq65n/KeuCwim+7TJy5js3yyZi8r3+eqMZtn3aIP
tC/stm/pnwqWDwj2JdUJpp5/l3dVJmOZ5HI9Ojkg27uQ73h0qtVlbzhEvXvERJfyfetp295nsgvu
h0KsP30JzXHptri0qfLmqXTr/kuFNdcQ+Z1BiNItFBwg6s61FwV2DhnVX+3qO6dGfXfpwTAiq1ul
906uSo771qi9/7xgTP+Po/NakpNZgvATEYE3t5gx651W5obQSr/w0DTQDf3055tzK23szmCqqzKz
MpfCC/U83HndFP1Tyl/qvKJ4PkwSi7e8Cjtk2wMN7pA5wdQ3+T4nw7umTLz5y7yy4Ih0kHN6aMby
ibwCT6bL1uH0ggewW+e4m7hvu2jaKaU9nl7MwOl2XWqXk1aMrSnvOIclTob1SBe7yurmPhYdfIg4
qOf9MSFg7LETNxMpKS3VpZTUecpqax4Jv2iG5Vcshu6VWh4bSO5x+Ny7DlCPN6F+L0XAL91CVjKz
HUUvnZmyDlnotsEiTFXEDBbhevDnFxyTL6wc6CiFWmbXruuScczlYjGO4c2WZMsc9KxC76X9Wjdt
0NJWOWTWrfEy3Ve7sofvwHPL77KcJ1SHyhHyjncyOlsb0qOfYd1XNXz30LYp2SHlp1KtmlNEdmbJ
k6qXdkqD1/xaw3k9WXMyitRVKN4/TBgP5mHxhdVkoMDretfvm/hSXmL4wCwNInr16lhfVp8qMLRT
sp3mSKr+Lmwic+0kd+ttKuP6wVFUxuKQrnHueDXL8QraMQ2pP5Mp8qA3My/n2IdCOHXzSNSDlTTh
TOOwKq9YI5Lufyyu7sYfjrbDMcWKbWw/9WCFSWaZyW/Trh1nLEpGLymROM3r78rq0Xcw+bSNnw16
E1G2J/R34NcuDS5mEq45qbbX8V0tva7LBlHb8gemmkecVlFT/nCprXhu9JX65rdr/dPujP4eG3/+
nI9ofDoGYX5Db7X9NaZ07GmjeJJzdwjUcC6nevwW1WsJBNpw8Ub8ftbf1hZ5OvUkEm8dzvHnXIeJ
ulTrknzF5WqWc1CVyn9LZOsHxXy4/p/ScvYwT9oxiK+UcUpq0NCpStP1zkMQTdNDHdJUpRwUMSrX
WdhvamBgv2B/43hPtZbrctHEn1NkonIaH/vFbN1F+6J1vg1mE/Klc+h3H4Rq9nM77K1AMKCsO+7k
/sc3sxJn35r0+DLQmHoP/uZv/2qkmTKXPSvBqR/fvMi6eFqmbJtaMvDWAOHLY930LJ072CU6z6Ub
Wx0Oc0H817b35KMnV269AmY0bqrbfrQfN4Kjrrrp4jIPLD9WZ7V4Ja3YGvTnwRt1dWkmu3mx1KD3
+3B0V31ZYqc81UAy68Oo2+AaKmcKskq7xr4fuDrEjd/c9rC+d8Yr5GvYXqvR8z68au5pLry1Q1Ev
Y++7YxsC1dYJ4Da1VpDE29ZPD0aweG7HX0eImrKVzVAxEWj6Y9Pl3BJMwzPaCrt0i9l1xBu6UW/M
ODOt+1nOss115BGa4M/84RQ7D/mfO1glXVu5Nj566L7ZaG1X/2ew791wdaXAq6gMpXfHikcbZYrZ
13vZly0+STeKy3NgBrdPpTTtWihCFnWqBh6mnApKcaP/2/84ft2M+TQry07jKm7+m1p5VMUWhvtd
o/Fx29PeqTywYyJb94d+KieZ+tsKVOQ1TcCBMrXjdLIPJBVnhrwV58nYMrWeUmckcYj4nXh6cgOr
2y/kpoCk2di9U0xYy5K3bOX+3jVtcH+0Q2SnNli189pOy2xOgF5ucFJQ69+9PXGPbG6x7TzZIAXV
nduOq8nR3mJEUrpN+99YYomfYhhoOWdea9c5K3qU4bL7OMFe/coczX177LfEGvax/LRfMUtmBrTq
OIu5R/Nl9urovB0eC5RUHYfVCpyTglNVbvWcoeJ3zCPmmmotxmRyt8/Vok8sDB+noGdlf71CQzFl
SnhdDf7GoMM7mlQBZmY22MnCn57Txoqi98opxyht6mqo02raQFriuppZN+rG0spcbPCfG4sM+7Rj
XVs++/URXTq7b2UObuW8UMT7H4gcaj91d3/8qi1/uIs3FxGuNTR2dxWaPhGzxkCHedsZ/61lZ+oX
n/aWJtGRT39uwSh+YgHifQy8fercu/PcF/jiBN/H5Gjm1PO0fFx9Dqd/erX9bxhcO0uBEr992ioV
GyaSEOwHCO34xaKPT2Ko2t06061rNw+W5GKltZr0VUzeMmGN6TqvW9vZ1qWWRLA9BLABW47Dc3g/
sn3S5dPYJOKEns17iwdLJuiO3VamYWiVkqHv//fW6MT6C0onxLuJHbE8Rz7JlsW8+ZUufH+J+3yT
zvIeUCT+M4pONcNUbAiuXr+ob7bE5bwQKN+TIua4caj+sXrY2U3kyec9OXd70lvfprHbvowb6Slf
+9qbT46v+9u6lm+e11ks/VWx6bimnJ/e5+AEpsrjYavLi3f45atxp53XybbokbVlz/mkakyUcAll
S6dearYKvHWv9nQz6+xxWytu21aa6BlFM9ghj8/qpv2MkCU/kFdetMKsJnUFcvliH21b5n7H0grd
2Dbi3tBNx2+F4FZkbdnrLm2iqQE2HNb6DWP6ssOEiwb6ggMxOE4XLN3rKlhqO4HWyg8ZdEjLECOu
MmOPCX6zqWX8l9lmv0YW82MKliDOQ+OCPSRrP21fa+LOy2labE/cj0Elrd+GzMB/iWzWMlv62n8o
ZS/+xgDDXdEe2v+2bWVzNW5Z9QUtQ9Ckga7JmY2BEP95HeBZUW8S82s5Lxp3irGEjU+5+932Jid3
N6eVBSaVGyrF1aeZ7gs2C/2PpJx2CLvaWj4Tb9zf9pCjpz/AibK5ks7HdNTKvxt20b/uhy7tt5Cm
YDtZtobcPNgVkGcYz+W5ZzuhTymt47NlGB4Lf5bjNYYEdLPd0EM+BvtgzhoTQOYE4/RD4dbt+t1F
+7xcsWftn0S/lGMaVcGqzo619Jd4n9zmbrgJSBhygmEC7OonWifOCDajSz38PQDTDyBnObiZWj3a
eV1q1q2G0Kxlfrjx/j0mrLVPuzjyXqywqZkH99h+nImhXIvITfbf9KZ9m9kro1se0eP3GZZG+w+R
lMELzobtcK66yP8mYx+wToVha8h+OBJg4Cluf2+qud1q1wRFaO3jzxvtUWfCjK3PtuBmXkd/YITD
wwLrXWOXtUoXU80vrLiSWjroaONFEEN0irVf6icVzkmFlMKshWm3cHnaYouOqYrn7pG25mjypWlc
le9RqJ00ATr/mCrCzD67uRu4TMQiLe82A9hPjF9jkwmP9OUncTTbg48hTMDbwHJ5S8kTvpd25GX8
6ydotvNxSPHExlhoYAOI1Xj2mpAHDrBZpK3b3prpSs/TuRqXpaCVQ27negPBty7O3e8rirLxPqia
8rJworxPZnQfJvcWX+bG24RCeEhK82oltctKDrFO6Q6eifGQbQn3sdqs4AtwMBBX5vjg0cxTWF20
mVmzZPvL+4VMvvsqqVig2Oy4PRxO30wpDdfy2XtNb8HhWPox1JPFq08wB07Dx+x7mT/EzZLHZWW3
bFYMvJ+8qokuIovvAvC6Rw9HXEV+4WA2jriZ3ORnJwjAJ45k62d0CktspyBOvpW6dWw+hAzoLObj
QEdQWh58zGLpEnN73zhZ5QhRpaAevDxMWmCg9JyY/kYecSy0DxAZ16A9hA2Gatz2Akit3jmjLSfv
DuSqRVgb1TyEzsK5s9O3zU8glEf7oKaE8QffYVdcB6eqvTxo3eO5bM3wq50jVmVUQIyqFxOF+OQv
LZcNb7rGyjqx9uZxH7zhuwrowD77IVx/96oJgrfe8xZCBddgcx5iEmHvjt1vVKFJiuGNKr3GB0sd
w799l1ROCmk21Y+1sPXjuizwKItMth9u1UQtCCRmeqTAmyiVLJjcixC4Nh+Gen+aylZt71KtTVxg
ICHH1PcqAXNDHM1dtXd1/y05Ene73dYQv36tp59eNA/1VTEJW4WHg//HvO+KJ5Z4n+TLk4Bx5CvZ
1afWffydZVQ+dDPgG5jiKbiX+Tbt25SHu1eKyzzs0X7fx934evCAHneeEOW3mJw7/2OchmjOaijo
/WcoWnmH6yACGGN7g5UN0t3B55RMyJak5q/0S3wVKkqPFT+bI1ZyKYGJrcu4WJ712DdoEB5vUOLv
sPXCHYuIkLZEicU1+THaUudaBeooLKv1fnnbulipYyXjkpa7mpvTrGHTcuN78hNIJ7Eua3fIL2eE
zngS3iD/hqvdPq+98tjcQ9rqZqt7sNjZObsWWdQk8ytEPJtaUVUn1wPnMPejCxrIJMfDUivH3iJK
vu+waN0FRHlXD3ETLu/9AGv2tfjb1mbCWScKfTgcec8UcDD/MYCnyuxhcO8mvE+XShH5/dAYEQhg
RxYLrwcO3f3HUteySWli5hqCxwCnLgx4SdbVymu4itEBmB12TzrQ/via6HX6R3q4TyoWAi+q6VBZ
8rLCE4oLaaV8Ic79hUuDjCy4ID+JjmySQXM5rNKf8gR3qxuFVJb3UD4B80AzJo9Y6IQNerOkxQoh
med/ns/EkXvjQupraLbQ3LZQplcWcfbnue3lngkMD0tOUEHqRQhFBfpNUd3yKp7cy035hf+/iLbm
BcoVvzJI8/KPzcSOSccQWbC7ayhNFoeOfGqI6pRp7TTmN/QvFCHBoUGZ4kZKp4KelJ71ZkB5P4Vq
8i6L6NrvYZxQOYbWVH+WYSqHgpmbH9YIezHCZTfPpGIDPT+1Q1z+NeEg//ObmWZbd05Dnz4Grz5u
j/PTjGnKdlqEZxW0k1Z9mpt5XF8DpcXFob8zoI99MKV1zcR0AnsPxJnvErlAX8Px7imU0m8z8/d8
Vru2PpN+PTAbUnPinPHynsW1wyN+STu73l9iWJe2WF0zobRuykPjVWIYWUCTVpuAM4c6aJbFOX54
xz5DJibjznAa9ywD7ESL75mJdvttq/fo9zbXTpuZ/z8fI0sgfb4jrIYDN9rp8Cd3kx+2NLUDk7H0
f0anxA56siZWO+vBDs8qXtom51e279Vszc57MhI0kmp36ZdTImdvwUwoOkB4Ng8aoSOHLTxBl/kt
ML/NYoRGpmXSYCrFeAf9hCsiWWK7PMWi8e28q6bqeCyx3Xw23oEUh+Jk/xuXqH/oEXtv595uSY/r
wj0sWkrKDYoc5h7NCq95nbBslQmp3RZvMg8IS2xr/NAFsbCunnCmtiASaBSPjJ7VljLvM8h7Q9jl
sHm7uEu6GPrZZTSFq45dNRWKQwAAubIA5vCV+y09r4P1jcdVFPXozkwqmyuGdFRi/4nrwsK5t3v9
GdlnZSivg99ckqZqlzsffpPr4Nwe2F7sVR5WtF7XAPVtk3mRBh9bphLHInAUXAjwFBt9vNXccMIT
o072tJvqhDw1DiiUJJ7hpbdGNn+Kft7E09w18JFoS+o4ZTARP+mf2yNlUO/D1IloyfIRPerb2JB1
e9/qiCnIWgLyHLDg9k4s4QwyN2Ok24cgmMVQJFUZA6AEe3WfJFZ3PFiEQD5Mi2YjSq4uFJ6/12zw
L9W8TReOKfvb5A72f4F7EFFR3xSqIDnTQBJ473Q8b1a5d9n//bWKpfKWU6m6cfy5jz1NvOoC+2lZ
qwH9+z6ybuu70gFftY5FpjF720caESdzxSkEZsHXQe+naDbr967xe+e0biVcFu3Ndg+Vrevz4vjQ
dsap+OlqQYdz3RHxWojr/VWkBgdoCcN5qLcKMmrJ+qHa+IdSwcV7BivEY4ja5kTPrPHGtcm6S5mz
9DU5uiDKoNm6+ebZYd5Uh6g/r9gIii99zQbGtcET6nOGn7zTZj2mbIKrr2iZNt2fDjFaVtozTNxC
LRzxbQBX+RzNYbBQ0zeJgorDfs3LZsGCiC3ydr6zIKjfZ9om/xvT4CJefG+fo//A3WtkAlEDeTMA
CO15r2sHjActIl1vpaevbpOLYM92YWeNfZbyWg4tznHL0fnN1XP25cjRcVKrYc3L419oGX5QMQS9
o9To6de9xXgp4h+b0WhOklMT10FEPR0O99L3ontvq7n5VW3wyHi1TBWCBSdRhs3Osf0PTsOBYDBw
cQ3lfI+X02HE6uZgBQgh6MeRLcJVhfh6JmtyPx6SYLyIEBAUUkOApkhNQnwxKdAKmDjq/0zwZird
G1CowhkcZe6PrvOKg3x3xaKLO+cBondxZdbYlqKv2CzIySIM71z/pj5QNbU8Q35xcMIF9Q5TLoLR
zvrJN/J5OjCHABsjZy6dBKVt7tEcXNQ2Ua9jGY4vqHlm/9V2uU+/QmF6c9mo5XG62KoO39tYuBGb
Zi0U9o5bS/0E70Gtg1kGhHMX301Y9cVoLa2AuXhbw34EZhkcDfLWe58wRxz9w9pW8jPUlP3vvd/0
jKC3M5/z3TuyLVmXD6T+ZVfcLLHqnMssvs96i7bHZrTd9grKAus//P+rGDvufW4wvc5r1XiIDXZh
2u+HOOo57YadnbtEVC2eu03TeixhG3Hdd1qem9S6izN3LrF2WTBe+eEDZfBkIQ4Zsp3Yj/HkDD5H
VcR//p51EGhQ9dj+CKe9+WsfdVuliE7sr2mJwvq+lDM5c5B34XpyDiE+tDyG/2LRS1Pg6tTqB7EN
W0KuWTzjE+rV2PKaDWfgO8dZqn+DtcR1hnc0Ro4sM9pvzEDoz1fw7oprz5Cl3BglVhs4K+f3QknP
RoJOdIElXPVnQxr1saKk13yB1gnz2J+BIaXvW24uk7HSv0S0TO9E1SeIlMxS9SfyqV10BXUT5sOE
PT0uIvOMKZHtSPQDZk5WwvN8UzcPSx+5e9p2eG3lXrUA3s9Akw8GIQDKomMP/s2RwuYX6/X5Gzlu
EnMSGR/vQygcJ+Xs8WCuO+wUH4ygJOaRWUNCSoGHy8dZLkD8y7xbUSFwtNS/NjXafqZaudmP0O/O
XPgj1m2Fa5X9c7yM7g5S1XOKlctm1GuorTDMpTz0fNfuFi2D7KT/GJbedhRYXa11bvY2sQvKm7DT
Og7Iopmha4opFtLka43E7YbPHg9jvDjhSR3K8VmFmsVRjFYbhvB8R/9pKeSBQAQb17zTKABfyyZK
KNibCO9L+oT30vMRfHkJslUFTsPCSTmH+pQkMnqmDZl+Qnh58ileuvay2u6uL9PMr8Yco++eHH9S
eJjNQjxbYxf9C01PlwDhGo8neHj/WdL6/oQsmIKU/RgENhiBYxQ6iz2K06BGAHEtfRAmq8LS+r/O
q82RtqhDYEe12LucLhPpy2KgQMSw+E0xz6OycYzFzSuwqzaG8LAZmVJ0N/SgtkD6XRB0y3lNks5K
J9pD1hRjMFQowKDz32aWjYJs1d7ytzwoY/ftijwjL53eUbm4TZKMsu1GY11WzfO27IP8aDr0fg8W
CXwfN1GpSWP/MJcQVHn5yTi7fEHVDt7T2pf7kKOaKYPConN9MBM8auZoyzw0y777KXqIJEhr8P3t
AWMo+V4HAVliPMmUoGMNKH9E8oqnyYRElaK/OPpU6WP4FQ5b0N1xngVfutyapwMDnY9kmUPcxo8A
tTtyie4b/v6qzHwbxBUlkx2/gPH762MdcvCkQtYJXn1bqP6axgeSx6GnMpferbvHw24bVFJw+QAb
ckEOEc99fEeT7tV57cCA5EdYDR9aEYh9QhEt7ee2VlQeZkn5dzz29nmQpcUjOVLts7Xsu5OzksgC
gQgS+/0Yh3VJlUWWM3r48niatNHyTzCZ/XlzPRWfae5Lp1jLVSVoGK3klxFdwECI3z+oEqoi50/k
oRUsOuVN51tWBvtpg1fT+ukkqTNKkV7uW6/aV9gDbO4yFTbes7CC7TfHrj7IjPGmvXBXZ/petaZD
f7Tg73kZE3uv7kS3LTCe85A8OWIL/ewoY6hljMB691Il6/iN2XuAkt6b6pkiMEd5jcb3SxxR+9NT
FWD8DRz77g9z/dGWkxdlFZgR3xnvHh7GrotPZUzORBEZu/rW2/WEW+SK5Aj1UF9WiOQmCmq1L/Mb
1EeSlprgYJSkiwf4tKBqpX2I6x/91vRL0cWJ+CibkqKAYiB4QRyLkMvh+70OS5AElIqqHdJNzv7y
uA1W9ROAldBdu2kmjEUTQZkNq26583yzH9k+Nbg6Ypi3/weqx+Imlv2mz7YWgrvAEg3zWGcOE3mb
RSL7rdv6yUWutjs1xunW8GSSzvuxsV/h3qnY0XcMbS5nGqeKOru+8cxrB/j1u42P3crEFjFVMGZW
4anZVPRpcIxun/bGuBUTbD/+DA4r2oo95JJQYxvDVNIsk11ER7QC/NR9u13aLZlYoa286goW3Y6n
0Qnb+9BDeQwn3nOk9scBym9M7/62dj+xzlXfV3ydZHYfW0Bmi6dUS5GbOvb4O4fr/jgWrw/P6Pr1
xWUIuI37cn6JteXWxRIEPJkxIqyfuMQBi+rKG5GO9/VbI6OqyuZtC/4MYYTiaCCa75szjM5701nK
QiUXYu6jE6Jlszmi9ThZwxr8jNTa/2kaR33ikcH2eThxeenTLAOC1SYq3YLI/FNITbazG84WU9u4
eQ89msEfDSq++aShcSLUHTfaGVJuY5eR7GyBwJuurRl9cWSIsyra4lH092sZ6TGTi9t+80vPOTKN
m4x1NsON8if7R70OaKPgTsqo/0TB40+oERwulNuEAZQxc8RLE6wVUa5Non8ru6Xa4OAUP5Q2CsuT
PnSsU7Da6mfZbTYqWitwcJvy+uFIrRbmneYRWylRNaItwEiHHwNCRqRZq9OTN+RPOM4sN1+dCwDp
QpV3FhfUsK1eSx5rxOWNBVCxyDFG0uKHIx7Xm+de6s2xx8vsBPtzCKXRZitinyjFO2VvU4xmpLzZ
iUQqrYID0sX2AV5foq603pBLIcqolrX9phQc3ZgqptY7nBK6EX2VbhA9s9DNyESrCHFkCf+MlbV/
5KuMkplfWCGnQ/8wmXRCRLymtSzFCfBfQhgmR+0zS6hK/UrwoPrT+mX0H3qg6N6TAUCyo+nr0ek0
YZLHyVavReXtrnuOuAYfUdK4foEIbrtuuOWsTyRtdX/0bNX2E2KMQN0t095vz7Uj4lf4zmnMhJLu
S6vxILtTkzP8GhF9I7nybbLjBktvTwQYhjrtNq95QGSyzgTAD9YnDGGN7hiheuaKkJPC1UP/Ogkr
+tI45yZ/EBt666lFde7DZ+r2EcE84KPY/OTvpGJgJQ9lWSFZKSX6w+2mJovV6luX7lCtQb96mPEu
WMt9Pw+LMwy5RF3oP0CGlC9bDP9/2uUogOG9qrRP+9JC7lvz3BFb4DXAQUyt7zb61/7EYBGe5FHb
++mWRcKGiBGxQrG2QSx2kG5jscdIQd7UvO0/q2VSz1sYV+K0ldsMQRDKuWST0IZN7wLfBwlQlicx
EHSD+0oj/UvtJZkw+++pPp969Dv5ha0759wxzK2VG2Rt3aMXH+P8FgyN3lNb0Cwg3Fedk27dvuXh
zJB7C8BpnDRcYbRx/0Z3cWK9NoKJEUH/VMW3dE9EcfaJtBSXPYhtPe6rUVHqcYRAGianofrbsBgd
0nQDz9zzXHjFqEdqIQSscNEdzxzhmL/3B67bwfyl3Zido3LS0s9CFtYBfWK11Zwaczd/c1YXWIdB
FXZR33YNkJLP63Amsm7qLiWJ128V2bvdg/SbbaSnbvU9GhfxeWCifn/0lecAWDWUNXtmJRJK6tC7
k/uejp3CEknkP8abtsfz6mx6vIipsY98XOmEQZoAglOHVCQObLbnLnOAjJsFY69DmDU53RdDkc9y
kXT0UjgN2hek+DU5qygt6/ugt+CE6qhueRJib38cRnzcCoRoY2E34TQx7saCj9Lv8qe/HOh9hBqm
a+IKWGWeCPhwzd1YXhdRIcSUvS8eE8FpkVbWUYcpwlFZPsfKaRAMlYefvNQJMTdFt5FL8BgpZqGM
8I7Eu659NYy0G2Gv8noPmUY7xEsP0M3TdGaC3V6DzUefVvksXKdOGbvyStlaVka1afovjgC2EN2v
K4XcJPGYBaiZylNAoBG6k96enOsGOkHqQ0wlUSSBfcim7/5GETxZQVgaL280L9sPC5jdoxoy8KWo
MKvjNCE1I5FOtHhZdY7qv7lNrevT0Hm2g88ih2th1SKAmJ6V5qQZK9Lhw1bEnwblBA15EtagH+2O
tF+jG2CemBDmNshzgczKDf6/ju0uP1Q5BJkODvWMy4PYC7bTG5kZsx0QBGod+8cR8kikTeK2U94Z
YmFTw3Xfea+7Y88hX9FirFZonRVVTZ0WgnLqU238m8Zg1+WTvysBOm2JukxnW6vvWFzLVz3JlbGR
oNMmE0jvAyhLFmXSYOiaPfO6bTBXzdMMmDsc5Y+AP/niedH6PixkRRUjFwLGMFIIjWUfSXHngZQ8
gmRteIr6N4cFl6PjWWrTtae4FhE2/kezs4KD+lFm1W7bbX7b44c2pWp+RSwNeEUoVt1h5Oy2jOPb
Tl5OPBE6mzb+hHg28SkKiAznkhFbIYqa0eBs2M0M7bulmkhetzKwH0Z3i4HWHDYZF3SPYAfB5IX3
dsQSFrsNun0js32BYYvG5X7vVMRLDUr11ZX2FJ4AoPm/suNQzQAn1veVvqNMvTVpngEUgrho9sDr
nqNAbO969Oz9e+vVlXtdiZ5MvkYV7td+8aQFWV/W9t8Dpkw+jRJLrBz1u4/lvdP167l09+7sItZv
/3PIpwr/2cLepxRhAAaprbs4JIbHs/1CJAJAnTBL8G6kNwyfIWOyBI5t5O1RN7dHRhwD0Lsl4zOf
0jsubEJsd703VOEl9HoXkW1khsIBEdsLtnSHHu4Jf8ZrxZrTzveRsO0loN2PqhqpLRbK+n9j5dt/
8RxEfIQ/b/hcssME1H5UbDC2QE3JedPA2tmGB80KTdtvyMjt1v8OeubIQmCnvkPDquBvsgrWSZBN
op52EET/XIWwf5VSJuGj7JXZvmsOuh8cIybJ/RDbugw1RyUgdYbwi80YYFqpA9k8KSbWqmiduT8y
Ir+tmNvS6YsvoItQRNVdmI/zDO4xLsJ+lzUc55kPgxKSgUV875EELzlorrsULmlMbcEg0P+3sK7Y
/rPCcvzbjSg4zu0SeWs+ERj8FjSwba00zP8esEmwQjXXx6fNY01gcEOEc5Ykxjy3yHyPO97uWXw2
e4SIK9VqUr+ASeb17EOQ7wyo/koUIYs967d+q9z2bRUBnvpbEKKt900y/C4H33nwpAYi6iIa13yI
cYYvKw2a7By2c9wjQexN1pp+e1ujkUUPzk59N/pqxJzfGpBIwhjyrsrEpyJ7W0/tkdsavtRhvyNl
t6r4cfGmNb49MCtMjx2atssqTyb1j6E9qjalhSSNAfbGwV+o4W7gBVXdN0gK5XVV0YyWfQkZCMp4
pA8lLEvSJovh0Lnls6GSxpsjDzoWj96CD+G+7LBL61k19v7ByyXVpW3X1j5XHHwXmDKEVOu8uo/Y
nDrHl4I+KAsuMkJRH3dqtE7bJh6SDmOT3ImYh647q4Y+ih9ibdN92l3UYq3zP8rOY0l2ZTvPr8Lg
+CCUQMIkGJIGKJRv77sniN0OHgnvnl5fURPdwxtXwSnj8tTuKiBzrd+u65/epoTw1qLiKtqPsHT2
VT2Xaldko2XuLKJSvyfc6tdATYixZxCgrZNdmB6+XgFp7E3/eRRnYwLWrIffXqj1OW+RsgZmO6SP
NnlXUyiKrr01FnvR+8otgP8qYypJ43ViMDq58qLT4o1eIKSLXs+b3LSd6rPyugYM0myiX0CWHHOJ
1Yz5rulwjGzylIeMCSeP35JCQKIxs07+pqxW8JbMA3fexBrBymlawImGsgOlnc1MQDPU4PLshVlZ
HDK4LHnXGtN6i8kCd9nUu8u5YEfnShZ9wq3diaQPVlzWTGt2iZkyBU10b+YRkwduOw4E1VjiAWHE
XIQmt7N3PdZt1RwXGiyxltk8klv2q/mWmTTLgywFN2axxo0I9kvOMRouXw4h+lthhyS3eVaY9/H4
pDJG5pOZJyxKcjKic819eRTSHV7rLoKTk7SO4OPPSgRoveKk2EWGJV6nlhEtKLNmeHRw5d3hhAc/
qcaoeDf6MXoSQMjgcEuf603TtPE32B7bVN4TQ/IsmAm+hARdBbpjkodyLZa7Zl1GHvocc8xeiUq4
Yc7ddA/s4gBvD9h390pFzvMis8p49jMZMQ6XnnrVul7fNHMjKos1ZeoanZnQDlERsGyMAmlha5bd
TcGDWmy9GAske9nkpldx3C1wRvybACUoLD2BkjhiZw9KDM+FU3rxURR9fPl9ygTLSDJLBlgmO0gR
R1Li3HjpI2BklB5IlUjesceIGRyuauEPHSxLO86IqrqtSuHc0J2Toh8lqvCpzCvjjZ+mWjbI5Mpn
feF0N1rG3s9ITfKvbgXj/SBr6YT9qtrie6j6zLmcoNakIY1r8dxalPCd0Dav1SP8uxNz8vQK7CYj
nuq75c2EqYvchvE3S0wGtVxYG+LIRgRZi0Fj/Kjy/Bx5o5wfkN7K09CS1khwHMqCQ1XVRnOwOoB4
plc12DtQhBTF+IRiCCo182GkW/uzF7LgniEti0i3ZOrvCEDC5ZlhS3/qUiG+ZBcvpy42c0DNAu4c
ieA632H9re+Rq8UaWIN8mXs7sZvnVFvGy1AWrdwMzB23ZieM6FB3hnGNxjPqn60K311IUOl4oPce
ENsox+yBKVE2/HzxaAUYvMVZNdpDluvzBAUW6BORAc4sDl45eHov03hp9vbSjPM2zgbkoarunezO
p6c0fZfab/1bgIF5vG5bhsuwnt29b5Dm0Q/Wh71m1iO0juiYubvF2SeRsNJDh7FBX8gu65dSjQgM
tc76e+CxPDkgakxv82UdkzvAB5UE6epOP+T7czwluNVnIyCmLx12dmp6GpyuStdNF3nc0FWFO2xT
26nt7ZcZoOnglI5Xb4tF2vuypyx9l8T0abxbREcmhGRlLZxzhnYMfAsoIBwWhcsbhQMrYrhMOsmP
RT00Pxzd8dMqe2PcmkUGVVXLDp9MRjvzr8EUfkY2v0xn7bH1bux0IuRtMFe5nazaycOmVJnarURA
4qaYQeyLnO+VxhRuYMdZyhGatzQxupqRKY841dNXNCQqx2Sp4AoZgKLmyViM6hPPBvRPDTBKMMAy
1BKjSIvPM9Van4u4MUlp6ik03E8dXu0X0rqnHioMDBvuXqcuQ7xjMygXC/Kg0qY9BcFd/xWDns+s
7FWOvhzTMvC4ZSBOxGOAJLcxLf4p7azSHcUEtYPyevRjsDKBT4txdHiDWCw+JJeAyQPGQo0IOYt3
TkMs7kUh4D1BQyQ3M6acJKiKxtZ75dSIb0d3lVDfqravTCbzX6vyFnO3KviFoCEo5qtjvU+OkHP5
j5U6qBLjcRw/OUTqGY09Y+gOm5z+k5qpp/C5cOgEeNysNlhWDLFhwV6Ik8epIohl2/c+sMmW5IKk
pTJhkkr96Xl4plvwVm+TMfCdo7hXVKK1dvvFKICGTE+245NyUenqKFFKPFSU1PNSFvPsgFPm+ncc
hHq3BywPBCNB6lrxzHvvGzY3Y911tdq3i0DSGrvV/AmtnTUHxHPuDf7zdLlde6QnB5Z5CEZC59cB
F2UvvvGdAY7hU4hPpcBLghDSLIrNnMjZ3GJgxZTp9a46m6Bvxa5YfayGJBCg8bNNZf3Uq+m9Dm09
3MDTApFXqhqfe97jkrfcLc+YYRC7VQMuqayUcBZiydPbqZO22C1dbHOUxC1K+wRx98lwuHFC2sLa
WxLC60+VmvbvUjf5eV3wA0CX2RpGD9PjL8Vu8kmyl8KWUntk7FKvp3wrH0EZLVmtZTgO5H+jV4wR
3/APZLdFMrHe8Va3Xygeif/vKpioQ27W7oEBgCCFShu4kYyuQodIWmQWJo20nHefNWoIs9iprI1d
+clykP1qjcepyKtT5Yg02cRG5dkHuG9dbmKiBomP0GLt3hzaMMwjcnJ4d9INSsRLCOY6pCA8+MHk
VfMVW17qn0xWpO56RIJ8r2e7dEkiKFPuc8Vsu1WCSL4gy8blWk4XCMbMJt8Lp862+Y8YXpV/pCs+
lj3AOI+5yk2jfSCTyNYbO8r8c2IYF8AtcrNbhz7FH4GIRPD/nnpnkaj4g03AXwNvigr3SFRbVZzr
AjT7wUwbIz1Wa5uuYYSiH4FrVZlARNhcvCyr87s2nzIzAKbRH6XvQzvZVQWLOJk0EG772ByTMMdt
foMJFLsia6WNWdud5is8lnDvHoOHFdRWOSBJHTyCKbu8tOfQMufc4dKkrHRTd8N4ZUVd+m2p3tbv
XjKbf2Z4oSoLRdlE1RbvUXKjgLeK/aQXH1UfBQj+puegvkWMIa0v3qcyOpeJtm44JxMOZ+1M/ZXm
QMDQWPD3mVcF0Jo85QRRZUcHTvB2Svrxj4ca6VuwSz70ZCva23nNujfVpfG4Tey+mh4qBN9hgu0W
135D62KlBs8/UZYZH4QuJ1jPuE22qUVWcOihqI53MrJVeQRzrRpat31OX/797cy4NeXPg9+J/rbI
0+zs8ews8FYNWEM0UnuxHwCBCYwq8mJjoqjHk0cg/Is5XYSPKNH950rh4w3cyWs+4jGxLxx0RumY
dqnB2/iwyGlgO3n8R1dQMqgnwD7p04CuCLlU5kedubxfaYYdMzA419pjlEXjm8O8ehebhWZ6sK3p
2zHb6WnOKN9gyBzkzsei9ZG1aVeGiMeMg6i6/I9qexbyXFZ9AJtlkaGOdFmGCST2uIvsNNEh5c3i
DcWT/mM4WXfmiWi4EZPMeyjrVERni+KDM7EmszzGijTuHcpZLJHEBA0PpCHXa4hxD0NKTZ5IdGZ7
QnLjlRD+wQLx0AWt5Q6SPUg775ByfnIweey5AnOvfAFG6sarGHlesXMpGh2JexTVL4O7Iykq8C3B
LWWROo/bQdmHlg0IG13XaCwh1hxbmyy7qNV0mpnlFelz47TL/V7C4FaFvi9hIYGGzEwh658jZ72u
MkZo5pnBlceqsXzN1GLl0W5xACq2k2daOzK7FHsxHATiuKhsNjl2X1o7837B5blYxnGaGFC2Uw89
FQjwERQFFFYQNDFOmm2LpKT23I8XQbhlcduQJN15yKkibGDoM7NbSmXhsmQ2t0TRTCNNaSUNnTty
uVfu2oLcl4DIufZjmrriKeqqpTwVS7Xcdnk03DAHQ1ZK21qQTXZ2cxWhG8VibUQdQ7g0hlsLp7+F
r8oZz12l/fUF9/9644m+Tlj9LZTTDLMtgNuqMJLzSjzMHkFIO8NdyQLmW1EeES+cQqdMcdvvnb4s
pp0B1chli5Au25JjUN7S+ctLy9VnP7Ar29Uhqkk1IYOrqd7aIvLOq8lxHzDYli+NzMrrkdhlHcZF
1O/YwhRGNkCeI4MuCqZca5L0aS9TO4cx3GXB1S60tec163etbVQT9eo0YZ9G0Q2BJn18BVToJNmm
LYXPn9WML0YeO6cakzffKhTafi4We9x2iAiHQAOXAsynnlV+WxMFA+chw/A2BkZqz/q1IGLlq2wk
6jGjN2cLTzuR99NoO3NQaam9HSMdw09GiEAekE3YQJflC7pECHoz3pZjJM7adC9WIYx+GYJ6QyJD
uKgeN/mM7BwPnGWD0vYkDQZtPS9O6F1gGIAZO8I/h099DRqUSP2NsaAVua1zz/2s+1qi0WdAaLer
PfvilRuuVqeZ4r0V6pzDN0hm3WIPm10DPYSTrSc3h4+pAmMae2NXN0yEYS8aTvAKTedG4O2PNz7y
RezD3I2bOVXjDXi5z4vVMNft2hyf6iXBfJZn5FSUiwMONEgO06z9jtyhj59RjibdzuE5ija9bkgX
UrBbmPvzocV5i4EwuRsiq35ARjTih2UXVBuyOvwvexpUfvR0Mn6X85JcD2p0CfWpS+fWkI5j/cnJ
QUIdnaBUCWrYjSG8DO0sBUmO8bAdF3ciMWC6uMiW2L13BVUAXOpGDRBqDV13X+a45/mwCtuYcue0
26q0sR+iixWWiVvY5ZYd1sad3CHNwMGUaHGPuAJp3ChifXPxHR3nEqkH0EoJwlG2Cfamxk+bjtW7
8tI9YxO+Bukuj25NPurHEuMAG0dflXeLtpPqmERJW/1MBqh/gIUCcl/DU3cH9LneNXr2HmassfA2
+MBqwECRz5tfIh28h/1nsGmtgdwfl0Ce19bDPRLIxVmewMLt+3Zo588UFvTdjdZa3sg8WwmzYQMG
nKmrkinAK37NOF5+BBxOFPTr0D3m/IMuqAjsb5gnuBPZxVLx1mkvsmRARYvi1cz4a0cos7r0IUp7
7SDaZ06CviXueJMRmQEjAZKxNWPKgxJEu/0O55A4xatrpnrPmdEmJ46SSyMcImZ3a6Ej5NYUcv1E
UzSuIQXMSp3yHAhyY9vtfG5K7q9tbuVxQziVpeWjWzRJe1JVNPzRMB94oQhUebk4WlOiFNL5hhOR
ectLuZx3bVICO7cd2zppG+gstqitkvIjMWrO3EFkrX/Musm8TxZiFw8m700cxEs+3hiDvwwbn+gF
lgynY/LvmnYYN+z1WEfhBCasmybhw2j9dfVjJkQOBqWfO/1WVnRVEeUd4wvjL4mAvyw3vuoRfb17
EBqQAmlC8rjde4kfxmSlpJssz+Y7TWPAq1Eua/fUS54QnlLeeFShdTk8s8Bnw6vnIk3HArv2zwYx
Pa9APRfvfpPouyjO+WugSYcrkjkaSnSoKqsDv+qdR3IJySCY0mzlVmC5Rw+J8UBt/EyoW9/sWwzg
M2rfEd4g1d2V7UmFUsOM+zsZeW67M8moeKWM0v3D1y2dgx2tgoW9w7e6E20+uwckttnJpH1Ub2Tn
mIBmgAMEQ/WofTcrNfMQ4Ky96tovZtbhUSv+s4vrLurc6GW60nHcdKcpjTwYNEVMzAYQSQGNgDxg
geX/AkQER693+ABwCY10T6UbLCADLq5crFPIBEt0R7JYvG3LGEd2mHcJAt2hjZEAAKUystbEJqMV
IC/N3M74gfaoLRp3a2DlYygA5RMhBkurDNbKxkwutSXumy7Cic0Rqbd4XxNjMwxoFDZpt64WPiKV
tYdpcjlfskLH2VfJbtWTuUPlbDAuU/2eLKuvD2j7bDcQfRM/pe4YP4+Y4OEuHb93tnFatX+Aqvi+
VJJ3710hBOwQphIvwEfUXkHLwwr07UIQlyXnRO3xFjZf+UBMNWEeaomCIa3wfUQ4RZfdoMfpfqVj
NgpEhWKXzJMyfyRVZjX3xLNjSItcfoZTEY3WVHCuiUu8MelzBbokwzkp3MH1KS08Iggqpvluz9ae
PS4dx/smRsPW8x8ASt56WPmnXVERuhKolDC4UCZ+9DiUIjNvTV26R9QAQ7ohZyfekcCcF4elSvr0
jOiOC61DySpOPqG2OoA56/Fn+OQHIkpy97CRbXtlErBmblQ76qdusv0nExO1vWt5cS6md23shzpt
4j2P5+WUH4yWU3qo8x2s7oB6aLa8184tkRl2s4GAabR5J/3BsvdTM6DXKFKrVPtRd4MbTlhKdxe6
Fp8L9tMLQmkDhWJwFPVu7if1YLQa0UdqV30R+mj13xeSu7ywQCv8gBIdtinCcYwUnerGNhhqyykJ
REnQMM9ti6fHgCnxEZliy2L8SlnUZgcFIfaimVy2i5gwacwmC3ri2L5H7tTnWa9kDSBAsprbic+6
MVf8E1vCM4yYzy26w4JlyjgD0Up3M+NCn5Dm5s4xwqA6hEWVAJhyckx+gHvtP8/gRqV3ZWYBfDaw
U4EJ1xidp2WoxG4oLDIRyMeR9k/n2epGNX07QceTnoNmLutqM8C97IlNGvnDPT/eWEBmVPrTpwf4
rUbQ4508GWXiYPpi8RmbLau6kvOwurxtjvWBvct74YbPze2A4pNtNzX9T7M1zEfCAdh+Oz2Bc5Qo
e1uMi99+063WpiROZjitUWzGe0Bs/6d26zo5mlLEBJ8DwhubSQ71um0oIJqvCJ2QachAxRxc6rF9
XdvIToLWUBoDs5GYCFiUw8yeo8EYj6Zb9rw+flHOO6kxEYR1DLq/dR1SPcjbo3gX9j8yvEeSGjBf
uDHq290KtAio58z20QQCriFibILXHLIUTwON386GvDFyDua5myn1E7biCEGweJ81c2bDRw/g3Aky
4bNUGNvJg+UVDTMYI4L7LGP+Q8JK9Cxdo0oPuMmsT8gigjkZzyZiOAfL2i5gb+bGVV2n4bkczMP5
mJM3l+CT4S4XI4VTznjJoEY4zMDnofeuAiKAq18be5c+eQ6z2SYrufq3tH15lxS/BJ8m75XP0k/+
yPDMsMWvpClsXEN78czsXTRuNyNaqwlEiZO1vJM+lZD7mSmYJxxcoHwgo1ODVa42WELOsfBmFGjO
D8hjO/IkSw9AkfaRCh12ZbkRXmNP8KNPJl/1bdFCTRwZTGhOZ5ua8xOiHXFpjB5zokedIlH4ehXB
CZiyof/WsuEm57BY17NXDBVekXIt1A3W2b66AYB2370GSu7JIAVGbRdwOz7QQNZFsMVaY42SRbbu
XRyqYGVDGjefPrLHU4l5a7lC5ibWvZzwDe9H1bbjLXxqdDtoN/8UVd+lD4jA0S3yDC5AlDiN2SIa
SY2JGEbH+5BA/tkJx1yahV0ZM1Hk/IAag6eFFKzpdG+cEisSL/lCfechH+bsSeieiINR6wkbQR7j
E1IqLc58MeOd32mdbrl+dPmZdcw8285I12Y/OOlyjZ6c6PHFbN23JEdeOPN+89rGbZcggfXi+ba6
qCtBoNSDIJ4Ku68ls10D2j9BuUAgPFSxi/gCH0E+XOW+nL2dMMpqvwo2IDy6oiGSgl/jbJr12GzI
Q/Pd7ZjZo9qNZKmi13dI68d2kQ3VcZKqfSf9s4aikPBXh2omGXI7dSw2h4xQiO2S+b2+9Z2+enPS
NX9VRAayA5nR8rSsWaavrBk53ZaxRlnb2EK/HMbzGkdhrxZUmAmBTLwbMVotkGUTpohFEH5/VhYy
wpKy6oT4oPU8EyA07LUf5/aG7y8f8fbGMw+rbquHwsgm4xl5Me27fkZX25VHJ2a0RX2c+HBmgiXJ
nKaqOLDD5e11ZzTdnZhlPW7HfhpTVApZ4mxN4i/fcpRZ6c7r/H7YQ64klNv6LFxzbaHygCQpuQhX
Ixu3g9/UV1Lq2iZHxluLfRfNFm+xg4qXvcMohz+9P6O+qh0yALGg+2q/ImdMAvYJi31yNUtJ+GPe
69eZOwm5h2n0ZYBBqII9A5OfcVnZWUnshTfUAZJWOd8xD1r1hkxIgFyVa+dkZQi8j2Orp/RY81sA
EyB9ra9Qgk7TdkXFdJ2rMXZupz738+tpTmfI6Lyb98hH0+/JMDxBaVfGj2Zaq3UEPSPsyXKrywve
Gc5vlYzNfAP367W7rig7/zQbOAEhDyZM4FBrfbw1ifskCKuzxYuhnQEkZHV7rn9vAewhNyfDNuqm
CreCU148agbVRKqvBHmBK2wkyJsVm7dd7ccTOWWu52xrcr45Enqmrp1ZgxmRWEQw3yqN6Ru1hvOb
6xb/tSozbMdS6+Ua31vyzRRSlxfbex/604z+73KWh6w+M6xsMscPus3AdxFvgAiKVsgMkq1qf8gr
Sz9ZsiCQIua9vQcGkFzhFuso30Z9NtDK0RfDYzpp9ro+kdF93pj6e+rxH5PkgLFwm5sd1a9JuQJq
mMokE94D7fTJcrCI2VIcGlxE2BtekrLR6hTFenhZq3V9JESD/AWm8R/MUprDx6PfmBCGzj/IDvUW
YT3r8iTyxrmIGRYUgS5P130nk+xApVZ8x9oEAeX2GOdPhdOxJ11Sx/SGeDBiFOzWNLJA9aPpHes+
b7+HZsIiabXY6smjbfAuKdCH5SBwI9QvdUEI7e5SEPbHyed+OFW8u3vcylF/nvsq/wVR7ATiMnrP
HGQaPfGjeFB+/RG3FEgeSl/e35jBe1SlbLaE0mk/aGVU7v3Mj6mJKgFCTnOWFSak32qB2zo4FVDN
1PkNWWVxcUNIDUexHnOmXFcC+YZNwcp4WWLH6KQExOJWWKunt6L1yax1Knx0gU2cLPpM3O39jeZN
+7Bbv/9uPB1dEfwjUDVPPXqQrm7MS448mw2zvZuv21Ul5j050EifWr+o71FHQHF3/MyHjigwCHx2
xA+B/j0PkfES7ExyLPHra1Sb+dbIpfvLj9Wam4oM7uRop7MFWlMTg7iJnCJ3zlx1Q7wnj8hO9rgo
+Qn4X44HlVUFN5Mjve4qQhLdQcsvEY9gV6nXhBmlPcSCGGuzqowfR0T5elirIbV2czas+uKmKe9R
vILF2pPR/xEkBElkGv36W5bE7F0T39LKXTKK/osg++SHfWa+SZE23tuTxvZXFWb9kitTPnPo+Tfp
UPZvPj7JYRsbvsIiX9q4tSbrNWaQfHHWdZqCmByEnjVtzWg3Jwf7mKNqQhGXCpvrXCx9F+bsGbja
lUL139cDscyRHTm3BTJ7gyM0G77Yl2Eviyk1/6RoND/GQXrvoh7pizAzwo5YtmPnsbAGhFGaDl+u
qdydzuRjuXJTAExo8Q4lVkZHrWM1bUtgL3uTYV5ud6BcxuMapeuHJdq2DSmodt6ByXnMKSViUyJ4
tr1byDEgwoDAFqhv5Ei3dgwQHjDEWIxKlZneGA16zMDvYz1tfcMtQM7ggsKuTdUAoQ4DgVzVmn7s
JSvuKPeNUDlzhZFUFdkdwrmIxuWN401zdkUWp3juR+YCYywiimTHGehSKHi2yfEqYxP50ndv1Oqb
pG52jnh38Tnco95Jkk2OHJUC0ooWebKwouEAI4KNv2oM9UqTqmeGBjPgDjCTLKKhGAkboeRpTnYV
Nx66AbR4G9xRbbbFEwaO6ZREsT0gtxd45UgTwX1WDzDX84WKqCB5sVoU+Ium1TL7fYKs4JII0BXs
XCkccNA5cIMkhyEeOxFfaO0lBa7NbedlBD4gzzGsfWHO9CtFAJASdXjtli+DS3QWmmY++751u0t0
bsm/aGna/jtOCdCBuJvM+sQspa+yqTcJ2Jin+mdxDXFlgdEA5UOQX8vcqoedWnyU1TkvrLwCJlyz
0JG1z6krubFvzAXJxHYtU6Pc1cWgXtkNqGUTLXGLAcQSd2m6rET4NVnbExbDBDjtSrUydkdS6fbC
Lcdp6Ew4GkI7sy40r+FEz4u7FL99xZT+65jMezuSSM3hXDYE3ASE/JGRPzawiIGdrdrdVtRGTnAM
QCdBktrO85TUGr5BWWD7WZNiIYcPqr8Xdy1n0hnzbgpTzK5jQBpZ49BDb7k/JRq/c7t04vciLIoD
c2Qn4PQBfQgG0gUvniMk+0TCLv6jWcZjfjcZakjOaVe7GPkw8fM6tpheG60zbFFt3O9Lal8JFLX9
gv3TWNfPFEiH8Dvdmjsdu70NpKNs9IE9QcrXUUOOTkB7e1ccJs8B0cKPJtog6g3nMSUu+Lt3yUQm
wsWfbnO/jeKNIztO2Cjl/d05CVKFXdE6ixMsstY3pO3C3xvks5AfO4tXt5PdZ08MOYoaizF0r9xR
/GS0GRU33Lb6BjMT1d1dJMxha7SRQChdYFDkD4gz8E9Suk9q6rMn4k/go4jMa59ru6GgEzvQ+EVC
V6ODkYLGn9bWIgqJnYDIIPFM3fWFmzAdcNqSZdfY2a/PK0j6rzVmsE725F5NDMB4lJLB+yqJsB3J
myI7JyhYBb2AFCYOgaoQ04TjvsVP50O7ntaGcYPVa2YyIJvH/XY7JN5d1rbRxioibg8tW+8a9TkG
F5RI/iua8uRgtSlpPG05YUXOHAK5t/weSEIILO8R7MzKu9BsCWoLUzZ5dSvK2vrSaALqo09gZElG
eSe+afYw5GaJK4lltHL7bC9Qq9/Yai77vW9F67gpWrjN7UKTjtijultuXDUP2Fbm2JzDMnfqP0Uc
p+8RQsZn2/Vngt7mlpfpmzZDUe7Jfhq6wC1FLBDbDMN9Sl9EdMjaPE+PaB2YqRHZ9Udla5MQKeTj
r3OVqldFtD7zyzjOyF7KkZRpcx3/pKVkWl/7DvVeYbNyIoh0nlZle4CZxHJhQ3SoWoGD6fPk1jBM
59nwC7zARm4XlzZPMO6BBAMXrUTZuuiJgZwuYwD9zvrR6VcOxbrGaQfb2Y3dzh0r532Iaxd7ubXK
J3dFUEhjQiy2GTw1Sg2yNSy4Z5vtlHcoccgbxWgRIkf2MF3W+AMDASGabs3FA2ayRyJvg7jkaA0T
MLDtRD7TwGkDU78ZPUTfN+hAevLKIIFIthaYIKx0w2f5zVYMU148xSSNRMRcz5CPaCf9cUveLr6D
yM1n6LhILeWBCzmNQ+AQuzhIiZpuW1uj/CT7t00PtUgQYydeL69Isx/zcEDBz+lu0wfBw2bIN7ON
3aeI3VZtZWmuBRIl7G2h9NByhKh2GFNxMOqrmbqUlxI9xOegW6OC+lP2c9ktIykZeK+BJ+LafCN7
vnhQY7vw56PyuvaJomjpUT7nxXJqhHsp0QGE/604WxcUbzpRhCmONZg7Edj0anhqfi7HYX5rVsTu
hspyJMjdOp7bdAZjlrZIycJF3/1coMOzzjMdBPjCmLEusQLYrPZ0MrV35mjxgExI6p6WWmrqCjXf
Epoh7MuENE7oqcgWx4LhouQ0dgiMyJXqKUF8JH4utj4ctwMzn6j+ukk4xb9sM7aWnZsRTn1t4C4B
K158lXG8kvAOGFhKdWcXCfaDAQNHs12tBFtllixyCWMkmEdulKEgkFSjnO4M23kYSmfgJiu4nGo8
pEOQWo2RM0+67ckdU98PsyrxGFJIiJFbb+7Hj9Vb5IuZLJUVdrCydHSNjeKxjim0C/mmF9DjClON
RHZUnhdHSAHI4kf9ezJh375iXllO+JetftdKMP2YIwGLPfQ9eeDYefUd2k9WVKjb5HmkKxTF9xDL
LIQOUgDzEZhHyEqVvxnkfTQbIisXb1fD8b5VSefOhM8Y8+mvhsWEbQiWySscbhmhCeoY24YQ87+a
xJ+mpipoolGyFFctPSKf0kwyUOBSwJ2MEd4Eorkb+RX3mE6xoSFfI6dgih9qB0aHVpcMuK8qyWgA
hhE9QpeBXMAPoPFB3TVtUg3XUNkWM7xu4+jJHGaxhla62ke8RmmJ06ZJquAvf5JyqZjtQrQ12Rle
wSc3nEc93/1l1iAWNQBhmHiR+w1X1z9XMksvAxQyLIEz+fWvdcXMKEaJ+9ftrIixViBWNFC3goXU
pbv7C/Nk7wsvKrbatRK5EVyeJ5FTwnPI0DAv/59aqH/SZ2RdetX4r3iCoIpL59D/04xliphwF1n3
GzRJC0lTDiKX3Tz1szzMQ1xcrWjsPpYoX44K4CD893/7H//7f37N/xH/6Lv/Wwn6b9VQ3ukU5Ot/
/fs/qxiy4b4Z5m1b+Obfug4nZhqPs47VB3cH0iUiaYHz/PO//pR/VptEVJ6NqBGFia/+VgEYZ0tL
ZRDbk2FBrpLC+GsMfXvDnjGf/vUnXTq0/qH4lHMC1bktJLuPwxf6j1/mlCWxJlOLStnWSM/TOlh7
LtNpYxv0Qjil/NO6EwHnFGycO2f4+tcffvkz/vbhl9/Q9GyqXl1Y6X/88CYZ4xwfPt0RVZsda5HS
V0lUx66LexyC9piQwZMX23/9of/lu4X1g/nj4wSCOsv/2y+4LvXUJw6qt7Ub6hchCcau6sa4JQ4/
/e92KvKH+Y4tlSTfh/6yv/2MkGVzT78BBrO67naV51chVtU+nCNalf67f5VtgqmYjmeTTOiKv5V8
2ZE11mTgEzbpuY+tnxXXs2x+7XIsb/77H8QuadNCb/I1ir+VshWm6yBsIi2AnNwumEEEbi1O1R0c
OO7Mf/1Z/6UAjj/GVpRA+vTsKay6//h84LClcKX07Y1H2ihZ0osV5P+HszPZldtWwvATCZCoedut
ns7g2LEd29kIca6teZ719PejV5ZaaOEkyCKIAbNJkcVi1T/oBQ0LUMIHDDH6tx5uOZ4rPxdxRcCV
W44Xl22A0Bnj1aDxL2g+Kiejm7MPb54Vvp7CpUmhUtowVp8qq4KZ29wh4cSO7OgXsXuGMIoybqsi
fqIP1o4v4v2GR1rbhtvrCpuO0PqIawo82EwFg5eqXXMUpkUzt0KeyBic+a83Tw12pTDZ7zZraKw+
WC9LA1mE3cScp9bnuOxoONil8bNFoPACXjV8a5y0DZzPwfJRHuCACTn1364CBT8ALkhQdApivNc5
KMjIgVAdub33/Bg3VpFtgYUdEk0G7JjVV0PjoJXEBQRn0AG9YujCCaA6c4S71u0YTG4PhRKt/Ndl
5y9nJXyYKXCI5Fk2qoMiIvXmAyCsldjYCVAbB0wnZhALgdoS/VffqxSADMeQqdTgGGDo8sAegjG+
hOaA4tpcxW+PUoznqoZlmS5LuYq9eH0Mae+yFXNckC/joAeegWfYpW3in4934uYaCldHasRRbS7s
5RpC8sc7x4YYntS05ecu8E91gUF9PAb1f5mUDp1SZQktU18NFZDSG1o0EqUGgU4eSgE304d2gfCD
veMaeX9b4++MrCd9NQCKeNouZwWUHNCNj6QwWjg5YOYB1ZxzQD5OQx670J9DXQPXa4VCF2QGl/w0
uToP3v+wtI7quIbmOLqzNmgveLzn9YjOg/CVCg8k2OYUK+ur6gzxTkD+9XctMwT4yyomFpZK91do
q/REDbK2oCGmH/M5D78qNR2cQztibVSCMvtDDdPkfVTXxjPNseYFMzz1D67c+USr3bkBxbF/TEnZ
/wCWnTu878Fm0d1PrnGkUdxVoL/sXFjyZD76uavvoyjAVBPL0Y8J/YogD+nA+iPWBxhdnJBrV4/Z
1EZoDSMU8vib/Mo7H40sljsDZRQoLgMjN4g3AnhAWS5z/rAonB0rzeqfXQkJoEjw06/1+kWNsvBa
df7Or9g6dAR/vpclA5cj//y3cAx5yIh10D0w/dCW9CM0xhvg/jdEwqudoeShupsvAgqccGDAlrU6
dJRc4g7qnnH0279NMJoXmjI5bV10ZEtEhB6v7tZgujQWBekB/UGsch63TFpD6t/SdswD7VhoRvmi
2HF9MYcxpRZvwDrbmZ+2tZYOlQIyEmHZYu1m7MKxJovAgxMBlwZtX7wIQGD75c0mXb9NuH0BRhHW
GbnA4X3JTUGHC0+AE6WR+LMiXOt5AvVdefBn1HNFsfzyeE3k1bD6AJCKNeRTHGp9XCHLb53L5S+Q
0AIVB7HSqcDbG7TeTo9H2VgFriWXhJYLSqjqalv780j3FdmDYzOpSOoaCKTYpjjAvZ/Oj0faCK2E
b42LXbDiurXau+mg96DtyP3oDtW3Ocz9W0l350gZRbYgrPzSN1qIFqSrvOAcUr89qJJQE+ssat5E
1dUWy0aYn9EQmkdXKZQPraXCrVCnsniBcp1+fTzVje1sYnFs8FJgY2nrBzQISTjAFWMBFJYuADo+
tdTpQFPPFcQyrM921nbjK1rcjHxCDLpNunnLvYKJDmKeJiV9QGvNUzUkaP+VrfNSC8fdGUr+Vatt
yVCuJkhreDmvLZxx6WkwBvK5jFObFlDaRB0SpVGICDimaqfBUMUrzljKToTYnKEjHMsEc2Oamjwt
v0U+QJx1jDoTimiQLs7UOUGRlGiiw+oorm/+enQm0CPnDDs2cqPLoSwFLXnopSS5s69+NKoypm8A
7vgKqzJxweH1ldgJRpuzcy1eldz5mu2sZmfqrUYMZMOoQdBWJwVRsVeUTczYi6CWv/25wiryCS3H
EjoZ8HJ+LQ8n1OBYSpRVLJBG5Dk2ft2nugTe+Xgpt+ZF5HJcYWAHa+ureSXIaBfgj80jhDMTgyHU
h5UUj9oO8OHOBtm6oOUJ4PFASQeu52pacPVVq+uYFiZPdnAsnaI3gQnYxRVhfQUN4xDJ4XRw84F3
2jT8qOuqv+HlUz/NnUZy/vaZW9xlNM8Jqqa5CjdNiiuUPaCTiemufe1gQJ1Ht/ncDZBi/8NIrose
FvgebgsZjH47GbzeMCjlF5AtCgwFoIchdSTAveKIt7PGW2fflu8zXNXo+zqry6IZayBaDXCKErjv
DT1Gumy4V3k1PZwnhKOVG9RE5z8cR94X8G+J3NQo9OX8AhudxwnhbBDFaQDTFhhGFlrat8nIruXs
+jsv3s050j6yDVIs9CxXH66A4+CICd0mPyq6D3ZkxEc8eOYrihrJCyxBLCfQKnz7M5HYrUtolUZa
Z63mOCNBB74O6fYUrKp2kqRRcIKtLd65jP3djMLo2+NdszVNx3bYm+xQi2i3XFWU0Ax/RMfjaE1m
83mcERqvC+CsMY6kfw2hk750gzL97/GgW+GAujKKoi7POcNchQO1zu3KGFBKgAozesWkTEcrVSAI
0C2+vHko6p7UZKgKyiLQakVx2ZZMM3oH0H81L6Ra+UJZOTmnld/v3Igbs6JMDs1JtXkzkuMsl7KD
vgQpq0Ep1lXVcwKykl5IaiF/7fx8PCn5N63uXmh+bEryJ6ox6uqjjarvN0mpNUcdWMm7GtPqEa5n
jkfn43HkHr8bR+cRDFVOZUqrUOrYVZ7ESNuCd6ndK2eluFhjY+E7riM4NVv2Z70Hs1ByHWKCYCff
Hw8vI9Z6eFu1AJbQKLMoCi0X1KnzzgxsnROvmsNH21fnP0F1I1nq9Pm5mnJlp+K6cRZsvE6pkFPj
0p11BO3AJtphQkvRmQOYR1lh/yjUJjhGtPcRMJH2lEAg/3zzJInZyL/ouq6qPCSWk0T6GNF+sNrH
3kWcrkAl4g+L7vQZPUg0TXhR7nzTX6u2WlUuRfano5ucQXsVvN10mGiTNgirdUny3Qwz+18Z4r+r
NpROuFM1+uxaOIZQmGZIH6C5gk8ZFUjLezzx+9U2bcslo9DJsnAWXx0XyBzIN0UUSlVLER8wTUx/
0pLAARUCwjNSCaZ9mCDYGIfHw95vKtPmmDJ/aCGINshT/Ns1aaEvHDmYKuFfiONYkkspE2wmb/BZ
frAJo51Zbg6nObLH5Goul+ZyOCQLNahLgJykBuAncDzGrU7hxY/KCCk7LJCZe/P85Iri8wUJXmOO
ywEdS6oSF0MD/UehLRnrWftx7gzrFpv+gIFm0e7McOM7YujGmDb3CGnr6qLUqz7KcFmC+ulmzTXS
S9TrsXbwFN9PrmGo+LdZUcQfj2cpI89yE1PTJ57zxOEVx/NqOUsKtAVtJI4qnh6gm+oRk8GEjMfW
yvJ/VlhV/4vbBv8ASEY75+c+ysuRLTID3uMW8KvlyAbKQlNdmVyY6JeeaD3bt1p3xAs6P8VOy3Bj
71DB1XSqcpRyCYLLoRRfxGVoGEAcSjQb63GaT3CrATvP5cfCx8n78ZpuzowvSF0JdJ1hrm6VJLND
ZY6AnkBxzs8FGSQwf185I52T7izi1ufTKPC4lkvbSbVXmzQWIxyPTOrHzBAA+1oJTga6Oyh863/R
+BUXBI2kTcKo7GR1Mqgs9w35FUM6LmkkK7rarMkw4UyU1S0UEOpLCi5F54jCx86RuP9wvD8oH7Mv
CTV3Z7DX0CSB+N0emyZGUgdSgIcITXlGqRPFIZxhdpZTkzthPS1bPs7oPAmy49VxqNUSkeRWb2k6
Vca7OOUFGcY5pmaGXkW4tvj1RS0byAKWml2rKkOqNHLbU9sHOrIeQ/WqIqr2+fF2uv/GFvp9glIe
nWdukNV2AnkdQMHjGzdZijpET5D9GiTteEEnyPrStjAxr/EIu9ADxw3I8vHoG5/A5Z1J1sc/8DZW
Yd61rRFebkVjv5n/DpA/pvGCyfQEpYkQeH482H2eRBTSaNNybkxdrNvP0hQXQUTcKVSg3VcMuRDZ
sefh6mdY5lJYs29FkCEm2bVtfDKBIry9HmxziBifX2EhyL46TyklUhWBp+7oJPH/eBA1rzi0+wjJ
JsaHx1O9P0CMREIGhZS7m/kuY1JXYc2XmOBtxJjDOK7C9hLR7tzZ0BujkIHxwJSpAT2J1derFBcZ
bdVnQWcX2i/mP0+KQCr18VzuA54tS5ByNtBb2C7LuRRo1qIkPSLPKuW8plDvb5YWf9WHeb78h5Es
Mjydlx1Vs1Um2yNaBntlwNgVMDJ+poH9lCE+jN6Hnt4eD7WxF6md8wjRUKmms77+QKGDLY0ltWPw
fWxgSXTm2RjF8KoJ6vWHTG+ST9kEb6+x++pLM1hvrySjPgdkSABQsOh0rs49Ar3UdzJgVJgX5i+0
w+dTMaBLmaijcXo8160P+Au04P76fOuGIBowfWd3YkCOp4ImlUAmg/sev0ftcK8zIZdtGWFxx2VG
EsiiIii92pGOj0mVNsG2rPRZ/4jeXfmlVCzxRSjgew9967heVuTFm68rRgW5xoNSo3a2/pjI9Yxj
Ghj9cQRK+YyxUulpg2v+h3OAwR11QIknoJG7PAfDhDG0aiDRDuMQXdBZR6tVn+sjXn5vL1IxFd6T
xA8aq1QEl0NpAsYyIGtgTzaWJTYirSec8MxDoCPH8vbNIWspEkRAB9xcnTlRN5gC9Xp/rPxmuswu
ytghjeJz2o/fH4+0Fa1oxHHNSHgVzenlpKxWz9w5xW2jqsvu1ta8kHMHpP/jUbY2OxeqbsKtRRXT
XEWrUvcp/cVwLysH2xBU+ZGCrs3qOrdFv3N53g3FJMiqeQlj8gXCZJUlzegsNVaHt6tq9vYFe5Tp
Wg0dNQZYSKfHs7o7V3IoVs6iSEqma6xuLgUjb3hFyB0leRZcgT8HSBC14Xs82Zpvbm9ASY1x7Ch2
ZrgxrEWWi70QXQSumXWUpJXNPijxwuQKIKtuv2KbqF3SLBE/kFx1CkSgzOqt54wHw++Drja/iRRO
FoTjjJZdATlNYLCDKkd7nqKhvz5e1o0vSCfPZYY6EBr1DooU8QQSaCYcS4Q3n0Aso8xp4+cGANzY
OWd3eZ6cFdBJ2rWsJYCJ5e73AZdE+phIY850xJoNaVdDR4AH+IJyKXth/U0elnwc7Wbn2N3ddKuB
V1sHTRdg9UY4H9tWG868A1Evikyomtocl0+orYceSl4w8DEffqGxnO0cyM09xGXAwaeDQmV6OXFE
9ua2drE6UUNMqA6RiqylF4Rp/uIjERBD0ahQBpmQuNi54rcH1k10p+iikXEuB65tDQlWnLbo8iX9
X6h+VP8IbIguUGFsr1Lt+ZJgAvn2gyp75FQDuf4Agq1WeygVV8v9Qs4WEP+RklWTvXRtng//zn2u
vO/DJlao4Bb1v4+38l10BVbEK5jqLQUUHXjdcrZWMRvVhALOEfkFZYZN0oGKx7HY/vT2cUg6ddJN
FzDpuvfGdSEqp4Y/bVGGko46U+0/hyG8lZ3PtzUhQiuVC44cBoyrCUXtbBupn6hSExnz1gL/hbnp
9/qzGxHA/n2U1bEMEzTaEf5Qj8iBtBfb8lFxD12pQmS/uSTCFyJZp0cCOZMGzeq6QEeqyvpQALqx
CvEtVCbtg+hsul3gibzHH2lj69sktbjWW7L3vMbRYZTjuHnqq0cU31DbQ7MSVfBhutW96lwDnHUP
PeLsOx9sI8KRr1gW7QMN8U1rlUmodmgrmGxpSMxl9b9UXv5BEXF+NxATnqHg5545S28510ZU/vF0
tz6iJStcVBOo96+3CmZ3QZsl7JIus6YLtHSMGGNYfgKtnZ3LaWtXkrUDe6MyYt2BZV16PXVgIhFC
Aby4FGpReTZFhZ2YKaPEIo1mq1AsBMJnw1501p1D20Dys5pxcQNePaEeaVc36Xd7rqTd5VBNYqeh
trWAsiIiwZ02r+NVjHZHLOOw+RLH2syzUxF20xnnr+kCr3GvDro5lE0AUUnXTZ6TyzilVjChaDaJ
YwUp8US0RJgQgzJ0J+09iOzmKnL7UVekNEirYjlUEoHWz+xUHBs8MW+QGIxbiXvK0whz8Y/B1IPL
4224der4ZERGQaZGe2s5Hs4JcdtaTE3X6x8JdMVr1MKaS3DI9VoMIzCvnoudMbfmyJPnV9mcmsoa
MlACeA/ykbA/ua16nLUqib2pGrIcDj0+jIhQ5y+PZ3nfGWFzulxtoGcILvBll9M0CwtDgMklMMdu
Fx3S6Jfk9ehq5wT5ZITrUA0jzjnnKDRRo4NvqJ39QoVm9viHbMUb5s0THtgXTZpVPE1sDZ+oMAL/
FjvivYIhiwpGwxoulNOGf/OiNaEuIUvfN7W+B4e7H5vzT4DFyI9yPrWk5RqUSmCN/eRj11XEldcZ
xpigk3cQ7hluUuNVRjic2qxRTo+nfB99GNbU2MuGxGStH7oQ9qlryYsdb3XjZE+x/5qgfXd9PMr9
EZUDgPbmJc1Noa4nlzjzhJHcCJbWNwk8AWZayL2cx7L68uaRbIMoIN/U5GjrZAJfdIp0oy1gJ+ri
5CZzeBkct7po82DtTOr+cNJIl8BdxwKMcQcyC6zIVPImAprvIquu5wXq4aqCLFXu+GcAsQpSA80e
UOn+dNJ3BhTKe5fHKG2Q5TbpbMjcnQmID+5mdDUqvG1rbOauYwvztonAEb91PWU5iec870R6Tev1
zPskafCfQiYrnDu4vmNNZCh4eLxk4Gt2NuP9GVgOJrfRby3CsvPDYZAIIrtuEaJ2GrQigk731Nkc
sOqFt28XhPgMV++des9GCBLAvhBTAHsuE51VpC1UszUDep903GP7FRvD/qiExtdcMXErKpE9RZgU
+9gRCdOqxvHYzES/EwbvP63FhQmhSrJLCAByv/02+yJynbBVtcmbasV9UoYpuEyp7V+TrJpRGJr2
Urr7Q8l49KGhsTAgFZjleCkSjkgAuRNOOsJ9peI8YoYW6l5gdHvFhvsPa6sEGaEJi2cxRIzlUKjJ
jDNaGYNnlnWPqmHftJ8jF812rWuTDsrwaP6N8Ur9HODGvrOp7peVsfmoIJsNKitrilU6aeipjsXg
OViFvw4waK45BVl0r0RzCVWt28mU75dV5o00gkl/HDCM+nKuOOaMihXZA4aIFcHbjccDchoYnar1
18dn81fLc5nU2RLgytVJa032vJZDpWHtUrEPJg/rWGQahww80aE2sEoF6qd3f/VoZr23UNr5A1Tu
hNZ/THPkIAWi8SjAYPcwpJm10zu9v1BsQQBWSZrlVbZGASIe1anAiFFR8VVMB5HzCY/6kE8/H89d
XsWrqcPjMmWiQgngLg7CE8d1SzNQVwgaFISguqtHQD9VdNHwHQWbpgNwgCnleMh1tvohm9DNe/wT
Nj40RRc5OsU6xCDkpv/tvBquj3Zs4rCpTTV5IUVor2ptqk8A5vWdh9DmUPTToOAQ80H+LodqYp0s
pNEGT8xKixdaHmrGMWwaFJ9tfeh2Hj8bwZBiMQ8uHSScfO+tZhb2fAkVyRKUkAYlP3ZCgy+Nps6T
DmX12LcavHV9ii6whJ13zVwH74NZ2+N7bn1haKx0iBxg3DCC1nNGQ1BoxYi/kKa9TELHJyaicpdn
M3qFuMGidCkUL03h95PFdJ8ef93N4TlXBA+T/bx+8Bpp44cJgcPTtMREg1KjoZz00KKd2BzRSwQf
D8i6Q+WhxCZWsd+Mt3b4BjSWJSlIvg5X36C1gHZ0Yz16QZ+V30scCy+635mHoau6nSO7ESG5eNjL
cEKpiqxJLYHWOa2YhxGZlAQpDRyUr8MIyBupmwjVG9FeHi/t1m4GeETnlk6mRvK0/LIxppiJYbO9
qt4dP1kM4MFwbJ/jMtpDcmxFI1kckekSWK/1Tm47FePICKxjopeiuIW5g9wSRmgYDzyekwy1q3hE
jYJ7G84rDNs15dVOp74MCm64otKdZ8xRzZNfIENUdO38sTURvUZuyz09HnRjIbm4ZT1GIivEL3TC
bxEInVN7CBIE9aygHDARwyvIK3VpElQ3iH/thIVfiLj1HOmxAzeCRSL5B8vvNgE8znJ1wrIZ9PGg
oXeeuxj+zblqn+eq1+bT4Edtge5yNn1HlMFEWx65VQR/KylHM1AhHQ6tGiMHmuBq8Q58djtd6Ilq
wXnokJKf0dr4u1NtDGaRbuMbYRtjzR8ULVD8g1kHvXNCqX1sn2IRFa9MPEhRZhZv5oyyV3TyHdIj
F6aDWJWd8rCoU9vsEOVDFfOjWgxPwYDcIh5a9lNqYKXw5q8IHY7XJiBZk4KJ/Mq/fUWE/fomTVOD
J27nfnVaO3gpECj4pot+3klzNzYMDHoHxihgAugjq6GaoUJnKewMr9Iz5yMyMdlzq5r51RoROnw8
q40DIRtZVGUskpO7bLZrQvhkHUPRCB+fSa4dT2vn8ClOadDBuxQvAvOjnfltRDKSS/qcrCQtNGP1
5fRZ1LaPJJmX5Vb+IbKjGzYWJGH1ADK+bfcwhltz/H241YHIU/mkpq7hzfhdudfWCRBcU2fMEg9u
w1XV0yHFicYo1dPjxd36jkhkohnA65MS6SrHjJBORW6QIu8wjeq3hGrN10oNqs9pks3vHw8l75nV
oafDwgvBAFYFqmc1x0ZD9SSgRedV06yeKCJi5t3pPzHZwcRrVMSxwADmZ9XQoHg88MbiMrANdJOP
qUHKWR4LM0ZHq/cbzUtaGx2eQSifQE39LDq1fze24CqtSct31nVj/7gUfqj40ncnxq0mOzgl0sk2
Y/Z+7XBRIFDymgECjA+NwKUpnxz7/HiWG18SmrgqASN0WyjQLmfZIAvmdjMCpgNaSN80tW3eTUaM
hS+tvJ335daCShI3X5MgTplrOZSSQg/LkHxAdrRVUQdt68FpP9htbtMHaYU4itpx3g8lbKG3zxFq
o66jwUQmZcpV/y3ARRWlH50k0qt9HwuhFpXUT1Wq1MiruVm9k8xsLSiblYKizJaJBMvBalu0SURz
3ctz3/miF1OBsUSEaYTlRNNOjrh1Nkx5HYLQByyyRtwk2Pe1WMBonu36dYMPnNY/96ljotbFQ5Ry
jIwENL3ECVWAbgc0v5GgugB+yDWoDjP6KkEkts5xVRtYG5il0t8mOw2uto/W/LGaAnBibSqMPzNf
tz5lvdn9zBvqU4+/69b0qVRKFD2dSX7IcqnxBbXNoal0z0oyZNrTxozHi1Gk5j9pUqs3E9PxUwjy
z2smHmk7g29Nn3oNaCfJKL3DL+hi7MbCGnTEwsI8PU22HlSIXYrqY+ICpTUKP3nGMMDyeK72J6jw
e3ivrY3G8xYFBqkqxGW6nH1C171WUB0C0annCOG26iEqXeOqIM/xH4IEDGGJnic/uEvQQy2JQxu9
ci8bQvQcQ6e7ZHi83rISp5PH33QrAjIEoCce8GSWq+MjglxD5izWPfzq9eA4UD75kQ9Akg94uwzP
PXbNbx8SqQXODzVGcMlo0ywXMjCLEq2weiYuDf37Ds7kCd9OzGv4v+M/pY9u2eM53gdCB10r1CWk
TpKU+FkOiMB4bSEUOHupJuKv4DVQufIV7ZCo2Dll+CUekGEed6Lvr7tjeZFCNtbp4kixB0ojq9My
ChUP6KSfUAAN1MIb+1F7HgzT/2eAVf4x9afwpQ0aFLGnMreubRYPrwmOx5epd9X/PV6A+61LFkja
QE8futtdX7VH5RSRCIXKH2YAn1RoxN9z8IKvZV7lXx4PdX9MyQIlmIkrlVfROn0QOr3huI5nr0Nt
+zRmwj2F+NWeyqwxP7l+l53UIaoP3K72tclG//R4+PvtLJNQIgQdVnKlNew8gCltUQ5DFQMRxRzV
hgSJvBhUA8mZqKuXvnfrnQ+9sbs0XSInKIOBQndWt50DS7rHsHDyNEnL6FOrPumd4p6waZm/44FU
XRJhf3g8zftIjIIzVXqHW5ZMc106xqRMG7sKicK6iaLPaSbeN75T/EkkVK7aEKI5yuPfc0iGd8LF
1k4i+IEVBoXNG3Q12SDDtNMNExXrVfSP2lEEz0oKtj9pk2DnYr/H2jsOmQvQCvx+2EnrwmrTdnU6
mBhc6IBCAdQOMQrzCUaCTu0X79g8wyHFYtaLxTDebC2Y/ozIuz4ht4oXapsmr6Kyg+vjhd/62DQt
qdYDwyIDWB1q3MVizAwIJdEM2QBTUAcwOsZNwdHH3gJzJYSGb7lrovv2eOCtL04qRbUGvhwIarGM
YXGBmVc8DrPXlOXwgmGQ+Au31vTmNHr2v2ms1XOB4MFZS4xhZ39vHSnCFwhxwfuYEvdyZK1AH8uv
0E2m3t++GxutYK6a8gVdrPapDgN/J4JsbTEOMWfKBItL52s5XgZQd7Aj7Cmhj3bnEVXqI6kfRhGj
U+xcDPJrrUI0sYrVpONOvFpXdIsMI17pkIlE7th+oEFhIDjfDp/f/Omo18g3FXUp8uHVmakQAZyc
Jp5w78zG6ohfoX2rcgRzNCUpz0huUkVqohZ3UVgeys6+2diwZGqwf8mReVqtccCUc6u+oVrlzcFc
4p5VVTezHMS7DmuyZ8rl3WHUxuLtUZh0grtdgpXYO6tPaNLyN6MolwqqDZ6uhoHlBr7QZ7U3PztJ
JC6PF/gXXmD9HUHrkr8ge2By6y63jI6arUgwd/RolCZHxJ+TE1aV03keTOtDqXfF3xrKz96EZ8pp
VHFFPNW1al3w0Ew+RV2Jbj2KksbRrXgU7fy0jd1Mu51oSxUfN/Z1QZJUjj5m006eVdjifeIq883u
u+oj0Lf8e4Ar3EmdkFNNhjr8WvJq/DfG8kdFNNIozjheRqcZ/4CXllh0VZN42NkdG5V/iif0reQr
2KD6v4pnEMLL2db70RvMokFapxyG1IuQ2fnWqLpin20Fn9QnC5WMfwew/8GxCHL1BW1mlAh2Vmoj
znACNZXGHU1ZQETLj5jFFIfDgvq/2eNSibteEpw7FJ6fZad9PqHmoj9N2K1dLTySETx383+7aSqj
U4FWmVfZSv4KLta4RHaZvST1gAlflyjmztbeyG+IgiRSaFLKZoH889/ftn1lw/dSRy/2i5ES/WxE
z2IqsmfuSvdvpN2R1y1Qe2cp86k8qO3k//V4oTZOtCQP0CwAba8TkZe/wESsD8dIlcMVmVj7Bdhl
P+Fr0H+2UofmTd8ivH3Crc95+z0A44ohJW0R4MrqHojbSvR07PHqU7oSu9Eam+gfYa0rUKgF8AeM
3u1M3N48WfrjmgHdChSbvn70mr6GOVY0qB6OQ3X5d6BM4TWm61ldHLwCokPQ4Bb1hNPN9ObKItVE
wjaVE4IYx225yoAQDWyRcipDdVJW+OC4OLXoSZXCYvaV+YpjvV7sBQsZF1dxDJSZVHKlR0/as7rk
oX8KKNMJ+vWFheqd5g8JFoNd+ez203cdDNI5Vrv3o5v0lxGdlSMN4O7j4wW/j1eUJyDYcc+DOkEO
bzlvQ4/nIaRS64E0E18oFpmw6UwEnJocLe/HY21EH3AtKmmsRGHQ3F0d+dDlvaPOHJZZDE3xnBGg
ck9PQ/ub0dVN/ZrN0+ScXaOeDHzhITkeGx8NbjxrsmKPzn2fCwAGsX8Rushv0cVcTnyIdKRNIGNg
zU5YOTSVFl5mLHN2Tu99lFsOI//8t/jRDiXcEkfvPOBtToAzqdM9NyXOBnh6NP+4cW+cHy/y1oAc
WCpH4AZoiK32VBtbnTlmSY8XHZRJp8AxCCtTSFQ4IB584DY7GfLWOoKYl5+TggJqdssJYrKpAUho
ek/v6+C1mJv8kzDHvSv/PgxTqkAtQ0e6iSxRWy0jmDl3yLOux0qgas6QMRPr4GJB855OVf1+Nl3/
fZUo+mtRBpln9arx/vGqbhwTxia7IUE1Jd5kOUtKG6ExxIwfZk3u4b2F03jbNK/TPFWnx0PdZ/5U
vXQgHwQiMqc1+wEx607MkGg8bJ0SLFLKWPkSZ8J+CjQNa2/a8TiB5ML/wcsg2au63Yv2yZobpSH0
h+hX3bUDKgWrgUC0TDTC3OKII4j/bA9N8pyrrVUhfIRi7S9Lxa8hXslH3yi7v9qq+zcLW/1TE83p
KSnDEYHB3n6hR9T++XhxtvYBZFwgs5JfCtt8+R2KcDSwFMp6WtldSUUbkaE/FasIL5NS6jq+0Y6N
3l0/IGEU6+pHRN3NneRza7+TB6CSShDjmbT6Bb6TG37t8gsGEwfWQ+hnAHZjp9mp/m4dYzieQP/h
m8KnX4WnBGu9XuAy5ymK2n+uCjXBaRIT1uniznN17mkb3x4v7ebEKJxZvzga9137qDFwEsg5yFzM
X9RR+O90i0fK41G2DhICIWgwETRg+KzCBXTuvChC4mGetuqpVXzbi7Iec7BCeTt+h6IFqHgqJmjN
8Xxf7hU/Com2oY1gRu/El2IYXM8K1fDkB265kyttzQrhIGoklKIYdLUpukIr0kh3Ow9EKUqvXdee
RCgwNg/DvYrM1sawietSZFFQgFovYNvWTmkS3ycMzp6F2sYext85Zs+xJV0uhjcD/ckKwHpJnArg
+/U9SWMjLzv8iDwfEhFa31l9qccq8DRs3M6P98ZG5BMqSTYYCx4oJIHLDwYASo+pp/VeaztIzvqz
ewxyJQY80jdXEbg8EhQDuOaQ+DuHeuNFiTIRIQ8skqw/rQWrQwG+iTZQ5xlK2HzOk8mOPEw57YMW
Acy7VqWrfUNmGgdsFQ+16RgOlFN5hRq5NFjHlIrd3OFWxg12DUrIiN7jpdnYYBK/SoWTqq7ULVku
TTE5ZUMzbfAMnA4uc5V+K7EHQi/c2gmwG1FgMdAq7jQ+T/ghBE05gxsYPVREsCzRW7PZqfbdv2p4
gsJtJG0AB0VHYjmhDgPuoVPYxmKe1Yvb9zUvX0051QZKgo6aq+8U9AR3Bt263eBSWnQGeE9BuVvt
MEFboNMbjEq72AqL46xMGAHraIYenSEX35UyU9GxUFvdi3lpDli96MaHXC/LP8tqQpGayNElZFF+
8Bzz7LxwYsYvj7/01sKAopddNyKKsRbgSbAjtIwS5ZRYU6xPKaasJz3qlFOQuJRW4tH2MNO2dqLy
1qASB0hXlfrNnSInqvr4r9p+7zls5mscFn+nwJxOLfakN8zD8Hv1oX8+nqiMicvHD50JbgGT8KIR
olc7zY+bGbaNQqbhBvk3q+i/JghkXqKyzV+UtvdvkWYjlTXVxXPiJz8eD77RrSE75jiCf5Q+KGty
bekMfqtZ8n6FUtB4WVMX76LJDtzDVEzmJSra9Jj56nAeI60crnUKXGhocsCuNNH3GE4bMV2+wejX
AHmVmMzlYcDnMg36VOObZ016I8SO74ZA/NPa9fRkjVVzeTz5rTiLNgfWLzLDAwK1Gi7BOVGp8J6Y
Z7P9idMP/OU2K82TOVT4suNgGj0HSMS9m83S3blOtqbqUPehpU3DiCxlOfasq3GBpXbradXkXtxQ
xSnaROfk4Lp1dqqrYadzIuey3mVoAXOZyKsF5s9yvCQrQ83tGI/UdDylGZ7HilUX58S0u503wtay
Qqal7AsMnv9Y5RtxPk9JhpmqF9liiE6NY+JDRzEU+66mufJQaX+g+oyHKTBt8eXxJ904wJLHKEG9
gBTvfVpEUCRZwNhdrljnTmmlAxn2wa8O/7c6GnncPo1W5ZweD7txhgHv0PQkeMgKwuprhmaVcrRr
GLBBZOXXRFUHLMsUagiRr4x/jrY+VJdeKPrHCSw7ugqNsfdi2Vh10CAUgS3ZlEPGe/mBLcz8nFnx
G09x2uTsTulHu+yxt55Fd1ZLt7whvh96DZf3zina2FngIiTElSiPRtCq6O1Hdu0Obdp6Shw5f+NN
a1zSSZQ0qfI9KUOxOUlosqQAKApDe1pOMldnx59VfHeG0Ta/1xgYP9GZEpe6T/vb3HahFwZWeLS1
KP+rwxLRggwBTGNWDTyQEsfvgwP0hOHWj6Pu5QFwRAJrjrozyPPma1XqIZ5JufXH4M+RjuD63P+d
weYeWM95eOrSqDoSJkznQFEK173Yqq7hFO15a2zOEt1EWfyDxbrGZTpOiKVtM7T4USnFJ2UcnlJU
2SYopqI+0FufFHwrx/mVmmu18/jZCEugl3j6EJqALq83ssDdMKztpvVa7Kq+ETk/VnoRNIBfQSeY
ofj8+NxsZFlUwCS3Q8b7O8mRroqdkDyy9aym5BUNX7EThyzf00/Z2qIAiJgXPDbU0lZb1K4av89D
pfXUqsNgI0+yCAO5spmeSgd3z8dz2ooFQGrlLYbCJ13q5R7F9TU2037mZacY0+faMer8w9z6UMq7
odFfB+pRE5ZHbY+3Ja/r05Bg0ff4J2wQZsBdIKRA5xKBcYqay9+g4LXQ97oGv1IzqxFhf5Rj0Yso
G//FmnPwLnWg13+hEmJkr3Y4CWkJ3gcohrTav0k5JT+0KBv+ffyjNkIzOS7tIBJ3sI7rABU2blql
Oi7GQC2HlyzGvrpvzfacBfl0iupGhAfUdPaEyzZGhU8s0UsuuRX9qOVKhCJx8Z5UKq8vG+uLC8cM
z8HKNz6qpTCmA00T9zkJu+Ltk6VvDGSVApbOnbu6bmun7sGtoovdx47aHBPYQi9JQQPn6OKEckJb
GqgGN9XO8d2arZQDBPZMeZAraTlbXY200PJn/Mpz0/1iVmLkIWH4MbSAOijPapt3Z2sMxp1hf5Ud
V9kFqBNyKNlrxaZx9YpRc61OHKGAyk84W6+61uBJ3+tu+n2ihv5n7NZ6ckiheV+7ycitw/+Z+5Ll
uHFt2185UXPWZd9EvHMHzGSql2xLclMThGzLAAiQBFuQ/Pq36Kp7jxOWnM8YvYkjbFkgCGIDu1l7
LU+gorAnumx9IN0ZhGZTUOPuPbB+g5URbQvgMBsgTZavjUOff70PXzgMvseOW/Ebn8b0hLxIMK0y
DaKrrvahQBzKjC9v4gDMHBVkG8fu1IHw0gNxjKPMiMAaR6txMwPBppBUB7OWmyhg/eFGy6tOKn5Z
DSBE2P367V7YATAu5Cm2LYAtb+yAcU77lOG63xNSRh/6Ln5s1FrdpFAU3s/tpA68pac8gBcuDfDc
wdP7nv3Ghj/edQsKlaFQSbtfGgfyMKXsE+iJuxL8s3GrP7SZtkiDoyUZbeRboLClAo6fCHXkcB2G
qkMii2mB/olyHc5ZOqOIK3gGvrTVc9hNQkNdXeq1DZ0yrzvff/r1Wr/wYdHlDYJs1Lk3n9pYa47q
A6m6tt17FQDGS9IFuUMTnGMMgnaHXz/rpTUGHQ+K4OA/gYtnbKJMIiEAc273rOymd9STy6NwpyrH
o9OzelXsRCbvhX2E1knoRIBxCW6AyUKbhEh1AIOCiFB67VvQ/UEpdHZLNoPecijvWkXg4aXTdKr5
5gWPYGOsQaMhHGnwkBm3ZyC9MvJ7lMY40DcFAyfE3ksRHP96NV/4cqCWRPoatYUAdKbG8czdjCeZ
UP1eirFBi3m4XJZQfd+xTLS/v5CofKGIAJ9qe6bxQmuzDNUUjMM+q6O2zakAsEs0NH2HFXhGT1Fy
QIcDLX77/TJIO6JNC/VFsJ4Z7wfAtNv4KZiYSd2tb6YFKregCnWABfTKE2f/CxsTFCEbU9bfV7vx
qFQI0Pm3Ci7cOLBvuqq6witd9xotQMm7uvFPNQO/9DxUGxDebV4EMufHpj/KuutAeT3s2zlMhgIX
a7meY42zK7hU/v3cj9Gp8+3nhjAUH9B8hsZjdEuhRGq8IxojuZyWCUk6X4LuQCcgeTho5MGrMueT
15T7tneDR48nq7jwJiR1D3RphzM6uXA0w9YlAci6msj/3EVz0p1RNyqfUxJ1y6EChyX8Ad2V1dsV
9rgRRgTkDe1r+pUNaoAcnJM1wG+u6QfZpFW1y0jt07NUohB4wm38yeZhCbjBgSQCzhzZZ+NUReg2
jxHv8JrAvbwtcUXt56Bzc6nC9byMpi9Yh8dfb9SfH4mGfKQlNnY39KKYjChsBQJS1E20b8s+na4A
SkL4Fkpo1+fIEXTrwRFwcy5HQHlOeYY/nTSonqL2gtAVNwgKacbp3ZdQuVsWGu37EhwTBd2U7jnB
BvhdW9yeg4MU8QAK7dDAON6wfUqgodBChgbMJnrJF1CJ77Qjg+tlTqvPv17On4wDz0LHCxCJWzNv
ZpKrgKejTkbws+/LgJCzNFDJx64L3owOI0VTjbgGf/t5m6cJDDDiRRep2uN385Oqg6gl1hAJpcoZ
8zYm2TfG+ATxbYktfJ8FNXgPfv3Qn8LjDYOL0j6qz0DI/pTpgFB150EcCg91KbjR3bLfr6qs9l3H
x/0CuM4ugtbQnU+DUwox25Y4cnPxZHSibP1o2HBgDj5+3QYKw2PPy3jfs9Z5nCiAauclqDN2PlUn
xSi/u2rm0/AtQWcK1wr701jc3h+lCz14tJ1k4GXN+4GF1y0EynUOr6N866ZocsyJT32E560PmuuI
lc6d10TpO4jJVN/8tgL1AZ5YBXv0yKwbyLMe2YUoO7i9GaTDblzBPNBUEDZfjiWapnJ/cAGXTMjQ
lLnrgIhvh+9X/hU3Yvn066/4c+YZBQ83BtwHebMNWmbEqCGL4LBBI22vKHev0Srg6zybo6rBNLuy
y/WcjlGB0E5djVEHrsxkiboyd2aeDNAlCZLq/Ncz+jm7tM1oa4VHNguhqllUd/uQdUhPNqANC7ku
8FFFf+ABXZ0CLIw+Ch7ripik7oFMyKEPL59DxDugh6SQz9utpRv3uw5a7V3uAgNf5zFIuZv9Oruh
e+BoQxA73pflm7p1JTjTg3j5hHx3pPIBbPWiaCBy8rD4CViwpAihjgGB5uGCrzrjkBmIPDT3oFH/
y6/f+ecdDeIOUKijfxWULMhEH+/oRbbouFpqtUf3X7xbGl+ed9UAvMOqT1W6fj6b0IGEcg5CIZTy
f+pZbTv0hVAwkuz9tBs/sSmM0cAVexDmAbdf7iIYPHFOvLjDUOVCjLC5CiBkOX45aNLRakPB7v2h
1AVueGBkZScKOEbo6Zzqbu+0qZuzco2KFQCO83ohZMeShv8N+PqvI635/rv2/JdGLR0H37vx1/++
U8/1/dA9Pw83T+r/bL/6v//1+Bf/+4Z/6Zq++TaY/+volzD+P8/fPw1PR38p6oEPy9vxuVvePUNw
evj+APrcbP/z//WH/3r+PsrDop7//ceXZqyHbTTKm/qPf3508fXff3wHCP7Xj+P/88Pbpwq/d1c9
/fzfn5/64d9/RNmfqHri3kDtCTj274g7/fz9J/4f/6qbbmD//sOP/wTsH6cDLnkEtd85/ntQCeBH
XvwnNhJklxCe4BhB4+4f/zONN3+fon9/Abz2P3//Vz1Wbxr07Pf//uN7Yfs/hy0yUvApNxYKCLoB
LR6amRPQzfGyKtNo7znoB8vBxBKIg4OTKdhn8+K9mUCCMVxMUzq1N049Z3UuEGuDFaBp0nrvqC5Q
OJoC9U05QC/i7FTktvSbieRtNSb4E4I4ZT6MHoQ2avSBfQHpE7wBtA1BhYdkqVBXkahEm8NXiu6d
epreu8um7MiRM1jypPPrcB9mSo957Lbu22Fw2McahasxTxlwYHkPyvY5n1YKfqywUb4497wuklfl
2gDnPffd/KmqMq/b+3MHDRy0zLRIf7UtGBihuhrLAl2dzXgAwiy6xMlckrOqhY+x06Na18su6Dx/
Fy69J4oMCQVkZiLJxaEXnAcPWSMmgBMFS/KQArtwNc8lAEicLtmSD7SNvDztR5TpKwiu5iFZWucy
aYgvQOXAgnso1yhEYciJkdxLTjXKGslQfNothb6RrqJhA5Ab86KRxENdrYzDvSaZqs+n0YnanCBS
0ecxkTEc3Sbbk8ipkPRmya3bA+GFU4nHyFPpBPLCcGJOlMiOz0K044E/AwQIIRwZsKEjZXZ8MuE6
hwaRztJ9NYrgFgVuiJS1ELRDfD1cIj2ZHn59zL/wPOTmwA8CHOSGeTc8e03cSfpri+fN/XoY0SP2
CX1Twx6azP0XNAd2Z79+3vG1sr0fjAjBBPhIYNs4eo/fb1Q90oEAmewlxasJ8CNfho0uIXVHTtHn
HLvx/zwKxwgS7ohcELscPwr8Hz1qUkEKfbIyLWpnbr5wUNWcUnX66TE4fpBTx5/wdHFXbiv8A36V
a3hEK+XJnjp+WlAG7Bmja3LiyvpbZPCHcwgMPAgzIbMCKWQ8Djvk+DlCz6HGnR/uUDEAZ28Rz5ED
bh6qg+VyCgbePo6+dKNPUMnwnLM68fk3Wpe+KkjZNinZ1awDFiMHfceEU4iB3v8OWTEGXpZBh+RT
GVKucuo3YoZ0U6x8gtatSpO81C5F4RLZ2ucMZa3qJqOBM52P4DP7EGpnWNA6P2IDCRySyJDWAOr3
yKn1FQiGh2iEykuq1+oT+JpaB8oM2bpUgKfOqHCDxQl+2wF4SnmvAwdnxABsOcCj0lfZGe97AmiJ
AyT/rtJJDM+UVCyo9ms00e4K+dhAk13kjI5Eo/mEAxganxUgdc3OrVi0XAoUWKMdFXEiz506Wuih
9kDZt/PqeKpuvbUCln2Ix7Ku8rEXCbkaG5QMMUYl3IK63lAeJrRdSbhrk17INUB4MS+idlrlLdGu
ih/jikwT1LyGEiVH0aMJu/V71Z6xtO/rK7epyUdofoEQMVsbPn6ckQf6AmdQvo2E4PO6Qar58Gat
hVO+rzLk794GSztOD8DYqvI85aLhN6uo1ZT3sq7Q0Y7UWszbPRJhgXcIe7KM58OqpvYaag2leE85
mBPeoVbTKroLOsZvV1S7/au1nMflcyRJjakMaZvdTWNMln1bpR074Ilpk4tZ8XS/8jD6vAgpb7RD
F8gWTArUT51T9uorOutFOeXlQNPxPIL4RJCvsdfHUFVFsOc8OqPMEuQeg7QBCnZM5aHhaxYWYQch
sMcepZTwflqh7/ZegjasLnqazvOZrlAS2yGTt0x3sl1r6uQTaSX5GE5oC7gEXLAbcvCoe/Vf+BaM
ynM2aPQ2or8lmvwnHxBTKIMrb67aLzSViYaWBO01wpM043qnKciocxJwMHYlEy5QsJk6Tp46WlBk
hMOpvpIBSVsIeY39ci4SJ5OXIJVLznqmg/hMhZCkytU8SoZLoFfpGQBScA0HxwmSAl1ITrnrwPQL
HuFuHf1zlYnm0+JjT+4hcqdpPg4ZUGKuBlwG/ACUkIKLMYKJaUj87hLdkeEyHcKJFlJFa1aErgNY
VUzS5TFdCL12ayQ9CnRe8DWXeNUMmKPei3OA/yFhDYxVuGfd3GdQSNgoqUfH89m+AleYOJvrxeE5
z9Qy5zVjwPDHKnDpdRC2Mz0g9zkt58xX0VU5cL8+q0Wb/YWWFZSDWNcldO/4UAE7tJBXBNVIBb2d
PIGElXuJsm0Q50PiOFOOrvb6xhfgn7+b0J4aPTA2+855E4CkZOcJt77tpyhROI9UI/ZdRehDCKYA
dC+0Di6XFPdMJXbeWAbVerOEnZLOHhoqQYUpr2j5SDBzmeA5Y9WCY79a69vZKas1r+aOg3Fmxr2B
EyhcaRee0XGKfdpetoEP/vsRUA8p6UGmvAX4IVlVhV4oXQPiv/v1pWaAI4FYRekSKFow4eCqQY+1
EbHiCBnAE0o0ZI/KER5gGgsS3iLB0opi3JjL3s+Vo9cLP64VP3Md6v81wEyy67ppp+EaOSDXO2vr
2U133hAv2S0r22x6/PUsjasX7OEhnFjcwOjcAyuDKcwANhDKIGENJISuw7tsdtEHMBKdByiJnPAq
jAAL/LN41tYN8P2ihxNuXFbwJlFUjRK2dzsIZgYSBTSeaoAz/SZ6v0QZf6cCRfBvPr0lqeNCbzYj
O6hUqN9KQn+fCNKHWxABsbethfb41sxatw+GpAZWNVyS+BxXDf0c4jycgb8B1u8andMIN3+90IZH
gN0ANwBYowiuHCDIZvNlSWovdMJQ7z3wvuyHGqernJtTqgg/PwVOYrDRpQMMsuW9j99smjfF8wlk
qeCMCAukmcqzKXN/rwno+85GsRorB59jS64Z3k2LXmdXVnzZ12Bmfdv1oX+hnT45kWw4TvbiKSAm
3WCGyNlhc+J5x+8S9GhYb6Us9xD5Soooa8NdpKR3yJoMN0RK5z1z/ke67rdi71cj6qMo/JcR+v+P
sffWIv567P3maaNpN+Lv7Vf+jr+TBPE3AMCQSEJ3BbYvjPfv+Dt2/0SPJTJhWyPcFpojKfRPPB4k
f6KRAFjlTfsF8IINf/1PPO4HfyLJAsAf4E/IjCLg+p14/HjbOxtIBLyyKKAebxGvXJkAQiUu0J+e
7mQGwS29/l7I8J/BjV0ex3KcBcHgnlO9R3jyCDaOE4HPa/M2ArqhCUJRZlVUhBEcibkkTp6Va2w5
+vbUH4IPQTyum7GJizSe71SYXQUcAiI/bI4XMiCvzTw4HhuNhnHKJhoX4+T8VW2utIv6ud3YxuHF
dNkLgnC7aPzwXs7iqdfjiTvotWkbVw9FNTxc5youkhUSJEKTCI1IaAuzm7h5Uk29o0MfO4Uo4J9p
0lxUi3tKn/iVqZsV4UBFyTI1BLntrgLz0Bh9a4NR/dbt9L973OTnBH+/HoXEklNwC+3WCsEjggO7
RTdhF4nfIQQcSFhkIzpjp8FNL8JqHBa7VTf7XnrK4ilFCbKIqvETmeAfq+CEd/Tamhv22egVoara
6gkVWEOjob2uwlPYydfG3v79B+uUHaQiVr+PCqUoqCZ8EuVdNzxb7USTAZGU40xA+4Lv6dVfwft8
zav2jd3QhnVil2yFWZxZqFUXRKZ73ZMTnc7bsv4nm/GfXWhYJ5Lpce+7ZVSUAdhihoCtd5QjnMfx
e6Jm/dqiGxbKAuaU3sKjAnCZi8R1rqj+arUsJsAARN7Zql3w2no6vuyi6UnRU8TAr0zaRMZPE2sj
ipJPkVWuvqhSULeN3inl6tcGN67OeClbIl0yF1MQAuVZnVftKYr514Y2Ls5V68htNrsPJ1Ew378U
rj5RfHttaMMwPTJy13fSqGidOL2kidN/QwmpfLT7lttTfzBNJKkmVyGrX/hk+YDe+lvA9Aq7oY17
04+rcSEuXwrH9b+iSAdAseOdqJG+tiiGZTKx1NE80qXQKdhcokllaMILW7tj1iS0qFMVt3Tq0QUS
xW9IFp2tvH2wWxTDKp16WMHOBRlWrvxHHYVfOUlPsdq9sihmqVKGIqAjH+eCt9EVqORuQTJ3oi/u
taGNwL5aY6QXuV6KkcsgJ0N5K3X21WpJTD3jJaiyqXF1WNSoGm6IubMoGJ/sxjbsEuV11sZ8nnGe
QMS9TbJvTrVarolhmH2nG9UM01J0rn5WTv+eBn/ZzXr7Cj8YZRXO3pohMVZ0XnU7NuOtS51TmNvX
vqRhlV4ZhMjNdXPRiqG6Ao/++DD6zSm5qtdGN+wy7hbHF0rNhQ7SLzIK74HtPXFjvja0cWN2TdQu
Qo9L4ccLZJuZd1kTlto5hWZDCdKxPPCmZi7IqM+83n/XI1lp9TG3WPHHjynInDojco9F4PhvgY9B
TpPZ7W6zb12SaG072uJCS0aUKiN+zUbQgtrN27gtS9qRGGScS6G4+FjH8sqruN3NYHJ00DSjMt12
iagduc8mBLLpRrZpN3HDLkmqSE+wE4uUTn4+MuihlOVkZ5omHC+o/SoVLTYKiqQXIJ76SEtLH8Ik
XKXocUbJChtchO5UdFBe2wVS2LmyJlq5FFENxo4BV5oaProNihUjIKh2C25YJqoVrAsTHClNN1No
KoAFnUMqzm5w48IEg6LrtQqXWryodwNlH0cR221Dk4uh3IgJgGeaiwDO7Dun59OHUnZ2x5Vr3Jht
EIgwHaqlYKR+gMTZuxXtW1ZL4hqWOZdN0oMCcbvnQfuyTOlzGNl9SrOIG9ZzDLIa9L8mOrisoFXq
yeDBbtaGWTIwu6F3TcxFH9VRPqvqgYnVcuzw+IylIlIOGrKwA1O+FnLwdlI2p8SGt0FeCNXMNDY8
QUD0MgHfp0u+lfPggcIByXy7VTEuTD1MiaABxx700XoZ0/qprZe3dmMbdsn8FuQTLlacecNNILwi
6rmd/+0aVgllJ5BxpSW24Oo8zzr7ErqnFCpeXG5kV437kjVRn7CwX4oyAdsLATovbx3+zmJJMLhh
lSgTqCFC9FCk9QJSXGRQEiFOEPK8NnHDLKFM6yvu4WpAX057mKNYXwA44NgYPWZueLKJO3RlSrDF
B+ZmgMOPEqyVNbe5HjC6YZyJKJ1AlS10WwDG/CS9IXsiROsLu1U3zLOMZzTh9NDPW5vo0Y3Ld8lg
Yz6Yt+HNDgEqpjONkFV2oPUKqjagRh2rbBsGN2yz72TrdisWxVcAYCx8X3X1idhh+2o/nSkY2jBN
xy+nmLvtUrgjL9TkFu6gPwNwtff4KWmS17ajYaIhl6JfxmYt5pYdvOh7odtuL5ow4Dgi2UgdzJ76
qs4dNT5qZFSs9opJM0hBHJ0o9AQVG0y/CMUKyF7kPNsNbpiocLslFk23Fk0wvC87/Vd7qhPmldU2
6a9JAomyCWiDItDyqxySZ8Syp+C6r41tGCcDIrsr53Uu3Kr51Pjkjcs+262HYZgLCsButhJcbeXw
pi/rD2w9hQl4bdKGZUoXUhs1lOMAb+mn3ZyhG2HprHJiaI0xLDNYN2krDctc+XIPyPS9O5wirHht
3oZlJqxNp0Q5C7Q+q3N04t73obI7rFLTIisVpzhR/KIdHHhYJAaC3nbeiXFtTgDikGiCTULF4NIl
7kO2WLngG43FsXfF1sHLIGe4FNE6fYDTfBkDt2K1AU3dykaixShzFT5kldyXNH5am8SzHNu4MWOO
PFvCYzR4o2srD+OkyzkLH+0mbtgkXaFmJtAhX0CZ4mpO3bdrNtok7rHcplGCzhZ09diBVaAenLYX
BfA8p7qgX9neJilc2dA2VLO/FAswdSBbP3foKebF14Y2jDIeUnCmVxjaq/2PPJzv07A6xQX92tiG
VXIG+m4/gunMPq926K+9TdLxg92nNMxyAjImDpcFwQNfvki1fkod2e6txjY5IOHGQfBWIE+dLeIO
zS5TviDwsRvbMEsJkD7IPRsfN6U81GQ6BznLiZNquw9fcE9MmqkYHYerile4J6UMPvMJqNnOO09o
kycwfTTyW5rRT2wq3SKdvkGmMwnkJ+2PezmQr3bLY1goGXzhriu2o4vAO57DxzVOP9oNve3SH/Kz
idvPSxJiedDl8g444Z3TZJZDG9cmjQFCzVJkC6k73tE428u6tRzasM8y5EsP3tUtoaf0rolK5Jca
m7QYOBwM++yGpO+ZKNeClwoM6HKZL+rGWU54y9u6vrQdDQsFXHQCorXDiQgavk8l+JBvKsL7E5v9
ldEj4+acF4CxEoqAs469L3Qo0Y88xU9WOyUybDSsIq2GzVNWVfV2BKw6111md26ZSKAZTCNzDGHK
Lc/JcinaCZSTdW43cePy7AendBsciEUyQQRdTTsaBHb3m0kqF0ifxKzGmmhJrpcpVtAoFQ920zYs
U0NxRo8Zg0Mr7+u0faqG7JPdyIZh4r7vCZTF1mLQdXpWjXV5ReJhPbEm26H0wg6PDNv0Qw3ZD4Xl
Hjjrmz1lcr6T0Tq861nG2N7qFcy6fYmufICQ8QpR2l6pJf3gAcZtN7Sxz5kKOhzkDKuzeE9O59yW
i2+XVjHbVxYotCeAeqM003p1PrkNxB243ZFoch8NblzJViMrDnbcs9JLD35wKrH3yhc1MUw1A5R5
bXDzQ+CluYgivptADZLEDrE7FE0c09h06MBaSiSYG3HPfOdxXdKvVl/zJxRTImYvZCCdCsDteBEG
IL5yOJ3t9ooJYhpdElIlkRmXrH/OeNTtJNRn7M6t0Lj1Qy17h2QIr1ym0MO21o/ULU8Y6XaIvGCk
P0k8gZ1/kcu2E3n2VsvujMyxVdEK7BLG8TI7tG4WCNUUmeOAs4bFX3RccbtIKDRPl9KXEN3DxCu2
sB2dy0PV20EYMXPj6h9GcFrTBWl3UgZR7gIK1PbofrTbicbNz5wM8u4CewXiS9OuryqcAIFjtxHN
nr++94ZmimH92l3OKUhGqm56YzVvEy6u3bJdKvSP4mBRuzYbLydRvrcb2tjhsZx8zie4Wmi3ZTt0
dpcQyWA2VSvQdBv35yACPQcoWRcdEXfQLbjtIsvzymTCoJJFsq6x2m1cfvbgqIBG5q3dkhj7G0i6
FGp6mLVi5GzGx4TejV3q2oQCeaJG/3Ki58JbgIZexisgHOwOcLMlI46nGYpBHvZ2uB5IL27HMrNz
aU0kUEN69J0t9VokToC2PR5cTYm0m7bJMOp0DUCRPFqQV5520Gm871lzb/UdTSQQqXoPrTvwIgiA
s5CwXdlFOmq7Q9Bk9G4WJxlUluEQjJwztWTnrXOKVOqVi+E7T8kP8WCr0LWDLkNUT8JZ3UK3zb+Q
7Wx3lJgcDQy8ol4IkGsxLg7L+2pheV03dvZuKikigHBalqRw81vvxu3qK9J0hd3HNIxyZqj2tl0A
ByiYhxz4+W9JbRmdmOSRaRnEUJ3CHlQ6uh14fwU2ghM3znfIzwu3vAkFCtyUxYNC2jCKBV3BAiOH
Jq8h13kJroX+fgqle5Osc/rW8ZYd9FP1jZeO6wcW+vqqHSE7BZZqkI4d0JgUjmfzVKsbDRGjOzDW
OQh1BpdcIDnO3i7adZo7q7U2FdIbKHvNnretdRJ8CH1yFaGN325oIxD0yRR3QLpNRenJ9yBwviBQ
UT2x1q/YzXcS/h/sZmGqVjKopmLNPqs2fjuslnGgCdPRHuq74JlVUELxCr5oUKqUlgtieGpy7tA/
4M2qSGpxrdoAGeDY7mo3QToOlOxiMiPzq5242vst57lItN3h+r1V8YfFZsmA/dav6INPoEQXklRC
skJbNeBsKlnHKTHONB3EgFVp3ao6rITu3VScIrXc9toLJmkCdXxJQHVY4WvOQHC/y5rpQzosO4jn
gkOry+wKjyZgp09I2wC6qIpVD9wtwPqf3SKB2J3SCXxtsxtppizRQq0M9dhYk2sIlVzSzDtx1G6u
3wvrY+IAgfJQ7eDiOEydvnzfOZvSfd+mngSzAFbN6iAwUUdkyXjd+61CEwdEKyddQVcLZAJ7u9GN
Y6bJyj4UUaeKngiOBu/hDDo5D3Zjb8v2w86H8ha6LQVm7o7OmXD9Q122f9kNvX3sH4ZeJ+1xyC5g
02Qyb8b+0mmVXd7DhB1VoNbxWkBUCrDFRhL8NlnI8hmwWruZG9cz6cCcjomHABomIH5BJntXOX5w
sBvdCApbTuOhioHpDhb9wS/nnIGRzu7WMLFHq1hr2SOzWqxud+2xLs3BXm/1PcEycvw9F6qitE4F
OpVA6lZMjPc7OUeWgxtJstAVmzRMHRUsggDTwNebLmqs4hRQNB1PnCbhPCUpFkV365d+qi8Snlpd
HGjlPh66DdG9D+UEdEE5Tp9L3etc94tVIyG4pQzjTKpAdrzH6NwXBRhqLnmgreJ7EHceT7zhZN0k
GyM0haYfWBxfp7NVoyxmbTgBXp8kc0jQb8qysc8ZzZ5JAk/DxnjARnQ87xLdbF7aYd7uSC+SIbmZ
Aju7hILf8dAd8XoRCLRtBp3vFG1ZgcytSq3OcFCFHQ8eynaA4J6Ki35d03OX+/c6XKTdopiYI7H6
M2AZJQZX6v04eR/WerLy6MCQcDzvqQW9h1YAka2aP7Qg3KOZXa0D/ObHQ3MOhUlIicdFXFccyqnh
IYykXXIMxA7Hg4drEvsVxGMK9BCvkHUTj34Td3YfMzXsMlqpoDFJsAmpe5vW7mEFO4XV/k4Nu9S4
HKKoXeNiRhrrYuiGEMhU5tudsibXOj6mO4UUE5/J9B458g+qix/tJm4YJpuixY9iH0NrULEkTbfj
3SkKiO3lf/bhUpNwO02lmpdQxgVv1BWI7a5APGm53oZd6iUty77UaGAHX1ABaqm3g/Q9q9s4NXFH
VMxynBqsiVidK55Mfa5C1yqsBYXO8QZnbgQo+oiJu+kq9i5y1+DPt+oDh9qnYZoJp1W48jkqlnnc
xUl9C2JVq5QNNC6O5z2MUVxRPkWFo5trAnJUkdgBmNPEMEvmCBKvwDAXLazzbDtQqLfYYd9SE3k0
UCl7FmJJIt29J6N75neVVYoWaYjjJYkVpJPDQEcF2nNqsEbt5kk1llvQMMtkdH2hJ6xJugCoW5Xu
+4lV6qOVzSfGjUk01CJAvBQV3SznPBLSzTs1WG5wwzJTDzSWM2iwCtCs3kB7+UHbMRF4kJg/XnAX
DXhNVU1xUY3NWVnyNzw9xZn4ylFlSmA6PHEh/gv/JKlUUufQZMjQbtqwS6sVN8FHlLJxKLctvoTD
IZpdWYD1zKpBEctimObseNBOWTD30HnvDzUUdZzRroaXmkqBHgD0fJBIGCwkfJrB6VhMVWaHoU9N
2fkoHVydbVtlBIHWA+dRfOa6VNnd9rFpnj7WOXLA0OB5820QypvVroACqtrjfejNwGPAiOLC6cbL
ddHnZFB2fpsJOuoh4dAH5RgXUHq+mXxaAJdmuR6GYUKBauLplvuBbHRz7gc9P3RzaxeXmICjZvYH
v19ZXEifXpGxfBCLtFsSE28EpShoYQ4c/n3k3AVCLHkpaL+zMkwTcORtjY+khouS8JWfZT29WMCP
Z7fipvjV1CSz4yuseB3PENRsZv554U72xW7q5rXZdDjGITeI5BVLdlHQV29QezslDvzKgRht//5D
Fkg13syoi1X3yiU6EKQr70bRRJ/t5m7YJhmnUI9ABIAyIPB3PYiQc9AM2+UNTOARWWYGQRAMLhry
ZU68MYfwpeV+Ma5O5aNOxSlCNr/Rc65dUaOtMDoVtW2f7gWH2cTuzKEDoUKGA7EKA3az8pKi2bcK
gimf40nZeXImiqdVYYt3QMepIOyWtV0+uL1V6S018TtxCQlQ2W2nQBd5u6qj007Hy2rn85sQHt9v
kLtW2JKSwT0UYBLdgak2PFhtSRPCoyAziaaAGE5/F13yIX6Y6+ST3dCGpULxLVm6CMsSQN3slsWV
ej+AA/vebnTDUku0WWVgb8XoafRpqtczVfdW+drURPCUjoTTUoMmbOigmCS5D28RzOR2Pq4J4Ulm
Ba2uAMuC5tl5RwYx5jpeLdfcMNSukdMwoye8GMkY7ZU/AwKbrszuuguNu9SBiFzCHaRXWBldw485
jyM7RBZYp48PXqm5owOJiUdbVsVjokdl37OreIAx9Hh0PdOuzxRyqjE0LXi4+jl6DX9PZOcfAijQ
kRrhZyhXImoKRzSjId0T33uSjV0dESICxxMv55it8YyYnCzTlQduNrKcalx85aozVQCYE43/bJWs
OsxT8M2dpndWtmlij+ScUYdAiaMQMakOCeNf6rQ8pV/+2ryNS7SlgZoiGWCnDOtFBuHq3Aubb7+e
+Cs3kcnlDgroqgKkGRxKM2Pv1VqTa9xO/NCAi9vuKjVhSLOPcD+tsTZ9iOZ5XyTDZdYNnZ3XaCKR
0myOeV27WPmR3ArQvs1xaudfmEgk1go/cFYMDUV59L2ln8tqsoJjgrb/eJd7CWBwPMGaRL17MyHR
lxAl7NbbRCK5kK2pxwRVCadfxKWe1/QQidqK/8RLTSgSpJECBoLQqJBO+n6G4ksO6Rkrgh8Mblyg
NY2qCK07KKjIBRLxPlCkiGV6u61iopGykoSVvx0tGQ+eqNAdWhj91nJww0h1yNKGDxicbdroQ3CV
ilPQslds1DfCUMVHSkHNCoJgAdk8sPP7/Ze5dkBJHEDWw/JQN3FJy0xa4vd4iqZled3VzrQLZ2lF
EIMva1ykTVN2beljU87BsuzA8a331I9OeLqvLJBJU9QkiXD/L2df1iS3ja35Vzr8zr4AwQWYuO4H
kplVWfumkuQXhiSXQBIgQRIEt18/X/r2zHTRljXBsMMOqbJQLBA4ODjnW+oeAXLyxuZpKb7FcPHS
Ngp+Mv4PAvAWo6DjFmX5/Pzw0j1HbXeCoeC+9GWLfoJ9r1fL8VxbbGH/bTr/VHFh9yVeW62iXtJ8
GagMD0Pb3AqzXhaM76uJbuFPgEvX7RzhucumYgBsDF2COuC+0uIWAdUZQB2XBrXcHIC1Q92Qq8Zb
94HC4KP8PvRWtBuGyeBlOmNuB9rcR1rso3qCgvp+bOIHo2egG35oRHkXBfIy3iU0R6H//n7kVduV
wL0NQZ0HTy6E528Tq53LZLM3fSq5DQKUieeijZPKdR/nxe1M/rf4p9nre1D1MSXw33guhuIkTLuz
aLmFPYWB13aLhwe3MOLI+/rZM2rf+t4ihigNIM0xIRrGjX/GxsKrEjKC+07orVIRC/JGjtBSP3AO
0amIeDAYsOu+t/kn96Gim3neYKX0efE41u6+LeiHv08WfxAHyfnv/6NWhJszbE577EuAEZ4WQuyh
Atkm+/vBfxDEt5ghWIsDjgDACorE/sccPsvgwl3U/brvfCabrQl0djH2cM+Bz96wQHOhGWBfMKl9
qeLWdnzoYL6dD3ijg56DbJQCgK3Cr/eVW7aoIS8ijSLnqYGF2BPM/k4R2dew+JMjs9fYqVM5tpBS
8HKoivBBjoLvWorxVrFISCTQ5YTb89jpq6rRr2uxD7wWbzFD3gzMsoLfwcHB2zCBp1KbzvG4a/PH
W9RQE4y6pz1yuXbysm4w10vDdr3KeAsZijyD2xxsSA7MwEOS2UqlVbi8/f0W+uv9GW9BQ7rKY9i4
4rl9oW5l96kJ2PO+kTeHpoJz01qd73C8HLLYhGcfm2kfIj7eYoYIZ14Mr+vg0FLvtm5e56B92ffY
m1MTMZZEMH3ByCL6WvXx27TGX/cNvTk0R6oD2DpjaNC8RMLUMB7GfRJlFA4s7wOt5swxaYJzLh4/
oQt1tGW/S7YfY2+unm4co8JYH4FwbAiwPcpPAO7dBWCJt5ihQozjHDnMigxJGjTDfeOiXQE83iKG
Br/spb/Q4LBGK7DlQ/9oYae362VuAUOkKHrGGea7HGDH2LYsWZipd5328RYyFHCnYMZ5PnlU1z9W
iukXvgz53uE3W9MbFR3yFvNS1SwtlX9bi32FeJjxvl+G/ShdTYF9QDxZDE08WBpc8wmwwX3nwxY3
ZIUHKTg43R+WdboLbJGJgu+Ls1u9ItoHq+KsR0vOeSYxa/GtYMvrrtWyhQ2toUA/FXZSh9ov7kYS
kWtOTbRvKW5xQ2NHiSAzHtxF8d3g8WeIjx/2PfembAvvOJ/0DsDmcVAj7M9k505VPFc/ox/94PjZ
QofCCH7rUQ7oV2zHV+3XBTrQ9c61sgUPrRGg03UBNOKc80PHYDk17ZNti7fQIQi/ek3QoTfcdqN/
BT8tktKgXn6y/f86r8Vp834TDV6khqntgRP0iyAVVcvepF+aMhFDUex8s5uNWrgegk7wBAGffuJJ
F0/J6MXmJ7/Aj17r5hAlxbLirgkUBNFdcGs8aBKDMLOP7hlvbaMMX6Az4jA9KJ9dL4p9FV3d7Hvy
LY4IFntVWVp0QLuw5ylR/NRXZsx27aYtkoig/1kLjeR2sVE2FnmVBioa90XGLY4ohJ0GL8iZ4aBg
n5tUtgSfyslpX3TcIolqa8e68ztYPrjySGT9vK77qEhwk3q/3OFm5k1Q00ErMecqkSUc3/Nln74q
bsjvB1e1lhRBF4AcsQwp16vNLC/3vtHNTo1mMo9TDCOMKJap6MU9LN93Tvhmg9IO5WGlKMplkZYJ
Fubv07BzqWy2Z91NSskJ8JC6El2y6kodtPT2NUCRL7+f8UVGnZiBtjwUwVQkjJTXHpxi9z36FkzU
aBUvkpLo0EBo+i5opDv0kez37f4tnoj61rFwphjdH/qElOOd6fqnXZt/Cydam7lqoaQcASW3zFfx
OvCknMufmVv/IOJu8URdWDB4aZ5T9P6bX4lPmu/yHjl7Dr5/nd3cRLLrzqjkJf+io8KidFbsE6OK
t1Ai3D3rbjUaNTO5Aigbl0t/A/Nr8WHfnG+2p2i9WvXoD4HeCDALGcJLqAK1O5ei/35i2gj+bk3e
nVsI7AKCpQf3Uwboj97mZoPmLW80uma4hLowv13r4Stnudp3K9oiiQYkF4o65KLMdd6BGPfdmmHd
hX6I/4QgGq0c8l6hyOJEeYBxNJyVB7FP2QX25e+nXHWz6gXH6E1tM1UFS/KHwe6uxfInDNFQmAX/
oPS00iGpKPvMinEXWgYoyvcPboxTInK40LUDuVad/4VLtXPGN/uTwhJIhOc6Is3zh/PQUTgd983I
5uwUUjRk6BDJh1lkvK1uZfAzo9YfrPAtfEgz+DGHE8fVPB+HdEYqJDTp9oXxLXrI2Np1aweeTaOq
h7zpbqef3ePOk/pnFF68Vf+R0oporVZk5iUjB9jThV+dhTtzshaTeNk369vz0+TE83DFOgDycMot
U0mJOuiusbcIIo9MdavqAm+0UMOjViu9AByqyf5+9PM2/IvZ2SKImroLWd7gcq7zubpp2j5/CfsR
AEsQLTydCO3HNxqT+n1uI7azOLVFFg0wY6+6UeJqbeub9VyDyaFy9pMYf66e/dVvtNm3fcTg0Vbi
WAV5mLzUfVj7h0rwHpzQGbpsh26aQw+296s1aZ7HAQQPmWf3LYQt+MgstbAl9xjUgmWcwmT1tRtC
9pN3FfzgNzv//X80ZkgJSvFY4121fvTR9APcuGm+T/o53oofMdfrQMicHWZYsidrHPiZFi7et723
ACQ01r1yWbCIw4rcB+3qX0ZLF+xqy8Rb6BHUmedcDHj0bulPYwu8Z073Hbxb3NE8N0Hj0erc8UGB
Cct1egReWP9E0OEHm28LPYpgwyvaysI0HsSG5lByyj8QZdDyHYcSlpw4Mkl3jBu9oO/hat7vO9q2
uCRizQyvSJRwhAtCmIUEnrjJaWPJvoX6J2wS+pEw8sAuiKqxTZqWTolH1b54uIUmrcIOJM5hPs3a
2n8ZA1fdl2NfVftW6hacxEoilVdiMcVRkVrJ18S2dGerbItN8tvBn6TExOhpqrKlYFetLHZWE7ZK
SVHkCc0XDE5F1R2JV38Z1mUfbijeopNwx/L60TsHtoLnF7p5tcw0+9KhLSZpBKykLRYcB7mwj0bV
9T1VhO7C4MVbSJI9B/dSatiYkhG5Z8R/O/Nw/v7w/EFqsUUkzYYuWhEBfF/Rua8wIqpIgsS8Y9nQ
6uX573/ID6L+FpZkVVso4mF2lDe/IoEeEtrQfRfcLS6JWNCIlhFhmUS9SusSwORGhztX+xaYFJFa
mNkieEYhk4mBguSx9+vqJ5P/o3k5v5T/OA1nVpfRAAsrZC7TVz9XN1BJ3xe/tlJBUJRiHod8wmGc
aQr15Tsjg32F/y1QJqboORuGOVlXguJwKX1IEdl9FKV4C5UZAmtio1Hb0iubEo6bOV12ufXSeIuV
MSshNamAlfEG+wI9w3sTe+VPcrYfvMstVKaGW3zfufpcHlYeuKD8UObuZwWLPwBlf5ERbrEyazkM
VTkGQD/UPa8vnSRTnHii8IKLWlv90JC8XhIjEEFTXpTxBw8I0jGjIZQQkq5WhcscQHDn74eD0nFq
c/9nGgaU/hEs/uLptjA4KfhK5IiWBzhIPL+RNrJDUvLK9xI3OBknZV9HT6V0qkhpZEJz2Rg2m/bC
Hwc3rkm7rFDDBTCqWij+bgarowpocSpdvHxfyiYWCdDTKpNSuNNoBn85FqGnhqxdGqCRF1jcO8is
O8jFhZPXQGPHlXGSR239atYq4gcxlXOdVeuYq9R3Tf41HJe2yUqlpg8zaZW8BfwwdknOu6JLl2V0
T9MyrvF3X9V5AQGsSvVXjamn+wW2fsFdVSge3UCMa5U3awhThmvlNYWEje3aN6/oPsbT9TJVxtTJ
RMMhXxPe9+0MI3QCQ8B4HmrIRsIAis9HWGuvCvhYQwEgZDofLmHTqsoLM6EA9tEu/iIuloVrP+1t
n8sP8HHsHmqDi9/9ykOtE8WiprwSJKjIXVP1lKWiRTX7xjNFPT2EfdfMLCkgixMigFEjUBTVcGut
U600G29cL+byt4n6tD3JRUWOgkQW9eWjx+Cyc1P4q4PqEnUkNo8ucLJF25YCpp34bhrpY+9IY0/I
6CVP6tlwC8cfvaxHuMvCdDsL+1zbQ1BIE/42NN7UxUlfOV8vmSWx5RyK58pOcDxwtRLfprbL6Xc4
LfTdC4uBfLppdTg1914Qe+K6nzxR3zu+jngBfFS5S+DaPDZhCrr+sp4fEm28Oo3BaihexsqF5l5W
Ia+CNOhgudUm9UDNcAMvgYi/Kr9H48lZtebFZUUwy+CIlPLIizU3bRIB5fUkXUin+6GuUYSIm2Ks
0qmeGvu7MFPeu8PQNdD2Z31nr4F05gNDdh3yiIDuPI/PTV6hrwCRJk1fdF4wP2uN5FlvW1Jl3lpT
vPUwIHDpawJTpGSdqhXtmXq462K/u5NjGUASUdbicx7wVl5FPO5x07O57Ff8Ql6lcffrApNGvD5P
TnthMAs0Y3TqbTaosPxIVmPsBRO1d4WKZO+hTFvU5LD0bfBAu5qeBj6yLm1qU/kJXWoXHw2Tiici
gJ10wjsNj0wRhLlJxlGjNq1h7/C5LptpSbjkkia1h36VsqS/4DDJOEJCLv4M6jd6tm2/mrQphlJn
QT71S0J53V707cQ+TX20hIkN21YBqFzyKYPXsXQXbRiw38th9OCEWkXPcS+MgSt0teZZGAfSXJqu
RZdm7FeZkDEUL2wJbdaIaJqPFnInxd0shXf04OzQnGjR2c9dR+VV6Yrii68onkopyBWmeoomdhpE
Xpqn1oOFV1pQaOpkq647kdC2Fv1jt3D1qA148kk/5fRhzhUvMlsRwrNI8wrObbU5GbG2j3nr4bK2
hF4+ZkNjn7TtosslhsNWNrN46o9e3SztcejpMh2QPYcqgdSGe+tlw8gtKZQpEiBQuupa1g49NAOC
2HRqKmXSPvd0c8nWvLEHnLmLvQUq+NTwqX+jq8Ts1LLKrDdKiTjTsZMydHhtigAfR8eiG9IKfaLH
Amx8nvhkCR/msYvVFfyXQmABZGXDIwtm/qw6qtx1YFtQgQrTTuro3Fp6N0ZXzl7Cb2a+bjTskhPe
QpUpHSXzpwefVdA4ZN2qj3W/zDOcn8myfmgbPl/E6JHclEFRNRllIBiHAYoaN2KNNEnnaDFgSxpl
b3Q0Rc33ftJNfJShi+dEKN77iWeacn7sRIFeiGRrjf8GYCyjA6g4PdApzFW21M0IRNAsyvXJhMXE
MsgIg1lHXL8+BSFCBiwmRKs+OzFAKhuOeCPLyqaYbnOge9Hg5sOsD9PisyXlJaSgEuUi5S5KreFt
m4Rs1AkD0/uasoIdx7rqX8UCL8Np6Xl/2Skgeq/6ZVn6h6lu2hw9J4B8o8fWLJW7xVmUh7d2EMuH
RbS0PHoriNcXFfeguZCqjsEWDSY10XcZRxb8cUFYDjpgqcSVdhDnOzVQ51UqqWTH2swNUMG6HcZS
lLCFoqS6xorqbgtelqC1T7VE9xVWPYelK+j02Jxd0u5ZWBmWOtXS34IYynMo59USEvNn3ZQPvI27
Ql8zCe2TDDKYJC+hujHQrAw4OQxGfq9ab3hFwX7NQEbBQi+E6FIvhpYdrgdB/KjRs/oYWTN+E6ue
u4RWLhZpLvLw1JashQb/NN8Glrinsgp4lJoekoCtqti1HcexSYLJ1Neo2Mh0AI0upa0mp8A24no2
60CyCcIP8NzAh6rPrS3a3wLwdx+UaYu5SoK8jUwWGKz7JwDEbHDZs5U0yRxbUhwrrUSVVpMew6zz
XfSZ5iJCZd0b5jXFrg68xPiuo6/YVC7PZqG87kbqtYCEXrWao7J5GVwAZlW1CZaevdaBhSI6WWl1
KhgMhFOPu6BLIL0XX5qiWocUUhR9ccmViG/hIte5xJSeni/CoiqDK1aOtHVpP/fLMCU9WSy7b1UR
B+nUwLAoE0rLR921UZe1lpQv0u+tTkg+sSG1lR6SxsEOLOmjSE13XiVil5ZWqJNpdF1fz3G86osh
Vp598n26uhRwHLT7mEQKIvlSsiPnrWcuy6qKUflxQZ1A5+f3mo5Nc+zDsLKZCCW9UrOpygsO/5ru
YCZSZjriNmXBiHTKqtB8HOFuPCaDxRmQLFR/1rwX1yUY4Qm0cB8q1cHItmSVj0gPCo3Kiplye/SR
cSQzNmOesIXikB4Jr+5mXdRJSdRE4AU+Xg4Kd4h4onHCDGUJfpLJepHfz678tLSwDWZzyC7ncuSo
wrQRet5swDnmggrqnt4MXPrjQFwdXuWuCGU6zq11t8Pa52MaWQlDpbYrvOjI2g70UgmKn+8SJDFy
OlHSxF2qh7pSyeyvszq2PBq6OzYWzqXDUDN5aVYFTeG5FEV8NcTIR5Kua0f3ffF1KJJg1bD2G5GE
T5nNJ66zrpM+SUuK3AH66zPpP/Ii92zWUZ67zEgYdeKBZvuCOllbpivEp2+Q1IOzz8J8/H1yHPo0
JshJmU4Kq+k6ijtxh4rsml94IZKrC21suLyIvtch1rI/kbSRw1I/dMXIPrVh62OPLJ5BhiJyr0s5
JGhr9MV9U2bWQuLtgnlQITiyHEYDJ3hBapExTqR8kuA+kbtahGucIB2Ql3VDPR8zUPvDHbhSeZ0V
05SLtNWCfnSxNyvU3spINZeeg8tm0pTIW1MRljW700AoFKkqLXg342zV/egPaIMWAUQckmgFVO8y
FIXS113B6Qtq82OcIm42F7FP+X01L2TIqqgt7dNK++kJz02+Mp5DFNFA9KA8kRVeKAlEavn4bR0X
7h/g5o063VwP05JVcWnjV5CLo/4ywttXcdrHVMivrh7gjLqW6NImcm7ES8jNXEHUuYjIwYMpbpku
3kCao2ygrpu5fnDLNTSmXJ8GsvG7TDso2aVI+slNKZt5RPZrdXNdQ+fqI5RSOElM66A92bXDDGHR
uJ2/CL+ZaQGQyTQ1l3ZEgL60emjMwfYK7Dg86yjgL1+FBcCROHoPjnWevkccV/OzceAYXa9Lgbuq
Py+qPs1zKPysj+HZlOUzXXlGBz8I0pVGXXBZTj5HvBn9ApLdw7AMl3SNcA2cKrgfv+Kds/AaTuJ1
/9Y2OEIvwihYuy/KB70oZRGV88MSFgt9ZKPnigNkgnKeNRWpj1EQ00/Gp8NdwXD2Zz7tXIjbQj2A
/8BAKs500OVrJhrj3GVr54plPKga7yQKoO0ekYgyl8Jos+w/8Hpt21sFtTdkXGMzo/RRDP2RYOS7
Jl+RYNZ1wfSHyg9rd1M1YSw+eToMzKfRr0l0T+dh4pcLON8vIwtZi3Wm23sz9mF52cPfJ8yQVlOV
dtD7bw6zE42fgvxAxBtjwBaapKTrBNjf4rwbL47y4Spo0fZIV93pFjumNWvSVaEAgjcG5C6+wqoX
mH8I+Hj3Jclz7wG+UEgHqtzDDsLLropIg06F93RkC1kmtE4gfpbQaHAEfIWgfwkGHWHRgTc+m8+t
cdX0TUCEMv82qJyuv4sRK9d+931sVHL2atQ9rqiCR3nqtE9cssRmZgfbnS3iylJM107Zvsr0jNMr
Ub3E5VaWQ/klqKPo0wwDr3NVvpUkgl18jB2ALtEkj67GmblkzMP/c5gAKDfN13kwdWZ5oHC4LJZU
jEyNbYZYUDR4qY5DEqXCpclkfmVxexmKxYcsH3qQ4gCZX6syVqrFpvBB8EkCJI5sERVmqISMuGy/
jgqkcxShQU2s4wxpI4HYexTnAAMnfNRL8In6FYuRaRjqpUGhS3k/0onJN4TZrskmgbV0LFwX8xMP
xxZuC6GYe/FZFL1vn1yBCsFTY+JWpzaMGolbhnQwEtYMwS9GHM0PIaWyFAB4DWy9xWuNyusVvifP
fhOV1QUd2djde5ZRPxsRYaorY7rpGQaocGxtG1cEj22pRmSnqBWQNxeygB5iAmrhJUBN45r2SLnH
Z7tYMibhWtf6arFTPl4UljK0uVb/O5A9E0kmI+cvBCSCZ+6kAx3Ea20PZVPHmkwbF7TX8TSVb02z
5LZNrA9tMaTwRmEVUlgcquOkSVzht+TQ+rftXd1yc4lN6D4VROc8YaPjl3608u8ViXFdjYiOw3RB
s8QemCpjfTvgrbRVojqHKnWyDLXRyVpNDG/CreED3K9BelvWYE4IXm822SEYMz/s/IdIDH5zzdCu
Y8h9cLwlUjdhDwCndj6khy0OPThfCnb0O2iqHkTrM/VtprJxB+iK2gD2hgUV2FtIsNO27dFXGTwC
cskc6vDeF7C3ewjhmGVShjJ0k664JOusXAdbXK9zGVrEN12wBGBpkMRL3D+HE4MA/e3inKwSuEpN
/MYGS487lGdYaRO4ykYfQ23572z2yPCZUGvn+yIGE++Ioi5EZX0T5vgV5iaEExjQaUUawYj+EUN0
4c3IPT4gDlHqMOVQkYOecN1V6pJEUw3DdMdNxFJoV9BXSlB5SmZITTwrGqMqA0uXHDfNOTL8hPMG
dMIAYKkTKusmgrGZYgL1HEgwpMTr+hJQAYQ5CL2MM64BUUuCrMsNcGyull1+3dNmhRM5jXM/xRWP
P01FJ+KEiIk3actt+SmCKNppMHnvp9Kv+YfccaClu1YUL53soo/KxSpMKVHlF9C/1mcOmwg85IQD
HTefQCRjwcRDNOblbzFxmmbepJoTfsjywBbmHRBY1aOS1eAjWZqnOnU5txehnAdyqqsFCOqAY2mk
rQphWFKNPLTHFWmAPEJMu5U45xzcp6YcIfPK6ydTPMsz8Pe3VrVIc3x0YoLvoOXK4rkGvB4tGopT
CvUa6LGmZY5C250Sg76xS0gOlfMg41NiOrpD31eKP0EUl0xp7PmIujlOrcZlaJ+HedY7JPcdFphH
UUrzdJ+EM6pI6ToXNUSnUR1JwnI+KGHu/DBePky+cpdSc7JcD9I0/Tc7kxyHRT0M8spbbA0WJOEl
E2NSgVLzMBPGdCpUV3dJEDPPe2DdUtwOrOAklUMbn1Y+e/nJNjP0v43KZfmhlnDPe8h5GfjIUek4
p66U8pHEPhyYhHX1XWhHBgMSnZvldsal+sS6qbtecj9wKe5OUBkKcxykA65k6qEJAv6V1lqXmYqR
mSQmLMUzg7voFVrhLWSs3NgjyxzL+RU1mgYZtAeiK642lRmuvT6O0Jjtp+UjMdN0yr1+ZYkWeXXX
jqb+rmkcdw3qEBTRIl/0Wl/XIy5812PPRZW4lbo5XdSMe37YaA/iUCHe2QWv9GiLBDI6Zf4ch7Ll
117llVe6VXpK+0DN3pWfO9diNuPhDSaCSiahG4o4oWuwdBcBRKY+Oz7PY4o8Lr8v/cm/CXLx6FwB
8CgE7/icIWyut5aVrX+j0eR+A5E+foQQhPi8cFwurpqC6vyyp5qEFySIFncBm5d+SIZuKp9C0BMf
gyEvuqTP4+UzaIvxJ7+Zmis1sOZAmvG4FKi1hM23iWFLJIG10yf0D4IE6Bhka+jWI3Iacidxv7xn
qH/DO8sCInAYkT69FnSdTx3OzkdwaKx3qqMZJVId5dNjIPz1arRxWCZLLvSVbC++teuUDAuczuaA
TFl8MQhIS6TRuRJc0Eo++1oWnyjH4ip52QC7FITuAt6RoOX1gC+26VArvIoKNkR3i9T+XSTX5UuO
It+HOszt/dKKgV6Khr4KsiTL1H8P5fiyak1RWB6kvKrCFZpnHJDO67ArihNejJe0FiYrwNFM9ZIN
tp/qBNMffsi9dR6zCMlznzpPl8AKocb2na0QmMNuYKhBw8lRPAlcmu9L4fi9x6ra4tRZpE0oli32
qV30Y0WmeTyuLQvUoSgX1F1HEnSf4eJCfJzcjKE6X3uPVHjDiTIywNoln5pvQbgub3wZW4IC5BJ2
OBJq/r2BEtrvQThW+NaoG1WaI+7mqHugNI9KZOE/+xIFalDsJve585vaT6aGQcxA9/2QZ0bEVZ/4
MsxnJIfLfOPmuazSEPX5F6Bg2AwlHq+RuJTa6TeUCNvmOEYdf8PG8i+jaL1rPFbfiYqqW7b2o0qi
lrn7LhLyFuE6/qpqmJH/BHXxg2bTVhoAus6DbcMSsPh49E/gri4pY2KfDk68FQfQBKUNXzVAjGCJ
eyPSLe17n/e1gjcYU1m2ZTdW5+YhrS6rEeGI+tM+q5t4S/vuxqA0FqbBh3k+r58WzuHl6rx90Pgt
75sysxQ5jtEDtDYpvywjsl75Fp3QfbjHLfEbaPUKBW9AKqcpeiL5jS+qT7smfUv6XpYKpZZiBeoq
sMkqowcv8vetxC3jG80lED4arBUp86/tVH+mPf8ZsO+vV3m09YlwTaxzVmDsUOYfLV/TKt5nwRdt
Cd+lLXVYzejWFl7zW1ijjyXHXczSaEv4ZoivDMoAEDRr4OQQThFDE/Rtz4uMtnxvNnSFwK0QpOza
f1vRYBEdnXc1sAHceg9GQOsIhJjuTM+Mva8wiRsyKnWwC4QGCaD3g+NmM9csBEET6jdVVuEC/YoW
WrcLkRAJ9n50FiwoINrzInQ0v6EoVbRs3Tu4/37wAlF8qpUBGNPZu2ipUr+1u+Rjoq1RBLQiUXiP
QJ4KhvkVpUU4qBcf962UDZyXD+iVeWDzHPJ+YQ+lKoJkWqXbFVCiLe0bbdFIrEUBlr2HVs7Ueae4
KvYpMEVb3nc4ESIi0kK4i6E2i94FoAu4V++aly3ve5RzHq+Q7wL0TryOHXpSKNDtHHsD261nKPOj
0g14Se9f6tgddEN3nT3Rlvc9RmuXxxyPjVrucWqq34QyX/bNyGZr9pDPjMKzsF7M3JpOTC2XpbVr
tm/0zdbkC4AFMoe8Y+WEhWF4n1GYUvzkxIyxBf+MO4m2tO8QdRxI9oILoyeH3FGyHEaqPZkBu2At
+sIoa1WqvawjOv/bQuu/vs3/S76Zh/8Z3f7rv/Hnb6ZFzQDeTJs//uvF1Pj3v8/f838/8/47/nXx
Zu6+1G92+6F334Nx//1zsy/Dl3d/gOUuULKPaAYvT28WLoh/jI8nPH/y//eL/3j7Y5SXpX379Zdv
xjXDeTRZmuaXf3/p9Puvv9BzxP+v/xz/3188/wK//vLwRX9xf/r82xc74FtZ8E/AEjkY8GFACT3z
wKa3//kK/Sf1Ce5ccRzi6DsrkzfAdRe//sL/SQSMRgXnAqUBtPZ/+Yc1uOL9+ov/TyEEggqngGjz
EB/45f881rsX8/9e1D8aVz8Y3Hssxn23OP43c2fWJCmOZeFfRJsECKFXwPE1PCMiY8t8wSI3QGxC
CBD8+jke1WNT4VmWYfU21tZlVdadBQ5Cuss53wWkg6Is7fKAucIPmXctPpzcHp36ji8nUTY40yTH
KCE/XCJLS2gJ1GIihZmOfuk1m789n//eyN8vfDkw/29VXi7McGmfMhEy/MzrCxOVL6KCGOMESQnk
0JA0xJ7jtjsKFWH850u9j5D+eynh4xnjaL1Irt+fUVPdF8s4t/rUIZ+MgfgIUsuCD0mKl0Pj6he5
HmFBwJiLOZzX8XWZD/kIb/V4CgOENgTO33QgrH7kSzAdMM9vBr8RCSXgvDaE0kH2aKoFqOfGuOn5
tUR3ZjP7SCkxS7nXW2d1MxMHtAOa0V25+0lZ3fEInf7yhxLVGettHKPWLMsjnZbhuZr6+cdUFs4X
7ng16qy9YDAzyuk8adBqIBErlnvZuO6jP879F5NTfswL+41BtXGn2xbzKSc75si5Sd9GmdfYr2Kl
0MT/63fheQH3QpSoAh/1kffvwqVD49KZQGc08zEVaGEn2Qi51Z+vcjlLrl6Fh68Hywv/9cFre3+V
QEJxNczhcGJrgXMs8UaQs6EB8oJs+GDrfsMK/HYtzwXYRngYlHV9+AxjjuorNBGnbCnTfiGxmzeo
T3qpXOJ6/J7LVLkMyo0B5T80z5hOx8lsB+htQjOivnjrjq8Vkfuy737mOB6LOdw24pM3gFfuotol
4qpe4ouCgzVPIWuSsYdubgWq2ztRfTuVB2JiNdxnRELI9tUvn+V0gPWlbmNnzTFciwA4CYeMp+NQ
jqkzyUiuW1qgaRs8o3gku+WuqkwsspNc18jKuyX4mZkn4N6OqARhU0presimJlb03PAFiPDUC/ON
O83421fu1Z9C5e7a8V7Lj1STb96n3x4u81ygWUMMdmdXCfGI5GnqBjqcuqKkW/xjCgYtSWXV/iyr
bkFxjZYnt5AQ2Yi82xZmKh5oVZ3LVpGUZYWTNEUWHDvdzFGTkYiaEe0UTMb1f06U6riW/po0Uwug
C9QFt5mEAMqT69FC+AQ/lufF6CyUcTjTH7ViZl9xNh0x/ZPfBP7QR63T00T3dfvZqwK1r2w54y21
y9ZtVfGB+eVNgf/bsxDAQYW+7+J5XAULlcQgd4yaMCc2hF7Cs7JMsRcth1WtDJAeb/olZovtm9eo
v06N95IPrbtvPYum0yyCeMqCHrUbSaE7HDPoNHwPA9AnEbeo4sSQ9XU7i+Jdwseq2fh+9dHLfFNV
X/8A5roQcboQ+v02xQ/9UlYYTs2pWWY/lgCXwH8hgq1RSH2GcG63sDdURxQvbaTo+Mwhl/jAgfAP
pw76ndimceAQTFy6Wk8zmGCkQhn75IQWu5xw5NGpVrYNWRZ8sAf946VwrLrYfzz86Ks9qPWLvh/W
cTyJHpot6y8UoJmKfCnGqfhgD3rDdF4/We76cG1wygh/26P+JpUn0MoODPDBU62IOTch5umhpOjd
YSTRfMTD8KKqWENkC7o6FZRgRC5kNCnGby67i9rt0zJ2QeoaOZw1BNAfFD/ebADv744jxmGMEMQZ
GE52lW3lvFsxwohCR6QzdzMUwRwxoO9q8DBUGAOfPiY8h9pVGO8l60sv8WaZ7Vg7z2mL5vw2qOd1
5zj1DIXlhIoyW9wP3tXvURD6kTi0eeD5QUiuPcx+lheBu3jq1FnT3Tet7jYFpoodAgiWt3wpqr0c
1uBEPfPvmCaITXwEQFiNl3jBD8X18Is+J9DlFm0LZgoa0nypFAr34b8z9VyuggAPASX+QwPEKFcR
kILSb+qt9I8N0TYlTYlnzz+c8/TbqYsmjsA+TQgiO2zXVx9XgF76CrfJemwgVPeU1rtxJWidohWF
jhn7K635VznGTfldd0P3y1xnEO+Sjk/qZ/vZ6J8/zc2ruv5//r/MNZAH/CnXaF8bpK9/5S1/JSf4
A38lGw7n/6EcB2bgeyA1AkmOt/BXtuGE3n+ILzjBl8g8DgAVtqT/phviP5CnQE9NLksFTaCLUei/
+Qb+fYK7mEOLgE0wEgB89i/yjTev1/9tBvj8BYI+7/KXQLgeluX70OwiVRl8AetND25SCvQj/exy
zGRaV0j83NC6Z6eZzH5aIT2Ns9ZFn0QFwQ0jtTx5DqkSd0SzXBporwn32Ra9x36AuN44iYDgfRsg
5U3ygGG347b94Ax+c0tf3T1wwIgpXcAdL/f//u5p7TAhMgF/nxOEt4gtyqMQjSvjJl9K6JvZlw6B
RISaMuRIvGqLA+wX6MAoyiBG80sGkWuB1ggp01XiIVh/hAoe3anD0CqoZ4Px61B098wN+hdU8KEU
L1vxFWZIgtzMkwjSrRRxbxe77UFCOBaopybZakwCXzJgPW3RncnUlLuuc4YUtcoprcbQTXvoF4+6
aewHFcv3G+flbboeFlKArVMg9r1+HkyTphvrytuEurEPNeRoY7SOPWZKQX0SQV9ZvfQE+oZo1NO3
vy36f0gg31jJ799FQAF+dHEXQcDFtReqrSHZDceBbsYZf1mlEI+mXpekC0ubKpWlNdc1opkGGpJp
eoIarzosVH3/8228r65cngCWM+YrgiuIJ0CvbdVdoUBhs6HZzBNkIg7GKUdkrn85PHzy3QaDHgr9
kYnqfWTxdsmQ+fCs4FAFov/a1DepIhuBgDBQAEO95AbhSwMizhC2H13o97fLQ5zXgDQyRtEhuzo2
WjXlLVsDs/ElQP7RytZum3XMpG3v+onluooGHboHOUn2QSnvKlj860cKbAYubB4uzqyra2d4s7lS
o8HgIAMlv8Ls9BCUyyQccr6piX5QbZZFtgY6iq5PsJN81Cb7px+P0wx1GQziCX57yoOTByDqarOB
COaFZN2r7YMX6WH4Yj+beDY0bdvg4c+L6RITvl/S+IwI9mzEIShXXC9pjJKZSTuWBsTage1LlBTi
oArV45+v8vv6weGMzZwiWRUUe/D7TWy0aNbDNaY3vCqLZBF+iw3LDFFb+R9BYf7hNeJaAaIbgvwY
layr2A9C97nqB6bxGv0jNGqPPWU/naKVcUmIgkRAb3qC2XMQLyWuGZ7//EvfPoX3DzSEIhA1Hxxv
OAuv4VGDv4YcK0xvjOf+0FV3IlZDw2O+evm4o5jx0imM0yltkMiCfyaO+DpLscRsdSE/s2zb5+Dk
jCES9+qj6VL/8Bbe3drVAjdDU0xZjlvjTBzcVtwK33zDq/lgh/6HbRKPAAH4JQuBCuB6+iE0laHF
yAa9kb79zM2wDTvvqfa0hqZt3AyOTAtS3IQz4B9ulcNBbcN/5w++fMu4BWzQAN4jLEGO8n7BlRL+
TOh0sQjCvoOsVIlkVt5HIzveh5//exWEFYSiqIoF9/4qpJN1M5MJV5H8MV/4g6kvdh/o+KHv+/O6
+n3TD3H2i9DHVSF9ut70pY9ZAz0b9cZbld6tOX8puwV6OWghtxMzKLyFUPr/+Zr/9PO8S2RH2aVy
dt0AF5rSwMpBb3w1PuRCQEJR6G/G5weo0378+Vr/9Nm6Hg842GK4kn+Nc+wdKNCzRetNvcg6aZze
xhCCN3G+dDYulJy3ypRTNJvwpcvnmPSoAH1wC5dFcf3pQlePX4uCB1LUq+9jnDOH9KbXYMn5NwJH
/PGijUhhF00w1+DngtdyolSWiS27LeLWe0AinA+e+T9+PP7b/k9wDpDr3imkuZjlUbR6w2z3Am30
PTo2Nws1D4qqJ4R2tzi7IIVmv/wC9Gj7UdfprQp+/RCQF2KTQowFC8HV9glfFXwGQ64BpZ6WjZyc
k6hIt60yWWwMa9PBHzZTVVYp+H5OZAFJcaLCY0XiuM7GGM+P2oXGlc9llPVOtQPcjSS6az8Cgfy+
OJHFQtKLiAQ3SX/Dv2CMRbEyQnFw+Y/l6IUHEHm2PFzmaJ2c+YN0/fetE0fJhfgtQO3i9Hqc2zC7
AYT3Nd0IiAF/VFX5mXmd92tyPgpv30Ap758/PnJcDHxx5jJ6zSKREtI+W/lkQzHSxanVywogQby0
w63NEVeWGdQ5uV7aFLTTg81dkTBB5p2CNHckEAW23IOBobDwCFT8qwlC2HlmP48U9FU7wxBM0KK4
0zA3RH7dhBFzrU6UWZLJG/2YE/s9Nx/NTbt+Vxz1NyRgeFVvkfv1bjyPbRGoooeNAgkUxtY14Z2F
AxnGJz9Lyrn9aF++Dmr+uh4mtCDzRCJ5XQiDZ1dOBIbXjUZ0fuwkYXdDngXJn/eL6y35chWU+8MQ
OA73ErO+3/1rv6RNSZp142ZQA6+q+AZV9Ffjq9MAM5Qwa/PBBa/jQ1wQKHEXvQxKPCQglxv6W83N
qrlAZ6taNm7O8xeFKWMbiPBfXU2/07rSUTOB9So7/yO9z1U5jbHLhRETe5cgET2H62IVk6GRkJHa
Td23OlI4hdzOe8jgcouqefAO7qQ2ksnHcP1VBOHnlpSfUDQ/ZYiA1q55cWEniCZRfNTZuf4ocVtI
FLBHcdiy/eB6FLKFyWpo8S1sRD+EMN7k/l5luYDffvkIUHcFenh7BCHKiZcESKCRxK+KCNXijOA1
QZtsWF7HGpIFWOVVggLpCoNFW23QMCNJsNJXNmfpAutBjMwP7onOT7E8oDSdyw/S0X9YDiFz+eV2
QsRZ1/3MEWhYXKuyGzkEBvr5uoH5d1AbxtdXmGhf5JiXMKDURfrndf/bUc3JW08ZKQq24EvS8H4d
omaD/dzKGQDj6lcdrNAKC95UTSIsjABuKNfT3I7dMQDfL52AauBAXvTmg4jhjdn7953ychtwnvnU
YwQb5vUrGeveA2femTAJe/Z+oCH2pZrKTzNxxy2Upj+reQweJsQ2F2yuyNErUsuurtF8cUVx54R6
X9U8PI1ThS6E5rBN8jxv0WDp9LH3rU59Z+3uuKOLT2p12L7yV7oXLVxKHanbLwyYu10Hn+tXo1Z3
C1Ou2I4wKaLu0PZpz6Fnh1g9auAqxkSxqTl36Db0IBTE7tI3UBKjU2J9+a1Ffe2ARpSHzj619zCA
4CZHPxHS7VI4I5/62bP3UHq3UQhvC9wkAzv3HZNROdXdp2YAtLMQDd8UPZUJgtE6S/IZZt+66v2z
CSWqIgFaw0c70+qx4p1kW8Vhu/kocLm89fevA28C4RNyHpT8ftsknKVfJBvFvIGN/oHl/iMe6jeY
gL6C6QBB8pwjxxl2Pfc2+eJ8UBL5/YDBqexDo4DrQttwzRtdexn6Va2nzQxM2I+w7rNHl2btrlnJ
EwNQ44Ng/I3YdfVbAx6SAMwVghbIdYbTlGsbwl42bTCgNnsaqXKjpoR1u+Ek+15ObgC7ru2d2K0d
ex/M2fxcQ3H9UNQaLXDeBb8mOWEhSuscTTMAeQvRNhwEuu9KzKO67GYVWew9KBhuLNq+jA2snfcE
Mx+3CpZcjDwYy+2fv+rfdxMfHy5aR+j3QRdyzWuu2bIIPc/4msBBgFZXl7dalCE6rRZrJyiyfTjZ
HCoCXrsfLR28ot8XD4oeOL1wB8LDof1+SyloZvIsQxkiA6KgTCvZVhFlYbN3u9AUGKwRqC8YST0E
8FlZvteqZDDuNU7zKUP384eF8/45b2Ern6F/3bcDs7crxEeoIFWjf5SAALyEAfw+rpp+1aOlIMaE
wxEQivqMTisypz5rmQ/XTSh2ZmwgggdcsLu1PfvSUnomvKY7jJf2jzB4aXhum8dVNK9e2+b47ky3
9+Djfda84V+XTsBN1XX1DTgvdl9nmu8Uc/tbA+5ljIhF3E+Lr87zBVESZ0AUNRuFad57oNb0rgCk
56EjvOuS6UJGw3m7a9Fn+1IYQrcyC1p4mEb4slvVT1GJY+alaLr5EXUbsan8ytUYf9uVseplDphq
h/rCRnkED6JpdHcqh3r4ZJ0F/5x1U3fMJNr6EaYurK9ONTqviLPpwzB77JXZfgRgQFQ4tengNhtp
qPpiayGTtZ/tXSXHOgWOeN0T45SfYHZb7uiUdfEE+kbkDC4sE0ai81u4nL8W7ngB9nkTEXkUMswY
U63pvGTo2/6sc1ST06pvs7hYpL1hsMcnrCB5n0oF82GcOY4bbJfM4FkE8/AA948GYjMn6ss61Sod
+gZTES5cizMtqboZRri2Kl22X0Ovh32iKCAo6HKeiDwARQWmKqh/uJEb3VWVjBTKul8Qy7CLa66c
0c5mcgf+AN+0YQ6Ig9f1h6WScueWffUDYKXxFgCgAEoA0UQrnYtz3Vh5WHy33HJZwkrRrjIOifTi
gTRYaosnN4WiNwWQriOscFWRmEkEmMI5hM4BHjr205pFDQgkCMAQKzLefBMalLm2JVtCPw5c3W/N
lIEoAthFhxpSMKFXAaUVWubKq+G2K8Kw3xFhxUZWhRPnciq3GCns7cOmL7cgWYxnsgTloZB5uKv1
sN4Txy1gGp0EbHT5XKOrD6b6HexHTrwyJU6VBzvqKsvPVFb01DPVom2uyZMWXnuESpYBS7Bk6aAJ
bTakbMeD1VWf9G0gwJQTU2p1yL+WY9Dv1ta3fYzBKkVsq6V5Lsd2xfHaLjeZA7+V6zrAoJNGuAeQ
RPq4XPmGLuGYrDZw8JHR8l66Vh38jounZYI1W2fM3msH8UW0dmF/o5c6S7upjtW0cDwRQ8+YSt7H
K+phN4ARbWw/zIcOVsBz14GQA+sPTWCgLLdD2YwmgugyDCJY3JyDWeb+zAKpP+Mz+TJy7SVBqOrE
QU6xNdrle2FABYHrzNmtzJTJyhz+UFaGg52TiRdLpb23wDR9V7AIYbuaQ8hxeH1fob58MxJlEuDr
w/PS1MEN59l0o8eVf3NxCnwXrYNXlzUS0ABQxN/e6TxgDEUNu+Y5Ky1UVUjVuiOFkdDuuKmqZGg0
Ur+lnMwNTMPoVpUww0KRMiFoaDF3nAauiMuS9Ef4/pZPDpQWAkqf2xEQmXv4l8sjKL1dOqGwn7oc
6ATHDR0IOCHfsISFxx7Z8KFq5OscWMzvMZl0YuIYb4cJ5HcBdOlnX2mxcctA3pZIUW/bvAKuBbVG
aIRdeEY/mW71bmbDQaZoaYdgUVZMwHBMq7KBycy7CUo2DRF67o9Qt2yCbl0/l7OkZy6xfnEJjbop
zKmBrIiXaK2hkXk7BY1p0e6axilDQlKCdbbJcNZ+qTn+bDuE6os7ankcvAJDE2zbwm8+d0ePq3Lb
hLPYNG1DS6DQMAAlnvEgXjowu3J42ab2zLoRtvVsOvT1sFdFCAM0eL9pq1h/gMZQncuqBt1MwtkI
yE1/P4bh+nXVQ/kcLP5y14riczt3zs8A1FvsPSXkMmqkZxjRwfmCzSaWyzre8mwo6N7J6bjcqLaE
f08NkgJAJRX/pCTgYbt1auGn5FId1qZy0wBwBZzOaI49Tnyy5cbCdOom7ZhPdte2Or8ra9+KlBsx
JnjCM8YKj4A7JqjSSpuEnnKiuYc8cDsGOU8hOcjRDUR71wKCM617tVKVZuAQ3CnMJAGqog9APZL6
sbZwdBZaB5/A2up+SurY57oQDi49THM6UZs9ew4UKFEB0Fk6D1P3IlEd5zDwOgHEDZYt6SB0VURz
YcTRcPJjHTu+gTQtBRwLBsip7yugw4DpkVY+C9LW2zLDQF64nSDVwCkz36I4Pn0FW6WCfq0pHzpl
87RpPVbFws6uSTGkeSixizvrFweklD7xKxOCRQAP+I7BgHeTkXo/C6++Q3+0+7W2HoDHjLc0wvOa
HwPrLbfKmVAVyWcbtz6DctmVyjvQAvxTOFDH4wQvP0TMW/AA5o1FevI6C8A4JubZxywTak0tdYpz
1vneT0LKb4pP/FNumP7hqBpx4ggOzqMFNBTOUH+xt4paRDWVCvnjurroHnaMnJWS1V4AzIbCo7EP
yIN4NMCrecSRWn+BxkHAeIrBbsBbNdjMmlh3+WdSTUfkO4DEWIfGYsiPtZZ3AQPdR0y9ODkWH+uU
E2+PqmMIki5sg92WGgdtbgU0isMsZiCT2t0SOpukQAfyq5VrUz7xYf2ygB5FUhzSbY4U5xJcYNjh
thw6fJ1FIQ6LdQ85wv5dYzWmLATIebYaDvYaAMAs4phA30aF2+OU8wYPW7DvaRztvEUfAc8ktLfg
mEAh+BYFiTEvtlOh2L6bAIQD66XpIdMtDyHu8QbhynCLjbSOuOFP4LQgjtG1OAZeAE6PnO5msAVS
HN3yaM16JPBsJwbOwAeJaJoBDrLlI0Jqp55oOhX1bpxNgw0UwlOkeUM0uvy5zZrNXKA3NYINgAPZ
/ZVhTe0YawFHJFDPA9i0AdUwSFXRlBHGpoLR1s0vAbzQu/oyVNbOChdkVfGEJ1R9a/qijaqW8LQK
eX7uRY/oOhT7ik3AKjXu8MmAyrQfL0Uj3Rf2OQia8jDUOXYgnS1PhNTm2IGTYrqm28w1LPV0Jl0y
DhCV5RY2T27Dag/78xaEjSn2APHbQF5XKrskfi4f8DFDiJyv5wo8sPjCTdgMMKKYALAa0Mb8uzCj
wPszS7q9XcoxBbOj/VTNarl1VzU0qdaqOC8UOyhDw/BOywIsuICS87rITzjbRijoMEt7VyyINxqN
cHQO4DAoedDEAhvdHbMjeql1w04YStTfAychTiFtvmdTuxzrGgWsJBiD8GQv/wPRINDFINOAItjl
FLYw34+KEoIlYBf0DjnQGPGpt4cC6HXUw/LxEf+e44Sv6zCh23ap2lPzmjevCy9ZSkw1Jx1W7WGs
FkRkXlZse7/2ESdn8uSOLMCOpfAO86wHJ7Q5W9bSswOdXSQRYzgjZOLZkAF6MQiI+KBsxx+fv3uB
A5YJ3MXnIvPWhCEY3AMW6T06WdfDA50v91NJy71nKnKbj1m/nVyCJAdzIJwgoTDbwu4PdAa2T7qc
+Oo22177y2MwKwCyRCfvfRlA1tHDhB/zye1kRLqW3Xh5W4Eh2XC/jjoHq35F4hZh1ml/RI+k1JFY
Fg9kx9LHxzPC2bnEtCVVKoqp2OTekFfxLARLJBhGP6GDV3PSBOBewYuYAaHi9Ca4XYBIxNIJdfdV
8jr/PDmV2htpbZfm2RzmCUoW092gkOfGErDEc2+y+Tx1rk1711GY4ARdt4gB22gexlo6p9rzGY77
NUAAAK4IakaoYUJfk4z+qqKM4dWTxrf3gN6xVzs1vxzZMz9FJQuMFUt04paEY35AOKsBqpRF1dvZ
Z+EJpSjnkMNJntKqlfdlHYwR7TFnvWiC9rmZHHOBnwHgeTnzadEifKlLPNRVL9h4De/CZHIRCUI6
jiRsUDmmN7UGIfZa7gaQjVDJZWpja6c/2wbS1QshZzHERijEhFvphGWMUX73i1mXTbP0KoU7Oszi
ARCZzVx6fDcVudkES62+L1heCck5S7PQ4SlD1IjevgGgDvnn4tyyJh+2yBGgCryIaYyv6aZam2WK
aNaR1852QRLoENpoaRQ6Y0UYK9S5IyQ4YTqsLeZ9lVAqAY+TDDNDUOfZIiEym19Jleu0dvFywIM6
9GI5o7VHn1bl/OCtzJ+m2Su/TYaQdB3z5vvoNJB3gIdVxb5p7+d6zA8D64oThmZjb/cZSQq1eBHz
Z7B2wE2jn4WflzaGMDhanMstDQEKPVN9CsFZVKD36TYexZTF2pl6kDzc7QzwSWSMcna9qnrMWuLj
gaB6vbVMZAcK2Ms2d4xKaJuRJA8VPlaNjpObtwDtYLOKLPR+cekM4gYF+tWNi1VDJ4Ki644ZYYFG
c0qOfkiH8cpR1efmwV3WoIiCjs5zhPEX/aaa661GSeRGEFRotccONJgNqAQa4W0OkShS4c7fY8iD
hplpCcCR86ZnzA+e90o5vQvTfI3122LoIips7dFpBM47DWhN8bAyvzg4hHYkwshhdQYdH+0bhfM0
mkKN6K71kAjIh3wus31GSZ60KEmgArF8zocyOCxTrpMyFPlyqSGP+8yjU9qCUA2aLlgIFcGWJOoO
Ln5CViAjEFJvURmABRWx+0bKuYL4POSZwljSEWeUHCg/6cqcR4t0EcdOPAlv+p6jUx8jgv4i3MGe
lzpAMQqCvdsco8ZjVEb8qAvqi5I7OwE+UiaBGWbgpaXYeE63X1eNI9t3XqyW+yEofrYgX8Szf0ni
5s5NDEjAG7sGAwimk9hqo/bwkBQxBjGtD9DAg+hXyDU2lpJ9TjEpiKB5hVwlHqZqSro571EGWVZ8
sUJuFEAxaUfWFPX9HD3Hy4kgS7XFOKD5FEoUGF1MGY+zMAODKVseFg2KD+FVtSFOwG+oB+IKK9XJ
a6tyU5VYCqygyyZcCFonpb1poQ/HDljfAy1qwCFpAMpTBvGu3boBecRLeDW5fMKDelpYtZt9vV1s
cJzHpr/pcSKD7a1z1SclUCwZFHOeQIiyLjDFjHxpgZ9y7C0IRsOBugiC1lVGHDvlHPU+czAFzKuX
23DV9s4ve7Bx1dQ69z6r+qjPpXsGHHT6WYqAxYS2zyt6lF3kV8MMPTuKJ2Jw7GbxTR5noFxjDJXw
v+N7EpG8bPsLFssxgEgd1ioUi2KYM7ZtKwx0e8FtVkOjr0Fcep6o9xCuLjiIAOyeGUR9EVRez2Xj
lgkHGRF6L7oeW5gP4FufxK4EeiwuBeCSoMgMiIS8Oa6BK4tdAFm+usP6CB4aUklk7ThFJQoti/yB
4gQgYKJ8dK0DNw4rABSpzY8xkyl2Oyw5H8k1ypvuLXMn4AJA4rwBmzG888IxPJcF7RLQG+UO2rjm
nDt0XyFLhuEIRN+oxVBYnA91+ZQtS4fju2JnUxj3plZ5fSbg+iSmz1MC5C1YuXnstYgdMuqym8Dq
Bh/XHOwCJv0XTq3d0XGIwR7CvxyhAdR9xn4Ts6PuO2nRNQiQumQrXQ8oM6N/EGCKVswsV2kw9sPO
d93m7PQyuzFFLb7xTlMXwspOAHlbOKim1RAU6DjvWwcnRUGC8tGgyAPYa2gz9ztbLxz0mgbqQmEB
gQ0UDgTEeZ4niozFK0dN5Njjm7jjeAfHfO7bY0u8JUzClQ8/RbAUuFwh0ZZYjNm1csk/ca7mM8OZ
/MNK6XxW2qt+ZapZTrbO1Zeh8ap7Y8hEI05Q0eI9GvbLzOjWZDDOTtXgJhWKNeBYFlg8Xc4ST/ch
PkVXv8DrvTzQttRbwDunx2H1uzu8XUNiM5bFLgMWeZtLIk9c5/UGrXp1bDuZ1RvkOzZC6ANjKC9B
Hu2NH4/Mzjr2im5NXFz6xoBogA6axsTZ3taoO0pItwY/TBcdSMgCJ3MWFTz9+bQUt2PmNJ8bPemd
hkNqTsIqR7u0l26OFgTyI3tf0tZmaS8oCu0V1ew1X8GsjqCoBEKmsXhNIA/Do+EabC9uyOtvQuOc
WvkMSpdlgBz38ObGvdcosOka/6ldvPzZQWjDu0Vswqrv3AjFOScJ+x4e2MXimGhWMI6U4d5TOXgo
o3Gbf8Yef4+KXkx8pMRo+SM0+Vyh+ohAjaV90G+tpyUEx+EeDLkgCkMdcVpgwCzFMgEC/CuY5Tig
OsvRhHB+eRVUZaRQqHADhbWuIyaBucuuQLMhtvA0JU6Yo+gb4pvrK/NUhv0en+74Hb6cIdL1PCRd
AWg7gRRYdT0qgpmDwkBRskOFnx7xhbGThjlvW3DRbVZbm6SeKrMvUMUGaqjLfpIMR7TBaKTUXxn7
uViwxdhovWREoBdgIgQYsGI6lm2nThcB6B71eid2cmAKNUA1A+jAgIUXoq3jAn/u4GGMVIdHh0of
SrDD5xEQmgjlq+lG5dgoAL+kD9U4ig0ZvWCzTAxUGdqCdEeHsM4QnZEL7b4PsJhseNejrHV6S7iX
op0f86KlJw+QoMQfpInI0oEXK2uGY3cOj+UQHFw/rMEQdtMlBA416qFt37oA1X6mPm22k7+ARyQR
FUYQQMv/oe48liQ3snT9KvMADRocGluI0BGp5QaWpaC1dDz9fEFy7q0q9hSby2ma9YJVTGQgAPfj
v9wSTuzujHlcQk0fmrcM4+RHlaX5ayeG/hlc7Zr2l0rSoTMtqclsWvovESzBkVBEfb8owMSSieeE
F7u5deM821YyvpVOlQV6JZPnX3M9v/tffuSvrhIyPoJlW3D7P4uMZsioPFG1NhQGaexK37LfCfep
ysGkiW2sItE8mPxWT3AuX9meGFpIebSR6umF+WFdx+k5dqyt3XLUL9TiSRCujwWQIPCcSGfwNdP9
m9/53zDwJus8QhLdgvCF8P6RIjJAmMjgzVFv1pnxJNPF9ZNFTzgEUDlQGAi1+uuKo431l0TnReoh
DY6kHBlnehSJWdEQfTIcdftf38u/8mYmxji+JQf3tCZ+LmzR1aqNVztuQw3IG/ftHXzUXcQB06va
xCBrPY+8lt6zvxMkXRmxn75CBC54JK4spIUM4sfbYZsEWDtD2oZrLYqDW0etJ61lyoIosR+bTP9A
nv4k0RP7TpdNHBEY1PFH597QOtVtsTYFqkXzA+ghP0NEOpeZfPu93Uo9WBXYtnLVauSz6pWk6gRk
wiKWALLjW4f41gPRtpnUGpYBNdY+Ex1yifCEe6IRIZHe7rZcke2Z0POEjFflZ4UEzsAuclqy3TJn
X1hrjt2W9QgcQ7bVtE5vXS7WoIvKcatkeALRExGon5ZvDtaD2JsyYX1eeXc8Xr36aKyx/PrrL/Iv
yjvbRHWNG8XFL2/9VbnrSvoZF2I3w0YxZTB3cuuqrnsBic9J+LVAg1rLTh5HR0lZbvIvqbBUrJsm
3Wa//k3+Il9CWKFh40PkczXL/xy4MfEnTTqqdThI3bqzIloKyFiZb3+/yj9yM/0HiQn/meHp/1Ku
wtUv/SuvU/cRjx/yB7fT9T/50+1kGr+hvyUQAUesgCa/iqX+dDtZGp4mqHNygPgTvBm8s3+6nRTh
/qah1BF47v78w/9nd1I0+zdcJSwg/I//t9BX/QO/E7/adwsDZ28OPpqrI9jiOb4+0T8uDDKvHY2u
kpxRrXioBNHall7CmEQQoN/dmNs/Fpv/PVDhf650NcJcVd7EHfx4JWPKLaGQ6HHtNpCXZlTN23nN
CeZZ+n8m9frjUjp6O3xiZFroP6sTCFMeB23gQ6mJuE0KMqEVYd4Djf5N8s+PQpI/r3MVsVyF4xiu
rq/mdxI7QLG2r8mrD3OYBOJrKeD0Ki0R8P5orM0szl9+fQ+v9+j/L+N/XhCzANJn02UF+mkZnzJK
TgwGhdCsuuLGrZ33bM66M846Y5PDr3BG7fu/2TtwHf+4xHBZNKbo1V0HEZWD0venhyQq+1ZxYcZC
gwXoVplk8bVqZBSmGMh2epI4D4S2zxeZS0rxyLbbpcIpDksz2ReGchM/t14EJiWiL0zS2L7ibr7i
rtbtmsRg+1RknkjA6PauqjQ7EVv2A4KX1asB8b2+74vIX0s3pa+kboZjMxXOwVrq/K3QzDK0NUK1
AKWruve7HL4UUVNENm6xiNdopSeWo4v9NhF+vk10ZaAAYe6VG4ez2udIjYx3g68OK9wVmig7CC5v
GAfQ1agcPmiy+pLkBPGqun2Zejs7pmzbPgCUK4JVRxIACmjDN5jCb0t9OVITVOxIyAVBGlLlRdDG
fjHtdg4FlsGNxWEv9ZfeXp4r2+y3BD+mYOaO5hWNle6Nzh12plp+qEi6d1E7Q520VCM/q2BQH2Sh
iodmiK/2rSUfRqRi8jOOBgKAVWLrN6s5sxUakRN7RTlNgUJzcEK9V8MNLrRsvKH3krnN4lT0acCi
QMOy1Z6SwqwJJEYKHOSUwbwShJ/fCxRyjzYShL2DRivQlCsi01XaJ2vVFT9L6WpASIkNeo0oGSE+
2wmUlCacbnaIk7Ck4kUJ07aiN6PiOXVkkipBRP/JgtrYTWUR7buUngptbck/79z+kMR6fpMVXYzq
pY32wh5WMEz+5W4sVcipjHxUROHS3OTUUVicS5bITwttOjRTPzzI0mwtFCvVLLwemPswkMT+FmMs
gowhNJX0VDCpFfZygwBPPyBHqz60uO9oVBoy7fMUCYR4edmPuzliSPKIMr/SiJ2zEzQkZAxkqEZJ
KRaBUdbTVq3TG9Lp195v1/HLwBJwKCG7W0pKOPt7ut6J+0HF7zuqan/Motja03HQvYLx6Zu0X1vq
ggj0mxj5ZkI3NAwMFEW0r601xXtrynQv1UDeR1dJbJJBkH4VtD14EzqyQOfEsXMXYT4P81TfavRO
hAn4/jUeIXpxBqQkyGetVwrE1INTJvkzyMzq0HlQvEsq5RiHbYpMVufrIGiQGKrUfhW1ReSCNcjH
1C3jeyBr60SOsvsUwSHPyEycbR+r8cEdkuqs8vaRGQsE+aSviXoz6k10EYK6MA/ObnlIItDeHNb3
C+6w5AZmJPNXaedHN13yOxiz/hVa2R4Ib22AhhR+jf4zuf1NEtKVVWa7oaKki5As4OXAXt11mDyZ
dFF93+W9DjIwaW27cxZrKe8mVcuSoB2VVv1SAWQWG32axmhbrQyt28h00tjjNFPX50Ttox0SFTd7
ynMdH2QsC/VLP7l0Jkl1jmUYp8QO+C31b/GZLYX7vcZLzjQrB+N9xW8yBDRM2PamypGABEqUG/PB
ShvyiKzYuSV0c2dnmEW2hWbESETcxpiD1ZVKhiKLX/bDseX4mE61kSPBX3M7REJtnBEC9KVHiHo5
H6763PpAq8j0UhFUO20RWC8f5aSZFqhfb7Z+C+r6eVQzZd2OVa8/z2Pk2hy5k+Fb2fTygRKoRH/M
cCSa1EJZyujbpbYm+05RcgO5YdksxyTTCQdkIijuu5hMW6pGn9Io77Zqw7iPU04BpybDQ+3cQFJS
5HW9HQXj0EWbCT+Y37k0I7X1fIjJD2qjkQeOvPNnHSJp9Mssw2kCBDshxfJkC6bp8zhB8lBPb3uG
Ug/b2NQPXQXnkY+ueoQVZb3gfuyVSfmamfZ0ag2luR2aVADkjmbm1yYdFsosPR7+h5zHq+bkNseC
JG+utxUL5oQhcR/7sb+hZ2UXVSV0uaE46qZs+20Tczy3lzZwqhHBbmSIG82Qz+P1Hq3Jlh0odNru
aJNEQdPEvmzsY7EUz/PcvppgG9slkp/NVnygOPCywdiKbjqBtT05ajKhAai3CCTIFI+LvdV1ple0
KapeSGKIvzn24BrpeoH81EwFHdn6nEteGy+6gnMor4uU1Kc8P7NLbge3+9bXYlvrxo1hNCTgNw91
W9xVOiwibtstYZTb1E7Gd3AMxcPc3QckRuztiYD5vELzM1XRt8SYH9NuuLEFD4mLMkMbL42N0o8S
oJeOGiOCdGQNJ4W5MO77O6fhOZpWnDftMSlaMEAiwNcs+YxWxG9G6cXu17GRcE6mGyRr8VwDbnqF
ObFkErDPCR6gKCKHpq1Oprm8pfTqwN35U7/4OnDSmouwyErPGIaPbuI3XsUpyeVNaXSHLiGjRpEE
DjfNyt9o0YdR65DZN/AGqH1U6xIDWXoUT5xNw9EeKL4IkZlv22l5LOM59y3E5efWiXbomniONIQb
o9gQl6x7diHfIlNpSFUuDvOMSTh1Cg+hL7B3rWj+PLl1gOrG2I5LWwfxotCMU9F/QujXNkMn5iFm
l55GSnLtgNxotratyVb2MkqjFBQeL8KZoNR0o7uhsPBWpwkYZnLR61OxjpgVoYw305geDFRzQdYm
MIt58ZiajIZqXp2tTom3eVFt6OqiDcU5mn3yUdT5F3rF2vvEiENpJ9IDHD5klOZMBPfHqZU+uKVz
lG2s32QIikj+UcDWJ56HKKtCFFkBWK2KokehuWxxXmQkvxpNzYBiAtiNNSIzmYyFv/ZwwNYg7DsN
udAlVTOE50VNcYDaISgpB8xaynhHaLO7d2vzFR8mt6yXR3KWow1FYPuWOsRt3AzD/QQsuLl2LmxK
Jdq5qzZ/aMqSnFt7tQ+jnG+jtNpJoth9o9PWc448viV6kqqTdd/F/YJTW3nX2etB0WHiSkecp9W6
q5Y533VaTHGDkWVvuer4idJc0BEhY+WE5M8d/qSx17Yymu+pqs4DEOTXwbV6LJXJq7S44swF/MVZ
7vopfYbLuy8d44hbD0JZo7ktdqNtM2vaRdjKebZpyUosep7qIXlYpHoR+rQHu71zdXkY0/40iY7s
H7pCl8AFGNy2tXOmFmkNHbV8L4gVsIxuVy/zTd1ifpMjqefm8thI8Q2wdmfr7X2bRM9FYd2TAnSJ
8+5kF8lt7o7TZlrHUMhVBSAbdfLxl88WNU5SKqGRO6gIu10/Z9u1NU4KryttY3JTA8bUSXyh3zKj
Jyq91JP4pKMSWNF7T0MGTSRZgoTivAujvY+lKH3TsG+yvAhBqTYImm+6ngI91S4DkazKyVKrx2FV
P1WAFV5VTEGiLGlQF7XCIzsnh16nv6fjg8cO/k5a4yTSHUw+yTxS5Ml9YV9aT+0iTmvGu953HWth
reA+SE393m6Hi+APPccYBbVRCkHoBNGj16ZrZGgQKkMQPCm92Fe100CS0mNUqpPcu7Oh+cRyfkFH
+VznDb21irH4IleQTRoEacWjdch0KjrKpH8qauOhSkaF7HmyxLS5Kr1eo6sIypZiTLNrV9/EKOPF
mrZSyJCl3kgH0RTXEXR9cx6tWTmksxKuvNo8Ku4r/UDvC20udp+tD4DZjtfoHdwMyl+I+7XdNLMr
NsNUvJjDJPmR85ssxbks2G9sS3BvaZnwFa0XO2Pt62BY+uyLNiHjHIqt7JWj7OoPREEyXLTohmUq
NNBXeEVcDJvGyl2vtcS6oaEm3nROQzFEPD0AGbO5NNaez89HsaoL5OZXlJ9HRwVNnKxF4nrVU9rG
IhcaPE+O0HzMb1SQeWbZK96gFf0xmnpjUw+Lsl+LsceEKepqh3Sy2tYrKXVBRaQXMyvMqmj1kYIv
+bVcxybIiwnIUqczSlZNFWpFi+Q4Gs0q0K4tBqJXl2eydpYDnJ75OQajfszd7tL3iEsG2ZUPKxUB
HoIC+mGSSDuV+cBBRB2s8ZlOLxyhmM/R+Pbzp6rTHLjakvTBUq+dhxR/JzVcnPmu7yJPHTyXD8ZS
fxVLsp4UtP7PU2y632yKzbfDTFmWZ5VZg2Yrpxooycnmd3p39ZEbJPeJo1moA4tl1xn6eQWI3cz0
Rl0KqaVfyY63B6DF3npXLFfxR0Mx2R4Yq338B/ng9a1LnWOyIAXvVblPR9Hiplw0Z7uSvYBCWxBW
laCYPaDHT31aetqgSoeV/ghr2lizuVzw/A8Pw9CbN7qdl+cud98QwFZ+OqjG16gQIvIwOnC8sWIL
KpZntHaH+tSxCm6Noc5PTZdbDzg8YX/0EQazgompYco2UdvRSae00o9Uc7qpUsNCDt2vER09I4co
JORna57sY58KUlEyaOi7xiUbMBe14utRyus0teNLCj14rBQh7gAHoLXcRM/PGkK/RyXOGX8jVZ1b
RJNRvuGJtT8b8D5hwwb6svAUfrNtDIBTNmufFpSUJzVHfjBasjkmZZfmXmdmzBZullA40cYzLLrJ
u3/I5zneavFk71ojGs5mNBRhkVLe07d0TaruAFSeIJlbFv0Geq59mFdNCajtYTyjGTUxVzT9k/Nl
6kQUUrlqH/rV5YteKE5OVAweRwSe431nlldUw86WdttnGm1FVKKI9JAasTLHvGAJU5N2W6g8txLB
kYaR6VuFFM6pQ4xNinlrJ5qU41k12lTMQYu9LQvsEmkM1X/SIrUgbHEDEORHe0qJLsguahAvRZx7
OmaMW9IzxMtglNLwTAq38JQYdXxfGvIkTIPFtZz7vZrEcIpaWufbQWudl0qadPisUKBUs5YlS0wd
Wvz2DKJUXVa0yGyEKNpT42hJaKVOHzjLpIa1bMfQdAoZiraMtmNpmYiPrHk3jSrjyTqFnS6pT050
pBTUI+RlZQPBwPg4Dl3A4ITOSReG4xljdNvOTEtIAMkUkO6yrdn4CXjPtM6bbb6uvJm2fNTlkBtO
Q8d19CCnBe1CPDt7Yijx5QwtHpE5Pmf98mY46MqIAkULRNHZpA9KOCmJfkiaaGtQB+rkHHI0XaVq
o5yxqcTTia4eKMVVmJtl6ZJwasbxMORpd24GZ96OxVocE2kUhzRrCb2ROsFtrvV54X3exqqpBWgF
q02N+Ova8y3DujIeI40hWNJ8MyIj4EShxcRWLm7i2wMJjbQnOb5pKtOZeujfRc8djT0kLxPbSGtW
tS7KZSxDa3bEhow2JbAbmXumucIIJzx5xqL6JabxjRQtL5bUxtIvE+vONIxjZ0ordPSVQtUR0Qk2
LjjOPGtpBMfZ0zjqfk1r+8SrvLBh2rqv5IIbTyr4Tdc0F/IF3H1iqcMmRsyNXGsWEi5TZi99XU46
UuB43o9d8ampexRhxZCHliMmEg1zRECSlHGjj00fqW+Jvbr/SOVabRKnqv06dZRNQu3NnnS+9qat
x/ssjq0AZv55UtUYonfOw66V78vQQvOoU0SGYO3ueN/tXbxgpdBQbyAoVjd1CQwxVUJ/pfq13UQT
dpIFnMCbHf0C1CkvdJr2SLeSMuCIMR7NnMZPvc8VRiITObh2VRcxcfil4MGMVZiyrsWcY8dKdOSg
9qFq+bfOqo6Jw9I80z51oYXQOadUUVK1zXGi06Y3nUjFvSuTBS3kpH8TtF+imRFj9YSrYAQ7i++a
QU1PjlKxqK26u5nUDLYXEdsbKrNqT4VYR5BWa59Z4ikYaZ1+xzGG8jgnwa6DBsBfslSjptk29yqp
h2GhieV1BV4Ne8uRJ3Dwkn7EWXLQyapPCjzlHZlnWDQz18zezAF7cOMIZF58+LBvlpU0xMEgk9Dg
X45lUh4gJ+0NoleV7DGTJmnZUZUWl4r65LQjm6UCxZ1C+D9UtJocOYs3Yd3Z7UuskIUhlLY9Z6jw
9krkCnz9awawmTWU5GiZ22CfK53ooiD48/u2fZZjvu5llOv+pJNxb+pdE2gIVq4uoA8thXZju+B5
K9vn1dAvIm7Um7jGyuTZLlMZ0pBsQQ6HCDnIpWs/a5lyrQXTYuQfnXLQ3asgVSlKQIj6KW+A2ddA
1FGd2D5ppwbDIi6XOTK0QC66g81vfeVxyHZ9RyPGMCPWQCDqCk+bGEETXg/UajwpBoNyL95Lo653
+iAAnamTQ3Vd30J7EkJKBOVmhNL0MpHgB3Aa6xbNc3kxOv1COUwBBWxLNXBT1dorNYKbQjwJ59pK
ViUc5JHde7lsTS+qOlYJHgmnQ66j01ujD9Zzq+jEFRkNI8y6WTklXvu43LEKjaV5szNnh1flFgXO
O97BT4xSJiMuhqF2doabxFi+GM1qbCjhKcPIsDl29P2nJJ6pBW/kvk0VDnmtSqdON5u3vHPdea3z
4dSxxe/KTPRBkxaIOdp4Ca1Gzzdxaivqba7V5IvN6dlM5Yveyg8UsyMntlk+VKva3xszAEdLmRCx
wF1phdpApvNYMmYa9DV55Ywnz0hRU2ojuZdm5b5QArS8mHrDOUp3FFqTGZ6L1PDozBwoarVSiPbl
wZqcZ5s091rkxaYo86DITXa4Lra8bmnfKkuSqxcR2DItB9tOdgwNAYDuiSYY572V7KOIDwLOU7vJ
Hh/mLg0H4irKfL23sEj4IPAbMwMKSdX67KyUSk9WFdCfPNBYl6Z3M3XqAOABodYBPujFy8Z2P1NA
ai/mxU7dV7dTj9ls+o2hbVc03zElnA4y5IXQl02R0vGWjruxZr1007teGR+xGjx1Ff7bmgpLxdkk
S4kvhSGmnA6IMYMiQR8eia84GkNklIG0+ttKWc13TcOQNIuALu6J0wUVnC3dbISn0Lm+vmR2efXv
QOGYfkGYSsOgXhTKsSNZrKZaWafztURw7YM6bBZl8Xkybh0K+1xyl5typTSte5MxUgbQmPl6tFnj
Q4zMpTSbTS5ULHRyeJtKa9Pl2oNFKGHTofHTVQ07hms9RdQcwzSHhTHyFNEDmrdoAUn3zhIcGSD/
Fko0YiZ88m8jLy6/lHrzu8i5381aHbBrHGZtbl5nXT+UZrdNpnlvXAuf02jZx7EeJDUaKTyIKICn
01BXWw6mPKuRfqqGeQ9g4C8JIjp+0zymYZOw5jjLruq/gIbuW9jQV9oZZqrr2bRV61Sa1X3VAyC5
6gC0UrF4R8PGrgWsgODLGCmcsU6L3W8Ta/LBPG51vdHxOiY+/cWhjQgaw2p14laeXTN6HIaOKeOz
TlVZT3Txkua3xmwc2wwjAkbYRysqkNgkoMsLPwT0mcOOq02bMY5PsVtDNKXlQ6S250KCfrGj64MW
rC3N9At9GMgN9buYAA5/dd9lqfgEsW9iNg/wUWW3aFmo66iSLWs55V1/xo/GeuGcUXcfaaQPCvq0
LSS0VcSxf+Qdw8GUIRCe0Rqzy9/hHjzpU/Y+99hNY4L2Um04aIhlE3zR9wDrkjGgCGqC+ULLtM7j
SEekolwBzI6Y6Hpa7vRcA9am3t5Yh+yWDf+usIZzx0i5qjkAgga0xqdHFsew7w7HqUru27QZvc6e
jk3RYx0DiC1mdZsm7qYxxHEpx8rvZ7fygZ1uK7M8GTqCXyue7ydTPiRkD9iZdkS8MPkVHhTEfl2B
t4rVNFJQFie1fnWWqLuUQEF4Ff3A2Ta0MuOdImEsoPn4hsz2uTNYOmnsXoO8t4+GhqczLrov6jyy
u4zflmTZd3O2J3KBVtn0bUrsOxijJ83EhlPI8b3Qp+OaY6+Bi3gkvp6VwPkMx3ke3OSTnOQhmdxN
lGFycLNd7EQsl5A9gkZpBCiY50R3P9Pp5WszWWwiXciDEHszL7cRZWvOqtwQntTjvEDu1MfGAyHh
PSKZgT7i4jxP5Vea3j10f9tmUW5cK/lw+wml25LuI4OD3/UoV/PRZ6W+4WwS6Gp+NIuEAMvlPrfw
EpKYhASuP1RNf2H/e69TFw+wcJ4wlC7bUsM0QHJFGMMKoo+rbkhFPHXamG8xdL3AYHtzuRxLd7wp
EvxKwxqpJ2dV0wcRcw5Xxmy5rCus3OzURJnICU3bmpaPeYblLYmASXJViemk46S1T4xI7G2XqCmh
5vI0k97tFe56IR5g2Dk97wXvR7HvZWtv48VwsELrzW7ANPqEwTXa42cGoRfOID1bG9x9sRitr40V
gI/TIRSbGWdflYxcKx46dz2mqi7OmmkOlCb0RbupWyUJRUctvaY41gYiGRK5LfJdPhTJQ4kQ/VOu
a9ltIVtQn9yVJJ/O+AXGNNXuJ5mat7qdXAv2Upfy7ChXv07TNchMEfPIQhRRKBdHa7Np1eRTkSxR
t6Ns3tC9OovHN+qXSJMy5nq+pVmZjunFdUY2Ky3XdvzsT2NB/2dEdvNdC3u4q3PNftBTd32xFNO5
acrJuSgUQiFiLDgxu2m8Bv1EslPSFcst0KH+Fink588gybt6LtzFM4sIBXGrRn4GDVeEaey2sDxD
uUEgO9+3fDOhZLwJo4ZGGKGxh1V9nH64rY0fiOzvwFqGxYdV15nHCa22smE5XlWYG+gEjcEucu+J
RUAmTUe2DAuGC0pUFU3fYCcDXWQ3OhuTlp4dSV+FRzX7/FxU0eJHnNwPkzk7H0npsj9roKAx2QoI
U8cpmI1ieVJJyEIgGH+Nc3aBWsq09YaZDUBgN9v1Gg5xh4bI05z2X7IkebcHc7hJQQ9CQWLj41ga
6ugZdT+d3CWv9xhk84fOBFhtZiIdGMOTYCWSzschWdFQ0DxQdO1yJwo6AE0AVHJvPlVwgzj4XXdG
VNkX26YfWH/U1d7YTtsc25p07RKYLCQGOzBI0qjB3DcLsNs95Yj5MR1MqhDSO6gh/T5Bt0syRMdf
p65SBItTVeHEtP2yYPHbF3oOTtbjwQyYYSda0QoA9VRO4QCESq8yUNOkAza0OALOUW0rF2SmtYVx
bUEZTNEpyAWm9RtqUqHMKiM+Gt0ys3cQRMduguLCm2lOvqQ9jufRFNkxSozsTq3tdwLe2w34T7+J
c6vYMju5vmKb+DzUmo19xBSAut8mCcLKrpa13DXzw2jm7sPVvT55/Vj3X1YRqYjQR7TvrT2PRH2o
Jcc1q0qCcSVFZ5pdhJ824xtHfNvYrkbfDYwFGWR6l8QsNOTe46/vFuPQ0/57MPKmSHk/VwugI2ny
aVMuS7YbIUA7wheINvMcrTMeRRNrTWAu+oonSAUBGOLVvSnLkTbuRiqSiXGQlyWn6VWKeHgVvSh3
hPskgWvOCYjOYJ5TiDp+pmJdaMKwA1PJQClNWdJAnyHB/hcJLfi2RgGU4Goy4VmOVS1ivY44StRF
JF5dK7OSV50q7hiLDsxWYFsL7th/DQn+sRYqEgMTAivoDewCcGNDq16s1u6H7b/yMid1SQeoaHCV
CqyJXMuXPON0fjYIdul65Uz8u1boHyn2/jM53s30tRvG7ut/ET/e/9dmrL584C6o/i8kkV8bwH6h
zvvajT8q8/jrfyrzLOc3Auau5T4khpNZpn+XQy5+I8YStaxlEhemCw3R3P8o81Qiyg1bMG3aNtlm
aMv4wz+TyBXh/IbYmEwj1xVXRR/y3n8gzftJdQVJSh+BYQgHpZeqOj/HBiVmxHm9y+KQhGpO5bW5
bvHoR+fv7si/keX9qEgmou16lauAlDQmAzXETxq2Dvarpr8XtrFr7pXM2TZu+pEs9tkA+gzSfLpV
9Prbr6/5k4zt92vaJv9YNEDbQvtJT1Y5RAbA/VJQHknMcEqk3JOUHVEcsuLlnPTzQpTV38jYfhI6
/n5NB2kHQdjkMKGF/lGrNyPLl+wWCpB4+iLcZDjgN1o919SLP148Ivv/k8qqP+4oSB6Z4xq6Ode6
qga/UwUKKpzt2CHvXS79/EyWpRLosVpc5phziUQtv9PVedgAgxX7X9/Xv3xGrkdhg2b/Hkj9l0oP
d80INzAQ6k+ZM8GSGIN4KGvi9nHjaMn4N3f0L8/nNYAJLadAYXktEPnpc5p9C7cqDAKCIcp9otVZ
wAUH+F9/pn97Fa5kI2ZD9vhzwuggbVkUmdXRPrdEZ6diX1cSrQn/2VWI7NNsMuJturHI6/s5BpqA
JL03UpJBCvRHt+6kKRtNEJ/066v8/P1cr0IF07X8gKkUDvXHJ6MRidFXRUyT3rAyNZZifqj1yDo0
rYi2v77Uz7eNS9lcRhgUftnXKOAfL5XryAyUsupDgros341xSjI92/9Ie46zwiS1GlCALxg5PO0L
P16lkwsV2WlDK/MM0KEw03mzXON//uWgOlVRUDMh0B9zva3fvVDkDzEsN20fzkz1ZMWgkCtHGJh/
dsdYGFjrWQJdFnaGzJ8WCImVry27bAnblnNeFjWL2EaD0hp/szxcX4vvNLx0tyPedq6Lg0aRC/zv
j5+GL6GbRrdVQ1vtl7BUl36n0RvxFhsOaLaTG9Uf0v3/dT36yapAkAW2j9/dMAiVLcIPr+aQ7+4f
kV/VOE1ILtM+qz2CEDnxCIVMXk3NDobVfMRG6W5XBplQcpI8akaRnmjulH/zyYWqXx+I7z88cc08
L+yORHAyBf+c2N8b9jrZU0n0XqwZtk93Cg5xZVptgPWsbBrEcY1w9cBA6Klt5rxzy+frzO7cwS7H
kmP+HH+VqtEXBzjnpT+3yzyvryZha8MtaLFTHnC3JqBWeklSGEKs2U6xkmndPf0KhDFjm8T6W9bG
2u2KbG5ue2JvsErPTXdS6wmDNC6hhWwHrckfMfIY5S6xeqQ/aYy4xCfswkkCQDRtgL8aLTtQmyTh
gDClaIL7eZZf+qjL1nAiB9p4jUXb485NiOc4klBm5CAFCiKaPo+X44gZxPVUzmuTD043M9/LZsVr
nwPnKkdNzwfnZNOOawZxrIynOq1XhfN05eB4NtX6ierFtCennhRPtzKjkQT1LD1mleyyACtj/jin
NrrMOYrlKRp0tflSOWVpk6t+fWWtPLUzkMaoU/11FDV9S0XSQx4XA93qA2FaWqjPo/3S2x1qNE0b
OieEFlChYUQCFG+iSbzNjYLMH7tTjKPBTudgVQZWD1RzQFeg9EnsV7GuJdR/tMRl6qlmjl6PDtAM
MBusGOD6xb5XS7uCTV+uP0XNF6cLFT73N2XtwFhUI4Xvmfqo/5yRybT6aZmMcWiqS/yeCHrq0ZPq
70oy25VHdsU00WWVFxDaxqzOW9q0CBRIM0EKXd808xutDcu31ajYmUcjfh3b/2bvTHYsR84s/UQU
SKNx2vIOPs9j+IYI9/DgPJrRODx9fVSqqjJc2RnQohcNNAoqCJCU9zovSTP7zznfkcP33LbbZF/n
E5PTpE2J8kLv8F9lsWCn7pNIZsyEVHDpD9s0gNmCdQMYsfsoMWVlp4UdEDPXPlixXYuAQbirILed
cujhSAsirQWfx22N/StTRxfgHvNBgZHbSgP7euj94Vk1nusRC/RTXMFD3tloSEl0gnJDVtUWHSCI
hJXCi7vZ5OXe6Kw+scDIv2kq2V+tevFfJrebq/o2pKkybO8iO1Hr1Rg5LQx9HYgGOFI+EcDORHTP
T0Y9hutNRJNKtkVT3ICCe/ZLphZwauD7AeBkJHkRWphaTobARxAshxLXQK7DnjRl6dErl4wKTXRK
veBG0p7gxtUgcyuWyyLWyzRLC2xcg1NqSKsk1W/SdJ5GfpvU/0GSt3skIo1DXa16hjwQTfN2pu3N
mzWNnnVoOpxpS1sQeweJyLyTUUPzkE1Mc+IsSbqbthUb6VGDQogFDmhsqE5mHoOxYBAxhEX0WGZT
5Z3N7lheZ0MtDbMX6fbHqmr68sqdQvnNWk2fxM7GE7jAbD0XeIx84R4S6G3+buMmMbRuMu9K1LXz
GeTdGoIfCZLzyReCdGBGkOXoOYNGoIoQk9FlB1+lV31BGfcupLx+BcXhBNMRLmWCSV7kUezTGMiQ
IbMYddi4oi4AVKHPqRDz2SGi0ByDocU8BedTgxw/Npb+OUmQlTuMmTkuj8aLDF5hjLJAnfrlXERR
y005WcOM8WNIfyxR2E8DczBbQkcENN2ylC1UceJUiRdv9j5HwrPP7oDsezKMQn6DGpi94azNn1dH
u9+qdWZAl6QduYYlrf1i32Xp/FBFBgmoR7/DrrgZVYkHsLew87ZqDt6SWsA8qH77Bl93eZ+Wvr3H
bVMQSbUT3ceAEQKDoWIlDtArU8mD24rkkbhpLi5bi0P/rsvKKIm5wvZHK9EeD8BFeHgqnooJxywk
8NjPlf+TA1qFeXdAsDtN5IJTqPbSoD/Dk+qemipgm2MAdrxURDYyXJwMOHdLJ9vPIR8tRr1V6OAl
jpxvJOfX1y31Ee0KdhhdXFoCOxwk5AnZQy48jQE89ews7Iw84V4OJByMfv6+2pNyyFUwzWGKMBp1
Mbr2ch82ZfgTAitwB3IKLsmLLF+tPU6j7t3jHfDDKkqqV11p+Xei1x4kOVnSa5FGqNKxYQ0iECwU
+kZrslsQ6QP4oJlsStziU4viybjZ+6iVhZcozBHWk2Ecp4NVRA7+XlDwD/DeIRgnhbDMST6Q1Y9H
tx3ri44s503JqA6bseu3ITaPaqzgpw79TyfLXbP3ZNpiGw1yjDNz3otbwuTeneuR66kau/7Qs+lu
C2sIS/S9JVxgVQzD96mxqQ+axsJ6nOZ1eZ2zUetdnwhu/Vp07g+AJcFyVtkLqZEiqTvDyKYmyQHU
lHpLrK7oNg6jQHUObkqSWgdEcGuqpsQuUYzOHbSSDGQE9qv+CNhaT5tjD6zCnCFgCTvzJADNufoZ
9Zjt40rBM99lobVcqtE1wVFw6LsT2kArEqjdGU5Ff/FOqbXtXqhhYvo3D049x72l8+eqbQRacNAi
cmWLu/xkguV6EFvGdriUDUaPU/BJMEnh1rgRbB2bignQDmV/oTi53BMB59GGNACiGTcxOfhsaW4c
XeqGuE5dYSMdMZDVunJ9GCBusDnfAe7sZu2YixpTt+Z3yZI7CGa4hXM92ldDEDgy7oEkPvHOgePE
wh5dFxNbL2ybxv/sbTGdVN2gPn13jchXL1WxnGBmHB/gW+GgzCqdYTAHAYkIQZAiirFJWW+DrNfX
0Q6wYy1ypJ7VzbGdQ0fxyOsPrCxhVjFVNaxTje8I/Oa86d4Wf7G3sbHUCRdUyxdftOJjpX7odEQ4
bOiQFeK5xQqa79Yht26wWmGEC3I3w4bcqxu2Afa7RGvqAdDDCGIoyO2ACijtd0dJ57bLdf/J3k4i
IaeeBo5FfWk8Jra6EmlHvQhoeSo2IDkwbeyxHNw5lEo8konH9xUhQF6OQ7BWu5GEzfsKurHfj2Ir
j8G7Wp4lPYxr/MaajV8ZSmw+mhEne2JnPGvIlkBFEEl5zwGT/JlfdPIBYQkoQJKs7XqYBrtk++QD
mYnpkUEA7DoCTXHkin6K/SkCazNktgNql/lGHM5YnHZBEoa3VcAbbscuy+8Oq4zKx4IhMLE1slbv
FA5vdutEkVWc+tXabCfIW9kwrQzMiwLSo3AXCBvrpNST7uvwapBIGCe91YPFkLVymIeviVC7osZl
fWqxbyB07C8K+ziSsb9PIHK4rKFWlbGR7Zr5IE3E+FdnIWGEtIRruvdaXJEH8h+jdxhGHyMIoIYM
n7QeZM/Gwwqx62Zqfk6BYmoq0/ykxwlJ3rk2cRsRIo3xx3jfdKjtG722aF7hVLARI9nHA8DVt95t
u8MnZM0QkZkjR3eVdpwa8YsQ0N72hbkN6hTDHqgrtnEGwMBxWEaqgYYkr8B3ZHPWHnEQpqiBfdlZ
nDgRtmNAEUj/0p/F3g2d4aNHtOSdIfoaf663WKyoE7g0VveIyoOwi+offWDGLaUi5Y8WpcXf9T1C
aQz1y2Ut9idifT7ldFBzZlzSR6ldTHLLqjQHi5SRLQDiPrhnPzeSpOub/MlwOugPbahchMY6mbHc
zgti1lo2H4Myw6Xl2eQNCLggcXp+m336UEZvTDuoV9sd5ieuWv2JngoAhNH3SoCFCN77qrLhHpM6
7a9JlrEPziv69lAtRBurZVDkTRc3uub0Q8kyJliG8VNeCGL8ywyAQci5VvvE1QiHha2aJ2OW+tEO
mLshm/fBc1KH1Q8gMjWUkDbtzyIT8hIuXao/zlJsabw2q4m/I+fddAUglZifzMrgoSMI4cS4S3Fu
e3QR49TKk+bNGeREXI1ARYfX3/PDWDkQbSobbyo0hc2Y0xbj/MTzZZfsc5r5Z1YZtr5ltKrvvltN
ITCXbgPXlqairrqfwE1CyuZNWc4L2QXUv+/dOIV0+6zF+I2k1/AaZAPAlnUVy490tju9yxoiBI1T
Ei9yxfLoFd0kY5tofnuhtVWAajZp+AP6Sn3uynVVrEZifBu9pfF4q6XJpaXK6iZdPPdRRt10kxHd
xPgbFP0tdDYWOBeLFftqzqGnmfTqnygLs9pZRrUJNrN2fsnaKCHH16wYFgBL4QzrjHI/Ru4ETiM5
LSSQc0T6PU9L68ZqK/MDlyAhDj02bGhNTZRsr9LCO9Q6R7tvpmF6XJoxeDTF9mTWhZX9DDmuPszO
WGXnakk3TlZKP/tORWQY9wvoRyxTDnojJQVLc1dIu06w/UOLhgE6TVRCTvgGG1Dm72W44DANfR+z
ZOG1GBcByg9L7BAcMUSLkoaCbytoPrySGCqNfkPIjsnXNuLhmLIP8UhIfk9oCyhwwKXRq2vl2G7I
AlCcjMc2QKgpheRHzDvMJlPAJqLI8/WC3g940m6ShB9ThbwU95UzcF53Kvvc6zC47Um0tK9eNWUL
XHZ6mGJWyVEcAPBglRkMEZzY73QDLioMnadurfy7oi0oAyz4TuW+HVzrWxdMYI7wr7MZbMvxhhVl
7o68qOubrB+Wb6uK6ieKcMg2iHrOoXf2Q3cwc6M/XOo7P0czl4rLsDZ6H6ZWXsbYZvufC5cUpz1w
cEyaic+SOQj5MDkca3YD0KNTUbtOtguDBQqtH2Uvoy2rgjqelCm7AvpLwC0E5MRbB2n56I8qIBBb
RO6lbiRTC5/tNgr80q+YN1w3ms5153QzHvY0YHnIPfYIUQPxOB50K7uDz+K+HHAXZhzFWuxWPLsQ
qfdCNXOwh19oHphzbvRAx2J5nmZ0q73bd8TvTaI8HmRuBhI3IcmqYzCrirCalaZqv/q1Xe2IWwWa
E0YYfAaccO7sIJ8/Lasr1A53ygSBCiSH4p6HtM4nS7CmBhJrteuNLzFKDmvxlvR28F0Wqndj6Y8O
3hURFv7eZuOPMwcNvDq0bkZAduQEw9cKdFXTFN2nS3eZR8q98usueZIwCmmN0E6f+OIpSFFs99No
ooE4wjiH+MJX7eXDHTMIzMxR0WDECvhPX4J+tc+yMiN8Z9lD/w5+YHYw8dgqvTS5YkEM66r3yBbj
V7BxQRNNyogVYOcJGW12Qyvnc1mQ1j74vrZ03MC34mkM5uIDYnJVsQBj8QRJXjRRDBKV/x8Zal4J
Ys/2FXXW/TOlYTYLere0z/a8yodCgb/ZaX97UO05yV/mMoOQXdstVtFimH+KyBI/dNGw0Iml4gwk
w1lh/VEc9UHaFVXJfsYjalKB1TE7gasv2tV+Od1qN7vVliPZc9fZgOvBhSuUEh7MQO448nUeLQ9G
wgywkxuGafEuZbkhwjgsGVwGiPWss/lYNWdpAPft1SnG0N4ILV5+aPGs8wZUqFfk1Bx+qVgMFQmg
bX0Flkluzc7xnKlg4tVS+VbhciZMwuKyLhpqK/driOPhzBCiJCPkhXUiT8Ix2/y9ypsojUiWFKs9
oLZs17Zuqzl4ZuH51E3R8Djn2dhew0SExukR1mSqiQlF6fNkDb3xcQDzin1odmdCbWvJBDDuIi1H
EmXRmlx0M4FZgAO1AfFmV0Qvr6Nq5aaM2874lHaS3e2s50ET8b5zdddMb6Hy/eo67Saw+sdJJG5w
IjNS9PsFno193gXouT0k7jINLZ6ALFo2pnGz5ndYCkL7xKl0EB1Hqpo4WOolitChdJLNLJCW7Oy+
vnS61QxEdvwomc0e1zSewNg3OmKyIRQDrSruxiUgCuPZzBU+gExGKcmnnP2EiO1sUu4xBI0Ky2p0
5y3jU9JFc4xo5m1ZaqrqkzSgujJNquBXO+NELCcThVxP6FZntzhjuS1ZElyGkV4uA07c/AENE5q8
zwGY7kzL0eCJd2ARpDtrlYsmjlCOmXF3Q8cLFBC5W3r1j3AyecCwc8FdhQbR1p+1Wbe3CLOzxrvA
ux1VF8CkChKyKm3RiwrFNfjIA0UOtLFB4MKx5t3SX85h2k+PEJuJLjJCY+5/OzbSDhiUicojCeMA
CcAkgCuDluLJkk3+wGKlymdNZEbsysxfs71svL54WizyfieJ24f9RTl4Xn4/4w7nSkDxphmPTAO9
JdgwSbRV46igDi0Js/9909gthR+82VsfOBl7OPjUfU9w8hQPgOWelUgrGyialuXXOhmSeySe1hWH
WblRlZN2HopyPlscNTvrQeOOSMMTgkLaMtjB8tRlVly6G1ft0HNKwj3u2krb4JkmnzcsTMmuGi6n
YADoGRsLY2xJVj0b1XrwgxoV+g+J6v+7Bn6pI0dz+RvXQFt9b3784hvYquL/8A0I+Q8HydwNkXfR
1fAJ/DfQx+E/gf4KEApN2/aBOfyPawAKUMh/Ew0zCJBjsA/8j2dARv/AMLAJQsi1IRka5z+xDHwp
2wps+jDRleDIQ6VBafqKauM4z9gvNTZPKCdY6j8LYiGFk3LTNindUaxVigMIuP7oFhAFJlV4CBBL
RzGE+z9dtL8wFvwqdv7zq7g2V8pDfJKMr7/Iw0b2U6+g9OxG1pMDybDkMA7DPSP13zUC/e6TNrvB
n/Qt1aa4RXkP7yALq5PeRlIqRJbdF0NgfqPgbiLg/+pXf/xR+BU4RkqJkut/lSIDZylV7di7FErO
yWpAqs4O6kiUTyRAMjPuSReM+wAN7MJiW/ftP7+mf/74L9d0ZVBT+DYfnwVZfuO6fbSv09HcB66e
fyPt/ipT/usvlXiBHdcJN8PErxcVKhO1KS13UmSVsBDZHjs7P2RAum94BKw4YKtg/UYg/NUX8sdn
BqRIeBAcqErhlz8PcmApoezaTGNL5idWb00HYVnZTrXKurZKAOsJE9XfOAz+Cd37+qOGCDZosqzZ
TvBV+U37pSlHeBO1MO1LCA0G+WJcce+bySfZ7s7oQkPQCDApxDz2MkrIvw+U65g3Etu1T1uE9Min
2j6Ry7bh1EeKsQmbfW2yzL4iolnmpNCw790GRdUFv7kp/+r+ZxhMZFvSb+dsL6s/3/9ViX+bjB5e
RyqdFmbF7OJDB0kFz/TY/uYWRHf492cAVxKXilucl5b75VdamF/NDdrjDkszoB6FGBLxXiFr0YZQ
qWPOWV2yN7ICY4jMG1wGXi+2gLcHoDZfOSnFqdUmE7kZlVHclenuEjIYWirZwaCPSRG7+tTQNdzs
+4E9/K5AJHqEAuM4SDumfTJzMNOplcs8w9owQrkuiE2FRMGkMRBku/6n6BhBxp4DvbDJ6pJIidOY
xtsHebHsyW9aTGc77F8My5Kh3YdFb7q9jTc7vyVaLafTrg+nDJGhJ+FkNeX61rRzVx1rdGnvagjH
YQsGphaeUyPfx9rLCAW6zertVZnk/s7tp2kP5JThXbRa4YeT2jBlZO/QAazCPrx35pDKCzafaISO
ogmFf2lGq1amx4NAzmFbPzrlK3uB6HZ064TDHjrskydYZfCNm/YO3LNXnywtxShxzaj3KdIdQGUP
NBIub9V/4zKhBoSTGH9s5prliOKZD3uM0GwTOW16nxO9wPhG6eIqd6aq1IcvlwCI8+i/YqWaHbbE
Bf4U+jg+FHECNkdO6756nIWvBxjan84ipjuGWIGIMYmXbyXJ2HA/NCthP0VG806DRkP9bTvveVFR
wpmu9ZeHgvPxCP69tR9WizPmAUyTeQjpNblfgw12xKgIWXKmShRgl6jW085DZeJYWYNqwnu8MsUO
2VqjlgZ9RA9IkGJwMSb48CH2wkkorfynLqST7wtplZcwxpmxThVu1v26MDi/8VIlzrGBg6tFZKru
WSmD6uDTDBSMMRBquT7PSWqbE9+apX+eNa2U53nIiJhoWD2Z4gSBp3ja4rbBLkwl4cEGjDqj0DYY
npTAlYPgG8nuVMpIemdyrH0EFgP3nBNcNmiGITQguoQv+gw4AWmvXFwDKyAmIB2Mp/E2QHMPQ93P
d6ltN2JH9IyIVseLDNxK4pKTque2+nCzkqbRdWDugdHW5oCPmKbf8EGP/dGyrBXOqQm85XRRm/hW
EHcGsa0DDcHJqGUH3CJ3d4CWGG6uOSieAxsc9R0UV0qTl/QkvuKyIZq8FhM4n0hY1ynwGe9UZEDK
4oFk+nSFMXvw943oUCMks9X5GNad9vc9pW9hrMGmMxaHPRA1F95Efu+p7dlExWyDRzbZ/tpHJwvK
P507ZEqtKzGMy/IyY9LEs971HoyFRs/zZ6KygjTRlPF/m7IH02QB7lO90x1F9Vk0VYphaFOPz8pP
MnMjsN9nN/YweTM5GVpGJT0IZMWSdLTvOmJ6L56tGbbjQW6HE8tOrd1cA0Dm0MnNGux0MZAXEnY0
6GtugejF7hagC3IhOxkTUhk4nTlJtJ6pjCEk/uQ1v1/9ZK72JAnAUDgiI/Q0IX/srA44uREK/3BW
2n0D4XuBuNBSjD2egg/yFtziNm8QXpqt57x4Fsf3gOzuu0MPhnlFPMs5ZXPASfq31veHVe9auBuN
fZUJ00OJFxCq6wtosj3xAj/3TbAzRvtNy+SiFxgQ7MYJ5E1dWiOSS4SnH8D2kOaucM5AYdtmn0OY
eQS6NBoCRmvACkjP4Ybd98XE+Les6w2gy004gjNqGValIw4AZ9aPPWafbEsfYnep7BDu3sg/jDFP
MJcvC2dWhPaFOsSdhWvGPxp3TE/aZAZ5IKkqEqdq0ap9YARbozcVjf+M28A8+qahicgZsqsIEwLu
gdJJgnhFq7xoh5GCldLP9j6kONrHQLpkq+meFEaJB4JnDO/T3nj7aXU4PlZz3XxPiBwd54kp5zI1
y73KOvWUjUt7aSLi5GS3zXNiLSOPc5rsk8A/DBj2cZ1Rj5r18zWzlu+tJA+BJwRDIp4hIhp6IDSj
qvygMpC+UkxBbCWp2GfaCiaGfXX1qHJj7BgwkX2xYP7ry5CpS9fTw1J8S2H77KVbMRAeM01HbD3m
R4SK6BU8lkUINb0bDNMsunm8yzqKkqt8nSEv0pXrURUST7PtX6DKYkpvV4NjypTn/gjjaF3WB3z4
UK8Y5e0aSDDYJWz/UEDUPbjSHAzJOAK5tKpJ43FvbMRvmYHmp6wsO2pCGEnQv/RrxkxbUuv5XdUq
JF9X1adjo8ezckiqb9Es5tOpBVZWa15c80zJSZRWvFXgT5FhlPNHE7UvZZlUp0ObUY8IIcMIGMxl
mJjuGEA9uCpmukjywFUXpeowpxVO8kb0zjmhfgC5cqSX4p3tzFnjghcqG/FBqQslXkh+b32JXqYX
Co6As5RADQZGsi3yaNwl7UsyTz4p1bV7dHnr7dhfhndod+6h3gjibjD+LLLOP1hRdkGQ8GMOkmGP
qeCO1pyzKAXUbYniJXCCW5S9+aTCUwBUgmvFNEYfUpy2REwWpm1MrofYqRpzhqBuH5nMngPVeBSU
2Oya1gG51fT9cSqI/RQyARteMjVs8h7OzzYGGNkb1LEtpf2a5K4m/TZgdXMa4V4XYSPbuF9WAqxi
KgnbMfqITdm/SYDRDw2pZ4aWtu7BoidzKA5B2t1W/uIfdW+SM3axj/SnOuCaPVYcABc3oe+cD3l0
WnegwELVvmeTuC7oUBED7jJdOOospIPvnAbMm1zS/xCN6hK9BmpWAAPFa7bXypSlC9Wedn3ZEQP8
yU4xfA9WrA41AzYQStG8sy25XlDooXCfjoLJlsGKJgOGR7IhuLG0E+sxyymDOJOA65TJQQ7ZWZev
64M3uTdjEXzaI/8bDLlED1XBBMr+OTU+fIZG33QWghdtdyfQ84EoWjRDhSRGJZwCBBd5k+G2fp09
ZZ3JNbsrOesCqC9GzEIit/Y2paF3qy3oAR3mhiJu0IHY3GiHC/ZjKMH2KNwn/oy8hkw4T0rEuaUP
7AaTs9yjQq+tQnPIm+WuJch8zIL6LVUmZL7unJch2S+ssCd1RuN5tIV5oFrooPsu8RWzaKgHyxRn
Gj1YpdmrdpNHRnDLzgCh61pbbGab73XB+sYUgqq5PrmuK+sAa5DaG0VDKTZiXjHsekbtfCjAHTFN
heEu6B37JMOtArulCvcQWLb4Oji/SDFOjA0dLfQqFO527XP/tV0IHNnL8pN+oxyb07JXY425bnin
EmCTwUSzV8gEsBgqHs7lDbFjPGQQM6gn0JduuLWqLO0VSHggkbzsCVOu6fQUUqnrH/RiDSfN4JoZ
XXeadhi3fMN2ZbDQ8tOI1BkR0nLda/aOrxTBufzDAAe+i7FH+pz1wmuPsq1wF9LMekrUZ73LQVs/
LPncvODhQKgPvBy2jalTmDHCBfoQm0nYnxhInDUufOTYncM91++q3IeJk6w1KjRLKZe+qSZvz/7E
b86cDAkCCdNbx1dycWt+gikLrE8HKuS6MEsijw5t3bdQHzpqWpLIPa2BkJ8LVmAZc5ghwjQMYj6z
S5j+FqPlckefwgYCVg1mARll7nvq+GgDng2J+FDAB6X3fqR1KdOI+ipboh/DApAjHpIRubDsg5S+
qVRO2VFNOniLxlkKuAOLZ846sNHXigkPl9Gyk8fCrk1K4jwQ9+GSV+3OtZzi2tZ0re+HwA2/O1Pj
sBAwgRLc1B4oZOn4dEjwVxbJgQR4H0I4sjWwyjBh5ys8jA4xuAUwAibq7GeOvQ9dvWFkI0Y3JMYm
ApWxaLICQFPa8e8NXgK0YJAtPzv6Ucp4VDKd952yOmgrbc8w0x+t/AyYWvuWuu5yoLdVPOvI0+JI
BZ56maJgGCgvbLhKAaYnoCBRGay7Lkz9y7xCvt6vAqwvZZANZYAYvBQDbmesn31ahp5zPGokb0UT
PDrhzDJGB0MIxhXfWAWkNhneFE2ZXKst75Un1tjvuiVobjMAlfJA0xqsCS8tZz4cwekNmRebOagS
WMSCgPCZFrL/TESQv9VE1+8i30YRaGV/VgFGJGvfNr17CKrIe9FDoqEeNP16UiqHTDgD9oCeq4lB
2UbX8DXa0Oi8myyPXmRCc2GMX6vgvYvSttFdB/9JdZbPRp4bk/Asivi9DPr2R0ndBa+lFMfHDnl9
uUSuZ7aGjRnyAE5Wj36q3MXJjNKOZWcIF/mG4Os9ukhmGH9gYrfU99J7HxN1HhhRjRCOYBfQNMaz
2Ew//LFxh93aqEzFGu0RmyiY1pTGbKoF+ZR7RFjIGTVxQ3MiPV2yXk5+tdOYICYKicL1Pam99m6x
EPJ2PfnG56QV/Yep7PWmxErdbo8Z+DJ/TPvHuhCYAjXtKFCTdERRtGch++xTJttUp7Q+mxa9rmAD
osSTb35DZTR/uMg/LEWgiSUXOyel9p6CuZjp/GeTz+4dMVgOQVIHSu3ZI6yv4driE5vCoOGADZyt
OVGiq55mhS2T8hTKwK1xRJ1U6dDfGxImKEkrnSNkWVWfHjCL2j9gl8oVEKw9BTslUl8eprzFDTQv
hE6xHUyLpgMZPhQ2Omvad1RhfKto7UJcWK2OQtQK9xA1XrMqj3NpzW1cY0HkIuuFU5WXDFZ5AKA3
Dztdhe6Roy/rRTYVKQXg6Bz3br0W6ERs8Z8qgpX8Y1VI1nHVHRaMCGqPxqJOscTBEkN3ZkazpMdF
p3g1C+07ZzXWTAc6eKHn4+rrQp/gA4yWK68acdBG6JbPVhthCw8Kmd0hjVkQkzzk14OH4QjWKxYL
XOFuDY86Gohh46Mp18/QVeAAaJJo2OQbY2H2tPHN24rkLavHEJRHFPzpycdTi0E84s9kh930dw7k
qhKDMYPU05BZRn1ip251N2j4dLt1VkT8hzIztNhngsExtTEEhVHweZ8nrOGc18wRHDg2hqnzw5ck
Z0pJypcl6pgSsR6PyknK738/d/3ntPOXEWHk2qT6gshjMrnNfn8dsfktMYnErbN91cz2PY3Xxdmi
BDHalRXiBDPIEsSa9C7bFaq81Z4DdHuNZyo9On5nPVKb0V8RN8uc30xMt1nb1+9FoINMBWM/clhf
Rpd55KkSC3dGfnj5hj14ZINOu3mLhfXAhsz+TZTkLz6OeBkTYSGIPjjOl/F3mfaDP85+TrIWkItI
FmdvmD6ckq35GXqR+5sQ03ZVv/x1TKAdRpCCzKUttpDTnwb7UjDVhyxOEdcK7PZ73yZD+FynTXuQ
WWYtb8FkOeX3noD0YfW0/5tJ51+MVZnMsD1mzCID6X25tpheW8aMyAoLL3FaW5MBaq5vn1hNM/1G
K/m360p+yqauANemK8ikflEw8OyXABH5qHlY1iMs+RLXw+juHQ2frScydvj7+/kv/rTtjxK276JI
+cGX3zEYVWV7HcN9EWDfBRgJF1rz7uota/7Nb/hvH0WsiuGiS+KSXGL0NbzlumiXWVbxUWTFdwF1
YcCDOB+4wNsu/vlX/d/QLrvP5gEC+6cm8vz/Qs55E/L+TrEkv51+r37VLPmf/HfW+R/UNqAG+vzU
kujZ9pr4VwuJ6/xDBA7CQeS5PGQ2d96/os5SbEonNwiRLUGEZQtI/yvo7JKCdu1IRB4yJ30Q9FD8
Bznn7Tn636ecT3D4djYvMfpM6EL5mvBk+1St0i4C3CdlcE3DY35H2qc/hibNz+uGeEHcSYnqThPj
lT362cOfrtXtH5/052KSr/1WPAjOpr8S97aJM/5bVxTUBCwbjLt3fFML/qzefHhYFTvZzGeGASzh
64X9udQqv/ZqK+CEwojmsEJi4l3LhPVi9vzumRjONxxu7Eioc5weRUqLxQk93p45Dg2mw9lXv3m4
vui92zPMaoRAx3VDNnOc7cXypzdkz9gSRZjTo+8vcw1kOXf8o8o7zhHEcILXpRdjdYwATvI3JavI
z1CznPKC/m1aJ//+Ov76tua7+CJwmWuHW8Rve638+l2sMlJVL2YYhR7R0zhtRsc/9cnFAMluS8YY
Ja9zcjppHk17mF5sjf7+Czjba/KXOwkGOMFN1ycG7Qne3L9+g35ZVJ1uxZJtOU/rITIj2ywJwc4+
znSyvyMnePB6ZBHiiKZz6tgomPanhAy1fTJ3dZ6dt+wmYA1aXgIGzbILsKNTynBa5ionGWmDhf/N
u/9rVRnXjXc+jyVNPN529Xhu//wbMlanGUcXE3vmjOaSzKwNCcUZwEvpVoZxcd/CRz2nrMRYt6BB
I3qczYiPU+PZ9ZP7EouuOmj0NuR8p+IgDNkt18+/ubjbYvvLxd2+qPQFv+4mFvlfFmOyhn5uJyut
f3ZUAsFmE/pgD2157EZQkDssPdrZDWJsxWlB21h23a1zVpxAS+HMIey1nw8KIou795s+JN2gIG39
sQD8H5OuX+Kl2y1I9J0FGyPoRhb42o/DbS5gKQtqbVsvHW6IunbDrsj0NkXEUEPpNr67Y20iyfZo
qQlS+mHF1NYKRXDajB1nqXQqwvOV+MS7wo1/ZPJZThe9V70XJJ/a2KdQ/L71qEXbEY/GxtWwZsr9
YMERAqEQpZK5UVGbGySHxDsZWPSTp3lU01PAGAjy+7idTfyxphP7Nz/QFuP95QdiEskGNQq2w3wg
7C8/EKEH0SwjDiKDQ73Y8azgk69tm13zZNfU+NL6tjFnJlkcpkXYL1lo3MtBDwy7UeUaxhuiEMFv
vhb6/ZfvFfBmdV22GpJwPYCJL3vnPtITMzVMxXJoq+DMaScAfHqZi33EWKh5L0TN0T4AEj9eVLU+
a/KxLQ7F5DIW1OFt1Njkoh0zT2cB/eFIGtZRFcPwPNojpmgXgh/pybOKfCOCbw3DZacpcTioYZgv
I91wNm3mOCQDeZM7GCg2NFpzjstVn7g2pZkIlv/F3pktx62cW/pVHL6HAkNiujiO6JqrWCSrOIq8
QXASxsQMJIDXOVd90U/hF+sPkrYt6Zzt3bv7pqcIh2yZFFksAsjMf631Lf2u6PP3HJ/zEgcW4KzJ
uRrrOmZMMo7Jmn72eXqjJFZ/tUY9xHkm2tvStdSmzsYvfeWgiJRAwvV6ZFuM2nlBHK8BhloKfWfW
UbZioyUvao+MnqfRm51X7ZQuuVyi97RGRl/0Fa+XSxVSV6MPtAxocWVf+mOGOX0aAVq5EG4Brt9M
1FdvQ0sXu6kcylvDCW8ZcNNowhWxy4ZkuhQDNG72q3m6kWFVbsvB8V40nNXLJLSiy0DGBjHowHnm
UQrRvRYr8Iz+biz0cGfnZn6gDoFq6dClyJJkkkvQzQ576gFC036sHBTm1NVup4ShIm2Y+T4zxnBr
EF/YSNyIK5CN9I60St2UhXnvB1V6bZbI+kbMiXicedS1RGqL8yORQfdzLQfCSL2gmEDqCbKYnkCg
P9gKPPbBJ5P6MXRV9S5b2PVDAya3SbcNns8TeRSy+l4gb8uofY5Nf9joXf5hDSakAEJ61BJh22aU
OerOdEZESl71GpvlckDqhFehguRL0zbue8UZ4OSLznmsh8D7KGt83hgx1dyPEGlXgkTptmwu2XeY
QnZ7oGL5LprBUbaeX+h2w7CQ2RNnUH4P5GeAPE66Sz4sGSJ0eSeMz6oFcBhOdbC3CimLLfWX9VUP
pGNhuE7NGNFHZu5Vsbcaz1lpY5lvzd6JHqyRkW0+WRdJGKg1mCpxAOROyFrJjNqKPsr3bR/ScDuW
PU99nJL3ZQXKnvr2jl9aXr94hl2/mop8ElF4MW282MxvKTxPVuDfbQdlF5vvcioKsHM5okNHLpXg
Ga4FrynbRxxjeBs1GTO90skqAWTS9GLJeUWBnuwYwWMcol2oy0qymanoEu4k2GGbdHDcek9aKN52
Cd24eDQ+ExC1bj1GZGsaxKpXHqxzLbZZPRPrzU5Vz5gYvh9Cypj0K950emUlToqUB+xdleAaG0YX
92NEWHWlT2YCOAC22r0d41WN6pBnuYMxeOGjEe5l1aXHMa2my5BJGpYSPV2aUXyZ2RryeCT8Ha08
+gURQVDrRNq3lepeS5y19wZAYFzSjTkcVOzUm95DepASlnQWqBPC/1PbiX4z6B59ZfAg7SXnRzJz
pqEgt6fxmdr6ACE6Nc4e7oobdAFtb5JehgPK+KmWrk+TQ4SJmVFGA64tFTs2NSf+Fj8kep7sUrfH
jJ/3mrtHQQ3vMtcdXnuGgp/bcWbI5RAw8NuUxdXYG9OOhDV/DGDiGCCP9btREOdimJPkT2069iBK
UYx4k8Yd6C0mOW0WMLm2KJC7Tyewj5SzXJNWHF/9CeJ1NbavUtjEJSqaKktLiy7oOshuZV2lV52Z
9F8Ih+rsfa2kOGoi9LcBWZRd403OziS3Vi8sKs3UCuktXwasc/eymd4BsXafhdYWN8T0gORllneI
CSwviQPzJoBpjt5kQh2IK+dIGU5Jf+XSDr8eEoZroY2nl9VDkGs0onBtCKbwRBLjYTH1sarWTdXm
D2bqWdepHc1oNzkcLWDXO4NkwcEMyhcygv0ZB0FyYGA4bJGc3Y1ja+lVPTj6ulRYr7u8bh6CvAyO
marN/eglIw6Qvj1VlKJdNy3fTfHZ4bq3YAfi7EKLG0YqV7JsGxJzWrIDU49U4rVXaU22ceuERW1v
gqxxJkCqcXXt4dZYxLVqaZC3w/BDj8sWbz5UtSSV8ZXTcJBQDpQ6jT0U/+1vhin7wIXYX8oZJhdL
pz51SU/vMX6vZeMQt8G79oA1Iie+RySzaAawBSBONgyXmdelFW6VDsJ0sWx0CMgwi22Dg1V/Dmsz
vURBjm4MZdb7pAho8zXkDHNApvpKx9UfKg5mR8pynCNTfDKxQYRixrc2t3BxO5I9sbszoNm/YbSk
br4w9wHRpgM7/pF4YM8fbsATjVYJ4BZ+HkNtHjkH1FVZrFOU8w31H+ZdORjahNAm3jU800cA4AR1
RNv113FHoTLabqKV3X0jc2Nr97pzBwrL3LRD2e2ntDCfXV9uiM8zdI7ayfiwAVgtXOBqp0CE9ZZN
6PA0dCUUSnrermIbWGUWxs3eKdHvF5T54RvNKMay4mm8buux2vXtbPwm9LrgCWBdxEgsWM7Kx37y
/YNm4TZdKBfXwBxa7cjXzpnQGBpgxqlr4jrZYo3KDyK3+h18Zxrsg6yo2XaYH6UjFOofTWVifrZ4
BL2WXjV4d3CW6PipKarbQl4A9OuJ4pY7O7uYsMDRbFinIUQBLG0isKAMYsBfj4WtPbQ2NTVUA7hP
gyVhrleBEa8JVPn41wdmxX3KQahCCLsjo1s/kL6FoAlsgSiUlagPg4PpyckndNZGQtUQsOvDJXfz
i9mLWwnwGqkk2BKY9W9J4NXPXZ+Ftz3jwS8KSslHCDD8HNMftiEP48D4RHpcYNIhQ1gi7i4Z9g57
sjLo+2X03uLH36epXfMKCcHEsV+S0IrSy3b+nVGcpo3oLqxVaVzGuwTY8CJNuEWsUa9uwZ80nCwE
uwvQodY2GSZjicAI3oPysfBsmjUpEWmn8bvB7OLCJPfEyT0n6FDqMRqY1bczMTwYH4ikaGfMH5Fa
UVatEK/80f6MHcNektNOb0kk4nwoYigMpHPeI9PWvRXuS54AArWDoIc+nuyibDhqy9I6jPg3rsmF
8bO3hFTJaPRs+Xyfu37TEVs8yj4tbjoMrKSN9PG9g0mJtV+OVDWgYrpP5hyTX+gGU+wF2z/vHtS7
qyOq+Emw4mIlh0OOoN34GojEA9pA4j3gMM03RtaR+WY2YHO3K8aZ8ElKaBdqw3HcZ2KOtTVc1AMu
o3Mfl+NI6UpLgnBHhwzLeYAtiMI0JxtPXB1pePRjCNKbpHIcf6X0sbc3Jj4iuQxNj4R30/r3RtTJ
d5NYzK7nsPclpOCe9VXJ9nLopvAkJ3JnXt8RhwGDg5em0f0OSwAlFcmiy/PLyO0KIvqG/57rLem9
xCKfDAmlemLljY4lc+CdTgNDuEyGGF8JoTlKrchEsG4gYjlga+OSVcwqoyPcg0pb1kknAMCyv1mx
8hRPsgrdYW24eXBPULHpNtgFSbnnZlaoVT8ZLte+5lTmJvT77L1VFqjcCn/xoGq+cDcr1XzNQnsJ
WLaIr+FNJK7oueFdOojghaouF46GpcktDpihWGbYOe9VnKp8y1zVfcpBpdA5pZEd3Br+6Ncrui2m
GlBG5L74Cf4OPEHsCJ1nB/sH9kO31amEpM3pSusilHBqMAii5hgnPUpi6uJmYLPNngToHDYRILCU
5lRIJ4syNqNjVvTaFRmZKFvOyzWMXhUrdUgpFLqntGewMUP6tnGB0FWSLe/oq32muSc6civn2kHX
ta7dsj3opm0y2oW55pQNPLuNKDO9UNHUwuBWyiOTVwf6g0ds3lggxKEnZ6HG9WrmGJPZu1d2sTR0
W6sXIi8xOVrsW+ILC7bPAw6UNllpJG7itVd2NvHCymNznCtyaRB3Wup4BpJYZ6AQ8dWo8NI7fsJv
K8voKyKtQA+bjXkFHPbgPUU1yG7oM561zp3cuSmm4RA6kXOChGse6NPUXujgJRbZiok3LMkIGM1a
kbYosA1ue5TeW1Q3lgbpGNRj1cJ/LGfF3iucStLOMtYXXRdaLwMP76siK/svPrNIwW1EaRmGvpZH
XgQ9ZZFIyZmzw5lTblOn7WZ8w4SaO3kY7Da8dPo+BtGX+VJrtBz0YETz0h+M8ucx7E/Hfte2XA4V
LlOPWZoRv8gUFVpZQ4UpkIWqxKAzQaMCHozbJ6XNYUulJqpchmcDpylwnJc+mUBHtIpQBku06bdL
N2vD9roIJk2sDc8O5cIykFNQ6U1MKFPcdk+dOXzF2yh5oY8hBvYWujuqMpe/WACKas1lD9n5oLJM
aHR0Cn/kpNaRK9SjySe712JjmfcLKeFKmWF7/IPZxzzb+HH2AUmS0TZDR6472zGdXyzwJPDdQucM
vZhgMb8J3SfMSKi1+CBsHJ55KWqpW6UxE9jZ8LOgE3F2gN0sWzs1LjFMJdcG1QVctbEYrv7gxf0M
PWOmx4DcJ0MhGJz5tvj1xek4yduyYtfXSJJoYWBw8Kv1ycemLCvZH1XoJduMhhho0RP5662bVT1x
ckF10B+MSH8WmubxIjKT6/nIaeh3/yEfFJamiXGjlxyyRqTdvp7J38M6dKx2Q+WM/QcX58/iz7dv
Z3n8yCbClmHpv/xaRO43Ko7pAglG8dJqQ/nQOs20LFrHf/nXb/J/+p1AruoOTFcuhF8YdzKkZa4I
SXBrcNmpz/P1A3QKWMF+L/Zfv9WfkpnuCsl/flWOGFS+FSW1zWHU/u132bvzN/rHpzV/+/pFIIuu
XtqXn/6yzokpjufuox5vPpoua3/TWObP/B/94PfY291YfvzbX98KnJnzVwvB+/4oFkHv/OHtnr/+
93939SL5dzeFfMljfiMfX1/S/v3f/vr1X3yPxPmfEPawYiMgsZAY83v/TV0y9U8mA2Muf0+YrsuA
+5/qkseHuBVchGtAud4sQX5Xl4T1CTy9p9NDztyQi/VPReIQpH56NrgmqR7GoSSZuPJ13E3z7fmD
RuIVGidkaAtzqf1UXeDx6gjsl8Kwdo6mOdOpN2rORdijplDelHT0ZleQ5xPTZAujAtWupq5IDarA
AUbsOT6Dh2yN3vCXVWFIufbDOGhXimKJYJXV+B5nDIjtv2CtiRFmMiCA1+5kRcZxJPGt7dpEElnG
BleH0V2aBR3VKbITcIVoRyiKIwjXEDRS7Br0KNFeyyyONL+7N6Gj3+gV3WWF1+VnyveaaR93qXgs
6lYrV4MsbZwfoZLXHLvwdXXsgyoOC7lRyFciHLQcsW/KVXAM3LRW+grRa9DvdbavwVXl6WO5jSRE
gfWIM93E5BxwA3m4xgS71ih/EpEMnI2Z9f2wyz0uBuyifhZAmmmBbkyd1aYr0GEYomko9shDGLmT
Lj1weeFGgl3UNmHoFuWK1g4VXmYccC+lNTC/S2Osy3XVqKOeKXDcadxDzOBHiJ/bdmpvRmdOhI9x
QyeR1ufWBsKh460lQ1axEUkK6psdOIwz3QpnQywRuT67FGahPhNfKR2e6kDk1llYUyJvd3M5T4jt
54Ng8/iQRt4qDPxRruq4EXzb0DlnQ10c2Ty4LPqtEzIZj43wPZcixRMMrVgin4+rTDTNC1EaUHBF
KCkR8sQxYtPxOM54j6piMoQd98BY3IbYOPs7lR5jGo7NKbhv8yDZl6WXXZqG351daQ4bp9fvvMrR
H7M0ka+hNY04OLGl9dLK3nQ7Z7dSyRyaWcrafu2mtjHwZFVpuzKMzr7QkyF5zug1r5c02oHhpxWm
5MdSg/cF8gO2N+ZF7l0XjYyB8phIBPAPMnVp7YLOYThf3GKMjvR17ffl1vaFovs8tWCchVy5l5M2
ADDGxAKhhCAKIbfS1jttUzEXZsJkpipGwqVLe6rKiEy6AJ66hMLS7mpyLgwkTdnezN1oEL9ir3js
2mrC7gjT/16wHemh4RugEVvRp4TJXSoti1ijW43zUMfkElDAXV7F8bsHxYzGByvpH1UUR9WqLa3x
rmscF9sUc21joQhoa7sxbqElgOMM330/iu5rfniMMsEwB8EBlcGBUmP5pWpC7LJEt5Nzzi4J7BTO
xXOV23BiEjb8HO4b+m55o/vsSfU9KBD2pvwqTK0wLiToMrzc7ITfcbu14xHYljLhPVjO2UjS8J6N
gajniWmw1ezIe7H7zPdXddN4D3GLyWxRj3F0g/te6yFhV8l1FmJDX/Q4rV5lBAB8oXV8bMHJYuAd
J5h/DF1h3QFEohO9c+FSCLcx92nuE6kjjNY8gnww2qNbdaDxSS1pGN0C/5J9Fzt0ymQSPLmyq/W1
qEgLLIV09GvycFSZJG1KgInkVdkdzEoMoN6wZ76XSlMfhVVP2T6nDyA82WUlAe4Y+hisfZxmkDQC
26whN5j5c8hrYJzjdJQ3cLrWwJthBjaWkSXTNy+UYtgwhi8BLMaae98OvXSXJocIiJ2YgeW66o30
3oCxFaxa2cnHwbd6hEU8cG91PuYnT2W0lmV2RWyM5LGFntdFKDcaZ0G+ecC+fPThS7ot0y3sqp6e
bTTw11/ICWGSS0l7fXbCsG0OHD9RFTgiBcc8LAZvA/BwwnXqMMBYN2NA/1OLV5bOr8ZC7/MSABYL
hszePfwfn9bVbJRQU41eXtGJSUlMZPfmjrpPvAOhMSSnComI2vI4C85Bpsl6KcD8n6q2Cj8DkC04
9AmfphG+KaU6UG2DgByRhVne5tf2tQ5ijNeVaRVQDDB+vkhdWe6yVjz3VhU3twCZ6CXZxlUqYPyt
Yz0ENV41Z7a2CRihoHCw1UZg8Jci0QWOxzLTDpAQochwW09vbhB694XZtR+Q0qbLzDURuRraWp+b
pBeoboVD4yhvOK/dUTTYrGoZprcNGfiOQIIo4Xj4Ru8y9C3HW8JIdrJVjFXB72CwrWFOYWTHL9jH
OMr9nMpxkB0SOm3k5w/81voa420RvHt9wtMos6eeIZjFw3bp8irvUQc5isXeiO0UuqBctMpLIsSY
VL8JqWwY1p60aqBziej27PSpoXLMsb+Z2HbWENWSZlqMdR8+0qkcXrtjTX6tHM15dOs1GIl1MjPX
olGAPDwrVCy6hpreszBUB9i4jPm6sTHoGR7GlpwZBvIz+wViE6y57ucqH6wnw2lDa4mg0oxYNgkH
L4gmiscuG40bTc8HnhIkQfAv9qW7U0bOZLNMbKta6WYROpsInmC1VLQZx0sdGOKL7gpUskYosIhe
Lp1TProsQhQOiQa9LCstJvdiPGnUyMtljbGmowzXbB46EZln5HUKG2dcR8yAIjbuWboofbP7zmTd
q/tpHcN61NZ+nQY0Usmm04mB4vDf0EI2Ris8hh2faPruZ7wt1Fkyr9SufEIdEsnJ46qRVanGlQvl
5gvCExpYVM1QYmvqmD6DNu7e+BpA6bAPmRCto/iEOyC2MFGUJvdXNBkHCeCmWnpl5JKx8uz41oc8
HXDJ8xtZCzYREItwIV8EwQj8Nmx8jpvRyENzQYAqfZ1IDF1Vg0nvnyigBLJe8Fsk7pC3Z4OwzHiQ
qdFvk4yU7XIcHHhzhTc6LMiBCSfGS8xZdqC+97NhBZRba4ZdHbOOGM8icJnegmfUeICP6OyPdkHw
jhWqse6L1DemreWaE5OZVpuwmaphllzGBlaOmPCzwurgO0EdSZhDdmLMp12Rl65cOtw0UNgiZd85
8VRYC8IoQQniN/JPzAjifu2WdHodBxNxdW1zyKWotQYCu1AOe2aiC7352mlDbrDHCAhiUdfw3JIO
rg6pjRWedR5mM77uRrshnwv2KvIwv2P/HeNuY6QJpa1m1XdnTJN1eJgqLEx7ieDZH+vJm2+l0ShX
JUtCcjRGwZizi3tbXxZePZJWRmW6UUwObxzfSp+Vy7xqYRZNsrW7TiabEoQcFOqy4GrNXHqvVrVO
9gExGIIk9GmGC/YlO1ZPbCzcE85xivt8vLbEPJnWksx0X90hillsJgrhaJcCCDsVi3gwdPcIOKaP
HtgwJ9kWy3eujib5Lf8gJq0obhrIM2oTd7oy9nQnBs0mAr0bvAF/SqONPXSedwc50a+OtsUJ9AY9
1TKXrYF6eP3Deej0bdLwo4fs5/kDZwyBLYZfjM0ZCFvsr+aYGbjq0FgXriQfvhR1ikW2cOXbv/4u
v9i9vn4bb65CsDl+Cb7dL1YKvy7zRmurdFWKmS7ox9lwa7gtz062nAnYL8MsjwCn6c0bLbaIeo1d
iTKo+u7PH4F/93z74/H2b9fl/1lOy6+2md93Wt4o0DC/HIS5Fr4dhLFF4hFnzWYU58/IDJxc3w/C
3iePGQieJEPnoOz9cBDWDBpl+D9olGFCYtH3ywDv+0lYM+HG8NVweGPd1LmuzD9jtBS/oBvgLWLb
mh3stm6g1+Oq/vkoDFU4GFvfvW3TyMYI4yNY6Jx99jzV6wfTRB9p6GO9ihwQ4sD7vEtl2MOrnrcQ
y6ksXbmgFIhoWM1V3fbDkzkE6hYnkXlnF1a56VQz7m3aOh54oNxpRjjdGyr8WusYsgHqpgswlfY6
GjlIoNnQL+BU/D1P0nZvdQQ03b7NjlYM50ui1+pI1ejfG6DDwDdL0w7WVdT2n1OvGgWtlFHprkDD
28+2NIZuFYrJdJaZYzXXKEHeRVLZNE8FQSMPTqegHEBab90ZqDR5HEcx+iz1zKeOUiiaaPCixDtd
6CgAOGVhbwGPK8/Syp1o3+rdnCc3iMpWYhRnCQlvy0tpLqGW2UwBAuMkSBSxFNEBXox2uceJAA4b
LdiAaagPMZnmkHOKcaBKKwdDFV8JJ6J3VBgrqZfDSbmffas7zcaLMdEQT6vqS2U925GmziHT/L7x
XhlSHNm1rQN5MRXxQfXtvSv1JUzGeg1ce6Hr9a0eBe9E0/tDVXP2LQK5x9RmXtfCWwrw80Qjab8y
E+fV5FR1bNrqwFt17UXidvDpGSW5vyHUP67HIApfk8TOVlHpvdmYLegYdIcXStTeHadJWXJ844l8
5VNMWE6Z2oG6hXTBuprdKAwcW7saChQe59bJ6y9iMu45Bt0Gtr5jNVmndb1pAi9d5hr/i+i6WHUx
mWT6ZfnSE1LUJim9cjeCXF5TCkDTq7yrpVEdE1O92NZI9jAOdlU/8p523UoRSNn24N3NC6tLUuJD
8V3Dbl1BF7ZDisqVbq4D6L1fCopeK2DGwnETEsQAZU04Z1bOObfYYnRZxX23r6w2eVDITgdOoazn
QJX7z9AxnO5di7vbOqRgMn+q7Ja27rZvIFRI0KQFQApzzdHXQ/shysqCD4h4Yds1fAHC/AYU1WDs
Djk8PyREa578GlXSvGg6WbSmD+cO8C7c25GJhFaXkIYWLYWVlBfkqzhq5IMW4usyUYzsCJhFRdcb
lYX8zfXByuDGUmODoaZ5RJ2ly13eWGzVZGjeJhyzq2wUeH7KcxfCVcVJRSDdT2du+WBR0xs/6WNC
IQjtDF4RoTI5WMMyfp6u7I5EwqIdO5QjLH1JuG4al1J4x5T1aQEiB5Nkrm8iwoVXMq31w2SlHljg
sFhZvP0L5Cmd4/zEH3OOgtY3dyvN5roygBLD/uXwpQ9i2cjsqDHsWQBC5Ayi0RHiarm/wg0w0vAc
3soo9vY5xmVYz3Z41m0/WEIOQBrFbrDxXUXuyG+79ywOH2Vc77XsSzumxl3mTdVaVo72kDui2RuV
v4vK6rHMKRjJpMPjyTJ2qST463gd6jvvh54oe90k7Hd7p8bLgh6+aLRIAsnQObHjfHWWkyV2Ar/Y
xsiVsbUa4b4aQehuukghH5aT+TQO/k2Y5ruAg8CCxNAuyofXUKZnZChUE91ZRckqiYr2tulH9HrJ
2XtkEICJEYIJqBbi2cnbzH9fNWC7YIyC7OvT/cj6n0WUxpXN22xufsVwtUtqwShBmcuh6uamg3jF
8Z38mE2Iu7vKDftG05qSVDa8PpOG38HTP+s1tyNEu11MsJyE4LKh9mGVcmwEq5Lt8EPaV4mblSd+
nLmsfYqvpA33NjGSYKcJyPOFZx1CwrprJ1A7NwSKx5b/Ab/dqmhN84mdHDgEQMa06+a0EUPOitgX
ggsiQwQHoA3Ce8Znj0kltmig1spynjD1ctiAcJbvSjO2gjUPW/GIY8s/zf2996XqeKp74auBoWIB
yJ03bnQgeCfVogAeg1M7RMbPevFGoTWBcMMjj9ba2r700aOsIdIQJXu9e8nSVl4Io2tfi8EBljSY
tv2Wm1qOITIQivRNbGMf9FKdVs2pcreMp3pmUnXqXZpMZO+71K3wIiSatpW6fZX5SXcl+5n8DYrV
Og31rC/VtbHiye1vMDfUe1XbyYVrIF4uKgvLI5Ts7KrOCcWQbJcUSCgmTXYDA0Ejazv0vk1kOY53
ExLodkD4eCwZewhJUXnAXA2IRil3xdBn+KGSfGdNGRbmnkcgPRT9vi/UzsqcL5pfVBfWoOurEB2P
WRITtU1cCW3n0aC+KfQ02Lj8LI3fTxfkHYxTo1Fy7CjeAn6GfnAeWnp2eEFxeTM1ZFlJY+Fbj6kN
Ld17cCJgNVxI063etpxHGwXnAPtrwDDzIdTT4kWzsuku9BjCYqmSl9C7SR3GKtqPaa5thRWHB0yR
EQXMPqAvtMmzFnvlUzw6obagl3Zk9Ry9YJ8KabJgt85NS5T8iDExf2iNIn+NDGe6JQIakDcfGhhl
gQ6BxgtOPvMfLOc6oxVjnL5tyP+UFPR/6T54jin8/j749iWnLbKO8+InUWj+R9/2wob5ySYpidLI
SZ8n8JxM+bYX5iNQEmk01Mnp4gf3UX5+ixxZn3wsKog/JucoVCHON/8UhVAr9VneJUf2VUr6TQ77
fjxDSfvdoMBXz/k/9WLXNHAQkl4y2A6DcXT9X5IibYLR2VEC0ceF5Z+zXdv6s2nNJtbADq7xt2ZE
EYyR9NcaVj6jivciacuNbqZ3WcKymKtbO85hJlNEcawL+8GSzLisGYpLq3m2jig6WNW9Ve8dfKML
8BbZqqn6AmQNVANXCz4yk1XA7K2EgSMepkF3v7gUHceA+Xeenz+6THtW/eCxGeyM297RdxpqwqIi
5bsgDL7z2HzR9wrB+5ksuFqQFZQrTQR3kg3fnz/u/a8onj+dCLcfxawqNr+Kp/87yqLzCe5f3AR/
//fiL7wvf/+vf+FU+JdT/ff/lr/F5cdPt8T8Jb7dEu6nOT2Dl97RueC+cfq+3RIOH8HgxxEQjRzd
TEfC/H5LGJ9ob7PQSL/FJ2CF/uOW0EjhccgEJekjLc0nO1PYf+Z8+CsIEY3ex0EF9Y4bl/vP/0Up
zYTJVKFiLxDPKK223IOjagZKaqwdlJD6khZJqmdUm8DocLMuwK6L+M/0L7IOfaRBW5CpK+9p5qpO
dsB+gKrecXqmuIgSHN8r7oQTtn9E/xSzieCHe5mog8GTRnfmyQvyv/1L7oxk2ZjV7hNsgxS8Sm8Y
pygGT7Ns0yY5w4ZKFgRd8rOwAqIhRE3C68xzqi8kAa1LC0TPwcLsDZe7RnvBto7fuPIor2c8hY8U
s+ZTL8v8ziTiIkA8QjVivOocDd5EDd9nhvs1sBVm3r68UfkwbBC7+tdE9PGlFgbuuo96QQNynSfH
sWDL2XfAIPWJ5WvpTikTai+cmi92GhCTiwv7aGWavezQoP4oHvdzDsfTXeJ5XHc2KTNi7I43Wyh+
0MFbNHwsWbxPgF9Id15FXRUvU5jma9Olcd0w6u+/mv+/PP6Vhen3nwv/JX8v6D768THA539fFz9h
wbF+HBP9Y138JExAciyAxN0hzJo8OH5bF026ij2cj3zoN+jwb+siq6mF/fTrvIlLjq7iX9bBf7Uu
+r96JbiLXCjGxPvmJC5jzZ+vETQarWV6SetaUOivcZ+4J8brjBedqVhOeoeeWmfFPmhd777HOLYL
ukq7D6ryWFl6uPUBFfntuBz4nESO/bUrlLcQ/RA/DDUVbDHo1zUmDG/DNiDH4dm/Sb1+nsKsX/Xa
eKbqsd+62CDWA5T65WQW6T4D/Laku4TzQijq59qIn3FMP5X0f6wgbRNlDe51J7I2eTtG2wCV3fCk
tqyG/J6FtbvC1vsRMP5BqJCLIhQg35V8rCgKXDfV6B5MsyAJhnS7pkEIyVdrcPGCtHsTmg57I5OX
JFqAvFCpBlK1oaWOcU6NjHQdTl68kUw7CEOiG6Y+iApShv0q0KgHT1V70daGhiOjy8kKkwJoVR2u
y8J6p34yWMWIWQuQ6dsObfsOLuyNFZbvQao9ip5GFujg9hdtMA4QlaK7IK0FyRC1w2Wf7TD3wrCR
5XSYei//n4jR/z+52rusLL9/V99+1K+/eKDmf/DttjYtMN7cO9zYMNcxNDHE/b7dZfRrCN/zZ37I
vLb+8652PlEzy2aWm94htfyjBcr8RNMto2CovgaBTrLUf+KuxnA137c/rJFsO3j4Ay3nAUI4mm3D
z/d1THoZRGqNSFwn/SGOUm3dZ4V9YEtZvFiF0T2aiKPMHjHuEs18tvxCW0ZmW19j6Q+ORCvFK3f5
tPQTpjBZNEaPUTJNrHUkRFo6qsgt48qjIqJotpQQ5NEFY6n85JtMdFXRxF9UKPSzlsWQ9aZWu7K5
oG+0RlVXRpLMLhDVnUiY4SJ3uvKhmTSKQ1VEUNXu7JU5uNo6beMGZ4qp3VMDKlZlq4f71hglYQzK
ZhaTPlRnzx7FrWBcsbWox3wtXFxIkLLV3rII7ZHwbs9MBYnrt469GwDMHEGyTOuimeTGdqL0WDRw
Lm39FJrGOhxc5LSAIjPTuA14qC+J4VtkUge6jBIrePG9iJW8MDjTdjAS45EnVmm+B2jouQLAEhNV
KDP3QOar2trpDGKfMsZV0MOs7NoJ79VY3Gh2Vu+i0FYnTtFEKH0V+gzllXqk4HA85rkX8upR6IEe
im2cgV80Jsq8MgB+xFPV+GokkX4LXrbaa6O4K6ZcPaVwypYyxIurjHClIkCC7B23wOHzcyAL83Iq
vPJeEWNYu07n7NxC6+/IGUhorpwpFibPyAODYGfeRHUPrTUAjlVRhlNUVP6130VvHVZpI4HWSZWI
u8gCaS01z+JR6LbBG7UQdIwwRz0zs/EXAEy0bRl0/Wy7u7a1QKx46J7cpv2sgUxCRIaiNZo2grzY
5zJcDaJaKTvqrqqOvrHSgfY7wFxPu1fXim/s1GKOkKaX+L3LAy2U+JnlFG0skRTrwp4u0CYuKg3j
gbSXVOO9RjDFcHyF6TqX/X1veox0GxqTjhq+/3LRViUvojGgYpm5U6zc/87emSxHjmRZ9ldaet1I
waQKYGsGm2mcSSd9A+HgjnlQzMDX94FHZJWTEeVe0auWlpaQXGRkkqDBANWn7917buoeXOV0jx1N
4pMRucOJhlOMDGqgDyhzhb40t7Z6j7gqBDqYxMVmUO+g1PIVBNil6xyOB0cdA5COSKIsmJ9jqe1q
Gip0T7m9RJgeyy7ajEWfnmtv6NaxRy6dbNydm1jIfMIFGU2ixZYRdwD8DV+wT2XbXU8cGqmidyQn
0TJ0pl2sM6MVU9bDwLYQs2sbHXtihg3OotQ2FhZ5p8pxr8xYHc3e+0ZD6kAWCB7dpD0ZIqHxZRGE
EbbOeI6wOSHTDrc9o+hNPySnHuor+kckgJUVEdtspyerio1jn6kICgYJJLUBqcsqrENcWdZlU1aX
Te/aN6OWIUF31Fuj1Q8O5tYrxlI3Bakw66xlyjL1Oe4aw56Jj9deRhjpF+AGk1uG0CiBJjCgDsQy
AswIXc5kJleOnFBs2DipeBHql7m15amOXHuXTjqBnwJvA/3EK2hRIxqL6BlWtL7rCcV57DhbbbtS
dXedKc6tq3GvIpz7VXF0APhnhfU9yeNDTe/yzATefgRvDYYxu2obT/lw9cCxLaZTaxjeigkzeqh0
61GMOdGCtRufPKVtrZjuQWtrT54i9qZgIOHrNdv2XPuyjctdMeV7XBBp47uYfC7iOK4e7cmiBirr
tyxKbrB8dNcIEFeRZ5+ZFhyQcTyWDnVAHCY8k211B/v+HT3Ii9OpS2Rk1aUTo3ACLZit8jLYR1mM
vbGCmB12cul/p/2j0vL8bLo4/yK66SuTNuYWOnH6ZhGXdAE4j/S8MZu/43dJ/QLa3AZeR3giGrrZ
dalkuWt0nf57QUplZdjakRlWhv1+HBnAZbxPTA7XcJrmHQhDfaGWie0YkeIKIz/C8RrR658mQjtn
xht6br3OA4ehbMDGutBVdqFtuqcJadmJSJzoFrGL+TUubZEyamyNy17m9VUTxEc7TG8CU1UFSDYv
3jLrO2fptA48F/xYYcjoXWqp3Bu9l4CTjKdL+Of1Ny/NxbeRr+2Yzt6N0Sf22nWH8VUkmvsyVSkd
cxGc+CCzs7jb/VCFB5etaNMrYRyA6uJ7deL3FhO8j9jE8rXWKB7Ldu5vKzPPHpsFKGjK+QD1FX9O
aBY3Wtkb8ZpgXBN7yCyftHHx8nr5pq3Gr2iiHujNl/4AIYM+fBRc9ip9GyLMcE28aNE0J/P1KGNo
OjnKfCHHkaZ9pyHwQU2BpKMwgmjxhYUWKLnMwTQHWfa2mKXU1s2QaQSLTZp9cDUYdBbGkwvKj9T1
0wo2oq1rrgCGUHXPjqaZe28WBflQXX8g1bq8oKWt+Q3dbDRLcW6S2BgSW2glTThAG6/Nh6pgk+qx
HEE+zbv+tdNdivuggKBipKp6hPEj7sH8tdU6RelDvA15UN6+LQPtRXVxd9tj0bvTLLe4NauouaMU
QZdC35uhLVgG0C0BTlFLrRKdRav0xHglhTOfsXV0xyjNkKQGc/pQ2sZjqYipZcsrT141Wsd4rscX
7gdZUbNUmD5mYoPVFGFP4/+EUHdR8DjTGGI3C01WSAgZC/rVuk6LXYmhYD02RX9rknypXFGvAWLG
iyb4Lklolif6pSLXR0sddmLkcN3SM++87EFix/6On1ducYPtm2baZeLdJfaBid4OGauPrvlVN7c9
cms/imLiRgk4nq7gdAYXbopdqE+Gg230L26vjfmKrD9WvFirXpdy8WSVnXeNcqglWWoOGnLf0EgG
XQnwLFgG1l21PL5nobqd5/COwnv38fP0O3R6AgdhN/iUEdZZz1iOiVUPtwXWN86d8wZpTXPTJ4Z8
qHmdYPW0o7pLoPts3MT2CDksmpe4ZrwZd2wzQWZCw51TSe5g4h4i4it5BKn+wraqt603yG/w7l6n
zJlx0nUDNwfCQ6Xj6BWTiDbUXsi5XMZ6XU2R1ijjJMo5uxMpLuyYE5uPr3o3lHO3cyLj1Un0R3S4
CAwbgQaY1IN9CHxlhF8yPoP52Otkn0LjfBdMAEK33JkBAYOxB+VjNm39MeY7JvRwMsMTm1DxrU8m
qpQZReAMxngHTWSwFldY+K6a9MXR3PrKzI0N4z6aL1Za3IrKwW5um9H10q57VnXfnwrCQB9CRsVX
Q9c2exyTCx4XPXo1jNADsjZ5g1UebPrGbFdzalkPww99HIJPxNd5hmfcJLxpZ1aUs2UZ+sLGr2xk
2JD6qyk86immhCLficEZ2PXkHqk9sFj8fNchFlmINGa9HxsSD7wmCa8grCPPi+e82jhmp/lGGKAZ
Y4c9FGZ8080T4jUr8i6HWeFxJtIRqkNvlA+Oi6JsXf5Q/gnIs3irfygCbdyZCbpuhs++lnwFzri3
AB4zqbrzsouYESpSvAX8F7azAumAYHNF/kFwSLLe+J4ihN+TMXdyYqs9LkT5U1aFaqXqeNqnJK0d
6npxa3eO+YXeWr7o0OHmambpAVaJZaqvcsWx253jeNORaDatORvheyDl6wIiKP0IcpJDb2PGAfRq
TMoNkjsaeugqnZS31NYozkzg6qsfz3lcTtXXGgnGphIgaJliPA0tBqvVPMVD7vPgh76utxgF3IKe
IHcZIkpTBCdUpgFkXc7aOicPJgDQoRsyaIbBQ/sB//reqwGIH+BigJnVl4yzBLnIvoJAQJO/AX5v
V3P3ZahVsVauFedrW9YTYwZEavdFSDgyF1qAFXOSWYafDXrAjdPdR6NtQFtEpdoEleXcM/fSR8xL
YUpOmZXvNOC8W1Agpa9PNiqAiegxvvkc313lWohaY1URcJBO99ngNKCJgDqw/iOeCSnkmha195zl
8RWZZvHWCkX9YiZo8SBFpeV3U2vmlxRi0qpl5rfFLHxPkmmNodirB4iwFBp2SzVnJoa5Bo9hXUJ8
EPMkL3LBnmSBO7i0664+JkWV3ZscA1iYONSxgdjrHGP7ZshC+yt3B20FyH6fmGy5JtJn2FZE510E
TfdcWbrwM7fFLe91sdijqp4PXb4giVGRFFdTF5v7JV18ZVWhx1g1oVSxtP5osDkfFc7yHQprdLx1
qQHfISdPg/e07RpXP2HT1zYI/K1DkURqnwhb20SgZrR15XT5UzNV4oDeZPbBhUH0lMbkI9uc9vwr
NlS95tCyawB6fJFDP6c+B1ZsON5rzvOLWB4ZXo/4s23zcIM2L1ujEJ45fCmORdFI+l7e2tNV5KIT
jspBA5OiaSc8z1VzR9/8dqjtI3N+sWmlAbHA/tp579YYHsyk2fXolg5xHlPjGkyG9OG25MS36q3B
O8KVRswU2PGB5yNd4ydun/hDnwNSbtZJW37RhtgDAJG0L4BZvg1JdOoLcCpzxqgon7cYus6jGjVS
2WG3NE703RK8EZqOMt/G77lXXi82ToIA362ci9HuHr1GI3m1I8XHy4NzTXLimuM982vLLliBMhcQ
zegGPudicdYj6awq/luRivGhnUrF1B5ReqkTHEHmZEB1aOGkB/2vLRKaObEuCBDfxbiGTsokB68G
l0vW5F2NiQAFfznvlCGe+yByn1gIYcfE6VdbFlZIEFFFhmYSG9qjXkzzpjJLgRfbJaHCbMS+DdL7
oeeEyNIWU154LWcFDvSLlqa4LYMAwZUxB/BOhOkA8/D0JNkQIwaRUC8D3whksuMH1Wb2xrs4md8A
Ybd+RKcU50fS+UlfBdfKEZx3lPNoxSQerByBvcdGEfCa9ARaCYNEZez21saqRoznSbXqzVG7dJze
uzW9nlMRMqEzNIqV27XnOM2zK+b+zQkxvNyqqZMAFuyNEDXwH4y+/mhxOrIa8lImbC+eoMBU7aWn
vLekg7iB7b8nE6jZjBqaqFiZfioJC5tc9dAJ7a7WynptKmxJkdE8twtllEMlz6vg61De0i3tZb9X
dujyCdmQhvAywFF67MU0Xxlj9hViI8Qj+Dn7tucAyuGFoDfMzb2KL01UxoeR87JT8TtMN94JKnQs
p3W1prlibpIw38XSAJU8UfDohksBwtX7xniJW+JA9cn8mgjlErFBXs1s1T5kNqA69JXIr2gtKuKM
aPQ+bzeuizO+zOYbzG13ylBIGVmSNDF5EFQFi7BtVFsjtC/Yb2HvB3ep+aqZAzIRXUzbZqzjV0hR
qJ6a4Jj1zlen6U8t5boyjGw31GzGWP/u2Cuaqw7c9zF3StoUhckZa7DRqJswa4JiD+UN6oMdbPu6
vVYFmagL5GXwpn2XImQMBiZAwCXXVVgUh4h+31q1ot8ZeiZuamnHOxjRiJiGavJl0gBEF91VQ7QL
Ni33ybNZVQriKNKANIIkDRjE1ea+CrIaV0JoMnZuHgak2FadXJR5/U4WsrPRS8FJlc+1m8Z4PmI1
ItKpqG/yxrlvoXqvRFZSxw5euytst78Es27Csdb2na2aA0d0TGJOOfkBCQcoxHArlIlsFzzXtIFV
e+PV0F8SoRmvHN9e5ZLpbA65eagy7HVmM/vAZ4JVSAvGpoze5Oi+1mEYgVjr9ZFUUSHWEaLDNSSw
pbWvH4wlqQb7WXwy8/AqrYyV5YUo/eqc5l8ch35iS8LUsjzwhZU8EMp2SeiLvnfrzubNo8Xj9TVH
ekiY/tzn0Vusp9go6qQVL6EVeyj5irvKHF9aC15bngPOSAsyf8NwhkddjSDKEroYdVsflBxJ2MU1
RYdCuzWlOoaKvAbASem6tMI9aYZqp6cm6VJYYOppVIAuEY2GQn822Hiu7Nw96xTWHhLFpDXUOtXT
01AUX7raSPaa1Ml7FnV8waiCx6bbDKwol2YAoXR5ThDyjDzl2C1JRWrdGwoPfSM7DzoKPjqmFKPP
m34cJ4tlpOSA2fGCrigBCRaw3G/uFL1ZcQnDPp3QUoUueYg9rJtSd6crpaw9xkpOpwR371QHliDy
2luBFYdBSwM2RrS3OXGCiMufLDNRh9nM83WOpYA/7ULXqhugC7va0uR3F7SgHQe7tJqf64FyAt8m
RRxCzPVMw2LFmQfSm7SfWmGGX0m9DRl5BgvV/KLqozeHTZG0Wu6bQ0n2hMnogO89xDIr1rMBpKgc
k5PZNlu7yupVnQqoFKNFzyDG90TEUugUxb2d5tFutMdTEzYuG8c0bOfJelGpPJKZdkGUDIFiJbqv
+FuWlzGaT55ARlHg46qNUVcLx00U7Ul0BNDVrpWe5kjejD1fl8fIBysYpRO5RwE0+k3kkFzTpknI
kbPYmME2lvl9LL2DkWJQLTPOfcifK9Qc7bSkPHuT9cBo6jtKFOMimgwb64ewtlok64uuK7ULt/mq
q/5Jw+3lhYnli1q9O6rot1XTAvrnLLgxZ1KMo6HygCINxSv7LK5M4m8Gy6pJwwFuNDsVWRLkmNTq
W22bG0OOlzShiR/LSJwfn8wE0huW+3C1ZIMjFQyTM9qrGfmpKe4J7QgvNRhtPU5irUteSkQpe68/
EwfS7VUVvqVlPm8mpY8XKExHv0vGbEv/m7IFK6SDijXWT0PHZjKS+zOlNclGlbzMc3kmXGnjRYhz
A2D1SArMeWsKqT+Tlrly0dshLw2avTXlSGa/NeVmkZap8Roz+WYw6p2Zfp9mOI/PfYlrlr1xTjNC
Fa302ySKrVtlFJBkv1/Lucl8KK/NSrboRsss+tIkmXYIcXfzPGKFNIx7jNkofSwte486U/o5dquj
Q+jNDe1MC70d6WeRXme08LXiSDkaXAy8WbFW3DlJcAndaNj1pgIhhwpnXTXjw4DDthXRiThx1v5O
03x3hH7CyOAJUOCeAMlmgzkqOuEazs7c/nGrdYKJqc0fWkbFfe2NrFSV7J467UmQHmVO44aySuJj
JoZZIgP1J9uo7+ycZtrgmsfQmA/4lRlzShLHtXgTpOFJr8111/XvRVBeYlNBitc27x5zGLNUREhk
+kkrw13mhdwxQi1zDGxwmDdaZoK1MUrfhtFxlLNw1wFZG1us8rtuDIxTNIpuQ3qR/QXLHGWBOyDQ
HvJhTUJEjdZSB64XlO5+DBqEUTqsqsCumhuzT7RDzMRAwXkr6N7Klq3btb81AjYN3RVjHN+QZIVb
BxfLc8rLzgEkWc9YCUKxlzEPISHZ2a6L04ORwMRgxxVoJWPnuUpxuxK443SyO5ICN50JHQq3FZry
HkdqGztrfaKjQlvcpP7lee+uOwe/uJfc1V0yk0wY5l9huZ2SQKP3Ndx2rVC+RZ48PbzmoaBqiifq
5rpW/ToXjnMcCVTwC7em3R87b2Nmy7WklJj0RtsljhKnWrJT0QSrT1i+NuGAXFmWNBCUw4vgKfuk
aMxa7HqERqwI6JU6OyNpgutaFANpGLM5dauud8hXpf1Xnce5rk+pjlnPmjGilT3duVUQkt1NwEpZ
FfWa8B8WXoPKbzM3RnPV9uR6ZZGmrSbEr6iuZbifAC36FGv3OHitfavlaq9pRhyuKoO6BzTIgDF0
aFeyLr0zwjSMiR1m/m1C5Dcra4KpXRmJ80CCJIF0nUfaJ+XUoXcSZKqzAvoEurArzoFRsjCxB4Ub
XbUuCCGOzoZKJ5/LYW+j9/5K5H1JdYc9DcpRTuiXGujxE/74YpfdhZZLfIBFfPAaK/piitb0e49l
vkfJvCVFODmYI1JvYtHDzWT0dwSyB9/4ctWG+Ccc6g5sHhI1Ev2LljX6e0RtQyRIkEXfCFaMOU3S
EXNhH62ht6VvorH1i4hUdMSNs9zJoh2ewPyPjym953VG0vy2TavsGEma++hjBO3Q2HpGKYGtyzbF
LqkpNDsWwqvAix/yuQ0uxtQrbsgRkq+93qiawE+PvFEPJMPUWdFjm5QC3Aww8MsC3zTggzbdGmOj
1gna3vM0dNVT58zecdDyYEt3Csqpm6HRaQLzXIwk4+Rz8RKq+tqOmR9EOr2kRijtEDWJc8kDgcfP
Y57AF6aXd5R9FZ7ZXDyDBc97SvpweBy9JDl2eNPoMwX21VShGKQXOehHr5ztEwyc+W5MqEdkht81
ypFSsNWa4ZWTUQ9nWFV3beYSQuLU7pfBHuv3XhBznAduuS0DSaIPPJstimB7ZVgd2+Iw4zzIjVs7
dcuDaVbNU2GK6cITenkqyYB9r/EOJPSACrKR6CPWNk81aSyDQyPbJgvOr+bmodUMneWGaJz3Li4X
tosR7GiVWqdyfEyaVHtxxjbgZCTbvZnr3U0T2qHvziMzuSLOdmOKEU42Xn1qgmZkC6O4SJtheXkW
tE4GSaHpqYuo8ZQZXMdBP+x1tKMnI+wczKOioEJwsreKG3CcC0avtBjIrnL6EuAH7cvbmhP+5n/Z
vMg1sDwkMglmaPjSxSlAJ01fcw43VgiKNtPCiCXGrq//uTTzlx67D9rL/1Kr/H+j+HIBof9CjhEz
qXz5HxffyuKj4HL5sT9EGTwdhBuYzk+a4n+rMjTD+he9W53wAujULqHPqAb/VFt5iJBRZIBkRwP5
gUwj/4WyA28fHkw2KMSS/0hstejt/lOTIRxEIWigBcNHQXwL3sCPmox6aouccNRDl3nGy8RYaFpB
sWtfDTsq/0AW8d0CDrr+45f+1/bUH5eCPGW5FjoQBJ7WJ+lfYxiJUmo81MJu1gNC65UuaCX/dP//
2xdBrIJ4DIeh/unzmBUE+AX3WCHF94XJGA0O/fSbi/zNTUMMK3TuGkMKaX+6yNiRM6VypiaeixNN
ZPq+NK3hBsFA8Bts10fJDBB5nf+wEdJ/kEhMvU9eWywDQwQ49ZDAXStXWphB4KzSsvH/2V374zKu
5MnSXR2E38engNYLBvewOsAQskCz1AF8/aLd//oiyy/5+VHjfmF+W3RGAu09mPiPF0m8GQzlYO9F
PsB4HloL/2Uj28xP+asOHCPV8dcX/OvNWzIYTNLo0BFifUUO9bPW1GTNrSm89lIG+ZoER534W+z9
v77I330qD7ctokiBN0d8kis7bQkRKbf2fcyxnOlKAO3Dhi6sMb0js+p339SvLyc/c+yzvJ77WTPY
A7wF7odcpUVQdBXNnb1lHVE3v/50i97z85cmuIkM2bmFxGl80mzNspFdORb7jLDar6XS49cKwiZg
/9RI4N/EBjSSNHfT61H2hMiSueXR0B+7+kEP0RRzdOBQTwwHSMoKlaL0HQIAtH3Bvp+v5qyUD/Do
wCTCQW32EK70/iVFn6Xd1CM8ln3WNMr4zTf2+e0lYIXFDtuflKbkBV4+8s8SZPrGdqy6fTQ1Yudw
vj7npmvvJyuIL3599/76ZUEPg1TBUsR65CzL+89XCqQLtRo/ZBG2+gZmr8Psceq/TSWHib6dq/Ef
rkvLJ+MyVAeI76AAfHrgMzUZTRXWe7BdjT8P/bRz3XHYZ/qY3v/6k/311eJKxB2jFzThuspP69KY
NIkMOxpOM5pTZLGazymrX//jiywrOFg2dgz2g09fFKnSIBGDkj6Ugz3LIfiCwdnvwsv+5mkQRNZg
bsf3jjTx06pkWrFmdE6+J3gcycBYURGCXllh3Fa/CQb52ytxAaEbOu1kudzTn547gfnAInhvn7jU
uInRatsSNAdUksj6RyCIZdfga8GFwD886Cy4H6+kJt0cDS3fT6aGDgdL5zp2ou432/nffRy03o6w
dAd+lPj0cWKRKr1xmIAUbrEaBLFCiGXYQmBo/1Fe/rcLhx8fh9Jkacs7eKY+fZwhDycVTAiOvXja
lYMV+7UNr+nXD9tHY8If94xiDJcYW4ZrLxlUP387Up9LG8v1vnS8F1Fl05mxXHWmlyxvCTie3g2C
Lr7+H1zSZmcHMSiQbqLK/fmSIMyEOUyw9gkGJhYjKrb6YOR7ZrXFfppaOnialv/OgEGpxa/9uA9T
i1okw3oGO5bxY8n/6Tl0nK5Fw57tgAmE7qaXg/7WEMYbITIJwN0GJDMu1BaEe15Xtc8WnpRXT2Mq
A84HPs6GSla/rMpiuIL6Nk+rQJb1UY6yfiIPJymg6oQ1Kiz+fsArODC36N9mdxOlDd3rtPbieq0q
nAY3TWTalyJ16u4a6lYfA5Iu0uZWxoVLVrHCuudnc01LzEOJjgBFpH30IhKj0G9NMoWndcxDY6+h
KAfQFozkeyw81RwXZI/Y1Ojf71EgwRXqzUbHVJ9yrprbxas9RvpZNzudfBbFzSAmPB+OljkvASFu
xwi1yYN+Y5AwFB96GD6XJWbjZwm5hcwDozcPxZgG35XNOZ7jXTs9ZZ2NnyXJUpeOGTER3zTi47Fs
d6gZcgD1KdBBo09x0OvThVu2pbEynaDP1mUxdtIP81GpvVeBQltVqvbqdRg5EN14vVwDJ9DEIq7I
ASaxanZphWS2g7UocWRswscRQ7SBGmQ/9XoE+iFt+vx71EzECrCcZevAaoM7pSCJrWFEVlu4BSkD
j2I03u2wx9lKNkD/rIekkmwMzFfnJmsRCRVeMb2TAgIJKsgbIP8dkwCNyUumTu1kEGUxDWUgGCcW
rdyHE0gJv/TapFgBO6d7M2eE23e27J6JoWhfA16wxi/tUGcuSF7sPWyu8jaqggGt9zBi6d4zB55i
8ACDEZEmHQv3gkZPnOzJ00pvZrssrfMcDYRQR4ZR7mp3JExmZuSzqyt1L7UyC/buxJ5XqbbSt0oM
ciAQuOl2Efb1HuLCMN0CyAVMaLWFBXgtTR8n4c5fM5oEZ3ccwy9U/WO6sREkNAAECS1d0WjJ70PZ
atZKoFt8yie3JLeWHT1ed1PLSaZyai3fkqvr6TyQLRIkHPg9jS1Yvoz/ZPzSRYl4p983gU4K8KKt
7aqs8lPCNArwtiCjBzjEmH3HS8+y1mTQiJjX5NHLPIalcegrEcQPldZwt2eBABWcUQvbx87q5E4M
udWuAcEBOE5byynXtIUShCg6wmrUWgvNXomlS+qYOM9VPnE2CgtFBz2gB+p7dq3tqIdCze9wzz1a
Th4acK0JOVmXI1FNq7BuiYN0taD6GvXotPxY76ZdxJrWMIpgeLhys1g3bubA0KB5urL+Ig1Vlns5
ljUD9ilzHzOVo0opomm2Md3MiI5ln3qPU6ePlc90mSYwScI2IcB6CEgysrL8oQJADGzNMwA1J05n
k7MTRflbOk7xXRbPotlgc7HEZeU4eeY7Mre/Z1NZ0J9viqVLn1fApa1AqNL3+C6WuYMbROveSllK
YlEEb7KJQwktO4lJkW7LLNtWsllU7SZxJEh9o75FcWmOb4lrkVtbxU4/r+vJnJY5eVjTjY5ERl+r
r2zh+RXYSgHGom8T2KaThWhkCpmyrpilGdFZmk37xw78/51t/5MGx09b6V9QwHdxEb5UZf3tZ3fb
j5/509+m29i7qe0d15ZyCY76d8uFav9fUqf5AKpbmJZtUbj+h8nVpmqmWmJrBPjLj/6HydX4l7H8
Oyw1rgAjLIEL/wMnzKcNGHYEKViOJIn2B6SJ8/bHfZ9senuasF7uVBGkb5HV+nmNSGmOZwTNhikf
TTnlLy0GdJ58z+KFh1dgACVJa7zeDXlRq4p5P1ICdwLVMtSAIlOPdIHRWQKcyWd2173qDVTWTnc1
mpVAOx7qCaazBOxMXWlhDxtFK67qrJ6vicZj1SbDIbtpGPY9mCSw3MWWA3qRHAUAcLo3X6FBaXuM
JITIr0mSRjTQI5hjdZNf2PyQm5LOFQKV66C/p4OTMgfJJXJJYnyrdUYG0qHvlf6b89UP1Nh/ljLL
nWRIhDOZcpfgTmrdj3cyQ9TaujIrd+PM0Cagr1vDdz+4DajIvJABHvUp39a4gNZdo/fHbEjOQTI+
2zkLWx4OL2OrhXvczcVlbVsnGWAUioi7KUPhQaGybiyYoq9hyREWgv58nnHK+2xKjFdYfQki99IB
vbA9/6ZzsTwBf/lcwiJBxBC6Z39+QqjrCdHRBxT7g/bqoUtGkm2RG1UUayPS7pMivYyCVP2mzv5Y
GP55N5fnnKYWhAP3UwksoghBKk7LnWb17tpMEmsbp+z5Xt7b8P90Y/fTS3v9x+f5uSH4seT+43qO
Ti+TTZrgEhqZH+pf8omsUdNAzU+2CU0S+cUFDRTlL7wuP8G1cAYJPP7m1n48tvz1op8OE4SMW7Ie
Eex6LSL2QMJUbdLA2Exz4mx//fl+BJ9+/hodzAOAYjC0WvJTb6jQET+C46z4GtlChVVvatMi7Q78
oZcYqKfDkAYJQ8jZyy6JGA/XUdEnbw5sUR/srkliWV6ei5kQMqk6/Tfdgr/7uuke04yjv+PROPh0
+8MwA85NElznfpF1E2MUneeD6SXDvq5/d+z42DD447Z7sAEMcyGq6+LTd12BtiUPkjfVDYjf4QkM
t+Q0qN98pL97ojzYHC5tc57gz93fegoaNKBNuetJRD/UCVlis6yQxC9nYDE6FStaMm5+/TX/7Udz
ODu6ZF9KrvvxPkooQlRefLSBSJz1WMTQZ/AP/eZh+pH0/fFhsmkb2CZ9YP4BNvDxMu1AfG01yXIX
EcnW3ZL8FtQgemJvAwbolNXVZsjx/jNh/dKpybeXgIyKeEvtu65tjdrbajkeqeBhAtuFZXk74282
3gdU6gH5GZxd1gAXOgBc+lD5tQMfTu5roKlhc1L6u92R9RTQyWtemBccBu2Ij3+HUrRVYEYOQXau
hAAaha+GhKwyuLFCOO94B+uiXVHTr3M0WOmMTzLEDdkOG1HioGmXRLVY/OYpMJf36uOtYm+0iCMB
MiaWxIuPt6r2Gk+b41QhmNQ08ifha4FZwfiVSDI9K2eCt6zmLdLdcB9ZCZNzd+j2LfQCxI0IgPQh
iy/jvlXk/Ez6TiUOar5QvSiogKvCnNItmkQYXL9+jv72z14aNmSpUGfon2cxMrP7KTbIhMFj5hUr
qFLLvvzmPFjf8wvsDtVGrscvwJxBliFaYnB8eyP/GDj8o5ry/81RHhHVP30ff60piSh6ST96q3/8
yJ/ealBCGH3o3NFgXeAo/LI/vdUSPiZzDXBCS6CJt+CH/o1M8AiRsMhbIbx8cVIv9cm/kQnOvxyL
mAowJzBXDKrVf1JS8oOfVqGlc4V+Ba6GRRmLJmT533/q6mD8Sessq/p1UOdm9BxEpYP/xAMyRtKl
Qc5rZWKSXIWejDm+WCJ7d5MgBOps+E7flYuQeULJ6RHis0aV4+7mwEq+Tn1cHILBVM/l0HarODe8
pzAPxsc8aaw18/Z7UTGY4qTc+Ujr8/tZq8VuQDsB+9VJv+GyxL5pp9HTwOHpNqnBJSCVuAD0re11
lY4bp+6LN9Pm5A+3pH/kwA7tTDEACKpWu6gSNDrk5jZqK5wh35s6/uZJyfpot8VrrT/2fIY0/JpF
mHgSaGsJdu/0OrIfqyDIb8q5VxuBjukwhxgSUMu+V6GV39lNPF4NOn4wEgfM9tJBkPIaTr152znl
fOMkkXxiXpQWPo3jfGeGaGiJhpQ3SRbKg9fL9pgg00K057bItGApCW8gLEtD+oMvZc+KivamyuSW
ultuPHyf+2EQwZPX0/IKbGVgmQCoNyLnIpR7m2MfXrHBIM6Yk4fOqTRE8AogxUbqETGSGBxPuTmw
ZPUcj6HyEZwlENUSmoa0QLwZyBL9djDG68IR47m38uIiYKy2DmwtW5V2fO0SPOS3lk4+LeX+zcDp
Gx8L3MFad09opvkIWZetZNg0x5KMTr8ymqPM8woHKZmILh87rpGiubK414Qmzl5U1eSUtePOEbIA
G11xereS8MuARmE1ICxdK4ZHD0ksnhWdzmutJZJUU451UYZRtQvimCQ7d3H/uAV9NJg/b0FS0UrG
1rxPxawdTTpOG6u2ypcuf5RNRQLx/2bvvHYjR9I2fSuLPeciyKA9TZ8px5KtqhOiLL23wav/H9YM
dkoprRI9x4tBAwM01JEM+5nXWEnzydZ642aU3bgevO535RlAv7Oq1+9yFcAftUv4+/yurVb3mFwX
s7ia4T+CsIA/cu/iCL+ehgEibBoW+2HuG0zqEQkauql71iE+kc8zcaBWxYts5ydLZMOVoCoCc6Gt
T1XRA5GzNGhtWbmmxIk/bG1QaRnR+K4saiVrYzLGE01bY2fLyPxaybHetxFY8KipBCUsPMhlF6MV
WtbG1lR2cJeUbn1TQb7mqayTHO4eOUqBDhIMlKy/KwtncVtXk74ZOvUi+JP1PMVheKT2A21C4sOM
pK5zyDAIIfOznDtQfZho4pNQPhcmUplpAzukcHMFktOIUOAznBOpmk1HFL9gLOaCp5yyLZL5rboy
gBjuUs1rfnQmqNWu0udN3YT6kxkiJRYEVHugFrj4V2eVftRFI3dhkn4ZnQ6oOFDIdZ7VgsAhuZ+w
6qG2Uo3eT3YPvnNaCsligkk5lihztov1niraNS1TzEGruaCuhJldK8oQ2oX9dXajpN8KpYFlHzWd
I5Kg3TjU9VXuhEi+WuSgllMT0cyzDUXcdLiBUkRvAZa2d8VYNQ95HA8n4ZQQ3co0gbwFj46YIb8K
DBO1xlH3Hu1kRJkwbKhukmoyTZpC1BGZqWOPqCwy45VxKMbe/IYGYAT0uphX3kQZMaPbtqPWWV+5
4A4eNLQgt2FmXqMcfkPSE38xbPcePtQXLW57JFdSAw6TVl1HETAcLQ0fZoWQU2XbdxEQcExuQI/j
i5sBYZ9gpYxDv8H1FYw8VvXgu4HzaRoQa5h7rGA5ptcBbNe1CE3nu5kq9TS1Ex7Juek8YG6TzqtG
hJADAmub9CPiqzxE103umZyJLgSSrbh9y2qg9W6jNaEn3yE3mZDYtsoxAImaX0ON1nkebeySKpaE
JjlV9XfwZyZuF9F4DbU1PUSAySgWazEI9S6d76SriPEqeUw1YjzHq7bg4SFTIMAOE3WotlGj0xFA
6vnYZNCTMUl40XBs2AqRo8yTrBFJJJDMZncNQtgHgbGiO6htpJEOV6FuFMfetoAJdsXCHW4fTDe+
U7odr0H/GdtWpvltn2qDP/YosAoQv9ve0L62NZquU2i5PmLxctfY+NgOwefCco6UhdGwVAbINwyZ
abifED7vHpw52elR2u+10Tk6Xb3rQk1cOR7/L1ChqrYiXIiIqi53IcHwJL3fMkl8DGjSbVNruMZP
4TfhhdVW00f9FuYOHjzYSW+c3IIO0Ljzj26okw22LuU6sSuIbVG9Cm0rvcahs0MtFBz+KofFYNX4
w2CU+yWqAB+aWm48agXwU5FJxAam8VdshgDlHT06DAj8HWZDs75g0oqyMvYGW82GlmuCAF1y0W0Z
DHWGFoOJiuZgnUqe8iOukvUO+kF97Vb9DcaD6uTkHjGC/olDtoM1M4JsiBFuduZb3U0TSCgIVNt1
p28XmPZRzSNl1yDUW8xkXRBvg9mLnV1F+gqWcfQbM+rhCTRTdcCcdtxjQyVuyzH7WlJs3YcidI52
O8qjHTW/sSzNdm6Exvxq8kr3IcXedl0A9Fm3dRxeoWqo7dvOgaslnDBF4yiw7uvZMm9DelU+1UAH
Fk+hiKCj/N7qUrEfc88+9SAksS92YTHVfXWcVVZeRWBXj8h/hutpbCmuNYn2JIYIq/FyHOmSJLx2
QIkg++GXND9hsLU4N7hV+8t0FapsnoLQ1NSjgoHUzt/TwHJQauvMk1eUHnoOWveczP3S2oqhzXVq
/FlUEhPPGcPqq0Rk4U2epO7W1tB6G4dryvNyhw3OweqF2AGYro+iU+BUMdcwk+jBqkrzZzqaTCxP
9jEDnX09yG7Y9i2l8UAU+qph8lFByWxUDqQW3OFbbR1qgixoYoZ7GDI3/Iq9M6Gee6TffjUZ6sp2
plVqaju7FjuBr4usgNCnIjilMTxJ1FwbL7nqybbX9czlPWoywt8gu7GQXEDgTp5Kqt8rbZE7RcaO
JlufXeOuYu7qttin/USlI6g+qcF2PvWBne+mfCx3dqh+aEI7BiAgqNavxKR81V3FHUaYZbyXpK1O
En6Z0lZuramExFLcuuEE0kBTV52lJeuSjbzvreZFT+HmOyRLJUoetkCDR2GhQtcQ/eHum5cqAz3b
QdsbyMroJW5YIjvkiBNkai422JduIJr9iJA/QgeZTcwZ2cU5cR9y794easi2T8fvePoA+EVnB0vP
6cblKdvIuUGnxlP3Sln3btDs7ImZnFpd7qihXSd9+jSEzQyNpHx0I1cyFlFXWF65Cg2BuLjzFK6j
5WztMatCbx3G1DqhR7SCs5FvinD42ejGuJEjQgZCgxAnKZYoiUuYQwyO/0p+1IzgB8DsZ8s+KaO/
yQm9oRboyVYT+X0TYGjbDFD3EiSOmecg6wDcOVw0kcP7mOEdhZiKgetwMK+BbO/NUH9MNeegJ1a1
mckn7oKo+xmN09WE4P0GFo+9HR2QxKbcpqL/Kovyoeyyn0MT/qYWuR3FIi6NnEU1NPsmJmJRqUJN
2Yo/4f3dQ2nI82tN2NVODgS//dBf0+T2NrrIUdYwdlGPI3wd9fG2xX/8lLH40FQt98FjvckIqD7b
kkbq8BLJSgNCrtfPSPLuhii+DS1qz5MRr53ShdQrs6eipHmkqvqZvtcJs6kBoSX8VNBemsJkE+jI
NvVmeUL7fLpDqmB8MZarE1EWr/qudfJxmAsNOSk9vtY4zegpnCr6UGrqqY3Vj5UVw3DpAD4guIqH
SpbcFlbRnDS9sA4qCs1kzc7zPld4B61aOLq/Mzw1v2ZTgCw8mlYqPxHxs6hlt63DFmaQbayzqbpN
2YrkF1O0sdBDp2NG7YIXwGl+DdJD66CHhFfW7HSw4DtZO1BiBLw2NHK127GJqw0E3u983SnTtJt8
6MBb2e1wR7HefaJSjpBEPgl0SayAwIimfK3ZzTrlPwvrqMErIO/bFz1Bj8bxhrscI54d5XDKaV2t
XWlWI6BOeflN7YX2E5LU+YrgpYLi4ZRIi9wrCeI887js3I2l48SVGBiOBxFogm+YKqwyz92MLOEs
bLrgI1xx1cFjMG5LxFWquC6hYBbxqYWrqYbki6L1fwdvDvpBOpzSYrmd1JDu0jHcdqN7GyNsdtWa
Q72LmhpgPEiIlTWOVHMkLnZZeaOc/iuAMntnTvNN6wU8esKUxyFBMrBFke/Y167PM2CstDm46sau
3GZlPb2YWMUTRo+/8KqdyHhCsTK74DSM6ODnDSpNYzhAbK2baV9G8gZ5lHso10hYG53Nca5Mzkn8
GSIn70feggBAiftuEJ0NyxvwNxA57jfNpH2qdd+zGD40xk98VyadnWeHu3ZCpDTLnwuBqXvm2b8H
3XtAhfCeF3FT0D1acU6PaPnhYm/Y4iljn1MqNjnHmYIgCEhqFaN9swICBqDAayQd4/lTPkIudors
mxGmFVeZ0jZpYhNEuF28xZzcwGLBRSOITDJOsvVYWHtRBKciLbONpg/5NgTZsQ2tKn/RbW/rAI49
tZa1wfuh4iXG6chJnGdDDxFX8qxTWrrrOvOuIywjV70nF0wuiijOzMU6R9r9oOxoO1vWTQZPlAss
2KBub69UZsG2CZwvwWIDNeJNddOUgPvRfPkBeOOZ4Oiuz0XgO/P8ybDiK6swv8AQNEGgEQHllrFx
3SAgMkn0faSLFzN18B42C2Jz18C9oxmLRXD0uQSPupoioCDShpJC0JvtCTurX26cK4r09cgk0uip
rCwnv7f6n32iA0zhmOKo1WJbclSFlnwuXbe7sRxwBk6Na9cKAgI7HieOb0U+G3uItUNBRpRmJyPJ
g88aPaSXWWHVZeG8fRUjPAfawxo3SQjjCF7nvFcYYCJWMVdPYFTo8uWthBuMbRFOxg5BJu4VEc8V
bejJy62XXMtGpKW8+HOUdBQGZm7pFSBBbKcdodStXUuFvHpmP1Z5/6Of2vyImFN+qkvQo2nlQnVR
hMeIizRrNzRCJIGc8lqLTWTQ+s7ZAHF1PhkCQX5E1MWRWy9+LCw72ZHlYcyFJRrSEh3YmcX27raT
RpGsXKF9g+LQfeo7JDY7s0NFMifvAy+k33iJNz1CgygOIszwZLOsGe8LDikCWkn9Eg+TOHRiTo8c
xuGOA4UrgKFydwXJKUcjDSbag24FQDKqEr6eXRX1PQ7lyde+tWkhzQ3KDZGBsXGEF1Xp1fMV5d14
bbTk9ZgXWVuJ/x9vC74JoQgEamd4r3RljIedDs1uhTlL9MkzMoLHBhiEN+nlVaahQdyCV/7eVNK5
0vvWOzGLcYKrvFOszXZg0LnlIA5SZtu+nnnGp8LM423l4vi00txqYo0x2Bw9id9IP7pXaYoDwjof
xpbIxolnpBoc6KUwYXBDqeAWOS58qiJY6C+xZX+hLSxumrDD4nvAFcWpU8y3Qk/bNLneHo1igvZB
x27nmkbyZJvhNwRG40+To75ZGhXAEgzlvvai5mgFodxkHqoFY8R1BRXMXJYQbj8gllTgYBf2m1rm
NzkRCoAPynQU/YErUiaZ10ZOio+uRQo/EO7hI5C9DoeCaFNhB/bT6h33RKDvbTTHmg+xVrsHq6qw
dS16gcqTJb8g70xpG3aXwP6Nyjo6iQi/NJqPyUeHTeCURydNtPGh0UzvRynK6uD1jQb0WMW7rjT6
vd1EVbTtPNN4clVnPRTO/CvRPG4rZ5hWRRHK+1lQTBqo0KzxSAt99P7KNa89MjW52xxqZxr8SR/r
T6ZROS/cLtkLWhPxYxgFzq0QU7QvjVbeB33IHZDpGsVLwzOPc6xnz0Vt3xpmqPELpmJhGWHQ+5Bm
JhGdiz4ZJiiZMRWIyiT5rT5V8kVakX4zuXUOgRDxQkpyQSKOZlHrd2gojM7WDFV6nZZ946wT4Ed7
x1Glj/pKeW9StaEsYGX9l7E0USaJYyv8PPJs4T3HlfAQ2QlEXMvV6M9i3BgaW6h33VUG9OhfDYr/
3xv435IO0gcsH0xn87L4X8c2Q2K9/Rt0svzhvzEnjkBJdeFp2LS0war+3/6AZeFCANYEzKWQ1h9p
8H/3BzTr/whyDI++HiQP6Dz0M//dH9BwKJDClvwrG6Q6hl7yHzUI6DT81RLDyBrgLDhqoCcmGDco
Ea/bA01B7KmcPPYxeTZObSVy8kg0ZhJw3BtKyWjYtAEqIh2OGUhoWYvS6bRLk1ISvvS8bbbtXcBD
66+7tf/6TfTGkY32LDSflrn8u2VBTXXqTG9I/LSrnM+cT92kkzBljxIs369RZe2ITFJ+Y5mTRhSM
j/EnW+p07SdrnBG063S5p5yvgyXMiLMrUP284zgalusiK8Yff635O2iFpcPzZgpBzgLAwUVtgVW/
/rkyrXs7BfzlZ6LDrLMcxuqxoYiL72DmaD6CB4DHKdZ4xyLOh/tJWWW4lqH9HdyqcSsm3XhCJ2l6
tCaJfyNDN7+yqMSRd7KDT2QL6W8jGOIflhnNT6pNK1RCpnsRDdrzxx/yulP0r2n3YKuwRxHydhbr
i7+nXY+6RnBVxb5tEAO7S7JCePPPcPV/RmHT0vcShgWa5LwfJaRw47qb2HCNlm4Gk5AadYv6qkni
6ELj9DWQ4d9DASCxdXDNBqyE1x80pLFXATuMfYyxfmdc4qsO0mqrAZlqPOvp49lbZuc/veV/DQZf
ABlBR9C9O98FY22ZRh/RUYnw1cUqvOu2RZG4N3reThfgTe8sFIQs4BILiwm02Nn5MEzQlvPcJH5C
7WGHAcK4nVU9bj7+oHdH4WYgPaJZ+aex+fd2IHoT8WSLxAcGS80TuPd2comt/ukoNE+XC0hISkuI
VL9eIxgrKBUAvvCh1QFD7aFVo8RkXPgWfZmS16tD4xy1aswFhJALUO/V3u4mM46LKGUrLBT3wsij
g8adhpEn3qthzgTWGDY5CtfeeYLrCGxjuvn4S19jt5YNgr42MBeTSjikH/PsJ0BQB5g9pIk/Rsbv
Hj9OdN2Hbk/Rf8QIKu7Xw9AAcy6dSyfu7UJarmSWQRAYi3nN8u//6gC7WQai3HATvyn6cNNHWb9K
SxTZPv68t4cNqiH9Z8fUaZOAszgbpaMWaBhx4qM+hunwYH1DfQzWe7Gpw+kC+/G9qeTBhP6HpYCk
k/56rCFx4WiZVeJ3TaZvm6GztnMhNFoZFUK46PZczyaGfRiolZc20tu3CTosFBpuEwPY0vl+HaLe
LcagzXx3+gqi/gaZ3O1ImugSt/U5ELysWBshtuIFUmOO2ObzQ6SSb42eryY6ILhybdL+58dT/3aB
bWdRcSeYcNjjfx6ovxbYHurIQLMy8nE4iJ8pi3n3iRU0+49H+SPD/voMAXHgRYZ4uiy1ONtH8AUM
MO5RsrxoUBakh8wLFbnD6CEqiwufc3AmLfliN325NWFdouWC6S1W2dP641/ydvkBBsLKAlXBXav/
QUT99b2jbjZuMJDwRpGeHqpKdkQl5CJoKkdrKt7mzorn+N5wmujCyG83OSMvtCPwwqjmu2ebPJew
p+D7JD4ywmpbqtjcxHY5bHGhtu6KOBEX5nwJHc6mHPItrxcQE66P8/EMvR2xE+RLAR3Fj7OE47Rq
4a7QlhilhVOkIWmrpqqm6otzYlQE4Xzhk99bdmJRQGzk2/pSLHt92FBvlMrs8sQHDOFdSWSnt0iL
UiDuWwQesZ849kHTPSQTgr9lhHiYO8SYxMuouhAXyiUWfT0brgASA4DLWu5P6yxW7StdgRzLOz+O
Ox6LqKwwey4To+y3/aAbDYqkOar2o1fSEdIgJKnBXXQ+Rxh8pZmrdo259ODTDCuoAwV5il9Gj/U8
HANkEQ9uO1EIVS1qXFAmAve6oZn4pSxQE0Hpy3NX+VR0n53BnO7zpEejvDUa9UtMc/y7dr30cexb
ZQPAqprfJKT9v7Os/yfb7e3eIyYGH778b2Hnn61D7MHOyiFL+cjhG7BBCDVbHehEZM0o0NexfPj4
lL0NaHj6hYvBw8JJNIyz2ZbO4NpJPbW+bOqKwglugziSgAQohbX7eKi3FxhDcXEhdQBnkPV9vcX0
vqpVJ/TWR/N7PGkpRnno7Nr/zShATLk1kEegDPl6FHQKYxeDRT5IgLhNpupFM9PhvxkERq+3MAOW
fO/1IFE9RPZA+d7vlVHuskUAT3lzvPnHEybZBBI2HM8tqOzXoyitrgwr6TqfBkm21Yfge0rz48KL
/s6qwD3EMNwxpUQH4uyVpX4SdW0V935m9C0VjeHXoEDFfPwlb99TF8MhjrO7gNOQ13r9JR2vu9c5
inao12TH0FINdE6RHUk/w+08S/R8RvvSA/Lely3JNXBg1sh7g8x1aqCWSjIo9J51ag39Fp/45MKn
vXOAiPlhkHKC6GKf7+q80BvLQyHHB9+g1l6daBuNCSBLtYoL+2GRETm/GpEYMBdeCz7dbL/X0ygB
ag0SaRk/KZW2jkXmbOlR6Luqd4KbwOi8a8OMprWGcOW6jFHMHsNaPmR1mWztwZmeADvIC4D6dyYZ
Ro1OXgwlBCWEs+1jW0NKva7o/GKevb0TOr/oBcjtx9tn4f+cfzj5g8t7zAMFmPLsVuwqM8xEY3V+
WibhMy6meGYjtFOg6t+M+wgeJREBriO4RwudUvQIjGwdhAndo3AYafnZA7yZnXKLlxgpe+44r8yL
C7/yvR+5xOCUWlggmEKvVyfOa2oCSNv7nWdPm3Ieo3VoQIgx3Vb9FzuBSOE/Y53tBMdZxP+jsvd1
/Cd2lpLhnRlpza6MInkUkxmBFdSt6woJqDtHUCzMKU/AxAmSA8rTyAfNgEM+XiRjuY7OHm68+7jf
OQ08YeeE5sX7KlC6NfoVYrjXSQ5EWjbwqDcjokY/8C636lWEDnsCDlADjOGZBXpS3lAB7xi6rqNB
G2LgCnijggrhRDRFo1A1xmr0aESsO5p63rZGp38XWeinYpSZ6emaCknl2yWS6hdCoj8CA+ffQwwI
6IdMbnm3Xq+nW0DADEsPS4wasiMe3MluUFLHWMd2VwB5AL7aya/EofgUtO1wCrrTmO47UGPg6e1m
q/Cc2SE43m6aykU0WhmUjaB3YnxlDD/HIneBn6KUHLV8aWxZvyOa0qBYhnBHZ8G4LoKpOI7J6O1d
qM5Y6LQtXX9PbCcnUQiUNeOFV+3tBua6BMVsIkrEm3ae3FXC6UmfxegLDZ00avHNi4042yoVMvn0
8WZ5e214OEB5lGtMUiwCgtdzW0/9YNqzM/pao+Q+arNfsJ/1w38xiIOgzZ9/YKG8HkSTdddwNU0+
NbZxU2qRs6a2d8n8cbl7Xm8TKl0UQLmaLBj15lkEpbq0nIkTJn9I2l80v0+JM+4EBHaQF5gKffxJ
7y0RvEGGgaFlUh9+/UkBRIYUo5XJNxRwzXoe1C5PBdVPrc4unOcz/tJSyvAErw0Vz2U0DCdej4Xc
QhIoK1V+Q9d37YVufKzj1NgZ8II3Q6HVJ0+l7Tc9to1uzfLZNNrcCZ/xtmw9Upfc69Zx0kiPwkeY
G/vOScffiXRFc2FS3tlMOkpJUidd5M/Pc5exhWYmeIR9qUbwMottn92E+YVR3kmRqAmQG9PZXio7
5zXNOjc00DfMxzwnFbJ8eAIkKz01wW2OdgN4p3FEc0jgC/Yrs0VIOuzTECQrwokPNJKUfuEReGfj
UY+jpUSpicf3vEBoheBxZVzNPi6h+rcZHAvb20kAgTftJpuKSwyVd8priznsfwY82+mxSLQ6x4HN
79wquFPQ1vaNCewGzFl4UjFV+hEx1c9YeokHRNnlbpiQyP3HB4AgixqXaXB7UIh6vSmjEERLgkcC
YudGvZ8z1IVhSXYYB4XmP47s+Fw2FPVKk+1zftb6OYjTOB9nP7Bpn44eXEHZD+POHNv2wlD627dz
GQvK2tIRWeoArz8ri13aQKM1U3By0Z2ENrIxQ5CCadq4Bw37VooPhVpFMebOYOqazSAbdMktrXoM
0L64sNXfFiT4NQufjbowqmPnGkmLTlah0n72kX7F+UsfrKcy7xMEDor2lKYu4trBYlYp5Y+mGbQL
IeU7dxzxJNJJ6HbxCJ0He3qfWh1+crNvzNln7CCczZSXz63E5uzjvfROT4dCw18jnc26Ssq6MECW
+zk+OjeBSDx9pxvtwpvTu+5uNu0oAZOd9SDFZav7YPoMqhBVbu/nzp0A4lGAewzx9XBRY7WMYZH/
RkY5zr1ypxVG88ONB9Ef0DLQxTUnFCQ1EmzJdVGX0lvXVRTWF77p7a0Nn5aJJxkR5CUoy7zeSZYT
TYVuadJv3BS0clxpew+JMkgxoY48MPLu3sYTqokRQjHKTx7NwBcFsmPRHkFMe2f21rx3sGoE1tdg
ria6UXsAU60/fzz5Jr/j72fTwP4XBSkU4SC9eVhrvP6dcezakG7L1kc4AuMEXc770WvjCwfr7SgO
pQBsL1H1sYGKn11Zo52nsuuQmDGxQIPQqIqdjUzIl4+/5fwmpmxGhomcAGKNPA/n7dXCq4C0t83o
T2OnrkPy2VWFIusTuvLOUaUiefh4vD9dhL8nbxFRXOIn4g2HRsc5GxQificJmoSPnYPzo0sJ7Fe1
7iDn0ucDEucZssDVqiTMhvhKhbtbhZlEByAm+P8JTF4g/duGDQx58JMvTt23OjDjAhZTqbc4As1W
H+PoRvAE+KmL7Ds9j9E/r2o7/try1+WiYt3hv1P07fem0cObtq+cK/RZtITyoCV6RIUHwYNUBBTW
oDW2CKaXjQXVFJcx+p/GYjst4RTRkq4gHEWjidKBRZk0XlAlVrlBpby6ibFGAh1CGefHx1Pont9x
RAsmpsVIaXIDLJnl6/3X94jYFEXb+16sg+0lXZ4P3uiKW7P+oUVSe7JAK32ZzcQ+AnmqV8Lus3JD
uyIp17mZeCdRztVPnEL443TutXyTJ7HM0IgvtRc1OPqCRXbEKWpUW13rjpzRV1za17gGdt+jyK1q
cB6dd2B5WRmMGiJfNHbzGGUu3QWsTOx1PzdQXJK+q+RNn0gLHG+Xd6e8x+wQ0KhCTcdVadysOg+C
6raXg/nc9yH+hGGbaPs8tTDPqLysqLd2Yow3ER5KJUwY1T4jw63P67KhSAIqGoc2dNz6HvKG21uf
aABW3hbF+OikrM6sue6DeTuPHdyX2AMutjY7B8M8bUwyA0dHs3sy0iLM1kPf9u46bGqsXlzEw7Ef
n9HQL90ZKGMovrLD+nwlol4HrJwFQiwec1EGKDka3XUqwcDsLWMkX63qsMRIaigf4zRFBHkaJzdd
514FbSUPC0tfTWa1z4tcRYc+pgewaoqgeTZMUhiIaZGCPjHLz4GtAyzjbm7c/ccb6PxmWfaPLRHR
omoqUHA9u7/w3YuNvjJ6X/R2t9ULio0VTcndPx6Fghl9WQeIBC2Z5Vf81QTBacIyyqIgBjcxt8Aa
TNtmqXUp8XsT2fExDLMokTmUTiGsvh4mKLu8D7Re+SguVgdhd/M2pfq4TuQ87pUzfbNKfQKwK8W2
7Mm0Wy9tLyRrSzL2+krjLPL40bmk50LJ8/VPiIwqUNoY9DROdX1TAOBAYQMoJc5L6yy0ciSwnJ3j
qV8fT/AbGMry6dwE5A4E0USWZ+OW3eBI0Ks0DNoewYBo0toXXGvghIzoKv0uumr4DeCZA5IgnH5b
2Xq+S6l1+bammesRC0a9GAHQ9cSGiIMDW165OO/CHumM7EJvZPktb+Zo0f79U7AHX/F6jjAIFHPS
m0DXhoGONk6mx8RIsq3ZgZmcKnB4VutUF4LBdzY6lyRNZd5r2oGLrfTfW1BYBU6tmT34/aiDC8Z8
ZR1TvL0wyjvXMVVE6NXwmB3jjXZDgWejA6B09EdXiw9Iz8N/d+MZ6ZGccOoLOsUL+V7V0e8u7jE5
R38eBOzHe+Gd6eWM0XAEjIQE4Hn9Ixn6DN83jUx+dOeDPmFOEiojxhcVf8qsCR7zzjEePx7zTU2X
/WcvArUklBKxkPM2p8BXNhhCXfmx8A4mFmfEb5DYwkeDDj6OFzjUV9+GzNwA1PYrbvUMBzTgfZsL
v+OdZeZ30GcXVEuWau7rZe7qpuPODcl2pm46uojzXXmI05xy3CAAJiu5njALXRnAuLekBc26sJRD
rwgC09gH7TYvDB0kO/SQCz9sCdHONj0pJxtvuZtIP8/2X4akj16m/DD8BifsgKLfLoQjv07i8tAa
3Iq1hRefGsL0W5bY7m5Glw69X0LXj3/IO7uDUwC6Y1kobvKzCfJQri21Jd0Oxx7b66lAXGmIxEZY
U70OZQlpGsG848eD/gE5nH39ElESKlP5dzkir5cFeemkkpUiGQINBON7QGu+Stv9OGvBEXhYsdLN
8KGGKAw50MS6J8FxS9En2JgRtj3kV86+Lwqd1j0UPzNB1E6LAYgCLNJ2TT87xyG1ux/KWxzKI8gQ
EzSyjTEsRlvCfFazjLZcyOQMrDxuZVjbGV0AQWIex21cFDllThgGHCeaK126pZWYbfRCyRszHooL
kKjzOJuzQjdsaSMxIyhlnOU2rekEySIn6beqwaFgQLzfqxqsaXIUBxJDmRfepOUNP598xFZMpFR5
I/5gN/+++uqOtnzaB2w9ox/91HaaTZZG3TaJmnL/8UK/c/wIRKk2C0FXivbO63XWQpP3d06FnwI/
O4xzZO4HT7uUHb43CvVs2spIqaIBeha0xIAmcYIYhI8RSonTON5p+L6VF6btTTVjWSebptsChqXN
+qeS9lfUUsyQYac2wkww430FJbPEe5J4+tNgF+mXcJqGF8uLog6i/Bzdl+GEIWedweXeaakpakww
Guhs/3yGKQXTm6FvQnvm7CRVgREDH/WE73kuAJK0QUGUu/bCKO/EE0vPkRCGupzHLXF2TZQW7ukx
T7OPiEGyhaEXqk0oIIrB5cnSZ1kmOIzAsu03QRjW8ENlT3aG2zWx99zGX2kemjE00Lz4brtReyun
zMHGzoaqvoafDUPxn04Lv9ejabUksSa9q9cbL8GuOgesSnEDT1vE3Sx3o6uhu/C0vj251PtB5OmL
0QCMgLONR4rvzkiJG75jc3n0MorIs2R3jWtSdEjGGTnwjz/r3QGpCS8vORiS8/PEUxdCs5kN3w7c
aOPGAWRzPda3I1nleoozb/PxeH/CoNd3BV/414Bn24vqgA6xQRp+gURP6MSQu+V8ik3nmmIx4rYj
NkUDKhi4B47BLm9x1KRUk27w4KrvqYQUmxCdsFPZ1thIu5g/0qk4Fvas7SbrwmK8vdb4qS4VPuAe
nnTOo/3CtBKQLfzUVuvjDc9rh9GcAQE/6NILQ727DH8NdXatwdDACoUGge+ZebehVUBtKTP1lT2q
CEmq5FIY+faC48xZQFk54PQuziPk0FQJeVlu+BJe/DGMF1kBVY4Xvmo5E+drzclmBVAmF7Z9tpuD
SpXTmBpsLqu211VQO35hp8jiE5PsJpL/LQgy7+XjHfY2QaIdw+kRmCeBNnDPBi0EzvJI7Uu/m6W9
xkz4t0BH+ZEet33dioqc3Bvmb0GsXRKye28Nl49F8f1Px+7s1ZW2oThhifQnq4oP3Nq4mUflfIuM
YgAP3rikdfbeeC4XEmd3KUOfVwb7CradEU4SzRhYz6OlxTcOkgD4/5lqU1ILvpBVvXMc2C7kHAY5
NgnoWY2QancMszeffZIcgrhEGZg1yV9JFaYXRnpnd4JlBJ2MBh7jndcJA7htY2whupnIWuyLyLkB
+3oJQPfO5wAARsccX5kFgny2XNBfTVdzCZL6PqsPxGTRZjbozQTYKV/4nndWii4MOGvSBrqS8iwf
9bxcb7RKm1kp17jrJjSa0xSaf9Yr2Jdo51w4d++OBySUBigBjPPm06KgVFRzhZ8kSAk7JGwvddZ/
1dCaup3TKbrQiHinLOIRxLAF0dQHxnv+aqmy1eF628K3KzHjv+w1n2SUizWuomLHaY12oVvrqypz
h53VYfyJRbN2IQN4Zzn5DRB3Fj1QsJlnc1zoXa9ynnDfpZa/i4eyp9uYyL2kwHphet/ZnkRugmQD
CTpS8LMnLK7CzsZVjVAA3vYVEiYJpbxGXLjH3nQoJI8O7TtyQW/xDjg3MSlheufDEnGgVFv9kBq+
aJPE1hlRZrhJIouu0IsZTwai5thkorRtj7glyMo29qVd5keM7H9pldQPo6qKXZGO0ebjm/a9t5x6
x8K/WrAJb8Jkt0lchWi88JXXJ4fQGaP/4ey8muNG0nT9Vyb6HrPwJmJnLwCUoWeRctQNQoaCSXgP
/PrzgN17QoViVB2dm+lRUGICiTSfec2tMST9Pm7ilxEK1w4gWHydptlnFTPdWwv37l05UgLOy8T4
LE2gxdvaBkLRgw2v0CnaoNlS+22Od+BwIdB5b33w1VCGXDQPaZodx292jtEdJX750WptnE7LLnvq
LX1Jz4NL1KF3bqClR0mZbqG+nFCg1FlHnsgIlUdoL/S/aTvcjXWa37dm0gAFdhCoSjKZG0Jtf57/
Iu+9JDcCNjSIBoGTXoURQ6w2EeZ1CsSONqALOn9tjMHYp4nSb86PdNLlX1Yn1+zSGlCBnsur/WZj
sorqcaM+Qga/xzUPseMwa79zNeTPqZaicFmnyPLQgvmqjIX60WjSaa9Z8YWz550Qg3OOVFdWEUkG
BHr8Wccojou57tXHUK3xI5n1+3ywTb+jUuLPeIgsgjvP51/97fhchTV01bkyUFZGoUpenum3tK20
ekmMgaE9lkqMHFZlR+mtPkKtcmlcIvrD6XadxSY8NxtNBlQokUKxtmj5oIyAMr14zCvjF53FOvJV
+ikbZ5KdzyY6Y98lAk1pG1khCjh2XAKE6iyR/4L9PqINajdY2gY9Qv9uLSF7vbEtycY1tXLUL0qX
TfeTgVTePLWSeacbTXRtVRQpXJY5YjV2hpiXGEyasXNStfQnjLLx4wJZZq+UBtTbIODQqZqbCQ6a
HKWZPynhXLqGIlWTh1C/+aAFdM3uFGtSgDCQKBXAnxG980wD71oUtYNR2rcslZ1hmfkNgiz5D4W2
suk2hFsPjWoCUpOrstjN1AzhGbd28VmTBln1c9zVZq9DvOlzOWPGbDpa8jMw6qJEgSQ0lmofCsGI
UaOy5rUOBttWEISXQOXvLWrAQijNL5UT6KTLzv7ty870oBw1abRHkDkP1lwqt01szR9n/Cd+6ZM8
XKM15OBr0GYvKHDhRY9gf3OvzEV6oTTwzhVDIgTCjOtbgdmz2l2DLiSEawaNEmseXtFChH1o2eHu
/Ep+Z5RlCyP/ujBoVXX5+W+vm1uNGiRSoD2mVWxvA9XE1cEwv/3hICqVGgUw0OJphhLZ6lVGUy1G
uW3Nx7gdqk2FYZI/ozZ34U4+OfkYxcLmb6HPqbBRVsFppyCJJweK9TgmSMOhi6TeL0kODHb90tF3
crzTx2LnL5xkwm4iyONZQx9ER5lQSI+FlWhul5ZPQp5aNxW5dN2mauvLTjT6NlpLF97xnYEXsBkJ
BkcvtNRVxGok86xg7CM9mnSjD1aNuBTmD90mnrOfthwZbiLm1o+H7tJq/LsMcHTkgXwnCSZXlNUF
irA68iqAp7OkxeJgNxZJKlWdaNsUc3rXNVI8+/S/0OIslLq/ow2Y7I3GKDdlPIM7ziCZ4mdC4cLM
JOdBb1GSygokUOK5q9B7EULH76Mpig8UVhB3KMWUB1slHMwGDcOp2FT5nAUkj1HVbGoE7jyrQfrl
ukJjunKtEsCNz/FqPQjFQnvV6Uz0q7CXtTKvFlG/RyAkLN1QncdHNLHD2O9xTkMd0+kPacYG9Kai
zx+VKnPuawzYviWFknJwNw6SNGkG3l9Ipvic4AjeYxI1DK9mPXcz7tWN+qpYwega07A4cAzOTVTo
enPHKYqmSqNU0+fWGELNc8A5IFeDCAxqxEkz/hw7Q/uZoXn6Cz0riaw0adTSXcCkzgbLErjOEcoc
V5MRC8OHZdq8iiy9kjiZOP7DABaP1rIY9pIQ6Asmjv7cIgTKS8apua+G2cSB2ZxQPeocEW6sDHyC
20TGFPl1q3U/e9yiay8e0MkLe1XrtzKmuM2Gmnm8VxC1Df256Cim2Hjy0jyjkh4UKq5LofS101Lx
OdNxmefbFI709lbJNTUA/ZFCYfJZt6smwh82QqMQp5TmS6s3VbXBYLd7tLHZ3upOGV5VjhAvad1p
YD/LTruPUO/jiCeNRflJ5Kj/nD+CToKEZfVShaBrxDemLrDasQ0lU0KD+CA3UYhknixtlLgp/E4v
2w2KqYZfmvYlm7nT6i4dEAv+IScs4vHOmhwpS5Wem50tDhK6hp4xVOUnGIOoaktSuVenIdnZVZ7u
REEPPkpmda/RzJ1nodxYjRn/aQoKD5qUhUIMHVwY4Mv5+dtRn5h8Xkcg9stzRBtVD/BRHwfdbXpY
sOEUOBeultOckFgaL0u+PH1KyvWrOe/S1NExCCoOSiIwk7KkeZcIeOY41DcPc29PN7IwZWY/U3Zx
lk5PyiTUl/Pf/eR+QzoUit6Cy6DMTKp//NKyLUVokiUqCo3Bm6Zcf2Oq2SWf0+W8Pz4bcQSllE0k
vGSFa2Cz2uFUZ7aR/jhrYiehzOoGkar4aQERNFKje1xQ0ceqnX4zTLh6nX/F03uPwbnuKKniaaWu
yb8caKoFVk1/NDBbv7MQ5UJaHpuiAE2B8yOd3j7YHywsX2BUbx/1eDKNaOxnuRa8ZgNPJKIbMuVT
ssvR5NgMfWFRie00zmnT+UOq+CLsQdhBRWihjJNxHA+cTxHo0rjRH2sVzy9Tsppv4VhhkTQ407Uw
h8HPp6DYoHQlXVrEywJZf9pFx4IiFAcIHo7HQzcqzlcZDlePQTZ9mkRrfrA6MwFUakTXioh2bVFN
i1gP6q964dyPSnLlmOmulaLvfz75FDdI7Di+rJOOnomCXOp0hvGIBkn3YMzk04uCoLqXU+mFyYeA
CqkkIwIQ88fzQ7+3vClrLnREyjtAbI7ngDszKbNYM4AG4mJp41d+G1tjeJVN6fBQ1PZNUqawjRNO
1pAs5fzg7xwjlFNhytCLo+sOePB4dC3KLScZiR77uEAeJI/LfR/i6J4Plv3VwuzBjfQGIzYeqzoA
2MGuoTDqC06RJ/U0VuDvD7FaBg4GQSgdRiZNkl72RkcPkbMlwTZaxCag2ceb82/9djUcrzsLCX2I
hjDMCcbWWBKUmIyhQxTlsZYzxIwafCe+aGaSfTO4KJ6MEsiq18p2Gnpt2WpfiCeUxqcrgaBnrE5R
67EakGwNLSlPt93QoI1kglf9QkABXC5OJ7NFSqwzSjeJG7EnfEVudyIjgivRxtKXJqmRdG5o6u5T
RUF4S4Bu/THWxDzn3/SdS5Iomq4xbEeGBqh5/H2rYiQUq23zcRppjxeNJF05Te3cIwLXbcELw2qa
RuBNgP8QVjNvUGzp3LKN6m2jqPKlruTph+ZpiOyXOq0MmX612hq1GPqhqMxHgHL1Ic+dVzb4sLei
zL4Z1PFS8+30fmI4VjYVfK5m8pfjl4/BCOLgN5qPihJrt0aBbFsU99HVhTk+PblhrAOrXlxlENxY
p3nGgs/m8LIe9UoyvgOGJ7OfooMSq86DWuD5Fkqt9EWbpOZDn07jnTYmN23iSD+hixFSq1lobEI1
sIUvq1nw6AROiEmWJmIvV/AuOf+0y15aL30EuZfuu8Ghs46arFSOy86ezMfBCmfAkCh1NYAV8ZBq
1O35od6ZFw6WJSV9AxWtd5kwy8GM0al7FEMx70LHUXaDNTk34YgSnRIIePsFAm0IBssXNvhpQIoh
LC9HTAY3+qRgnqdai5FSFB6UaR73Uy+FWMuHzVXXROgcykm2ofGdXzhLTw9yasiEf7SWOcvByByv
thCtVhMpi+iAKER6s+jDX5PxlX5cqWh+zgPCgphq4twyOFcg/Gf//Gyf7q1leAOfpyUepk5/PDy+
AoYqFwzfV4G5p5nU0WoxO7+TwDyDlLpEM313PIJvgMucLXRDjsdDd9UKcVWMDklXNTtrSOs9clGK
J1Ip+jh0+aXW/elmXtA2EGGwUwRLv26CCDPQFFAa8aGnzUKJA1RDjvK2e34WT3ETZDHUOiH3LOAU
GIjHr9WBZqYdrcQHNRjH58mAGoAecJbqd+EkRZ0X5Gn5Ac4kcF6hthaXQF9g4xaBA4QCFIaJ7epq
j9K9psfjoZ1N7RWZ+lD2TRxEHxINDbQLj/zObcYjE7wAGOQgomly/Mi2MtH/Qq76EE1o1OdxxPUp
MvXLnEYS4qlS6JetrexLpeZp7aC8ElplAbzXpGfSaHsTiAR7elvY+xgT6s3UoXOiBGV3sBqEcFtt
QvfUGh/lEH8/oPtac201drPHuLe8VjNL8ZMcMfyc3PePkypCfnqHOp09QDzrg9V0AiMukHo/YHfr
tjWFJ1TMddJuRInNUv16/tOfnoyMBu4QxAHiI9xTx9NYG9FstHaYHFAPnlygVomvGo3sOdSULwS+
76xlhgLti+jcki+vFllKST3DjTg+hAjqfi7kKPNC0TQXpu/dUZg4PF+5vjn0j1+oF5UU1mOT4B9Y
hTsIHOiL6vqf6p4taf8CGPvfUZZj8bfMV1KyejZwYj9EGrqRnZwCD3ScJ1uuFERGm/+PY440EHT4
gh6jO7iaOhlDCsvu5eRgTYb+XHXl7PXTZHlWJDnX3RBdqs2dXiVA0k3T0lCOoIy7bvlEyNzrKYaL
BxWwH+4+8KqK0ox2g0oYaIwT3rJxZf75WU5JzZIBwvOSVBSO59SasrCD65AcFqLMPq2kyEM3w9xE
Ufyj0NDqPb/y37m5SP3AnwO51zUWwvFwUWhIkd4O4pAoUu5aWn7TjtJzVum/1F47OGNyq2fG/Vgh
AH9+4HdWKO0dUvrFuAowwir1jKiO4C3DmR50wNnj0NI2ZTb1F2ZTOQ1EuI0XYUsSa6ICdbVEW7Rr
g0imPoWMCRwOSFTt5xzujOwOgmPLnVPJuJIJxnw6z1Q9O5icoRv0iArFqqahRzfo8ms3wl6b56Hw
kKFtjI09JPO27RcBZyQfxKX61jv3K7wOdi0U+EWzc3Uc4e1tzIFESRjHqaW3jw9cbIp4J+YEu2BI
mhe+xTvHH0HhQrqns6mBBD9eBDAE08kOEsppdf8SUwe/Spr+FSrMJY2ndz46KHOo6At+iCGXF//t
wKjGwMnK3soOYRhDky4S3WtVa7zw0d/Zt/bSIF40VyjbrK0ezWxS9KLTswMqP7TXZMn0sRtovcJ0
xCZHtMmvESm9EHeeYgoWyAs4CZW9C3B/PYnZWBNsdmF+GJTa9gBTZlvEsbHmAVSwq6NiOGQjBi96
gTJbgj75t1LFAYLMH7sxYg2vj6Vh21UBTrCdXd3r88XC4TufGYcRKk1UW7h71vDTobOzMDSnHBOx
TtzY8kxdXR5GiILY+/zx7uYrUxikQUWBco3jaFsEnCyY+AeE0UevziXhymmTbc+PcsKe5QKCVgnq
gAvhLVw4Xk+yNSgoLYniAH9JBySuGddBbWRf5grnbDY07RP6rLdzEvY7Ip9iWwq1ukN9lFKHYVTb
cm5h9Ejla13iBglgKt/UQTpu+1nEV2afvqiJAbFbLecfIaw6L5WgnJ1/h3e2BDgG7lDkSujlrYHK
0rAoQPZ2QSwt42qFwDeyF9ElXskbguw49yNYd2xyVZBL8CtWOy+E8QewzykPeasLliOmMLsyK5F2
k7pMS/1OK+PvkYAZ7Fdqqy3GFqXlDroefKMdoRx6jHA/BmpYPuezaX4P8qlpto5VJ4fCwAYEBp2a
U0BcUNZ10iqlK+wgu7DF3puqpfK9lJzfZBGPv/bsYJqJ1Wl50PQi9RSk0yLcWzLn5fwXOeXDsKro
Bi56yZAiST2Ox8GhsBzH1okPWhAgpjB8wnrQjcRAB6yhqt9s9E7ZJJXN4W80XjcOV80g3xWztT//
IO/czZSfaYbSWaFGKi/z8dtpqaEswAfNk4NZlPC8ihKrJEPrPS1xmp0zD7+m3Np2QVt/1MY8vYD+
eGcWCE9J4vEBBepGe/l4dEVUcgIDLz/UGkYSc6uMn7RoRm4Cosgu0RQVsxpNTjxDLqK7AdVRjMR6
ewdHNfFwUjI2ua4VF/Q437nOOb4WmiAcKWBAzupmhB4XIi9EPdLSsLeqGzFB4QW59TKZPXYpUqXi
4SFPdohSnR7fJFWt7bFcB87QhYocYLolZd9TSyEvGuMESklbjb+GceGrogcv09yTZflSF+MtZjve
fADOqYTQ1KajgFLL8VQmQTamkEnJCRu9ftKqyPxISYLKYUj3Aa0ohCULn6zDCRYHi+qKL1LuUJ+O
JW+IS3vwKiPoxLbKO/17EcjKXcvLbZHbr9lno9QDyjE7XFimQMLcpeEsXMp6nQpcf1LFYy/pMHLw
dGxelDjjZ9AC7QFt1j7YCH1MHuwpnmy/1Kqh3CjQoIXfOsl0Z3SEhz7F2RE+T2hDF2gcDMD7oJRM
vF+A5G4Gu4lDr6u1FMseubKosoFQupLCLpKvJfwPdiKy1MwlvsgPplLrYITruf5pQxEueTqkysj9
vDax7hExmh/LAWDGbMzmjwJRmApnc6n+0LVqhwGYHA3f5NrShQfiE2d6TKrzH0HQFy9tOpvDhmA6
Xzx0O8cTTWCoEHZDLfV0qQ+AD42jJF/HgzA7iq9FWXsK5zvivIEF1qTKcuPQCqNSKeyG008B56jC
i7Sha5qgmmS6IkVx0u2axv416SWN2Atb/eRsW7bagmmjUGtStlotbE3SEesvjPlgVgLYEOcB4pBV
Ucqpq8R2CuF4toj9utnJd5KTDvLHBHDrtldzNP9Ahyjihj7giKVNUWuv6jgGH4y+RVCd/CX06rnA
jENC+7DzCPbUr2U/B5g4SO1wA81eht/KJ3iKO/K5TRfq6ktstxH+RXMNMVzXatNPJmW8Ucd2hoSL
3Q1Dp6qGIZQjf4tzdf6Evwcbp+qrUvODVE4fFQS16CS1k8CNIojTAM+sOC83Yiyz7zq6qqpfqHar
+gM73nB1ZxqgZaQ2WZ3Vl9qL3IrpSq/GsHFFV9n9zlEKbXBrXadQMaatWntAsMKt1Uxgtwqtd4yt
3ZW94mJEAKwJeRCoNVaUy5u8mDIfmqqTelqlYPURGtHPAEtwjF7qMEpxR8Fk7ho+n0Tsn2jRL3lu
w88oeSbPStSN9k1Vm+gFlgs7QdewZHZpyjj4Xc9g0oYU70NX0rL5RsCRzjdckPoL+rUBh2UXht+C
KoRzP6gQZmusUSCDS0DKPUmqgrtIZKK4x4cay84kMOR+Z2PoNW7nuiiez6+xk1SIbt8CMuH0WBA9
8qpIGcVBksZd2xyGxE49oyyta12tD40c1vieoEhqpMP3BiPBC2Xn5XQ7Ov3gKCyO0haqeUiYrUXZ
poQYLJmn+lBiMOQVHdLJBS4vmxkb2l3bX2SYvfOeC1OdwhGXOMnM6j2bJFdGWw8YLw1uunQxawxw
yB217KarcVzFBG/TqNofJ7REobwjkSa1OOBYq2FVM1TsWe2bQ7SwoBdB+E1qIsB//iOexPA0NKwF
fgpGiQrIOo5r5oztKWf9Qamsw9hF31JZd24HvVYvrJZ3BiL0WdRRFoNowq7jOytoEcEJ1a47FAhg
+yQt8DJpZmxFVV8K498ZCnA7MsscgCYFgdXZNyggFYgfx0OOwLDHmTBvoFPaN/DWxIW3Om16Uq3+
faxVqptggMgmGEcMiNExwlVMeOGMeJgmVGQuuAh3eFdYnwyDG7mMktql5l9szn/D07MeFw50JFmk
VEAQODqeWktkYEZsazyo6Ov5ZmM61/k0X9LmOkVc8qrksUuozFKhoHA8jFknojJqaTyMqlLspMzs
b2ppov+hD1jsOjbuWOGQPNkpsCGsqyIfHFrnS5Vh/2l5gQd509CmxET2sX6QEac5pH3bgXxcr7GV
rYwNoI7CF0508aXfW0sLelBmLy6vv5pbBF8A6qT1eGgMbSfS8Otg2/FLVVUunlw7rYt8oYW7aayu
QDbcgKH+0LL63NLSpDurnmSIw+aFMP6dR+IDgGuk80nZY51OxJ0W23PnjAc0OdMdMpHDQzIAaKxV
Skl/fjwsilWkww64LCq/x9/cqdJ+0ql6HGqjBYgmEvs5GSxkIjVUos6v4tPeA6Uik6Ynvhdw0MCu
HI+FfVUmRaGuHAYAu6R9spXLWxyaU1yPHAdaXzwkpYR7VUakiymwaX6UJUW6jZsRMdyEKVPd2TKK
x4r7cnCnLtBvQsLoZJFNhcnQBpm2AfBnfp/hhD6kMXeuV4/Dr3EuxA8um266yQZpvoLqy41sjcDQ
7uYA27g/X7+IQlBxRthvERddPvBveRiwo14LJ3M6GFqhwQwp8cmikPVEJ6G6kHW9t1ZoJP+NqqJu
udqzUt/10iSk6eBM/eTnok+9KMsg90/RRQHXpcJ6fC9ThYM7tXRKqZZZq++H4FuhziZjGW1seUVb
lfD3TWTNc1TLNSm6gwyDQx8k+j3f43ZQneLCxC4jrJ7AWqSjkBcgvwSEdDyxqSMZIzH3dGhSEP4I
fMmEZiGqptLM/0UQ/iWVi5y26ZxdukdPgxIAIJDDDRT8Fo3u1Z1Ds242oi6dDwbpjKtnGXJU5lCR
FOGijtH5n+9L+sOQm+GiA/NdC8pVZlr3ljXJBwcijxWr1Uct09qrcYB1fn5bvnPsw9JaaE0EXWSd
2ioO6bKmmcs0NQ4z2I+PgQMIIcHZPfKqChaX2yPXe1VIACfc3EzRI3VmZ1T9sBQgkKrG+nT+cU7v
ugUAT9GX70s5cM1szJGsrQtlQQSPzgvwOR3lXLu6cMKefkwIQeDIqHAtBZv1Ss5VJ64qtTIOtR6J
7YAhrJtgrn6ltHa1EX2rXChDvPNSNiURY4nCEAlcoxsowCO2Edb6QUa5xx1ySl914bTb81P3zltx
WwJMc7jFl1778e7oyqamQt6Yh7w28msB7WXfhVq0I3sYATbI8p9CsTgOlsI18PflQ611tIOmSudJ
n8wDrRTFy4hmN508UJgOU2ffVtMlYvbp7ofmAxaL7gwKl/z3+P2yPET9QYmsg+IAQwrgn8N8aaWr
sKLMpsx14825be1mKfp5fmLfvs/xucNt/IY9RFdW5ww8HtmMWgRDamYWH6zhl64TSodSWm+MTvrI
FDdPJf1+P25s8PVyCv2mTEyflq6+QQ5hulciI/WcRPveEBzilxzlBxvR4m2AgaEbW0Z+YXm/YaPW
zwvKGUULTiya4qtzshEYeY2dZh2qVMo3JsQgz+qa5CUo0GaTBxQinWCIfZKs6bZocjy7mzDGHriU
/MYySzeCb++JAVTR+Yk83QfAP4BjLPUKWjprHEjQMx1GOIZPgQrsfQpb1UsQpbx0S5xeVJDNOZCQ
W2EMHF2OPxd4ssFI6F4/SdQjD05VSeTfY+cgPFO2w7diDPSDVVE08Ga6KfY2CREQwqZQUfA1rmtM
Z0lfioeU2w7OVRTb3zGc6tRrG0ukfZ6E+GwnCdg3XLTjyR3LOByodzXV7E+G0x6mysA7zMxJr13Z
SGodJzgj+4SW+Hxjmjk23GKOHHgPQM7BJ8v6vLGiROwTx+mzF1BPM6IWHTbobmqZ6YZSTfHZ6WDt
93Uknrids59WGOvtHu2p/GNV6w7wljJWn4LZsrYkM9k3uSqiGnGOYMx8k5d5BVsgzy6n0PyiagJz
rqadUJXQhrq+HsuuDjaDUilXgFeSn3GpJDIXWypCD2P0ukKnzixvmq5OflWEpMiYq+H8GTdW8yGp
ukwgHC+0+0xFXXBn4QoaI/w99qHboa1HMycoI4xqh7z30ig1WVcV5VVwXmO7UdPSuJVCQNqgz3U8
t5vEFMqF9XBSFqeWQHzPagDkRdlMO14O7YQYqpW28VPSojnvmIPqa5nVfml0CfEWrW+va0vSNkVF
k2tGNO5CiHZ6bDH8W7WOvhadzFXkEM/4z+gBtj+50L5kYwRNJRKmZw3YKDea1T3SLpndoUfD9Pxu
W37x0SmAmCoxEkBxUhjUllfvbcY40nSgBp5o5tR3Y2H1fh2ZCubiabs1giS8I+aXLmzx03DCIDLn
9mbrgUkgWz2ebSllX7Kf1Ke2y4rbwKCWOmTS6Gf03K8q4rYbo8DxtcRwjCbBnG9sIfJb6LnVhevp
LXBZvT+4CIRlwXUikrAufbS1qgw8i/40RyaIurGzDWmTqMbwMNqTcq8kEdXeoJBLbNv1sAO01Bsv
WoP3AWTRqkc1vy6am57saNj2ea7f186AfBMmyfLglwRKKEuW2Gh4vRPk2yEJG4DA6PO4qOt14QYw
qZ74eqE7V4LMhrB0RmLfV5S8RJOMmnjuJTWIevDSFfqEodVyg51fAScRAR+Bo5D/wRMMoZxVdmC2
ST3UxDlPDnVa0GdO5kGSnLclltIbfD9i//x4J0t9qaC91dFor6K+tzzPb4lPiNY2jpCJ9tSYtbjD
zEiDdhzY6cdKLj6IWlZfqmIwXnA9bC4QE05ulmVkLIGWPjU39Lr5VGtS06jSpD0N9ai7qSalmELD
+D7/fu8sbrpblEiW0HSpvK8mNHOycVDLSnuKp7C4jp0Uc0wjS/aZSPHBbecQvT81uVf4uF+NSXyx
Wz2+Qpn6krDbSdrH64JTgM8BBkejQXs80Wmpd0kcdtoTfInpgzzkxd4pafJFrRR+Ov/O783s70Ot
oi5iu0zXOTmfMpvi5FhKmUeENGzOj3JyRgMqAnIDNRUbByqVy1P8tnJiS5FRWOrMp2jSlK2QYyy/
RafhxTnl+64sletQ1fDUkrv5bhKKcuGoPC3zAWii1g3+AKw/87kKGWJ94No3A/2p1Ed7k9jZLo6S
1NXb6gY07kufy/fN3F8Vev3QW/Gl0Zc5PD6pQO4QupNUGyZt9dUc94MlyW0eGU/zPM53nVC0Ayq6
0V0v2tmvY3Ci0GzrV6HJ2dc6TT/mWH97PffxpcBxuRJWD0Kcu5DE+AwU/Zef//YZGqezZqvOpCe5
JpFwFWugk40oS/tQ87NHM8MO1q1yHKI9G2m7X0PY7VsOWWikQzN5c1vGil/NTvL9/PI42Xj6UpmE
2cW1ooI7W3+fRoSAx4GGHdRuCnejbNza4aTtLb3QCvxysuka6d7m0RBgZ6okk6hHiPxbE2rxpe2w
3nrQn+DSUQSgOkeUuQaIKVYdRybV5kNeqlXkN5NUio0aEcQ7ohK5B0mGXoWB/sl865QSIPIyqxBu
C3Wn/WLzbwN/RI59Ar3WKZo/a3a6NMAGPd7UM4pMrqw3Jscm6GbkRPM5vw2sdLDcuhDSvk5140cF
ieCWzsJQQwSNmxebu7Rz4b+Ug4tGef9d72b9syOX8W1VyPQWsNjOHa/Ioft5Wb3UzpJQjJ9sbWrB
KCfZDU6BBqJaSa66RG+l6tekMhLSJeU8eu2c5gl1Ftq9rjJm8SU3qhMg1JJQETJA0QTdeqr+I4dt
rgxlJZ5DXdTq1TiDuXHbKETZMe7tRnU578VrL9T0QyCpDZW7WbTPattpe+Lv9HusJDoIa4rFlA0T
J4w8BHipYii47fy6sA6Xc+D3DcKzYiwCkgCCO3ildWqRzkbRZAnPCisXIUthp63X95WyyzS52+lq
VFxFSpHt1KQWz9MiWAn4oveVQQiP+uclJRVlvWHxbqHrAvRkYZRw/62iLZR146muJPVZwjwEkfQ9
xemNYn6NbEoajbldNFwK81umJPfGzMwV/R4P9j8MsHkIKBR4q6KOA1fkTaTjt1MDeRWjMwJVfk6L
zvRMHDc9eZ7MXU/kfZ01cuWWZTR8HdCERrnzQsxxglQiwKX+6Sy8OG5lTtDjM6vtWiOwzMx6ntXH
OL1rlIeCrqytdT76lP7io6YjyZskT2brYNz2ZYKopumlFxp3GRFpbW/0XHEd9XOSJzs5qy/cbCdX
y9vzAZb85/nWDmijPYySUFLrGWjsLtvYV/3GdsdN5B7Or831FbqMgzoFjQxWJ/W81TzoQzniF8Q8
CFf1kELxenfw2UIX5vvkKF6PswryYi0o+8HkfWRPcRsv8lGB9DeJCzbk73X1X0fOks3//Dd//lGU
qKyE+PYd//F/7uIfRNnFr/a/l3/2f//a6m89lK/5c1u/vrZ338r13zz6h/z+f8b3v7Xfjv6wydu4
nQ7daz09vTZcam+DhK/F8jf/X3/4r9e33/JhKl//89ePAu7K8tvCuMj/+udHVz//89dbQfe/fv/9
//zw/lvGv3susm9p/O3kX7x+a9r//GUo/2bXL2waTiI6RQvReHhdfqLL/170HhY4ODBWC+DmX//K
i7qN/vOXovAjYizCYwqRi67lX/9C9mn5kaT8G8IEdxon2sKeAFfy1/8+2uPfh9/fX4Wp+OfP/8q7
7BH0Rdsw6NERiXzlEh0vVTpyPyRL10ekWThDA7QG0+poqr/HAzkAUMXsz7gE/wyz8CHgg6JOt44I
1DhpUPjXVddMk+ZWspvwqh5a9JzksNxE1mQ9n99eHCpHLwayysKEXqcVC4KUcGTN7w4IxoagRpYO
Jz78GUE3wRijnpZnmN9GGeAYybXkqgtRAMxKjJbspoyq69i04OthP+AUVeTlmdlSdoYVdK0r4Hu3
uo6yhr0TdgRyFT2dXMxklK0USD0lqWRoDT+2nbCNfUmPNJnowZqCXPNEmNaD4w6l1PX1rl0uwRT8
TacrvVdrHXUYFDmM2Bpu6l5Mww9FKfseTQdZc4bWy8AkO73Xy9oIriZ1CjQqvMF2MlN7qXEoiAe/
imU9tIBDy1IHvxZfV/BVsPesWvEooNuZswdFGI4JUMdcC74gvtHOnyx0nWuEtxtUdvdtTTyC+EcL
ZmQn65UJCqvtZ8uB/iS0gtIAmjrTKPsGoCobgHeQmGHgFoUl4EwZxpiCdZYHS1wB2DJ1X641M1c3
EfqyQ+4iL007yOVZHNWzJV0DP6NHdYfuuKhUO3Z1G/ztAUkAOcKAopcchGF48cDN4qLObjL4BJ9R
hKzMqzBxRLxJSkRdSj+jNx1+bUI5a66wNCOhc4mJ1eLXlLT1ByXDfPdKSsw4dqtxVmt/qrRIcfF3
GBwvr4BgftBBKIxumId5t8FbPU5+FmFiQpiXJUveMecSXhBcZvW2DEon+oEwp6295sWsFzhztLMy
emqSgz9pK4ydiRGRNuPSyvXe/i5IocS2jDFB3aL+MYnaXQqVkYS+taZk96QyoKNqSwTBzaiPffZU
zpJUXJtWLuFLksl9yXVXhZWU3gID7brnMqxl8y4tuxxVV2Bb9PCkVMj3gMYG7aZASRvasxFLI7ZZ
AtMMF3Z/qaGd3SDo507q0OuamxmIMm/jxgnMG7MNK/NhDKOyQ8Q7y8viRkoKR01dLAPb9gp5CZwx
vT7NCn0zDp1Z1hs9jPusAyalgqJw0yq1iu3CSJpfnF5TUVT5P+ydx3LszJmm72X2UMCbLUx5Fj0P
yQ2CxxDeJBIucfX9VKsnRr86QoqedW+0kXTIKgKZ3/da4g4m/YlqZLeKSKqzqzvR8Gd7sDph3vJi
AK9DDQdY86wVVjFdb25T48UGtW/QAvqtdtTSrTkokCKSv/ogyo2RSJZ2tousC92F7uUr42ZT3NES
nbl86crpj2L1mkzczRngZBXVgx6I4Qbd6fXe97deHUkksNxTSf0EmV80APjh5PWuES8S9BP0ONu2
vI43IRaSaAo6ZTzMdb07fARCyuUxm/WU+X8LhnZ+HqrVrnPSZ2g/nULYxuqzc8pmPGszDVavJTuQ
x+mzGemYxiS2iJ43npaUaopy7Atie1rm1ZHbFsoJier8zOquDf2zCkaqo6+3TtkhjYbFzOrpMdUC
orTOovfU4P/cRkFwzbElLx/9ZN/ZmnrGEG732OgsC9FJN/Que8PsZeT8upueo/EJBnKAvNItl1CS
bLkwCORuDk5t9At9Qh1HaXAPE1fMdA3z8AVlSMasJyP6eDICu6hsoW1yEDTCe3L09PvAK7XytGmt
xgInRz+NB59MwMM6ZrWImaaB23VNn3q09ktrvN7wfWff1gXtz5PvpfapGvvh3GZ6V0FE8+cIPc0o
06hmgEaxqtKNPIho2/o2sA+4o4DEQPzlmiFY7hCblB+ZNqshOM8qgMZ6DFp/WNI7Fsw0Z6hcag9b
57++V/56XXKrEPCNjwY2G16EBPJ/gnJcE4kdcZ55aE1ONiRNM3UqrN2t+PH/8XMw/MLfQyg7/5w6
w72vU/pFWhyCeEFZTd3Pz2U3BP9mF7hNf/+wIP39krxJ4ZlNmMn/2UjolYUvPEqDkFZrgXvcmvUs
dHGUgzNc7Nye/4fGcb6+W1waQpmbHuymw//r9J92XrZursnXt63o6wsGF1T2XRe3HjkMWYOSsiMu
7qtKiej619/oPyEBtx/Nx+UUucneb8Hxf/3Rna5mN61u8mgnrZNyqerdyMK90/Vh+TdD939/SPiQ
FivELQgffve2Bv7DhsVl7TSzw48yxoEaw9ysLulE2t+//kC37+ovfzvsrEw3/xndBtX6zz6oSSEh
p/QpD21i3emnX3s+TNo477Y9tpHfDdxyqswPs1X/l6Tvf0f9/8M3+g9/hdsq8ZdR/634M7ZfzV9G
/dv/4++jPkTp30CZblFGwF+3qrb/O+qz6f0NIAwbJvcYRn6Tp/O/Rn3T+ttNAgAhT6EekQre/xv1
/b/dHII0UgAag7oAYf9PJn3wN36zf3hkkF/e8EpWDhAAIiL+WyaMNzW5TEu/P/R1nq19ZIjK3F47
5Pb9nSQxd7kHKGmHt6VHKHxtBAXDdmgS8KwvjKLIeMhVHzPP2Ft5n2Mvc6bhd+/bW/M4b3mV487q
R/Xp3ToBr4G/CC/mgsI7wr4ObHSZF7YQI1SUNsDRlsGUCFUwTyox6lncOjohA2k/rE2il1uanYig
6kklnhuuGqkte4iIwYjHvF5/0tVUPWPfLpZow/WxfE+FTkMIUzJoIpb6rLkfR6SiIZY4Rkhr4qO+
My5682tvFXqxp3INKU1SUUrvkwRcB15Y1BQu5aGJ616+6BPy/OOAQAQG0G3Em7B71+EWKjb30DbI
ii6u9GR1zHMigxE6LzlXsNamRyzM/PveYvr9CRxdbBEMnp+ey3SuGPo12ZvdPs0Xuf6cjMybQ51Z
QB2KNcC7vzHLBQkdvDax/B3efM7gxb9omoVEHs5J7xI9L10nUu1K+nWaVZ0RLkrf7KfZdHsjIQfD
+2EzGWxnpK0MJn5tqzpODV27pXJYMxNzPuS4OvJRTEf2kCE/OK0fQJURJthEbbqQszvOvUM00jLk
+WUsG49VCNdHFqFvpKq0ph2eMtiSas7u1Lj1ZEdu5y1T0vkeW05frPgIVJE6sA+1ZiiI6WCzWQ4o
YAuzYOzGHxr08x/dgWk9rqVcoGIms8/CrR87Df+RYiaPUmCs30Rk6/h0jSpIY5ToOILk3NnlTtTZ
sh43/jcp5B3saZRKn1tjRoVkUoWRCYJfYQ2/snlWIEaLuX2teWODe/eVk79161Cw9W5r/lYo4fnh
kI41GK3L3Hmm3W24iNmunA9ZLuqnMQZpdWysTNq0DzZl/mmPVcXTWnpjc50MWRahv6VTtxtWt3vO
JePg3Rj0a/tbUIsp/5TAud2xR5Kw7Qytq7tTG0AYnXzUDhR0e454nvMtG0NzsPVyXwhbGxNuFv+X
U29dezaFsXoO0+BcVlcNi+PyZi926p+dRtbySIoeyfzWvK27G85tgLn7qXW22pW9Y1RzJ3i67cK4
bFu2qPt5GHBzAEUO4qEhksvQd+QiA47HzlzM3eOM/6J6zYOmaGOzsKWMy0o3tgMhki2Iru0MHr5W
d2vawA+500v6GvMud+trt7WDulhyMYm1pEtoK8J6zjX0uZL94cVTS1fkIXKGuQ6RKI4GAZCYlJpT
O0zBqRKd9F9S28mKEWPMxklQ4RCZjnIlpCe2CCDpWdpUNsdLMZBMRxSH/1yV00Qa5S0UgUo+SiAT
ex0M83mylP0FjUtZ8QgdtMQWBhnnWfSj3r6p3LXuTK9gjG5YkJbjXGz9IfBStMT1Jqd0P+lajcg/
vWVzyWCmQDepjckZfhM8BNnkrgqoNHXJbI9XcNwM69MEogHa3aSXdcDSkxS2WzUnUROnF3HkCoBN
y2k87DhEbfFxrAxZUWd2MxYVwi/3YDXKSDZ97XLCbOoh2Jdbp7kvyEnUEG7TPDa7clwxdPqNbr1s
c+pjkCMv1T6ZVlMvceb3yt05OvxEOItyyN8Hn6Qk/hKmXh88AO/qwHJh/RE9TiQAiG48U5LIMlbC
k6PppaED86EFKrPzUN/imNNY+8KNEIE8bAw5bjiDVJCf3dqwjDBzkA0kmrFZX7kr+BPZQ6DqpMWr
tESdGfSflpL5COqytV9sTYpCL0bAEtXN1s5JpcoFMZjwxte6xxsd97Z6IRv0zgnUGEpgMParZTxM
fmkXUWUGrw1zGyNiFiRToayQDe1aj/MT+cfHrF6yU6UVJ4SePqEiG86ioUsInil3g8C3U4g3eEvt
4lNsZYGa8GS6v41MZfem02oW3rb0zicW7p01sorJntQ4iLUizquqPzjODZvvije0ywFaLLfdkrRt
S76hKa2+S1FmMbljn6rd3i1/PED0N9Sh0vj2XOKZDHNrUScNZ2tSGW4IsfhIt9UHcMZXXZf1neZs
cxXTqvu7Km33O9O9O5WjBand6WJPY3DpGrXSSSfmUBuau3TlD8yK/14Jksesaa0jok+zfes5z55Y
KLIrvL09W3uaXtKwCuQP4c7XzKNbGBgg9jD/ak66HgCwAGjw60TMp7SoN9Wp1PO9ZDg4bFkB9tIS
NQocgLrCJwotW6gJY33T9eliASWQfjS23xNkVdTaw94APklyWgM/O5rM/pAzsdxMmwZSvzQslPkr
W4zzTETawzwJGmGltnXh0KAhslJ11DAsh5vuJNu4bokxZWkckJp7FCm3hshlVDvN2ejkEgNLkL1V
W200ybY7boHRoC3XtT5OYTuX0JBLE5nKPksExvDCC/PxKhwRWS1/bN2colnYxARkp7GxxdGh6WBf
p83JcpZ4YPaJOaD21iq1u9XbysOsqljO/LSsMs+d7fjHZtK2JxQZJclPqYwM0nbXcpK7KcOIJ6V9
Viw4b32DowZ6FHBMcTa1WToe8U2vcXkzOK4GeXyhM1TfqTMUic+BD1mzfIAIdZcspRI7DWR67A3v
l4KIKUhx89o/7txYVeTMa/++Krf97bYr6QL4E+aE9udn0qfG/axTHHlrR/vBF1z8lP3WxM5W73Sr
NZ+cZbFf6mZhVPCGc4MIJORF50LWKOiBrxXHlTiUFc/aqaXGTdGaBWWbVUe9z6d4bWbjKyX1y+N3
qPiwQuhgYeSTkveA966ZRH3e8Csxawzl2VA2gkZfRoXj57uOFrTI0rxiN2xGhcKGfF69IfDeEO6O
Ywh8lCylO6y619qfMPL5i9oBJwPOqeIOOPGjmMhl6lcd9yeR1fgHOdGQGWAuAnqzeRyLdQzbfDuq
ub8pSza7xcptkNYqlzSS6fZFirL3WSvjh7YOItx8k4vIW3uBm8I9jnrw5s/2EfzvJ7SNH+up18Zi
WO9lrnenaQiOaz4a4bRaXUya9UPh5PdD1/ZxJpAIh2IIXnVeywOxUDJZddAnwggDLj/3e6bD3gsx
nj6umQv6XYv7QCCq82s5JZatLrzKCRVmSeYPH61vTBidBztq+NcTh9kgzOx1jVZt/e5958RZSFJ+
m4VY5qdY2m7keM6JNKBncMX0kN1Eailh72k6nDJ7vlIyMnxS6Wf/zpX2tehq25MkfwebfQhccqih
CileVc5njwmY0FkqSFxXfVXmahuhXWdqp3kp6O1sCH7BCgR3KBPOi/S4qWnYjVS2R4zGc0iZrp7A
wwfhYFl3bZWCffsTWG5rx0Gjf+HJetG6TDtak/iamsx/N0nhOdvl9lABRV+czHmUymUQYzr1Auw6
i8cha5aeBIo1nagPAorhs96Xd3azOZdp8u7XlF7virg9qn/dyXnsXI/5cy5s7iCy+j1PNLzSIMCt
1r1knW6JqNVlFsPX3EOaZ3tXb6oDtwDWaJEejL7fVdmt5FHb1I/G8u9uuH3UVPOtiz2zfoMCTnHV
t9tZimCmj5WP+ZGOzqEY5cdSy7PWaD3ffbGeALCtBBvzmmz0E/9pzBl2gdzT5aBNK0IyejeyH7JK
X7lPn4rBViEMfommFV82Ix4FAqMFiKs51RAHvay7yHI6J+aSPMJtv3M++SeFOCEytvW7c/SDMU1W
mApXPqtMs15qozKObjHz6f3CdLfdpPsEGEvx2gnh4SMv/XurXIM738qDr4LesvtsLYpHzXY1GQ4j
0u5knjXtYbV17TpraY0fma4YQw6carb+iLTq3S4bP+SjYfwqs53pM++ZUksPKr1p50k6ZcT7icXI
imqpKRPDifUwLdu90NKXKrDfgqF+zoog/UELxLLsA2Rhvzi+rg3g6s4lQvysUrsckOFv3h1TTB2u
BFx0APNvCAmYbxidX5CApd+cBcv9stT6HwVihjV8tyjT2zvUVfMaTnbQ7mZU1aI0frcz2WjW+Ok1
nvUBjgPlj/c4NJ1pvvS5zhPV5kLcN/j+mTh8lVTF6gLo9tOnwIIRBZ0WxHyb+TFb/ezXqDSqVFuV
HaZt+ZVmdnMmrq8pbkjh8DkZDNe6PT7nDZNfm/tTRDn4k3L7x1KjoG6Y0YQsKNIcaR0XA194K5ar
8ORLK8aLlc33ZT52zGG9fC2ADW+h7RpGW+u5GTwOJDlHpuCa5sPp+yooXvCMM3X0hn+qc71MsM0S
yYO22HX31bAVe/JaduVUfjD8+ozapti7Yk45x26v+jr+JE79xZ0zLZlH784xmYcxZuR/htmtwkIi
UNlQ1jwrF7Iq9Ip0/UXFn5fklQI8TrH+huZS1D8rafTv1SrZyhod10Gz/Mym0jmj67SsKBMA83Oa
evvaVdw+1NTyfelEFkzjyF0yp0hk3LG7G+20Ckc5fqyMQvvCs96Xrd0VkzvHnfD0GHQ5p5PU3dWm
8Rk0VR8Lv/b2otF2rPYhs+9Hmrb8eD+cyd6iC/GhaOmBT4Py3annO6RakeO0cTk0L+4Izj4sKgi7
leXWu6lp2lmc6IUiIVpVLR6/aj0VBjlOIZv08yJma2RcpzKFgCAwcjfIOufcQezc1NNL2AfbWUfu
SCbVirCnbu8zRz/WrnF0anELoFnlUZm5IEje/zm3snkuRMCvXd0yjkZ5NrQh3rzqB47PRAT5W27q
35L9NlzT9siYpJ9cBz1JUxFt3JRGC53XNhFVa/vV5jcrl4az2is8+MSO99kmeECqu073jtCL8qOR
axprSx876fgAFG9GhV0dbCWWJ40WT2R8GzN3K/OCeH1/pjWl9SIx5ts3glFjx5/vFAwkV1WiViEh
um4krJWVg5SAi3SW5p1ivn0zLhyppnWvXO3QuFsf1rLam3yJOxWQPsbmxCxhzIhR3EJf79Sw5lcx
ADU4rXHIhjbq7PlDFttwsupSp+uyn0+iGLDxkufixcbqpl1Ylc0vq8pOU57/KnSmtznjXvLWgbAD
HIDeOe2N0Mi4T5AwphH8IYPEKiie8KolrqRy7qtR9L8CrRp2kLi4D7RGnkm6miO4StqJKZih4B54
rdm1lElMiJec6dwobmJu+qvKpehuTKbLXBtUe+Ct8tiscjm2Nplou7rLElupMiT6wYlEvlRnMZnd
L9PuLiUFN1cNv1WMO+BcZhmcNbDVtcnYmgqUwJwulvqZKob9jWf/vWBUzSLPW05r0c0XYag77Fj1
J4n1ZDuI9poRkrpbAk3/NfHcHjiD3qBJ5B/TVmmiNaRFUABbskS563ttqX1Xr96x8R355riCNV8t
mKaHAqF0oPH15PpeKL3fu7nuPZoETYSuUjI2YPEuYIfNlYiH5lqbdRvpnjaH1uh88qK/40D+7svu
A0NJVTCHN+tLi2ByX+n2rvL1J6/o1YnVlhMx++mp2nxYW6NKRr055l7FZtok3CZF1AzpN4HmxwHr
i4rarN7ul6brLnjvssu4lkrAbRN9OzamdehK134ByQviWabUEtvUbmjlFGkO6a2ClBJYm/518LNu
P1VTEBtWmj0Pw6azoVo0vYUTSv1wNhElWYtG6rOed9Ijg7NLNehTMzsvo7nhHepo4hlm86ED5Ujq
ebsYAEQXP9/kyanSKlEgIgnNrN2uXNPhujqjeVU2Fg6vDXJibDLOuEq+ky/mnTLP+0POYklQGBua
OVf72vd4ElP1SKSL+5wGqR8vxHUgJrgbCLHgT1zisy3HwK6jEmCaYJxSQ+kOTWhGcpZ9H/ZZZh9X
PFFPub/UT2YO84a83hqcsFK9tessrdz1qqdHF8n7Oh5kgyreVsXB7svR4V4HfeTuNLtj6xfybq3y
VtLb1mnYgX10Dpoqb6Yc/7NKO0GZmcMc3mtYp9xKjzy//EGm3S/c5/pLay+VRLS4Br+nJjAwijcV
Ujdz+8wrDceFst/Jy8gTBsRX4vq0xGEJfchGpAKr6VNOPeEb3mY7qvrPMaOxcRoQX5oVUgeLLvXZ
m45Igxm6eTVCbXSWxGT4TCOKZ/kI2eaS8SS+LQaIeypApiszrf2g4WJ88fvmT4HDGGjMQ6UwtGlz
FEW7XbsFYSK1KPSdkFtzROA4PXXj0kdL5vpAPoFiInW+R4qMShqww3alVne2nxCd1NdxrK7dkK9H
lrQM64TDIUfK+h/46e0gs1u6SKCfC83KwZitXb1pBkNueySYMhJdm9F/PZYvk1e2pAtjWrNjbKYn
Wt4cP8LXWTx47sBFSdejdrCkwhrtEE7+23NlSoU7wtM27IANKBLKm6M3EQE4+6v+B8yw1KK6wJkX
dXC4S7iprnnQUlvvo2Jqze9CTdYHlwVkt20KO1op1Ds6rXSIyZ1pQPc6OtuVUXw2+BUSxxrXsDPN
Ip4cjTZIAppcXiurzroD9lCOEpHyLoSVZBWJTIcVwsJldCuzQzvROBOFX9q09I+rPXTnvAVBrboR
SByzFVhh3WvJsBZcTBV5+o9aWppk3hgVUtNumK/zSE9iWBGt6SSGmNyXxiwLK8pdJbq4K4p5CeeK
fq8wk2O1Uh1ZZg/zKN96vxbnwtJ++c3q2LyJFaKMgf7jmIlKe7Dm1bajvF+t5xsv+SaQKfwxyRuf
sYPIgTckn+uZ4HVneDd7vW0JWJmcKLXN7Ta9GzylHHrlS9U57rligWD80AkAMny6egKRMyJlFD88
eamZvru6umqmPYaDSwfj6JPUAK/CndQFpf9UFUGb32IEl6QFcetCuch6jqWZ60fRdYySuievbUA9
YKr377NJ0EWMwhMErKizqo3B7qnmUWv5VKUTWNYs5l2bl2fbHNZP1o3g0Am9uTppfvW5PZJg7s3z
0PEk6pX+0gj/bqwLVCHDniexCVNNPNGULhPe8PSA18Z+3ai04D+a8aB567lqSzvG+y8xDnWPmTtp
v0u9+1E6MkgcDfCV+fnXbVRatxlmodfPAmdO6JmyAJqpMiPE1ptgid1IbFKrTUM8q8+hstxKhK1O
CQzh95EJSnPrMfIvwjJLso/NjFIDh6yoNgiO2qIxV/iZH/woguBjWLOT6AdxGF0Lux+LRkwoyRgP
E4ggsenWXptaEAiXNbtiMjDmXePP3c4zaP5sZFJWxclsrTmmUy+P5DjO2A2YP8tA3eFEiNy0fya+
xbqhlu3O9fvhoErxnK/6uy3BSGeD4b6By+KNIq+UQqQXUVbDE/qg4iP3CmAMdyMIquo80mUQH4dp
m2YPml4HRqhP7fBCb6AnAbiDBrN36VNN1Jeb9mTPznJZ6iU/WijqHm1kKewDNM3yfGF05cKriPNq
6bRrturo4U9MBkenxg4LgI9UavIOFDHIdK+ob0Ig1C3L70qnpgReSvUYJm+QT0h+k9cC1LTkwiFN
s7yE80fOoaLn79NUqfyhlaNs9tjY/Dt7Hm9EUuai9BugNsNFd4odkB8/xBuCHUwXvcwkG+vkRoIJ
JV5fmzEpzQsrvdmeUxszEsu5yWdwgHjbhMfD4xwb24we1Ao27aYd2Pe+N14FEUGf09IS1b1Cj73l
SCrfe2SfdyQy1WWsA78e5Hjzk6JcLxMj6ItXrAaNH5Vy1b8cufyaNPR/UzBwwQGraayCjaSSsa6R
uCE2suxtz9XnkyPDUHfvlz4VUcIstkT1foH4S+YM3VYpKxRyA+2VBJTlR5Ok+oj8NAqi/e7INycf
B31Zf5QY3TPmWll8jUZv7sqhZ2YUnaHo2AkASi3NaX+u9TQ98FsWC0AsR33YeroVbWZVvdSQhphj
7c2KgAHjyXSXs5KAnCFPgRXZIghQLZVmHtNjaQEPD1ReufxbVTiVW5GsIv/JHneaCJ09TLV0uggp
kzWhEdMB++zOM08u22msmXqHhiE3D3Ymu/vFuZnua5CkKF8X9OkzkajvKXn/d2qcne+19Ly7oFrF
jpHQ/DNxHZ95PKIKwd2l9yffDxnBruNAC1ilL9OLp9l6iPiUAi6jAh0s1BaBbMtXAOWm5l419TMH
cLTpzRg6o5v+mGjCQjcyeuPzLV/rd6Zj5YrHodZur/MydKE36vx7BKkp7UxeJQFAzJH+T33ib3nC
5ZxqTVIy7PQ0ptazjFa41u1EbfL8cNOvUZeAGC/US5pZClyvj8QOaz/zajhmfsO3DPaFIXR2nrK0
de5ytzgafeE9SjxWUb2sZRJAFRmgHwZWA9E5/C4k09mx1jlJrrlBNChH/W4DQzkkDNfrpYR9348b
SfJR3hYkB7ZN9XO04X5iAhZH1FvOaw1UxPfUPeu5r5+mkRxuz5MxXBd3QTMYGuTVbMknsmh5ayGk
ryDmZShN+dVr5Q+pF/pO2bMOOtYP9V3JO57kCvYz8Jog8hgOEhbo97Zfg2vuWfOxyvGb53qDy7xu
zAsv/AZxLW69pF3rv1b98lRhnfscqe68Vq1+KUtUoeVmJa50jsTWf3rzSv+bLIBYM/8hXeUP3yv1
uwpeOpKt/VuHogsbqbw/S2d+ECU7ciENX6TEvTS6eDdI50/yCVrBkPjYsLEZfZIS38KFJux9isw1
RAGZhjpXVUJlbJP0tVNE9lJqgCGOE2pEIEUrJ/9zyVOabIJ0ZVSJI1IcQ/8wbHaqdSzfugbYH2Or
ebXmlpo3Ie0hDFjtGQiMUdCZB/SN9VXZWo/jp/NXopb8AqCvpIMvGD5K2TpHBB7zFlUONtMbPuTp
YSO4gyKwX9C/bjUACsdSR35PUMqrtrXnzpLnLtv0q6Y0m6kRPO2JxRDac2kn63UaljUCgvpuuUSt
OwOMVRB8h5qOrJ+y/ERFCX87q4lQq8yKh+2WVFCmqXsiyQH+n1fsYGhUB5NobUCrd4iiWG2d7Le1
GBv2JPxJK8nqGyiex9vGdMmEgZn+ucSbDe01IhnI8/TZHBo2xHziQUtbUCnYy/HN8LWSzgvZojfN
+u5I+eo1rSnrxeQ0cbEw2nCZWFTYBSyzCtAD+btiNNLeB/Spb3mmcXbpYF5u1BWNDK1SWyKlADAH
10mq7KYpXfIMFkmSjoPWj/eUWWub+/IB0KNiXjKTTGrxzBkfueXs7BjePd577l5I+nun6NMYI9IQ
F7ckwsFap8grik8qB9adSS/qLm0wDqpg4Exy7PQHt4xz3zR4+W03zT6s1RzeLRfs3NPc0PHQv7JW
6XemWZlPS9YEdyhydfBIr32SpjPu+B6MI3GK6fu06uupmw0PziB9psTx21w99Jv2YfJmQKXUbGgv
VNIPl0kul4LA6keXfRdyyu543uvtigTjMvRpGheBXx893j2eguxp1CtK8G4Xw24j/Bhf9IwnWNAG
wKukp92rbVpFtGiVez9P01tt2tWz3itwKSKIG/4bFkoV5rlNoIKY+uGS0qcInkOWwBwSlOBbOwS/
sxfLzkWsUBjIehPFclVDGIppjYA1cvaKakB1M2Tb+EzSmjDCQqzV1dE30jTbpVQZIZXdDL02Sy4A
6YyOeFB9nZmXtLVH+4VVr0eW6q0elZROObUrfMNNM5yhoX6hbcNAnILDnAPQRd25X/EH77vR9QoE
8L6PUB/r3AJMvoIJpBQ0k3TGG/bTckYD0famw1e3VGTSsdvIxYkMzajqM7znhp6+Hd0zrseyYdc1
F3iXjZzoYOX1S4rBre0I/7927REh1bGNvF4nepI2J7LUquZVER5Rx1bnW9eZjJhfJEUCJqLDH3ep
lQ9vpd8CEC82GQtrOk0XF6m2CLtFWR+927fNJchS/Sg9Ei3iDn8Nuih0FT+g9aW999NJ/cmsxboX
aYbVnUQYZosed6B4mIkBPPabcxNqKr3uE1qd1v6iG0j2D1jWLLbdSRM/WwRoeJVWm5e5KzS0RX6P
KgTxS91aZES0sksG+jFuNcglbg8P2VLYjA1qHavR+2MP+IC9PptmlAcQYYh1oMKCkMU1F+huVlRS
fu8F78biSACHBe47hjjt3uVQTZfRr3Du03mxoRXggkh3mtlNS9jOnvi4ifxDqarlN7+FAJ/kjLkx
aUFL/lWqGdot3hMwhPQwW8SGnTJ0G9QKE+Lp5QT6uz475A0TNX4bCDbEafC3jmbRjj912Dvr3O7M
bHGbvar8NTvzVLNsE7fCtpXThXIlhFCUh8HwTA4S39fck66jIEpEYzApZeUSZEnfmsohP31guMZD
l39vWrC+4NwO3jem6znqu0WIO2V2Zn3oxVI8TZbV+ofN12/Gx8Ec1E3ZOv7ihBsvmVmiBfD0NI8a
VHM99HiTwkYTsczs5IjsW2Cdtb/0oKPIx8tXd9mJheUsqs1O9Ec0cMES11PuGyGSuTqaytUtSFxj
gV3Zzd8DL0NKu83N4oaL19S3GNJxJTTYnixBa6wkv7rHG8yWZExOcF0Q2l3Q1HUE/tQG4qFNFIXc
w690MjKzbMvhACez/gLryitY0NYYn9SCFyZhUZ8hULsmz59TYy3a3TYPjfOrrTh2n+SCVeCm5Mn7
4YtS7cIEgEy1HJbA3trHWs6c0GbOpL4bjXZSiTNMaohSZ4FxczS7YFA2SWP4N5kSKCf/IndkIsYZ
jVGbFDLUv/9pEfoHHS4C5qYbs04dnXNx4vBP/67z/V8ZLI43vst/4XjrSf39iwj29r//uwjW/huq
PANpN5TZf1B3XjtyI9uafpV5ATbIoIngzVxkMk35UpWkUtUNIUvvI+ie/nyUevaRqvu00HMzGGAD
G1BLmUwyGLHW+h0+AD/p3SxH/UFG3Oaz57t4efHX/sOC9dw/MKdCEYk0lBIAhup/BG9C/hHYSNQU
pBh8NeFu/xsW7Ct3KIT7waYKw2AEG6zv0jsWzU+LYlIGT2BGe4xrxoqxWmIxiyPuL3D3pq2C00pe
D9FA0+JQGo3WDOchGFcTJcUS9wdt4hIz8bniT0Tsh3DNyioZDobduj9AB5BgzgsmOhH4StUCeU+p
evjpXt//oHj/LNlz+O2/rGx+BE4SeDl4EnUbfOPXDPN2oTYsyvEbIStqfMOX4o40oBSzo1mHA4hc
tXJWMJ6HR2O563UMz+2kJuF9jRH2JM/MFox7CvrKNftGrUvxlEiUKoyU6goPzQWOpzO6rvlIIlNo
dn3noOPp3aWBZ9DKfkYN5JvgCEVP9I+tRdmLns1t7i2ZOJCOmNyMB0NrNZzgqJWcu2tnMzcDVSj3
pFIH1T4sLelzjlVjlFWrgn/htN29JVLK9lRYixPZ8NfGHeAllI41jxGKddiwvNvmejBxqgwdiqbj
+eYCTbl6F5BFcZs5WfesGAg7BN0sITRbmrp9MDEbozPc9lDwv5bhviFE+5ANUpRRi12eOPAh13Gf
eOJQ1tPyMNltRSc+t8szZxjsZIYdxnqEYNEUx9wfw+BymadpOZRFnr3NnKA9JEGZTae0xulg16ie
+9jjaoDngJ67+YV/DSPStPM4vU3DJrBwuppbc+xxhc72bLj2Q151jo+eCQubo6uHqYjGNYQ31A1x
96yRHIBeUHSDOi5j/6Wr0lg+pjVFE75VfruelbHHmUN5np5pBMvymGKcs9FlknS9Ny4M6CN00wJD
qM5JoNoy/6Vj0k566U8jcYWmlvI2gRzhPsi1Gxkh5hm/QiPyem5Ml+KMM8WCABTFxKBBHXzZavik
B28kGBsYb6OrdMk4d7c6dQEe4mnwlgiz/q46uP6IrqQMggbTLrtaL6XoMnRodqk+mMETwDSjB7fA
xZX+iejSWO5Kry28g4/j54Dj/MAAd8zrqnuesir/1jA/pq2pIdd+gUs530sAyS05u4F+sxO195Ez
n4ekMBAihnvQjHs0Y9HlMAwmR53EO5Ue7MZP0netX0yfBFxpwRAb/8/9UK72GmWIUAiCimMj7tbe
4cOS2eHDvAz41NlhdcJ732XQ8cwOsgzrQo1rEF81c8cGAvWN044mcL6vw87GZ0NOo/VYelp5FwrG
JBxrPPgYIAOKx0dDw5RGTj/P97OwAUI4ELdXUet+hDCb5yMf0TKBn1/mJva9c2otK0OrJnVnGmTt
0sR/8Qq3XKmMQzNbgNFF1jRQAPw0DN/PaRPMXpQFM1/M6K59VkOhxR0SS2LKfyzXVTCm/2AcVAIR
4alsDT8WXT/h13zEt8IeIzGsdX1NWobL2xGUBfDyoD5KL8GSwsssLDb6MfE/iF41AZjnlAu4W5J0
Y4LE3nBP0N5m6eI9Wzourv1S6rvAmaCLYP7qfZotag1o6M2XvCjtM245+RXGEv1hpMe6MANVSlC3
tKb4yOJaWtXfEjODjdciAHW3quJWlpvBrIcjTXpELmUW8H6NpBlWIVPhPLaf5hFmlY8y8pCv+fI8
M0O8baRdvwtBJ7fjIGleoI+EV+WSgSIsoEP41hcQjBk3VBG+7eV7GxnoRedPzY2PCocKOqEvdSfd
mv2SK/ec0EMzXlhk+q6c/UeVzggnmjQjS8GzR63fKDEZE4V8QrDrE5kL7s9Ah2xqkzn7wLe40Q0U
9ggcJ2OwsIVV7xaQy6h15PJQNOiaI7GM/n3gYNvFBI1n4FrmLeV0B81t8C8XOeeQtBSNOy56fpTA
MXxY2pS2P6jVcrfWprtOpqY4EAK3sB3rd4XU+e0ilm92PvVPzJuYWa0I+gj8YJ9lyFQ18dNc5I9m
7ZML1AP9Nb++jEZlzPNMjwHdNYsvinAqYDub5tQWLN1Rty4ULOxKLlePF5qYVg0rlJZr37Qh1jQo
Y3hz6eO66bAWcHtsv0zhlC7VIzt2hfgtDgGy8nboTnaYFPyBrNK7KezIe6Ic74+we7A+Lb2A9j3l
TMCnsKvy65U5K6Ys6WA+q7SEq7mCNFtRCM/lY7OG7tmpavFiqr5BQ2XJ7lOWWQSrx7G9PHZTF5xs
uEXWrsRktogk/A+1J5ldHJokCG7XsoQSOVTqxE5iruEly309eMklorDuXNZyfRkXojKJezPVsUvb
AADSzptPHI34jhedzs7AQ/pckVYRUXo75U6r2hOXGeWLPJdVbjU7RKlgirMuxi8W+s6vQTp+i+21
v0lgEkSaaurd4oUx9KVCvlhqZmznDe0nXU9gHzkKjH1vx6raMTF2GIUMcI+SIpRXed7m4ZVdjgA5
kAEihrBzFuGY1n5dbD18U/nQ3bPDb8bavHu3qGY1mnQtH006mqifHAsaNg6G16b21jbqQf33bizU
m1Ys8iM+UB28piB7YMOsDgzB16eCnvFKq9Rht2khWpfF+nmwV+fJUHEdxTDoN3gkhPt20SEYz9JE
VdAm47OOM/TzrQz74bZifPh2rWDP7luIzZRjQ9+O4EK+Hz43FJXJTpRWnoLWODVARdYz/LDzcblJ
mzh4JuKbl12sjGFW16+ngwX60u/DxJTflJ486Pkon96rHneiHdsBOQpZtjITFjE85TTTgiFlNZq9
0B6HcT6xiLDZrV15nLJ8no+cBsVTEegxgBG5wmr0aX2j1g7L06AHBW4jR9Dkpms0xDl4sWetK/9r
lWNPtoKqIzVCvhvsyasgbDF1pIP8VSxZdSDMx3gGzjCmt+9Gxse43iGetBmUSXibuyT3YVJ2XPQe
u6XcRxaPod05Fl5SRtYwpsOBIgjvR4+X67urXRg1cW19FZIsl+OkIHtHCcz+ce9boovGcNbHaY6T
FQh0zGBzQhXIdo6Fwgo4SlRgunhMXbd+gxV4EfcDLNROBNbDJDOknM1Ic3pQnJtAVlDRnJcm88Bp
XLnM9yZc7H21eF57IgY0sDgDbNIz6mnsUoasY2vuAyql7NqJZ3jCbbwIfQnwGc48CeiQ1yERSR+y
xQMxdiY1XnrZxCggpupAs1xmnFxL37ZfzKL98mQ3aOtOIByoc+TscnwAqbmMTaYqOeWgxyC5oWwR
5CvUX9PkBwR4uzZVq4fBgfOGgTODiiwcx3ufLhsT6dRpQbeL8KpqTagOggJviEw92edl6zvYTLIA
xmLr27CK5/wMtSR/EKQMppHXev43iqPbAKYWos1BdPLScaFg7WSAJALsL8SFkw3fqo5WTJ70VDTu
VYW0yTvZhpygPdlChXfVVLBJDpatxmIHOweD7ZQ641m2EDF23jp1twVnKLL9GQwjRrIU2caGcOK2
NkXHPLoz9CKLUmxXW96CQRjhDBzDtG6E0QwU6ytlwMceCvhjma8cy4yKi5veMcHXxJHDETYCE12f
agvme2DdFmXVvoROQg5ynpb8+xgoHtmV107VLtPIlmCb1FvCFt4yAj/gLGAWORAjCIDcGNxvkK6j
9a8YCRwByrvuJBhvuEA5vnVNTJbqohV6gXNJ46ODfeua7H045njsJ2GtPkByS6LM99DJTHjAAtcz
h+Ki2Xv2OgiZpoypeylahXFFWEle3z6ouczUbcR71eb1NQJ77v8Ca4mpv8nldTBu/V1iG++dq4vm
2YNzdirITnrxoA3wMhDt9kVop3ujuobJatylsXdhrMBFmY8E6oLMnJoRpzH2SwzbY2DiuzUBaenM
4nopivd54qr40GMhi6yG/ElFwNGEwaWHDhEyQhxP/m5y4m/oErIrUJx5UwOoC0ym9HWI8iHf4wth
NkWfu7qRgekFyBkacIZVuOtT6vTre1hfxjs4gVkfJeSW4YCsy70q/SL7Ity4Ic5+ntU9SU9AVcg9
nb29bRa+07ti49wNZ2QS/SPlN8oTXn9oCFN2buOtIUQ4ku+48cUN7sbNxZBa/aGVMr1AHfrFD3S7
s9dsvuClm5x9qZIRQQ5gHFCeFZwJrCmOlmrTN17m51973A++mdG3Hqow61/wjA4fkyVODpi6uQj/
YFTv/Xpl/Gv3tbzHm2T6GuPVlMJvsoEaiGaE35quqQtHayq7Ey5u8tmBxDBGwYDazdpuPVNBMHsU
Cd1yN4owxXay0UeFsMLbQdHCnGMegQxdgP7zKLwa1mc2nzgsCTCgp4RUKjFhcxOm1YE939tUHqc8
7J8yKZN3jiWCK/R7bBYw1c+I6c9Ub8sdxrXig99OBAtU3ZRuEhaQMoqT/gTttb4Xlgv5gdVe4JXn
zQYBBuTcdHHGd3PpyJMkYP09MotjU/nj3UBcFn7aA0E+aym/AC7B9yowJuYVDZEuImzNz9i28I7E
iSnQhmRCXWbNLC44fb6mU5J8wcx4PC8EKh6g5s91BJU5uLZz2bsRVtBZs9d+Hjp7Xer0gV2yvKmU
qQ5Tm4VsES2rk7M+hPLoumEIwToPPjRZyNR+SPLIbR1KWxyP9hWNH0yFsb+vMjB8FFDjzbSWX300
GMdxwQu8D9wS6r8lzmMc7Dc3AO/QOVb1VeVYlmRy6O7CcoC07hPh5oOUI6s/4V+jb71mGN7UcVyc
ZOsQtmElSXnAzoTK0sgUgGtMIIn2kDkTtKAr3CqLsFATD2UKT67JL20dj2/EUH9ck3a+pLzQ5wLZ
wXW5oXfKVd6dQFn5fqzSsTvMuNJwNnPQP035vJxSPwbrd4TW+x7l7HR0y4y1xPq8QL+cuVjtTOEn
D7LgA3pJzcN343HX9mmpr5yphEE4ZZ0dHrTIx29l39G4OFQ17JNhAQzXZsUJzuHySU5eeTe0bWsu
/cAf7wdp8RKlAu41IQp5/8We056CGRMailntPvWanhD0z6lPhZTzp7gAWdzlVB28vTD1oS5aNCgs
45WavPcSgnLnzDx6qrIuKMaHfJ8iyt1j9dEgpd3EWC3cEe8wGG88drF49rrOuarzBjom0+Gjj1NK
cJwt68WebXkSo6z3Tp7PV2lsJRcz/QcOOUCn1CicrWRHAkkUTnzRLSm9gaPr5dxL13k3a4lJJvuC
XyAi4JrnwHGeWlXHeq9neGrOGBb3ydx0L35CsgHd+dC8XchB64dE35VzIPuLqbd4cSTj7/xtX4+V
v5OhsfXe4Hlyn3mIF+4WH7ho7MfwPWhmf1CBPZ1A9YsVxdPkBXQr9hJ16DsfqAeR6k6uwEbJ8ftP
BcL4j4Qm9UzMuvHzPGkUGcaFA5JZsNir0jtReUKmV+HkXc4jeRtDNVq3HIAdQm+ruEeg1+GvPTa0
YOskbgStP8k9TAsvprKcLhqapDfVOB6lhIkTkVRXflozDdeVoze8cNLqqnDVsnP6OD07XsVGYdb0
DBeP449i3ezrwKivPeqeATkQTVuk5QInbQysXiMJDtY3ch3Nh85flnNj4E/dL32xHJtUv3AcV48A
WDM0xaq8r5b0wvBrTwZaFP58QWG+elMwoTHCONcGF1XDBHYyWy+gnt0HVenbNhfVoWF+CxdGZh/A
t+yHvgdq8/GIZIBmZ89hMbRnhOTMC6X12MTeDIDdV8uZmhkmpXbRq+GKicWPBZRzPRooS7ST9cnt
4+DFqvArLQhJuMl5SroZgzyCFTLO6D98WJMAsdE0iOXCpJ71MOScRNQ8Pq+C++BIYy4Z+iX7lGPq
2CP1v4k9jaN+Jq30INAxdrsQh+8CdAjLo730TXZr96HzHBsqu4nkvfhgCqu5CptxZjbX1i8yBWeB
9v7NwWn42Ikyey9KrAxjK84iHfr55Rym/Q2k5OAWIcK7FWbPvh7rL7JR9lt/GHiDhmqo78pwQqU4
D+810F2GP1qt3w+eb112tdLPOBJjvuWT2Czuc+qI+aX2VcIQVoLXEaRjcuiCBQbPl2rKEpRfbeXx
Gxn11d19thKYHMmSkwdKRze8ldDvIWf3tC+7ZZsExV5md6fUHRlcdm5ClYpC37Y2PwT73QKhFIw5
xbwoSUfvyqpt/gKNfXC/eFP1lhO3H49BnVFLNVOT+LumTBgPjDQjVeTAuGuvtG5iUuFSiqpdCkaY
Idh3wC+pTEICaXE18A+zJ2m6eKaK4VOK1Oo3Tjd/NzHHRsenoLRBNzZDvZ/H/l3jxRNeKl8xZVou
VWVs/7zgOFTslyYhtbIxccNAv19uJfD0h38e2P/q9bhN60kXIuobq2BC0dXreBgVjEPnNOtHRXrD
Deprc0oWJ49Whq4RKLvBVaI0DxbuNNU+N9bv7Kf/CnkgzcFGZDPB4+AKvFe/PZV+akGYZORrO2l6
qOxaMkAMs2z5HFeeP76Fa+rY7PwhjwC6kv0pz3NvOPaS6eZhgkyS76n5u5zEhGwuLmJjLSDqDZ6v
Jz8VlRV5xdDN983qKGyIl9y1fhMy+Cojg1tI3eHhF45rqs//vXbHt1J4s4uDfYaAbhac0GIwB7dq
pMb7ET9dcdDYTJeUSgWYTlorwJikxNtul1vz9N4biqo6raSlYe76HbXB7ygo7//5Mf/dRW5BNT5V
D2uM6/x1jbkumy0GAugi2j4fT7FrBc1VheTiJDm432hYVV/DQoPV5MXKTf6OIoVNSCMnukQgnc6T
jHGP7FN4l4u//s7uaUPlfkJEfcKYSNigGMfGS2DCpDbnop/ALwbbaRt3qDC0KcPx4cdLB08sn09O
y4zqln3DH45Bxrw+kk2/YLYHK668hYA8z+WuW7RDdzwXlA9lV7NcMIphpcQwMJarKutcnDz0pAP1
G8f472Ej/+12tF050boYOW6Irk2U/Sv7pjZHwBymeBYgF2X1usVSqpcy6Vp0zwsv9seq43lHEyT5
4iYRYuMQNyLNb4n2atIrHIIT/1yWbQyOJdKsPAKBoQCFxwDH3O/R17b5hgYxCUj9/aQX8d734wAy
WI9QhClYXnjHjrqZbAQ88rZJTqdOlsLWgw+srG90TPmDa7vMWrMOzGQ/r8r6iJOumt5MQxq8DWfX
h4ypddv85u0Qv9p4bTcHLpOjPDvE8JgAmVcv+AowUUlAnR0cNnRTFhaU6d7obI33GTVTc4BG5rk3
Q69pqHB5FMvVGgZJcenbMB6uPJq2O6b/Q3YKayDafe34ZKiziRb5lR0syjtWgU2YOMiuGKKuMEA3
pM3zT8WsGkh+ZMNBVVC9ydXHFlHHesHUZdPWSXt5+89v2a+bKeZrgWAaGXjbYrDZll4t4XRyFqj6
8HIrRSwCFXSyR5hZXlR21V4GGUwt/OQCaglPi8NihdDL/vkCxPYN/70UuQJucuCzDN0QQyWk9b++
RGs6+0udD8yT02xojiSDehSRSMkBTL5DOtxm6V2EsZd+yKwGbUSZ9tvO6iTis5/6LXm8eH16kWA4
G+8FrGpGHu5kXuqcQ5DuM44vrHGKuwO2bd7JNwX5yx3NLixgf7WqEU1OjDjGY1B5+s2Pe317Qdhd
RynH2cIoVOCKX3+cnwaJHQf6C51Jd8OkpSaawZRcPROC8IYuEnfRzJHuZSyL9CO6B8aJmIwW8QFu
FmTHKay1gyQ/CJH61W40EhD7KAhcX8CUHP8xNEt+FRhsWW7t2K9zrCFE3Ue2PTk32awkXtQOY3MI
+XkRtXVtWmZ5/nCowhayfEwz9BsbtdemWIJfDFUhEJihsmlDW/j1F5dWI0u/Kb9od8PVXFAPeohm
2GZnsBJwUmP0NB5ZY81NOaKNPvkNc1dqctoaHD/T+fDPj+AVuM9FEOGLu6ArgPfx/5KvLJsJcMgo
IuDR6Ynj/IJIXesxz8Na7hLjxF00u8HyDgmHA5Kryzg7TP6i4uswrLOMaZMeDFlCHaMZJ/HDb2iN
c33IKzu4lW5BXINpi+pbn/lAlX7bVTdmrLvy0Z7UTH+1AZxsNO2zaAf/rW+Y1+8Wm6j43fc/tUa/
ZVhvj5YkEArWcZRYCie9AVr1pi7FqtAe8RPe+UNTuESfVxSLC74x6KWAsZN9vLpZdqoaHHOoKmum
dSVFecpHTjgzVewi+kOIV1K8K78jkKLyXFKcpOnObuA5RwXsTyNJYHqM2RQdLTBn3MwHNy9R+9Tw
mT2iP7Ge3BkL272lbJ13Q7gwEfYbeh8Uoj3K2hECZ2m3AaExwimxXdAYrYIKbrLNlrtrwV81wE3f
H+y/ogu9bSr+99rz+hev7P/RQ3v7os9MR/+P8/afX/z/0hnbY3v4B5pQn/2v64918fFnqtD2T34w
hZTzBwwc14ETRFDbd3u7P52xZfgHJz2bvPQ2x+ytkPrTLS/8Q7mEf2CGB0mOM2erZf80xvb/QA9A
UUMeLiJmKX3v3/CEtlrtp03eI4CKq/JpmjDzJaT+VS3X1nFAOI6ZD04/+lu2a3elAwdS6ZBX0/Gn
u/I3hJ5fj2/547toPEIbQ37yn1698JxeBX49tN6SHPqI2XJ9s7ZtdY7HNrkvcvHv4ip/fB9VgtoY
RLRDryNr5RyERS3b+QCinkQjhNVdVRVV5MFR+M3u+mvb9edXUZsIEEKOze+Vy08FJzuZNYgApi0o
ZXjvWEP/ycSLeSsn2GG0znGMZlnhoQofdZC/2Un/7stBr9lFQXhc4b96hpyX4YDycz4wu6nPrhzQ
N9WrXd/lImtubN8Z7m2Rq4u8jPPP//xIX9UI3x9pSHWCLZmDX+y26H8utCk/UfFIMR+Az6sbQUl0
dluQsn/+ltdn1/Y15AGT/+wHrB0Uyb9+jSyX0l+oMHAmmwtY59pcqwnbl7bqxGO/Lakkg++JGH8p
7oPBMO2v9HK/5iOIyz9fy9/8YmfLCfZCjxZNfQ9W+OlJx9RbNDQ2hFqrwz0LWG8/pU3zmz7g+8e8
ei8dF/qE7fDLA5JQf/3FiWhmEnZ4pkJN63qssDe5XrsyI0ADIfKLFwaV3K3TUON7twZ9sAtclbx1
SP74XRj1VlS/vhKP62DX4bz+i5ct4/twzDRXAuASnNVYJe9xSWNCgpvz52waU44jET78+7vsMU8Q
ikdOxO2r2lOpbrLatVwOKNN4uGHy1VnC5DdF4N89Sh4giYz0in/9klC3EuzbH7eJP6rdgCkJ+9H/
xYIRVJjs/pT0bESvnmRvPJqjYlswLn5yBnvwvY6D8jd5fn/zW7BblzQLWIsSurI9xZ+WJdq4OBid
bj7MRRFHYPDt1q6Fv9nB/2YtuEKwySlJ3DCZmb9+CzUFfr9OPEFIwCbQcRJ49XB5mncLEoLIn7V1
gpaqf/P6b5/6agW6goPO8TbKLYZUv36rW8R6zPqBOzgt1RHRZENqHHuOXRXub/bxV9E13zdyVoLn
KF46ntXrONeya0lBwEXxYDLLQ6JaZ+5HpTDijAD5bZdEV6+rT7MzFtiElCNtQyOX/CuV33CXYurd
EXfdJfOFapwi/c16/Zv7EMINDmkGAxbU65cCHpebARVrhK3auaxoQY5OY8LLiYSf3zzov9l/eJBb
tx16NtEbr0OtNSS4oZkhfgId7LFEP3G+vM2s8dKxk2t/Aprzc3mo2vSqsOLu3+6xAV9Ny0d7IBkl
qFdv/2hi/CGVBZdD+gnMELg1jfKS3yyrv5QjSG5dDhS+w8XM7jVtHpVHL3XW6sNqQbRp2m7ZIRoh
lBXv0JOrrMM/b2k/4rF/WccBp1fI3RTI33Am3nrSn97RyTQr7hAo/uAOYVhTInHq9vBdAa0wj8RB
LFWp+NJaDeGsSzGXWURAT5adbajImz7XTuFWDazGowjsBQqWjYcBRiN4J5aoO7D11GPzOU7SyomQ
ei/ZsSQkC8eqYqBJwVjJ8w6algJCA/AvNLYMIJP0pdjJGBOlsjvhHyKnSNMvzYj6KvdN6vYMRaWq
7Pcyhw+7K1WcfqhM6Yi92LyBIlOpNDnqUlG+DQ4GxAcoOoN41zOFDHeEDKs8kkTDuRHmnHl6Xxdt
w1imbgJ13+Fm4x5g1HIHJi9PPzvtgs+jWtA87TKzNGfCJdB61XNogOad/BE21JzshTNrFISQdKrH
GnEYAWJcUIUujojgJOrUyBbRwlaAiJg4GsbZECSYKPpTeQfEWQAh4zd/X9vQG/bKBJhTxjAqsfbL
ahsOFl/UpB16ltiX+UesQhHl9XG2fB2SCvOpHFOpr8grBdHSbLo2SI+Xphdx2GXXuQlXmJI8a/9g
uYLw3W70C6RFqvDQH5u1824FVLDmqvPdobn2ZbvCawrUEjJsgofnYi6bYI4bQRLoXWgOo8CwBKC4
2peGgyOSfusQ182bX1wA9Q32BUOS+iVwiS3dMVdFxdXWffgpwVE4RbYrCnlo1gozQje29SU5kuJW
uLN8YkI3ZrueUW5+sLEyUA8jnMH8UmphvVHI6xyoU4T1QA+v1RipgSIEZgM1x75wEOntZkWcxFH3
XWZggichI7HQlKd+1kwSrVL1UJkDnVmXSPc83GDNYvSesUl849XjEl8tIyXfvltL8B9uMryGKcfx
OPT0Znk7WtDRMUfZlAnYot0XSeL2l5C2/HbncjffLuWKcxX0ML0c3LXo9VUjPYORmY+BSFI5GWx2
abVPaCEXjPzKJLXxlZjFXYZf2vVcdvj9Wohvv1EDLE9sdml9QtkwPCdLzQS+a2NJ4pswbnBMi7hL
Tn2l8gprwyb7rJH5Tju0X/ojdBkf58+tuIbuU/XfSnaAMBrKtnyEh8xnzG0HnTLNYW6fJWTDoz/Y
XfA4uxjO7Dukfgs0WB7tofc0VtikLa6Vt/NE40CMhg93DP0WX40W8qxmRdhQu/e2Giw/skevws2S
0GNs1Qj5VheNCiYWMpvCtJ9F2Vm3JA235rNMurR6N8xhaO3CwLTv2gCm9Ic0qYc380icwU6zC7JX
pG7G+m3jFVWbz0rn5UsROMVoAFm/AY5erjH+RhZMY31NfGD85OK1iiVXkpfqaMJE/JA3/at5wv84
LPh5VvC///8L3OII+Ie5gvny8ZX8iL//Y6jgYpoPwgZV1CZPnZKF//IjbkswbnD8cBvb0osGOA/8
Z6ogxB9CUOsiBxSkbjke/+nPqQKO/uRiIRXg1IVXReTWv5oq2Fvj99NZ54otAxYkEGYpvchf+hfI
wZA1dIBgcsWqJu3GTiqM8BDQ90jzqkR+TWx4Eixw7FHb/oWWwhLLAbsBUHLqHHA6ZOjxEfpRuPnc
VZWCJFp6YbqGJ7CMEk1s67qYTLkz/v3iGGeKoiRPyVgv8doJxHAuqs6sKK+JOY6sWAdDfmPwVA6g
m8+uuM3nLOCjjZXVEx7RDaP84tgFlZOeAINU8IkE8HxB7tAs9QBLlIlNIc+y6KFadUMp1a4M3DQ4
WEkXerwmGC9Dn2xDuzmhCoBXYudizpKj8Reg4j3oBXmLzPFyeVmAUpryoGF89lGfdEASEbHq0r+0
utb3v+QA3/YNgg/fHBcOcgeVSQrP5ijFAN3DWVUPMdXMOXtm3TsIOvKaxmX1sKnG6ADnMPzicD/Z
Y5StbzgHVwjOPrpIXlMQnvYb49+qidzVrzCWtV1UUZ9ySBbdbYAwoEc0hk1gvV+hTfi7Dk26QTJA
NUVSU6fgd0nyaNWFHnJVfFsaj9H2LhNJaK5gipviYNERJ2QwlcDbynWap9jRWI2p3hov0rhe9W5O
bAScpMZ29wY2b7CbQ8888rh8826QmXavOvwCIBvm2ATczPCyUIAXK9wF0c1kDJhkwH/P1BgPwzqY
uDxRrqPEpgjW+KkEMP3iaxlirqH6Hi9q3xbtJjGFdqShZNWXFb6oWC9gV/Ilid3N6S9u4HJRy2NR
QwxYslGRJvtJwdiFaEqcEWZ6vtNqFwl+Jd80aYzfdz+FFZ6BTVDM496G9c2/neYFwTOybXg/HVJq
1HX1Gj7hMOFJKMpatlBP3BFrv9US/hzViZOahpKsI6apwocdqkWDVywuby2hDXcB8gKsj/HnIPGo
qJrsy4QKezpJYAfXvhgdf3Y/JlPRuR/stknw1Rm7TXm+D1dvFBf1xsLLTyOapgnVXN8IXHPgYO7n
pHVFZJLMvavDuYOfuSoKJidPuKg1a7D+hEVdhySaoQXcYzHXLgTCWeQlzJxl98bxhy+e6dEnrbnC
xzwJVVzuF5i3DOaXYLO2x1D5njd2fs+q5TZO9gDJJlty399baiK/N8UMF3Iio4ddPsZ9eGjGZQiP
oXHb59Bllg6jSsSwxMaKMz3v9QtRdfajJGPvZbUn+b7tepDwcXZJa++xAz4rSWDCNc6IRu6GVmSb
8cEG2qUGYRBvSM5i42jGsdvvyX3dhfDJ1qhj1ppR+dhqI08GzQX88WbmrJ3HB1WF/YfSb9Nh1y7g
chSIC1ddxwiPiBMMxmcEPySpgwGW07m1vQWvvtVaj3LyAW9nKItNuRs8N57vtC2w1xFtkqKnEVPV
pVAx1VBf6iALzJGtanGjvBG+fmzoUcsbiMlMDdGbN1iYJG2NZgZ9IWUShLOmyicYUCgo1yddhFb6
YOlQE4hmdROUal5ACmlUjbPXeTeJy2tKNKbo6VGRMHTYDKwtXuoiHFLpsEoLG+GTN9lOj2EmoXvR
NBIDcsgqbKuvrMTy9AUmX91wsyDVtq54b1NJ74lTShehUpn7vSUBxPbY6aBZR4Y21hi+4dDUJJ8F
NOXxZYYC0OxQqoF2DWHjWE8UlrlY0qiETjgGO2HNC/4+KWJr51MoAgUvqs6tRFTBjurPzs8hPLzk
3WoP/h0Cwn7YoTj/L/bObEduY1nX73LuuUAyOd5WkVXdLbVmLcm+IWwNnOeZT3++bC2s3WQTxSPv
2wMYhg3BjspkDpER/2B8HtXBzl6H6K6Jq24NTXOFmAMQLJdcAQ4yd1DQlMxxV1uQm/9oIY3Jg/CV
3scBtKM+7b4gapQqALH0qv+APo1WYXjSBiTmbJjoI+hIgSwvnsM5bal4QoevdHu8DEGjuZcshEMP
PB406IcQZ1n77LgB7CcNf7pzA5gdOEeugD1wZ6l2UYPIfxMMte54BSCev1AjippLHvQT7oGgud+g
1EGDBrctFFlCVy5JNTaR8MQdpob2NOIj/CgBibgZGBaSjQpKjqhKRln6ZhDawmWKGgU5OVbx+lse
L8HM6x0p9Gs7R8G7AGeK4JS46DXc4xyulmfV6uofrWVVX1H7X+aL6yb241DP1SMIp1ouDVV9QHSa
tj4ec25yt6TBAvxkbBf1PrZgcML6MhMd9xUOlYtNUTS84AxiZXinVMMcXRaEk/5Syrz6jsaTkz4q
jY4UOpoYFdYSiWtBy6cHrvFcGPFfAPkfCCgQhvowzmWCuEnJBYDsaQ5D9NTSN0Anvy7x5OiwhoxP
4eiYsefAyUXnDqsd9H7M8U8q5njaTI0bSRBEhacY13fHqTogUM1TG/TpedaD9MGwQ/B587LUOb0x
C56N5BZfwqQy/5wqJA4gn6Qog/iOjSLnGT/bZrlT26xbPlg1iIczpBVxHfrYQjodiWBwZO5kLWdk
ZqyPjlpXeDhOavTdCrLaOSs8Vx70LCgcr2qAk18EJcfmDaw7VFhE8CGrF9jH8KkBo8DVm0+OMmPV
1LfVp1FpLcef8PcCH4JFWyEea3TEY8APhTZTg4sUfG/bGG+6oNX1txSxJ4gIiEAnb7MoXcr7pMOY
5EzyEb3nJBF/CB6R6F8aZvzD5CszoXki9K9Dpxv9Z8xy3P6qWEmJuLXiRvqDMxiDivnCUNd3RWcv
nEGotLWkA7Wp+R32QZXyfgIF3H2PC3q+CNB1tp6cR9VdHoMm1v+O6in8WKMAs5yUSFO/BVMUIByG
1gu3DXIZvT8z1x/0QVQpxNoGlqPuoFtpjZr6vTF6yvmY+qB6Pqli+ZZNLPeLbeY5HMAWmbtTZBf2
X+kkMHolj4Mb7jpCvFLhOvCFUY4EHkwWg14mcPt7M2ciTlZhxPkpATf7GIVaG/HdKvVzwzsVfnnp
klSESUeeqCyVFp9GhKOlP2MbcxzTlQbJpi3137Ay7O4UqFH3l6uV3YPViOiLQhnigwaRW/dt/J0T
TrlyeIxLE+g1S5E0y3BDq/DjrkObt+CGvW8TNf85mGb0urW74Gc7DerXntSvus6DMK+IDcOMaeJl
rOWLu9HvO2VQf4z9AAdlMuvg3yp6dz8j04XCWDeJSLnZqpza/ZBG+h9TpufDp9KyIAKcQ56+IJnj
RlM9JeOtcFRL3dTXeALYgicKxXv6YTo+setylzvU2HMyqFNUAwHmS1RZ5pea2r6PbcxjWJhDc9Ty
exET8ByvDrpgtGfoFIl1TGpyAJ+xszyhZ5i/MkTlXJeU3sUcYLWBkkB7UNSTJbvVM4d4tiFBDDKg
tY0HLyjhUsDppJyRN+K+RbdI730tWVwfbRRqaZSKPb0vpOfBNBwIf2yK/hI5QTOVWiKrmDx624ta
UnBqkZaSPZcQOl0LnP6kF9+fvTnf/RrMcxmGTdWZIC7Na52HJvoMdIql2dqzqmXSVYCtOMxPymDA
R5qtGpsJIYWp0qGkJf7f9+3/cyx6JShhAGbbQkICLWnDBqrcqSfp8rpQyb/Uo6u+7psEStXtWE9w
1PW3wziZQA5vXuCC2xK3otWwNKbK4k3D6WMh/EjeCiXrrqlrvIi7bPQrsm4PmHyNqqRw/lYc6fsi
0KGiY825MDrGlwld7b+qrJgfUOtBF+f2j3z5hfmNtm1ZEhhos6PWkz9Q8yrTkclPSqf0+yHO7gwl
CX5V+/9/heX/6DrL9b8r8IXP4cfxx/cf6xKL/A9+lVh041+aBdzQ1Wis0VV3OGx+lVg06WhOmUTW
8snQhMFn+w9ww3L/pUoDdFti9gCXyVZ1+8vR3DT/JWic0UM1HQEmFavu3zA0lz2Q/1m92KLzA2jP
0MNw0FZStU2PpM8ERMiRwoNSTbMPJ99+z83ZegacuDvEEoOfelJaPviuJDhYlOsT4VdoYNa8P8BL
g1fenAj4j9Rum1bm2W6AQOW6UT3GXIieU2nFQVtzPxRNL6B6tGo0+efPDh9koyJNXwrz7IyoZeUY
cJ/juqo9BS/Eg1Gtt9qvUbmgcEDI0UHl9FmH0pCpbkTLqLQ4Mh5GqjYARYz5zbP1tXPC7X028kF6
aya9beDe6yi0f8MkqEr8XRYLeSqBeNgwq9VD3xf1PcTyoTxNbSP8AhEs7WCE8v+9XTLyyDMsXQNE
IeQMPJvMHt5yliQ1gvxK1xan3mgK4KQotqPWq1B8j+1zMOLYcXvEe59Qmn6iekVcAH/rqG6GjF1j
ETXushnQKkLddR8Xd1WTtve3Q61v46dPqANLl0QEVJeofqxDOZ0Wz1puIc/CmzI/Nb0QF8uK7PcW
asGeoYPji5ws8F2nmR6DqhX+7fg7S4iFI88D/FXRX9h83CKOEhAYfNxhwhRKL13IiXzMzjyIs85y
fo1TRx0BRSTZpt42xAcV/YswSTCZWrLlnpoU3mUOKsTc1JQTy8i5uz2unU9I3Ri8GQBs0PTmdl4V
hEIhtaBHD1wFiV04svMMONNE+vdgje6GAl9t2A6YNLKa9SdEf14lacvN8zTW37Kmsq8hmJb3kYkM
+u1B7S0WQSCMsFTU07brMhgg1zdmzCTOTuXbItHis5WH2iNWQO2nHHlL5zxS9fm3mgYaJplq7t3+
ATvbUSdpQz2Mromlb6k6aHFpUEJB4VPnUz65QY84nh1h3t7l0+ceeKnnBG528Cl3zh9WqESKmbbG
NbQ5A8ppRidJZ35LxJxOyDwh2kdh+0JxWnlIsX+69o1rXsBwNT9vD3fvy/Ii4AiAu40q2uZ8zYcY
V5vMMc56oeNKofXmdclS03NqVzmY2d1BUm2Bn2I4vF436xUtXc5QDbVyGPGlp9VLcj9Zk/Z31Q7W
Y97PMUqTiovBT2VQB/ztYXL6iCdYgaGSla8XcBwbSahWJg2BKEGQW48Tr9VQcInxyzj4lhtY3NM5
IICv0wUyKZ8CsVnHghttp+BlDFwqoJO5ddbDFVr6C1cp+pRz9hrUtH4dW5qNIi9VniX2dwUNroNj
dwMW+c/vYJ7lGwioniHPq2cXC8XCAWNkfgcqTSznIPoMP9b140jKb1W16lFuwyIXRQFKX/VF6dUf
tyd950AkReOH6BIuC2Ji/QM6cPahGuFj0BYdwHG04F+JFLg1BZDikoom+v07DbSuYTiqTBDhR6zj
4YjmDoY5ssBQwbqocSU8OPIxIgqKc7CWd44pgzSUTAGMJQnfZmjLoEAbhL52BqKAL7E9UNowtHn8
aNH1uA/odN3V9lD9sCvADY0kA9+e2p1tCxrKNrhOwTyq9mY9z4NO0R5fkHNo9vm5N5A0QPBpPiuY
jVxvh9oZKi1I8mL86ATrdnNCVFizFCrEJvAmpvp2NkTs2WCDUauJWoqsWJNAVgn9FG2xU5ViJHU7
vDz6NunR8/BboF5FzR4RTVrybSOXbKjSDWzR57kdZb1UnzJ1SDXaE+OBfzM3S0e15rGKaJL4RUY5
SVDZ/oKogsABQw18OH/pq38QD4AjNwzvRzQWN0s1K4AwZG7lWwUGwW6DrWhTFXzOMf7LjXBDvR1u
/Q2fhucIyJ/IWIIPNLY4RFVH+jex+85XKxyUaZuFl2XR/0orI7i0g6q9Mtyq9Ky+D1Htj4yDE3F9
pf4nOrcbkFk62DxR1oNFCB/BSLTn/MDUOk6jGTVg3WofoMGiWplhBgrHRry7PeS9oPKRyMrVDR4P
8s+fnX44k8HM0xIYpAjf3iOrmPlqayCRry7pT3yBUtjo/XjwWddX3NNIQUOr3HEaVDEKGOugQZLR
e00rpHFqE10Miop3MbWZs1qj/nXqbJpXIDH6S7hU4mCSd1YwEEQToVkSJzDB8qc9G28fxN2cT0Pj
o/YboWWg4EqFWyWCKrYGwZOewO353RuqpvECtMiTuObkvn0Wjx5Lkuj62PiaSt+Ijrr9QH2/PleT
Zb1G67IGUCuU5kOVdvrBOb87VJushXcuya+sADwPnUVKbgMCaPzZHpNXdlGbp6jrpn/3/Ahk1aej
qdV0/of/cwb9+qyaa3PAuUA9wUCuA6qDbhUYu6MvUwn3Qq8TYQorWqQD9VJ9Lm2LDkJF8Tqmk+lG
P2AAu++SgBtdBAK70GG0jxLGTZLx6ydRRqHKQAkKzu/mAqJ6CnVpaRvfzsfP7C/n4obUGVDiQrLC
xSdlanTrNRI/qKyoDUIH4yguSEz1ByfL+iL69TvwNAHuIlEqZK/rqbHjXBhDZuA32xu4Xbjz8pCO
uBhpVhkfbC65orZfwVRZ3Vx5eIlt2RyKW6gRDvSdD07FfTRGvcS+seq+3l7Xe4sL1gY8RMpE8hmy
HpDGTRdB2u18t9Fy/Ofd7JKps/ZZ7S0gb0hB/V5q+msGKWPBeEScjx6iXHzPNlIXRLWNBELnT01W
XPoFAX8Ky+P9KJIjqPLe2EBPy7qlA158u46RV4Cd1vOxQHjUfqXaxd1SYGNkoInhhTMYuNtzubc4
LAputM8pE0GfXw+tbeZ8LIWFUGkzjJce0fU7wIjVGdOp9OBM2DuOyPosgxcx62OrSWxMKtWTKOr8
rrR0rzWX4lPZOunbzAj1E9ZNgo4QWMNTN2HmeXuUT0W97cKkoaLy7ucvuBHrYS4VBWiQFa3v5JZz
34Lw8KcYPu5sD90F/7r+Uzy3wbc5jtq7KFtc9a4DEXpRutKOThEKxW+7CHuOfELXBGt7PcfEUYmC
e0PrsBTI7Nk52Ek76QCPMBOuF6uBHbU5uwOdjq0OcQRVvlR7dJ3p9SRU7Z1bFNHbKZz6tyqucH/F
dObwbprcu4P5enmcSq6ZBcHUpAfLWlzPV2YmM4VMdAds3BigJ/eALIc6ASMMYRlaJMYgengCRAt2
tVEAhvXQSk8OIJGrmxXNZ9j44t+3f9PLGeHy5N0tM3rShafj9tkmNKqqHjo7xebFCbqLHfXOKUrs
7mExR/3PWp3F51TPnPdAG+b3cxVbf9wO/3L1yrvbYkqo3ZI8bJ6Mg1GJ0S1bCh6mXZ/NOsW0hHba
VW97ULgl0mxL1oYnbW6Kgy26eSXK4we9QU5v1aXYQuFKnhnPRr5QRwGfC5uYmbHuALMuVy4sVVwR
r6p+2spi3bfWGL4CJVJFvhgs/a0Wq+Pn2xPw8qSQ6iSc6+iUwGNRN6curpDaUhYY2QsFP1UDJ112
Kg1ye0ZA/5+E4gjFwos53K4+dnEJrJdQ6WJ0fzdITvhB27R4VoAaOthoe9/VopIEBoEWnW1vNhrI
QlMkApMgkG7tckqQk0apFDcRDAqc5duS44ZT15MNoax2m6ODaW9Rc11yAtPmtckJ1592woFkTt0I
6yDazK8CK3LOsQrKIhA5YHHw6Xe8YpU70GPRK6PQDnQh5MJZn4ouxWVyYD6qvEw3mUESmDWYdWkX
0ju4wVbDSHoUWfqrxVTLOw0R5IMrYCcgSTfNHGaacNuHKn5gHYx16bBlNeFdXCvDGbUiUODAt5dX
cahN5cHJ//KNAWoXqA+aMDB16aivJzgQlT3GgZv76L0BWeXCfpyT3KZO14KGrCgAoxuW/oMdC++K
a44ut8ubbnPdDGWVOJjplL7ddcFVIKb4OGETc5kQjHyvmL39gC18pnljOLSg1nABtRB/+f7bu4ib
DqwJpVraCNvaTuvohYv2GY4uxqD9jVpgfhX2lF90s2kOzoad78r9LFmHVClp4G1meVGxoFaVpvaR
2gl/tLjUPRSBjmlMpzae2SagaG+Pbe9MlDkm7xpZ4xESxf38TASzUoazU9QYP+pIiyt1h/i2E6Sf
kBwFfaZmxvBnzVla+TE1oCs6okHniTCwM//2L9k5FoWsMkFNgA+FgtP6h/AnMILMuPY5u5Ghy9yG
HthkaEAFa2qLt4PtrGaGCqkd7AS1fntzLS+OGGq0UGs/Rbn2sc9z8W6xRvMudd33HP6hPyixenc7
pvx2m0NC2FJSGqcO6mj25tw3kVQd45kBhmmtvRsHE+dFR+TfbkfZOYYxeiSGfJZT496MLCn55eZs
Vn7vNqiqI+L7AEy0PS826dhZoGBh4qrRZ9V1caLkHyxf0l9OCLpPQJw2Qyww8opMCCc+Mozt67yK
h/MQDcF0LoxJw866xBj49nB3PiRZhOxkUmtnBW+H2w2AzUUAotnGHaBCWw4dcnv8A/2h72qLxcMp
HBT995cqWxPpKfiB1Pa3nPNsUDFKnCn/VTaqq3nqOm+6cSk+IDnsfL09vp0DgdUJhUHIdcrcrneF
qFqtUlKb/FGgcFvVqYZsf6680mIHsXGrLA4yhp17FOIjtuqaQbYEQnEdj28Fy87JWh+mHOpZBhuD
x+hsn2OIBmgAlhimofXKRdMFk7/Ms31Qy9r/AQC2aFHLdbQZsDnYERcZP6BfguLPJsj617glpE8i
3K8r10Ceb3LwgC/s8mvS6F9+f7odoAymSxOVRGUTHQfTRB37tkVjhxZRFzjAo1t8J88DdN8HDvwj
GaCX9RbZ1wQsJoEM/IOzOX/tnAqbaWYu7F64HXFaJedwmjBlge1a4EN/P0QYws2LoiAYlyf/nmGL
nJPJhZGiOL8J55KvOlabCtpKRVsAYu3666vpWONDgyFcXI/dYzMhb47gjXG5PckvDkKi8EzkGAQY
zot5s8YCNDFwJ7McT9jZckk6LA4B4h31pl7cJwDiuEfpldI4EOr2PikZo76gT+ZNSMkjgt7k91pj
jgCF0bm5PaCXoRBKoILCRSJ1srZ1FJBYHG04JXqNGxZ/jOyMz87c2uexjq2DxG8nFNkecEaZaavA
RNZfyJ3yjpLbrGPREy7zqVJiSY9MQpScptKYk4OTTq731Z1FwZ62j+yZWgYZ2GZBmI2D0OVoYHw5
W3+jPDT4cHiqSzPAParyUTmYyBebn0h0z+RrnRIKJ9B6dFo6h2KxJ52uS4Q+S2HVb5Kk6N6qozk8
qigRPwD8QegoaKPlDpC9Ylxvf8mXtUY5Vj6jifwhcm8SV/U8HcLkWgqG9bo3cMC251ALUDiz8cr9
EuG+kZxzoxFfDHTa6YTlOEICBkpmkmJ04ZB8TxvMVm//InmBbb4AXTfAK6oNBIzy4/oHjVW9pDB3
BOxXxfjTqXTMVbuwfqeH2YdZaZePoEi6H9GkmQcrbefTk4pqVIAtSeDYopHy1mqVrqYPlZXx/DBm
wgLJG3avEksol2RprQMo6d7UU5WgNEHfBOuybSbq9ovop95aPMpoFEwglZE+5EvD7s2yHhW41qx4
Xk7Iiw4eZFAbNgw0WQWWW9D8HFSd6t7tud/ZbPwikCCIPyBMtJXzRJpKz1G6Uj19npP7ssa7oFJn
12eXdwehXubhEk7DNc9npvzO/bf+zrpeaE2oOrMn6M75uI4jClKmAxRlo7jkLuW8ATS3vyzj7MVD
l8CHbdvf/+RkpyisYAtHnXv7BeA7g6yHpuL1tlbfw8rPUGo1Yr/CVcUf+yw8OF12trvUIzBcwK+O
zMXXY47bbIQAaaqeMKCy2WZUP2rohT60Dn4ZWitE7RuKW78HKDKNuNMOinEw7TuLHNCCTHeoSFOe
E+tfkAQx1dSFRU5NLEXOoINaFrTL52LSlx9j6aK+fXtJ7Wxn9EeoSEuhJA1a6jrgmOvp7AYB6sqK
OkYPUmP5QeABBR3NMuvmTCPIqeHz5UiH9gaCyAcD3plyyeJEU4MchyHL3/esBBZBfAtjJwJwjxfQ
Rc1wZD7NCG9eKyjZ5gm5geZjVkF4q6XRcjZH/+CuJMGQgHVHB1awnQAjSxqQic3ijWOvn5IeRn+p
hYhhwyg8eOTt5FZAxikGgRkjnURpYz3YKRyy1EVy15v6AtOKtMINYGTtv4bQEUCqSO0/sFZuPAc1
8bs0czODHEsz38yN3Xij2UUHmkovPz5XmqDuiPwh2cK29DlT5tPQADQ90wihNsHNvyOjbU49rt8P
RYH+QB81A9KgxdFUvEy5qExR7uVyo4tmbGuOqSCnRtzdRBzciO+QYRweFLbkAVb25W4iBZKwY7m6
TCS51vMdz7S2q9gwPbaV/tEJa/2a1EghJKI2vDTlADlYzS8PaMKRsmoSd2Pq28asErWgnQV86mFB
Va2QFAsh2vjEl64utzfubihqexT6bAsu2OasGrPeUZyssFBEyTUkO1A4m6Etnp0J+53boXanUepn
U6IQUrJpPY0LBARFiwLTQ9nx9dQn4SUWmfAHJ8AXN07ig3B7q5LcDigwzTJZNViHU3V8OS1IQtxy
dfUJQHB2YetW5w614g/VgvFHrongWlpoiP6DgUohALYmqlFb/CHsYNySh5E5jTGUHiqBp9IYqY8F
lME7+iVH3ZjdiaUfoyINQL1220zXnDKYQ+pgnktr8862UFV34Ro/keHurbhqvt8e38vDlsKa3Oyg
ehBSlmIHzw/bJA/jDNk0yxstJlAP8XWKZrN5PaKucQldaDNKX1mYx7npfYcS8MGS3RsujU/KXJz3
1Eg227GbqlykGdOrI2pzFwSmuAJpCinKu8bDMoVH/XG5BdapKjKtUHR0RCbZJdsOQDWPKfaEjYVL
VdI8ZvSwPyqtJcgdu8ATbWdfQoy6D46A3aA85eA5IAROyWI9xwJnMOROSssDcWk8uLBVznDDB79y
5uBuVob6OlbYif3+h7V5VvJm5+WHTPI6qDYlwq3HwvRaJyibc4//2aUFk2IgNzRYP1M1zGHjazFC
BBjg4nvV2NGn2z9h7+MCAKRUyi3KXb5JJDro20sX6SiwBJ35UE5i8BdNCbxKWTqv77ujl9FePOpQ
vMq4RiiGb04JSLNZllNa9BRdzN9UTLUuoD3LPzSQ9eLUpmX69+0B7hy4lL2oFMgagQV6bD3HeGpV
Zd4LgdGEhmNwhJiUScrrh3b/7XaknaFRKkAhhH0iuEg25y3cSsSbygX/OGDWCU415WLCOo8x1Ehq
3Jd+OxqYaxDXZCWAtp70355lYGWaKQh1qLan9oI6Fo5TJ7sX2JamOGy2XTQcJB0vR8cJBEVGajhS
N3DFeh4bVKRyS4lDf8L59GJzQZ8hbivnPEkQ6AmG4SAJeMKDro8BC7QOHV5ye54y6iZglQ3Ogqsb
+ufFrH+bjNj55ixt/j4fB/WNugjjzxx/r3cRGvz3cdXX6TWw3eii5vH4mlaESqOhaM/IfDlfSGB5
796ef/k1tz+P140BbYpEnC+xng9XKPTEiyjwLD2z7tiZ1VlHNuH+dpS9WWenGJz9XOTk++soLc4l
cDEwfIyTEX/Otozv7dz+lNtuC2O2O1jBLw9BWnJcMCiq2BqYoc1eEfT+yBzbwEtxT0bnXHHPLmoi
JzUspktk2tgCR8URjvTlBqUkRN7AV+aCY/esh2gIlNkjS9oSY7921pYcw6c0RCsKwot3ezZ3xoeO
gE6KAhJOFtrWofA4xPCiankXZ9H0gOCCfTKsuvSXDJJ2Oqr1q6XED+920J3xIU0sRZMhR0hA8Dpo
MkUTXTcL7vxsgm1R8x7Iqt1/zLuuO+gf74Wit2ijSM7GcbbP0Dp3QgS+kHBYZk38rAILmRwLrgBb
wZjS6+1x7W1QkxuaOLwE+YfNDuDlh8jBWMQ+srXlj8oamrfjuMBAhfatXNVcVFzUxhydJ0dvviHx
V/qoppSFN5bYMXcdV407Qs+fwzF6lJ7Z/u0f+JRxbraoSTEEEC27VKXUuZ75MsswcpwwC5qGOStP
jSbih1ivlLdJbEpB+DGrTvGU6++WUa/eBM0YP7ZoE11rXB4fa1HOb/GtDMFXgEmd1CZoEfFp+re6
EhV/6KgO6Bi4CXqZSLsdrJmteicVdM49MhGyAq4u5FvWP70yQPXkQRf5vVp8LCs1u8cNPJI0qehc
4HhzivK2u6Z9pZ9GOOgoeGLqkoDBeZMVeuiDGakOZvPFScRZB5eQXiCddP6+SZAkRqwYo8U4JyM2
TWGRtlLqkApiignTB1MN8svtz7cXkO3CBUDjShZ21lMQdEWJMi/WdZTgjTs9asVD1esTzkhFeV8N
0dF6frF54LoRBnwuxTPEtuWfP7tQ7XrpDTOARoU5Kd5Q0FWAJ4BHWBDaPziHXjyVZMNPRoGOAOFe
3cwlSa+S4CtrnIexNhssWfTlp6bBLKQw2tOzT9U7N1dGryjd9iD0zijRWucVwYMXPOg2/1J4jLV5
VRvnSekdH5oWFu70rc+G0fcfbn/AF88WKXsKtw9AqOyPb7u4oksaSlEQLqx4XHzEVW0qFMHkVbm9
4E4x4kiTz+WHSMc92wnzI2D5y0Iw8aXUNg8JlizQ8vUHjYgIbighPpQepNJUdG7cdkjuKttKVGwo
0zr22EdBe4m1UfuEVsr8KPVR7sI0ONJVl8FWZ5H8MYB6oFRS2KCtvf4xFSgIzQ5hv4S6i8kitqBe
0RZHKg47e0byYqV9lGSobTlbah0NemCXxhks/3DpXUylFUCLJ7zgXQ9f2qOn4e6oeKshpUzHhffw
elQzBBF7AsZ8FnQU7sciLF739ZCdby+kF9e2nDseDRLkxom4TT21MQcmMrYGTsci+C5QLPNEbBV/
pzRNlDNgeePdDOLogOC8N5eSxKNRWYCjvhXdT0j+NAN923OsSfk/vchxlLQq9YJwspb4nWiOakP7
Edks1PYoZm9hdkgJDShKSCnNYUG60sDrXQ1xp8rFAkI9wVnx9ry+/HpCSnlLqAxlE6r166+X63a6
6AXx9F5XrmbidPe0G83L7Sgvvx5R6DGCVHHJu7ZEGnwEwojyNGQofMPf6o2T+KJx5zdj1WcAN3H8
SbCfac0DHOHLySTpElJqWwDDhG+2HhyvIPY0Komw9ersrg+a5M5QR8ePnUB9ZTrZdDDMl2c68aT0
pK0j8I2s4DoeXXd05VoX0DSWgL5hT8V9j1i772o4LtP5owyHnPCpRNX1KFmQQ1mfLYSGVCJV7VGq
2daH5tBQRnDU4mzqSKaHHbqpU2fqPgYNuTeDST6F2oAwVz+Nnpnr00WxFPFBNcHu3v7ULy8X5FJw
bbfpPrFXtyculpBBZSUccgqy4n5Q19FZ1Tr7wTLxjbkdau/zsq4oy5PdIeCwOXlwiUZmM0A1Iuw7
07MrMZ0bbVbudOSfTlrbjQfZ7m48pNTg/lPgfFLjeJ4dtJnQEH/SWU4sLBRxciawt7LXyCM7MGTb
+eD5uzeVAEfYmQhkIgSwuS96a7R4LiDikDqoEGpqknlz5KDmrulHzfm9Y0Dytil9wwQF67BeuXGL
QrIoCNXYYe/j+Dl4okBc8Pc/GNgFCoiktFSHN/sjHOcwCmrcvkY4voiAIgUTGXOAv2rytz3YR/pJ
e6cOACTwVTSImET5PZ9lcwFNTx39a4itbYvU2pRoV0xbFNieTfvQwuxG47uwDhbJy4yHMh5jYxdA
FaErtQ6K6DfNX7szMHJGfwuLFLd/N81Tf6faIw+Qopyad45S5/828Kx8mPBS+Hp7kvcOIYjDpBjc
l7C35aw8GzVqLrObggE7z7HUIlR7SPF9HV81xXU/8d6teMwUrqdY1fj+duS9/UGtlgSH69Jm+OvI
YsLdHG0zA3nqqr60Bvp0cVziTxcicN63KM3ejvfEst8eerR8kXHQEHUGxLIOWGSmmlpqyIZs3TE6
6ZgMw5YMe+f76PDw9fQ80wsEQgIr9yy8BNXTnMfFG3Qwy69aUCTTycirypCa4Frol1Nl86iKu3Y8
TX05DCfU9sbx7IDM+9Iio/gzo+iM6HeNy/QdiP+0haGIVO2Zh1zyQ9jd9FdqTQX2WAj/Sk+BpS9O
1TJUB/CGnSUmuUFg2jgXSLs267rDMb0cFgji9QQ/KEot6yTcrPPjMIInipDseXat+qxTrTthBneE
G3r5piYhojxvmGj1sLm229gVrVuZARJr1YI98CyMjr6O1ajfxkxrcRRPmv5jpwFKPRlmynTksdA/
1dpstaeli42v0v6ANnnU1Nj8dn3wzoz7OkCatVCnUzz2JN6guXL0Imm9wD2K8vEoIdk5WmkNg3l6
EjfgabBeOcm85GbUkNjZijF5mjtnH7HqC088yGf/9irdC2XSMQaVQM8P3M06FC6xVaWxIVk3wC75
dLRqtHbh1si6g/rszoEnuUH/DbW5EAtDnnYxozLNXns16FX2dZFPoxOvwAjjgKKe7iazXC63R7gb
Fm9qSCjUKcjv1iM0jBA5lZgROrU1oANotNIiGtcAtD6rvvrqurHiB0bjHMR9cWnxQKeEJ5snXF1E
X8edHQMTWbOHA76gSZtZk/JBILH57vboXnw/GQWWJuwm0ORUKddR7ETEptGAKBBdCOcFK/DTMqf1
mwlJnIP78cVEylD0aWk+YYlGTW0dyg2hGdIlHbCHdliMWqAD0OmHEqeo9kc35cPnTDWO4EJ74+NB
Ck4OrLdDw30d1Mg1s7fKcvQUZZzSU9+3Jf0ES3/TZ+ZRTWtvgFJoAhAUsgFgwtaxsmYJ9DGaB6/R
hsi5t1B2jT/UZOPmZ4HYn3UOSzIPUx+z6GBq5dStrgqmFqAIOBl2IE/jzVNgXGYDb9Fu8CqVt344
14tXDW1/6Xn2+6ax9P/LePp6pIGGKnuVEA9PlsRTkRf2s7opL2C+nEs4YDD0+6sUb1WI5fxNfs51
vBnz8gGPkcFTqG19Ab4A2rgPDNQbmzI+eBXvrZjnsTbLVEyVK1K9GUDXjbo/zqb7UMy9lI2Mfk9v
C5qd/GyoEOi8JWinbbd42Ik6q6aFbLTKzc8d9rjnaMhVf1Ks4HcL50+h0NGVy4O4m32QDq4yljpr
E0lc9zryyLrqDfYgLtvjHxxcRANsIvM08vv1xzLr0ilMfRi8BaC+5hfM5+BhfGQcPO73Fj2mR6x2
ChWUkjdHV4T/qdsZTu9BK43fG0pmeXOLwX1lG2FLRrYc7e+9lSFBcNKtgYLNtlXlALiHDhkOHq+J
9qJa2H3UBb1tdIT1u99f8BA/BVZuT/D+Te5X5hSa9CXovVKdCz8FgPWJhdGfUCxLDkLt3TMSh0CH
lfORKuL6czUBvYtQRW/NDYb2vjAr7aOiHFZ+ducO0iFAWVls2gKW0z6HRZNFrD9Lq6+JldNMtAaU
olGvTw/utL1zGNr3f2NtFmAnsAdIbKX3wqXNrqoCgdpWJuevLlM0D1El20sANP+DVQ9XF3EAibF4
svJ4/jDJkqqre0hFmJD35Y9ca3AFCDsnOFj0u/MIosKWsh7wODd3DIawSHGj/IfRDlob99DXjYco
bNvmqqblUVlyN5jDGQUpgHL+Fr3RuJML560aPHVojeAkKjN6mLtGma8GfgHi4FLZjYYeAD1SpByA
N68XoqbkijqkyQC1Oy/fWAHWAPUkHsIMS93f313MHS0KaVPOA2sdCe1aG9/PlCVfZqGnLkFzT3n1
czSUysGx++K5ykFIhV4yBunGomG3jmQtdWMVMTNY0Tb8okxahlC1nspXROwPXaeeiknJzsuUfbk9
xK1k7tPdQguYnQ13mifNZhOElquk+RiQbcXG8soaAUyXGHNeE5Rpr1qvmFdcLqZ3NcZSX2ltBa8a
PYmXMy+f1C+jsr1a6IT8qQZ9jnKLFRU/ejHMP2//yL0vLkG2MmOhY71dzLzlqkRzuf9cdTQ/JtEY
npxMCb+7CHoc7Ju9y4LsnQ4YhqA84DeLyyxwW6ptLqUigBGESZd9sdqZaokOKIcO6RHveG9osrRO
pvsEEN8ssa7QYq6Sias9nTPfLazkiyHfk2XnNP8gOaIwISXdIANQDlqvMbZuhNkBQ7PqhPIWLbXm
C8+TwTrHFaXZg4ncG5i8KqSqLBjIbVkSR4JkpihF6oeF4t2oZt1docfiDEgk8m8vj71v5kKpkHRq
cndb/pRntZ4BhltojG7noaKp3oU6eOCpMOYJ/6oUkDJ85j9vB9wdG6LkEllAN33bTh+MunNEnPRg
8AzlPsx07BKKIcKid+qCg0tq79qFKA3aEHi5fJqsBwezwy5nvEG8cjCGD2lqdYrHc3CwD77XThwJ
eAFjJJmKL0rnto5gB0ZCvWeOIkJHf679LKjzP27P3G4U6HfQMXhnmdvTxkziHLfZuKco1bao1JaR
fh/G+uhe/3dxNms9yuKGRI/RWMjEn2Znqvyqj+KD0vTL0puk9ElqE2scvM7/5ey8diQ3ljD9RATo
zS3Jqmo3MxqnMTfESDqi9yZJPv1+OYtddLGIIloXEg4gnI5KpouM+M32vWGZXjppgOrCRjeS5cnG
YEbzsdnhWJraIv+uDmn9C8OLbnww6gLvgnFMnBwR4sX6RY9QN04qEO9HDDixeSgjwQOsSguH4013
hp9dpWmKrxpJ+nlIqwIzjqZqeedreB69n7oc4x23WIzJn6LKWIMRrWakm9LMfMSt0XFPXZ2vXzqM
baKDVHBnw5E2wdCTzQ0Q3JusU0DsBhoHLDKG2Rq4Zbp8Nux6ejDxrKLksSj/YTZJB1k38hUEa+56
D+RRhcRch/xUS+pU+kKone8MTXP0PJZ/Z/M8RueT/hFMWQq328qD3rdlNjXqEA4dvkWcadkXsjU1
rJtSu6xdVfoDz6KDwe0cJgDTGRVUAiqZW9zpin71itHjEKopfFWRzfmnnni+Vs1HWnp7u4/EEwwQ
fBGknOR/f3VQYhKlTCCKcRLTMQFLljL/ZqiRfZDL7EVhniilUCriYSdXz6sojaJPugKhC86rqnyv
FhyQfNGUWXh/i9+iGpgg0hZEJZFV40TZ7HHLG3Kzx3sJm410VEPbnWNEYEGIBxV2P3+3vTC1p7br
Y/FO4P3xGSD88ldm24p2MrWcmvH937M3jxKhQ++fTjJ592bYuKBmCV5p1NipXa2xpj8I3fi30oYj
fsFeJDB0QJTZDBAZN9uhFeqsRitoc5eK2I9Ji6sHs6mwQ4kAbR2kwHtbQs4lbwhKY2DprkeVz3Fe
YM/Th1qvONo7HaRg7qtTptSB2a5p/snLYHH4wtDnv+5/z71DBpwIpwwVfi6LTWK69EWH2+k8hIml
UrZdhoL2Bb2ODxoOK8FQJct/mEBcKgDooAAjkUHXQ00sBQEYZSKNKJDAUxwFjn6azefGxmjuP4yN
BJNyxG8ojHwOvNoiBfhhM4cPFdYDFly0xGx8aZPpMtnN+Gg51dHBtrti6AGiPyARkVsxH+hoM5kt
Z4zZT9FzUisG7QhPezISrTnII/amDRUzCTSniATS53poEzRkrL0xDG8oslzGackQw3awOeyj4U+F
+Afxfu+r7aEN9cRDLJlGBkE3ASdHeAnlqRDdXC0op9H1kH+an5sZBWHcP/r5a7Way9+G0nKxGkuW
fLKNvDraKHuf+PXP2GxK6nM9anH8jInPEgwFTbR6XKygsJIjk/vdUDwSeWiDVuFhej3iJDEmWgwe
6eeojUGK+hL4w6w/t9jCne4v1L2z3EWSg/0nm6jbm15TRabNCy/gZFFyZJ908SKJOd/vR/l9Ym3n
EEAlVREKKiQWmxFNrtn1s7QFxkwOP5ZMaMvZSDGhK9UqDnvbFS9oYdUvSaXCSyln89HI4+FiSP0I
n/LXPJy7fHSWB9Ri9QvsqPpLFVnW48D7+SAf/60YdPNbLZYbcAtez1vRc70v4irr2jHM9G74Xx47
06VfK009V2zmS9P04E9LbDumi67n3Zc8dbzviWnkZ3CO2S90pbUSrI/bN2HXiOpgvvaWBlA/npMo
5lKj26zCqgHZqVEDD/uqc9IA00D3AfCL9ROD4SOu4E7NggBSFh0sH5rZ8re8OsRqapp9HC1sPAev
CWUu0XHGaDFY024IaAL+M/Tt8tDM6dHpuTNIauKATxC9gGdys+M7TNdJ4CjoTvhDnoZ2ZqNbGUld
qBl40R2cMDvjhHMBnokTBoLDloRpjlErJreawixyTd8ecZ6uTOHgG9ZU77ym1c9prv7QZ9EfPC92
x8ne4wtTWwMBfP2Bnb4GBViU1AbcTIRlZpWndsLKVoUP8nCwA+Xf2qxqqvDUAHjVgoLbSsJWYAsW
Q2vZ6JWRPrQLVOLKaUbfy4CNKoPrBFrUi4+xwhGjiDQLVAOBx/s/Yne85E5QUC2TB8T2JI9yaCsD
rS8a+83z6g7tiy69SavxsN23d2tIRKwJV5IOOAfP5tu6EJFcgzLsBMnrg1XF1qeoKNwnzCidBzVB
Tm9dFycsmwKzRGNxTm4WHV0ZO7nV69+w9TRwl4nqtFFQ9NP77vusIsVjt1HzWe1QKRNz6n3sszI/
mOmdE53cFEUa9g3vnO2u7SMPBWSYQ+HUT9id4+D3HJG2HkTZyQKIAviGG5lzfYt4juMyGwqbKFq5
zF/iJKuzoDUH5z1qC+opSqjUHCSqu+NiIiUERspWbdJFVU37MeqxO22Q4F19DF7VGkNzz/zf2xep
9irOJr+xMgXna5taJB2Q5izmMjq1TTGEohTtAXBzd0hSPwgNNx6H24S00GIsEKyR/TCUcZit9RIA
2j+qQO6tQuChqkeS/5tAd70TbLzP1CZjqjACQAMadV1yX3M+jUvXhgln7UO52Ecgwr2tzkuboh0I
bUkKug7q2rVXlOPvim5dPSGRvASDFQHZgK58cHzvLkVZOEAOSoLfNztdW4FNDAN9K7teoLSDTNX8
1eV8g5lZhHHV95//wwqhwe5KQTyJ8bsem3BTo45nciajNRCBnieYIuU8fDKAIj3+l1DkZzxYUGTa
wky1ZcVKVPbkNLxuH5IFa4PWzWAz1EZ18Bn3Zgw8HwQU/qFULW/JV7e92Yml1BR5WLV1++fYrvFP
DBKtF1Fp0Zf7o9pb9zKTp6WJ+idGPteheMcPzihkO0nN3C+5JYo/Fbeq/8uAKIPxqgXUzrv9Osqg
Kh7ajNx4VPGUs17UrS/yrnkQlXrkrra3BLGQQvIHiiqY9s2AYnVcZ83lIsfCOD67AHYfii7Lv6DP
053x/osODo69LQ1MgEGBoEcMwLgeWtd6dlxUVFkNc27DZlS9DwkaaL5L1QMLFyMB97hGf92ftb0F
wnxRDQWFRMay2Wd2pjTNXNR0U8vc/WL0owBsPTbPkTAb/34ouda2ycqrUNtXibSRb/OGUovqJuV8
TpNUeV/UjtL4tki8wBms8t3sVEaPELLmhfeD700m9yb0X3IHSuabdbM2+Mo2SkX1JXHXd7w2PxRW
p4YqTqHvUj05wrTvbQZAXchWyEoPUpDXc6lbbTLmrRjDxFSjc2dagNZ79c0cXpI+2AFStRQ8BnW7
6yhDNJG6CwWie5xoj1BDl+c4z4aDT7e3LqVKDUVzyhA3QtkocNCSFjnrch0XMDrLAv+UkvHQWfrZ
wNTHp+n+Zr6RHJoEqlMuY8q2OiO5XupZ3FMmBDOYX5ohVeHMIf56f1XsTRNHMMuekiSoj82qwMin
MWxMjznvywYYQW6/WxB+Pd2PsrfHSFfBjEOF5qks1+arQ3hGJdOwJhZ+NrTJtzSrcE2emyX2ndz+
LwmVCQsZWgE3CzLQ17GoVzvFaFPQcBrXOmdWXZ4HVEMPRrS3m8hFORkN8MEkINdRJEIesqYqUG8f
hqdxNmUiYJWXpszLR8epj8xs9qrGZAEShEq7nZibe4x2ngrwAu9AIKjpuUpX71Ioqf1iKmtyEtGs
+sbaWGcMxhR/yO0q4NEXXVZ9OcLl742cTjNrUqrf0EK6HvkgJqEXjhAhbaXxHwMdp6AE6uIDIcXg
LM7MH29fO9IdjsoxfC3UMa/jzY6Jv/1AvEof6gfHTOqTbTbdt8lYxAECd28z0BmV0Al03m4R6WmE
Rr/wRJjMnYcuS59/FUiWXd4+IPgMZFlQjaT8zPWAtKJIDG2uoFFGuuLjvBeHi+KSvSreEZ1hb995
aOLyFqfldfOcqTuRgLxLZgBBQ+RnVlT7rRZNX4pFLAfdk50zkhYCfXNgO2g2bgvufd5THvMIpSWW
fUYSoPKXohFnW4+7sB4dF9ew9kggaedClTrcPGsQ0kfXRv6oV+fKhFFh4Wp4W6+Gkv3UM9d4qLtp
DIy+y/9dDMTF9D5Fx3k0DlbKzoelrQfSkO426OVtJ70B/kA3zxIhIsv6mc79P/3UWQ9qFh9kJzdL
kmKRBw0GPALNdKhw1yO0JwDoaZpQdEuKPlh6gAI1TddP95fkzZ6WUbjdmDigSTdcpSRvK6r3BVGm
UTzZIGveV1FcnEkOPyWI7b0VgirDwVg0UGVFsWaLGooLQ3RTQ30Nf1D3oqhjh4uumb1giGC8dbNJ
pzhAmiw+am/IkFx/P32hgxnVAyK53jw+mV65hj1y9c/WcpiYyz91ld0RityfRiWSoWAeNqHUIS6d
MsYR2LBFHmoCFT2ns/PzUqFfFYHw9SGtt48NxW9feHN8MIc3G1CG500oLSukguQmPAxbq07hdoRl
77UnKmXtp6as57AkFQu7qqXx1S1HScrNPpBBaZZK/D5XwXbMDZoKS4EJc6hleR30TlSfa0VQRk2j
+Hx/je6G4s1N34BCOMvneibtlSu3t4wmdFZnvfSZztlik6w3nbMcJEV7n5LkASFxSuWSh30dau0X
xwbc0YSqF8uWPRrmP/SkGmc/RtfhY20M1se1F8nX+yPc2esAMiReQL4iQcZeh235KZ2ItSactdp5
yJeJ7CKuh//wHeWweOxwfQOXvo4irDnm6cs6qaahuhiWoodu6iLnIWLv9B8GJDECHGGQ2rbelPHi
KJ4ZMSAEXZpPRskmpZpm43N/P87e0vgt/ofujQ6LZTskWEhtUpgNyMq0PLlt9u88egBTJu+or7QX
Ceo/ZBnublnLv/54GJZ6CmUSbAO11X1wAa34beapL1NmNW+9Ytha9K+YI3APEjR6HSpmkSgCK5jQ
alLEqiehXtwVZai6N4vH+99v5/inIYKyMIsCjsyW+scSSKcon6swru0RruVSqNk7nRzvMbddvIgb
x21+vD0kzQEQX1QIb/vzCz6TKQPEYaIXSGyhC+tn/bz6mjbol8p1j5rke1v6dTz5319lCnMRMZmT
W4ZwqxAkaQYF7XR9eXTHyAiLLkkuSOonB42Qm/SEKZQ+KaDfuPHU7ZFccV1bPSTDUFeq6kRNXA0K
KirPXbF2wTrqzUvsucjwzfaRMcHtcC1qXoBleD4ifLBlyDmp1dlNxwlWdV38WMQr6mkDnI8pLobP
Ut390dHZKvfn9HZzEFRijiWFnMibFevpAFfaaWpC/m3Qh6iUp5l3hK+vbzdZgw9B/05ydZEvItz1
dI61JPAaDo3WYrb+7Kd58WesaT+XqHgdbI5bJR9ioShIIwvMDlDezbAyyy6UlZGByIQA6U9572Z+
pdT5j2Ku6heIj9UYtH0JuXSctf4dcHMu2xzqGfLla5z+sKMcLqdrAo09OPhubwwe1aSFHBRQX9zt
xm2nui1zE65sqRjZ54ziXIBFrvn1/rzeHg90msBGIP9AiQB68PXHtmzMshOXxCbDhBODT8Xy6R57
X8a8+a6LwT3YNXuDIiDvdCoFwKblMnu1VdfF7syWCmfo2oN57rpiaD+oiWsfifDuDYsCND1nmLA0
KjbDor5drSycNlxKmJXYBRU5YmJ27EuTn/eYkB1V9H97vl5niJTCeB1JgiAH5xZbnLn4J3cqq9bN
kvgR07n6vVkv9YPN8jotpqXkvj7ryjvYI+YXZ4lgEUaT07+LRm/8kdtICUW5V3/L4PY/90PsPg99
Zv9rlrX1FWVuM3SWLP5UNFpK+6o9BOPcnmb8ejTbZHEWeXZrsw+ciCezYaZdmC5D5SBLk6sf21Uv
noxBlO89Z1BfKmsxvi9w1Q8el3tTBXBBotNI/qCpXi+JpXGb2Z0MUuvB/HecY++9t7YVSiDmnx34
36Oq4l44IEcIeNFxlADm63BGlXqR2qV9uOh9/k+lWPPDiFxywPPE9cfSPCru7Byc4HC5Jzg1pVPx
pgiHvYFZDbhrh/OkT++TodN8qqfmY4PE0sGJsXMxEEq+8gjI22uzuVT01dU81xCYtLppPbvtiP2z
yhsBQwV2cmH0btjH6ZGN6c7aAV5DFZNTlJrmtgujCSoOdGux5iri6GtvwtS7QNTr52fLWNyG+mmf
/0i7bLhoDQjB8/0DTM7XZt+RYUpnKwqc3Aub71v1UeH2td6FWLqM3zEDFUHnljMGNiI5N9lo/Fmh
nxGdal2kn5YqP4q/N3p4C0DzfvvFbmsjXr9G6HL2fdjFS/69GQFxOVhOP7aOEgdumq1flmYUD03t
HHUcdlYW6FygpvLTczNvnhQQCC1tmMc+bFzFCVs8Df/Q1Th5BrJQfLz/kXdDUY2hiS0rlFsIzwAz
mr5J3Yfc++pDucamPwLfC9APWIP7oXb2p9Swc9CTkiXRbWu0HrVu8Cz2y6gif3ZZlU4M3MgWEE8N
8d1TrydHD937IQFQXR8JbmYUdroiEd9lDt1R241SXoOWrQTpqiwvU2/Nby6SyILW/xvkjQVKi70q
6qxRB1h9XcPY7ugKDcv6YqHhfnAo7A5O7k26viBLrE1FUii9hr5k3qMzPhnfUm8sXtapUU7euqQg
pArP/uP+BO5tCIO+BU1ZbB+o0l9/zSaxG3VN+y5MdCTdoho9QG9K/5fqafcHFOjlyekt771bF0fs
np3cglIFSFIcNuAjb8UOslb0vZF2XRiNuQ2lsOwCNdff/kqElUYFRqKBZCt9c8guLXLFNs/sMFab
X3VVrO8QAkbXaV2G0/0PubPpTLyiSHUxIQPZt3nW9H1Tr/iasSCjBpeGjNxC4NMTtNYh6mfnECX7
YVj08qAkb3v25qLpPajKMuwMY+wDjErb526E/hdEqdI/uVOz/plMAp9Cs8pfshGA3f2x3mKfZIuK
+BS4eBGz+a9XzeqiMlRJbAJ/HIkK7B2niSpeq9TmpTMo1KBd755i8h+/GmzvIuVKDn7Dzk6BTsmT
lSSE37DVJIszdZkHFEdDsxTFGWlC8UG0HvDk+ZSW3pHh+c5q/V21hGzOVgEbeT3gZRx6nJsZMOIV
yXNR28nXaezTh/vfdWczEuV30Um1eGhv7ohi1BKHlIMx5bb1Y0KUx/eMsn3nOU3znGeO+ETO0pD1
rUfnzt6SIqWDb85hIAXyN+Ob3SURnUoRINash6Rr3LDKaCXFaCU/9Mha0VPT8O1ajfrsuHPx5/2B
700mVGOaWbKfRgHzOrye5UXUmNQEMs1YOXKc7y1pxRmDh39VJdEPDtm9rUq7h/MOsCJp7GYyQfKY
SZVyKKwsm9mv0Y580qs8fb9S9T9YprdTStedKHRcECelE3o9str1umxqnT70RLR8TGwrCsraq3xQ
e9YlFW0TxmkEAwpR4YNR3moKkzQDVpJC4xROqdVeh8aNrB+TuOlDx4qjyc8TFNT1Uek4aKOuKXx1
0c0HZxXWyVEmtz2pzpJf+qmK8nNeJ6avDm2X+YpdIs4LVxZWgymGX/cn/raZyo+kRUv+C2SArvQm
wXftOKtT0Q1hN8fLs77Km2jMa38c5uqST+7wstqfaOmHXmwiTaXOtvWQGt2bIWzyZ8ABYvVRFKAV
cv2tkJawmxj5u3DB6Qo18OlH3GM5itNTcdaGujtl0aFP5u2ih6ot2SJSuRYijvzvr17X8arXaRz1
sJyyDBFMZZ0nzS/y3lAvoNfTOfSGbsku9z/47don90VsCtEpKpnsuOuggMoclJR4ao+N6AKaj3Ew
T3b0oc8K66B6cKtvZUuxdZPjkguYTshmbseFLeHhzhZGCjqO57SNytXvI/T+fa1JxNOQoo11SQbw
YL4hwMIEU2XPf62dMhknD+dqMDGr5b5zx64rA8UZpx9C7zDXU9zF/bOYRbOc44GV6feV2n+op8I9
eg/ezhFzg50oAC/+Rb3g+nOB7K2jImNRjhmC6qawnQBUlPJvXCcFdMmp/PLm6eF1QgpBkYu6y/Z1
1toZf97Ju9DJzNj2zbXxPq7CtL50luCzHQS7PZwArfEWpIfDwcv/uB5dk2cZapKOEiSFWrfvct2I
rB8iF7aFY2tRuu9BvVjCxwOYVaoUStufrXLMIhzqDS07F2JYNWlV1XzT6R8iyImwdeK7ap28i8uU
Cvk4JRHlEmV9jzAyklaJ13hf2wYWty8loiiqCNf5I1ur5Ms6rghwqyjyZ+cos5IPTuSOL8JV1Dis
a/Ihvy0S2sh5YTho0dVtX59AGVmtb0Zg+wKhjJYVtMXsZQ8TzK8lmBuBQcWaVFnjxxBo46cyL0bD
z+sV212vmFU4YWvUes91usZZoHtpNp0HpXXH54kML/negfdExVEfYv3Udl4z47KsRn8Yc641D4sD
HRjQQNE5FMVs9+faIIJ08L662a5oWssbiiOJxYcW6PUM8VGrOeHWDNTOKB/yOm0x1HXbl0hX/z5Y
DPylq5e5jCQzZCSlAAxvn1VFWfcDPB3ErBOn+gEZyTl7ZtvpfunY7c/7sW6yqU2szQVMrXaq4hEZ
26Qv1M+T4to/G2kZdT/K7reTAjqgnDjWt9mUqdauKPTGDBAlbDFYbr1PY61XT2kdvZl3wIA0JomO
IUikGz5VWnt2HmH2GRiN6WEehBM5Lnr5gz6WR4BdOePbeaLUjugX8qtQcDfP36l0ZqEnAJ31pcOP
UE2bswIiDn+tKb7kWat9WubS+nH/U+5NGBVHuTAgjLFQrpdh6o5oCExMWLGUrMV0ckNNx9D6fpS9
CZM5khTAk+IZm/QXdaDRXlqG1ned/iPuqv81le58stv8P6x1hgKYm7aXpORcD8dwJh4U02wEdTKl
72oAkiWilzFqHWukPL59UJR7qMPQu+C5u4nVGHppF54wgoQCfWipOGIOI34D9bIkB3f73izRZ4JQ
RhIPBGATKlk0YbUIbgVaD+l0rePk4gzRm01IWevW/4WnyGfX9opqKguKVrIg+Th0fyHI2p7KXF/P
OgMKJns6UgrYHRQ4GLrx0rNrOyhb8RazcUekw3ExeKnGHiHkqHCiI+G3vX0FC/z/x5GL81U2JsUg
dUMhjiFK50wbqvF1sx0x5vPW87p6xVPB3v50f3HcpBfyW1Kpk/Rz3UII4ToohvOxXVQrQXuzafwo
6tNvE0X9c5s4zrticOujMuTe55TYWfl4J982NklnpuUodKgs/c5qqsdhbX5VsaofZH77QVgkVO7x
qt0WIBd3KoVu94ivl9Pw5LUQolI9nw/uxr0Zk5gzurnUkCikX3+8WsuqMh10I8BjMAWxhFb+gGoH
ZH7uZSVyn4UX/Xt/vm4HRjtMguKxJkWBa4tQz2iJN5pg7ZOE6KFnNfYnbTLcL/ej3KRlkk+G+i9K
fZSMac1fD6wvJz1JhMqSB0B7EVm/PqOY5L6voHYFpSAHqCfdDqo6Gw9O4NtPSmTJ3oMAKru6m4xd
U/tG4PjMxLlV+YehGOm3AcWM55qn4KNhRtUJzMpwwDW43QRIEFDu9KS9rSQ4XA8X44G+SNh8wTII
qTJsub4K+Tk0reF7xS16vv9198PJOjwkQb7z5utqaWznNqlusNR2Fxhe6gHQBSY2Z8PfUv7x4JPu
heO0BDko22bshuvRDVaGYdHKFs+nsQ1Iv+zQRn3F1+I0/4pYnXJQrN5bor8fsmQiJCLbV3+qOZkq
YkSFYUrHAUm2gIzomgdtwL2FglUauBvOLwk1uB5V1ikV+cKECZzXp+/RpBYXRWT0vFcgZ2nauqEA
1xfen7mdockaCqhI3pLUyTarkyqgN0R9x8wpsXgupAyUN3HK3I8iz9zrBItqv2zSsCqJsU2ETcr9
5VAQZYR4eHKllEJq2v0Hz7HyA2DRzldk4cvSB8pkgJm2xz8a8ZNdstH1TI1CxZgzX1JCQm9t6kAz
ATPM1qEk3c6CtGGySSMZlshNSbxCcwOtDy66xBx/aHnsPlE6qr6hWqv4blTmB/mPnJTrzynBGkCR
JeoMptTmlHasEj+lFcaz7i7iDzMT84kGvxMUJhLXRduIADW+8mmOk/KTm+jlwZq5nU0pAclexz7l
N5nueqGiA1mo3uLgml3G4qdrR2obghIpT3Ah4yPCw24wqSfOhMoy5uZdU4p1hqhVUUVt8+7Spov5
0gGiuCAgrV3ur9LbEryU4XFRbIbfBtt6y0KoFAfC2QgfMRFQ6tJqmk8qW+LkUZJ/joc5f4EJmT3P
iWU+CWV+MSe3++P+b7jdj8TFSEbeUmgBbaHXGNwptrFSrtbiYn5UU605xemanP9DFHnX0ikn/dsq
ZFEzZo0W1IaFPg4PKVkupmfI8t+PcrsrZKIitdCkFKptbOpixtDNSl6hb2/0dvFipOv0iMpx/JTa
sBZ9rR76gwnc+3icYbLYTqkfbMP1wozNXtNX5BDDtTW6T4MG3Wdq3P7h7cNyQCJTu9KxJd1KzJeZ
4xY1JRCsLHPzIZlH56lY6/nkqTNSVFp8FO/2ROMLvoq3ue2WGrsnTOMrADDKuwJJgm/lrC4PqVVn
obu6PweEVg6qWDczR3mOphsQEe5zyQO6/pBqVI1NGdO6mPXO9Kds9AJhOt2DKU2htbQ+ctS+2eTE
Q/5KsljpX/Lkv47nJNXaD9nESlGS9EyrBE8WA+cxfuUR2+03DOnq8JSxpCyhXCRgCDe5yszxWI8Z
zjN9Ny0e9cc5/s5amj846zg9QtAsK/xwliKgTuWdWvSPf6lpppd+l6vZy7Am+tdVN4qXYsm0lzYv
SupI84Tlk1mVv+zE5feXZf2NR33/oNnd8hFziSmYU6OdfaXuDhK93S/HmUWJnRsWkZbrL1chdLHM
bKcwLWf7RajOeLImHjtu3ysHi+JmHcoPJ/GzUnMVKPcm1Dg7xix4eoeFvfy0hFv9ElG5XKpsSDC0
bvtsCswCHt/93bYXVZo3ourIP8AhNgP0EnJKg55kDTORnv0MALOwFD9qm/hcDoAxklzXTveD7n1V
iiUgBqSYCbil66BrnoG5tpUiLIAHAopA6x5AfE+dsDryWN4N9ZtvhmYQa3JzlwsJx48x7woHzBp9
K7HaIE9FFCaYUrz1PGYCaRp4JA1cdBSerkeVQHE2haTXg2hzLw6GN+FkDdNJyZPkbHhl9Of9r3h7
n8qAOIrSrqCHD9jxOqAyU2rTcZULtTnOaGDDdTvjQVw8jZ1Sv4h47Z+VOetPkl7xT+p1+slRs/rg
Rt1ZQETBlY2mNnjzrUy7V2LsWVduHvZT6oQd+PZwnSE/WyJd3nuR1/p2aVYHQXdmVdImKSni+Q7u
XN5UryoffTmIscADImwaIz1FWSS+rJrTB+2Midn9r7wbivqUFGwAXLfthrYVj8tFECru1PjSI4R0
nlx9fN9bXfH2wwYWFSAFsmtJh9mMKi2NyTQqhVBT6/l1tLpnpW3noK66o3KH3NabU5o6mKzR/0bK
3lzlZSaZK1Eekj57oRrn1qXx+i6wJs/7G6LRfEJzx3zoBszElM46ehbtfVQ8k2Eoyy4qhYnr+WvJ
iGwVjhjENESfp1GJzn2j6oHWRONBYWfnrqXxIdX26RAgALw5VlcnS9rSGgtYfpOKwHHXfC6i1eHz
dtWDVhrF5f562dsPFE7J/miVopmyOdtQJ4PVns9FmMd681Q6VnuqG706a0q3BrlWlmBPsvbg6JGD
uJnOV0E3J0G6lOvUKQSdI2MqeQYWy+c6JY2vq9x5zA0jOXu5o9X+bOr5j/sD3o1NOUsiM3kzbXsW
LlJpw6SvPFfmwXheK3XwyQwxM+2NJOiq8VfuVRokZ/sIVbe3iKgcw59Ez4L0ZnO0e0tVuUqaFqE6
rPHDwtv3a6ZSQOC4OnJs3Q1Ftvb7moQSuHklUdkqqkatCty+tY9rqTqfaxT4YGGob7eiQJlfQqR4
m6Bjv72v+GizKVZbUgDLNFj7VTmJuSpO2ex057dPHG8xoJ0ke5iFbnZGRV0ws1WOm2Sxq8elRN/N
R6DmU9t2ysVocgtDKY1Gq97NX+9H3ru5qEXSbyG8g3beJuvAEXYaHGFx0q24DuheZpzbTu0f3cVO
grGbl8R3Uvfb1CZ15+vS5Wqixhbe/xV7OxUQn9QaA5HGS+36EFoipGepm+ThYGbe46hjfWCaVUJD
tvqlubER0so5Am3cPKF4dZIZwNWUeT8jv47ZpHo5xc1CzDRCsNvsx48ObnsHBbW9LYk4DhI5so5h
b+UzEE5aZuw4co7Xcf5Qmcynu8zRmdvypxNZgP3awWneL3beHe2UvYsF2SEEyWnocIdtBiiqyajy
rixCc9K7JjCHVJzmPo8fLCvvvmVD4/5yvXhOfDDUS9DjgqIcTOvegc/rUWpSQAEhK7n+xAPCIckc
Izhtc8nRIfewbUvGLBQq1ZusAol/fxntnQ1cY/S8JS/5hqeVFrYGooN4VmaBilq8NdQARZwTrysO
duze0Bw0WCiyw6ghgb4eWtbNTp/WBmmPlyLlhGr/56KJ+ofCrpaT6Nc3U615jVBW5MZy+ZQc7tfx
bLPT1iiO83Caxae468enQSXRLDDYe3NCh6aBxJpzFtEb2eYjxeTUnWf2OYJ/zXiBHO+GgIKmc9lN
RyjM3xnb9WVJLCmhIA2/6XNuFogHx4licEnGqqTzD0gaE4CMMUWIruvF+nmhqfePmIs56L0xpSlu
jR+nuoKJBsD5XApRH5yGt+cQP4YmArZ6MP44D6+/coEHizmsOeewkhZf6soSOQKqvflgC8pVflQ2
/dd4bKr4YOHuxqXCInFkYA22bd5Rj8tumLI8NCb771lR0hPQA+dltCiF89pewnK0jM9v3SxQbDn2
gZD9pp1txurR+zLLtkYNXmjFe0rv+dnJhPpuMaz8zdk0objVQMFLktv2Jl3FGPNHmeYO49Gz5aYr
O6bFZ6zrjqyqbvelDMUC5samz7bFFvd9MlijSShh6jUcP60LkKpZwjaO1YdsHfXHt39FeWuBsMGx
Vd1SwbrUHvWqaNktlfUhcbs64C6vzu6QrAeR9kbGQ4HVIZGuN/fVUqWGqwhGBoHhJybfOIqvbRkj
uJ/2n4dCVAf+lrf3o4SIkDUD7+dVuZ00qD2x4tROBkW6bc+To/QfWrfTP779+wF74fNBewSVLn/F
q+ejptfU+MsmC8celCmVD/tk5bS6Rs6c0/1QewN6HUreHq9CVamJaPdAKLfOtQ/5EGWX3LCP9KD3
tjLvKCnhgAINKmHXUUCYcgmZXha2MLGfvWpw30VST9Oa5ugvh45k0AyHffmdtUGHgjck0EypWrG5
HeK+Qqh4MtKQLto/UUTpplwN55QW/eQvkXrU6N35krKCCeeDdJVGxWaMEQrzLvT1NKwphp37xJ7/
gL9jHczXzqAkoRx1JokXuVmAnaeXZtISZSybqcPDN4Ij0DXZzzlR5vc4vx51JOQC2NxGWNxRVyAT
lYzBzXtxziyXiIZci3MXZH1pBXaSOP6SOUeCN3uhuPAoLFDP5PbbHL7jqDaY5zFhqpGCL4yAnk6x
hj66oHB0f9nvXbKyjmmyi6V337avZCR5mQoO3bAQkeprWaf9rUUKSv1RSo2b5khzchMzQSzJUy+x
KPXAKHiLV9DbAlHa46/7v2dv6BKWgLYQP4tO1/UGMV365XC+UhS3lPSDthbROw69laQwPrIm3dmL
aFaQ+rKGUITfGt73yDzY5dqkaMHbhQ/NvDvnzYgNcpLCoc8bDaogZPCHtw6Q2wdwAHAjjRfGTfFR
p43nqrkSIG6Li8c8dn4OrpSkNM0OGum3WwTnJgkPAylNJ3hLvECdymnUPE3DchaFn/btdAKw1p3K
uuoDTwODfn9otxtfAkolHPv3Fbt9pxlRDEpssGKgbl3yjVpvebLX5Mhu5XaFSC0J3kpsDlrMW0jH
mM92YbPzwnkQRli2WetHVp+dvKI9YgjvDQgrTh5mBp1QrqHrxSiqZckqTUHjfTUVQG+GeRGU+cP7
n03+leuDhQhUheFdswpZzddR8JWhLTihqVVpU/VR7bzsbCNFGHa8DS85/zffiZXqY9/+H87OZDlO
pWvXV0QEfTOFaqSSZEmWJdt7QrhNekggIeHqz8OenE8lhSr2P7ZDWUA2K9/1Nkv43yfIxvMkLxHv
RlpOZ9eUeW4CHTU4oW3+4odojNRhcIblT7MW5tXYlMuFuf/OhKQa2oLHtw4KeeCvnzRnixm8kfHS
vl6gUBH1RxykuI5suRz9KiSV4ONX+3aJc3mg0qP/iv0I3/D1gFU3Rk1RUyEPhUyPXSfdQzGuNlq2
3jvRrHJPTq6KC0XLe4M6PB/wIbZJXGBeDzqVDpW51nqXCt3s7VIF+wB/+53lK+MWo7T2MZ8a88Id
4Z1VATn4/w+6vfr/KV9Mu4cjAQGCTqifJq1cwxuaUCigx0p8/u8vFUB4M9BjZbyxmxvLqp+nbvOA
o2H+07Jmm6Sn3ECEYS/GbqiZSk0bXPJkfmfu4EqxLXmwaExczz6l2+qh1Vmld6VHgDxdt2WnNRE6
1KAR+J4XHj9+yvdeKL1fzJ+J2+Mif/YVO7VGEf0oTPWCRSaUOuPebYI6mQNC9z4e6p0NgKsdHASa
l/QVzu/UaWoMU6tQAAz0bm5WoY19nzpNtCsQ71hXXWoZx9QymzuyfNMLY7+zxdHe27phwDCbuvT1
vCltXSgZrTPn3fw0jNFyryXBUh8/4DvvEttWdCc22zXOAGf7DFUTcVEz4WAqc7zE8FV+5HjvdmW+
yAv3kncWH5wxepbbxoZz3xkAHOVluaCBm3dYMrunvpxWEEmzOdUe/b6qK4YXo56qC4O+83xYm2++
MVvkEQfu65e4mMYKNJPPO5+s0ThrKnOXTcA9qCoviSnfLgMye024tVu4BC/17EjyvSG1opkIJ2Zk
/o8BES5x16n7DIqHwhHg/wJC+e54sDZh4kA+Av04ezQYF4i5qIfcxQtP+PDkdxluskXcalH/lJGq
Lwz4dkLygPRmt5BsLs3nHachzOSsLbzXrb739kJO400+6PHCSfTOKNgsbgQjJBz4JJ+t7ixbS8eW
BjbJlltdbTSIU2oTJP3xvH/n5QHaYFLEZYhZeQ4YrZMzKItTdTdlzuxQUc/TMZ1F+dXoVX6zWn16
AQV457G2uGVIdZsCgXP29ddqvRm5kXYVkbCueeyCydhnzsUU5LdrjLKVRsTmpc0450zlNbRLPLxX
tRu9IX8Q/ZiejH7J2ZlnCzhZBQ9NOfQXvth77xJ/fMoUjK62q+XrR8tzQ1GvYPgLrBH+jERTJaLQ
Glt5RHvFpOX+42/3dk1zAwN35KttZgnnVE3cFf2s6nBFH1St93aWyxOhjWoHenuJxvvOV6O/ArMJ
vA0P0HPWz6KKaB1GIlysZpInWTjWscy4kvznB2IVQwdjEYMhnh9oK9kQfWjxQJookQe76Md94aI+
7bJLlktvXx18EfjWqF6hyaA/ff2paFZlwVhgSokLb3/vDqb3Jarr1Y7RJEeXwsPe2i1tep5/vxK2
L2zBZ4WBVuhs0LXrncqzdkoIHd8o+mseBnE52lyvVrosV0rUmNF41DRZQiKfpxJykkyusJ3pVXG6
dvLXuBrekJTR2D7P87L8MsIh/7Jk7vSLujWCqCerML1agJiduJptZ919/IHeLissPQEY8Gjlgaxz
lsiEsKF0RI5mV4DXxJmu2+eStpFAJhc68YTHG9eB+cK6equSpiQHHUJUgNMKU/7s8IrYcYc665Bg
I/D6qtPVkMTFequ175RaxmOuZv/gdmUmD/3cA3osqfPXCHr8Hdcyc6MLW9jbdU5irQO8DoXD2RDo
15NHZ6IaZjoMu9YZ8puBm/J+EVWVOFM53hBXJS6cN++NR08a1gitcebstjj/p3B2CysvrWKk+Ko9
O6nLElEmvhpxBncyVvZwydXm7WIH5o7wUAbQB6w9XxzDRFulaqkr8yCXcB16VmBTXqqW3xtl2yrp
2NJzZ6t+/VSps0DThoy5m5oiOrapZx1oSV2ylX+70CF6EwmOGRCqYjp0r0eZ1t5qRcAowg7zPbhb
/+imkgRG1uB/ZodsQ1Gj4sNOI/icQ1CQRlRXkaT8r4cl9tZ6/gc1b7+nJMfVLW3Fy8eL8b1Hw2QX
cTnOz+gCzqZFh5U9Sibq4s7VYdJ3cipiu2mHuHD86td/H2srRJh+gPdANq9f42B0igljzLtlcLMb
Tr90D/hU3k3G0sgLp8A7mwwTYjNuRIFDoXD2XL3WDTuB4PJmYjJt6CiIUztr4w4S0jXBvzqxuabv
P37A7QFeIxwBuiZu4Fz7TYKrzgZNLYlFlblt0VoqyIp59lSXs0oqTDieFi/Nrzsc8A7DMlnfPh75
vXWA1B1e0ea8Bnfg9avVkYhWFNncPCSgajy7urfY/+fw58fjvDddNn+TbYpuirGzJwyrIFD5zDjh
CkKM0RpHBHZ2d+7c6Qsv870NC+cNxuFs5W56NhQNhGU2lhSnfBZfXIytf+iKisM87G/8cp6+f/xk
73w7SknA/H+TU+APvn6Dqy7zNJPb5bTxrBsUhTUHLbly8bSu1tWyqfSzTEXx5KzD7uOh35mrW+HF
tYNlzxOflXywMyy77glDCMVaopN0qhG2CVwBxx6Nb7QIm1gHnT5+POo7n/LVqGfv16nEsq4zQIND
NOFVSYb1jSWETrpIXXI0fv8BN/iZLYZ6/WwoHtqQ5sKmpk2RH7TrL1BZWjANxRncDeZ8E5bWeGEH
2P7o2WLcmgoOXGJa6jjrvP6gmHfrSviW3gUlcZWl6MUnor3/Ox+bI5VO5FZRcUM4N3/HQMNcQhOj
kTwS30Ysqz5Xa0BCjKPsS7LTf5WD508EvgfYTQGFy8r2mv/nCMe4IF3xUdE7fwjrey+r1PUkUhfq
cN5+srQ2fo8LLjD2EAwnU9TtZ2cuxzVhcyg/r57Hzj5WvrezU/+3yNw0odIY/tJrBX2tvGWHea+6
1G18b1WhpOOKRuMbb/WzKicV89pWHSenna31jhBqH3tiyJUtJKNd78t2L1Sz7unrGxcO0rdzDoiZ
LdFkO6bzcT7nZn/0xjLA9MYzu3yJZVh2j2ZjyjkGsM8frHUJrWuF3EdcGPjtugKO2byKgERxYj1n
MUyTA2VkAfwdF98/rCPeGNzuq3id0vQ/b5EMten4oi1WDUjt9YTwR2LDSZ4Bu1uMBg1vgFsx7oH+
vWfg7RFjg/N/iOCAdcw9EXII5JjztA/TkP1oTYpjdSQuIs8j/1A72Rzndm9dfbw/vZ06PBx9VTxc
oJQzeV4/XJsqu3Abpk49Bi6hN2v5pzSa8F627bAnOyjdeSNCUBPHu8PHI789eRiZnYrm3JZRcQ7f
O8KR0o9Y00u36iQqdXrb1px0WTpjckDCeP/0fxgQb0Ra1yBeUFZfPyqlq1yifKuVw0DeBEj44qot
2qTutX3IcsjBH4+3nWWvN5LNIJgOFk2K7QZ79mqFayk37diP69kpTnnvzKfIavp4kSvkGz1UTy1k
jiP5nyv2Of2P/zw6cfRANw4/gA7J2cYs7EoqeoLc/3yXvrLIAW1jpw7ZwyIya0v0HQckZs1dkatx
b9nyEmvtnRX66gecn7ezNKx6DsbdKGni0R6BQzLW0y2ul5eETm8PIYoKWlf8XgitdJ9ff1ltEaZa
R8SUZQX+Zasr3cQMx0tMhPceiN2OBQmSuAXWvB7FmWfP7ybCkKVPyz5d2GiWVHVJWkRF8vHHe2dt
bJ1PWhObtRLP9XqonH/sLFcR+lZGGgtht4wbvJXibqnNJDMa/8J47z0aUkIKB56Mmu+sLJuaXnde
Z6qdV4rmKjTYSLOxXe86mJoXhvo3sfhsWWyYG34S9AHJPTmfF6SSN1ZPonFdIFmm+qKHHZeLEfyk
pRWtceWV3iEY7aU5LjYy/32G9859qDKvptOmcBiCLWGpPQhz+1QuqX8btHmRYUHg4fD48Xd4973A
hORWChMKRO31d6DvBhpUjSSd5WN/pSaX4qrPvuSiip4+Hukd4IQ6kQwWDAbgBAJVvx5KT6GIpLUF
PbfdcOiHdkiEAaTb9UW3l332VKCXOhInrFm7Zkja3zqekGz1F77PO1OP30ERAd7GheD87JELMlxV
MRVaVUWCfWP14spmxnG1ddAriuDnx0/+zjve/H8JGPyXu3veVc3IkejqQsw7neXqOggn8MppAnTz
UuPCs72zIyMcgH/OdsG98bzdYdYtpLyF+Fesm4ekQiN2vRZ1sYu4C+DovlFkRnO6kmu27pw6v8S8
fO9JmfQwDaC/c6s7m/nKR0qbtyHdllyYp7Byftat37xM/cVF9s6GyHUOEiSrDCT4nI4tsWhpzDyd
6Ft1zl6NZfcF+7D8ginAu8+zueEDM2w2B2e7hicrN+NuOu1wkVpPxTrP+6zCWKytje7Cl3unTAGr
wQqDkGhI3uc1mAyipqYDQ4Cpn9XPah2aU5VGzmfLLu146lxv1+SWjusRD7//Pj03KAVcyoJqd25+
HhDKTeOaj1ZX0sLQtKbWlW2xX7LRubDbvLsHoAHZbGI2u/9zz3EXo7Zh9Oj89WMkD6ZVi2PdFO1e
l9nT2Hrlw+TZI+ERY70jlrmMVRS2R8Xd6MLbfm8PoKxGYI5WGa7k2V5kqTCUGCnPu3YxrCGuyC1y
YtOq9NescSFMZ0tzSdX+zkVi83YGYcQEFC7j2dpwF9uvVqyWd5EciSpsJ+fYopm7CZfGhHa60OhN
8Yv6+Nu+eU7i+jYYifE4zsnMeb3nAhvbme2TtSKCPIoF4g+UcAgroT1G+2rJgv3H471ZMPCnoIih
OcGXh2p7m+X/c7WkK+NbA5Hku5VwjG+DK7v92I3FQzMDX3081NtH+9fHi7UJCk9X8rwkclYhDdHI
nT3L+piGVnYTLJD+8DtfbuRMMfbxeP+6w7w61mE1bEFA/2qmubOcV0fj4pDXiWR6ST0ok4vdr1/t
QuXqWNLWuW0cJ/05UO6LnUMAmHioltatk5YwgTUJ/DRKn9tQz8/Yy+ZtXLKnpTdu31u/204iUOL2
K78qFDsPuW7x/s9ysYafuFfO4kFOYr6ujYI5ikO4rZO+9KUZj3YeZSydyHsJBgc1OmT+L9LqmzT2
/BpLuBovCBGvqvBe+qxWbbKEUferwVXrySwa4/s4sSXEup7Dl4zMDKTquUCr5DnViouF6h9FYZh/
WIhgBV2UFmscLA0lyPY1vtrKVS+lsv1TNZT2n2WiL7Lz3TX/iSdx3+0tTSMp7ir4wfdrFtYk+hQy
eMQEZHihD7qS/WKkQ510w5g3N3Vphc+r71jiUzNkphfXzNPuaVXZnD0EqeOOFIhDsanxhNl4D2kN
WJFEWAVjFjk72akKI/3ijJk3JoYjp29GX+dDvKZ9vhxalgAHfWj3SJPgw5U7RQBqHSsyaB6rcuO2
u1aqPs05pM1YNc7Sxha2Ts6hpfz4oowCy/WG5sSY+Km7FLGaenGzqqidH5RGySYEyU0X5vf5UtrQ
Gfh6HKSsXTM6Z2bMLDMSrAkq1X7fnWiLV7dzAZkm6Rf+4cJg58fpNhhekzBJAdY27vPrdTuOgn6f
8ixYlmaV6EoFhzBVlwiPb7b/LY1nIwdtJT+9lnM3LYS5rkRWaSb4hWXGvgmFviEdId17Ak5n3NuR
fkqFp278SQ5U6Eih57hCSlUkVmPJS2nMEEgdHux/FzW/aHvPW2b4BkSc00vXpbRzvQSA3A0YzJdA
VcZExqkX9YAhfu59nQVEWndwQ+KELNmrKzF7zXpFUVJQRzVSj8Tf2Qaikm7suxeNvsQh43POCP4T
zZwhAuzLIB461RdXKdgwaQzdiCSYEMQxfey8onT27WDXWZzqPLX2Ze0D7Q9o3fZWlqqHfhoE/7vK
ti0nqoY4nMNWHJSGx7IZJyxNrLwp+Iv9pGyOkTPliCqNyHpkpwiafTXq6L63B/1PnQp3jSX6vPwo
WzF+8/KuewihM/2YXIMlnqWowONZ+INOMr91f8hu8lWcy0F9Siub3B0xOJb60k/l+iW1O+N72Qr/
U6AVAUi+6sWcWJ6gMpJ1V94aUZSppKwaRAiutNubIsv0dOtC5/3W9tJdaHv19fWQrcjXyjWT5sHs
Q/2dsKrxeul1QYhhmVpflBuOXmyoVn7SpWjvCT7CwESLFQ6KDMMyjZUKWycRdlDcFdgRmwkBUMuX
siuCE/gklsRcYnGOqoGCwpjOLLDxyEVdHbED55gvq2W9EVXdfHEGui5JsIbFP6wHfqFNgN1JmcoT
2NnV9Da7ymjngxTuouIo1MWTL7Bu202lJ/ERz+CGxX3Ql90unersQWBuNH1Woez/yQqTK6eA9vRM
KlUTxjq15+9NJKAANrZufpvmsPpXLfcj1NRGHX7TuegNXHoHUSZE9nnf4PUvTxNGhJ+yELIpzltj
9Gvlxz/pvgMlntLG/z5ixYeziOFGz6Ze02w/+Fna7ZYGG4HE7VObu0DudICms0jHZAlSca+sJrMT
PUqMyKFHi4IcSUfnce0v0fDS1uHwezIqc9lz4nefyEQlKMfJLe+2XqVd7iIlayfupeyJH/AMdI/R
0BaHvjaMKkH85joHex6D381YLX8wng/409JWznhdhd5SJGtlqb8YYTf9Pgv1+uw50lmeA0fAk0Tx
YQxJ3vSzcTsvPSYXQRYWxQ5LBv9xGNr8iZ677d14JW8vBsTty3jth7yKq8bPa2wNRvG5d6YQ0kLT
r2PBmThOt1wA6+jkCbedkynXvt6v6xJk8TwWVbNvNguPJGuWybluBt18g3M76FgGgXHMcC2Z46Ye
sp+5btJP7RzKiv5qZ37ziGIO4tpxxKOaoXTHIRkaOxYEVubG7A0PruFVNiKIxfkz9VUwxq4KcyfW
XVV8slE7MUXLqXoSbj/Yx8icq5tySkPvNrBSwnzF4nbmNXC86yVFUeZeEYsmaGyurcV860SSDq+h
bdarLovPTbpFQuhy1V9SaBopvmnC7+I6peOVRJqsUO3YdKVKep904Vojk5/8mfDxq3TKu/vM6vwf
XTMHfTyu9IySrSXeH+AyqCmm0eNnJ7dwygdhuALqhaO64CtiWPuIJSLqC09gTZvlvlD3KrWr/NGG
RSyToejbivoXVDHGztsKd8Y46c+g7n2IV4MRjvG6dPopICynSUYnSwmSxHCqxWrDZ2BLF3l1MPoG
99siTLP1ZnDnvjrVq1v8MlKs1q+rQrTLnq5iZh4knsNZQvh2EO1SXtkah1oLWtKLMX+GZCna/ejm
5ScAENIPbZwA5akJOr/Lj0XatVncijWq7ybhi7+k6wTBnvD5xTkYrhq8Y1At5g89TwEAucuhsOut
0vmNSzy1ULsUznFVqE8TrgL+Q2fYdZrILh3JkQzmgFhyu6hIx3C90TwZRhsJluLqzEmxWmF9ZzPt
Ov41jD53mR3cT4Hl/iPyaM6v1q6b/Yd5ClV1kG2U1QcEc+bjUnrrssn0mvtgzvgmtCAR6kV5tTKt
7aq7Lmyv/mHWxdQl0CDVozvVYXaEMtvo0zLpRuEyVFsvK9pJtmZbZ6cpm2qPjB27/UbOhDvFjW7m
l3IBQYnnNRhHmCaw0efeYbm0ldfLQ+2W4ePUW/SItDUG3o7w6zXcV4owybjKPc3gQxP+7bXCpkkE
snlhWZpTTHPJqK5nOzV/Fe4qu9OqausR6N5R+2Jo/VMptdMdu6oaQl5S239OfZ/q0extf32c+0Lc
GJSoVBYpn0UMXNivA9FVX4zcMAcOxKH+keupteNOduZPM+sRGqfpMt71KdN8N2uodCebr9mSVu96
+cHLoujK19M673MosX2MPzYduWwepyjpCKvcqcZaeMVu2rs3UdaP4FZFpyWOoNg7EekQLf9IDLVL
OkXj+JVMu/G+yqyFs7LvcQcoVWp2p9bqODGhM+TfqTJd1C1W1LZJMBGwfZrzKcsTF9EBhrTaMk6U
qZ7WMbN+rY7wfNoy9mWuXAiMSwuM5RWdC898dF76XrIX5qvKf4NrCTs2pFuJa6nyxY5bZ6qah1QO
aXbdrpMt74pwGavnldI7v21JAcpiEoHWCHZdU2yBjRkaP+zloth36lTtF5b1lIjJqnATiMZwjstq
XfrYnxYCi9Rst3viU9cBh/5hWK5St1iyXRW09YtZFUUal7Lt7gejDH4gL+W/Fb7wPChc/XLfFZKb
ihDsVIcuj4oopjdbfM2NonskBc0d9+hQA31wQ4ahL1aORcLhlIKsBR18x9af7SLBPr4/VJ1YMM4X
dmbGU6iZHf3gzXedJdcpDl1tzbeWpbkp4hnKDuB1Mv2MMoCoF0t06WfDsFSTCKxXfuBDFDm7SZop
YFNn8pkWs+8/WbI1g+Oc93l/6rza9r/meU4lFxTK+zoUpjEmEOiCb+GKY//O9qqijgNbpWvc5JW4
A1BKw5jgEzXfeZmrgnjlrxJr2+K5j6TYqGLd2g5m/SI33GWncFHnWOnMgss7FEHO0Z4nT0RtY0Om
MBajt2T6D1yswuvBVrORNIz2G4qk2FdSFMgLNzXawS1sVqLM4ZkfS6Hs/GCS9hLFadenv2Bj1IJy
tjSzp6DsBmff+U73tbCCCo8Xd7JuI39a+Sy15bxkAAw6XozSuALzMcKdsvH6ObKXy9tgXd0olotl
/gEw8CDBaUUpMIfpTuqKssl00iy90uGcm0khvaxPOm/2il0ZDNZvGsHG9jWExdS18AYoUydUh2Xw
ms9O6wmIiou9dDGusXKNbVSh/wCLcm6Ug0uit1UBsXJKNG2WtKII5xuHDaq4CadCt6zlgXzE0MmD
E64nPqrEWfbpgSXZy6T2x/XObQY73YVKVEucg2hxrgZuD7BBKOqcVJPqsqNC4K5iySwgwm/wICsL
FU74KxsWttVtY3/1GqJLjkj3WARSm+Yj16O83AdWE0a3WQnxKzbTar6rUHSX15XFYRXj/JRNO+yn
hydz6K1xn6nV/AGxozcPqbD7/lhUs/wamPh03nCHEA+YqkG4kJnV1rEXzR3szWEh5mY06eYKvwlP
VNZOG9tjB1RC2ILhY0JY92ZcQfmmnMk4bw5kDBlZ7Fc9pE1gDJZ6aLc+BC5pD7HLnYOEBUDXniKv
8McE/H74kkYe72cA7fo2CO01TM5sCRNTZSEFZeP9Uw72KJOKViSbEdOaoxz45LbHTo8txhwIFrUx
1TFAKQK5xKU9DneNrsoplnWwkivrD1WHiz/zNvHXynMOrgBBQMIWqXn79uZMMqMWU9zNnfo5FLnf
sPXU0Uvhq9CiguzdNI9pzvnFMfVnQmoRaHchZRikv7gkivuZwtmlUHP9KYzlLJxfXTPZRmzTpB4O
oSG74kvY6IgUHmQZQQwDQk/X3dQRR1NHQbVXgVMO+5Y8XC/G/6rDGJqOKdtZFNHj6FejHo5Vnrun
FVdZHiOEVnmskfCTUdAW9EZXrEXWpJlDbSVOo6YHb83mOp7JCPyD1N6vuBHkwW3fStozdhM2AUeg
mVUP+Gw335U3coIUzMs1Lld/vWVnoKx22p7SBBqx/acps/Sxrxv5bVgxeL11ymkx9qC+ej9njh4P
2Js6aVJEQflsTgv6nSnFNJwkpDC6KcTiPfJFLHzKuQYclqK2EUNjcvoiioVsxpKUVStxp9QpEjxy
gxtb55Bd6Y13d968cLj3edjk8ViiT96ls+9WFFudscOsQi0J7lz+X99bvejG68bsJaO7wddXk/6m
FByLXTka/e/WjYC1rMkNrq0W8UYSIv550I6Fs7EXyOpWl+ZAAHGZdV/cVlBmTqLgM88jHdrElwhd
4t6xazxTdJfe2HI1pmQui9HZ5Tqrq2QSMnua0KNIMpp7YhrzKFfZTZcpTPVsrEfbGFxzfOpb7a37
acjc9pRqx/uTBTkmavnYcR33rVkEV4tFEbobcn+cMX+MjOe1sbEy8AAM26Ndd+rgE0YRxl7jm4Ae
ZQQqVpvcBIapblW8BhPmw4UTIbVlero/OfrSH5mBbjrudafQKLCf1yhK0vG3J0dl3wX1Wg17Jxr9
P5pkH+iJa1dxk6YwjYcSpexujgoQt5L2Y8exjdEkkw7uw2/LWO1fSgqmsVkUkcXoHukxRpgvfzAS
yk6iGP3u3ms8DCsnMLGvveESCYzkBL9LlEIGG+Og3GfTycK/gbV4gOfWGGa7YtJDcDvX7vjYKD/7
7srVr3b5ZA5lDHA7rCeclfUfnF3Ha5TiXgS90ax+WWZpzpsjN5iC6kP1ZHdzLq5Gs6qyqzB1Zhag
qZu/uNrPxb6kMCsBQhvnG2ZS0w8VFK2R0EeBvLhUdQQIU829vqIzyUzFIMiVsTe5E5YIoQoecYAT
fjy4KZ1nZOMV0lF08bcVdRWbS9vbR6xAoXw2UjhBjONI/rdKrTTD2pQOHCB+N/4e6Z7+VMWQ4TnX
llhpEfSpSq4zBWcR0x+Si563G0+ms0nuqMqqAlxRyU9zkLp8Ddg2YELBZBOBwyufD6acvG9mNxFs
40fFNMZO3gZtXLDPNPtem95f6fvcJ6Z8i+nKli32r8iJ4mZ+8bvrZphfNGTHPBEUUE+G7gxE2qk2
riShQmHc0Z3mcJ4UiWIljKDYSWeIswMl/ouspYM+RE/qt9EI+amSufhVl236VS95/o+iWgarXnX1
LK3cXZO0EevzglCC53ON6FhVbrjEjliFSOwKCUHA3SyPcXq37/qFOw5WVCgl94u2xHGC2P25X9rx
8xLmwC1DNxQll2nJsdgDQKudkXFCJGLpui9hAI8zdkWrH9mvwRAKbcw/OsNt/0qsWbtDyx7ZJ9Pq
lk28Vv3wOGjDeUpVWl5zG1B/vXV0PmesoD+6awmbrYBOWq78JtBtlDl+HwfS9Oc4bfSI7T13UMQz
7hI+S26GU5wBN/ywrKHNdgFu78Vedj7lNzYtA50VD/8EcJylorbGkTahKdP0jzjOzPnJiVby7LGC
db73md88KNuefkRlV063cqlCXLe5EnqxKX3R3eZ9FjZ7rt/TDuRubnfo0KP2uqR18DsH6r+JIJw1
p34QwWPak3MZzzCBuqQd3XDYU7/Un/A6nR7Tcip+TmY/33QBqGPijpnznI9ltMRN0wAgK+LH7oKB
aBJaxH5GCaXycogH1Xhf61qrlB3UZ8uZF3+6X6IK9N9yjaa/YivuDqNbZ0bs2ymbueY8w3bBbA0z
qdmzH1eLY/vQ5CPYJDZ33rTLTGybY1GI5jPetmo5gW64TyvVMklVExfnvbZo38YCCH4FccTDeqrB
TBOMYQemT28A49c1PJu46JfGSrLQiKr9MuLwmvSqGt2jTTDsPV7xcrkSUVSGn1xir/5W0G6fW8mF
l7W4VdLZUobXIq3ngpINGt8jqwFwiJ4c1peiaPqEw2uukyrKgjIpy9559tyW7sUYNnC3OhO3/VuZ
OeMpA8hI47mHGnVcerHKfZo3hEQgQtUEdc1r92tedP5MkHQrd2MViGKXZp6i+uyVS2FA9tvfdJ71
7SKn9XdVsqfema01s0LXwhiPlMLTyVtbe7haZGVc+YuJTTqwikoP9RxFzXGgfvkRac1d1ulW+9Cl
jqx3tSuLR8iqxr0bdO7TQP5XHivpB49WVdXfZT5jiYR/IrEqg2HzJ/WC+CHxvanhaji7KVCAXjg6
MAa1PZQk+JztsjHd8rGHcaOuNcv4D0Vt8TVTIQdjkBqdYP2H9LGIq96CWpZVJcvgsEDKsuC2FSxm
l2RYDcb+XEoKhcjLf+Hp6A3xOMEt28tJi4qOjD2Q/xNZrY6Jf7efKU/8z26FGCPBGFWfRNtZUdwF
nnFd4Vfs3sy+nK8nVav8qlrs7LleAZJuM8Md5EEEY5dT62MWELtO531fubhkew+gm+Oh2NzbxiBM
o2Qhru65whYKd7PKbb2dqhaZHfDfFI+R21WnZrEAp7rWio6oYtR3BOvB3WZTTpOttM3rdOLgocPU
sxDKOipvLfpZY2xPZf5g2BZne68mTBeasUl/CDgAXSynno0Rung+x2G1unVsUk49pZD6KSOrphz3
JPgMX9eqIbe579g14ilS/XPnGsavggnwaySNL0voWaTf3NIu7oeRCiJZZ+ngCFyk6VGtPRhflpMx
sJ98MUCtmmrScxpliINlDsYpZOPz9+mMQSBGt0HaXJVDtdb/j7MzW44bybLtr5TlO6oxD21d9RAI
xMDgTEqk9ALTQGGGA3DH+PV3IbtutxiiiZ2VDzJLC5IeABzux8/Ze53QVZDENk3msvFI6RiXtq0w
5seTTuzFKbiUoell0Dc7DPph2rXGcSFRT31BtP0+pzLmbPoU9EToVsPok2RvVU3+zLXZqFltiTYS
OtIGLD8zxeIgv/I6ERAeOYv5vaKP4FdhJwWBr1ECWNFVc/KCJGPR7vOkDym/SQ/qVdzdjNWSGVve
jMrbqG5GT2QH/WzvXaPUEw4R6fKkLGfUw2J2hbVVGjkfogmjz0OcOPaTKOlDfkrtih2sozni1azN
gRG2QWXcDMt6zGTxcdIT/ZHFI+TadG2EaBr39FKo5IaSGmXdqiwuhjXoCatcaQ9eW1hd6Bu5eQPy
Oq7vYrNavlc06vOPgk4SH/wsS27d1t9lSaPLw6QZaUe2vTPJC9j0faNFXhBcYS4fnylZ+M0By2x1
4kDUftfKhJUBPSe/UVSaebtAgg6ILQdFf2OOAzcNW5GISn8hdxsTRJDU8eySI2dhpdF64B62SVP4
WxbWJCB5M/btQdCglOxRU9pzOGM8KS+70kpZLO0xv57tePrUsm3fWzycjP6jyvwhgNwUWy9I1aWy
AjHtuUZxY+d5QxibTzGZcovPaEQQk+tNIAlulzIoOY6Cap43qJDtQzHTXWc78WDvMOqT2ye173x2
J48Iwuzi7Bv9/OinoNJZyzder4/BFQVekn5+bZOgcpPB0bczM9Rh+S41NHaOVN1NWieVvhHu7K72
Elclkahb9WgHcTycegobMprLgcXGVK7wDo27NPHGQn7/hQ6IRbObNc7YkT7mbDZmlybLPiDp/gG0
u7WmjR1OLvNAyekwk7XqN0oWipi3MxL6YiZeZW+K3PfJAWnsHWwPblJH9lLLYUvQZ5S7bCkwGUS6
3wd6u7HacXZ2g6VoPlORe0Y92xSlal6atOvS6ynxx/gwyqwg4EEsZ82sovRvMqOynDSaJsI5Cuzu
us8oT8+hK622/9D2bbvsCWCaRNvksUU/zmAydDJ1JGu0B1NNNpSixixo67lJKpd1MPJao87vafzX
DvFGr/Ou3FZkeq1HG4Vvfd3WQLlJxLDp2AepuzK5RrtnEmXXuqY96Wk1VsccZgHdPSoISeKUpk3V
P7jGsBBqaf7iixdUjCahDWU/xlBN0PjaphcaQG3MMaNuHJypMMer1iaJTsWgGeofljYMiwgpJ3MQ
2+GhTOIfcbCgkyGlKMuTrNHgPhVJmajvvsHeea37InbDSVD5+Ei5pdMfq8ElFgrjwK2MT0JrHN3d
lSU1wkNsDANFZWkt/vJdm8TahJJwLv1S0+652DNMRzUxWTX/M1tiJfNny9Z0Xm4D9jr5skLGyqBV
S2fDgQFnLXMyMFRUUlgN3B39UMnecw64Q3vtAb+kINLox8ahWBIP3UxbbqW3vFIOugv/q9tarve1
d/3Cw0ZKnTRJN/bk5o0kA5XZ1XPjs8t8Dzi6xtHkT1Z2AldXqhtnbo21LXRaGuYh9abYO01d7077
zMIle6lzQrf38IxBltJxolvu3IbvLza6T6kAGMns29+TLJnKRzfVtelzPE9sG9RK5gBStiy4NNco
gj1pcVodGGpgy0x1k1IK6bWxu5i1fohPrvSK4SCrceKdrYGpsFX2Mr+miSdeWDF6vbjoFn3Jo8Gp
rOKz7IqYXpCW9LuIrKetHzqkJssmr+fFoKPDXHnUMki2hLNj1/5zwRtz389dPl1KjHfaYdHZXyM1
KafdgqObP/XwV1+6CVDA0WURoI+UXcSftKQT+ibRhvGDU5MM3k16UNxnorL6TRw0pbfN2f7sCCpB
IT4nkq4ZnLWsYDokDT8Usm/M8THhdfneO23ubHX6c8/7lW7xobdHckwOOfsArRp5uA1CUO2WSioM
8MLPl89z64l7yXd6nP1E9zgwySyicV5WU0QgRtykbWBy2NTK9Krm7H3r19jot7mNv3YTu3H6WclE
GuHgdGrYVE0zP1fmMo8EsoOub43ebL/NpaM/j5CeLjSC/RJZjHCPvUT3ySHNjTSL9wIlXXG0cgjd
dqmWS8pAQxmJZLBPgrdn3CxmT/mmmWNUwHY2FpelhxJv5NjAMdJqmmozpCauZzZaNBkNSaCv1WJM
j41oPNKnXjnQ2KSkJft2San83uesiI+61kly0lVDk9fe8dKZuoaFCKE0XEQfKXf3MWsdGn0XYuie
0R3593FRGcUuqWPPuxfYC55aVHMIduzJ+R6IoZhJxjhy3sazU9WhM05F1CXBxOHNKjzIU0lBim2c
kNpeSmWMhzgu2+o46GN6GJNGiivHnchRWJnD9h10NbkMDMHUa+auJfczmnp66fszxNumj/OE3LNE
JMzGX1P4bGPP3rSO131uE/amaJor9Bw5R3d24yJAXtsv8XwgrZXYW+njEz+hptKqyLGzqoyyeOk/
LMgEZMQxcv5auUb6LdeE72/G1JlOlbU0w25u2+xzp0ZabPtpmt+qxgbxibhY0JFtXhRVFmV2J85L
HF/1eAmu1t6QSWhUbqpClD7UYSiuUu1VQz2ST64Qd25QNUo2q6G0tc3q/3rAhRhjPS6EX248Ip1u
a0/zdKtya2i4JZOjb+j8wLkw6bySFc8IEFwlg2Q5D4JmlnuDlOYThX2UD0NhSpJ6y0ziOl+y5pRM
hFjRgNVtYHGbcQI6S9Z+KlrLftQDiAqIn0fmjSlnZV5qTddlG51K0HOSSEgOeScxoAnZ5f6OxchP
dyg20x2WVK0PPYpXxq40AnnnyGRZtX+OeSWSzr3tUvwuNHVnEQdpUPhzlGbzfJvRkufBytq2OnWB
K9Iotoc8CVtEByqKnTjxqfUQZOz8jqr4mkIgrT84fdKQyzScdoevMq92fWMH5H84AJKEVdMQ9rPR
f67Ze2nGanQDNRJvrJdtq6N9I++WAjrU0yDbWmRu5IlKyiyejXzB+w0fzf/iCUlvuLatpyHi5R6z
CPZWhYlkkoF9bHWhrsBc+kUouoEsu19V9YUpNFLYqcFJbkeAYH5snaF7YQ2luFVk+posIrOtc/yc
DHzYOYrzD3neLYccKUVJDlajNIs8qPjQpZ3zaEy2HZwM9jvo74ZLPPB70eQvujLAohjCffB92JHA
wr3WldWlmnuCKvKwTd7tKjpgHYf83VHOpbWA4HCcQ5kEkhZgRVqloj+pTjmktJAJaz+EA05YX/L0
HWGgfSrQdEyzlYSZJLD6/aX9os9bB/1TDooPg4zi+vlPg/aJwU4U+6hqkDKfZF6JB+HJeF9Rwv/r
QyHNRqwLIoRdJThT8WZxYpRz0XghYHtrb/mZ2tM4sd+nRlu/o3g/V9VyK2lP5QPyArvo0hTr9VWl
I4Za2Q0+np+m3hSxHMLCq7L9nOfupumX9yy9b0yQVTCM8B17E8rAs0dXYI2LkZAE6Adm81guw3T0
WUjfuYFvXdXqxIHruJKuzidIjWrXKybAZ0j4lm0zrq6c2AD+OziUfXMoHX95bhiYRWAG0FsJY5z5
+i6adDWXMi6CMHDbr5mt0w8AAluY9cKMfj/SW/cPNw2UVRZ2ZuOZCjqhlt20Gn0zyYB0DwgCPFp9
le91p/+lr8E6LQKcHcwILMOYBF5fUON0DqdDHpOmSOKLojGvUG0Y287XrJuh9YcwL9P4vnUn4yOV
RbxLaGQe/o1LddYWJOyZoCbO3gKOdl5N8SAIZUe79zALkKqg0qIHyDuz5dc3G5k+U9Inc+f5KHBf
X6yZ04wLqBDNw5U32BuZxOjJRr0xn5ax+avui9WHDaDTXKW3rJPnpn0tNSSlE47wWlpMX6mfUNwE
td8+wwzN3vOyn5tM/hwMHD3oQ9xIXOHrK8tzacSUOUh40engqvHqLy1V6h1RzTeyX1WYBshHimQY
3/Ey/7pAc5Grj4b3b5U0n43rTn6nEdDzPjiDs2uqbA7b3vZ2VdDgNE7cOdSNytj9fr68ebFQerBN
Ijam9eTri0VMMtltQV1JkczYLjVSdzR+824Sg7tRdtFGptGiJK3796web02gtQUQ7D64NViUXo9c
222QuNVEM1trqT6WWlXfz1ZJKnWcxuodlt6vCwB+GlgT6/7HfnRu4MssmTd0VWKsOvH3+ji3e2Oh
jvD7e/nWFUEwC8Cu8v7T4Oj1FXEsj0mjeiygk9OFFJeoW/V1dZrRx7+zA701VxwapqM3wQhFLej1
UEsRyBZIAnMFtdb1pOb42kb78wk7kaNHS23HWO9dL38PkP3WjYQvjNd/Zct454g7LdfJf/acbJfR
rD7j53foWBcoa9z+/laeW/TWd9BlsabHMq4qCn+vr0+unuFhdgOsBJZ7FG7GG5crAw91XqBXzYkC
x9753iGCvB4tP31nw/h1K0Q4g9bfo3KJOeicC9fTz9ogxme+VIRldks0mZurh3nMg0Osq/mdy31r
5qx0Qh4kpCYgCq8vN51xaMzCZzHtaXsh++QuppUUZjbX/zeW7Z9HOruxcZ8t8DG5sYkrnIiOk3nY
5kUM8rixj79/hm9elAlMBmQg1bVfFm2f7iFdbNMFUsvsrwrPckQ2pvnYZKn7zir21vPCMPE/Q63T
9qcwkwADz3DL/RvSYI5ys0ho2Eb+x/dSB0Fm/J4h+HzVNB0CF/YWmAlUtt1zujKHG9PQeqheozYa
e9xHE9KsOdgVJlpBy5qGnZeQwrHmUr6zkp3f1D9HhtEJdW/ddc9bUuZmD8PBNPvIl4X/oxIiOBZU
f3dmaYi/OCnXoYCJ6azNJmjG83b1rhZo5awg+WvL4P9AUm+H2CIe1dBp7x0Tzp/fOpRj6tjhiKcJ
cc9WTpBNnZklqFhpKX1FxcX42FUjrWb0xL0v/fI9V9z56slwdC1Y22WjWaTV3dnqaSjAfbkfDNFE
D5gdK8AewzumCTwUFE2F4HtQvXvnyZ0vaeugLCfEZfZ60DtHbGTOQNslgTITrlNyaWpOcRhGTX7o
PLSGRBxORJJHXKR9639JaTv6TmD4xpQlpOEpcjwCPH5ONBwSimjdXKmoAluzV8VOgKypkv62Sn0n
otQqkIyI9y76jemKJ5hXxA9AZuOaev1iDj3BPIOoqOhy6jSuqS0hEar7I6GNyXuz6K3HyqaBWx2r
8+qtfD1Y2yMMITZTGKWsLAwqd7wWXSpvY2NOd6pFbKY1Qn/nsRpvzF0sU7bHhNKBmJyD1krogXRQ
bBRK9M68NknbUnXxXfW1VCI4tMM4PnqQYS9yJc07TnjlE0lhK2oLFx5TFVAqgwOJydzArhHFIrY2
xoIS/J2X+c1viUKNhcldfcVnUx4kmwNlK0eUrGPQa5W/bJglzqErNXnoXOc9/Nxbs301twLMQbsA
5uH1s8DsWVeWO/aRhSpaQ4OolXFkoWhCLDPVJ2shDYh7KYa+WMpDPCG02v1++/mlCcX6whEbuRjt
YSMioXj9FTqSnGY6sH4VjVudSLtVOy/uq4OXZPTQkvMSCmzWV1JfmsgpBTJunnDU9n1BKQWB0++/
zluTk/7LwHwMA3CIdfZtEPAnsTApMS9wbU7VrOa7QcdcoaXO16JJQLNU01/lVq93YEWcsdj5HAfP
z2hjqeuLNiYqwhmUh5irh7UUpby7fPaHYkPxjmxCFdveO5PtrWslBMYvaNgr8uZsshlUwZeUNFtU
C8ulfqDqDI9KvyAv1H2gCrgN0l1eAM7/6/cYAAErLO8hna7P7rFQ6ZT1Tq0i3Sytg5fTOhBZscpP
Ma7v7SBmg6IIZrJ3Yqo1uvjZHvnnbYacBAILNAAz/vVEG5H39qaF0wMWx/Ahyya5NXvX+fD7i3vj
jTKJDj2dF3jtkXR2PERLWtLmYJGR28EdCOy6OK5dpy4NmfzAtjyE0pzMkNDAoq1Kbx1/P/objxS3
pg5XzDZWEO/Z6MQJc1cYKVOpzN1T7qKa92sp90SoMqJxc7IFgvVXueTcWAYlm0JUYEEHWW/8T2Ed
O5nPcs+e1ffUkL25YHeeSaoXXpyFnjMOf/0dhVlrrps0QFD9fI/0JcAdUHBA+ctZO0lXdncpyl6x
0/FGZqFeqmQ3B958+9fvLSd/QjpurPlL9xaFY4L2A4uKtH5R+1kY1UGB4Ylw2fq3Jnp1DIK0Ov83
BrVJb5hQNNfY+fW9bSqZ6aXDzuwWqThNNnnvzne0b0kD/FCvzWtP44a/86a8EQ4QBjCFTe4jnYHO
FoY5zj23tGMVibiSJLmt/kHNPn5aK+iwoP7+Ct+IeOjajneZWbtyZc5jD4WCsB9GAq4Zb7GFfezC
GRfrQaOOCZyv90LLqvSdKpbu+fcj/8n3PVsRKIQaOPFJ4wT+eTyr1wtb/BygJ2KZpD4xt9ctRcgf
GDDmXdpYMBKtpnO++U3c4F1Ho4yYQzP1i3Io7A9UYxAkmmOdblE14Rf4/bd7IxTgy5FIwzLIwz9P
+TjDqGus3OyLPmI1XwlU/GgarqiM65s4GaZ3YMhvPXQy/7iD1gCfHkyvZ9qc0i60bTmypFCbNo6C
XkBjkX6fmeo9mNxbqxTt/tCNAufSAZ+/HopakSVT/GBRjMZ8T8j7seYt36+doUmFds4NDb6K6K/f
Tqh5AMMh2Bm/QH2xtAkXEXcfOZUgV2DU/c2Y0ZEziBGW2PMs7n8/3lvX6IDBDCAXcbL+Ex/w06Lo
1/oihrkeosGO9cOU9gYeeqk+4H40NuZSxdeuEMV7eYO3Jg0tnuH4gIQyf9l9hiwNxgRPQVSDjwzd
oEVZVmbaFmGgtiIJrHe28jcmjYVCGHAR4RuHh7P9poGQqlF2HiNnToqrxsm6p8605z35tOLT72/o
G5dGptwBe8b+yoq4fv7TDXUWcp3Lko+UIZFfen7rYSN2MSBqPeLvbIiXd44Mbwxo47JmE6fWxzw9
uzZ6iOBAwSwRFW0S72p3fKnszDwUTUXLXETa70zQN26lzWj4umC/cpw/C8UppPfUffUxkhQvIpR9
xR5dg4263G3eiRJ+4eazY69xEB1L6OVANvlsLDdFOuZm0xSpPJ0PjgW1oKXJwl3e58bWHZXk+KnX
t1kv9QvZ4K9xZLDc6GOffM6W2f2Kq9uGcGB1h4EG8TvPcuKHJO76a59D3wXzIT/UmFgOtKVV73Vn
fuvA8CeSjqhj7Zljn02ExbCq2UX/Fjlw15AIxRixHHNyTrUl6yeBkoModp6S54D9+CjaDO4IUiHt
RVkiwxQCEOA9WvEbexjVAMpkcHV5182z+6mDFvXcjqliuEpDbFT5NKieBqgsKLpgAxaHRQsk5kph
ffv9W/HWyOTmSWRTi4BUdJaS9J0+bbw0maJc97738drkqljUNY5yJzKUWT65EjrbSJfcd+bQG9OV
Egh1JY5sTFfTfP06Jri/atUYU9S2KkVe5hYbj/pV5LRD/c6b8cZSCuRwHYdcOHyTs2u0aGNlsR1O
MBviVZxvj9Uepc5EDXdC3Dgv3cFrzeGdC3zj9V9XGji5BAa6eZ5Dnw2n7wqBsb2ZIZzoKGLRaoPr
OCz0emcFAO3xHjftl3vKbCbAdNbaBOm88xMKpX9hTH4/8/Zl8loaab03hT3ukVL+1bqgyVBMWAgV
RDE+++Hrxwc1fHBzDw7GKrq8wHuXbYrBR2dERvudQOatq4I0ZfEEaQpCZPF6qNpo5tx3tTnCCkyG
vursPnQQraTIlMbynbnyyyGPfj4kJqFxssQhvD17E31sMihhwSZkyKWvUWBT6l8WAYDl9+/dGxfF
2sOBx+T+8d/ZRRkJ0IOkteaoHOAg2Hi+8L/YU5QEov3y+6F+mf5cEtMe4CKhEnjL9av8tPG5RQCC
YE2YY1ttD6oHsilxV25Vr807Ut/zE7C3cff7Qd+6PtJzFtsetXhASq8HTQMLFVRjIDpCvgY3w8zu
65mcnacQx/47Q1ke2Ucujljp9VAuvjcD1eKqb1LQFh2JaskM0NOLwPvvetx/fJv+M3kRt/8d28t/
/hf//000M4ivVJ397z+vsm+dkOKH+q/11/7nx17/0j9vmpf6QXUvL+rqS3P+k69+kb//r/G3X9SX
V/+DBQJf0F3/0s33LxLnzp+D8E3Xn/y/fvi3lz//yuPcvPzjj2+ir9X615JM1H/866Pj93/8Ya57
zn/8/Pf/9eH1l4rfexgztbx05Zf6+y+/9fJFqn/8Yeh/R5KzVnkp47EArdvq+LJ+4vwdJjGLEYIW
ZiKMZD6pRafSf/xhe3/3IV/pHEzXpDUZyz/+JkX/50fO3znLAaMinGFBW3Uj///bvXpO//vc/gZB
6FZktZL/+IOwmVnw81mNUxr46TVJTV6eP3d2JrUymSAAxTdi2kv6XNhBAY4gx/Fo2DkBgN7q9DXl
jMjcUQn6Tq/dGqPm3VZtGR9p6KJHTRroG9sgtxlI1TzgxvncEHMdVdwbN9UkglOBI+EyIGi/Sjhv
gWdDA31VZ1oDe8K1r4agi+gCYR6bhBZYNMqRw8WULT4qn4R8jwbLAJeMMZ6QSfb7PnbJJndK7fDZ
LZ8mj9BqGjCkHvGGzKdksJyTkU8PdSCyq4nf3ltehw67HkaU7DLpnhV8DMzJSu7wYd+V5Go3wVR3
W/SpiJq0Kk32+AjzqMQ+vC3sHmVHh99j06WZs29Nqwd7lJXTXQ7kYbNurCGrk4lcAAU1GIrmAuzJ
uC+T2tphgx6+0fgAXbplvwAdQtQvIBkIzNShWQT5hVtW82bUaDahWd1wRTpruDAgYpOqxHZ5HAfT
q3Bg++QuDStRcNdk+qzXs/aVYoLaGk1QbPDrsPQb2XwxSby0G8+YtE9LZyC/pQ3bQSkLF5Fw2+AT
HY+LC3B3zYPsrWQ720N5GGRR/pggKR2KethNMQlymfbzgaZM9TEVcext69raq04Hioy4+MPYQbnq
scVeJdbinWTqtM7GLuRwEBggMQlmpXPCjWqEfdMtxxJ787WV6cAl3UrsA6Hn21nkqynYqmrYg1rm
btpyZenMjdz2jvODBdk9DV2P5DgWy90y2M6dWSOCd5sKfwzC673fat0+CKQ8DUuGj8gq3As0/OWu
hFNz8Ea807QK7T6YJU1gYolemNqAuW+BLYQ4JmgOTCi3bS3NeITcUJpbG0aTSSVi4zpLvGkmD8Me
nnWE/9TYq2YvQfx/RY/KT7HhcuvoSOhN3hNn6nY3sjkigoslBq3Wu4D1Y1/VMnZCDkJAbbys2npx
OWDHcbxj5S/VMa1adWgCCE3uGOyrYdA/kk7xH203VrsRCL8WBjpsrpIerpHq3QEpdG4/i7JP0dtr
CR5lWmme4qBO840u8S5y/sYGYcvceE7LdEGONwzfEG/PYcyu2sKEM82tbCbj6EuHzVWvs3SPRDnm
H4f2n7WXReZiCdoae04cBjOoLwtFe9TTSBPtM8+S3uauaSCnH8lrO+X0Gbu6HuL3m77WZuo8YtH4
XGhGh9S1tK6Ru55KjOQhDc2NvaU5xg0+lDiSHG73I56vSDQgmOqKW6QG17hq28kBslfhaZ6CFIAQ
KJZpI50UdHszl/3HdgwAvsaUUpHk9s8aacMP5tCtKDV73ElR7fRpEodak8hvtU7HbF88C1/q0Wh7
8ROvan+Z5355V6XTRy8OvEPvaFbkmutsRCpm3Ux2fl9mCL5nNWU7jdaXt3GPz9UulA8Ja5z6a7T4
Ng2tRE4NoRZt8dE16ZkHI6O/UdbgvbRTapxmH8UQalkJqNtUWYgsfIQzNenqsrJ1upGOiWZemT0s
+E2VjLLd4pCtr1N8j9hiKppl6UW3F3CDNnG/fNXGbr5KG7F8xypATGnDXds3jUzDyXannfQ1/PCY
p16MGIhMwN/ba8WsLuqyGk9moWzk9POuKYsPhWY7zTYb8w6TvNZX44XfZ0Nwk4nZWkKt7Yunllf9
WhC85CH+9OVOaPWVn3T21vIT88hWlsYbE4YAGnok6lHp2fXjJFy7Oep6Uu/TuJANfTOniP0m3WSV
dmF6K9l6RqumHJa7soX2j83fLCOa3H5EYe2elqLKH6kboPca/ctkhGuH28/cksbkvos0309uvKVA
mMjtoAXJ0bLT/jIBgQRb0bb3+A4gHBXDN6tV7Fh9Xh2tHk0COOPVvMoMSienCNH94oQrS+g/Xb5c
ZRAaowEInCAhvKOq8M0tuk+lBAwVDM9eWV7bEG5cxJPYt5IcKkPtutkG9RMGw2RqDqpovkC1mK+0
WSSXjrFOEovzu05dL+otZSGCmhIazi6slPkir0mLWs9abCRRUtrVBUZufLnwhR7pwzZ/Jrr2I6CS
kFqKvkQAN0gQcIv4RCOD52CYr4sxuMFCGW+6ofuuOvqrK5MqMwtjxGoxckr1puuFHC/aq2w4lo48
KY/+fLPt31mlgVJCG7/WoxY/KdmkW6uos21SLwvbdlCHcgQDkfkBcKUi7e1jnLM3ajTMuE9iM0Eh
YNnbfgDfVZaZv5F9cdnjq2pDhw1YwGodq4OdBfpDM3jFl4rjQb4p/cQLsSDFxwGAwF7C92K168un
OcaLAhRg2fvu2g1YZnGIVFo89zjv7W1OwhgPLyYVw2ysrxxQm53h1tnaP8HyTg6Mn+8iLc2boKz0
u65JPUgFfNUbLKEzjlJ5Yfr5fDF6SfxRDJOTnzLRlrdTHH8zxrG86GI2MRdQQOIZJMWpPO3HaRE7
colYBb3GOwYFDGo0EemnluaGQIoaC5qlljTH2onpQg1i9ui17C6syz7/OM6eialvc4FNg8SJe1PM
OpShpDSau2RavC+1Wd4OhovGibAKBXhayfqKR4zFSUHNvR2Xuf9oFfqTFLxRk0/6KIN/4KP2x9MO
ZmgnOjrMG1VvfTBjTRxo9uLQe5HQk8aMtr6SIwgiNg3l5i1iXPe5yfCNJI3VUQNs4ysXyNt1CtLy
HnPsdDRk0W5TrV3CufJxDQoLAz98Ve0b37G0N4bOqTmsBt+7TtrYOCU46nfgKNVG2io0nc6MgIzE
l0vqWvu0xEO0ASNXTJsiqNKwx0KyC/p0r8mmPoihuoKsY2wKD6L+BZAWEWoDnn9QeyjGi94GeaRw
yuDyKeJojHv7syIPXGxMX5s2dW4U2GVdEJHmyuqog/laxPCVlsRfLqbO6B5zeHdsIQbsssHwp3A0
9PZ2aLVGHUpETNuJl905pLlrtWEGouMzdpkC4IBvjKEJTXMvsiShRu5rD0U6sXBhEtQ2anSbj0uX
t586ytv6JSyG+KW02t54SKFAQPBpvGUnSKXE4ZJ5n7tsWEoohJlt7mqQXKHE/LJ33Nz/YAv5o7O0
H0K51sMYxP7Wx1iJUcPyYTKppvoSWI3CO1zmLbxoFVx3ttcTgVT+R5g9Wr7lU+0CGfbe8NOSiCQV
D7Ytu73HkWHXgly9d3KmSutjBlJAHPNedTsdO5xPrEWFSVRmtbUdaD6KB37jaO6TTSy5w8gDLiDx
0miZpvzFrxZvSzNh69jP7KTkoIoDuKYm4km0B3B3y4d6omA3VJ9b23Tw9oMa9UiUEUIUl3VAJFYt
+PdLZ29Un7y6yOgxll3azvKAAwePvNKGL7lyrvNCdbeyLJIjccpdZ7e70m2u8ay8mCKgcFXft3rw
UpfLfTbZ36zC3GvA1A6jWMxLGNyPoz8ey9K7jTlSY7QyjvCkJfkyYCmyBWhip+6xS/D44lMkKeuZ
Rdg5xPSjvoXaDw6iXL5OebxW40eg3V6g8nwXp668n6fWQOuYiREqYg/L/054yoEGU2TfPCLYO5OE
yCNFB9I6qXKhCplzcofAA/qoXo6h8Mxyu0xW9RBXVr5ZggkWILqTC6zzSTTiyL4JnHkmzR50A2Fu
FrsnjMiay66XrHBMbbwbYYrOu6DUtW3qdvl90vMjq7K1M+YrfWy0gwzy7OA3C6cFeg6oTaXb6VFL
Su2WRpWuH3KkXK7tcshewNElHLmgBmZOJ65TCl2h5WXOrb0amb0mg9gAW0JnMaaRU0+UM2UTpBb6
e208RDJUr0j8bAZgApFll6zCVZMeijHGQRPnpEJrHrCTsf6w91rtKVcmfDU/ma7oRhDOY/YMLJgb
IetJO9ZzSQRRufsu7qfQ6jFecMLKjdsGnDJSU5/GZqre1v1zDVSDzaR/qLJFj7x+qQ6uFXc734ek
kDjeRV2p8SK1LEgY+MDv0ta8LO0W43y/gLVN2ifshdZ9i015AyhSbmv4D1cuvS0ie2zr0MvLat9B
TTo6phbvhR4s0UwIfuNlvnmVGvREaivX3iNxaKFBeO1dXjG9Fwh1q3lyJLKYrgYnuwNgAv9Ajdpx
bJbyKp5bWA16HeQRLNeq2KlsqO4XNX3vc2Ecxh4k2Wxo+GtxHqVE3L1WXzq8dqBlpHTCDCnHB88c
eWWTJLinPWHx1APYMiMVD4kdjaMuHzs/QFjiVoG9/oHKu0wym3+KLLnLYrOewsmtm2jugmWbGqwI
2mK4YZKujgi7fk6gFl0bsFkTIC4avNs68yW2f+25Ez4M3KrkacUlLToMAYdpWDiwIisp/Ka+hUvh
cYzMk1vohAHG8Lq6d5xF7dJOX8IW63BY1e70tRuMZQvugGkH26P9jkVUPDnKKceNmliHNgkpBltk
8PdGJ7Y+Tq1v7EXuFg9DO+tbiDfOTi1deQRGW1xluf3IZCD46dWsXyyabKvo/1F3HsuRZEmW/ZXe
zaatxDjZGnPOAHcAgY0JSMA45/b1cyyzqqcqRVqka9cjFRKRmVGBAOBu76levXpuU60A/Umod10f
xB7Sa8n9nPD6RnXb2/Qf6vq1RLYQTNMF45H53ADj7ulSW/Nt3V8/tKPZoXdU1anHLOmw0D3fzUVj
GNZPwmewzLPTspH7I3W6+YbgmuzgiE33/yy1vAZLYRLCrEls5saQ3CLwKlv4epITG+KHZCbj4T8B
Ti0JQgf4HsUatmJtFfbMPuq5SvQzwVOBY+hWSLUQ32g7E+L1pL97LP4tge5e5vz4q+b2L1rd/0zD
2/wuV/Wr/euH+l8o32ki85P/Xr47l/+RfxT/p/2Pvwp4f/y5PwU8Rfsb83RUYqQ6vNz4cP4h4Ckq
Cp6GfMYkGuciiZP/JeAp0t/WJUP2obi8dRZlmC/9XcDjt9gxM4lsXZVZDevkvyPgsVD4rwKerCHM
UzOusUH45/H6/avMmw1jL8hayga81O+S+MgRfA6r8rOsQIVEcuYXQXyNFf3RB+a+UrK9sfSnisJc
TQ+SUiHji+IvowL9LazFiDL9DhfFn/PwqHKV6YtbmoEvxYid8jt9y+wQTYEQqKqlA3fsY4hlh5yJ
FqoZI8D2WGhIGiErj7Jaf8j0ZfI2ebbgzqQb+vRRRUfwA9NDLin3VuU27UYz97V5vXQUBoZxkkMn
io6UX/2m5sklbCn0gJDLlJYghzrQgjYsSW9Gnit2IkNBGh/Vrfqrld7i3o3Lp4BSv4J77GiBm7K5
jful3sjpubFo8HbZc/YM1snNLkH4Uz8U8ak+scbMPcPPSgrhZDkiIvnaqxC43Br5u0mn/dwUgLft
uyA5YunUodPGvyPpqXhuTPteZ+dSeKHLtjV8pUDN2AhXSocVdrk61clGbMwN5VArQEABuFYB84ny
xd1l07Gx6q3e02FvQFfUvXEYJajkGRRs0iU2XFeMeSdK6Tei09+F9/lL/ONX8Y9f15+jj+7nz5+j
D/mr+5G//vG/4Sf50DbaRv0aftQvbaNbyIxQBPT5PLRsTPvWpk6PAPFtNF8bx5Kt9Iqt7CELvGdn
MLCwVJC6ftWwWQwXmUJ+yz5QLend7PQ+utHTJO4AEEXyxibtCC3Ym3IX34nV2GNwSXNH0nyyDUDa
6+UFZOq0XPQ1Z/bGxzKAWw72KqSWF5MxI+DRZbZ1O5f5qdB8gh+m0f01OeZg2Q061Ows+5o/za/p
MzdbA0rBtt5JN7jYjcf/z/woVa+AGvO+yZttUn3J5kWjDoxWJP0GHpAB4nHylcydr3ydEahtMLCd
q97L0Vbv8zX6DETfaq95fDCK/SRvEdfAoWzpgwFJDkBPn0L8Ye0l14/4Rnuf5Hj2z6OXaXqalHet
2F910U+EN96qoVq7hmrAFScilTpcTPgMMdJNApsZSBG5IdBH79IUIdSJ1UMD6FqZrlG/VQagLI5p
uDXRF3zBJSlwdlefpkh0Vky0s6Jig5MSnKojeiL2/X3ZHc3bO0QfGNKuGjlEOQAei7yw5Pl2Zvne
Ctd2oI9b6GaIrBCvyWCPPwS4nU+u75rZ3vzxCWgshfP4cRLYxbehllgOG+vL4sfRDVF2UJ32LHqk
t7SLZylHmkyw2Zch8viI8ozl3GtnD+KQ3QX7TD6m+U8Qv67hkunsqXD52YD+mAS0PyV3VFHZyIDF
YN1jMMjdCv2vhnXRxCiqi7C1okMGsFmKP0Ozd6d23yTHtDsWmCDJjLAaONdQ5PjcrM6rrpC8QxvZ
Vn5Bo6mf8vonNaEjzU7OjNkAVvYE34d7mUy5xa5MDpiLrO7hum2Lbxg0aCOq0w1AqAW77Cx86Ou/
m98Xn7gHt+IVBVO+k9xMobqG6fKeBrMTGb+tUXjtEj/TtnDTZ+WQUwZRFpvhPZJe2YLgK90Uop8C
LxcBWpMiepjP5oeMEt9G1NQCKIQ9+H4UVlzBXg9UsPD77CrO90R21MofwmN/MsgWcSLJLm/5jSkL
P2bVhmLEPxSX/tSe/vjP/Lc/f4d5BP/MWbWsBxoqzp8/tNZpf5eneELg2XEwLofldR5RpuyU1EGW
+pE53Mk2r7V6RvmV5k/e9jjUhemzhedctGcNSWWWXwXRA1oRM0lXavYjYeEIKA+Z+CmBNAiFJ6MR
oHLvKCJtlc/CKHZt0tmMwewRXJ457wMyRqtdoz1yeGLeaLrpDEgFADmHtf4Ge6yNWR+onviuAvAr
et4YI0I335tP0w74m10rp5kC7Yrl126sDenxGfreCml5y0agPW7hpwMczyGyrQ/9mHz2MK+g06j1
KSrPevhScj0GIakRW4YA4CWWyF/OsHsg7WoEGMtvBUpnB94sHASHmtGLVw1E5CKR6Q1S+doZJv+O
2lR/NJLlFXuNhzbuXqlnPegPntVpvmwsXlIGfjZWP+HKCYFZKYNvo5W0LYIaUvnBbvknFztEdwDY
ExKHasY0Z6nb9OI17xov6HVHhHi5LDcRKplJxxbiIDRxvPWqtGsLqC1Zdch00dVmExgOWKWyoTX4
GcOj2b6mwrjREcDteLWbW1eBRsuLJJLLYG25KtVmrBWqJ5iWx7TNwmUrIPm0w0G2GNs9S+Fkk63n
EVCB1FW7VB+QGiugsuOw+EK66aEAadJwThPpOGnZxcimlzzTv+VCPYYqiK0/5/X/Vg37/9/4mMLv
v68/7x9JnMZt9/GXmTN/6M/i06D4ZMqrr7niWOWwvv+j+NSNv7GhIhtsGBAIY+LK+K/iU5X+xqoR
FeHKaWAZ95+LT/1vVKNwIthIwsrOR/x3is9/NUkxg8afuFoHMYQQXYyB8F9LT1BPZlYtDONUcyI+
LhiqR9e242sgKmBDKUuPXVJLN4v5kf9P36a/z7H/eW4tS3/4Zv/f4Jq/nKZIYbC+mpzxUfzVoRXI
tWgsybTuHxrpVorb6sHXbPSHyQgCyQ9gmzEkMggb1wO9GwD9B4dZLwpvWubsq23MgnBPUbn15jJu
TDaEXoihCJ+h0NM25sWoNHakReQ6sZp3i0pL3o6yMtwgT0CeZUjZSPAu1QjC7zINVwRH/TMIVmJo
Flc8qQQ5V8z57J7EHVuCjh7kUfOpq1O3nfJQYRq5RgZkQKapakdJ8lEqCVfDaNu5PXFryZ4wtZWx
Oa0l7AQ/p9VyALNq/Dx0gYJl3Yx/urLNul0X5lKzmUcYVi5E//ymktxOxhBpYNUYhCdJaEq7YMK2
1rBydVGSiVo766v6y4Iu9ZyWsADcXqqjL+DE1lsNgpXLbO5csyXqh6s75LYONZWwrwlmrORWqmY8
hHFo39SMJAWfYIeKI1ZIAHOGAbauhT42dcYkz19wkzROMyMrU/aMiLxozSeznIodJBQ4X2ysb8Ne
YhZhMnmumlnYpmWaXGczLTfki8V+ziTqx6xGKqI+Cs5mkADNU0O5P2q9wRCtUwQX0/10kizmKAxb
BX8kJGGbBkzvRsZlLrPpgo5gQICCpfqr02K83jNGwm+i3rI3NnWZ2Ik9VoQhBK4Ezv5FJVvExx4X
ProgEdwqXsjHmLF4g7VORJ9UFqqxFHTmt6WP2iVQgRHx/hmcigkBR2xUhm4m9CpMZrHZc03K56on
OATpayIyQO78uIrbj86Er9g3Z0tsPPaYILznIwNMgrF3qM31ratk5UKsGfnZNBZo+uE354WwJycj
deqFgU7EStOhEHJ1ddYLu6TIpBfTNFe8DaoYzsyVuyHm76nK5lNrzPNPHisAwFT0hudqiYqFS5fx
cQoejVJsHo4Lsnu/L0px/mWk4DpF0MSGHXdWKtmK1i0eKYa5z+i+2rXLDNOTxkMZgiO6SunyYHzW
PMfoUitgXkEKUle2qiTMV00XzN+K2Z2ipHE6Mkw8yG1+TcQtRtiwvoSg2sBvl3ZQ98l1NKGv6FOh
HepJ8qRQbzZRFOy7UHqqWqDYMcBMRMVdPwUehDEmu1ZL0g3ErwXruUVMgC1BzX0dZWkfWPIXqzuy
q4jhb0F6rivhvBiml2cQbOYhAl4fv5TdfG/0Zh/Eyl0Io+c0zp/kqN4S1GFbJCUh5mz0Pj4peDKD
YKJZTqDv5WvjmhYGo5DmXhTNBxmML40x1TakgAI8m2anobTJgsdsaURLD5+Rot4JHn+fo7k7IfmW
F6GxAu7+Trm2cvI9R4D2EMgQiDrhCJN0P2CVkVppq8L7WprfOS4T+neBdl6iDBtCt17axtGzFnBW
4XFAga6Bpr/0NXTAyjx2zDtsIWnu6pwd8Z6Aspy8aGztcNHQo0DQY+DlmwrHrSHR1QsW5SvT9cQR
Kr1DFYuiXVbm6ZZYgTu4PG3fTBqzzyipv5RIKNwkD1MfChb99nyRuvJNgI/yW7AUgMSNtk9YAh21
mDpC68pnSRs8ucjCV2bISIyDRU8oYwCJ9kNOBnzyOpZdB5u195CwCTrj/MxS6v3qHfgwuXmgmtht
/F3I9VOSM1/tLE77Tj/PY9Z4S0yBouUPKHn3iBS0OLonCiVPnhbfYOMWe6qZJ1dycOqM3lY7bBZJ
Pz4ZgPQKPV+Jio5UqwRLazHbKLLbR+L7wtbsNIknoyLSxRyOIyDR06CPgzfH1Y0XlzhscxsNSoX9
gBlKFbVP3TLRaYGWIgLDk/XIK4WupS9edoIan+pG86BPOVygzAusVe2olzMhWO6YlDd5MdegJbja
DPmYvsRvYay/4VU6qSR4QU9WXpPO9GKruPVRfkkb6Sb1VuKKZrJnvEKskGAdEwFzQB4MJXNLMixC
2KBiEl8SRbjwUD8zk8PmwUcLdZ3wNGsnpYiyZWHgE5kYBC9y7nWDdhnW9SQyAC/jMBwhq/2qxuIM
TM0hU+SjY88YfDXZ7JGFXUaMD4vZgo7Dko3v9yTN5Jctjc7goj9kAbFwRDz3ifCiKcURE5mdRHD+
ony4pVwWuoQzTDRmr406UIylshvDccAiadlgdVySZeyM1akCr0WnPeQOcn4mAHOPp97ytKYGcB9a
wbaDWz/l2mmqCPNQq988XxFJgLHikKxhHIKOuB4tTFIGGrl0lNbpdTKLK61tukfVCGhDhDdnlzI+
/aLspvti6sK+0NWnTAOkbuHesDsiHe0lUQh2yrOQNz0gY05gi/c3bjkVDXkJO3NL/sbA668HzkSh
sY+ZtG0GzCEMzmevUz6qUccJRSiGrVmC7ljWbLAuEKSH2BROBouavHGYh7ZxUvgDyxLPAkO8pnWq
aflgJvIUEJWEJn1ZyJx9mSi/zeMcmA8TGTo1M38YcXjoxt5U+U5lNKRW4udsR9t5Mp1M5djVL2bF
aI5RLANdIb7m4vpMy/BW57MKm3IspBfW4B4q4/mFqb9jqckvQiiZURBR6Ws5KqIxFfmlW81bo9K+
Y9a/LhPZBwXT5LnR9+HCjbRIW0PqXsw6QFcIk4++YeDbyaaPBeG7xo2N7keYS7wGDDRwAmyjUr+H
wniUM0PoSqsGt62yT4MEDqsTOjfOIVS23bRbhIYuN6kpt8LsucecUgn6tqjja5tiREyiR9bGh0Bg
AGXgkoqK68Qe+LlonnuQytkE2Ie0qhA+RhYV9xkmri1hIuSdYm3IlN2nWkSQQV7vE7ydNvF2lLfV
LwvZagjKHdxYPx27iO+N+DZFk5vG5X5Oux+C4U5WV+8bNUcMs36RSPdUCfhZKtOTVptAEHZP+KzA
9I61ijQRv0cmSCf2i1RbF0ikNOaD1ENez0fOqo53/izk63RK3NYR5NpmkZxKjFyGtS7gdoK9cs2Z
jOLYTgE2RiEghJI3qq2OO4JLaq9O6mNCFJY9cIJhA0SRS0Yw3EJzldXisxFx3M9qEW/CqiFPIaG3
r+ZJwefFvJb0QMg+FX+h7pt9hZlTBFKmyy+M32Qa2vgJGXjANTJWWzEI+axLjMbMVGyUr+2AmdQm
dVT11bykbl7EzhlUPdyQQfmYSMR09azx+17yRq334FxlG+C8OaYpIrcFsqjxtknyNs6lymFcb2Hh
j946qcJukO2FrLipESXZyInCUMh4t5qctJQpcnVgShgfrJggOw7RQY9rX8N7bTPk/0yDSkPP46TE
HeRZdS2y9yS+4DS+BctyklQNU4dRgxcKAE3OdUAahOYK+XwrY7gcVUPIYwYKkmEi3+CJMxE7IWcT
IJs3fETxflQowHlvHSR8Ki85pRsrO+YuiLF+Dg0j+QqJCtKGw6L4j2QlkRMWzUsq9NfKkF/Yz92G
QYFtD4xSz8wakkLp6Cl47zXyhwiey5Qx3C2jdEfAZ414K54EQEK+klfv8kRtK8IldMSGDdYyw2KZ
ZAQ3lzkLAmFphryTm9vSxS/kVG7xBp8wRTuajiuiyzl0jdcaswhHG+njkTxBwCvFbTulD2MRMbJV
E/GzvFGluXvRs/mkoinX+oLHYnjVw8XJc+0q99Y2rqfHOJlc6MKm7LTvWT8A7kz8oUWiGkY0qGE6
xIr4u25NcOMRCEwxPMhB90tpKXMgtx0WhRitVrNSt66HrdJq7QfAVc9o+ByGmvChvpnfi7oa2eVf
PvhcP8wxfFNb8VzHxLkRAkROgCIESOrDp5lnN2WOjqun0BU4Mt1EXwVi4oggojYK3xtDjvcMSd3A
DHedKh1jEZkNL0abT8eiFQtEpPBe6HO0YSMPl8uIvNw0AGHV+ZSEOHQrS/JChYs9jXtHzzlcV8ar
8oR7bt8Yuivp8eL3SR+p7B1z7IiNzkGf3JW0650kTdxFU34k0bKlfDgmU4Qzcb4Loj57Nbhn1qxe
8Pc8ZWlNXc+R23dAb9sacCuDkTGdhg3T5eieKcRfuy1BWJ2L5bHcjhbPtY2ji4aR1FjLYPtYivp0
A/Jl9Eu2AhiZDvqtpuz2msloMidgY2ZHbhwzlsjIfRka/aZrF+V31WnyqwmZFsPhaCzbogy3BqB5
zhBSJJNpkjC/iMElaaGnUcXUyLVTi20lAq7+pREm9iZqA14FygxGRlXFdIqOCjZtMdV0sW00hE5W
EBrl5EAd7vqQ084R55Vj0paU3ymdBmdGLDGFSNLmByfq2k9EmLtp1yXg+ULtjRUbVL5WN8Jlgov6
XY5BeRjKWNgSKKp6oL7H3dgt/Zb5rXA2el0t7KlIWxJ3p+wJsUOBdzdRNpZ1ob/FMuxCDWBJaOcS
aSsAsE2/sFrDn1mX/NY4649YQgoAK5YcPPSmHr5kGL97E3fgm4793x2zhSGLmM3TXpLFIUVBxv9k
jFKxleMieE66EtK/JSjbXgyjbxl3zcwEuUlhh+CqM7exiOXcDqE8OXVeTj9dGgmXnMRlWzaC/TTN
o1daRb4ZYm3hArXI+zGHmaK87UTqM9DIVyqLHpWvjFS47CuMghZG28PF4eDSqZO7lPFMzabdtmNf
/mWEmv5RKrwOU5z/XgrLeF4KTD9ymzadXU/huVOUXRalL2YM473uYnEztW0lOLUJwlIpo/IkWOO0
aerepNkqh03StqvOIFjbUYNlTaGhC8/dmr3qBHX6h1/EmEmstbR9UPVytAmgqz9iy4x+j8swvCf6
pCAe5wPBwSwfamotnMgAFU4ACrgVg3ENXJHw8FkLMwz6/c00RNFHxuFe04jNlG7LkBlbDG3pNW2N
hJwwDJIWTHB/hq68a0atwzxWTVsCCAObR6h8rcN8/NDb7rWdeATK8RDSVm2KRtFmuw/1+FNUEo7Y
qrWilMapx0mjimteSNroM6Fy2H0mtU++VPzbB5W1M8jYCvWjiHkIlywKdKIkAbMjQp3RIKo96w81
gHsS6HFgXfi0p3uC7XTTSF0NWMtsnFbXzrVCW1e2oj0S7HjuiM/iCRdGY8sCQXco9bH0F8z4n4KK
LsxudPRGhs604bLJbvUQBr8S1kt2Oh55tKpCfmoDKT/hNwUPYiVG9LA4SbbNTLim3el1IoI4j2YW
uluDNszQyNkecfIS1p6TVIaWFmlN7JSyMNilEcu/c7KHf9FNmN8Qkmd/DsbgWFZqTVZvNL+msxze
g9Fg6JRqxgXfjEmusxh7lcKOrArB21lk2DwcEkRWhXSX+6DI44topBzgk9b6DeHfr6rVFVeiVfKL
ERK/HauJeFFLY7ylLXCMiGzJ91Ti0mMvV7tFEoNcOZXmg0pEyoVdkeWdq0KlSDYLEuRKTN1jlHaI
3FoWnypWShhGLmXxzWYY1STl67Gy6uKqAVlyilaRH7VEVRfJXXWQ5ma+i0a7JrQYLEE4VhEKQKIJ
3Vv3e3z8XQDyxVVc74R4ZxmVfrF0IgBYT1jcXGNsZy6ifK+KKNtGAdHYNQtbHjb4ZNvjJXeHPxJP
AWZXHwLPtcutKnotsAk3ZOuACqELCJwMAkaHYv46m8FyyKVS8SRNCA6G3F2qMX/WayPeWAG0fBJt
CkeOEXSaPidkyYDhK2uEAYMn02iSy5C/Ily6t2hZSDEfrPjQlEX3qCZR3UsEjniClpi0kCa1GKrl
LBEhLVo1hfQkbaXR7K8CTLyXcGq0YyAbRNAk8Ge2CzhrhoksNDpFAoc2TjUkFKAJ0y+Cg4njGcLw
l5LHObW/lAvHRVrNvAUBncUm5vl9NuUm98SRSD4W5gp5C6LXGPZpH44T9U7R3fOmTB9xkLWMwiwr
u9TaXDAeite2UOGBHPEYMaKr6psqSybKAr9vzyk5Czr5vAdj1LSngXSs9wwF8AX6507GPUnWkgYP
Pmi33JO4BbL0pFnQ7E2LHD87LsbMbfVIv6ha2/vW2KHZEgLvdDKpD9ucrHBc8pJPKBMdoVWaDUsx
eXFSa4bciUjNoskxRPYhygZhO+jCLo+UtfwXg6uEo4iJ1lKwk2QmvNs78T4oze9UZ9OmJLvoK5LZ
iirzkW2BdZgfpp9Nsy41LEOBckaI8LTwLvP6id5kX2G437N935FZYS04z8jIAnuto+vimchi1iLA
cREtijPrhFbCFE8e4cD2ak8vGtcYxNkBsYR3MwvLjzaJMqzZyKBeEmRsrVska9v4/HEpBqMVb6M0
s+5ZLix+NxltfC1EFjts1Qh12W2MmrNxmHs6vmws1lCenPNMDFnERC0Ke4/eWeEVn8bNKMzaNcIZ
eDeQLbl+lL4/QlWX/dGg4LSj1MrwaoDbJiAitF70OjW8LlMkf0Fn123y5ydOl6oa9gtoLoph7GHE
2fVlIHsDQs9hXPAhTH02OdlcjBu5VdT3oEvlX6ow9BtIkcVeXSBGYUcMMGdwLOffodS3u6mQggvo
cvVFoLC5aK0USniHeaLzMiZit0y4ETCXKY+2Rnf2rXqJ7xXpBpsxihnG4pTVnWx9f2UJmUJ6KGyk
gpTyola5G+ZKa55rokg8BkQMHQsIQJdmqYRTjMHuK1QiGb1rKZ9jAutMN2OP69wTyn4N51x2Sa1u
U6J/09IhFbvBS2IJhbVu9UT3GsAhCxtZ/5DnTtjNE8eXjeW8fjOT/jscZqvkgrZQnfHaVKOrHwVB
dqRkcM2BXOgwrLZCKOIGKBfaEKlqN3W/DSeVeYVUMh4kVE88p3plHNRJzArUmbjBnCTJhwD8Aa+o
JBPI0NJ6iPWkumKCcsRx9x32FVJ2KSknRZuae1vV1aMMRSSniLy0/dIh4zkGkd2exE6OZ2J8lOyu
V5cLWYmESXbRgPMai/CmkUmNYacDcabRKIiXFDcKovKDZjA4DPpQHmhMG19m4R4/tiDtp6zGvTGo
inZDdiv3SoXhZEjV6dBY5JsRIbf2gVExO1Kb865Q0DSjqjaeQ/ZS6BWEuCfsQtFfk9Bs2cApygdT
1SjaKCjFH8ESCcKJ1CsjJ8qZ6FpnLJK3jKw6j5y4xo0yBlg2IQzWWoSYtT00bap5TdzLGwWBfHrp
SWi70JFIxWmWNVlxMScuqUc40UTaG9mvF5UIqospVj3In7TAis851PxqSy35qmszo/Mvogh/VNu9
yIlg3vosRErGoP+1AHP/yeW28ilX+gcrbzwKmaX+Glo2SWyDnf3nNtLLLaZmY1eHEsKtlKTCCfpV
dmkzPMOBWgq7VkvWSD41upRarRzrvo3shkQw0r/F6oIoxRuqs+SP2EzkYgP8n0IQIjSMxHAYHqho
ZH92ZN14YZEqq2uG1JXeyv1Q6KNdzGF0SKmLHrwtvhmBUzwgRm2CxOqehM7q7ks7oNVMqlDdck6Y
yJVIzuXZyqPiBvMyIOkmG12poL4eyEzwmBkU32vm52Ys5nxixMJyttALPDJt3WOrUJsxP2YFIn9g
9LemRyyTtDG7dyTVeWphyXuGiu1sd6ZCglbLSx6lveFzxjUb1TLX2Jk5bV2tC8NPbTTZeZLZRHGl
oV5NH9G+ZN3qi9dVoYOrut8GGxRu1wniVcczfu4A+PhSxOaeMev9qRhJpef8bDtUlYxVGnKlKbjG
5hoEqXBNxOVuxda9SYLpKTcqQkXYkZvYURAJqpp4lvyw1JZHBmVNpwcZ8dQRctJQf48k87Flawo7
NpXSLRt0gSuVZvXUmA1aQ2M0Lqs8xXuOS/ids2U8qvpMFiHZUYeINuhIwsXyIPGISBFDr97TqJG5
1kTdGRkZfmbYnu9F0H7nFjnMXRkFfoUCc5RVRm62SMwGBLecWVQ/5MNBUoP8Qgi38jH34XZRCPWT
Gz7XLC37xiZgpN4hYE9XYqtZRMGkvlZkdUxCC8st+TGgIVv0KbsmGmGCiZpXh1w0qpFZAnQ8bq/q
Syj04cHhgzZCR7uhE6MCk5cDGX4lmeMhuWaF8p1mc2baQy5HDFMIbANFxhbbVuEK8vUlxtRRlFn5
IjSq9Fs30B3lksEe0SXs2hHPfGqWZWCdiyW+jlUf1lTkQ2Yk+O1b/VVRG2MrKANey1QKrvFYV1TH
sRpsakUgFB6sZH7uW6YV5Hmcs7jWv0Jd/EjJe3mxSmSyJsA+lYvdRstR/WjL9GNFTvCJB+61TPuW
oO1wVp1SmBhV6bzYSOUz8tFCmWYC4XLj2nzBhpy4Ybqwo4Xlyhj6nSKWjZOOxWnMJJdxgfA0tI1y
GFLkO7plvIvB2u730qUCYfNaEAjsT6Yc2gbQIt9gxuqmq7Wu6NlLaUb9eZLDXQWdkVUHZaFxBTwZ
Ja5s5A/QNg+ie8xdos7ijtpiP7M8Lgzd+rlnnXAjk/2SJdV5TAoPifeolOJ7UBQHE8fpJGMLl6yn
ZCpuydicsFjnfCuUbGtawS3sG+NFUpYM+v8QOOG6QyQ0+i6hVtVtcZzEVytHDe3xvABceRr1Gs+Q
Joh+I0x3GhJUgKzc6CMOKraH8q8FdXq/JLOCkUdfVzaSwSB2eWIFhZrLwj07xeWmVbWceNdkKCof
6YyFbLa62bZsq9eRo2+zRNjKl9hUXgmb7jDjL4HDyG5VpqrxCUOVljtprzE0hWGL9t2mCunMc3Jv
Z9MitjcJkuOkj+vCOryIrtSYGptm/s5MnL47axu/VjRmRr3OwH5SzyL956bL5mpr0dv1dqHIP0k1
8UWIJRFW5ULpOCoCp2QbZbeUq+5M24o2DKmt2Eh6sJwHzsLNZOR7LqzhFQMTsTVM7t0l7VD+6d53
8hQFL2KtU+COFoPGTlVpLAgXZVFVBr5kAzMYfYnVDz8Xhra6heVQjluRrVCbDcaUb1LJLG7MpU1C
HBaYbMvqXX0d5zpSyGo1iapd84AHveDUW9LDrLTzkY5ShSGDiFrQTuNEi8b+zWLc+M22KHLaXIfd
uzhr5VMWKBMjJlY2Qe3PB5TjAsuUVmo7IrFjli2mqDiJgiDVTqe1R67q8cHKS3Mkzbf/gIPFDhTN
Kj29JnXtd111034iDvcVlkR7mGaDcEGLFcGdxWwa0586kG+IkyN0hrhSqLzEkP2Yki0iZxhN7tsl
BvkMT7HG+xfMo/SMVDc8+mJg/c5Kcl3xQDEWx3mShJL4t0kO9nWoCLUjLGqT+4z9C4jszG6fM3NI
9sQ4qifDHFM8AqmwE+a0Zwg1SU+MGmskh2LZUIoSYKnL7BeNapjvAzGuyDO3BPOUBbRkcT7LsZem
qvmiRawi2swwS56YIipfskVP/aHkIB7IIbqxnSBpRCLLdAaLJZ2oE9UdOrcQEelcsg3Ggj91WcTa
meXnePI8xN6SdRtSgNXMkhtX74BZiZVxzzITPUtjsfYMrjw4xFod+4EgMbaiA46JbuWCFcWNHqQG
8EByUpcMhqFDv6FclJ4H0BlAQvB+1DNMu2SFpmFXXxL2ol+Z0Q1+LLANradY1Lmx+fqYQ+IW4MuL
R3W4DUHB4DkKsdqaxjjfC60vHxCwwv/L3pl0xc1k6/q/nLm8QqEmpGn2SdIaSDATLWNs9X2vX38e
+XOdgrQXXNfs3ntqVFWAlVKGIvZ+99vsRkgYC5wNm81kW96l0L1i5wU3gcyfjCx8sMgwgRYfOFAb
RXeb6lO+E5Ssjyh15XUCE3xF7dU91YEmt00caecF2Y4ElYrcJn/ITa4nItNux7otbjpnepYhIN8a
dLAAoIotWJxCJ0lyoYURw7G0t2JKJBLODlkW25A0Y7XCUaBUhK4p91sfWske/3zk9LapM5RgE9NK
of0gD7FeCrQwx9Qexg37gbFHxk0IlJ8SiJLgTcw4VbcvXGTcUBbc7qwgc35fF5X+XGj4PjABts4F
M4azvOuyyzEtnT2jRX/jq+w58IrbxBM5EbD0iaCxXIMsjQiEL+cBtIbF/kXeqVk5yHR090cdTxPk
1kAuWyf8bhRlfdCQWK9p08cLJw2jK1BmB+GrEJ8Dp21vRqZAF4jxgUtJI2MWwiRtEYjYvTU0VZoL
hDXuV5JoaZvKECG426T2zSAzgKlpqqqlRPElOJfGbBf0sYOZnmN9Z/3DEEEtfqz9zN+1kxGAR2nu
hj50h55u2rVWqpsLJ7fVptOgh6KMZhiHxNBbkMlHFddUKOAdct0uM7dBZBC09o3o5pknDd20JQtJ
LUOSM3uU7iSELZEygxCivrb2IF36dZo5+XUbBe1lPyb5RdQHRs/LCCkA13t9HyYpE4k+BtFKyvpH
KsLgodWsEeZwPGHvBPXYWedJej8Bjz0A2YGvlTmkS1rJRTYV5TrvoRMlPoZ6DEfVeWgQABn1Wrcp
qrggssZqv3mlifoidDpS/eLsnARNb0/4KhNMPB3gVKjmc2thfWGMUbgqGywMRJrpOFjUnJ+GSBls
SCq5fir1hVO6N0ZgjquQ9NbPeREjhy8yRaCXUx5Vvy7hMiy9orm2vX5YtLAbRFGIJZYO3jpvlSmX
iQ3PH5ENj4z6xDtkE67M7SgG4uiQKR4SjEoOdkfyRGuEEdSHuVX2G/5Vw0RFXmJQBwAJpYb8bJxH
eFMAc650dI1bOtr4fpqM5mq0ekSpZNd+0enutn5Ogo5XB86DHWr2i5nOOjNmRmiYZ7r+YJFAEejJ
fVXk932dAqMY2ZUz1uWZSDt12WIuzTMuzQtpNsOmDdvyMNYoORjhSxCiLr9mRsC96sagtysFLWAP
+OwdVSSGbRwL5PeUYRrHc1lctRPbY6UbwK9Wj4dmXSr3a4BWYKdjaOCT2NZija7i6Nao+L4WjMbs
C+Yf/c5t9BR3YKfqz6UvB3+Zs3dUi9ANjRfyGyDQD+OF26UmiIvp4wZjgdYUcp64YxFhnbUddWZT
98xpeqtoFzYDsjtdh2ZAkvu6I1D2OU6HeW8V4YDkXiOcngbeWRGejETQKqIS3YVYQKj83qSUIcE0
3nVihBSjd2dcxzjEwHFrL2gkRBQ7L59qaC9bT/MncFLiZj/HdbN0aZvXOoPmiyEDH1xVaW69WCFR
28Ab0XRZGXp02cEXW6OsKuGfV/syUUitfeofZuumCUcy9k3m/Nqs6OaF0T4yZJYzofUt5xRQXpDR
YOJc58jTJLK8S6Qay8ndAobjVAMHczl6KnlMxs68V3aN/wHycXlTlV555lk0C2sjEhr6FbxJdpoI
3WBNv8GmXjOhXWYM1s/0QEcTkTP18WUz7LqG1OGCQuqOAOJpJWDQhh+QZ0+TujCnwzYOc0NJ3hLe
UtaJmVuTigFSO2norRf4y16rsnwfRgiBKa8klhn8P2sTgsUasbUk6bIN/EVbwUc8vM/iPTGVO/0c
p95TYQjHPBc9LuXBYOA4gb/2nFW0/XmVv+KN/58JG/9vY5crnBsJGXj10GcDtDcGZXchnH/tHMOx
768Nyv7nL3+ZlEnY5Kauk6tiwQ21FQv/H5MyaMiQyYnOMP+hi88E9F8mZZrzyYCXDQFcSqKQ5qPp
f0SOmvsJZrZlzE5++B7joGn+DdGcf+/tm+eAAJGfCKal0/hANT/xqoxwYbDMSRQHqODAb77E2mXE
1nU1aBiDRAWTzbBAv1hEDlM4ZVZ7QoyDB6JPDSQebe1ustyBptN7wQuBtfUd/FDvR0etPFt4BdFa
LzJAygIEntMvDYLrJqq8M2xqgYlFJTE8dbPpIsMLCcqnWwfXBIhOOzNT9jc78ujUtVYuUzqftSlV
spFttQSKBLIwzeqG1FrGEwMOen3bDgvMRbW7zDXyr1bPp/DyoOC3ce1AWmjg0bAIbZg4y5GauILw
YgBt4pHxEqJS/f7zs9SeirGAMeCnMwyBSJQEYroZoQfjpt2FeBWU2l1ZI9DrXDATJrKtYa49vwUs
rlIflm4cTheKQJbzSamh4w674IWenpujN+NGcst/RBwar4QNrFxD+skRvNSw1bOpvIg60NqlGcXj
JhrmtkTR/xPnLD9PtI/nft2kd00qiy+hlXtf6BiGHMWONg5LfCwy+CFeMV04JrsfBzlscdOH0Jpa
xEP4vi9Whc+X6DB7RAqUD2dIpFOGI1lWPugy95ZaLb075glps+pFKHZj5UNb1LsW7wZRxp+tro8N
/AU68+h1aXDdxxIV0wTFo+CcGOoHTMSsJ9zbGJYWfNPB0NWceJ720HkxbIapJlWogwPvuY6xF27q
nal6Dhdo7buisacny+7Nl3CcpwEjG9bVYFsbIU33i4BXezn0wbQZW7O/UhnuK1aLwRmWHOm1KfLg
xeHM3euiZ7Ag9Ph6GFrvC7HMBgcvMbdwUJJ6ZeoCIzuv3Vq63m3ADILLIYyciynr8sfBb8RjGQTj
PVRX+1ow4ebs5VfM2IyP3QQpD+T9Z0tD+qyocJvvdY2gjVQuM81xtrj7c3ZGU7ccNTtek4vc3cPF
uArpm0itx2Y2zEHegs7JGOd5Da4PmKDt6pr3AW8PFPtlDItL99LiC+4VMxCpjRdWofvXKYO4pwkf
oC1+VUwUG95NaYBQI+KP4RHjZW0kVXiT6JN3NuLai2lVE27NwPVXjWXA87Fb6+CHTbat05re1A00
aKu06z1HLN2zym5tLy82o0QkFbSqug6kpa3hRohVZlaP7gjjCzHTeGHIMf2RuNlwaTdjcOEJpV48
Oxy3NjwZ9LWR2CHNiS8ITaU2Hw3zmIyhAubT7GTTE3UQYdxTwekJ/KotV6mo8ET26wEne15TnSFq
AErWgh51NSy1HK0BEDC8YtzIKQ5jEz6ubvQ4TAXdmTbozlnjtPGtB0Z+wH95zGeX3fhO0FM++tAT
b4M2kDdN2teHyvZnjCPzz+BcM/yovIi445ndAHOy3Reh0i5iQ9QXVhi2xw5/ofNyaODy1pU5XUPn
Ka/bKWnPMabBQAW9xi5pYxtKWR7sU08A1xUkGFsgNl8tzM3O7MD37gGg9CUaj3iVFWm/e3Xm/Emu
8/akt+ftm6PK1YXtKEDv+RR57bVaeIzFKKbjAz6RyTE3fcY5rjXBrnPastw2OtHwPhyODgvaXU6f
8Vjgr83Is2kfrYiY+FBruq1XJPIhNsvLgqTNZaXZ8jaNVPQoanpjIxbJJsqKaT/TCg+eKqARumnu
/lNO4IPwZ8tM056NU/9dBRKjiDO7hegeTZJCZ2XON/vKOJa4sBZuXFGAJXTjg5OZ7JqhnQ0/Bobl
T8H8DKu6HNKF/fPpzs95nJ94Nj97hvvBvqhqexdqkm9m0rLPMunac3MIqmsCaMX1wLF00dHn4ORb
6mLr+lZYAw3ztctRtXttspozc+yAu4t5gdCX+GeYncQH7NzqQzgvpGBeUswN8sdyXmYUgqw4bV58
tF/xrQ/OfcYG1p7VetNfSPrKVTMvXNLptItRgFhrTbirw0ZdM1qPcIxje3lxQazWjizYEHOf8eKg
A6TZeQsnabywp0asvYIhW5bjDOftozrbVDnWKsWy5Y32o3DfCnUF/KyyQ8a+747eKgO6gWMfh7ij
fWUICmqGheaijD5HxmM1Ekdd/LBgcQ5PPqep3eCnN4XL9CINPqO1yIb70kDSle5lfhUNzy6cBCO5
NNCQFCYs5EcdPkeLLtpvDuGD2zF6gPHHoTr38+cZQYoAw18He0Nc0oixzqZRd3ZfrZvwCjsAW6Sc
nS2KjZhc9mVkhfs43QRoTOVBqfqz/1yoXYgjYfxIBKSTbrrpi4azGWCmuI6ZOhUKZG3jud8cuRuf
FUumD69ad+OMF6OeLMMoRYY1y13CjcEzTgx3zYjAAb0SOZQPbAawErJGxmCZPy4skexDsxgWpZD3
WdZdph2k994660rjwN61jtG4MzVb2hlRCJyDoBRBPZwFRMjDrFa4H9gwBSVenVKDP9GLXeEEzYNh
ewXSKp6J4ejnWpeG+P5h0UhxolMOZNAcLUieUmmLcTIv04ppfgxCK8ZRX+CB9eha3XmbTKuaWosx
F0JqFroTmhduoG8iK91Y+GA15hebFJ1FKI0fU9/jYSq/JZi8UPW8ACSiNjbuUtwc2iq7L8NiNwAP
9RVciyY/64vWchaF96i3uyHLLxOGcgsSXK4MYfoIc63b0mx3SmZo624nfzNlB9N8nmAVT2OP+ApD
SsQsOhyRVqeNDiY8CryhGs8tYP2zPgSTWig5Ih+Bt8Re7oQLyIM7BShFJkgEE9oM0L873nXVMgd0
xkuRD9vI989BK56BRNZMB5Jli3at14F2I6Uk80t1m0DqcrznKD0b1Nc652uBi+48G+pOMLLBVRQe
ft5vuuhbDiYPFWOpCt560hiy6AJwcsowxcAFdGR8V6f+VVYvUmY6MdO4FLOFWbldQEV+mAoKs3LE
uzpDdXdT5BtWmShCSOpfXOPgJfgTmLPzzkbzCH6PLmvxhYE1I2GK2fSgvNuZQT0Q+BDLVVqfgR4w
xpv5pWXXXbV+tSjBDQstXvjGPvLh7X4Jxmv01/IhkA5SabVPfHjN4d6HpNDCO25a3hLelCjblc3D
hMYYdqHEk6vRr5whWjPxXKrqBeclM7kw7kf9OoaZXH2twpi07RfH3E7fi4qTFlB+KJZZd17LlZzR
1emiKC95A6262eXukxsfZHjVZfnC6G+rNoN+qu9k9NkhHMoQCV16v0TQB+8drFd2y6q/iLEymyzQ
LzhA82vFYCCsNka/U0TQjcPeaPJFp2YOGnlHOmTDajGV9VoZDwWGkFa6FTBp8QocCf8o8ycfqvlU
EQHV+4u+6pcIGfm89dppbpS0cVfyz30NAV3UgpSdOf4lhTpD4OQ58O+s6hpDvUOkP+J6tjCZ9mjp
jyKZlkFC3ctsJcnWTdeupik+GgBzaKfCYgB7CW7ascSN/ax88ZlN+8EBQTxT213mXs7E1eQug1mF
lWrlz+UKZoNO8SDKWxewCDkYfcLsv7frMVw21LkavsBoWEQWRBDh7IhyRHC363EqMfsf8zRHNZtC
7AHV1zL4WkZPolkzfVq/XybQHP5+tNLnmUoS9wA12TlBJizYTr6BEOgw5B4LKcLIfkW4GwspdEvG
DkxcRpyRZZNdVeaYCnZY0T2VIRNsSwx0HkZ6gUfeeFY0IcVF7iWKRGWdh+fNlYD2sygY5/ognisF
iHHJRtR2dBDoCtjdNOfKJkr0qmnDatdktXkW9Fh1GSDNVFfRuK26iO3NTbpDEVcjOdjRDXv0sUhD
1shcFc8Suh5xp3IPZYv+KxjPRvG5SA5hHe6d0KMFSRu4Gd/VbNGzhqIXd+V9HuOzozIwTw6JM1+H
bx6gefM7j7zdFF4y5srEc2xI5t0lRcAAmais1M5AYGU79ZeYxaabqbiD+Mvc78oXF1raXtj52h6f
HOMxqm603oFVBneg8EEk9RWcrib9DEvoQHP7HbWXaxwJNN6JGHYTOOA6pkuE/CmDO7y87fIQ94rg
In9tZPDN627VNtDGJhR+WjLtbRcTvS67b/h2VONP6wb2s4fIoH6ZQo5j7Xo0v6ZBs88t7wZlDx1P
sLR1/IbtRdvZ2xTPllS4q7Zs0JCpW702MOIxFl3A6Dq6w2V30U3eU5AXB2P4rJc/7OmoRnROWEEI
RclPGMvig8X4FuyjzCOYCVSDdG782wUa87dl3iSsKqmI3ThEqqd0wOjYKpLzqmqfqIWmi1iHhj9l
0Mr6GtWLKRSIeI4myC8oAH9+lr+CsP5/tO+Sc/L1O/YJuZ+/RrV+/vovROsTxgdkMJL/KB2+uznz
4x9ESxOfoDsL3Z3/Q2iVtC3ApF+Ylq5/IlPc4scWm5Cpy39DWvYnxEAGXvlCAGkZWHP8FaL1MwTt
310EABy9A/++gn4oCIQ4DSUpxDRaKvqBY6ZpbyGQaucqyhCS4OaLIpNqrZq+4n87XhpZ6urnFHIR
hssgyJf0DekPFcAvoNa1vWuiM71jJA3xxJSLfjHMArGWknZ7IaBgQWXxhczgvWDXlWuyZLDYa1Bh
hWT2iWlQiUtzbHXtFXJjpGMQ2Ru1RFYFL9TD5uvaoNxqd7KsBG6CWml80fvaHL9l3ljpD3qLf+a2
QsaLmXiEb+GF7cQwnKcypWuPdLu8J6kEHuFS83X73tBkjMhb1zBWGOO+xB4qj1HzqJlkvszyQjfW
qi9Gd6EYNbR7mMVdsY1KN6dtpa6NPiP9rnDo8RHNerA37HPh++mFj8NKtYlUjgt03I1QPoegrp61
aJjKDXG0nL0+tgJw0kxj29fYkeLES8IBZDRPr5hBNtDapk0fVh38yrbmNLAYsYCIl1PnrqY2wPB4
ZLzpnSP6zbylWar2LtEB0pauzBx3M+FYCG9F5mlXvyBh05j7aXZxb9WDdRmyT7TWpg5Cu2R2I/32
RhmG/uL6oYc9lNlnP8wm8w9dqiDrRJXJ0KwhBWzJsBcmf9HpVrpwUv8FthtbvK2sGuSmMwWq3jTR
nQ08CCpT+ITVrROTKrG1fOyiV1U5J+p2IVYIS01C+N27noXL5xghCcTkJuhgUxUxhFoRawmtBqZo
rTfvZ23csApowDyE5ZZGpwEhI0I/V07lS40sONj2IMMci00UgqEiE8JCnU6c2UZZu/dRUqULMkex
VXKidJygUPu9jb9k6T2SgNKFuElG5ld02oeQ9IViyxtpdovMozstu5wbq8GzymVvkDHF8lTJpQs9
50Eib80PMahLsOysOhlQePXq3jbaHsOJUc1OG40KRmwc/fTFLm2OKjnJke7E9SgkpVP5ybqxC/ty
CsvwO2ScSOHvGKK7DnFGWOf1lD9DdUPoEQQuYDIEznRlpBbKhLFMssfBks1z5MeYNeSwOL/LLgzr
/Ti50bOPlO8aQIkOKlT9TMkB2CMwAN4npsSFTfsDxQqH3qgwQwNFlu3vu9gPJZrtLIroDn/q1qxq
YowWZ9qVzOYJHhytfoSL1fSIaSVWJn4FCpcKBiYQmIYBRUlIk4h4QmDxBf+rQ45jJ08YRcRftAZx
ABqe2Q/B8M3qORmNWRua4vkUCXxqF6NKlbdDtNNRBSAGsZdOKF1tReAXH7XRpH1rRKTtLe2paJ6r
yXHLtTK7CHK16xHCgMgGEo2k1No6DJ4BRQn0qpce0CGkQ7iM9w3zMG3ZdyHWycgCys0IIbY6nyaB
dWmmG02BH9OQ3kytFlzgLjtbCkxJ9H0IzPg++IkCFqx7aHRFOhcttQvpA7NYbPUkvIquEsnXtg3K
J1bMINYijh1MNNhR4Dr7HoEcxGLMNuu+fS/dCKRsyvFrWZpWZjOq1TMNTYgHNSDsjXqh+519nutt
SP5QkhSg8XWQ+esiyaoacFjRHOSq61o21MrcMmhOupUBHLhNULfFexvNlPtPLfJX5///myMsaXDC
vnfCZ/7Xt0c8v//PEa/pyvikDCXYIwTBVCZmRv8646nZPhkuSCMrzcDxaLZA+tfYSrc+zb89R7JT
IljWnJP8y5tTY9qlAzHOiW+2SVYPoVp/ka5zEoRKpK2pKBRwezMkEzRcj96WkCoOIysIB+t+cHIX
e+C83rtRqtEV2/5n8jO6nYwFlhoMEVDlxkg1zUwO+7HSKkw1u4oiG4sXHMKr6YNW622jxScjnFVI
DKRcV9DNnYaHAbRwbAKq3nsQilceLSYi3lK/Lu0uhgJpJh/MnN8CwL+ux9cxz+8M/udJMR10Jq5h
o9/d+zVTHmzRiL2Iav2jmv3tmPCfy+ggw8Cy1HaOOnngUJLg0mZBd18oyoxMg1WwqHCt3+JQ0X92
Wgwogsghg0PaKIhm1ZNWVu31qyX6B7R7dlz9d2XHh6BxAPK20SS4BomTJ2B3GEdmzegIXrCljbta
Su1xLMcEgNBpH8aK1jl30vZalrnA8xyTyfcvfzLen68vCZpium5j/TXnUb5ddQR81JOOfveYNW6P
kjdNl60cnGtDNPplbil6NyuSB4MB4WU0mI9tzBDn/c/w29cN5ibgAdL1OFjWGvPPX0HkWRNrE0bn
zbGSkigZZAWrBgH0B1eZb+Ttg+YqvL9U6oo37HSqMHAsYh8xNEfY89UeOVu/EEj9MPSGjPj+Delv
c7Lmh0ovYRDtws3QZ8yz7td3NBVdDzdoHI+jXlsrH6hsgyOwfitixz3r0M4xOS0C/RGHikcQZHub
ZFoDxg9d0CM8I11CwrLP3v9QbwcR/3wmE0xW0ZLYeBCfoCWmSssobav+aBvaU0s1tq68bBcNFnZG
CBNn8un7F/z9gdMy0R5ZuFuRTqufvF7SmczOLpLxmA8RseSu7a587NfwcAnVB6v4t0u5ggXE8gUK
Qmk529u9ft5NOSd8JHlHOgzAdIqz+Wpy8RsdTHLs3r+rtzZ2PEYuBfvBMbiehTHCvFe+XqxFGRWB
17dHTNjTzaCw10JPXC29Ci1gThbuWlek5Wh5aqzfv/KfbhI0EF8/h3RTpeZP9urKUUOoghlXwzGV
urnTmxa2ap0nG9Magw8u9duGz01agsZgTjs3lHXyPAc/yEJ3ksPRM71zVGGPOoPDxaAoQ4PaeH7/
vn5bmFyM89PmPeGo5aG+vS8FvYwsNa89xgMWHAtLKQQBkap3xZgW51OopYcWDuQHS+YPVyVVGNt6
9l7OmFN2FmKLeMxUII5kCUFa67NvwLrh1gglIFVbG0hoNOPH+3c6P7Y3WxAFBjQXG/ILNwty+fZO
+RQIWNxSMIbF+81F6wK3NE8+mJ/+4SpSssnh/GGSYOqenJ5E17mO1XjT0a4Ddx2AfC8cQoM+OKNB
MH67GZ4bzpFUKxaP8GSP88bc6Aqrs48RPrlExy0KXywxdrhOwva8Q2pgfGkUBO9oFyTHQfjrSIy7
oaEf9SkfhuP7j/YPL8dcKVi8lJRy1HBvH21pBIWG65h9dLD7q/ErmPKBVi77T+6aGHiOSmkoHejn
7XXGWGEuMDb2MQhWMtz3sPUO4YVz25tr44aHIPflN8yp/Rds+9EA/P1Nvr74yZuSY2vlpkyDj5l7
YbbniqSd4AOW3e/PEaKizjEBxmRxeJ1cojOyDIZGxJwPHeY2mUCK01h1mMJY8V+vUxYpLz51JcAW
/+3to8SpwjRRv7kEtc353pIsYbvMP4rznVuEk5dOKsTZYl4ZVPDmybmnI6EK0bm7+Bx2OR4sSd58
9/sEVMaDDpCTEiZrwGn4vTgsE/BRNE3wo8wSwZxEH2j389I0v4g2xQlJ9+wgxvvazF4gIOHcmDU6
tp0e+mB/OQBlNdvAgrbLBAjh4BKPSgwEirJjEmhjNw60tEK6bearviWbZueHJWulNhvGbEYXuD+c
HIbeBxvd79sB9w8ubZMOLzkmTx6zBfKMR3+vjlmd5Osi9YxlVdT9ByfGb2WsKyljSbwXLo2MdRoP
nUGBraRTu8fRY++MPR3g32sADM5Ike33QWmOzXnbi+k6gvxSYt6UpJfvvx2/b0iwVC26J2obHc7t
SbYB4xiIV6HmHxlFu3u4UvVK0tzvtD7P1jHi8g/2gt8fLH65cFSk4DiGHD1/nlfncW6CWupVEx8F
fICVmph52iku7e/f1e8Plqvwz9v0l4oI15MXUg66N0To9Y4BJ7XPRLWwNhEuU8TpdNY1M53q4Gfo
4Y1yAJxBaP3BhvDH689tqcN+h7fwyV1Wo2Umk8riI5EXIR6T3RetZJ4aIvLE7UxzV/2AjeHCyDV4
ZhjzvH/3+u9vL7dPqrotDK7unLoGD0nvIIm2o2MSwLUX2pbjtTooX5Qov8biDlA2hAyH0q01qBvs
ckp25aibH6ytP3zXDh2wTQHN0QrP/O13DQWRIESNbwFS7LQdwqZeIFart+/f7R+vYghKZoUFLT3E
26v0E5Y9pWJFIfNN18CVwxlxtvL8P7gK+y1pwYbLuX1SHyR9qjL8aImibFBP9T3GIlGq6g++Ofmn
m4GBy8BCyLnCOzmRWw/nYYJKo+OoxaiF47zGdqzCz9Ansgjjm+sJB0WJFs50H/K+DC4SyAX3dtqT
VOHW2MPgmsr80Psxc05/KNFq5WLolVsQTZSNP/QYuZQ5wBdcWE1FBDjuIE+1F+tLr9ORZ77/zP7w
FlCYwn+f72Zu199+MyglGD97bXRMpzLZokIRy4FYRpwQdR0GA0QNzcuf8Ri5KfCo+GAL0OfV9bZu
ZGs1XQpGBxoZ8e1vr07cJDbR9N3HjBnjmmeHzY5W6PtK6M0mLvRoixSWpLOyFZvS6q3LvPPGzwO6
vY0fe8F/8C5YtuuS7QXH2jx9FjbIj4udSnR0gWf3tQhzkjvM7IN3YX6iv90ztcHP6wCxndTKnauG
Cv1meJzQKi6JfwywvPLTfZimE3Rt1Ozvf8N/eMhoG3QeMbxbWHmnZbONexTLtaqPbt99KZRVLfJA
ol3UbVyLB8OGHdY9dmZNAlbeYwbVCmTFoqsPBiYyH5ymv6Eyc8o8FRhlpgNoCQn87TcehKlKojFr
jj7GM+VCeE19RqOUEm3PLIVVXz/w4LKN7ZspdlKBf8Qe5MOh9ukrPH8KznKY4qAz9Lsnqx7Tjz6N
DdXMkAFmrAncHMpTf9+LHPsjgQMmvs7aFplpthmtOHluWmPE20d+z1xSxsfm82hV7geAmZpX+6uV
wVkw4ysmLwIAC/XGydug572TpY5H4iqn/TkOINGjXdcNJjKWYUmoaw5pMXUFh3Qx9iOGhQ5xqHY5
knWtk6wFcyOB9VdmLRQBvRF4X6vEurBVAJzf9R1eQKlNsiDBB51+l5rD2Cy0MYDmYU9JvqAEF4/S
d2HmT02f3c3DRkhShpVc132t3wC3peTFYvZxJ+vCGDDBRl6Jk5pfPvlhgms6JyouN3lkLDBiRps7
0KYxXy0m0i+k5ZWfu17LnrK00o/ouAdYjm2OpYBpeAG0NDsKvkrREBHk4GNzyJlzXlR55X/rUgPC
F3tY/mxMY36X64Hx0ijNMBZRnMpno3PwVpf2YD7j046jEQwU7CkzC2oXArvZhpy1dB42RvCtwPWP
KI+e4tyAks6EyHWrO63OcYpLo8KFWhRMWsBIq4i+iCz1/mkN/neE8V80Iq/2pd8UOJf42bavRxg/
f/8XS8G2iRDjBACDn4MaZqj4l+5m/gnkBOpQkyqFIuXfAwzxiZ1EsF3zF4ZBG/R6gsEPaZeB9SnZ
qQfmd+pvRhgz4eHVqwmU7P78EJyTDjEP0CneblsgV8lsU+RdQ2SA4BKQHVTXz2NZjZBH8d+CSrpo
LEwdKsdHCvu90kocK6cOdH0kviq1OVAHrBgcTKLDYR/mbbwUHnrQtvumTfL556P931X2X6yB91bZ
XZtBIPv6ep39/Itf60z/BP8eAj6qP1LkwZD+tc7UJwo6NFwz/kEzMu/Mv+ZkBj+aCTCCTt6yaYb4
m19jMkN8khSA5OHp7lzGg+/9xZTsbSFGI88aVga0GiUQkjGPervCmEBMgxgJ1aCuJXoMNfTZhAfS
KvDa7rbXEhK7qmm4VpnoD0RZfFSh84q9WuDz5Wf+DUCT1Gk1hXVS1Jqj0ZRhYsJ4wMHiErOE9jms
veEWEkG1efWVXP9zoL1OLfntUiZHrw0GK3iTmAzN79qr9jKFfz/UaFgWRhYldxiu2Ms8IVy+1JOP
VAq/PVSThBdB9cNuwxZhzR/l1aWMKhuwSATfEFYNlVfHL4tMr262SpssrCG5JNaqDhkXox+43znn
RmP//t2eTD95stylYM3NFRgL7xROrENc+UQVI73yuijHhbbHj8DKktZaOVNI6hFFfbWpxmI6q9WY
fLGojMSiM+LiCOWIcC2tVEQ89GUt1xn65PSDDuBtLTR/PmSLLqAfm6SywYvePqNwdNAh2VgAZ0i+
LgotQqiTlukHQ5qfU6h/Fzc/L2NxIV2wkc/2iScLrGw5XRlToRJgGOQtbGcY8RJEcM/DqCTZi7jT
X6UtrejSJP1j2oqucGESq9R86bH2CW7CSgaY82b4xmKEnKPtwksNZnMaiduoxv4JtTP5u0uyTtRm
mvz6MkW/j1y8b7RqW+G2iclQYHQRsorC/Pb+1/y2qlcSCycH+Yitc0SQBCRPajekP3iHIGGme47j
jR3jjYt3JZ7cmGisiajuPygWT1DqnxcEx1QWwAkvEcPFt18bHJu2d3IwOj0QW9NKMOQxYFl77Up6
MU441W3uWFDGapxIzC+9sM8g7q8yp9lmFFZkjCzLWus+WOxz9f76S+YpcNKS0SRnBNk5neQoqEmQ
pLBXCiorvC3YydapN36f6tg5DGaHw0FZJ8v3n/zp+pU2E0bJJec3fGY6vH0QUxdkg2/C0XWhu+wD
kLFNltTdxd9fRTHKZu0Ckpg/wdhXO0kbWk4dSbKISrJSlkaPAseza/uD5/ene+EUMPliGYhhm/L2
XsaB0OUum6+CYS52Mo29yl04X399L5xxNN4gMdRVP/uQV/dC8G6qDfR2izgsv6am0T/pZWW+fHCR
k5qJFUouKpfR4Ymy1/+Gz2KpgtSjs75VbstmLwIMXHY4f7ukUeiJtezgXjxg55cAF5umJlcJ/lvW
Gkc9X1uVfZH0l21j5PISfR+62FbEKr/8SUDbQVUfgaWnJifvmFwmZxnRU8OlG/BUgKhE20O85lAm
B2knaEt86fO3ZluOxVngWYTdGKPQp2VH9FK7q3EuRu9H5Aus7SAzr6bSx41tSgqRrrw2iHZ+XLnk
hGYhKqWOL4QQ7NTq0Lf5iK0agOhoVdEy4UeRVsiVyrro/aui843dMFZD8qBZBqEWgMZafZ4EaTt9
bo1yEveI4Hy57dqKNKHe1atv7qBpPq6+KQwNQZ56ulNhgiA0DqugI7Vb9OaiVDItV00uC21VYSOP
E1JhOf52NP+bvTPbjRtZs/WrbPQ9DQbJ4AB0H+DkrFmyZMvSDSHJMmcySAbHpz8fbdcuK6u3deqi
gb7YN1Uou6TMZHKIWP9a35qbe1MRXNp0NBDoXREqeVVCljJpvwZfcBoyvp9h8tC5stF5G0KtVy1s
wMEaq2lDM41H6DYU8Z3vzh39HhKM9M6YWH+vhAO7eF2DHqVElniNx3ShcSCY2DWdHRVmAKoLyPyQ
1eqFfcD4Zja7iG2lfeILh+OTtXI+oYQWTpHZRuZjNRWICypxupA6S2nUOzFqHIaRWo6gzItcbyfg
UTd6HHnkJTyzL4EzNZRlc0i/8+p8drUVGhyeyrl/GCfFsnuwSZzAkqcioeLdf2r6hpOA9PlHoWka
p8BGAeFFxXeB8WR9Me4tNappizV0vs/Az5oXY5VCYBBjadKUO40IAE6BDG213IRPLX9iP84oLsuv
gXjVzU5kVpZsZBrDedeiM76IBqjy1lB1QWsF9s8H3+6L5zCJe0ZqDpbbiwlsOPttON60XDOeeVj4
ZP6m8FnbHpjpUNDUmkX9tbfrLlsFVtIfEopppk1Ew8ASKszbk4rKqpQDLyk451yaxDZ0DOh9vY+N
cd3DSgWcaRfUcU0NGAyKPUf7WVaVb2xjrQE6joVB2W7sjSI/UyID5eal1K0NRpc91xNPrXVFQaJe
KdfBzzt6tQahWhkV972y5SGdQLN5mrw6cA5ujTWahL5hPfs0iVGzaVZgs5piNJxNZBb6sqjH0jtR
AAWb0zSsp/5a5gEZx9oclmINIARkvuvGBw+Q5oIRNSpZuOsniOwEyJRF/E9m31FbytCX0vadcV9O
3exdd31rPbhGrdR12E4keGGTUVpkTCo8ifATZOsOl229Lug+i9dtNtKXkAzxAoZjR/aQDq1BfqIf
e+Zlo0fOvA3a8pH89ADLJ48J9Fuh5+utP9SSfhhan9IdUBDX3apeUSRfV1M27+NMOXTwZLPO91ac
yWqTRKIlbWj2nn3wy26m/3Py1QlETzBDs/RGlkDcMwMqe2mzW8EVszFrz4HXIQ03/lmt2t5akdgn
DDd3UKfyNo8r2DUVtGKod0ScLb+jfM23auermUKARjSeknjn0phwL/KqIqkGzvhrYmvvwqrspNra
yuQ53MGX3QqoPAb0aV+duaJ273hL4UWYtj4deVVpgVXIcuZdoGDrQ0ICnMs2bWgq6DGL3iZ245wY
fhPAwzVz5yJTXkn9RegVFCuXKos2SZ5CkACvFpxaDCabC2JOrIbS2G7sE8tU4a3jzXxitB0myhTf
XRrO7NUnhV9NtOT6eWtukDK7eQ86eVYbW6qhvu5DPbsn0lUOPQlyCNy162LNRtZqaSGV/kSASeA6
dqrME+sekPRnQf8Iw0HuVvs5ASgM5jC2axRX+g3XkmY+6GEhPTzeLK7mEfLWVhmyHcD38FxbRZYs
NlQfi1OuzcI+B5ppnJX1YM0ciEDd5AVR4J0qG/zsAPKHfA0DggYpKxVRsgHjB7WvGS3jG9dC+2Vy
hPtUqcqgGnqGUEgGKna5ZDEHU9MRKxiBEMkpshjGaIL2lRlsB5UbBdgPCKyRf0K9fQwIolm0g2M+
3+HABYEq6YoqCRYU5It6g0Y8czCop5l5zRenJIO8qx0a8BgvwBOj5q5ozO2QMqPY0l0QfaHBiapn
mgRjygSoqpCrhkaCqygsgmBTdFN1CzGATuNUJAshJO+Su0yP/qdgVOG3osMOj32wtsxzdlM0ndjZ
lJQgHlX0jUqT2DmRmU3/ISs42FaMSLpNPJZTunKTkKBsbUTQISB8NEQ+wvbc4KKuV0nmqWvM6QMr
xrC3PuVgk8hXmoX/MOta3dCbUJIWax06RkityrVlWqpey6o0ezpo3Im6ZRM16cZTaT4eRDc6GdWQ
OEr3ywEhTOJVw2nc1kG/if0GMUbKeniBlVHyTbjgM3h6GqrgO6hp2FapnCk+Xia/rl76I6Gz+rxm
wG3EQi83Djarfh5THaevTS+zB3tQW8tlFSxwVa8v6+LSAViYbNyAGkvapZLGoXCJnscFRGB60TWu
9HK8NYhj5A1qqKe904o/o2ZpEtHkr9ISIiGnVu5GuChHb+z8kxqkMcpAZVFFqC+n1v5GqYoA0lVH
SMnbNktct9h8X9j9W1xCXGJT+hsXdscu/RWB6biodvmxHwoTciWCA2qga7LoZRfEZvqHkimtD7hx
PfRNHLHM8RcfwU+JybFIaS2CiM04GH1x+XV/SEwU3yIx+UwzGcMvwujfUJiOtqj4uRcBYhEiyJbi
4jzagfdhZJeYXYKtpZp2NzhUQsQiEOtpGOSeOWX3t8axfBpez8eB7OLKdBhuHL2e5bYB0xJJvWRW
s4A3cG5tfAMX6DsCxtFM6ecL+WxmsJZj6jt2+lopVSuGb/nb3Byn4pAC2873tZN4lzpKPHGRVgY8
FNeLYLmLzA3FaZ4FVCZSRwEh4ZdT4n1xy2ZTxRSVw2YvfnfhHKkpYMuRAqQbQv6cs4Nfi+jOTf3y
jOxPkb3zWssB/GW3vbwWztBFMmeqTgfx0QEeG6+rOyYp224cDchAtXmtZUITbh8U9wI841kZz8m1
YfXtO2rHkQ+YQ85Lc8biXXBs6SKyv92opiaLHOH2wVZ5YjjPPSe+0cLlMT8svZqiN2mbYGc4nvZh
317FHGdalkIAviPP3I2p3PAsVVXx6fcH/2jU+fNtoeAy8FyM/ceWIOhVaY/xmybEqlY7P4u9Q2lP
Pvx0rMcEnxhu22OwIxQFaAHyzF4DHjmzVe3SQAgH9Z0v6C9XHEfJh4zCcfIDzoUjjaYs6GyXmi+o
mieGbWlWu+Cn04aa8YHVwkkVsUV65zWPJITv3wxKFF5BHJmLYvH2m9FFMbnWbPCaY63P8zyyNy41
oz8eAv8S//KXUw+1C1M7tzrYdySDj8a4rKla3yDSsfWAdtmXneh1fKPMDPBAExvFy2gUWXDSW6Wn
DlVWtPU75h283UcnPzeVRcvn9ANDSDz56HOmRgRuNRTtjjIW7CAszYVPuAkbvrVusrZ76i3ffKT0
Qz7Wok8+OZkpmnPISJDMwlZVTyXdeK95FNIGwJ5clltlJt28i31HBJuQrVjO0x7rEK5rI7auSqSE
q4HUVLwl9DbdwRU160+Tr90ba5jozylYQX1zymDUVwa1CHBTXEiTn9KGPSez0LHG2cNOYJKfzJ49
WUJCPG/mgxFnbXPS4zHDalX3bQVqX1iKrZ0dnCeKmDwc/qwzVq4E07yytKuv0yxJOMRT5GxrjIEx
CEXTpvnEapkWLG1jXnFoazzJVzUxss82XUTn3sQyA+pLW9TBc1G5EpymWZV2kOGaM7zyGh5j0Gwq
MxuwssDDAUAmrB61VLFs/haafOjbvumlPpBvzNvruBbzt2JSVrUxZBG/1GY0Gjsb8A+VPH7uA0Ql
ScYe3S40a0/IdoJkorYeB4fMOhHHeH5MLE3fhSTwNu64kYTzrhmUfsicINDcNQpYN3Bw04dhNijH
qAh6xqva8uxoQyA2YH/kW4Z/5ia00q0GBQoVZZib4aqo7SQ4M9mn6DNG2induQbBuR25Qa9Zz4ZJ
A1fLPqAAqtw7xkFJy9gVhdVNFOIOsEyLljCiojAA5GPoyY5aLZVT7scIfxXOdAWsVKtp+LTtGoxl
CH0sPJmqFrRKWLn9t6YKYvNjy20R2bWQ1ejR/5XH0IWzxn5gtUYvMtynAeqaNCtzCw6skB8pG0jj
Dc0dsfkMmyUgikqbRXk7qSQUZ9KjhvwC42GQeHu+njGFT9Nlw323hB/3kdR5vzfNAdjwaqi4N0Bo
SND6zuYhsskYzR43IcKbqI9qm7e6d7hLFhpVZww569DRenjzqafZVsCJrsm+OuGL1xtJdprlrCg3
c2/EckMu3EEcMoJUbgAy+DmbFkSUNSUctO8yaUhT0qPgPfczSUC9atocrlVLsDhYpwR4SXU7aXIn
PIrGi2mqhk2HAw/EirQjPKlJ4O7ywqe2NqxHH7IL/QjZFmS0yQY7GDNqvEDFEuABTbcm492dcCs1
+Cy0Apcboqn0d9v+nD+RJnOnfVBjL9rNY56bV42IK7aVgtRP686gElxTT68p/3jKQluwd/UiYX3h
dHX1+RSXpTjTpTFXUJwpslrNA6DVPTeMtn9M7BIqkN97Q/Q8ltHAECMdQ3kgceSW+x5nz0Pgodls
WQWNBuHQma0TDQwuheuIbhQORxURTeyrUHArDVxquY8N50OW9uE+imwb6GkxTCHKSzRaB3bj7k7K
nMbwzGMHu0k7rVzayOnHAXkDtHrVMpSmBrqThtjmIUd2XWaZtacvFs2GIVfCZiunHpFZGECBVZ6Y
/pc5SpLLHMNfvVYqMSE1x/5Ei6k7h9WmBrv1NQ8d62RIZtBJaUYZJLpT8xinmW3jofbreS9tbXwz
qp7CabeZpuGyjmghYdzdRMNlFIlJ7obU7s/zjPXBFwmj0DzMNW0lMKEiCY9o1pHMSJUnhb/YSyCE
4/Wos9uSDqCntnD9q6RMKOuikrL3cNtVVrcAAFK9aSon+eyLmYqw0PKXGxl6R3ULJTltOBxhmJ9N
sw+5TwuRToAFcl2cBsNQ3QFQp5HLmm3wWJE26FIsUS+TtYIHD/8pVCrftePMd+OX1KSd9ySBxr3h
egk1YHQvBtu2zPP7EhLutCmmpr+bVESxAaFi45XbcgCKN4wMtVOxZX8NAMoDryKX0u5EgrF6FZl2
/4XFd92svdIB3cVtWMDmKrEFHppxbozD7FCudjIjEVSnKvYaahUtkoz1ypuJA1McJBvw2knZEObu
LILVlAxRHBI4lR2f28hkr5EpSvUR5PNALUOUeTeNGyyAJPqqu3MUE/dC+YOPIuLAv101/OPWV3ln
7QuMPehVVpl+M4B96HUIPfqKtrYlpR4GjX9hohXPxs5y60YwMu5zyt/GZk5aGFdjfwZ/AVRJoZVs
V20/2S8FlGi56vLOn1YJdz+q4vPQBdvlgw7rB0Uv9RS0VrKi4o+PmFFkc1LOJs2huqys84r1RsCj
q0rMDYV87XTlAYgxz6aQLql7beRNdV47hZFf0sIUZ/soD4xmQwtDP0OerAhbWle5MQ7zBu6L1IDh
E0GPu6PtAYkjbjRiFU6npV9GFxSSkNoeB6vmaNLK6G9krTvxhScFBb8OmUP3rGoaxegN9DMlCM2Q
xN0X7AGS0WXW23oPm8jygVuL4qRwnSbd0mCsp5fJa73ySrhRPhHhNnCZOV6N5W4Fr8mEjSVUAn0i
zc1wM3Da3jeK5966HkBfnAA2yy34byl0p2aOpk86Rvq9oBA7NK5LK2mvvT4a6VavhZ1ATDTkBcxq
NGOWCqTgarJp0S3qVYRiMxf1ORJPoDcWYxM4Yb3KU9rj6Bx7Ca2hpls2hxvxBTc96vJId9Rw7dZO
ew3kuYgfOpGE9wmFiukhr+m63IRG2dFLRfww29gxl/w9xXlSPqqMyoedP4uZpWHiftRi5DiPXRN6
OzMTEf0dWelfTQ1RJrrWVcTti5kvdV+1ttIrAXbhC71vuGSkaLmnhGGYqLWsI+jt9LZ21oqhbEiB
+mwCZqsIINF34angxUnS/tOY9aW7bY3Av+bKt549M43P6nkphM9Hd/pqMQy5CQBmuBAB7eY2reN0
Zk8415dp6HrqLBrTMX91+ir6qAOX1nPd5ZE6H7rEhTdBAV5DHUFsPE9WzJqvy7ycVQifXDwMpQYp
6iaFbm5bGZsX6TLuXmvDAdogIA3pVdJoEtAxak4A8C6DNKjMuLhJzP47gMpjbx5H3r1pGqOx1bmP
0uvZGS7AmjE+TXG+2dQncuLZvu0nT1artAhMNHdasowlzQuLQEIjEmsc5SrdoEgZVA5yqxs2rFig
oVhIh9QF+WGSH4jqUpUboUTAwLUKGXCvt+PPeYbST5laMtwZnd2M1HbH2TfhRwIeIPObrwO1DV/S
zg2Q3njkURahY+FyvUS8IRBoJh1jXvNUIYpZK6Ut8WVmuALdLZ7jZ7ZqSl9EACPcHoLj4DU3gaTK
b88AlIGRW4+uvud8aP2vmdNI9WCatdWdsHYM6KZqwj5ioQqawUpBtTmpPKG9D4crD/FATmjWMq6e
WBpVl3Tz0MYDqzIGG+dAF7zt48yNz9DsfKGhfTBi3whmPOF+9vtw8cDklmwM6uiyJOAZWUbmq7Tg
kOwiEBEcap2bFubKOTuPu354NGaKjnfJQF+YQTdgcRmwXH02EqvpdnVh4weIpxEOTANn+ZOH+9ve
BK09+mt7cmiwlqxfQVQhYUC0EjlScgHw8yo1BVgGN0T43UmXZh7+90J5K2Us5XJsu8JXWi0oqGfi
EpwzsIG3YMJ96GiP98iKmWVYHDCvptk+cYqM229R2F96ql7IkDaO/Rg1rfHAw8bR9F+EpHqsmG3I
OlNJ/+g5KQXE+EagHvptElD1tgRRV0WEU31tOyXdRTr3Gk38d2oX1mUK+KQmjvc1qo0CZleVpnIX
LBj4Ujs5Ru48XeYc9tQ3axnmPJUzsxViO1n0xWyUWXsvJucJWjJdyGqf1Br4lRXkIw+oaCY0bfE0
A4W/EARCLwjXtNnZA/GMGeh1qhJLbVrVejceJEp1mAINvXDwBHmvKfK8XTXAhlnBqfHcNUNk9VAN
ST9vo64Sr7oqHSrCS5OWIyK9BPss3ZBfkq6ezVNtGM4Dap/tHEKu48tYx943kC98Apw7E5RIup+u
O6lMa0tQivNjdpR73vkqG6EWR2l8MpU9vv7W5FbT2snIy0Z1QCTTGa17Oiaov/S10Q10ZCVTgG6f
eOdzJfwMkk9WiFPy9R27+EEM7kWi49w7KTTwwI3OSAEvePrWBlbC7aHf9k6t2DPpuaeme4gnbnhm
rVdjwCCDwh0CwAwuPAyuIy++Fx6OqJ1VD4NBmUSNzzoSWXyPFAJR2xglm9ic0kG+2CbpHUa+bfRk
pxSf0mBvZd6evt3+oU8zk/kiYIPnckyhBHGqZsFqmtIR4HNrzf7GnOfY3k8aDvkGT1bXHqzSqnOi
Zm5Uvpi5P+YnrmxMeSBOFRuHOHWtcJtHrK53paRT44r7k0v7NH/gbrTO+uqHieTfojaiNqrU70Tt
/inv3hom+YF/skWCD5wa2DcgCyBnLwCRH3o2sbsP5qJkM7fzzR/U+z/QIvIDbhwcs9hyTP5pLqn1
n4K2IUzEbuAiATnhJT9j/x1F+8hUtoSJbBMJlKiug6ZOFP+t2MUGW2mppP7U5WG+LqbOPRtZXt7K
onMOSdf6J2U7ssmPmuraAlZ86qhQ7fLJna+5AfdnTG1yqPFQeaEcrX0Ae+coD/WdYPx/jtWy3rpi
jA5O085niZjhaLKkDc/r+ABHSMKE+uXQvyseL9FbcmgOLjy4K4sT9UgvNHnMuSHi/a2EIE7hc+lv
U99/MWEovWM0eqvf/XylxTMNnAOb9LFdrStaSmbAyd5aRS63cTz6REH6ZF9KVZzVQczeoFNIlgHe
wHcEykWY+1O1/v7SvCImU0JvDEOCI9UaAGc1+nT63sok6Lfl3EZnbDKdczaD0/ZvHk9OMkYqPKaC
xQB6fDxTzpsetydW7MHVPITdp8KNTVbRQr7zzdnW8aeCIQNQj9MQCyCy6yIF/+Kp8irThUM/1XeZ
Z+6KqD1hNMLSV5+jym+hYO9kQMW2fVJG2bp37klO3AgaBqBdReET+Cwy76C8Wxqa9OlUXJsNJa29
c1JQLF7kt1QlfBopxaNzFPBle5YWNFH3EZode6bOEu+YC9/q1nxFtgMLYgmEeajXnIhvPwxr1dRl
aZrdiWwwdp7ZVoTCUMdZl1T0ixvvhc//cjYyKWKDvgSzoZhwZrx9PTWMVPoQH74zfROaVTjOh8AY
8zN8n+WJGofgJjMgmFrNu2fIW7V8+aTMxAiBcuWhEotj0qqXpqMLfc656zyi2hFIuw21CsU7V9t3
MfrNOb+kKzmoODVRj5kMvv2AQokqNYzRuutCUR3gsrD5hA2zz/DqwCDPN+wdIbZFgVxFDZ6XNowx
DjhtvU6LhnBqV9pbY9pbXf30+yvkL0ceQ3KAVY/OE+yazAbfvjGFR66r0jCiKxxALsuy7oo1gUNN
Vd+shD1SCy3ij4ZneDe/f+GjFCVHfglquuZiqnegqNhH55jAyWHGPPQ/UW83NyXVsDHwGG8ob+p2
um/s/i7N0bAY2iGZ5fazNqPNQIskfuBwFanuOl4oZbC3n5Y9A5vB1wiC2oq5yHPlstFf0qx0gBFk
2/3+nR+NG3nn5E6I7fmWS2n2kk55e8wMxQw3gpXwqZbWRTjTYJ0revCCyzYYzoBXriW09cRw7kX3
4zz69yrlP5Yr5l8vUv5vGXWUQXJuv5Y60dPJ1//6/hM/VymutSxS5JLt8DCWMxD6Y5ViuPYHvibg
SJzn5NntZWL4c5ki/A88hlid8FUyk+A7/ecqhb8S/DbSCeR9SGr+vdqe46g3kCDGfyBLviODqBc6
usjmomfJS6BxUy0kbmkm91FAS/Kkqpcq0M9+4t90RLsPsZWp07bvKOJwKEv55Yj9N2uLo9OW4+JK
jgIJBItbOkbDowvOyVn4L3of3XGmedb5/SkWkVcqQO5Goz1LUqNco/5Diy6r83Yuhv07r//WG/7j
9VmvkbFxhefRgfH2smH8okTb1c6mcBgdblhBwmqEVHilCoqvVqE562JlG1CqVxPPJboW/BrREO/4
QBNJSb6qGBLuj3UUqI2fMSlx64UqSUbwAKBQ/cRL/E9cbP1ro7vm9R8XT6r9x64rvz5pENz/ubzU
S6WmJoli/X/e/mf7478p21iicm/+Y/v9HL/pXpvp42vb5fzoj7ns8n/+//7lzysF3fn1v/7jpepK
vfy2iLf160WE+/uXb/Evob1P0ROf5S8/8OOys+UH0kqYvHmILoGhP9nCVvBBsh22FzgWz7wFWfOH
1eXD8hQkZ8VznogT+I5/XnOG+OAQIWWoS0aEM5UH5d/ZGthHAQlox2AGAFbDRWENaBHhenu+UZWT
tiw/PwIemMuTJtE+JTpTF1PdzKDygtqsW8bxpVobFXRXkqLczWUFLJTHTRU/GAhSDBLdAQB7I9wk
2Wurw7YeTwJB0gAxzrQkFcDuaSSA321IiKwbJEQ6HfJKTieDn04e5dOW6a90kIR3vdb09lm1n+Kn
Rux7mlzkFCZB8DaQr806Dvd2bOphWGVi7sObYJ6BOuZrHoqt2NlWXCq1zlwL3iaIP2UJclO6nm4H
wkv5WSRbe133LsFeyhMn3iq6ekG9QJcmt0yi3WYPlRRfYT8sU92htSo4Ytk8Rnuqhup4bfaFidMa
B+UXKC6eDRMXSYSSMTDF65jswzezs5wvtZvUl9lYlDZ/FUII7pOILjLddhYizZz77hr7b1PvCKOP
6AANbJMVFpYIhhA7mXJbtMo8BETdqLJx0+wlJRCPlV0xjFoNoc7Frh9M+9FOrfqT6toICHNUNSym
w9rbUrjC4G1wVLrPTYfjUfutCs7SRHjWvmHqnDx0BGBeJG1B8SafSSLfJ8MwBA+WaagHFF1AJmkE
a2Uz4cg+KSYBZXjUhbwvEz0/Eb3mPDHicsJ6WCRiWrDEI9MnBkPZZqDXNRwsnbIMKedwlaHunTee
oO06qxoKAmqvnqM1ntwq2NKQ2F4NyLXNhviAjDeZwQgDCXKaz7EUWw4ph2LMDrY9OuOmr4UOV7QD
UeBI6htpy4sWcRvbGDpKIEp/XnF2iW6XFVkl10ZpuOFGBb2Nk1g6M4xX0Mv5ahol3tmiZOO1ysZq
CLD64g5cpch0r6ichrFqorlkyiUEZR1D2DOD8wcDfZuGnYxCkWHwLwEW4n8YAgNLwCjQui5KO82e
MdiI6zHuoAnlo5F89Umng/QNyjjZ9q3b3xHvtz4O2gsHe2NnRWOpLb3Dpt9SfBbaWOTjnInFw5RF
Qf4tKupcGiuL9oXuJEoizg76GUaa2uaO3eOaNVWQXRh55r9EfgdgrzPh3u1jTje99gWIasp76cuM
ZvwUF4bmdrCOq67/0uBGuwiqQqi9OZPF2JU4L/Gq0Lut16XngKcfkik5tQp//Dq5KQ3cdael9Tny
klTsmXTF+QHXg5An89ROe1ul+hmOr3eHn2rQ67kt6CoPPEzz9GRpvDY+ubUzMuldsp0Yxx8sZZE+
b7ogoedajpf+mFAfTU1RenBy+kr3hR/Nd8PQYhzBQhF8M1WUXQYhTv4Lz/DrdtPYlnurrWR4oNus
4dZVBx2yt0Xv/UAUJmR2wFJ47Tn1tmtryupFjC69ZoqgzqsyreuP1WDjPbXd1JXICKV6kDKyKrjU
PbUlpZveo02j3BX5aCfrLHM99PvQdK8HxDdMGXXjof0rGW3aQGafogBk3mVKzykWn6DJT5sq8dV+
njh9d7nvQSPPsQogFKu4yPZC6+mbquxybM9l53W9u0OgrBDXw3IoPsLJBizcqWx4Cru8uiKx4zKB
YDBATmaOpwRFtCsu0s6hvoNZFLc8m2aXq0hnrBLCzhxqdtSlzWI7bFqIV9JP6agpk4ZeDNpP2xuH
3YWxbRJnAsjtkw3Av+yLdmMMbZEeiCnyewqdNf3j2NAYyJzSx2mycsJkeA781NE7V8fjS819ntle
4D1DAxAf3TL2d3bL4G9pjJvb60oqp2zWLZayA+mIEFJPngQvkmCD3FSMCIZTXw9VB8GopVkxzlM8
vHbYo9LSijwfRNCH2NVCxeGA5NlEK94S6YI06+ZHjaE+XXlBbM3rLsqrcmO5M+aBJazebUeGzdHO
ap042oQ5BWKrgZHPvC6FQX1ElwmxbukV/ayguvtM/Vv/lB2wAAshG+rrSbnjCvm+PPifWDOp1/JW
N6+vmkXT26XR/9KVEpuKf71D+cTD4fXrP271k35t3y6Y+Lk/9inADAC/sA7n/oNa9CepmYfTB2oQ
/nT6/rlk8sQHPH0Yi9CygJv+c73EHoXtiWS9BPhAsIf3/tZyaZEW/1Qo8Bbzy7Hqgm9kW45asQgF
v+hXuSDdQdm2fPVFqLvFI+zAHVybhGfmz1JypT45RiPbHVdhOzkbbY2s2lk7heYzqR6nNNYVVQze
aRBLOEFZYJQ1Weciby9yWShjAuw8SvUsM52OOMZcN09ZQHieI169sZq6j3k8evkTspkKX+zCrt3L
iJWGwncvkpa34ijZFFexYIHEnQIDR6ZW1SCL4lzQRsxbjopCTGcWtBB8Cy0B4feSpm93MEuMm7gk
+VaHbSNH3TxScXjMUyrnxv5rCHgtrQ94BXLngN2kbbwDOqZOBubHKk++McJPrHfBlIuw8Ot3FHge
TkeLBa3NN/UX4WFObb91TTf5morMpnFBV/hAKUIPLKNOd804RMS9iDFGTozfzphVeT049gQpVjiY
zexT7cZly6Srqu1GUCTAc+Y9iuxb6ZBdJWBr9ByACPhdl9Py7Xk0xolhxY1tfHWNpmeuyugOyw8P
CMwW5qpsSE49ZhLszzsS29F3s7wu9DKULMlQge3F0esqYipeZdj+V7p88pZgkany9kvshEvn/EB3
anKF41BrvYrjymKl+svV/t/srtEKfv1qeHnAH7jcIfSiM3ANvf3YkewTwxzh0hhe7tX2WhK4lk9c
SAZlP3NChDcxgFFfsASautusNc05xqKU5ByU37+Tt/I6X4AkSeN/3267HI3vQvUvF7J2EzOleyF8
CQM6Zps9Rmgi2FsjRPKf9pPfjHwrv3/Jv354JBQwfgyCFtLBsqf89d4Re3EI08lsvjrYvxl6TsKd
RbaT1Py2zjbxQ8d9bDqOer1qsbK7j5XJFDjY9kllquGdE+HImr4cgIBoz/cLFdmFTPjbdxMFc0o0
SxvPcdKw4juM9C9wQRQjxqFq3Q2pMzvrpGgnSy1zUZt3JROA2be481JMc4ZoSvrB4qIp8SRWjfWx
6JOyff79MXsrvMJxFcC4yCBJ2pUWfMjRvaQbQr8x63l8xoHTcBKYHeNwZ2uOg82SeET/NG6VldXL
RcP6YflXoqKfguK/tHH/5WAJgkSIQsT2F9GfW9vbg+XXVqun1q2eSYawo2CQnifzsOonU0/yzCYr
nT21EcGYpyKVJXdU+BONkAffSI0+W2xF9vc7/xTzU2Uy0wiGOwFn/zvzle+AnV/ufRwvDhIwY2RX
vmFoym/f6GizU6d62n5uQ8s1im2qW7xq1zXFueTxB7yKvDnDK3r+rprqgkCzn82TcTsokqAtC1Zi
xQVVG9NZEdflstViIhDqdSdNI//oFkE0F2uI8iO3RMtIJ1GemnOQ81uZ6Q8srn7//R+JgtypXAIr
iwIOkBYN/njmwZlZ1n3Zq0fMOzKVLNyBD2BNDzuIVGsxw7ei2mf6cffMO4e/677fTpQIff5qBEHg
1rtusN+/oL8TPn892pCjWYwAO6XrCd3w+LTIxqwtQmrGHklLJ029tQE44IoGvDWd2W03cTiCsM/n
z0U8TqgcXdwQIFpzwx/cj1E9h8ahKZx0/txAnHYv/cRdFggQIAoQL1knl6+nau2AU2jqPdl/JPWd
zZ9nmkMwnJh5vjy0Eo4+X1BFtwh/SGkmKxG/GEe+O1umE/9qZzPS/jKTtdud63XLd5fBEWGBUX9/
+cCPDHQaH1cHv6Ji8cA7h0a/rA1wJxbZ09i6JVGRoG9Ef+vgJtF0my12LIi5DaER8krFCKCAh+tD
6Zeh87k3e8FJ5vkR64y+pqzJfufcOL6Fc/Q9MixMo5iRECI6epjY4VRGIlD54yyKlh3BSAhDYe2r
0io/sbuaXeP292fj8d0IfRwsC5EeVqU8u49fsW3MNh4Ke3iw2XlzMg6ds9z+rNbLeHi7PVmCRwpA
Z07Cwep0G1143Fg4T3//No7m+axyKWuwPLko9jSFs0p+e5XPdt/B5nOLzwUMGNAtusLO/FrVcc3d
iKBEKTB+eRWtVS37Zwp/4v/H3Jktx61c2/aL4EDfvAKoKvakSJGW+IIQJW30QGYCie7rz4BKx7a4
HdI9b9dhmyGJZKHJZuVac46FuvOQk0yZOLwGwdzQ2tbOJRXl0H9aHBJCYIhnnEqPpP/MMuHItfTX
DCKafVUmhz1a1mW+tU/2wmQc9sCK6XaeVTWqUnzhkDruYZIHYsXXqpAM/Ckr/m7vpLoAftXe75q7
xU31brfCjVZ0oH2C5wkNKEGsp8jRXdvTto9blyDLvSjo2MqwXfCs8SUff0S29NTah7Sjq9nOnrIF
+ViT2LKEQHFRCtvZl0hyX3Sglc0khhIx/loz67K53WNqaw1bZmdgSabRH17inlj9j8WD+tjeeoNC
uMcbhAPzbqmm1VqLzK+zn1EDOsytEWEnFzAajt6n7o95DM8ZAscxK5Z9irNW7kuKEsAqvhiFRRhv
Ld7+VygyhvpLE1UBeo4ZF4KM5Tr3/h3mAL6rBG3Ir1kpvQ9HasTKOYpQTajIVvYLbvcPt/YuyuTW
Iox9ezIZmBTV/ne3Ni41pHLdr88OAB0e/6gkQ2trtrL/OprhjiigRC63F5rw7vtja/QWL2Tx2yZf
aavrW8htIwet1zNRquJxzEHlMPoAIbGadKVBG6mTS0FxX90QmnLXtiBVm4xEJHxgCVGbP3HGsngU
be7yKEYYXQY6xkaTfI4LDBj86fx89qWwJsH/r4Ptfwl1361OIeEC0RVlepo1oIx8H+pa8+b6qy+N
j1Mb9KwO5/DWJnEHU4iTJem5Py0L7w4V+0fuNQboQg7/I2r6dVkwq54QUizBx0FbjJBxHUcGFHs/
z4c22S4tWLPZ6JE/+w0iSepBU9YRsrDo8ZRmECzjQ+APGBCP2eiGLAZMyOlRkVFhB0Arzd8sHRvV
z9eWy7njUS4NWTOHCpS5v468XvYXYZBq5ku0VtH0aPZtz5V4dc3eVPuYmf505jybBH+ZTjvfCMo4
NXqXKOj9yYZwcDByjK0fCwQswA5GXeNdzWYzq+5w+rkggmWhfBGi2KetVxErJWmIazbaAbEpiHaM
a5rAGe4tfqqAEsHcL/lXs4S7M2fa9VMMJX3zDdv5ph4xhrXqy7xZzXzvTpa5YNmtuoje5ZL4cdDH
efbC6U5Rq1j62KdgYNFeWOGY6zqFl7haRq2yGIWP3EjmdhMu9yRHis1kmDZFWSJeDK9yqyNUPe0+
kT1dgTmYi6VnfRKw0ayM+A18zSXpViKzBM/NvG0caxmK4nKpV9SHAHYq/wgjBHOjB8uITKrf2+WL
dvHzpY47Uhohrw+HhZ4M4xClUWnD2s29Jqc9tjOm9Byat+ss6kzzZM00iD/mBr4p8yDqvnWfV8xF
tfEc9eayAKhbnPHWGLACPbJjBPqbR0lDPW8I7mm3LHp4pMMHHD5NfcpKshvHrXfDtkfc3lOzob3z
NsjwzWrJwX4rbNFPS8pQWeX3SFPrMROA+oNVXYxZJ70w5RyAbepE58Tav8N4adT1iW4zNviP70XY
OSNPecHcrdzbzQGHjLnJUoMoPgD4G2nS0nVURYJLHUGcaW46b4GSf0DMO87TzexlGH6OmdvO2ntE
0ePIS78if0hOcwGqXcdo4k229WYIyzmKcxpLyhEEodoqCloQU4ryNJctuw09Z2eXBXbCs+B96g3t
e8Mlg2M2MpoVErZYd1oQdUXxuDp0mbtvaPzCl/H8lwauBP4NwYzLxwGBc+XbpmVkT1eVr0RuX1ig
kALUMRVauOC0dNVeZPHcad8XgYyV3E7ueGwqX5Zs9U00wOCKvPx+ncUsAmD8RjU3x6Cm1aa4rPUa
hdO9XzmIznbm656TCBSEo/olyLPM2K5dtxl4UsYqWbJvWbVl4V0bTqaC5saiRaLVPFQAcsIMdAYL
QX6AqOFw7SxZ+yUB3kAUfjBzctcSg3NdqRDwp2l4HVBdfLDy2FZNFD3rPJQyUZyDebIgXEp2EHAP
xf5LuH5ClljKaI/pabbO3Se0U+oc/1gV8/7EHNxwfOlBfhhPXRvsS747gcAKaLsy4pI7bB3xxmmM
VMv3ifOtFqO38fgkHdl5pmME+2n3elkcMjur3F+PJVw4GnBjlv05d/DUyCUZGheXfWF0dVi436Xk
QCOPqiyJtJI5tKD/JGVYeNrgDULX0i9j1emy43kZxdafCr251nKLqmC/ZFCH1PiefEYWn+DwT/It
M5Z9gPnK2N+8BwxDvtEJZH8004TRnnYnYyhnrmHqQHsFyc/7UQon1BsJN/qzJt4iev+p9twschA9
U1nEuhlgRIB7dR492TZE/MqgMvaby0a8+DwMzaiBG3yOcSNv8/Y/OYNX3zpmqYynn4/aOH/7/z7k
8/eRKbDr28AWLRdA58RieoO1IUp1wsO1ctPS3hY+JLedvDSfOIDnOJi884vqt2lkqHHy1iq/7Kxo
zTzABMW0+vdwXnqe0mS3Dd9iC3JsKiHNkU0Rgvl1D3rzFgYhc3TvFfCGTm5/gr1gBrGune8JVSBn
tET0HaLxi1WH++ncPL/a8/DwMwyF5sF3S37i4FF+4TfiiikYp7lFgZBAAvMqf7n20gyK580oXT1e
cafO/njPA2nTq+Yqucn9t1glMlmKG2gDGF0wD/dLPz9QY5sxtFKudno3OAAJ7OrqEmt2sIhTvme0
ANIAV2NOR1W+Zz6GmfdbToEt3/BLdQyfwSNi5ebVRLB7P5DL3n+hPe1f3CkP+dJ05j4d2s3br7/T
fl7MKIPzBhdSl4f83kI6Vu5c1MMaYLfD/bWPlbLCXBScfj7yqJoUl7OUTs0vYQeghEqj0rJmn58s
iWrtmcitCqdUSGPsygScGZ44/J9Fz5FpbAS5zYaEASkbXhP+1KDP9+ms2V/5uxqRchUea4LFZb1y
Ipoh9Bej25ugiJrIbUB8Y7cjbQhjAqVOXIxy4AtBo9fA0dL8/+718F8pMVmkiiS5/OZuqseMpMCs
Kj7dKvJ+evG7DBf+IaMlKyNjjljKq+Pi4JpvAJgVePEOTcsW2x4Wo8ui4ZIiF4TZzyZYMtYbyk09
PUZ+ppMpLRb4aHXRcN79urqD6zgXoip4HCfnx5yRfdjwwIZsBqX24hRhP4/P0pmL2b8Yz7e+RPnA
I3LEstXcUY1t1jv4m2mxyo2Qrfg3axH7qCFftQ/xc/40RAHEE7DQuXK/Y1nafFEMcL5flqRCjbhs
NvLKgBvrLgJAUKKsuHWEpfgOf7X2M+zk6YFxdU6ybJbXqAwhj1SZfZlTdeV3bOfUW8axnKyh9Nya
fGlm1Rx9YSrUfZeMDYkJ77rFPMSdju5ckoTP63BkqXT8vQ/03YA7icfMWW9/eLp09lSBDaeLXHzV
dDk/jquNu/w8E55lxtWcDQqFJw6lPUnZaxas2wA3sj9+cEljrdlhySoo7Ud/Fl4zYLQxwG/GAUkg
/9XNEbzJmM0w4uVvILS4K79r922jpTDKU1O2shh85ydZjT2ZaKfEGD9dzdjYs+BDvenZeFIE02QV
NiEj/5X1lvFlzGLjCWAN2+8hE+gN5JHj5Z6lwjy8Z3Op7/SzePWjFRjAm7s0fnNHFwWxZkfX7geM
wXNJ99zswI7mNF484HSjAy7A2UC9kJGc6/Gjmcsqzyngrk6xPM7w6Bz5LZrKSdqfhywkNQG6VU+Y
xw0bLdjL5iJC6WPN7rBw2LesnpgSIEikLc0ob6vITib+0qC3E8IZ4k9Kvj/u5PwupahIEMN7ctb9
tn4sNw3aOIZbtOb7akL0v09egF/7d3Q/svdZZe9/h3QJRUSy5uv+jZlDdqI9cHLfaxtlkwmmck60
mN1t42qJQ8VE3Wdl1O7/8nPIElOyEkFD2//pnA/fl1MaZStokSCxLFuZ4YMugnzu6QzTkT1HMpJF
+LBlt8/y3Nj2dOBAnYgvLmHZeInPh/HtmtQf7shb7ldelzCFXn9+EO0K2NIkQ8V4Op/YurLaghqs
lNDuh/q8YNXnRKNEXcVoMBq5JyEH5SsX2R5yjT6LC+lr40mXnuCex5kq3nRV2lieVVK4CHmegqnZ
L0v/mHDQyNhHaGCg90mOZIkyI17rZR+TQYaJiLZ4xdC17aGoGmbj8fxAyAPvi16NspLf6w6WUV3j
pG6C8A+Jr3cHenI5rA+MYJvFDW7t+7RyMSLdJF9tPxV973PVQY427EnBT6CRguHuM6iZSLzsKie5
X/vvz9L7wfU/znb7x9OD1weS5IHLYeL+erBVeunRIwSkqs5LY0UOmKvgHMBM+v1HvUs0MZsgi5t8
Fikr/t/fj/X/UReaw1qG+EG7/x0jJuIgbJwC68V9EFGzYkX2i/2l6rLiDfcumAYv+bk4/v5afk0h
eKbJ+AnB04SIl1ACOvav15JNjk36tsKQTFXNfy09a4/HhwEP22HrCZ3/9Jz//oG7HYmCe4jjhHf9
Lq9YF8q0Gjwnj3Ao2Sjymh0fJ2nNMvdzZv/+Bt+LbbnDXWHrBRhsYMe77xOZC03d825s/MefK8Zc
bHvSfvWd1fOOqJjC6ViJbFMf9OysuFNpBMk0p1OL8WQMm8t+9Icr+nWk88w5SgEhojRKOwRSdO8S
jZhcUTSujnxEoLdPqpm4jjm+6DpjXS/DqeQVFK5emZmRw+ZAaGEU+4VUwpEaWK7kZH/0Wqf3oIey
tKwJS73k25kfmXVXYvJ16FR/rmeJ8zL7+5t4/xp5cTSeheeOycbCr/D+NfoFxvDFmO6Kod5XJlTK
vEExeJ3+sBqhdv9AMPtvn+eZvMj9P2DM3j2zAHIPL9jUdz+3PdqHyio2e1bWHq5JuTft/n9Pre14
OChmZBZZuJmqf1sOnDkjEz2V1d15WyJI3t9GUMOdOXSD3DeM33/gr+sP+Vlw2QzUXZRC2ZY//zoR
5xXkpdrgMgedoWovCdo2cF59xYT50xT8+0fx6uiCDCyMk/7fmiK2NP9dde7nF+dQZPLIjjCO7F2E
9oe7eldb47ej0Ih2NTGvDafZ+3JGZ45FVtFz9Ss9xgjfztPK9mESEDg67X6cnMOpaxMT2oMdxIFq
OAXGDaHokIxo1oLnajZZBH//tH9KRP694NNYgRa3LEWkMXfBQPh+vzFN6kVBWQwntdlmMRxsb9lV
EhqtrO7/GraOQnuCzZacbxS32cYpNh69fLTaa6KIAUxs0teCjNSN7ZITMR/azAMlc7ESs3j9XbaU
tQVpILMphX0epGw5nqnKdjt5aBtMuyPaXDAkbRoqfAjNjbNYveM/ROc6Y+1zSHLuM5Rucrmt8wL2
CfCbyS8tcjUVEpILDkBB2aZ00hQMkZ+BU2DwYxi6z+EOJwcEsLH/Y3k9H4HqH09zLlqbLYUj6x6e
zJNtEGj3WPiau87Gqv9E6Ofr4A593R5kGueYS1C05b2ZAtJLGdfD2GJJ7AYV7TBNQTcpDefonIqR
bOdF/DPA+hHZUfGbeb6bDPfgAr4WGS/OPIioDyLs+ci25rQzXZlUUcocMEQ7cM6jztBUzbNDOB45
d/6KslRcVr4JSe/KGyZF/nc9nw+jGeimTOn22ZIOJjMUUP0AczuGfZYYus9nJNUShbpnP0QyEgEm
M+m7nvwIdoDmBx+pg+yVNmJT3Hh3/ThQ3PhYCrLgeco4R+ZwLJSEX5O0FsHwXytHYoR8ng+g5NXy
6OEU3pHOy8SHLoqq2j5U3WAgAxYsaMuYqLGgxn/ooBT7YTov9qbWGKYEWciEkNHywmTd0d43dTSM
wxZTJp9LTvlRCP9gKQtzOLlATuY332zrtUjRgAo45zTaa9WnjowQPO/wXAr8uUZK6vS5fxNiYucg
1BWND6/nZ/xHQn6PX2n/tW+G56EBj4AotQuamqOkilDqiHhSpt9arLA5yPRkseEYxXNtTNFHNpc+
fBIdbKxjW3o5jTzyfH7y1hJl9lrOGayDybnA6L5dtmqZLsiw9I+B8m04Jl5xF5SwG8hlT+pjxqC+
cCFVDDGzr3irlGg+5TR9S5fIyjgjN5BcOIST6rI77zoUQMthGNE8Cne/P5ciDdyi4O2aBmCxYHEP
VQ+/ZYMyZKLyd2BGr6aDMHzw26+F0E/gCsW1co38up2G8eANpMYRyOQXU6+h0ETzjqstJHoDUX4r
B5mlDRBdvEBdB9M2klfhZrfHNeuoTneC7pXExys2f8Cwx5lfeRlyTnxTS69P9lpk32RUN6cavvcW
Q+byjkVl9k8Cf9AGUcGkMYSBPvh5XrbwS2N0aPQd3X6cQ7s8mPZoXuHsoDlXbxjOjUv68KjGocMu
FGQfSGqW6KhGJ/pmUYLinGUJ63Gyq6I8irUzDtbQjo/D5JIIYSlIh3XRV86gVjoatjMtkMA3FOGn
crKj9RJlhP462G5lHXotRo5fZVus8QQs9Xs4ekGbGpmhrlrYIF7qWmP1YaE3Cue3tr/2htGSSRZC
+jCrQdwsgWteD761j9DM22u7+TRfLYTZt2ZQT5dk5Y2rErSJnYasft+sGbZOvG2hBSMKveNnGHLz
d4lTM7Gxe38ZhqqnkWMmkDVu28DILRrRxCi5lE7FNtfLla8xJMUm6J671QpYiDnq4bBwGufKDc1G
XKkFSLwttH3tNS3EI8d78eb1q6mz7M61mD7ToMeUlKdZxvnSTkHq0YD64AZjdycKV31exUKsaFJ2
zweYbGgz6iQoc492kdpxv1Ax72PHbrpTTwIDi0U7flisrv4wFCvI9noc82dZrPKTWkQLPmbRoNos
BZKw4vqoBIfkApl4S7El7hLODxEUwSbptqn6UrXwoig+tS8dKDksMpP1gW4i4aWwFW3zlJlduWXn
fhlCf7nBm6AAuZAI5kMzaD3akJyUdX7jh0Zfxo1VR1+UQbCVhsSNYKurQT4ANgFzYUvfT6JyCy5G
qy8e0A+hOZkL9Wz3HUAYvVinSkz+F+VkzzPn92c61G7hSQoXWbds8+8rD+RUjIHWB8LTFeVx5MEw
dyWV5Dof6T4xTZegl8UJVpoH2DsYoueoG6M3ZxHOx0rR5HLapu27ZoCnU9Dbty6ChxPIDjuVkDSf
iHsRxc/ddEPzpfp1g514ciDboRgjzX1XrKbLXrawIpnVbiGhG5h/gb06S6AoVafa0+oZzZnD9U/2
lWV2zrHyneEz+UL5gIFCXVhrEz21rdqu86HCuRqw5HI8b8u7zjXHK6Xd+aEbMvWRZg7uV2gfLA42
LP07d22ZPOTa7i1n1IC4gvmynBenJ58UdphsWjfl2I7yk3RMdLkBhroBwKY+bHZYPIekdD7LLRw/
suHnF0y24HazjBFtlV8emyjzbqi8W04y0iialkVrB1sGjdxxy43+oaY08JAvvZAJihUTfmMlP4sR
3T6H/m27UZGrgYZRus6Ntv+YO1tEd5i8XQ5OUIcXFrXIZBKbex/SLoOKgTK+GZmNNu5mxdRSRsna
LsTgaaBJtYc3tedMwQgOECDeGDeRyG5mQ+QPZH8aEPJr99KM6gs/gy1rLK2XoSWCqXRQ3QG9Rxbq
Cau8inphv2oj0zPsh9m8RYKkn0t7muQJ1zuegqiwgmsXZnx4jMy2i67aIsTiuwwu3Hfq8GkYbS00
+22Eu9c6WXfXG+gQrldaNfGsfXMe1Q1scQpQ1qKs+bJzZXuPzcf4EHQRDCt/UUV/KCKhHquc3hYH
StFrcd2WdQ+YVnUeSs0ss4xTMA3D9riGndLFaQ89zDSSS98AeZ9EP+egGckVqCaxAiKXxGvpTntL
Fgcmu6NhD8/B1q9Jbzb+DTLCzEpnixDxeiRBML54JadSDBOGgqJB+0gz75A7XUyjH1x59mJ21cfN
WTN7wlQkzUhf2Sx25mXoUqk4yWbtVFpMAN3hiuU1jjIb7pqKlZHlTZ0YbrTQKAA1T2wXbvOhp/3G
dpo5AFeJGUhw8XNULR2mfuoLt0HDcpoi3NtSeo+VV5VNOxd8pDX4nXUZqvtmNfwICPvUdubSpuSP
2npXjwnANvfj6FYhnS6wujQ2if+hZz6ElF0TbUH+PbiWboqbmp6OPhR30s9ABxd8LA5U5id0Y1V9
0ZWu1x/y2Ztv65L0bQq9ZrmAv26FqR9iVyFVVynrss4VrbKE9oIV4xJVeX+0xzvDi5YgaavMHeLA
rR1ShOQSXyxhqG9TRGjiKLHap77PLOeQT4Wt7YQQrjB6fHO7RA63V+E/roYL0T+ROlzLJmElHfmG
3gS0W35lEZKhfyh2QKGXS2uJDtADrKA4CNq3eN6tZUy+fqbITNPKSobul3yaXgHv5M95IV4xzXoV
YLW5fZrRnBwyOkSdTDYPk0XCV5Tlgu26We3mToEHPGI5ihIhxUZLHOSjIm5br32iAYSfKuWvsQ5L
l/V1GtuvYw62NejB6Mp8yW6pfIZmYtHhTaYbm437EEFafaLtrFJpOZGDYjwwYGJ0evM3qxf1ByG7
ITwMQZDfDLiPn7QcxhyodT5ll2SzAcIZ7RJd0llUpnYnmyMWMu+pA+h7iMaiv6Yph3Fr14t7bQuK
qfD+KKpHHItS286mLx32o9O22BBdzYBNODWjSQ4HYfn9HbrGebwUas7iaIDFmcg6rxLXHyaB544e
AAkovU5fDj43d1hJvj9tmSq/ZdTj5QmQw5QqJuUcb2ut4DTYbP44vZq0rIgvuITskV2nPGog3onu
RPFS0RnklYzgckRMFJ16OjscAxFUD0YF4XQCUPIJp9FzA2Kb6qHbHQOcl597TIfgq5y+/+yYmbrS
O0M2ztRShUlJ0vYqEzY3nZtk3iEwJhzCnXtobfpqmq3ya104wWud5dan2nLmm4mKcuoJ2V8Cx1pf
KArY9b6mLbgCK1Pe+lnmELeyOO6D0P3q4nOEwtC1+6692MNbP2HhPjS4YtmhWo4sl53XlX0yqHIZ
qYFtPUnMYK6sxGlYR2LfKCvvFnKJ/QblYaRXWcM1xFUTFGFS83sT0nKMiWIVHshEbQdgcBGYKmKt
Or9qRT/+U3Bqo3WPcBzzlY13VnFkhPN0YYw1TChRGRel9OznXc9wtLap1nG5GuLe85bqTU+hYHvg
5HnsdYZKq88854aSoroWK2IXLJGENDfLoMUbZJ+lTAbSn1NcTs3yFScbc4VJyTlNC7Kr3yaqaVNM
pRB+TTU5VyTPc6RckL0I5pGzfocSOWXHNijGa3fl/BYbhCNj2mTS8A6GbNEi0xzUexmHpvkcCOim
9eCA2jMNad7pObCeqPqFEWolYrjYH+eiOc0EVVesfh12VVkU9AhbIkJP1CUw7pxitowEiyV6p7U1
IfwqMeF8QCnDIErcoi0q2JTHfPIp8bR1UtUEaeqwH2OnJFtlaRNTQx/dPnWD7up7u7fmAWgejcdZ
0iK/30SiLExo68kwbSgX9752MiymliydL/TLDuAHTAZYsuxIIa9ezNu66P0+SjhtLztTbytaWq4E
bLjemhbU1SAHa1TmLg1SpzVr6+s1zEjpJAMNaizx0ExkrRyon7mO9FFpIctPOejtHg4IU4XyDi4h
euXE0yJ78D45sVp3qQtttH8NclgmuEbostru4AFXqJ8y06YmdKLBIdTcVK2uYVYPlRY178E1kHFp
moxpahMT8ntu/3trRIHJcxyqbk0jUSzeJ095dvF0TiIbYi+EjE20p2xtK1vENYCKXVKAjmGvzzAP
t+Bb7mbm4p/Qe2/MNwnIEoeymAujiLuQBJzByTarZp8tguV4fNEFCYXwZiSgXO7MKjJXF+8f4ISa
Bjamzdtiy6v66s0JdUevLw9mywrDXnN7W4z/37aHBDGO02ZPzuiJ0gctKIvSuTI1lIkefRSdkPmd
jpvLoxAhtmzkg0COUUfdYi+F+pSJiBWTJkgEUaF7KscAnLAgOzyR4S0TpF66mV06My1u2RzEjBIo
InfQ9eHNRugXHjKjAZcaj3gbMTparozcQ7BujnuiHtm+iFA3z4CVB/pC95jiYlfvVDxUMO03s6uJ
slDlF6o+9P4QAUJS6GfoSm1LiqKbjw22Qv1/FZX59ACZYLogP13e9Gbm0A3G17eVRf+qg3BaRGRT
RIFaGM1TFS1zcCkJ4QIaj4rVjZdurruTGgHGY5AUc4dpaKq/ic3MapZWt8VYzT6q09HZ1sehNOaF
AMFoDkSgnBCzSnjeSfkYSdMMI/GbAbhoFbGVw2B9hARYe+lcdt1XZVJYj4dq4mjQbViQY1NVVnEg
nFDDhS68evqWG8uecSGitun3VBf5Ef/YlAEl11aIaMgG5J1kptv3B3c1hwuLfpefm6lxSVgGmQ27
h4Ri6XFChY95Bz7bpA+k6enxE5IM5ByxEqj/ErQmtBfqtGWjdyK5dZdz8m5jVxKH3y4UApd4durg
ENR+c2XkuNUHBOGYPtD8iRZJib3qIQ07L6JUZuyIb5PG2Ru9O40YoKW8kKKRVaJJmL1tCCkYG1n0
QRtmz31u4uhbYnlYedmpG2X0RajQfHw3EFWRPKxEfmOwDA+vHC7n4kNQtWqPuhy7vCCC8a+UG3jl
G0ukgyN7cqvd4JzdIt/Mv+XK4smH87Ygo8NQHNfbVi7xjrR+DuEYPsyqKbgF7HVUrYO2ZzWFrIym
2oseLdKHQRpV/XxpkbQo0xnNzj9nx8XfCJbJvejcqkI2qbwnCSXpONqd+clXgxWDbtzABzcbzoEB
YCS+rPUOr6ddprYe4D3QbQrhflRCIbsEwIBqbug2ZKp5NtMfA0DxLtngNJwImvvYRypX1H+h2JRD
mk/OxNJr4MOAgiwCZI9OTre+GPf7cOtooWlraE3AFb1cBEcEGuLjvAQjauhxZyijUgheXQU7IW4J
wO+lsUe8Q+iGXUxMvZaxX2cRMplalkXKhl6hCCNd8rC1ZADizRfCP9QTwr/UMdvysMmFn8k9ZH7I
WVqRTo74ax6K7mBnw5LMo7d+DlgtputlBEqdNnIKHwcPcAof53mSA0FJFqi1+1unyezrEBJAgHwp
o1uosrLo2qDLwtvaQJtfDDE8oCGkKTzdVL7g1tEd9Q+QG0npDSDQQfSXa6rntRpooRSO2UEXZdiw
/iqnua4sG+j46M/ei5EVYrkjc1U7JAP6do0b0VqfS3Dua9wiELnrUb6Yh2AGpZtskY3bQmamR9tS
WLcfa29RdCOjPVwyEZ+nhaNkuD83/352ZtLQjt1nd2EDV1Wi/sjjSTefnaHtP6kR2mhRduQeUXoi
4MpBR0eN+pwbMz0FaqDwiUHkcaugMScDeZdXGEjGpaqY1Kkq6+B+1GN/NXoSDwptA27ICwQXRmaG
L2SMy4BhkPtvwt6cw+Kaw+OkVvuyHvoRphz4+T1aM1skPR0pnmAYQrpc4vlPt8ggcGoB6YP6s6fm
ERdvmSqSW6liqLuJdDx9IHyxrru1L9AsztanIluXT1FGFwcxaBNLp1cf2rDJ/kLubKY0dhifQ8L9
k0XzyLceZfwnkx8BWL7w4LAifMILFN4uiA9Ogj4h8RLqLwinxwehTQj34dibFvNge4hyoyaisdz2
xH6gOo4Z9KCjLdI1WTTjZpa2+mdFsiMNFw4qsi87cNKF1b8YYeM+0VzOben9xmMUcCp2JvLcAKr/
umqy/+pQC/JB6o0Nqm6nlNo87qpPnGj7VjwqyMyudz9WhWSVH8Jw10wpiWMF8QI4PDpuYrgQTn/v
0kQBWcxs4yGxU6c3l7G4NHXRVvS3zLAlPWflMntfvY4udBdVH7ZgljOQE6ORhpPnzorFq0ZlQ60N
3Qbs2NI3UwSB1kbYGJoAZVXtK3O51ECDEQb69uIdXRjc4avfdSOLihT0Y4DOEYCW9lLiPPQTqbH6
eY7QxkX7hUyaMB6114pHm0mDvN71kKgWov9uSgMOeUqhFQHhYRDzWsNd20p6nI6pyOmoAvhkok9v
ecqrfDPlh8kJR44wpbP4Sr30IciQKqVAHHLuw8pU0sWyqvpB9+kww3y0DqZw9CDfdL1N1hrzW0S5
Um92CcniDbSGnC4yfNYVzQ+Ndb8T18/NqAHssUyB/Kc28s324jILa/4NjX7gL9cGbR35AsUka/xk
2alefwK7/Vohp2qIAsSkdLg7eSnAuu/EGKTKwtHEvfC97cXubZrOGhfH6xSF8iEoXI0kbTIXAwNG
WVGiO/6+PvhruXm/AIQCmHfBIFIlpCj0azW29Fa8UXSs+lafL6A9K0/opNMw4oyeuti5Uvp/4jV8
7Fv++x7B8Au66rb8qqAX/TX+9rtO3/u7LxDD3n/TLxis/1+4V7z8f1Xm/8692t6+13/v8+byQ2eU
QwBWzsKcF+z4QupT/+biet4/oghNEeX7HRNo+va/4VfeP7Am+zv+NgxMizjgXzAHJ/gHpX8vQg2E
f37H6f5fYA6/DmSsvIwjDhq4ZTyqzMQMv46jcSj8sHCa4qLNyNrjBpKnxZDzKUfxwj5q2x/n3NEP
//GE/ost6Fd90f6hJC1cEk5oSyw0Ru+0Eg6RdlC5QXnh6xb+opwiiwTQ6BMW9VadQfGOrOa2duwc
VlZT7Bb9AkVy+vur2KfIv+vr56uwHR9tEShWhA3vr2JeZtk3ZnWBM/my7OnFaJO8Yj2Zk9FvX1t7
+wgu4evvP9RCffq3z2XCIm6AhkbRFIDZr4+8pI/janhDfzK8Ec2xN9ys4eqsjyz4cuM9OMsHf9Q0
JMl85X0rd7l2ymGsTwJLg9Cqq2X9qsZldl8nJex/5lUg5gsEeo7/vNDo1zvQIVCL1PJZjC4Kr7Jh
wtbkSW4sWgefRrntstq2u5sipalfOxEdXvBkPATO/1B3JtuNI4t2/SGHF/pmShAAG1ESKWVKqQmW
pEqh7yPQfb0373v28h3Yy/bMg1uTqrqVokgi4jT72I89px/UeF1bDJYi7XY+J3kpOX4o8w1ngUWF
bmX2VUe83fO764tjUxPXpMsze/NOpZvV3fnud0S6JlMdwI1R/nL8rPlbdiWWErnTIGUKfXM8+9io
Of1L65m7U21WBwFSZM/J3o+NrXzmWvlMxeetXKW1dyspriu4ZiTGRL4MLGQdV93onhjOM3eO02g/
lahBfE7NizfMzktqVeKAzkVfUCPrOSX8Rwq3MKJta8rY7dd/bbY8Of022/tMqD86T3uWZt5FZdrh
XDtG7JNv2ws3HXaA0NwA6voPkziSnD4AJ+5/Bqr+6HjNyTYr50uu3inlrMRiAj+is+nN385z7G9v
6rq9JUlu3KbUeqOEMYS+MM+L3akimhGqnTDv6WvSiHfyg6rIBLBu2nB4cFM8sRqjQecx/HfrO0lr
htTTsmNJQC/3q9+l1bOCyMiKaymNp0JN9k9b2S1yeNWXxZl/eOb0KW09SO4O365dHet9yVbPBJ6F
fXXyXTW7TxkjVX4g8QsVplwDw35Y9JI+RaLq/mbQ8h9eyFtpy6Eqp/SLavk4XWDlAUqyG984Oex9
saTrN5MMJR80L2C1tV6CbZk7dbAbw70IprLZ5sjVos6INPI18Vt1y8qiTneI/TYsf+bTjyRMkHMz
A2mEvA/uLn/OwmhiN8tbCmp9496MMnPMg9tKvzkuU5GKqCT0wBw6xky1sXseUWDzOwjdg6cH3TzZ
SMwctlm/QBTWm0vS686TNXtrYe1MK2csxKuzDcPYKtfpi/fx7HIzH8Db75iIHaPEKOXA+ZChq3Cl
6H4r8X9t8EpF8+Hy1VoECygEgZDRAQSz8my9KWgBAkO70bvXSWors9nLitxcw/NyEdHpAuz6KTU8
Gl8wh4NpFEg3hZc5TbTIgp6yrpyxPRn8sK+Q1UiqS/o1RlDXfKnsKw5BxpFlLHaooBCW/UvOyWmN
zI5Sa1s4fRtksrK4pNUVW+4yZX/uqEmz5ueqUvFEy2BiHH4aKRBstUlPySP9JMPJ4PQWDPA71j8F
+JrxYZ5a/9filGb1smw+nl5eGN4r0eL5NwUik2iytrCB0qilItaOIM6Uem4be8LUefmHD7QsmMAz
7PSNNM00RMisqJEjV03/UJdmcykaiP5BWhgksydYXM6L6kTvfJcGpd9Qq9fFPfF0NIfQYnuqPsPz
GI+TQYQCXxY62F6tm1HtYTLo02syGOs3O3Jddh4Gi0Ig0DiO/bCMGanuVznMTCf7W1RU8wyboMlu
9lLPdiQcJJ29xexbFtlklb7p5+lIjahEJJUlQJidHFb1i6z8wERpYaiXkZ6T3MHiqrQjke6ShZ+t
LpozH1oTnzFnXipk5mu7WQvBZ1ZWbKRt2Sx++2gsqCMgtYz51OvZVoA3XYe/mIfA//oh059YKrKn
WFiVve0JWw3f2mQpmn2Uhl4hX+v1P8h6ziNaUE8+BRNz3BFmmpFiLHf6NCCDeaehaCT7JtAQqYFj
ypxLty7WQznDItzrgPU4GK9u/e2alX9tda59OypOqBgdEPJd5rjLZ1Xh9e1WpP1QlFAfkbxcg/i8
J15tfTOeBe4aF1eCLefSq1GMWrPYNDo9K6vMfZ47uKDzeOAj5OMJpYRuT9NYgpkZ0mJR12rgO+Gi
g3XbLkOCgbpjcCnLGSPMO/ZFnDF/cmlmVzFGKci6ZoUYFyDxFDh5srCsx3LoFL8CFNdn9MjuCWGy
7ndt15nVkRy3z4NBgxGxMxbeOPtsHnmp0czMNla5Yn1P2ks/hzx5kyfiLsPDMLVD+izXPNnClnHW
eOAP8sH3ZvpkVBWpBAF3+GTXWmbtkAnerXY7QmtfNoZ8eH4BY5PNe8dFBNONYYCzQznICaD9tK9A
JKEC4ApqeAqk7RrX7z8h0oL4hWHZ6+HmjtsQs23u3aTqxrvjVT0D/Hmg6js81hoK/ZtfGP/yQDuR
RWTG1K+yScVzx4oLgkUqnWdAMaXOOzzztHi26ozKizNqViwQP4w91cO1CsxV4b5xfVCPPE/vB58J
3sC5ZMGT6e8eNTqcU63xY6tchnE/kTu+o0Wqf6iMz0D+qq1uYptvGAbhLS/NjwPrxsNZ85oxOy0d
ZjRu8UTjryTrq1XCe+z1dbn5qK7D2fNIi0bzJE0ZWaVVbafWkm3crhZAkKKig3PBrt62YGDWPkGi
0avxOC5GwrnAstp/FITuB4+Ky0JWa2aPe9N7rCLThlzZj8r97EqZdft1xOfgTa5v2uMk8+Sv8iat
PqucqvF+7HXIZM6gtD4qCz/FTfX1+W+xTmnxUGkUwA4TjhWSqOIAS4pHZ36TucjqPrZZpTBV57/N
1Nf3LM70LV37Ket0cSY9MYSG2XkfPpdiY9XfpGWGvi3kSeuQdHOAsPvRZwSH7bUKIqWkzlNnB13S
56XFydae4+J/QQeE9ErsrrEnWpdd8bBRsP301IhpROrqB0M0OZVzBuyea/KBVSWadlha+7afseeF
1B/NppR/Hbce9uvUJ7+EX5V/UrgWKfkX3Tx3fWK4gYt+/WBllf6PzOr+JEwGeDu/50mdm5ACCdd9
uJ2t/Srs7obuSPKV+CMac8IZYdanG8DSRw6kTYSM+5CY5gclgIKW2P0TJzpWSks57pXyjUOxIjkX
1sjgZi7TmBm8Uz9O2kGlqYsPr3Hcn+R6gGabn9Eki1AA7QlcXxTwoNhpq7z6iWNQu5foeZGlebdB
lpwAYHWw1pFDUPUvPfLqHhHgZOtNjCTeReva23uvag6KHYTJss+WWso9uZh34vjJYwubc9e0SRdY
kq93CwUxNJfBvzCkqCJ9cqcDXw8/ym/LmImkjzH19zItkoPm+r+1vvbJrBbhok/tU5mMdagv2Yl/
Jjmt49B9p0b53pJ/YKKyMWLCkGfPZpgxG6PRr68ckFvYUdo1GSZOTcI+pPVIpMuxeExlenHCTlGs
t2I2pN299YJDQbqN0hGUh1PSIi3kdfHcYeiTrGvFhd9gEvSOXtyyzSybXW+g1O3EnFyEtiXMGs9Q
giqUVwEjJGoGnQGqrnvm4L4UGC9zHeiGVJz9BBwyPZvPRt84r6YxO5/F1mQ0BvsPe5vsZzOrJGtF
WhJ2GMEnwHHP9DmX/WgnrxTu+KaYHEw23w009DI30y7D4NUHbkHys9Ot5mjXTpzVeLUtEb2TKVym
HWdv+5rKLe4zYgF+9sdQDtmTItk7gxELKUKYy907QjGfIt/1L4qkQdwNpRkYhrxsS0GJcckZWMxu
njCL3dQtx6TUupi+eHnxtX+IKe5G3SbPIbJDp6vXbnB40PH/dRozQULOqqmiTRqKt/7GyWUVu2rm
3ddQXn+Xg/u7mD09XCo6XUzCxE6Dva8a6/4YQjDH5FArBdEWx/keCaJ2XZs3qyZzaHjWdd3cG0O3
Kq43QrtApL0ve4YoPDurG3lef+Y9ql6J0T8AjntgVKJ5gIsHk6S4gCytQ3Jo7HhqNYjlElL0iIN9
tOmmhuaU3ioxRUpOK6rsHEHXhiSQlT2LR1U6n6hZxUC3b8JY4zKfmsNoqfSsmaxn4Xll7xjiKSGr
weHc6Ffva+Maj5m7VF04ry4ptUwlQd4NGWgSR79WzMJBhlv0u3O8sUyd0zXWxyYWYF3/Scw8/13n
nKWY8fMecBuTvfC1Mkq2+Xc11VvY+V13Ypb41GoF71AzUdduUO6Jtsurhjt/0Jgi/kOjjwTAgATQ
AQwJm8mVEfukJ6sn1psAjT01pUGblKhK6GojwZc5SVPuNSCyt057IbRivSpw0PvZQzxI+PbfF5nz
Cr0mvU0F0Y26hPuzGW61TzS5BI1JiHctk9+FMZzJVebRWheuDdl+xiFzLGQB5ridP6nhJBeq4cPZ
9GouX11DLz3380uthjwiXRnP/GoCDWAG7CgTm8BR+xZUzb7MBPMY9zXZzWz0J1ATfNW3Eiu1FUSQ
/ZLYpLJydiR1E/9z3ZqTvjIxu4O/PH26fiqvqKLmk3M3nXleJjvLJBdsrUUfyaU4c+HMyYEu4jXZ
iuaO+WnsL9ddrn4u/U/L5rXicglKoHics86jhs/Bd9pTwT9Sez9BpFg4kFfyuPiaFmhDb7+5/Jov
kyuKoCVaeslEp2pYyN64W8y0jvRVqJiAUQkiKZWvTVE9zA2hPwZ3G4z/0mL9l9PAtiXlbVBOc3Jq
Z4+x7L0NHbIFzkftPJnm5BxqjQ0zhOeCj2bSnLMsf5P9In9GxfHBKJUWZltCkj+T84MJIWOHATVe
6tz5VoCHd1OrHV2J6aaZ8dahYcNXbnbMkfghRMPuRPXGOFUNb9cRbCgruU1fL4gJJsbCPKGVvmT2
tIyw/TrPXJ4tBqTM8SjIOzIKu2jm6NxyOaV+HpIDy6w15n42rONeTwd4wRrZ/rTejYZLUXVHoGTE
vkpYXEyDmWH1GppzknN8DufKyO4L12vXf3l+Qkdit4rKJrW/YAg4IfhNkCyRRpWJ7GYztnNG4FOm
bNx9QxxJ/Wdr7H+BMh2nMMe5hfFdbPxT3mXWNGV4Ib72oNin1DmLVhUZqpV7Ut5O7ju7lAaQllIV
hG4OS+eOjjz6lRo8Dkj50OR11Dm2ZS7xttk6c8KTY9aevesV43tI9v2Y5tWJsv9oFmpfb5NGyotb
4mKKKPvXvGvBCKgTtXrVfqRjl+yS3jIi0PQKyBZ+G4CTQgdentjEZNIx6IjH+LXxzUNXBj4bxdSJ
i4nsuG/qoZWLNXLhpwFbrGtO0e1P201ddOcbBKPb/2LWL9w83BoYLk+DEqeCRH1YCEjGVs82IRak
tfdbiMU93wG4MZr5h2HoIewX3po9s6jwQHp1wPqrqF7okz4RbpjvtzHtvbbH+sRHcYjSjAXcnGr3
Zb4jlEkEFocWSmdQpw6A/lbDlptt0e996ZyHzcrZOe81Pk/AIoKl4kkiHXllU8zkxxmX7s3binYL
Ejmk5m5cLIeKNMnM3UJX9clv1vKPLpIikAn5Znyktg+HnrkSOF6M9u41Q+f9mrLZXO0FiiW50tRC
kVj7jPvvZrti2SE4cpYABEfxN/OJf1KzhTqwuuZbljMVvgfXnp1gmHOSllWK+wzbhM286pfGGuMu
z4bloceSgYK/PpJdLY+wef72tQMLnoyIPUyRVbOWzf5eiE3UH81mnEM8rIwt73YjajEnhxYAHeTU
Qf4S9+WsoeKsUW3ZIzkywNocV390dujL3Tgb48MgJ/1BCHHLc9OMhe7b+5GvIeY7ssvs1SIadHNP
H705VVlVxSRnhNy1Q+XugcggZYl2dm+aPROUoHkcpNq4vvTYTp/s1pJrAu50HCfa79ac6nHjCHUa
c+OtM/3uqCsixsiwv5x6u6w2+973jUIijkV/NeeRx7zazAdCVz+MFlLll2l7lHd4ejl649Gy1kPR
6MuVSC2BOj7qTxlglmNe+kbcOSyhhYKC8HJwTVNc1KgSuuYIGc/J7EpiFbwr3pBoktDUtf4gaqpl
GX3cvShcVj4tN3nlrFgcHYDGaWAQm+4n44YFN4Wk4utr6xsuB55kOVWJ0EVktrm9tx1MdpE6Nc4b
1SQX/gPz7PcJayGmNEXhzNwLjd2OaP20JSejs7y4smgkhdTj3Bi4U/5A01WEdVrYL51RbQpYRcHP
NwFG4KA8g/YZpj/UWLvfG3GBGEsOYryrI92F9lxeWla3nmvFeXggMvnCtNWwm1fhE9XPyghZQ4eT
iCK3r9mYja3M5jYy63pUG33Y3VExvpRfdNtWdh00Uqmq5XIg6m1vL8kc6FwR/ym4YpwLlRKt0+ws
lhpXEEvXaCHLpIqEv/HlDzLjjRu7zUp49h+b4eu/BsTpeYzagZllZ3jPge/yiUm6MHG78XHliv3g
8+d/RdtYQtoi2od0ECUDO11+gx/xMeGV5I7UV2mULgvPwizrQzItC+ih/khscjglTCwngc8Q+e+V
6A6vrtuGY0Wvwd02Kx6J5J70pCbES5rmF2G+7QSXWf+HltVPOnJIRi2+Y+CTenphePq2aikO4lau
e6CZ6pK0m3mcJVM/hcNRopkTZL2V6I/FOlBRWO8YDi1Rlp4tsJVDvo4swDmOJ7CXJ27ct5PxUI9y
OySL55GMlXAetqY9DhXp0tq11dOSms7OhLcQI9T5v9f73Ls72H8Vc27PZm5VMZ4oxxDO2t9Y81NU
mWJ4JPS47Att3EKXsPTOllp6MHBhrqxzvKNExUYl9srnVGd76cliMh58LcPCSTMgPQzNzQZ1f1TK
ZoletznA7AB/DRHXnoSLT8fHG6e1vxGigk/Ruw2wFRYVx7JmFnyTf2pjWI5+7WUPaKTevuoy88iO
bfdMZ6YMth5UDxQCt4xEzRr76kL2sjNOgXPpEs321GB+0QEXMaBaxgPa1mwpH/jt+A9S1PZdAvQ4
MRbPw7vmsUA+vAvGbFRhQgL1qWjFdBSVKB815KuaB7zMXpEBmsjAaQi2jHzqMKgHRlLqMzpjyyoR
jD7ZeI95Nl8GR8fUnrODC8/pSIZzAUSVZ4cGotmbx3mjCOmvVVnQbXpHztBx3Csj5jQq1oqv03Zl
gnHpx2PN92i/GPeoNrGvYoAa1btR1vDqEDx4XJWmDqXq46Fp8CAs+7poM+/ozN56M0CCGi9w1Lqv
3miybVc6OmvQZmOMJZBUv4j417UPFIRx+lgpCFQxh5DugMZPPk6j/xEIgBXBymldP2sowicHnGN6
tN1UN97hfu03mLXIn136DweL9VPZPs8s7e4y+TZx+0Q6YaWWt6kgjiGXB0SQMcB2dNJdU7BOYdpV
6NlE5evR5iC8mi2S5FJV2lPWcgyOGDyAvAzVPS6NnhEDQRuPuuyXkeZNlPjS/buSDuJZ3C57RM3m
sddS4xVwrnVy6T9EqjCZ3ZjJ2l6T0dsIGOc67Ctj2S3T1HKE4ywQANoZjqXHB9PuCECYZrG+NJ3R
8bbZ9GtrLxLLX/AAztvEjOsJGhRVPFncLKJ61Z7wOrdWWcgDGamZKNiMpbXoqKTM0rTPi6jaN/Ba
rJugJrMj1A8c0lVmsn4zpaHUaUkhMRMxWoSKKs5wwQxs7MwqCWMSdda+JXQOLhhK/mmtDONGnMe+
3RWjK/qOfTKKsT+tduXcI2aOOri56ceV51vXiafaa8vPDfIaqO6B42pHehX7o6KeemML9APkbfnH
8QyaavM4eRUdsPvLUg+r/rGBHEUrzhseK/yJuKwQ7PqQ07C96eA4dvrUMaJRb0P9vTo53tvkebw/
uJ56m8K2KUbzwB3bQ6Fuc+ukzFQ86IQCT4VuTQ9lYSZvyVKpgHuTtqeLTK6TDaDpVSq3janoFAHz
2Hx+kGSCtJ4zvqZFSR5zdTeCN2FNfyT9ZAX60rZeIMTKKnmTE46EDuugMZEgp7vKp960Oone2aot
zoUq5zdNagslWtTAJBi4Kv8owH6sv3KaRnvzNE+eF6aupqg2u3Ld9Zsh9DMFgGlXUJI4r/5A5/Tu
pznNmTcisWJYlN0LecjtUPkqQQmyrSgdTLeInDtmZ4XW8mF2hoO7iOBWcs/qjae+1L6w3tyJVklr
RoyIGFAnFcd/7Z5N5GttMP/0fZX9nsWAMYD3YuxGUegD6XB3OqWcaWTSCi2U3SL/esCRtVuJ4siA
UL29DqVxx93ftXWDZfnZ0mK/7V8mjcLmHfg1rtljMd3vU/6tU9iWSUH1dGteYaV/+MPn5pvdRc79
wcsSZdPhY+pIUqzguzFA2aaOkyVUAAghk2O83X3e2EMPRdkrTrObOLu0Sh7WAvfZSW3uvOrMD7yz
K8MmcZRdB6Nf6TKubeRs7Oioll0g5+7mtBZx+ubZFg0eRkJ6TWaPaddGatn4mlSLeZiUcVsW/K9+
oKokAFJkgGl2zlj8qX2/AanIoyK3zZ3NkhEUheRAPolNiOwsGFuJyFry9/mf3yFzYyUfDTbSLaHH
eeZz9xA9l3N6aqFZZu6Lyy0wLLLlSQPLQ1C1CSBrTPupJMU3d485SIgpcTceNuOP3zTPGzcJSHJZ
cWUsPBgmdSSjfYEq5FFKhonhZZBWmHoaVs19TmfvrFdq2idGx7B4RZLbeyL7g0IJ17Yiaual7g9F
DELzlmfdyLCn13rVLl29fFcpicSOb1JEEmdHoDWuO7WFPVNJey9vslPFoyncUMlYw+HGK5kuO+e2
pQfc3BlCqjJ3jyWcXVI/6xeuVFgYNJr3ZkKvpkb2Szf1gFrNlIVMze/NRnovxaVsimttor4AF+UV
wY/e5RzogzTVoKa3lMjqenzj9TmQMjvrg/lm+lmXBZbVu+eBr5CYE1/CMwX3qViW/OLNw/zGB8G/
T1sxNTVOvEM3mAZ7SvyEY30AXAHZvoWPYuWlfJRX84n7qz4gO6+4Psi0vrHrDNekKF/q2qPFwQbN
F1JBR1OINEVD/0FXyaeg9xre9YkdFveHspT5c//+ChT9SlYSEIlOZSd87lMb57DnrMgGeUkwxhaE
xdmZj4M1c7EjfehYT261Qr2EYZy9WKXmgzFPlFPnGA58eZ1GerLpAx5RXkMbnbQfxffp7r/IWmNW
TKn8kHUcpP4YRjNFid3L7v1/n0Qx/p2US/6F8Biaoo3yifem+fdo0P9E+SnK3h9aQmwHOKHZtbIq
eZv1nsuTxnVi2S9eo7k7XZ94xXOl0KB7EgAyqKWf/GlUa7Co1VgiIL9fAd20bHu+NTjjY0AAQ5M7
CcywChknWIpwgvagc59vcvr92dI/mBDn/jSrha6kzIl0SJoMetjx2zf+H2Jr/2eZtKf/32aG7gio
/3Uw7SOvvz6/5r//tjB0/1f+c5LRZJMdqwPzm4zCfe/0vw+hGjbLi7TffQDWpNa8e0DpPzcZhc5e
+x2X6AOTIMFkEz77H3PthvFfyVHpYPE0m7+tGf9Xe+3grf4tJ2U7rgvBGNHaBRWqGeQs//392ZOx
hHtBPFlvHVsdVtpYsnlhd5mi0WXZtkLE2cAG26VIRifC2WrPMOuH16UBnzkm9M9AyGN19LgtpNvm
9ggqdTjnFDKhrXaLCnJNv62u98bkwpmv8SUeu3xG2YRvQIaeE71HQaEWtKybLJ0OoOF2ZFfsb4u8
7p6r46uLCBcptfzWtNkNBs5h4urxRKN87/aUg+icN9+mpqrjCljsMDgKv4lH6LHgj39AA+JIiYvK
Tc1svTOCsBMbiaXvmoS97wbeBI9GCoOVphO7t7p3mAZfys7OeIRXfqUaUqrHtdorwShTej54VjKd
+Y8+q0KP/LW5Ei95RAorAjPP1NldCYtxnyybPt5Yacx/GIRYASBQ5kaWoXEaW+2iHVttGymRU5J6
yJVuf/bTPPJV7DHtrVkvTa+LI1HgOYY2g0U1U85o6qaKMjDRuQt89w50cxFw1oaONwHi2ZymnTAQ
13lEf9eenK+dsXZPPZX/nQaG75GgknMf4VAhTjIZtzH5BSkPahRsqA7FDfNGtFlCB3t83nzZHYH5
LkeWMccnSmXo0mw40QqwKU4uZR/QbU+PhBnVvmce4ZUm6Z2+PDXyeyCKH835qL8ztWudVyczPyqO
a3FdDPWBDSDID1IRJUOfhHmaG4S6O9l0ewn7H7yDZew1135QErM1K+uNEkwyRKWOBLTT5nk9dL7W
QYiANI5t42uw1uEkv855jV0i2/G04i5cubCKg9sN+X6BCxh2WVeevRXlSZO2FaeV4jUky43wNlbu
d+st7btX1PUBiEcdbN1C+Gcxi9dicrm83wuUpcNMZ8rY4ynj1Hf22Sk4mhAXyX9PDZsange61LoX
Dzvo8PiWpQDQqVsPM5Xhs0OynIN6igC4g1qpxwkd8891nqd4tYVGn3EbWvY6wXOavadNgVlIFzv6
vuPnJ+mDOcjtaBCH533tled2XG2fe8G2S6yJ65KYzO9sEl/66scu11uieOMsfvuV3uyJcS1xolr/
s4Va9UtYmfXCG2fjneKW+IrlcrX0Fgza2HLVcOX4TcZQnDSIPbeh3ATSJNZfbSFINTa3Yo35SC0j
Cz5vU0YLQF+CMalB/YuNBrBvDpGdIhkvdqvTrWLKot7B+HB/YCL1MWdD6+wW6zWtMZWMpsmvQLHj
aRGIzZkfD3V7GIVdPy6Dc+pkjWxkaQeOwM2Lu3Ed5G3w6NoO/bHmszWI5eT9cJgdzsVD091fMC7R
hi8uW5verIna0x1KowpriDMSiW3gm+WLTpMQSEeuP3qD/k7OyflNDqKIuAOpgzHg+Lv1Z0lUNTKa
Vn/kKmwGhdi+zUFMX/NUYUf7r23bxt2qg25yrL2XpE/Ztv2q/TFOxvJaq/WT/v37Orm/EkICYyPq
yJNQXcjZhKMzhkRXiXEMPzQB0nOr2e96NX3TLeZOjpKPE5p+JUb/5DFMBZDPdXbtVrlcu5fsb+J0
Nz9zH0eyOGd2P98oTEXbqGF4s7E6csCsl/wIwvpdTLP7bFhiDfO8f4PKGzg5tp85EiTqsmfowiez
c0WEbIEq33SRZejgQex4GicCT2YXCVJvYb/e68dApqmvWi+ONMb4PjCl3aXJ/HUhSvXTWZxXSXK+
YPxzNnNWPFdeP3QgLjcNxTZpMeTbEK5xN/QiVCI7BEYNvoeJn3BTXujV/1hm2UU0GqnrO9nFW/E3
EnSR0+rgMdWW8einFP874WFLdf52GCr7AWV+28mt+qZQ+DffRGzjxWIqZhe/6E95gdoF54FMq519
pxLfv09fYY0dHI37RmYt9z2si9n2sBNmnilY0X+T5D+u8ddsnl9ZyDkv951YdzKMdyX4PAFkJCzh
jgfOwwYNWuM6G2ao+fNzRVT5B2wH57BSOlEmOfa3g3gscp6ehVPeZWMdUgcWWeAQknJzXyMNLfVQ
Wpg+lp1PRAa5iRubey5QR4Ih235pNWrBUHR4kyRXeWjJEXLyoILV3D7UqE9gU73qr1eN1Y3cKy/h
wL/LNaDBdSwk1CSj7r89mDIo8oT6EhKS/2zjBNuBnzS+z9XFgJ08l5LbnBXn2e0lLUHX4Q2+bZIR
V0v6M4qbT6Zj3ZZ7BCEn79pXc/WFNZ6/dD1/3Q9ag5LgkZydD2pti6h3navKkjYUinhaKpG9FBeJ
XbZhORgVO6H+2E9hPRVBDiv4oZYUqSzWikAYWgRs7b6J+GXbj4XXx8j0xLmbfiNI0aOcrYMb6nJZ
PnutdnIsFwxhbRhWvqPHvsPhhkWxnEbpu2I/5eO0vNb4hf4pb9OyD43agXi5cxYluuelyFnNLbew
BrEQzLNeR0VjqhB99EB9iqN5+2mrLOyHdG/47Z4nS4C2+QdoE77ppKXBWlpvS6HkkRfmWRsh9/UK
k4y55szuYWmXYaLSx8Qq93c/ju9tngABICEtsHJEvWr96qb1wSHTtsdQu3bFSry0c551nYtfq/Fk
lUnKmuHU8zP2WHlJWf9QTtID1ndopOvNsudXqIGU2fyFsMS87Puq+iwcirUqYbzXaoGQ9UtYLEO+
U43xOqBv8yqRD9ltbRWxFPC1ssv05GAxxQTO39u25ptz9HFI7IaJbXOud2vr/Mr79ZJViTz4/R1p
A6I1qAQXx4QWYsjwKaOtzAkj/+IGJ/Y6oerl5qHOtYnIip2s+9JKoXqIlIupN5eoNQPBSxR43JDm
j4l7u9EodAT7sW2OLUzR/gHIEXimoQJ4Y4vi94y2cp4mX75Mrv3hZn0f9Y0nHtZJ/vQ1Bl/PH0Xj
LSnqeTpyDHM+ilF3Q58dWbqUwzzGbeZH+tDGo0vRmdEqy1neGLNgGnEmYTukpOVyIie+cN5tkkss
CazFK4uWRsCFLuEt0Ho72wH6Ndt9/qX6JD+tdc+ct+OOrHOUw/QJoHYv8Qw43Mgy5MHWNWvoZAZx
XPC1RufvkHDnQMiNgd6phftxKFN+H5itAiCfMS8l9TuqkaK/6lxOl/qee+FpY1ndNpxbucBFudPt
4TzlKwCYoCRZ2VODLEnhRfOS1WtkpOo9XfNVhSIT5rAHnSPqi8eGwETYFPz60c1X7aoVutCCGtLG
ENXallfPIl1N/WM0ab71dFrGew1yrdvfBIgLLfhv3J3HkqxKl6Vfpazm/IYDjsOgBh0QWqUWZ4Jl
nshEa83T9xe3zLqrBj2oaU/vuRmCAPfte6/1LbPL0+giwNrFNgvsrH6qIoQj7JkRQ5+Dm6mx2xIW
NN7KLlSD5ttGlrjWSneL6V1v7PB3EsCHEGGC9gf6Hg0JrdrQyOKD2QdEhDS9gae8DWxKQk3p9pFs
kKj+rjqnH30yS0yxW2Ia+B4yySV+rShuD5UNTCvVWM/uzT10riCjWg8Ss3VoggxKCoOU/tiCrJdr
XLtj8MfmDY6x7kzYcrNxGJoLos60PaKhjF7auGp9q+jidWuNRX+cGQdMhz7OxAowtNPsMOrLch/m
bs43Rl/Cto+yH/ceb/Hl4O6pkaPfkfwY19HsnQQCipYaGfjmRdrzwMnEoKW9ByGSv7jgML9dtPo6
u5+Ab1QtdtKvzblOI1CYc1v09J+WjhezlsV4SNDlR3ui47nLRsQV7F1R0f5Bw2sz4iKrgfTACUEY
eQNxZXzc00LUoUAuy3pUEEjgm8K1cDSPKP6qXTg1k/YEZ3QZvXyqnfYJr0TtvgvVsmCbao71jZ4R
n7nlGUNFuLIJiMkY95e4NRK2to7eTxhrsCOYq2+LsiwKSoAutIkmy6EdQI2KsnUoAP4hk01tqmBW
juZmDt3I7hNBw2VjmuQpNYOFfS9wwzerK8RX57D8ohUKmlcnzubcZ2vIx13QBE96J3Q8tLOKp/Mo
l3ZHvNIibo45OO1Wn2Z9CD2I5BxZUKb38xGGWnnROjZBUDGaPR7KLsDfPZGeyLS0cYY3YmX0yk9o
iRUPOmJPNtt85nhsAqlYZV3VKs/SkCvMaN3W/RB8lHj7n2I9ReSb5WDz73sOJNqc0+yAc3RAD2kX
Cc76BEFta96Pd4bR753F1B9UracPhs5MgyQRftc7E0CtkCTWny5sqAd3sqzPIIpeOTdxfwrktCst
IjbVM3j4vF64+cdIXPxVxEMfeToRaZRYDP19EJAQ36J50r/cDKeBj6MBVUSlOndXU4u/c+LD/9rU
k2oPFWnhOk3ne3MYHDOUm7beuMGEddmuRYBJHrmBexhcp8h8gD7piz2FXx1oh3Ncus2mDhiy9Y51
WYyhX2f8AFinz0aiRsCbyWMbWh4Gkyo55AoLA2dZkV2Rp//OddL6KixTdzNXEYIefGR3w+y0GmAX
Im2BqPGlMcn1/mnR/I9Mlv9/dqskXaT/d7PK+ylgrWX/9r9+m/jvV/FvTz9V/53FmOv4h7ib97f/
+Pf7K/xn78pQ/7JI3dJdi0xSmNkuXa3xp+3+49+F9S+LqDWaU44wyZMz/2/vSoh/6TrBTyQ7kKpt
MRX6P60r41/k8pES4UpLgpDVHft/Yqmk5/XfXZUKXSeWEtyN2F9s6Uj7Hnv3X1qrPejLumuybVzm
eQjbZJStqe26qmjXPNsEkTU6y7tZbXVsbn8sdgEkUnZ3rRyXUaAaJm7CKuFoqqlig8/afUut+Nus
yybwl2rAko0ZhHm8Qk4RAA7x4kaXP4q5JP4EYfv/vOJUw87Q+ux7Tg2BKL6LAK4pp3yPJopZOlJF
hRm9mt5CWXWnWprpE45zebLFDKHNKSv+OkEDuNRNciVoxn7leZ/f8Fwpr+vbmzULXrGFcrNvZaJ2
VTeY55GGihcL/hbaR8HMKCvOWdH6WLE7dDJ5eo1lf0voH1wUjEsfnY6xT9iqd2bW3vIw0N5j4hyv
ZZcrL4GS+a5NYH6RixTbPmLgns+xuvSsdr+xFn8PSHr397/UgHRcGCvLF60fbwB85yPHsOwUOnzk
ceTNJzbmX7gCageJSu2QZH2rkAu4KDO9Ns6ymN4/XyPCQ76ryCR5/+dTOvOYXln21AX93m2M+asU
AgKKTOHHLeLfkjQsFIiu8Elikb8W5NR3NtyGoZMxdldaOfpOtlF6lZBM9+SiThRevMKk5C+/6lTj
NeNL6Brr+wp3gthms5W+mjqXOckjfYOfYtzEcBwu4f2DdwafF8oUIAtKuuto2YWxKrnjLott8E00
Pj4qHf3Y962esl9nqSTnhN7c3US7LgR/sBIQt5jjRMYt73nNkY0NuwzlK176+4+HWQq9RanS7f3i
JpFj78go0swVeR3yN1HZd11kvKM53pgcfzctPncDqjSbR/JN8JjauRZfuZi5wGadfy94SkA+8aaq
Cu1fx5mbXwSQ8R75ktplc6R2lEM3Yk7siyXT+TJrjfXHKA2uIjyZtJPwLGd9xCk3sqeb7Zse6A8i
C2ATYw0w9oqaIlz1Y50hKOwoUyN8jVpcp0fRBfFWDaMbMYITIDFS5qNsG/pVYtpcV2x8pxzp65pA
jxJSlzmWG6Fszdd4bC91jo5Gr6bgaEvdZLaFfIEZbPMZE/HnYcaM93RtontGyODTn5pQprUqvC15
I3eFQhPkS8AfO9U75s3US4ve4FxWBqE0XbnOg0bChVjacxdWd8ui0/1gNCTJbnBDDouTi7CxYetU
jtNeR254p1Sg+dxJMEVbTLlVVmo/1vpovle9Mz7hqi45INCLW5FuGMH140FYFhvvTSbFLtTn8WkO
QVxy1/fvTYTqBjATpSAKkQELiR5eWsA7B7WM+obaaGRoSvjuCvtIvS6N0bgQehY8uRRF3Fqd+9Dr
cerXCTx4W6+Nczq7C8PYCe0XfC4fHApc6Rhd8cyyEXkNHisvhISJ20NHdhkQtbSNzSWBqpKQTmn3
5lXHXPisl0G0qZ1e99A3hgdILFmyghhmn0ciDb9z3naDDETu+7z8SzegfRIslfdotUky1pSYoGns
2LFJ0RcGGEDr9kUU/LZrOE7NmqIWAT0iTD5h0WyQIgN4ZCDiG7Fh7UmlDwDw5eNh0Ky3snYZ9PVC
XJj4xa/pHalHYqf13dJwQnJgMOvSbJ2+Sl536SFvDbtau6Fj7kUlXlvdjt85ccj3HiyRuUhrtYBo
e1HwXta21pHEaCIkXUQ+7/DZ0iEYi6g7WMBb36ShcdDj3LQLurJ76O2o3zW5w8E2yOlTQV/qvDGh
dYxpRjvbjaLqTBcoakE1EBun9xanQEZ6NFq0ZcPoN469ijr1Rsz1z39SZ7RpZwIwxYazxM99G7s7
eg6z7jk8+yisNAhtzPxasF+N/Q7czNiLDsEiMZkMqKdIrdteby5c/3v932YuUpnkSqxdsXHAqL+C
t1roYwh5QP8ePtwDU7wo4ETbSGv6nEwVHxF43/2vxNm2IAnRC2A/nFIjwwRc4yhvaHHo9FKB2Kjw
ayHPZyUbmrYxgC9fX7SPFIE45LeGk5ZnkWB6WJwlPy8AynyjMYx9X0xwKOMOchASQHoQzILX9LiI
z+0jwporHu+gG/5isTwT1YV6v+P7OpqkezkhJm6zYa/bs7urOAF0PKKyPGZ5bq6bfm7OaY1kbCVi
MEecnUxxjCYsArMR5YytGpQM5FDVTxEjgR1FCccXKn9vdgMGxfpgvzf40tYaluO/CGMdaoDqpR0K
THVllb+2tBHfdNN1jvMU6vdHwrwo2vsswtZsHDpBBiTzIft+4BnRL8VxO+/kosn9JAjWC+Zy2ZlS
DWvIljhkEU/4gGzV2gBieIHbH66cqK23OR9kjRCGtRULhm8RFLRvBnVo0YcdbKhsV4PWDxxBuF3V
fadiv0vo9lsIGEIsKIyGLyEOvGOMWvHWj4IDEa2VO4zlJcgz1mcBUaEyjfwnZCJ0xqpL62+uuIsT
q9wANSofCLh9zukEuKvSDtQmT4Pxx2w4vK4cgDqtx4Lf7twgBwWFlPeRploSrLhTFUxtBFVhO9RX
t0r1W+LY6thaTvRm2NOnNrfWUZ/Jj2ASgVXNlXH+mBFhf5pDFjUsCahocKhwO8blk6kbxIs2QhYI
seLg2pX1I7wksTWq6Axkv36MVYl1JdC425vO2Elef0Oq00OvoUXAYTM8FyN5CWmijdsgyq9ETr+l
s5oeND0A/tkNBArW4eBFLq1ENlxrMfMzz+pMjhQ3McAthDFN6+VVlV9VUz8Qe47VJjdeooR0snz5
poIllxnY/qZ05R83ENymAPKZnOtkZTUx2YAZlgqiDp7NWIlN07hYsuWkHwiokivKNM3T3a59C8ZI
cQ7sirUYTYEr1YpXBXzD72WYyj9pMuJ3DZy4uWILmPaQxaxrW6CzRp3vPsVEK24xICCpdKPll7io
QzPqw7OQbXCtjVi7yMIZ1lZthBtQzbOPpA1Rz+iYW2iz5Vre5yJMO5s1SZjmOhrRySfk3WyqEYKo
GTvFGu3JXGPOnSRH2/bVZnM758lUV5hRGT9aRg/ErSg1Y+SpMaTnAKNgslnoMNxy+y+Np2yDsB50
rmqjdevaaFOCvt1i1bon2DA3M8up2zgDmYx4FXL0OtMhciUdg55H+mDK7kxym+lBDrDXLWSXA+36
HCxvfkY4nd6lRbSnh7a4gIBnyEIX/ZXG03vSGON6oQ28Rlyn7e28q7YSECoaeyQUDidenK7YyvMB
6LitjY8QKZnuuHG8YnOYPOKNUmT+LHFhKZcdPZt5syBV8QZAGB5wZx40ju/HoWYyWVtjv8NL6jDt
SWIs47V+m1G3bYkpRGiL/wBwtAxQIPbLUaLqfpgoCsC41X8Ri5NpEuNsdE38j9iJHhfqlS0jD+uE
I5dqeHAulYyuGh1xIL0RR+a20J9nXVw7GxlkQXi6V/azs2VjuPsRlDGsB9gQsBgW6zNjd/sLdsLd
FxWkPEZzi9gXoKnERg/minWcXJ5zlwZomoWUDoCsoR+PLtyGvbIy84EnFq3+YsmzUzUmYi7RxR+6
atMTwEfyS4agQyU0ywnEglZ/xdWi+Uhmoh38/fKB2YPwRDkk55xQYKzH+QKEGMSlX8XtQigcAY1P
0mqKx9zVtE9hRg3uJ2kH29FkmLxmV1GpZxm4y4ew1p5Q1eLxR3QafMsyxQdaTe2bDHS6oDY8v70W
t9YrSE15jV0Io0Eia2ZoKsmYBWcdMP/KcR5Gt9J3tMKzkd2oA5cVuQWISTvAh9kWSMEWxinfTPfV
jY1i2TNzGRBqE075YA/Gsu1K7rxIOP02q0f1NhKau5YRw6GVPpQCnVaW78lnTB5isJX5yhhaMMUg
qpNzlMqz0JoIEWy7HHD8RhHHHQXwLTEin/yb7EkTnS86CisbKdkqqhgzQmPx87Ydjs5UxGsQtffg
T0CA4RAHqzmUH1N7x3Vp4hWxpYNFbLg1/CekdLR0QrKZV9AouxNabNKjNE4n+VK161o5XziWUaI1
Q78Lm2g4WaGenQgexqmUo78VyEOngWo81CjWgapFt6GzSGXOhyeF+9NJ4RPyWd/ozJMbOqaHsLfH
u3ALSXVUa5t7NCoKXnmekjY+W4yuvwGlpZcsmq1fgVPqcQzD+ET+eez3haIoIxVgPUEv3FH+QF6f
/8zkzzGHHcLzxPPqL0kPLAAh3UEJGR6KGmNqaiIHiPv6NKFOZnZPS7YJLSZTRNpeqqZPd7MaxBvI
6WZlq9lmUEvchDS605DON9bOdIW91tnlygKEG6XM6fJNprlvQZOj9p2f807m0AkBvCTx/FKUmIEa
VALFML5OOXaRlqH+J4DY5VjiWnwAZVC8wm4MVkjd3pZ++AzypXgAQB7d+7aBZ/AonJFUsJv3t7iC
Yp7m4nvKmb9MPX56uGaUW8hUcLAl2SYxl+ZV18r8lPDd9iX17oas7mdaDHsV9SnDlDH9yOLEG0Bd
XOkgmD49828ast/FvZaKNfOFpMKWll3qp1S2hyRHnjHJ9I+GTJAGqHwORu13KrgHl/IKIQ98dTls
iKx5yCU+rgLIDAEEtnawOyfYLLbpZ6ao/IVUEK8tAhrnQnsXw8gCoy2nsXeSFbB3ICtA7dZumxpn
M6mGdb1Y5SG9D8xoosqDljo0LKwq2zphcqEsFatEt6BM3xMo9Uif1+gmK2JnsxgASH8y5VD+nUra
5lhBdHS+EDB8l03OR78wvWihco7OMrh/wPoir3VkuB6y8FDrBqd91/wLJaU6jMxWDKlvnKw8pzKX
V7cuhm1CLezRBvqdiaRAV4Oyt9OSmQHTYmwCMDn8NMUxsV0c9sPz0lgdbjXjHMfukeTL31H2fxFb
boo6PYCEG1aCmiLupHuiLX2MQfCd6eRcoAbgvBc+BuljAm/Is3SCFKfWKTe0396KTDsia3xlrDCe
rWrWnirmtkwzy187Jcu1MW5SW/Yhemk/BXcJPCO99D3UlKjHnzy30YBQXbzXuvseU996nVHvBqJw
qpRtzukxHJROi2WpX7VZSvk+avbzwCYJAIi9NNQ+UwduRuOmyF+m8YMoSz/XBLMojoWhDYdSS5Ao
aX25DSx1LTXsQwRS0P1P8t7POkjtDjMpr3bijiP98ssNjq82mSv2AJ2E9OkNU03+aBIxsdXc4kDP
uaIBgP9NhNuciKp1Hls+2/ab1rmnimnMwdD7H/pzBVyS+TMrrBbFeGu+GFrwnpvawiBU/2QeyXI1
th+COVgpAUFb+TuZ4d/jHP4mlnMa6JqHZs9p3P0NM7F3KupuA5U+ap0u8yYrelr67iuC3nAku567
DSDixoZ7AdGj+ajurjclRHrtdNOkVtSDE0jaZC01ExoH5gQKTcZfJDQbZDPU7o4dDxx9m89bC8GF
azr443q6+Jhchio/TK25bUoLODgJMYZm7+pwuaHPntB1Zi3+2uWYBPUnF/O5K6Id6M1L4UTTOsrw
SpgZ22q/j7G/enmk0RFIm2yHxY/JZFHa14J074xz2t3Z9Yx+kLlAPWz0mIn3ouvVpiSjI1QAlKjN
Q9uEk2tzbMrUQ5cF29LND85g75sY1RunCmwSeUTOZHOYovgtQ4JAZBE+kD78IpudTUQ3qfrGLc2m
4FXdITtIUDfBaIDmGFS1o45/1BbtzPOw5VWe7CW5GsROr3G6Xghs2XcT8ujZyd6TECYqBoc4ICZI
p5CGVuKXyfJaLaBf54jJEQwj029RpefsW6s4nd8Quxz0LLhaTDcCCDvbjFBuz03dPVq6wGMwtLPt
KnwxC5cgNbv/tIP2yHkYjA5yJc/Gd72rWMq2k4Esi+ENd28U0RIuK1hlC4Kar6YxOIMDKfE6FBAQ
slKjemqr4ZUmodjiLROovYio6hwgLynyqWyNjrt9W7QC/UgflTQw3ELj8OMkKJ0Vq2LEQPdMzpKz
7wG0bYa4R5ZU1Mo36CJPUIOJe3ANKQ4MzdyfzBicfQBnkslsO3135Z1DFeflwXLb4UylWtwQF2Tv
ixs2+xa9zaFTdIbpEUw4GZopRxfVRNFfABnikxabtYN1YDwYttO+Nm3Sr5JmwfXSJTrH8i44ZCqd
D2FpYRhr//lI5RuVCawSPEW+qDnutRSq/lx2P4vQsiOPrdwMquACk02wIeZ4enB6VdzXifap1aJ7
06izOcpFotkgVxrWQjXLNV2q4DwblrU2MhepUc1J2aqE+5H2vY0q1CZAfYjqNzVExQsJR+lXyLx0
iwCyQ+TIrmSOnXHQm1F7HGKyGLiskPQM0Yt4ZTJG/UyaCHxFNznpqjGYq7WDkW1ci2OYjnJwmzVq
OHFap+EALYQTZf1ZuDVdh4pZ2SpmIuLLWAbPijm87yJiI2xxqnetRMc0REru6iS3Hp15+UHQGZz5
SsEeqio68TKn0tCxP64E8WT7Ih67AztKe2SufxfS9Ea6Uo0pPuxkHM4cOgrsvEW0mS1aBKNm0CYx
w/Qpcuf5HnPLAF7V2a3vO/UUyfbDlNJgLtZrZ+AEpl/ElPEBhfGhKoxHsA13e+tc+jbjc6+u6Wg0
fKCvIHZmrFOtvkEzl69odU1bypj+c6FvcLRLh1wkXOo7qwZr3ncOhasSzLlDLXuta6JqEOoXvIUd
nSKAjaee/e/U2hpiA1eZhzCdQeMmdG5gKe4dMor3KdgRT7qWdo305M9oNVSrdvy8mBxb0NFcO6w9
p0qvGGQ4+FmszngaEPfTay7KCDspgljYaQvNL12iejHGcCXJTttnuRv7Vbqkp4bQbpa5LtupvAYy
bEkkmyCXhj0vW/5d0qE/BmU5c2LotXUf3n/YBpPFIWxwc2iIOe935jpEqHke22rxXGt8DnOS4PoE
MlFRT6gk5xxIosoTP4Y4vg7bOfP7EOy06wB+i8mB9eHkhgjJMvE1Cc6InQGDJ7yvKkZnV2cUBREf
nEa1wCayLrgYm6Dou23sYmRwTLabcJLyms3DS1/N81OHTBiaFbKKci4GquUy8VQWPBK94Gzk3KRI
BtIFfA8ZAPh/83USj5xCy5mS/N5cTei2eRUBEt5CwNsTd253KzJhrJjsI2JImJkwsMHCbcCgUVn/
HPTV8AxJLl3fPYHIe8fiPXWRFtg24Lc+4degZU3ggAIT3qgo8wfTqLf0Whib2Jq8iJoOUxPg3NZS
zT4HkwRjVc7nsoVfOKW2CWHOzE+Gk/6xmhFw1oydB+Nfva10XEwBZ65cZqT0MDc88PwaD4MY++uQ
FsozKqBnEeZmksYiVEhh/9nb+BtG/EOnoLCKXZzCZYvn6Xsg34xIogyvdGws4bHDr3rp8LjcwqS1
8MvlizjMw1hs8Xo3MFCaGtAS9i8K1A09rjWBUt3GsHpBvQ2hjYw24Yu8czZaSAwIrpvSI2lF3050
IY40LfW1iKx4k8j0Z4hz8wiNetqbU0VmJHKZb30qnHUjzcmPwtbyCokXprHpz1Z65GycpZ4OQ1Ug
CBoXBwSZU2+masF7q9Ws61HvnOnBqNfBtLJzGFTQVKKWFBxmQV5Ir530Q9gfedO+pGPSrd2OoPbC
xiJUJk5zmGfTTXh8UL0nMvti2JiRAKWP54H/2zOBgiEiUgYmXl2+xEsFUSHLSAKx5SnK4YeyP+PY
QgiX3kEH0+qfTDJLaS1f8u7odxswWexP9qPhmOCGiIphjF8hL3oe0gz1VC6RzCs3BteRCyRVaJse
VWoxiTJN+1UMTM2I1lh2Gkryvzq8tUstF7IFeiaZJCMpdzXBm8cpPWnnuVpqzNsZxzB6Kg9LDLlR
EGBC5xdwTCIKc0/eifkhlnt7tc3yN0cOOX1XK3uzOfngxKP/zMd0H+aYKddkDhliA6aFizsMr0M9
3GI8W5e8pZahr2+Pb9WgTZcKoCu5L+2NYMX7FJcXgaSi3alkeoyEZrA+Fh7xBzhLAcudaD6sLHYf
TM1ChAmVvofEwSpDaW6m+ns9hoY/1fbwCd5qrL2qHCV6R9gI3BAJdgmj57OFkfM7URTRb4Vb4js5
wr1WVN0Bavj0lsC88xMKwj9TlGjvWMC7XeGE3aG3HcAAEDseBTg0plaWZV8gof2OBYhCBFKW+sxB
BZ2VO2CKqoR+EGkfQlWDP7IyAGj6MQJWv2EKeQZkV74POleP4dwvOfTDvpnngOMmA04sX5RiHcxE
ACpMdRZEXTeY8jajmSlhqQuTb9xt42NtFgSpzTPtLw1bY23MTJRNvfXvPqiHtBmDfRhH+AbyuOl/
wwiymJ/Pg+2Tk0N5pZDB4ZXVCK1d6GhE3DqGw9Rdqj4jo09wsG5m/oM3D1wieKqJr+ctf431eZdG
Xf0QSde4Dq4V7IWin0oWjrk39cb6qA2iSnjyuLKLiWG+vn9flxDB90X0xKQGDEXRgt0/W5lBsZsc
WLeo9itmGkbOMXmWC5K0ocm+ESclPjMhgEAqyr0qG26gXyffzTM+fjqU5NB2qjqUI+q5xOrDXahy
88qi6j4Uks+iK2ADntE05fcsK7O74U6rK+2Rt+mOhmxYy/FwOW8CrIZfMrQmVsJcVLe9X5WC7/qA
dXiafbyGNu1vBETrLpuXB2t0mMmZ3zXhJJC+sBv22zm9K0/Jl7J29PpMkvDqKvIX4CywFpmV62b2
beiIOsBBm9N4w7ZqeCQSFDO9HGx/n4zZG4maqQqnc5MVqqJct37h4/aux7Q6qk9p18WABbKINw3E
PDYXd6qSn6Xo8mlDgGSVXTPZaJChSiWgw8eLRYK8JqMnI1PGtQp0s3VWmi6Ej1ChHNZtkYEKpDjM
OC+zLlgL+OB+egvoogTPzZgMva854RMZjgYoNqandunnpL5wUefmZghRMZHlCcJM3mMjvPSkbImV
AefkQydZur53vrO3hVMPu2m7aO95uIzqvbCtJN+k6BJGat0hPWalQbUx5xVgNMPt7ITtKnE/Rpka
zZkxDZkv/MsyakH1hYujWC7WQFzvdiqhvzrI4NjfukAXb2jQNIEguNDrveGKcPZHJL+e5Gd5XUqW
XYRci1wr5Nwfumzl1yAHEutGIpsRyYbgDxaZ1tYKKwCC/3goI/oQdfHo4O30mDWJgBFsyEK6U9xR
xxCZji84n4a+4zD29O89vY2bdUA+teOi2/hRMn1pNlHPuYgRZJKQ91jG2znLnQea26wRcm7xE0Uj
cK2ZOsM5IDCdsvexDaZ0a42Q0RBqR0myHhl/ZD0BRLJgIFp29cmo64ZmJUF/BBGlk9E2TO6ElZFE
mMRkRaBaGFdlHmHJbIp+OEM8qzvqX6sITvRKHLw7kW3/kC3W0r4fSw5ymFkRyuvKzb4zUhuISzSM
+hZJgu+uRlqGhWcbUfWLr1hcyeci907xZk8unoF6Y0ICYRJWJPWTTqGkH5PcnNMj09PKptNTxdfK
skJr3Y+aOxwKPjXHraBOvXtIebRK7iQsyy2jR7KVlI/wPR5XJhpnBy6RSdZQa7AwQ7FrXN0b1KKQ
94RjNu5zUrxwGRTYq3gt7Kvupp0YdfxOpZt4yC6rtZIjOTSAm90AEbQWiHxvLnO3cTXdBqyKc0Qr
u+IkSLneIJVHulgQ6BNV3QtVsslF65IfjifF3YkV9GtXzYjKKzuitsjeqNFAp/X7BuBJsIrteY+7
ovE16bheudxT+ND2PXI1yYxp5w+tnMnwDOZHVaJBj0nXJmQKkjeQtb/MIyl/SXir2YnBV/a7aI4s
7Avan75ciIzoxGNHA+PW9CwWFUtn55IQIsYW4ULCyYTu9d0yYfrDaAenyjaf8wZ/b0xQLfYomKWS
E5LEcwIIG9yYmr1ooesRkfRcKmdFaexHdefBjCEEhUM2WCbAfPVmgb7wOcNA8TKhu95icbrm9zNf
Fskmm9vOyxJaNVoVOupliBtLYxljPrVWE9Bs0jSdd8c0CyBVkALw2unCS/qQDzEb67ZBrs6NyopY
AEs6N+VSXOIY41PFCIR2UtVmJ9jY9YscZH6O5vA1rykO1Vy9uXRoMVO7ctSQh6Zc3xUCfixMTqCA
i9CPtCs6RAEQUubVFVYaNPVLWuKAKcX0QNNgOCwlo0jKn3jbdQSlhaQJSpEdVT8+StJEqkQ+WEu1
o2O813S9XNdWYnmtrj3QHGu8saS+yPPmkaBA1oFUkXLudlMJ4mImVLVxn4qMaW7rjBvCs/D+zeqk
O27saaCQe51+rlvY1Yakr5CkYYN2m5USGNWqTYES9hmM6T1teDK8MSA2k3Ef1E1tOcKKTbdFgojO
0jn4r+yO0hGcmc2AYKEi5whEPM0cGfyGYfJQu7Q8MXNvQ/BEj3lmH0PgzF5ozPtQZGuN7uC+jJN3
y8r9sauB3FCAVBv4z9nBTRw6fKIv35iVjl9GXNJE6yrA8U78rlVReizM9I/pGNHTlBmfU1lA9mml
tnZHqMdIeNut3YRrcgA3Vb0Y+9lBFGyU7E568NQIQmb0Oh3BNw7LtkrM/gd36k2Q04h1K5/9Omcw
mJnVW8oAeT+20rmgSqQJt0TZKStStNb8q2+24T7DNQlBlakFhFB+BmEsN1ammEYw6gq7LsUJCrW+
yWi/NDR5VmF9z4SLpo+AjaqfovIEVptOR/jFOeojaDsCvAQyFGmNr1ISsA13PGSYMmirluSKqxUz
cO6s+QugTXoyC5sDQGL9mEYOe8Isi6sj8PA5OBYAn6Vw0VqEJcM0idXiJF8q18nZK01mXkaPQkfO
hMBR33nKwSUYDTe8HRQVE4YCPU46n9i4MxYGMqdnhZVQTWz4yAjR4DCK0E3ns0wNtbXg29az3NH9
ILJzsv4k0Aq3SP05PvymhXFqCvevA1eftXxZEM/A3szDonlJeoZKuF52riC3vAk3vQ7vXmiYK+wH
vDfLsTUcrL6ACi+Eqj/mxvCdJM8lKuhUozgi2c6nzXbU9eRimUih5wR+alhpu7yD6NOb+bdqMn+u
wnOLGfejGsr3tMsJXmwoFEfG7TWcsBZY9t8h6TcETs4vjTSYR85P5DzT1nKApTfNJTKWcl0ggYfZ
+YeDsO9U0a/eJfcUMto2luuux4b2m4MLFI4F1BgY9C5ut61JsJGqgOslk0w2qFPmg8jB9zpxGKzh
gX1MuJAJo+s8wiAtLBOJla90azpNDeSaenA39ohKplUGZMTOkGfJoSTvp/Fq2PHV/t/sndduJEma
pV9lMffWcGXm5sDOAhs6gppMMpm8cTCVa2Xm+unni+patMBMA3O5wPRFoQtZmWQy3E2c/5zvyPJV
J/pMvyTxl7Y6rwhSXEPo+JlH8gUEZ6MqjfaNyO9lSRzBC81r06eX3hS7uGg/fQ5/RSeIE9j6hyWo
OibXame6gJj31OlDjC+89PK3JOyOftLiIuyfIqe5sW79EGbTadURBPvyRK3hfd606sY6tgDkmltO
PmNN/bMLrqfOLkGFUa+pGf9jlt2FBgmD2MBrqvsj0IP4yZRTtW8WQbQxuPRD8Yui7vui6W644rib
Qtf5LhdqpMSPp75M0f+1gy8mn7+7c8GpATl7H/uN/PBpv0RrTDN6nzxsJYTltjQkEWesPHWd13kH
OOkTcl44PUdD4p+hjaGNuz12R7erMA0RM4KE4QW3agD+bAP2LY8nIIYqEQ/TsnV7eS3umszSUx+L
h3RloEOLH3xa+rI3URrghXEWaheBglzRcg8Gk80DfVjceDCIRAXfGCkAC/S0+wIG+LmUxRsOeGJg
eHVPmhuIqAO2cq5zNF8BA+xuTRdssVTxPRoIYFsXeOE2rGM01HQ4M78cHwJDs6TPVfpxoITPt/XE
ZK9ot+Egu9v6WuBd5p3dpsX0RH8whZZkyBtdmJ1TDMERCUdfBij8x8nON71v7jNXvrG13Ti1DDee
4ayUgVfCxOoSXWp6HoIpqJ56f/Ifu5E4BD9+um+L+DZPsPbD2+BywmgSZagA8kuGEQpl+x1xmllD
3rtbB4hQsMLNzKQ59+F0K3qDCpTcOat/Jmnyxk6EX23e+VXz2pY0os7DhGrTcM7eEHrWPwPdyXo7
kFEdYJ1Z+WsK/OyOsDCQb1ox7xLGoReC5FeGMWfCXTzK4KfyOcdlXfW7iNgucZ5Uu6rOOLmHVj+5
nI63E/haUI9xRM6w1fcTI7PbSjfV/0QT/gwWuBL2xX+dTbj7ZKDQ//r7KMIfv+OvWYQAWgbBAZ9K
Iw1eInDArPw1i8CvOK72aAdja/e9wPtbvZNwvb8oX0l+p+cFWvryb/1O11+jFgqiowP7nF+Fv/F/
/jcdW8mv5s9uJYqx/uHf/1c9VI+gxHv77//2j5SX6xdWoc9ZJnIjbq58n/8YRYBVNGIYn/W1KCQ9
Mrf20c8hMsrC/4ETszr93Y/mP6l2Innxd6VK1y8Hp5BqTF+7bqQ5Z/zjl8MPPbHqEB/sbexti4XT
ZSwJTf/rr+Jeu5maElB8fU2C/PllSGu4YYSwrIJ/+jJpSUOugPbLEkiBTjh2yaWgO5c7aOHfwJRi
LGottxE6U7jcTVjI2ei93b/+Lv74Kv/8XUDHdZXL/ZpE2j81SFE06AxIrhxvWzSUnKHC00r1bh7n
v0ngy592GAO4FaW9VMpjBuqm4wELCP2CtSnaRxUW3oeERcFIhLLLI/i/8ZcZq/JpkAZFXiKXrlze
GRUJ5HOnKd0bkpCu2mKCwrxJLephmE1wTsZx9rdGoNZ3KY20+9ypuEn4ef9jkKVM4VggaZF8t4cm
8YaPFBvWx2qWxyBq43v6CNwtd4HmEKFBfgkFtbJYhVDERkxTWzecTPo/a8mfa0noXZNHJJI0Rdcu
2SRN+dl/vbb83+/Lr+zvV5b/9Pf/mXriT/rrykL+CRcufHrP8bzQkQ5onD8JPa7zF1fxv4iJE+Vq
zjU0ZZuhT//936K/+KxEtMkpL8KNpeiU+6d15F+tK+4/Liy84QHpKwfvb3hd+MhT/eObPnO6mETb
fwBOoP01GEvVgSM0ieNTtFmEoUusW+HgSy3AD+Mv5uJ3iC8oMbwt1L0WEv7bxjdj2ZoPGgVNgxqU
0Y+0M2XIPHfXUbQS/vjjp/vfytf9/8Z5IkP2Lx+huv80P3pic3//HP3xm/763Liaj+avDw6OGf7/
/4M5Kecvkic10nR3uX9uXX8+K0KzeUnX9QIZ4hq6lhP+tx4Wx3euz8PfFktq9kJWSOR1X3mBgj32
T88LtjrsCzl8POrLltIar7qA440y7VaXxDex587aAgCZqqoiKt+GFgLPY8weIJ6UIGISdmggpsK0
gSYGcQP3SeJbcedT94GrHqLlkHeXcMlX+j2cbKZ5iYlAnEpCauzw+F5gHwfzi2VikIv9KrphRmYD
RVYBEARYQBdMAN9db0wwELFnvN8HBNFmd77DDeViEoyIeZxgvqHuOrYfuZpVQbT86INRr5sk6XH4
5uNq2v1QJQYa9ExdTkOwmeaQFrw3dFLMGBhBndMi8fTOG+buUZFvW8bx0B3gEvf0u9JaWxzgTK23
lCx3xX2LpyK72Kxs6WMWcKGbH3b2q/7r2szxMx9etGumcqBLI3cnL72LbRNNXwsrlz1z32QXpFPE
yCBZIhTnULTtUzTK9pWvUH9GUdfezyLVZANznzECXH3VnGQcLhccHWBa6whJEyJQz3U78rv+BiCm
erTENmDeLtxT89tgpa638JkDvfdR2Z3ZKak0sir4pDmN8GyG/OltFj9TW1E5TXSkA9wBt+G6byO5
dggw4MhgLJhiSpYTP6weuRbCC8JnOaXbYjRiE09jYEFKmuYrvqBl1w+L4FKIYfZmjoZZbsVKqu4w
2YrDcNEAf21szJSUZQpetwR9TLEl2DMP4YDn582uq8h/20EnlF7BNKDAaaZP9YG+yfm69oiQCI3P
cn1WWT7kfNJ+Et0YDd/juzOgKerehQWVQWVaSjA5o4e8l8wqehkHwujEi69FiWmdhbQwFeJhmGS2
Qx+gwXkJw42GPbpJo6l4XJlUTBunSKsP3Y3pYW485DNwxA6MwyZpt47A73zNxEDSoqIGxH8sYsYD
i3+Gjmq+erZrKIIHOtITL3CIZGs7PbIF5FeCMhCc1czjsBWt6effNNK1/V76zTTCNsLhvHrNZCFx
+Xyce/A0XQOZHPxGil2APIldEjT83p8rhE2/d29dUwlaGSqT3XFSUTwwuVLODZ7yxb/JTGiuehFD
a+a2qY1wPBai1H2LvQ7+AFmwsXlTTVWPn5Vb+gesliCpJyogLgN634oRhODYL97gap8QnrtUfHTi
Fk5LYE+wHEdm2Y6N9Wb2cvNWhZVKH+eUaRqJTx8Ir0/DTtlzue7aYPw1ycb/Gq1ZdfJkL97HYcCZ
5QGsh9EzNuVd763lS9QGoPmbgYF7HA0EK0jj8nAOHkCVMFrtQ5F6AZ98WgfUkg0xLtFkaHF000sm
KTeeAhntI4gDHaJ1nVANnuQ4l+vM+vthWPVpnaZ2P86Z4t0f/ELjr8Sc8+Q4A/ONXoIa+EHTq/la
+nnZ3uim0/MpESME5kWEotgPaeanZODT9TRdmU9AT4UX385BVt6NWmfPKITNV+oEm9d+8aavCyG8
HbXV0uEq2idb33iFgibXUC3EDCXQ1b5upNm7RNkuxD2C4wr953FkCOZSQWZVQhNhgiVYtBN+nFzo
Wxyk+R1XFdXj9I3MnaWk/qtG2aW5HKJYgfSWjsUu9Cu6NlS+EO5FTR83JlYz2ZIxvLOp1YSLKgw2
Ry4kHXIXk2vSFavp8Idi16njMrnX0ApwMzZ0SPStqL0PE6zkteTSiXaPk7OJyIqJ9mEcV0RPWwNI
ETSwqU2R0M25kWyLuygjoXw3daN8i3FsUY5Qrwxv8wXRfjN3nr2rhRuBip1xi3zzTJM/rrSODihM
RJ+3spldfKVlP8a39N1U6HeLvc1NPL80YVSgjYrZpwhBus9plwYPtUjitzquOvF7xbBR7OAPwmha
OsoicFehSRJlW0pyoDHYrm21LthO2cmyeUggUjRr/GYrH+khWCKne+yALZNKyo1tDtPkgcoLpZur
k1dDY7NZJj9Wwpftlq8BR9aB+YbmVuXdqU5nSl9peucTr+EF4kMQQb0tAuFHmFJGfNgb3vjsGV8a
wzefITQAB7QuAQQM9ljchHh3nLh5UpS8MlXz6XsYHdzwjdZAespBBk/oh6zkul2Sb6hO02sXk4Mn
OdSV6y8Ld+Kd5oyFwKE3O3zM9DY415cpKbhZHCyvJ1cTnXrQaXoekk3O3P2hpbvP2ZOAgDMLcBXD
gCKsSxdl2Le7Sa61D8ynbJyTJZI4bcgkYZvnd/bN907Z65foK3Zfr8gR5QvTuic7glDlvjt4JXqi
XlsXfUqmetN5bs72buGJw0nJkzmroi+YPQP6eRLq0YwJA3re8E6ZbW019yC+NRNXx4nk7noJmZI9
ME7VNVNmAZFsVhLehh5Y4znp9sh8BJCuNo4UoxmDz94/cE5aD0PPEuGhHhzCKuiqgfK1vHGpwHPH
i7Z29vhZCZWck4FgC7IpDNjvU+M6RbejXpeDAUPteKEaY3Af58q5ojQseuADZ6aF5S8vj9Pa89NK
yowzT47c8DlW14oHzGfEpAiXRgIbeZ27J59iTpLYaHpYBNgIQQfUAMhfSY7AOuuEM9htP1FGEuSY
Dw+Sj4z5LzWiVLcsneIvVWMqMbQCX6XCnMQmx0c7Hdlyp7MAukSXGFyMPXsSH1NUJphb416iFRYe
EOZLp4Cyn1tJQmrTyTn4UburuToTIoPFKV/68Xkoqqm8c5yoeIRYzUTI9+p2JmKPXooCWHpPjFhb
uZVA3Lme1kH+FY8lCp0N2Glf42JxvjhYd+mFyIPo1TErT29YlvUzMqv+gJEnvkF9j1rAvaM0DylL
1bYM+mmCBpzn2JHWtchITXrjYzetmHXdYvJpAMZAm32FoJZ8h/4cKPpcBiY5qG9JcDsIJhREAAjR
bEZjsPTX2AEQahPh/+RPijYrvT31M/nRbj7OYcKpBIxE8N5MxiFQUDh9l+9ah8LLvfScdd7p3qcW
QDiy3hNYAt6USuxLzK2uGFLKLnKaxtjlPtrh2jZgLCGGw+SIuXoeoV+WG1XpeXpZPTP9JPi7vC8u
tYBER+Z+gFfZgTcKr3AVMlGRehrp/JZHm+JVeF3ynmoMK+F7H/x2zaMDgztFGgQC8y0fcU8BIJCc
k+GlelpF633OikTxPhu5DhMkb0y/DUjo8P1BUy93ks4zQd49YAoPlYMlPAsCMqc6RefhnJvjUTEK
szBhFPgXN8bpiEQf/fWaW98M4GaaY9l6CKphrqYvyxAUPy2FpXDOZsolLPkkbOfkaNatDryWI/jU
a8IFPf5owu1FRhEllLLDSKFAQaQBFO79ssYcTUrL7AuzvL72TkKC4qw7xmTx3aD5HEyhOIPw1yc7
43oJFXV4kx4l1R9Ub8jWwaTQM57j6ZHHhjFT+9n1VbbilSZFQ4chi/nzrIa1eypXtbJIrnOB+WL0
NJLVJgZV8Ur7tL0SzEx6YyURku2ogAhdI3gMBcgAwRRNQz19j2uBJXuOPL/eMudlTj40Y/Tap1Ek
DqPLyEpy5PI3a56QL1IrQtDencbUYjTtFEzxnqqajWJLKg5JIoNiD30nA79dRtTIZANpVV+2pKAw
BBUIR/O4PvezJZRWi1Wfu9pluMOhvuRAqRxoS13Ais/HMcrbuMxdyWPhTaDNxqz9nZVQS6h+UZJq
AXbUTURP9T2zMz/7psTqUr0S1N6813QpeI9FuxJ+SvTUpZew9vR33ILwTLFxxhcAIVQ0d6Zvkz27
sqJiWuTpB1PySdyw7fqMqxMT2kfNcO8XPVJUH3J4Hu6oEEsJEcKBGG7IiCefM0RJCEtGPVW5ENmh
hsMwbrSesjuunVc/3MyW3TQW7yYcOS4C53LNouDWm3TtIihWrY+7rxE076aDf9FD4hTfA+ye409K
AugWyYkowkilVpIT56Sq70s+0RfWjeXNaPzsorAlcVBLEvAhErNLbyv51Z91HyDWifRNhBgh+FOa
6gm2S/jG39nByt2yHmyI23aM7WmD6DYQwCBpd3HTv45O78V3pYQiuGdVAq2dCFP5dy6NkssB7lTZ
vU0+PbpfChjbJP9QropngL+VuVRgCZpd2yTc+Ziq66I8z8nkOHfTzPOwJ9sImbeKO853AF3Sdz9v
LGB1cE1fgposx751Ia5slNH5SKGxij8Gjx8yNtaUiQkhjXVJGNl4Eu8ixIr510Q6Tl6bpOFzQs11
mVXIEetslzwPa+i8uVp7r9WosOM6eELfgk6sO6O8/pvP/qSfclNjPyNYNfFMKzqwhxwbNj6vK6JZ
901mjg1VafqchD5tbLVugy0Q6+phVklxCk0NZ0IKaJRBGh7pD43v3DnOQCUU7psgCsVTaWMJirPu
LIvOAGI0HznC4fmromFDzFw+KgDt9d5kK4YXTWkalZWgZNY9cRaH6srCOsle5WF0x1l3+MYxlEaK
QZXNyemW5RbOXqQ3dV1JHBZy8MIDp+cMUqU2KtzGSHjdlk2QN7qOZFN+TXkW6rtWulwpZmo+llNU
rRwu0N+B/cWVXQ5li6bdDxMWGtS6/BjXdj5XQhc/Gs78uzhOqpcZnoZzn89gXUOSqQ/z5HZ3cKRr
LhBkCLmQL2Q1Fa6M+FPT4jZyXE7sQwM4YosROKPfvgnme2L98/CtoVHjIiFeQshcwpRULdnQobTr
z9Uvw3Dfw5y9L5NgPM4RAKNtmY+k97Hk5xrOTrE+116kmeOlWQTbOZr7l4LudOynILigXNZr422x
Otmfq0zNa+yHo7pY06TYewunm7g+htGrir3khXqUausX3F7IygT0sdFFMyTHIaiXT3L57ouYAvxu
C50MCSGTdV82aX8k+ULX3DxhJ9uNncehzMvXeztDrMFwAG/aeqCnOV0qoiGqTDgFG8Xc3evmnEbu
Op0eFkDl5L5NFu3CrBcHvqDVZ6qgaPtd0Q5uB2+QFGeaACaexk1EPGjGmp/lZqRvx83KrdNaQpw2
jUXxLnPBB+eQcNa7IuPsD02RU+wjl2od/6rh6L0nk+TOOfOUXiIKKZ9zj7EuV3JAolCdkr5+aHDy
4feYy8jbe73jXNYKs+mRs0D7w1VBEL73YlSYDAfGTrciKdvrVRVaC7fW+ZkdTX4wLHDOehmvWXAi
Pu91RCzjYlyTbWkcjJ60R1R6OxSmeNGr16l9scwNxbVY6MLtmk3DjVxiQGnJ1KiAzFDdvK9BKLHm
mCx+TLBN4hcsLTeeiI2EEzI7/gkLtH6dI16uPcPZpbyhT6MfMe6GItzlHvWXcpb+na8oynSbzr8P
smn8sQbX3GaDprQHJZMAqh2Trwn2TXyC3rR4W99N5tsEB+SpN3QBbst5kS/V5Bl8xslsN9Totvae
I3F4YL+P3GOjkpVi0JBuyyyucFR1hCbMkwMNHjTLYET2UuY1Tw5T9wlz+bV5j725U3JA3q4BWw2o
CYOCXveSkS4mLT+l/ie+YnDzI+5QwAsyxJtRL/rFv/I2eFvyoyeTAtdZGD9JQTjc8SFuYjOjfeIE
LbXY9dKNLpHMa2Zog9cc5qUpXsWaVqeqGvBKrAmX3sMwhRRzSBV2H1VMfddbr8LJu2nplzAsFgEg
h8Sf+vPAUoXRrbzKEds2jzRfypAKZa+MXtJ8JaPs5GUzEXAt16e4T/MPEVPqsLvKDTS00x9ESKUp
+wN+wJz/WInxJIoy58c1afGNI1VdUVsX1T9bNrMdUa822Yye4bYuhLmkgTcL4nSokJwcoia+dBRM
eFvkRPcuzRl27wFIteCdAresDZG+sh3wtMBQZpo2zY+aXWm5z9cFNUzVyHNT5df3EHnTEVSX0y4k
T6Zgt4QOyUQjy6zIdyuGerNPDWvUfZj78B07dNS7tpdV/eqnWYDt1Cdfm21YpNTCkdguettmQqH5
espADqUNLo2MTg+tcTAS45ZwLdXcReFFT6ulW3EjYsYjj00b9D0u8rg/JAWXXOge4D+WTIX3PhQY
OtrlSE2LysiAb4G911SntJS9EDeJmVvGy88clQWvTsj99zANK96nJo+iWw757Ul5CVboDJX6gVd5
ea3ieHrG/IcSYMjgBNzJ6QnKnHQpD27bBMeF2GaAFEcjDGsjPVLkYIL3OVTFbZEN11VQWYik7sID
sgeOVehTC34D6Ck61HwG1j/x56VT+d4lIB03o9D9o4+R/jUtJ7hi0appidT+0uK/DuLsS5WOBvvn
MowAUld3mXcYKxU5t7SGvzlSI1baIgv2dK3ktDlY0jCvCyiDj7HVsCKJI5IpxaS2CUqHwyoTo4tw
Zome1E3Da7r0rJlQJolm+53Wp0yBbgISDejiyHJaN09xIa6ONVhixVNAC6q/F0nE4j1Hnf4kHsPf
rUn6LGEVKFvcuu10rFRbf6x0BNwKhZMuJ8dHmqX1aXlPI/SlUU3+Bg1EnrLUnUEpo4UT6cMV+XPA
oHNATEvBjQMV1X4vbolWzaSeB3lWYGQexiZyPggbjLf8vdqH1PcEDLZV3uRNjQ+tTl16dBVcll+1
bsr6rzXow6La4+LHya8MO98rgdw6vavnBouTnZb4a467/ympRQ4Uqq+5XEfGXlzrU3eXeOJKgohW
PFmNnWidr0WGoOCXHkgjcE36h1+uwfeuEPYM/M2eOxVy2KZIDAJJseRvWResNb77aezzg6vW5sND
jOc1ot7tycTYiC5ImsSHM1+T9CjqIZwhbWWu3lUYRE+9hqqxizRu/62XRqt/6D3KJClDHOGX487C
eFuKFN+0IhvH2d4N0ugmXnyF6T2mDmmmSBTpz8vFLc1sXfgLobGiGnn+wxDqgdEBDjQgPRtWM7J1
U3ScZs68vpjb+6SjVHeDHJtMGPxUj54gfAKm3NXJJkEq5pUbVPKEea7HfqiwIREGblXGNaL3kNu1
Vz42yzC84yRNvlA0qDKWLUK5W4mHQO0kDYDDI67jfIdnf8ZvsLYBkKKMvEb2SHAsfJIp+8V90Fbw
qQ0NWs5v1r34nUiTai7gQPQdMGHvEYWdj8CvxMmQd+12nuvTVNXgAbvIDADqN6Ju+hNwQ3kXlxRh
y6Lo3qO2LUAGR5oT6ipGfSLaTATEcPCsDiNZGBgUdprqEwsNvOnCVkAygGFT29QD41OrLp9K0io1
TZa6CnBit/rT5/V296WEhsZoCntz1sa4QwJUfwZNKxu4xUm5HbP6GqXqO6yURVEAadlQgqK3zTLh
RbD85/NLH+K7qDwtLwCf7ee6Lry8QYE3NvGU0LsoJUYgI8zt9BKIDMAWedUdMwz7kcIEIwK/Hxc6
LUdLPBASd5+fdbQupAfxrh1a7Ytfg0/ZuDfWLKRrZhBluGYP3QZiJF0XnPeX75pDzm3mWIgOs2jn
B3csgx+YHhoqesXwzLoyU3VWVvEhHkV8C2MtL/chw5sUjE0HM3utEQr2kgjEtiiXNn9epzoP96M/
We/QGQeZgEBIvp21U74aeNAQUgj3O3nvPIPsab6WyZoe8nyM2q9Z745oVpWoYHvMlXyyWngNC4jr
/DaBWsDf9FfY0Ohx7lb10s+shmXQnLooKaotF5213UYLyhuVIfS/cY5Ik8cQS7G9gfOE8y21mAfP
nGX6Bz8Snv5Se77fPUpiWzH7Pojwx0Dr6Ijc4esj7MyOq31D7LYPpAdfBRt4AgNjrEkIZRwB5oEe
jZ1h7AItvzdxcuw1LwuLcMy4SxVE7J0RluG3NJq7cF96FZnnHLpuu2tc4QebonQpfEbx7Ad/i1RB
QXLmYCNB4bP4zREy4ZUFSyuDu4kz8o941V12X5qRfp6gDX2HNlHMsruQcDGu8KlIv0ZBZxnAiHF4
IV09Uo9TCrXjQsmtKwuICzDfZTAE/Td/SYt0om9aFC5n3hw+h8JhsOdO2NNEItHk1p2uGokmDQmD
silLogszKg3XROSliKZs3C4l6u4WX/R0nHj7X1YIxRCL+fojgEHsO9sQ9yVPcuF9B56Edd6kXfjO
7x2e08Jvz7NGe2W2NHyuXu99pad2+aLJ/sy7IO6umX4/6Yet1/orAEHczvWFQuC1fMNkOYlbHdZp
9wQdk6knLGxPMahTzRdRtIqMdTPWlwLXbU1O0oZQ5TsgxJwhm/aJBlQB1ST2rIB40Y5XP0UbDt9i
rFjNB+3ba/VrtfO6sBCFXP8DN8vrQ1e0RQkYY4IAR1W8m7HrF/3009RRO9IEBwxoP81DTtkeEzym
mZJRxxa7YQznaUYu48Ayfba9H4U0QGPldINwuospmUjpNaQLcGKrQZUa0oEdHp+nu9cudZTflO3U
p9cvXM7gWRanRsTme7MwQ9kE+dBSy943eFXPBpn82iha+Zch94ZsKxVoCSaFWJTmog/vSlXP6RVm
Li23aRqImTeAbfNbVJEvbDShQeVRYUlG1M84oqBqDK84D+L1AjapOkqokVBG+jZiTJlDPyAEv/bt
eOd5mYrOLgqjPejCXrV1dI/XDObjLl/JdP+eW2/1LjD7mvTChxrcMGxw6cmojBh2tuhXCIJ40N0v
sxqb+TJBnLvuykvzLWYyj076h+B+/U5XTADe0B9mfN7TS93QQ4dnY3lvq4KL0ZLRi3IpWS3G89xl
k3uO8CKcVSeuVCGNTuHj3Sq+I66TNo9asDMRlNHgqIamgIboZzOXI3AtBVH+66fAXd4g2t6IMnKf
YcRiwidQ8C3VIGROXtmRQnKIgWecOhsqy7kiQMsM7RdJMEfvh7LOxJ0R7lSeiWHPW2oeXXruXeeG
iWz7demLkLd3Hhda79yic+/cybjPRaBcKKNcHzgHQ+5SO5HOducYclxbIsvlaz87wlmJ7MYSqovN
we3gE3qH69jdcBRncDYHJl9ot25V+eqBQPh0hnTl/cGx8Ma+F2MhZ0JRZbdzEzire+Jw40wOXHq0
6PekrNLsUJV+p65gO4QdhuoN8LnGDNkLN9WQmsCQo98phuhIRbyKqnH9sGQ15QLaqGqpyR7mathz
jshxHloQujK5rQZPT/k+MO0o7GF1yVRFx7xRNOWFoGfrnRSF7YPvV0wlsMrKR4PpUTvHJydln1h3
yWCr5DwXDRlh1Mq+XS+BcQPaGqIkkMNNOoL5a/ZN4kIkO6e8mdN7IUnkPTbNGGbvKosXGu5XyxWU
kkWTqxo/tueIe8/jZr2zqhvB4zcSoEmV5YVzXF2nQ/BmThN988BvNj39O9yiMrJNDjFyAYMDB0tm
iUObGGH6MAVDiwUnn4196RjAkO3l1UzzL65PfV/MBdqi2V+atBXFvG2kDPplN1L7TjZwXMtMpDvP
cN6jZwlROkVnle50kovghHdf537YfCfWSaHnsMCC2mccEXoOxaGHlsTjEsjptvyjD9YVDMu4IqBh
d4/VLNP5cSzSvOpgTpQxbecTtpxwNxN0GYmsEj8kVzi3yGwncDoAldzFKQnuJ7QlcEimaQoZTldL
T5oMyXrekkgospvCa7r0gZWj5zzNaJdxYNUXudviYAN+KLf8GMF+gSgDQLzxpqm07SGq+wkIKazQ
lu7QLOvH8FcThCZ8dXXmJ7dcZLuKkgOVJnAiwzDYQtMJ15suHkq2RyeG5sf7h778Rgqi6vfa+iWt
10HG4lZLrCPntkvc4h4hjSxP1JtpokRE9wB0yjiKfhlMO5Xd4WCSTXOKItUQ+FjkEsltOsurHahJ
Uq71e4ZXU3hRc1FJF3eNQBNkTJxEHCRSWgcWrnJlnvunNMxSe4OBDLgEgrTHTXSDfyT7aXJmY9fD
ek1ahcMzeE55LGcHYgLuvjZx15fIMTCKsdIwi+ek1JPFTlFjfE7jWEwMVdudD24zpGWZ1FZY5yNA
jqAfbmYIiPk+jbFvhWemF31zCqNkXo69ahzYq0U5QiAwSYEchfceBqFjMgAkR9YG8lQn4/AS7bDN
Mg4ui0VMvxjBlER24PbTGs3fDxM/RXyOfZqmbHZ+5zoWaNu8Fe13cFQMVn5DqeyZAAd1TWRUclhe
oRf5pLvIlIWtk7ATOZIdVGxn9A3xy8ydpX9n8gkllPhLzEGkIKuRhJGCGcqh623aZCmHe7+UfMep
Z1IwDHpRlDDZpaB+YXWL6DHyI7I7APgKIekbb6nofelCUtu/hVXZckpN6zS3JfyPfCvjfp2ZGGep
R59O5TDsUqhZ7k1SgORmlCpN+NtWIdwy1sGa4hbEZQuLbfUIdXQEm4e7sQnqL47HZZn6GJdkK+nD
vjksBPAlHRzo7iVa0gabTeI253XGifBl8Psq7vcFJSP5fYFY7x3GjkHBfggp0yEs2rQAfek7Td7J
unj9OUjFLD6uMwJ1tmzY4TeWxxae7lS2xVsswsXcWwg/AoqKdWGk6rJN1puomu0Ej7X2mvYwZKx1
7BYDDVLXy4QGnbEmWQus0SPUd4hs4gS70pSLYKtc0/lTK5t433rEUHmLEMXheRM5bAEvZaDIsdVc
HsR8dF2IYQCsV5uvAEZwHiILRTaKmKI6+H3K4Qp9axViflWVoMhqGqDrQ7i6SdntB4690QUtp+nP
K+fj9Z2+MTe4dCIeqF5m4N5Fu3Zc2vmMT8fr7sYhkPo3/1y4aDnB1PT3OmQKVZ2RRriczY0L1rHy
Fp5Irj7Am85TDm/nQIPYHB8wJxblM3XYxEqHmlsCa6JQVFKwD4/cKvxy0lxiYn4099A26+irqpsO
KOygxsVepjDxq4vFuhAfgdG34nFW/MspdByfWGTuWNJQm6BrNGesKMVB8Nh3bJjbNTAJ6RazeCY+
qylpQBVSl1G9tHVb+8+sH5gqjszZ1+o5LypQLVTSkDoH+FZVy20i9Ohw9oZWQiSpCuvhLSj/g6Pz
2G5b2YLoF2GtRmxgykyKEhVtyRMsX9lGI4dupP76t/mmN9gihdDnVNUu47R/Jxj32d+o68fylSdy
ixLVBTrdDTxryOI5pr/DEZPS/GAEi7OTzdgw/ZZDylHlUHrspm5c5HP/Ye8Uy0O2gvtZXkelTHCt
3NkQ0WP0Z/FIvty911HJtf5c8xYVdW2LNbMXO3Z5eAACVLr/ArnQmLgRJn4BZsvzDo3lJrPJIyHm
FSE/5A0sTxroLWdWYsvnWk7jAqPfiKHZsw7sp99T5xosZpxhRqhK0+h2JcLpulJfxhpEweYGcx8m
txVUNRsci9MkV980Udlpuk1ju1TfXioZCllD5a2JttXEud+/unEZLpxe2Fpt874fIV+WoiAbBgAd
GOWUUe5cem5JOrEq6sC8Uv9uO+843+X5N+LpcXdSI29SvDj0BnogXBOYRF/RZNOuI/0149YEaK4m
uxxKgc6zbPl6e/8xC90xeGKKqiu4OwrjxnOLr8/F9oF1qzxhP+mqTc07PPtMPY/KhH1n6jVD0p/g
yZ+TaZLxctABiJVNgqHupQCIFG1k7t3z+7R/bhd6sT7IWqzuZrDa/6NmNXzRjRa8QAyKCLorB5Bo
31ExBfBDN9tmEEXy5NDphGG3xvk+4oowtj6mcRjb/RDXPqN2zQbQ7CnUE22PfDGpV7j0wIeS1JT1
XzOx9rvh5fLmL2+cvYT3T58FEOy0ZM7bJBb4zBHL5MhFa0uyn4y0Iliv5NeDJ7iZ+WFI+3VGMXIw
deYlhjnhptO9hh0w2MZxg+EZlHtySuMeDX0wvTrZBhTEgi+s3jSuMVvWh+3O0Ox1JyTN9jUosuCm
NLIVUkxffA1lEUE88qNL6Ed5wD5zgC0fOs5XFAX876nDhieyafaDDDpspUiJ3xw3gyMWewIj/Da2
YurCFXQrXg5Yx2xNmjCg3zWsdo4tLLqOzv3nZqqnm1KO41HpNIpk45RphLC4hgAyh2bn+dZ/TNZM
IByzgz638VS/iYXkdbQ08tXzlLOZbNLSfK8pzGDoXjH48YT40TAZ72Vhx0+JjXhLc1pzlDVJ+A5e
I7ntWV+cxA3BuGVD98bQRBclw4VClE1gMdRu70Au8sB1sXCsPkEgISvTrfBPyCxab0g7pE3tUAUn
Vabqj6Yjgkgy1/j9aam87yqww7qFmpUd+2g1w4H/HnMnhY3cFWH+FI9+8avORpwt7qDDDwyz+DKC
NeJ0MI3+eYgaGAupSq9e5LNidDKMKRDzan7DQ+Bueb52mC3hjx11arIB0+Sgd4oGlz35G+9U/N+b
y1odOi2tBd6Gl4J48hfGzs1cpvJZeTkyWlvOw7swIb5dfmD1SGxr9jZJzoWYDVX9WJbsZSAiRxhd
/JRwalcCwyUpDgV7Gw8DRFJnXZ/oC8EpIcP66GVC7V1Aw8wcLeubnD0oxZJAArcYfeLg1Mx9dCzX
OENtk9i5E80+EVWYVXdRoctvFcgGJvUFO3yoJrDAC0uT4xCp4ItVVnnwdbEc/dgSRBqIZFECQDpp
mYv8vODJuAFEaC5rojitg26y7CdxsZorseqabVtZv1UOoj0bg9iGO9mH1QMUJ6ZdCvM2YI0Hdzsj
7rKoVDUerwg8H1NNiThLF9iCkYCqOHtIPfZGW6qI9R6lMGye2Ej6D7MXoFKUax/vHK8jtskwX+1w
E/pnosv6NImSWFPPcvac8uw5j4amMWlLcwYHWKNe1eNDzj/8xDzbvOUjw2lsA7gRhq0wM0OsTnC3
5ls/l/k1JYxFDjSdsX0lSfnkTjM7aBFFYPNq8AAbP3QC0Jytc0nlEvxHVpkWPuCWsgvOq9cW4uBj
cPhoU6d6F6VpP+BOJxdvGbx9pWEtlFTiZidOraga6aRCdTVj/ENWM4dMaEhBZlx77VidXMe50C3y
jete51x1jzl2ls+4h2m0H+rSp6k5ionmEHCIT4FJBrL1xHkvxAe4C92xrm9DZTAUxbxkVMDlviEk
rK4Ddpb8YCp6gpcpHsdLgONly8EvbzbxsJinEkXvs/Ex8y8ybE8MxpQ/r3QTA7ryem87meaL67l8
yFOdrduC08Z+cJLysatS6WyQD+j/4OWEtxOdk7cEmtQpislqsBg16TuraHsdmdA/DXSoC6r2sAc3
xonOb9kOZh5uYpVW03PSxXYHai7cata0h9C/g6M4ol6TyhqakSpLo6fLwflZA3KALm17Mvoynp/B
TDKFpCHUepdnzt8VL2u39yyzVY9V7jfnr2Q9NR4dqG2ROa8NwY5THEuG200d6XtT0pL/LHjPflEG
l9OCVjoQcwKB2kaYa2aorqIlBz1iJqT8KPzuyPK/qW6AE7NwcGHTovvEO/moHtV27fRE/SyiQLOT
aFvPDE4z80BINQRe4Qe/85P3MfZMeNbsso4jpS3tzWJzcTczsMmPLG3EU0bMBYGiS15cdkhnAd8L
kHNXdoAnNCz2NRUgd9k3/8WAGYbPwFHMGxtI7RyyvB+THYS+Ff6hm7G+tGsRZLuUTgz62ermLxTk
6azoDbrw/i+G96Go/YRGU9G3Z9CWEK072cXvEh8mHUXVQjcE3QWKv3UKQeAi50VPlReQP289V/83
BYn7cXdExARjrDpTAlPv86yEuy/6RK3HzEuF/QSpD6YU7AP//4kvvvJ37M+C8U+2KA9ZDRAaIv+U
4vYRC90ATgEz7WxWvNJ7J0gqPaN3tAGHQZWArr9RtjpRdIMTsXxJBdrDfcJ300huQmiW8B9FlvgP
vO5m4HM5UAoU1XWE10rtq4dlhH1xvhNB52FDrm2ewTRoE+zvnBgXw87MX8P8GvPDYUVAJ5wRjPmv
f2Ikrzmt0LwzPnACS6DAjpH/HC7UYb9QLRyIgyPjIT63rLgCBkiehRfeggv87BEHSCqJEeygbALE
WJx5wb88Zmy2nSwcqh9U+1Chk92h1AeaBCkiLs045hvJ/IcXEUz1F3AOBsW49cODU+Sd+UOL8Lit
EtjmF55dzm+gbgOtCuHIp3daDj8a4yc3V89DBFTwVI6YOLNVHgC+SAXEYbYXlv05/dn3wIgthAFP
bvq+/xmrHEcDiKqk3qrB8ViOgs7asBoJOQJLlrT5w4g/s7i3gtydh4uX9v1Dns1avquAr+EYejbp
/9XTVDpYB/j+Oav2PPZPidG9/MWudj6wzMD0WkuZKF4lYAp/AM3EcJvAuep3JmvCQ4bHt/8mU9MZ
3tZr5L52lIfmV8SXsWHLsGg6q2poP+0ZrBihpr0YDUm3LfzLMDyzhRzeGUo9ReijbC5uEpUKb7pw
9TMoVZO4my6dWyxVPe//H6aopU86n6TCNxBG1pWlhCWYWhT0lQ1aFhiw1969eMcvnI4TlOYJtRP0
b7AppnM7gHss2Uc25CvgDOtuXy7+nN5QR51DCBjje/CzCru6EPXvzALEQBljh7JRkLepoF+aVwml
jrKmoopAVzY6OSk3bw/jKMrl6rB8JZ6pygpq/9Tr+TuhraLapkVaP3RLUMgX4OvpXwzIc3GOTN0D
vKt4Qd/jcYQv2iz7rnWg+XC2ZI23iOgUUBDzt6CK8oK4FkUnk4j1ivv3r9Ay5kFVSOoJvuwykKFj
/RXW8yHCp9pts8BKfmaJ6sWDr3eUeMJi1aqt4gvMvnu6IGjwcKT2x91coMziIlxrfaLpKo0o/GxD
WPVbRrpEnEaK2DTMzBqcTV0H95aJzJsW5mAiVFizyjip8udmRm8+1ok19adjuhUVDmaYLQ/TIvP1
F81VgdyUHNu7bQ3OhbQWUDGuO3lHEMs7sxcoH0XdPEAw5LA7txh21Orw+PFHdjFLCL52SYeh+e4E
1W8P+KIl+Y4kM6HzQdYj8WoOM/OU/OkQH4Hzlwa7zzDneFhWLGDlo2qgbOzElJUFK0trdHsUAVuY
veBf0z+babCetsN5v5zyoU6glK06bKDvGZZ5l3nBk5nu5sir9SV06nuDsaajTsIj8W0Z1OFbla3j
uj5Ekn4Ie+DYNVpv18MGxF3PVrOBHg/AmX56BMKgl1h4TBAQ4GEP3ozA43ADs+kUdAzldv0Zad3p
Nx/kYbGHmeByGXN6iXIAZA7YwnNZmuDb8k1V/FVCZMs+7GNn+KLZZJ42oUWip3cBFXPdDDJeMS4p
6XfDQc9dY/ZqojaZW6IO1ubmtsHMXzt6YeE+mrFbnBfRqiIKPlhWFdFexINKjnnAcp0JKTAD7ug1
hGYFA4pA2TXDpWxSsCMqq/+ZUrnet5sodMx902P4FRPkax8/+0tfQVi7MPi64daTLHZePJi9I28t
X8ATy/l63gaW4cs+wPk6blIKL85hiQWK1P59P9XPC31qAwtS3PFLjWBZde3ZIXP1wDMp28YT2tQF
nz4uwi6bvktUxV2JF8mnkgyJOcnn4iJVSivbkDTBwe+le22xtU+/h87wDNprv0iHQ6joQ0oOSxBQ
goTRbaaIaY1WNZ87yoicrcfPB6UENs0fWwBW2ttwKH5Jx5jjNNsViLVfS8iglEXcL9IVbb0aVHRP
qjr0qWRQLzd5MY+HrjI01cqKX8A+DEYDk5HYIw+FtnnBAptevC5s31assSnT5LA8RWRHP41GGthB
Mww2EyTjeYtQ28033xlwya5D5N5RRYkznvFb2IfS9wmV4MWtFEExXpOsiNkQ0A1dJ21x7GlU5x+V
1pyHSsFYSjRDmFm8/JntftQ+BC0dMbtZzPlLGCaqo9JarI9ejyeFIRrZ1EcSnbYs/7S4NSNC6l36
xLFOwTI0MHeKCbtWgw+EYawB9ldx0XBjw609+6r14n1NMAZWc4Q+v5WpohZZevlP34V1Mydj7DLD
lChpFWZz5ymysGmrERfbPoA0L3bJggMeC0xSbfOYXQsINJ11hyYAwAsvL2CKI+qmLXaFEimKINHC
x+XslnwtyunegX7G2XYkncNzsE+1Pdd+OIF+JiIC0oSsARkcXDqAQdWHl6yi3QrjNLjKyCANDxMO
LoKgNtn1JUUSu65agjPLXl8dUr02W9+B5bUpkMF/RDMYUMLF4/pXhSR2H3qZTK+1mkN9lqGd3t05
kixZnLE4hl0KSUIkzJOHWprgREeJtzA+u3Vw02xSnpsy7y99MPe0K0ozXIqKpGCoOFWbeljOwlbJ
eTY6OodRFX7LhNq0kf7MdhsEQDOYjvl1Af8c62Efkez4lmNWnGrSmCduFbVnWpk5gGmWbpd8ZbY7
u8RCCGqWg00euwGT4AmElFEH4a+c32rloJM6OFuxy6QzwnqdKIoVezXsRc45lZfm1P812cJoywwf
sfmzs4VHn3cPBXt57ubOOF+JQrZ5c2u8TpB7NAuPgEgb+Q2FbMx72mNoaMyxM4CodvOkkXopfeTU
NJVesYfHhp1iDJPx3I5uWNLcUDhvQ1Kw1fF7sJrcl+A56w5C6waFLrm1IDA5XhO03Ey5H73c+2qQ
EJaV8qwmEys4dGd8BgJcHGzp1NCn02E/BxO+o9GsLzXhx60DroGQxzSYp7UqybVw2/VMnBVFne5E
eXfYc/BAL5b9YQ29+kYvVbz1WXBSt0Hz42WovHTn4uulLrN18G5GLM0VgrEBSsqDSbNJlcFRxQ72
pjwHa4T8no1sgP0KVxGLnlach9gUlLA7fYKtYAS+ZJG/Lg7WHM7eIwHgA24YDM5WFty+edm2W/BQ
VEcMhYcpUEE2YwsyRuFKtavkesayHXPK8IJkRw/1cjJidg8ldYng2N3U+UNQXB0pn1a/wgFP7saC
fj17o8YQ02jZgo9im8iOxU9/BeSKfgRlTbMFcOz4QsKsPahw7PfUxSTFlxGu/xZ6YW5xCKBS/Ogd
+tJ0H7j+oUEtYjLMQbZC2UJ/oPhMVX+ccYyeqZ1zqlNNBFhsG5+Ob68r5+97LdMuIPT40qxdCUt2
RXSkegFfQ+fU3bZHoT33iLnPRbkOz8b4Vfqao4reuhH9BTtDxCxVYjhikd9QEOZNOgMfzvjXbnIX
+6wWLQPg3NSwNOdmTX83TZteURO4y5oGsA9DSBYRxmbFdTIFrjU4bthObxRtmoLQO1YIZ12QDHka
FO+qF01xGlMR7V00IQ4/o0d7Q7uwLsMcXYAYfgtClwHYEM3CCFYv+b950EZsaGcgY1z5GQ9VwivO
Lh4JGareX8XBwzfwtqYr5loWaoK2AErGeWy2lKcMBC2+Y8cSBxNTvO3dXt9AnsMpzFoeG9sewg5b
EI4cjySMu2HHBjN9Wji7/Jh7wQeMTKj4gtLZYJdmw+U1nDcGU0ESjMrplaFXxY/SmOxct4N/jb1h
KS4JWYoEFjDa/SaaOtJJAtJ2/xOZBEj9XaUbzos/LM2B4FCNjRd5NS522FYxK5AIEI8p10d/wnkw
/sZHUD1oELn3PAgQYWWTkL6L9E7Hjfpcsicogie8HrAUVdCzTcuWVp9mUzS/W78u5w1r8/XMv/af
gCjimeW36HgXyQLafeyIqz3Niasujq/rkwMD+pPZtTHXtU+W9Tx3E52qWHLZjW9iGcyktSQc6j18
eP9i7sNq3fZkvVotpuKsFzokQl+U/3LdMF10Szj8szhUaXBzuWDvJYAktTZgj71L6nKseJ+lERwU
giRro33dpTm5gBJlq556vBBYJ4tTFQ/lsxO0QXas63vacnZnYlSw6rr+Q6vV5mIDry7CXVavbtj9
ITQFXW9EKN0Sw8QyqcE6wkLAslrt8XBzGhHeZOizLJtObkAOlBwG61Gf0O8SMjXAQna8tecbh9cB
XDq7ZoyDGGsoLebsFJ9sQJeCXZ3lV6RZF6+dqHEJJeknTGvfvNyXyPNnL6OVNBoqb7sdU6/8KugR
gdUtc/vh4qjhikbjxb2YMo89eap2xa4kzoBJLvLz01BLLz4ErZke+IjQF5gQhn9xHKcfnnU1++Qe
x19R5V6A0OPCJMCEWdJsWnpGHiWaSFqBFugychpYZzJiiPiLpvRuV1OzpZWYJFS2YSoHckkfh1UI
7iiep2whMX2kC3BWO7+ZMN/FVkCb0FXg62DXjwQhjtbLh/+8aOxeDJ4Eu1mrgKUjlwLKf4XJ9KWM
3Qhcq063BAXHnWlWd+90U7fn+VLsVi/Gq2twki2QaLFjhLYAFu7QbfIaNyJTD0oq1UFm5NHB1hWq
7RlamCVmuZL53SEv0etRo1I5ZGPOra8EgTfZwku0QOvHhPWvr/lg0CXGW4rV7pKxGP92QMh8DgoQ
AS+tCUD7GuOyqckaHQQISx6bCpYDA0fQovjkziHSoY5OSxFMe9JSPHVmxxtq6iMpsjmCgCEfo0U+
4vsd+e5a4hIrfy73fciHbpEXdmM2xmDY03iRNasKGDsO2XlOTEf8Gutvmer5NPQTUAGOs/BtgnsO
ik6N+S83YqNI72fmibGSMtcxDqrXBF/kn9ldQq4nFq3wqKvpaNvJPOJoQdzVc2rBwRbdzbKDOYer
Nx37hZIgDsYtC77MQ7zc8704b8aEZKaVxa1axCj+rHZomp5MxPdK0fa8F6QTPkXGvflvFZ0Wv5wV
y6RnLEZvd805lZNLphBTUqpK6Cim2UewRConQ6dklAnwinmWaNyxdmFn08xbg5f7bWCmOeleTUwz
qimOORthzPzhiim0GwbHOVUSlhj+QfL6B4cYnNnZnp048eqI32yo45DjU2m5yvjHpFv0zNdXJfXT
MDX6MeUXfsU3RMCsoveU624gUEypJuG0PiNqImNTXxg3gz2RkPiPHkMSqYOmyRIXDnXpsxaopAA3
ElKAesbASdLgnR420LmgRwMkpVjOm5LNSnUKZUcQt4RdznMhJiiPWNxEQ7GRfp4dOjcAIMBYM1On
gwBQvbuDCWMEVX57SPGoDKfJh9BI31DjVtvR+Co51ayS2z1oc431RaKqk4WdogTi88ZSxyovHiQV
xGa6i48d9HCXMiPE7seRPMmtBoTZbeKZJf+zkBoHPybJAFcDutrRdTIqYdkp4HaPia/28D/MAki0
sDfq1DR/RESQh0D1zwWxDLQc2btNEFCQ8YCtOZ+vYlxLDHrz6BXHujNxfGjj0NHX3O0S9zpYAT25
cT1M96lp+1PI8uYnZtXi15KUU4e3MMYcy7uo+xgc5igaPtMcHx++PH2cG0dBPnDDIxlZlo8hCinZ
127BmOgVDyX1kF/5XMk/fhxEL1WWhN6jdes5f2AewMjI2x0Iq2KXwOKV3fNTA2vmO/ar/Kb5db5g
YacxqZQVHGZkwmWdttEYuOkZ9Ivnv0i8yLR9e2aAz8BO3ECZIcSwjWY8L4gXFbKQYCKjmYujtyc3
yA009YJAEedlSCkMmJLlkPIH/q1q+DWo5g6tupBUKYtKBpcoY6FMEh+oveYdQ+WuqH/IBbv6MU4x
vOylSJLzOhYxeF3V3dqxz0e+GuAiO34aKqUCzHln3cwrtOzVjj/n0nb/orhf2l21RkSZm4gT2kaW
43rLWkwF20VYcAktDqirjFg7PS00B/Dt+C2OU9mCAtzFSrLIBufeFY82zqoXR1K19uhYHycLpTa5
PDrUulw866ygbN3oUvlx+i0WzA48hSMtH6iT8OGbKre2u1UIasKw71btRVVG3Kq8GXZIlulL2y40
wWAp1pswxfL10HK+iCEm2QCJrsTqF9mBvNQWDD0YZ1vW7M0ydtrzr3HkC6ruQc4Ui3vY07+JCj/f
qLWiKhCbfrtfs7I7hWNTPLaLJ05Ql1bvE7E+xlddcnJQBb5kDnWmN68OE32wZeqP4/NaUJ+LqrWS
guun4G0NRrqsMUcw0XUtMd/HhPyFZdUPErmeyCMAxUcL9+Ba+hc6M8DKOx6mqq2Txl70VbmLX7wP
jW4WdNEGABFxrMTjfAzqEZMkWr9PkKtX7jtpHh4MWBw878Edk/ipTCcKP3I90kLOboUfFzbeGxb/
ZHzBnS8Z0l3FY4Bu9xqlAv5Z/5IEoe0fyIuWQCSVIBzAb2Uo/wmOdsGHX3dOgh8vCsFPmknED/Oc
wfdpVYujgkg+ZS19GKeMiDkAhj9uMOkDxHcRPjo9pQKwdDMdkhGgmAIZa8OOSMQhVU7IW6juvsg3
vRzXR26Ufh+GGkZRtSS7ykuwv+diHI/WYaO4ATQPRQh0dJnSJqdpSV45j3uU/11rgh2EKlY/eyG3
2+EvcDkk0HUbPlapF/2e46IHG2wScirPnkOo5AQwisQA6AOCwFT0YuuvCFPWbTU9ljJpoOWTgxp2
E3t2kA90fOTXkQlCHWvfsPIuJtZfm7aktfXotw554ML08loOrZh/EZMJ/Y+e/NXvPuQHVUPdFIdu
5CFICFpDWOtn9/7CkREdXNEoD+xxhT0H7Is2q2sqc3EjQdpxhkl3Hf0MeyWgnQCdo1nW8Ne4zJF7
yoxk4MbrhMKhdMR7QxTNuP5Z47J7GxC4VvBRs8ZMuG2qksX92pSl/FeZpi1+IkCI7ISzoaj/L3zj
FekjyqUDNyzor+t8pt0ypCRip6uxjpHXZX8OOFGgSFMCUNvDgKGLWz8g2RKLuU4eGILtxGeN7e+I
UfbajvnwM0WVyp/lHMonlkO23A3TEA/weFC/ui15DOdvPQ+Diz9HDhdETJ5kaIPOtZJ22WPxrAiM
ShzObmFOgy7pVG7KFvYHBvYCF2kbeB/OWOP9moJa/gZQcB/c5qLIii+duAui5Iq3bVwWDtQRt0aW
wiU9wZfhEeJ55Jh/4KnF+QWmi0fzAe4TLtGe9a3cJ2K242kJPThSFYvln37ZsFZhsUinKR7hFItT
ba8lmx+wXj0uqh0fviWHCyCZuq8C8XsYuPmIXLxSNZYf9ZTVdCDw7iNB6s5Oe540n3MTUtWewMEh
knobm9UzL44rU0ySUZTjGtX8J1Hu3o0vRr9wKy8vsJjcSzHV1XM4z5LKBpGG32z4YyDPkdlVS2xX
UiicLEG3Ye++o7x09On1430jkt91UGWJrF3YC+dfPtWH4YZIvU8NN3o5q5OlLsP/EPgxSaVoa5ui
DcobvGlJaMULll9QSMBIl/gn95a4iSClKdbjEnBqOC61kwZAWro+3FdrIX5QHkAKpQ0CiH0ZPmBz
4kaTwOE6lVNP12CaqC82nPW1L6rpfYixD5MoyebqCANnLnchLXZU7SxF82qZl7fhrKqnAeF7gU8e
3wnbsQUXgTdNYho8Gsw6e4dR/y+3P6koR3ucvlzSoACrxjg9d8u4xKex7FHZCX7d+zeneTlGdeAE
r+VA1yPwEl1WW/r/YBbg5opYx8dgFL6Il1tuWOodkhddsMXaMph3P2N+8AXYheAJV3OkuESRSsnG
KocFaLBod9pOsbZfmOrpYMVOTBWGobV6ovsLqTRkhZhhV6P2xzdvriot+wKEBXEwBMyojEVGvZON
sJOnB98VmONoBEsEwoq6c/GVGx4MD6jupctkjvNMRMWhiZv+cXF5/b0QYZq8x8StgktAcaxgGkcr
O2N1H/wHx43gLVHg6v0qoFTELnnte6k3Fpe6OyjZx+qpwiddfCZ+G537EOMnBKtRSwgMuTu/Tsat
P+KWM1+VZCNdQzCHH8qmtcVORnBsVuBSgfg5q3b5L61b57To1qO5b6YIsHJCaRCbdfsvvNtut3M1
DN4zwQK/OnAodfAEVhLCU6DotafG0OmomjDmEXICmkHiB7pnT4hF8hzXY7qXKQur6sAMypHLxHPd
HQfDMIkh3wZsa51EvFSuvadzV7/q8FHNS3CiJiy/1LjsKQycupzhY7HnKY0i/5DiSMQmVXOt49FN
xvacNUty8tskfw5DvEdgudzmvcWS/Z34abz18D5d804Pf2mf9l28thOMjUyIR16kE/Jln/wURC2X
jeqxI3F1BfPjhHH90rKx3IIc0QQ4aSoUz2g1JATdGU3ukij2k+9r0OS4mzy4J/Wv1TrikC4kIjmi
p3TqeAKk0l55HfIG8xCGTg7tbXddMgG3NJ/J9/TsOLx9HCX2Z1WO9Z9ynZ2LaAQCR98HIQ4zOLmb
xMlWHyVmTt5yxIlr13blRz6NGIj58qGchdwQU5SKYVfDYpLvhXYQQbs58skrhlgZ7/kLjAPGyHOD
Gt2/9Ljl8cnKofoDG4G4hAoWlqG+kPcH5Yo6Bq2u+88mQ/ti89X+pyYZfDiJ48grrMbGeWRtknOz
oAbS7lg2tECGAo/Nx/z/Tp2J3codizYtDwj3siPQw0vxXNP4ds7YAEaHteitQ00e3U28WFXGE74Y
b7yKe5TsjEL0uKrddVN2bnGkf40CoqIvxDWcSt4PDucgkI5cUQ6IxaT5jxUxxFGqPQxGCH3fgSmj
T9YmrBIFtQPf5C2rMzemwTfm92f62uEeVcmaepTnYkgCXTXwKoRvRlSGdok22mlIGwpdxi++hZjV
Hsu9fPDxAXCOBsjPtO5l+OEGQ0ta3d+7EHML/jhLE0LdMaBUuksTCc4G2FFD4JZQDQc3tDRkIpek
1IG0yLJtgpjt5bzk01vR9IoUW0c656VShqN5uq7FQYyk3KNRjN4NDIP1ju5Qa3W28MnxdSaReu/Y
RoPGcYdePXLWyB4nRagFHCmHCB73VmyCLkmaZyRjO9zgK+K8goinY/o7JPpes9a9f2lR1bl2QS9i
4XKyft0HZqLbwq5rnePHcSjKIPJKYD5F61qphPRJUpse8C15KpyFO7zDxt+CzMAhmYjMa/71Nm6e
Il5fv/xCx6+LQ+lH4Mw8l0qFkdkV3tIg/rbI9AHGfto5qr47YJaJbyZ0mx82LMp53039/MY+UarX
hCyLzLd0IYjpK7Nu0gIXixO0h8jt2WyYkcj6FLB3+Ed5SR38Chg1/s3VSix1KBb5JVuP+lMMJDGR
9EEiL1Wj/+LTjBfyqefFvnNO9u9vLDY2tIJE2spTxYDVfdBC1Q5/qinO8v+YMHLiDdpm5SW2A6Fz
hCHevBK9z2KUreLgUMUZfaW9rON/3RwmP8JMAdBA6ea1j9uC6wKVVU/vLAO5M/eGFMRT6ExuesNy
iBFxU4sV0XjN4/BnFFfBC331ZXua+mo9+0GDAcJb27cgnzBWiSAhvqhn6FF9knZmI/JhvRRdGP/q
egBU3w1JjP+agccoYmbUDN9zWCfdU4rPwj/DMgwbnGUxs4AmDMqWo8Fj3v1irOvXP0So2nJHLNn7
27teWD/LO+VDoAX4+CGb1DTHAbcQEfGYgXLjyzS+FDx5H8N51REcEOn9nrwpOvmJj8lEdrSU+mnE
Va7HrtkKKWcX54Y/7AEMMIC1S0JoBgiGPRe4opbPfgyi/gvehldwzlmz6Zf2+nnmrZxHP/EazPqV
K8UdfgARpNRzuyTGxNuFLSAB7rZ85hkBAIYiWKwfmpV9fy9e0jJJHnrO4VStpy5ALOJuY3Cqy6VW
dNV42T8s7bLZ8aT2njm4jhe6fuR9752Y/8q+7j67YiF0UWRZfyLhYV41oIBjFw/d7wno01OPb0K/
xSLLca84XvIYGe/e6qhygdiMHxJYFaee4j928bObHsYCowpBWj9u+GPyldKtRoQp2FYsf/zW/Dqk
IdHmPtBiOvH0uEsK8NpfPLn5Ky0HppTdTxo89dS2P/6PpPNabh3HougXsYoE86tERctRvk4vLNu3
L0kwAQxg+PpZqnmd6umWJRI4Ye+1Fyonce48liqIn1ZiBDaT7RR24sObfithfJQM3yToCswmYbjl
a3Q+KfZCSCx5pSUsMSzFPNGzNeZJCFJ42pOwMDQfmBgkIkDLeObZrjuefqLtvUBdRkyAKmn6BSaN
P+T9IZahYWDWohkigKcsCmhdPUYsLzKN8+QXpqIgH5gItp1P27AWVWThse07H3Brr0R7Aivf+Ghf
1fx3aCjHLzKPGACbTmaXGR/EdxGza892Gas7NGq2YIfqgjOdgU+kgNN6Yuqf6dNRQvVdyTasn+fn
1AWePW3xNdlHBqhsUBqsAN9t1GXrtWi8Gu4ruo6DS9gr6uicgweSW2onk9CLPuZcugiXeaLr4asp
m+BeYkVpWBq2hf+fIaXb5kJNS9o2RKU8MzcopE6fMWG11Z+6gOK466jS5H4RZbarBHziPXm7i9w1
HbkwICjKtP61Me85726wOkgYPAiFf0Z8C+V7hAaBtSia2TQ/w6wUV5Z+xKBiBkUlZoexIsIInqTn
EVO2cVTeHhqXw1bR09eXcJqxWBcoXZ9JyQ37bThZ/hPT77TYlQ4M299B5CMPCCTRYDhQ2uA3gbhI
02vEiSziSCSsnVDsRXOXW4kbj9gUUBthvPSLcGPj8jwQ4KlOVJXWelxFZFmvzQDG+xCNeVbcdvZO
dlldC8SeW8+evusn5vv3A08PKTx9H1MHeoxnkywrhgvP7/oGaKuvuIMUYmQ9oDhpA9thJUJ2z08+
d2O50W4jS2wcueS1iDzXHGwfeNVuGZ0JBppcMFe4dOqQi5rl1M62nOGUiWoXI/xmeIap4+S4PsT0
MBrZpZDDhJqvctJ217ltdmEpIq+1r1CESNer3+IKiAkdTpt/s83KfqB62lBIJoM0Gw0nvy0ski2q
SBfIlOVndY2GbfWr/qtUS2COcqbbLwls8HYhuJ19xs4CDywZCBR8pHcMbzfMGbGLzNarXUetExPD
yi6UZ6oV3Q5ZqEnwfEEhw2cBd4kB020ZDzESyFfb3JKtgqh5ZBCPwb8gG3YLvwEV0BL4dsEUReDO
apgV+Bg/YWtu3HLVeBx6w0QlDRa7362CuSXPVbc4aRLJdYo+FQcS2FbFLOMKUdAqXoKC4cWVRSIV
QeyAZz9SdSz5n5VzMNuJLMcYRdN0qtknQp9JzcEnYX6fl95yRooP+A3K6HHB86s2JAiy1KgcQwpz
dHuTbRta/YHLsPDtTYb+gHDosIPJgnBknn4ivsPlwhB2BdnmODjaUNs3JL7eDTwN15XHtjwN6BFw
wQ24ZdHLBtGfqCqmb/gornq3MFRgZmj4GBlDnXMThOFFMqH5R2eZolLs+op9/NC4bzIVqXtkui0v
Oa0y/WnpdtkT4hSBUmKZWE5nU3bPvIh9mcxY7Pr4wDaMrz0GfMbznofGAhXpOzNuI4+5+I4Ty/9A
MWO9EFCHMtTrPUi7YEfu5xHySQ7OlR05GeDfLYiuu77p+j1tF24lz67F0aBveM1z0Pj3Ef7mBHQE
MaA68AqPXN2leiTMSqx4sPEPb0tnYvXP7svdseVd2h1/oLkuNLevCOED+xBgeeRrmkqSuO25BP3v
h+W593Vo7VuVho+BGUKWmkuGBhF5gRje8rhufyeHCTQe465Fnke0610RkhG4Yf0g/rgs0pvTXK9T
t7WE3RdHiAfpfdZz+eGGu83PNkOMi+j2tvXORxtCNvymCvXixwHJaHeds7EM7yJ4letrFHdF/9mB
DN03KgZKGztt6SVipa56XJn4JpHTLR9C4O28Lb/+wThEmGRrwLRNgMQqHTv15dULdYZqRnKJCyXL
C5TkYHx2Z5eJSUtxA/LKt9FU2n53xFibiVPXUWqMkc/eXLf8g5vKWrovZa3zh2VhPAdppXEjDeYA
VMQPeBp0czLk6TDO8/mIbOGWSD+EEaG6y6oree9EUGheIGGIFCVYII7cGWudIXhFw7Jj4BB82iAt
nvFrlsBO2phR0toL+kUk1klNvQA3xyrGA7gC+npwz+V/eWzNrJRNmT1MQ1PP31pGiOzmIFhCSDdj
f/CcsTJ7U4EE3o6I8t0t9W79qQMBY1W1OManyo/cDbM675EbIrxWdK8IT9wcz0cTlT8AavU9QO+5
x73du09QjMkLKjinSQkc1qsXxmWydKHVHFzc/Dsy8zCVps5S4jGBxMLBZB9siu0/+YRdfZMFxvsc
FvzfNML8TDN9feJY9Hv0jlbxZpNMcMXZoJ5ww3yjSZ1+oNnnxxnaDMP7sjpXSGWOLjBBRvCeIjay
n/xTGIaAfoqbhXkT2YPdbeGtT3dOTzLrbrDKkFFPndnPnhcF373msEb5k3fHqm5C4BejeBcMExgS
jVpwPAxpcAyEz2Lbu2F8kCnwKRkV5//WwitfcakuP2AmLegWfuqy48O8Imzk1Ggmi/hxnuzm2vOx
P2HXdk9UqJRiHrggXGl28VyZyf+WUigMAqGJ72PbBMtd5uZBeMBoi21ltubgMBX0fiiU4GSFuHIe
PKeh+aJS2Hk5WvqtrcHvwlxFOWrIwxRI7qk0IT6zSkdiZuK8Zm1lZ2vi2a4htJzP9t7mOn+r6Po5
5Pv4IVdVf1WqAJtFPVO+j+HwUXSVz9dVImjoe7e5d9LU+2wBufzJXQIKZTjI4hjM7PRXb/mr8mg6
yGz1n4n3keUx4sXbudx6w6bzRfiomw7ZTYDp7jLaNOK7aQhGnFuBPi2anFgZquGD+mPZdThj9qLN
4vnH72o72FswV/YtzACi5nXBehTZNypZC5Fcz69FkEls0qM1N7FIrMG+RrE3Pdi3JgvdCM9vPoGh
RGAck38o0xebScKGS6pKPLZe7DZIMDn3yi1OTOl3i1dO+zoPqbOwmHeSVR8Z1MboEaSJ92zmHACc
t7Rnayyyt8UEV6xW1l7A57u3UT0fm8aJnkLM5Ie1ahdzcog6SjiLFP0CUukmcVxXnAt+HwhGbA+c
jedOHpuY0aHM8KrmbeEYPoO747dl05Sz4+mK6L1lj7kePWQazx6X1VHmqf2O/IHoCkTPLFVDsB9B
R+RzMrleRMhlMXwjzexfY9kiBaoC+Y4QU5waHwZxNQrjosIHDYnEO/+9ZQPvimboCCpGDxf0fK5m
hmUlRwfdNE1V0rouFKwynMh0jSbGwcK3y0eMDWNi8ih+yVk20dKbIkMWZgVs7KVX5eT0QO9CUFHb
RzRZ018zq/nblU5NOTt8oTecd6ReEg8MkDZ+s6IUtVpmPa+3vxQRZLsQhcE7ciPAYLuow4DFAghu
QL10sCN6gKEzx5KInS24OkHM+0QjGoXzeNt5SntTzW1xDjHa8FFXaLl1gYzDFpQ6YE+3vWGi7QGm
3jgkaDyxoAIWzdxHEl/LmKd0OQ6zjkSEXp1AH/TkvIxD/xRn65HvOt6R34scMLRY/2Gp/RZIA5LO
MdZ5LqYzlmqmlSoY5L+IVPSNNQguv55vdYWuXF7XJY6iZAwmck8gHvRYmfSW9rPiQgPI9ZHR794K
trHrbishykNUUk/kaESfVu/f5742d+ACMnGOM4dD1QFh/WCPyPgHqE9b3PEQTFHV3FMsVff+fDOf
k/lrflLl8H37xHGpuIyCPUkhnQN9gyfacqz/pAYPJooF0CI+gz1zF8PKESlYpd2w2QIQ5SKOwvpa
tmEJ57KsxCli2vwZhbq9m8MRCzrl8A+Ve/Nb1+1jdXNY8uqmIf9nwo42tmM5X5OqHtteZx8RHPPN
wEb0MY2Ceg8Z3ck3UwbWdSv92BDNnbZc6oX301hO9cyFNZ99Ki21mcDykMFJts9Ru9TPFLeQ5NwQ
XAixO7crtOLGenMzG4Aus1y+wXg4MqWwGUDyMVfN7EIvxXJG2YPaOpe4FxCF6CSvQqYH1LYbSvr4
Xc8ZVoKxDY/IgABwyAqLraz0a1/1NJsEAvWIj/wbMnWdil0b+AWHzP/fiNpUf1lOxc3OWzLnQZs1
ExgamBkN2QBtXruwucgJ/oG4MrgbHr+b4FUP+Z8yTcUDOS7yxWNtnlT9HEEep/6ftwREq3Dn9msu
k6oec1rWTLGehdmwYcPf3SqL/HdOxXCl1/9UqZseegn2GEc9FQIrUiIIav3FIp4k+NVW+s70MvK2
OVts2AAM6L4WKDv5NvBVY+7snpZfj91fpsNp0kfuBMxqHtVLEdgR1Km4uAnPaxRAobyhRUeQ77jD
xavvToTs+J2qvrR08sOK+n4rO4/BNmyz9rBAMnvKOqNe6FI4SwKjzF8SPcxGjStSAtPUjFoUkbZb
zoWQuB0AP7t+DfJhf5MrbOkqp62xgAW1i04Tq7bQd8wZVkRR0vugZW3YZgT2WaTMdjvMWgli4n7X
mkJjaKixqtrSdNtgHkmEkG2kh12xKkrZFnUViVwqGQFWcpwsb8Dm0D+6k0Xk8RRjbZ3eVZ757PFv
oA7UTrBvsg8z4SuFohdj8kWpnM+zgWfOnj3gOMNT4VivYmFt47qmvNihKz6Y0eSfJrTVKR7iwByc
qjxAiLzJj0p+H+zhIn9KG4Zh+1DAX+w0zp0taWNIY9KOHJ4JA7Ys9Amsm3UqWDy2B2tgPOiZMLhW
uLKvoevnSYz/jVyuGAZa2Iv3Svf2hwWuzTpUhS1/iK9EcsOtVf+Wfj/dF6ixCLscienaCub9N784
xT4JHDUnx1g8NENQ3XlT1G21iRj1w33A0AF8Jx0C2uUWu1CBNt676dghlRajOhYywihQsOqqw+wW
Ijz/l80Io3BLnqWNsbylOkZRJT8YvPAfG+PnemBzShDuGZNAvFHR1L9LaPR4VOaF0fpKyv0fUy6v
WXqrESRv2mFCy40Q2POTBabQLhjI6cZ4lj1pVg6fknRzUjdqwrXd265BzDnHJx4nSi6g6weWDEw1
IrsmX8dWD10E+VMupX6d4FNsy9K4HUHixrnpFPPXm9bvDcvDUp9Thh5UU1neEggE4vWyglHfEYTS
/2DAjg3LrKzhgIsLlGB+6C70bsJyd2qY599WS3aXI3/Frz8VPFlFnW4t5QD6d/DqfClTTnc10xn3
QAkUgedmE44XjQccwW1RW0x00ZXA5f6FPjG/Mz+xD1EV+5qgq959HqO2y0+lwzp736+eh5EHI5zZ
ONi0/gnH4yqaEZMmY24Pf3l8neZQs7H/I2QxNV+2Mc3j2q3qKYT58DQhO6G307GDsz+ayhumH4TN
CTWbR6pUbAPrlbA4p6SHxo6VJxBdUL/QOHod0w7FDY7IVYpj6DY3il5aT3dmnub4a6TPCxFK9bg3
UC1Z1xXZ7fJXF7wCaxhCmmXahExkXHPAhquRzV2xRNy8/IBS1s/hNBogHKsqz4UIc5h5bfGziNzh
VkVb7e8B0vjVEx4AMe0mcGLvpNFRaxkMcPs8aJoj3SEaaTk24aMzgd6LBk/S2FZrdM2z0gcoZxD7
XW1GvwXHBjwbqonRNeMO2UOzSwfHii8oYAj0Hqra3xXSt3eTpu9GLwi/sCyI/NvTuOaM6pDIuLGC
sukHRKh5XIeo8Nv4shLaah8GM3v/sTdtz6U7FHSABHs4KKjFdOEtvCGPCSHYQy3pfwvkmo9Mccjy
qWPPQy+cumgzITqwgIwwFpnEdIYJkA2rgLEONv/t6DFU3/tRuH6iufHNJvTW4I/pq6VJMrsJ9OM0
YB4lpK5DjUvy+uCDC/S7Qt7IcIJOL0+wumrSChc8qPcuYLzmlUWWtaDOubl/v2ya2PYj91AXIDFQ
LFPwVdD3848rge3Un62akosEp34reqZSGiVv1i8negU+JuYoeYVmwjxqy67D4dOxD8XllXtlAEcK
1OoWv0+TPrtZmWcyQVyVz5rSlgF0ceRosDKHCambuS8xmgosw+gj8z9wFGX6ltajiT8nTPLD2UzI
+fGvtJZBqG2g0bUTtxE5heKAOmCYjjnvqqzZ8eTGAs7RpnZxL9LUtYFTw3WC5haRAVGeyqwIZxKt
1tUeyFjS3VwTmTUUFSUc/5NEdR442NkpN7IUGxhtiCn+sY20g/+mCg4Kud90aZ5Cz1EFk37Jq1Sn
6Cvoj0t/61iwX7o9o2Uw4Fw86wuykPjmXyEJ8yWWttUfdQo6iBAVrpMNTZiD5U7ZcVIHmlSkDJ3D
BqMsc7F8zhggI5LuP8tsvu2lKmHu6XBTkOqQL6jAcJh4m6HzdXkc62kd9ib26k/CNOz6ZJUkFTj4
gcZESLuUR7ppshODZVrlA5w7GR4WHbrRaYazliLpbKg5AcqIs3FHehQoPSyefLrXK2geyI8by1PD
cFcPKRMctPnkQ6+AkuYXfE0ohxsT0EILbvbxoRzm0D/WXRNP+8gqVo3BrjWfQozweTcUTLN3oXuZ
jj3uSOT4VRd21+5G62idW1QjmleHxvmmBCZ4MS0wyaNq6Lf4PLJh78Dy+mqLEXGIB96au6b2xVOY
+8uNmTUgb+oDklNOiMOi5dQpN8j3jpiq+sJ/MtBEimoEuRwHAZGm1vDWWUv4jADKTK9kFPWPQWg8
/ihiaACVuK4+NH3tArWLmcg4QtPw+8jLKGgre+Jsz9s/FAvN+DvC/PkloA43lGA5HmEnw8B/j0Sh
e1dVrkDbMmx/bqxx+Bd7+EOOeF6RtFZISh+YI7ry0dOCwseN5h2PXf6NuyLsTxbT1U2gMvkoOQ6q
g5kqQsMbou9+goCcnKTAg0jMBaPL7FjCdcuxgRZ8TvjD9R3AsICoKksUXrKWSiz/mMePL12m2/EQ
L130AzHOxlNNgiJjRneghg6Aa9hJngXtqfVk+7cHLsJcybbIpuvXyb6z2bJ94SedX5ZZWW+8tqQ/
oRYi4Swa5Rieej91Hia6Fm/fOKa8ywfYv1RniqOeX156e0+XbIg7BgZYNrD9s8DQMr6vILFZSYYt
g1aRE8i5m6q1fcOhEzD0p1FCVe2IAkfLHDr0bSJwaZJIaOseSEKQIRFOCuFIFQj9nRLCcfH9ID2P
PlZyLuyphHvjtNgJg569ZRI2VvC6Ztg6+HfgAiEqlNzzRIxOeCFPAa9UYEEOvDl0csMIrwrqBHWb
X77VcNGnYz2O9Y9VzYjTRmazPLPF7GAfAlD040k8qvjonTR8hWFeXvlFG3YCHRnkxH6EH45PD3dk
CCjQIPUG8XHRROO+a5Rv7SN64PawugzZE5wpdJ+u7XnzvkMCZ/C52hj8ejzfn8U6pequ8qEDnxHB
5tnfrstrubOGach21qR1dUqBMxaQYglhw2oxO1dA57C3A3Z9tzxPCrURE+Bz2I2agYiTOuW2qigJ
NxNfJqhQBWacW24aniX6rTsb4mZxcLgVv4lQpGdmfxu8UJUANDXV7RMPo828orEa4nB8WeGKn8aY
7UVkUzm4lZzRFtcO57ZZlQgP+FwgN3NS4i7uOXmfcRLUH07rk3nL04uhIDMwkhKSwiCxcSUSD6E5
iE4mK4rstVsYPe9G8FnjlvGB+1QADmsTzd/wmhnoXMnsetkWdKxzbw2FjTclW8tLOzSUXj1D1/qz
862u+8M4tblYwzpl+LcmVZxp+7ydxqkxHJis8eyxDmtmEKBwIj3k+BcmcvbZyTg1nDw1304dVRhp
qpXZp4OHjm3QAv/y9sxlzUmzL0Q9Q7yZg4QSd69Mmkl0fwCGBctfkdYEgmxqhxHet3QNMgVKTzc4
UhCaYNN3toNmGhZz/jKUDd9GuTgT6UdeMMfQeGImSfPcxv1umXD0bxyop9O2smqzHOzJSuXBFFHk
HgaLcZjQPDsbNenhJ3LYb++DSk0XB1GO+lbMk0sEDVk3nJiOW9lFESgaHFwjg4AKqgIiMzFceKlm
N0Ld1FFyYy2VUPkCXEMEm7B1g3XCTNbhqw5MNtlH1gJD8cWGd9T3XoDf/CiE1/ovkmGzvbG7Ua3H
qu3JGHPbqfGPi93J6MRtMTEQL25Q0yGjH4ZFI9iXujZI9a2tVPjaYIskbwooVPY9mLFR54zb/x9B
Lexp+LG7q9Wh3kx6KCHrg5c19j+UyfPjmE1ApVUB2QXjg2M/LRqaQTJPUGPOXSvCf+gY2NIFnl2E
2xDZY3QmbWQNvzT00GSMkEANUAypHuqqeAg7z9g7w01s0RdhhnOQ9W6XKg/PaxSThUxpxQROdjlQ
P5jvSU28JIcBEcnOXtrsO68uwLVTBRKH8mFqfucQUfTGdAMaEuPDc945WcNoYPBGAIlNpYfHDm4I
FWVtKIkLXfiv/E3pdfZtsHDc2bENZi4lzElGUTs+F0gFT3Jly3+DqNkP2N/zS6udD1uz6k0G+I2P
6zTDXSELT298IC473dordnzLPUdABjMO6gClexOlzjt+1EE+L6PtA6hiDr4VnLusQSzxGEIXsnE+
1wGDsNZ6ctCgXyTz1HJbM+jbK0sSSHjLfegaRFu7ijH5CblEDmlkruMDsjH2+m4s64+1Nvhba5fI
qMNkZqu8dIuLUMk4EMMGHfNdmDRdnR20NK3Yc6VrVaKMXbEjtVL8V2o8UXk9cyO1bXOrpqLPGyvm
gc+gH0C0sUt12bQqpE5VKTbF1MIya+rlK3DrDvDuilPFxpxy9oT7mjHq3qV1dKNWGeeMcgpqQ1vH
H/Bj/sI68sCwmukJvSHvvxxXXgLmtv7jTBP1AjZ45sBjorpH9Ji9DdbgHcqIx7Cclpyci7pwYOjn
tAG+cqt7KAZonZZ4+E/5Q3lulB2wdi2Rau7ioqwvsUjLY1/J4K2NKu5AFtn4jjpIwZtJ4xhHLRjl
csOdEO4KH1ky4KE03ughFkDTMBAd8pFEapTg+OaGtSMGvJza8L5w8DiD1EC8ZjDLsEmBUuJ6685P
PW5SYAYPRZkHjznCt0vkEDXEdBp6UcjIFK2l0j8j1caYULctr2Z1wSBRicfed8t41aXk5Q/bzq5g
NNVyWTAoU4eKR8Deo1xPW749zd2x9BoCT6PKudsNYizmE+tcO01MVQ+AZ6ks8MHwblx5rYlbZLRc
qr0J89FOQk+r8rtcDHsE35o5ciXgLYACNRGFrwXKKPQ2ysAmQxsd5MA7CHwDQYB67ASk12dIPdut
p/eOw+uX0HzUy0dvq7zZOmsfdY+zlQ3ThVkLxo4Ax57Hsx+jbNhkKZbUQ2bdOJecBFCrFIMUd1uJ
CUUAQ58YGaXtxQdPmerGsCXlh+sl8x+gU9zWaEP+X5zhKIMdoJZbABAnCCmIiObBfoiUNJI963OC
btFL1IDKYnLQ6LlHjmS3sQ1peQzNSLPrazQyZglC/niH7vM2R0autC3yWi/cRrUzMr6CeIbCHMF0
0ogsvELTYpPGf16+66blOFuiWH25KWu+LdyjmBsED6966fHZ8vPORHPuZrS7+L2wI2NLxS8LOiQK
+3GP3NK7QiOLWc2h3MjQ+UlVHPKSkmfHmc2KUg55HEHMTVHWh9xHvObkMUP1zM0EizEHHZR4jfCW
I96gyWy7Zh7cAx5VER9cEEenNgbwgrAjN4bRidbygjtC68NQsmPZOb0ijSIOegUmJbL6R2+85WNE
pM+/1ZZCyTdgG3nRXglbFqQgsmBpomLhJFG2fSBGhkkiTxKZswWJxO5dR7aiwMrVdPkvqA4wzE20
pF82GDPkJoMudCLjqmL75Kbdq00o4e+69AC0yXXivkew29Lgh55z+2wmCt/WbMD7Q9VZ4ajroOCe
9dIXpAgSwOfu22UlL4hWxKNjElRuvK7k0e0BTQ5rgiKWFhF5MmUg6b5mTeB2C/h8rpzmowJs8U/w
w341jH2j+2aR1nzHoYk9mlQ4D8MdDdYzrzd+1nDuInZWMXEvVARxYRFUE9z4ACgXnmO0ztDnUvY6
PE92eZo0OKyt6Zf400qFJbahvHmGULI2PmzTpROsGnr1ibwUUBsVgr0faSkIwhGoEYi27uJh76Fx
QvDpRkuLAmPsI+ZN9DO7ofXgNYkKVNRmjCoYGkaLvLzrGY74DL5bvziycbPsky8CFHwmVTVQQ2Oi
aDergUcIHkkwbllxtS57m7p/8SUS+Zt7dLKB5XH4caa4iIob2dDeOtT4UcI6ixOnchxCdDJ8jgH8
afJwd3wPbQmZJlXeCfGKm129CGndI6v2noANv/XnT99xW70H9inGQ1lFIt4iHgl89rLIsQjfivrv
nIukT0AFhLeRK0F72xzd8XUuKoIh8fAN/iELrMnfUYR37p8CPL/96tByWRCiwyLGvMDzmSBEqcrL
iAwQHBKF8LkMrO53docbyryemwOFYHYdQwwjO9U6+Moh08zRxQ6cIqphUpsKToNvmmUXzC282RA9
IMv54aZSpSIN/sEcZplH5eBH56UW6b/ZHyWZVJVb/C65oy414dWMUqC88LuvXpWSH4qcEklQjBao
Y6vKkgXO2CcyvLZnjCtgHmF1Ra6WZ5YFKSMsvpkZGMOkVqFTSnVwrjOkWRgq1HLlfwufY4S3are6
KOn2OYNoscVU3/+wiJ2thFJF+8lo5f34yNi2zNmkDw0QVmfy6SZ7VEn3Iotq/8NKMfGcllIy4PE6
Q8A7NMix3M6pHC9mwuGfLMhOmh0jJqW3GU6/FzQRdL+yg9Bn5b73Vi3+cteh0e/ByKrwCVIz0TRk
b+jhtFCbctB2LFtAaSErhDo55kfSCvp/9tjKH6svqIWnHhnlSWAwdo4+t/XrArryH5iiVD81AqPs
Rol6fRgpYh67XvoPTaZYR6QcpsBsptZ6zhbVWpe619V3TjL8f96QEQCmFeJYBgOKWAbyP70Efn+A
JM/0BErGnQVVzdjuz008yOtqFfIhYKH4F66R84tGvXmKsgVxmsTsd0DtBLXWzlwSxFhYQYLryBrB
+1fcwFpxGIys0dySes1zHIpZXKDuO8Etg9xSOnvPlQZwviubAMWasjxWm50C8XWFnSlU0iE2/FE2
fTlBFLZ6cwgdC7eEYxT9vot6ljmyYwp005zFL/iwSevyHZlhFcevCoWkQFuHWdjYYRIuec5aFTfC
oOr4O9VFxwwFrtLqLpR0mk+oWdXsCxUED4HVe39gZL6U7fIKiPGpKuT8ZM0L4Q3d7FzQlsH66fLs
Eb/s8tDxSBWgrefyVCHEPQXCILlArZyfetMHe26Z8ogYW19J+Fle2OavOzo8Yirn0PpCwGjfEdLL
+SzGYKd6Mrsk4Km9E/XLexYMr1PjTegWpNy6uRvezViH7oOmR/dcRta5iWY7sXv/c+VB2aX+cNUA
a5IG8B7aBJLtUPI0LGeZPLKP1Zho4jA3HxgV3lnYR78VVqdna4BUQH1fHHOUlOQ+V/GXCkAlZY5h
caYY3m7Stqo4Vcd+v8Re8OUDVXq38uZGrxpF/dQ4oX3vTnm6Rc71lUaE04CLDBWSVQUBglGIvmB3
el258TcD7gDoWlaXYNaQpBrOxW9rQ5dbltE6l8SlPNcSQoNddcsT4kHSMTqLRKEo6u7QYdd3ZTnK
H6Uy4B+ylseOTMBHy4zre8BLmdDGhjiE/PWLln05cX9ibcjBjr7PBc5F5vr+f6GyhzuYSjfYZZf+
Sir5JIvW7i7Wkb4I3EgY5vvmiIhrfBuRiLHY7fVjrEO66w5apGWHw2tHVBwYDRwnoHUW/q7mR+Zh
vB26WvyxEU1uIz8QJxjc7tEzg/uWyiz4b8TjdugE6UBIEJwn4fTlH9+X+sP1I/p70eI+FiyxVWdV
V3LC9GHVNoYGXNI7CyRKoLQ8OLX6j/CVZgdGgiFexUjizhi44GmLMto3rse0FwnXIYWbgP3F64nn
Id7osFSIYylV0Ia5yNASU5bOfaVN8QYTqEIsTeGIpmTcj04wHP2gme5BusL0HQMGAGQRMUiMmS7i
7mN3wdjkBP1gQfgip4gVzxxtKJfjJ26WoIZrvYQPkxddR5wl92W+6oBTuZ9Owraqb/S4L/hH1Kc7
4sOJ8xGZbDufyGdK39oy3lsM0T592qG7pa/FoUUQgcGUaS3+uf7IA/SEW/ij6Lmcncoa/2EDxLNK
z1h5c//EGfcZNmvxXvrelACnZRQlYEA1RCxCae6ZrjPjepsLyPV5g/uH6t8/CE9zLkAYxK3q9qG7
TUlPeqnASBlAGvXOaePqCDpYP5E9hhO0nsLTijdoXznDCbOdjWpExTIh9Zumbej9PwuakE9+ionE
BeuqsOZ9WiUtA+KJ5kIwHCk1HpoaIH4jZqKGqOejErl39EGxEe8NqZAlc8PYJpvW39rJF6T/g9mv
jsZGNY3vjmWjGidNNmAbm0FGSKeROSWNANfbVCzXgGhwInCt7D3odLpdiOx7LU1OIOjq6/AHCsr0
WLpsITdNt2JRwBPHRB6dqPjJ+t5PAnhOzsZXg4T2n7nqa1X1c658sAJ9cNHARpHa1CRk8O8o8Yxp
e0tA6/Au88Zc+U2CDfd1eHBwvTNg9s1f27Pjj3BCCJnP0O619mtvt2aI+TMoYnB/Ec0kzZo5r+6i
MXH4ApOnaIg9JQj7xZEtKmwJQ25FyBnKP/Qg6hCJek6qtYKNh9BcnYIMYHmlUCt4LRPYABWDBo75
WPk269C+XT/tmRyQOUWQz7JQ3LGeHXbeRCqhIxBchNDWTzqNPyYfqP9A9/RSZFHxj6En+glV0P/b
ZSv3YRGECQ4DvB7UhCkzVzX8iJChNRUv+TZM5knw0SGov9ZFatRTqGIOcDCKki+ECEKt8Hu1Pkc5
upsyiOn9mHxvu/9xdGbLrSJbEP0iIiiGAl4lgSZLtuXZL4TtYzPPUAxf34t+6dsRN/q0WxbFrtyZ
K0OvOURj8f+FlEwGd6K3ZNDVOzE/ZncWVtWJ0zj+zCNpnNtW/eoKdwJ8tM/EEua5MajGHikGCEKg
c1vRGwrCRxldWWERBTXZme9wa5Hrz/U50Pu+vJJVAT+RtSxSupi8aJXKsiEqzWoOvF7z1aepdUld
Fd4Le0qxCGrxVh/sV1Cw0SsCDCtoHG/3mpYnHyPSwuMkWpKEBYz4BhblhdqBe1oLzIdcOWLfzlPy
YGpCvRk5Ztw+E/2KJV1Rr1rtnhs3bfeeB7SXQdAk7wVS4kqwhOSvHNQWjad6riwdN2w2Nn7lhcYW
rpMK0NvkQ8IzwbQcU4OIZZv03OJ0f1kIBAybz2je2M6EBMmVODQIgzsj78PbkrugGiLa8fAphhfl
UC/MdZp2JIxe5hcZMGI109QxJloDpxXpzDOUFag3uDSmV1BqVbSTHjfOja2zausj07qb56S+kF5k
ly8iY7cgul+1qBZ3UCa78zS5zYksRfPmtFwgpXAaHyV4/myj+BFIJE7ayH0Aj/upW3aNDxWxblMY
RHRkXBq3EOxF0NtzdzaNmrcPr8FAysE8ijm/reFgnyIrCPWZobE76cf97PGBjE4+NNt6jLiZuXbn
bRQOsPuEOOVJ4W94cuxevPR9K6HG6yAO/ZC0Z78pJRfgs0xteXC7Uj8yuovDNLcNPRlc74/cmXTG
jsr4kIsZHjOS/qdm4erjsWbYtaFU/oChQ2BTbtvHuSr6Q5lM0xuJ/fLg9iVQNz5YB8IgC9GnqamX
i9eyUtcnLT63XmU+p4bLT+t2qYesxC94BWoM91qbadtMi5+nBNYhtQGAQSW8JGs76hREKAVjdiKw
he3VjVjqW0iRoFmt+KvpwmonxjB8V3p/BR9mPxrJyjErnDA8m52M7/NqKF5IrWGDzYGZegP9s6xs
h+qzTBFp2DbqP5lBuUrZV8OudZocInRFz4U2hDcqPdgoQj3+pnbb+oLosh+5uJLigbdxJ0Qx70s4
JVwUsUiXaI+DuetmatxOaceeakXu75IwMeMd+yOqG7FqYmDUqhkbdmhYCVvoYvH1vI/24YQQyjcn
3ZapMGd8l7xVwoa5wFxk9RPHqt/bU++89pNKfrAH468A6bWzCZL/zaXABsCZ0W566oL3iWO+9SPh
1o032+O4I22e35BJMnjhtq49GSRRPoZSKRwSthYGsrLDazLKGJ831wSfcuPXuG96KjOk9YC/CfIY
J3jGxDeVtARYZDFSKjaI5bCheQ8pUnjmSooXzuyjHe5EN2gLW9tHhRB/XjqC+ViB6zQBxMzmof1s
Ue9OCMhonrAvt9AFwxmgBY3cSTH1tAHT0cPaMB+YXMf2RlhmeQSmpnG7nx2UvTxXxwTyEBPd7NDl
ULs7mgVDHJzR8GWbhR5UZl3eqkR6CW8QPd5FQrD4jVzqDqqwYjxokxgqsyeP1Fx71ybt26+eV9Hd
mDvOCxGsYTdHPUsBLt42DU8mX4SmXTJvg5hcbUPU66+spj2eVdR0JxCTDwn5klsa05G4M029/EhZ
q/6QqowDCjBZs2V6/9DVYBiMLE5+asPEBaUNa3lWaJ2x66XXxZsorZw167XE+7qr+mIIIk84q/2v
dt8wdLQvrCbDo2kW4evcDNeqWvpTnwLxLym9+Y64OPskPTg25s7YxEAzVlCKALXj0gItMq0/YY3s
fp1ODQH/XPisuTrX4camdm6ArX+CsWwHBnd90l3OfCdDMR3LiPf2WLC2QYI0+mvCXFRTHrvSuFTx
b5zL4VpC8LvYNukxzJ5Q1fWJiGFepD9s/Dndk1hbObqq+RomSmQR9E4TsKwNyOfoFyUru+caUH/M
k6KZplGifFmU8UqYDvWio3twW/cM217tDPcetONsTYaXiEOW/aY0fHaE8p2RqgVbntoFbVOFvGfL
oYhuRq2aa9r0CkD91BQb+tfGRxCKKuAR1Sle0NwTyrrX7x2UJswM/+fZGmPpbpMbqVMPcqQ70ZI4
HOiXKS4tHNCNHLlmbQDj9lDI8lLj3E2ij8weKEQmiCY3eTTlQTJG3DCRhF/tri0J0KbsaaG03jLQ
nXsqx1zIUDr9o4RCJsyncI8UcQsyIxsD9Nz/3RMkOUxFDy7WVvJkTA5cyvEPFXEYHnAZetONvpNB
3mEhyna0SoRPUDYEkz7EpAoM/9pL1m5zoNJBK82WWgh3LWRxU/qghdH9A8KZ3NOTZSefanb5uk3c
E3j+Xzoj4Udqzf6ddUi2y/mw8q21uNJPbV6LETLzmwvYlILQKao2oyYZdXts3chKo1WjKQjzMMmy
3k+e6L5jXur/707cTzyCFgXqwCM5QgZ/IeRSHBetaRPUWo+lFfsZ6h+Zb+rMb9k3PoYkjX7CFhZq
1oQSJl5h/UX20CLIIInfcep42sbmySGx0jVHh4y9DNrJ+QRbCmm+mk3KhkDKHEzq9fhGxYxt7BoI
x9Wzri2gVSFNSmDIv8BTanFJa8ITWwBA7XmhK+dp7MFCkDeLz14yNb9x23a30CszIrlN+5FwKp1I
06pdRFHrE/Uf6dEj1HvHCrXfa5J5KClsjJizpZW+a/TJIdfbtvA9q25vQpPLq1ZE8jxnmu1izMM5
iLmhwJ2HlCL5lXR6ACc+3vWTnZxMo8BfNk39DVeofvRQot+zJjV8wnQZynbZ2dc81XqMnUxm8qE2
teY9YVHJoYWEUofWTJxkqZPDhPXyo4ui+Vsa+fLQuH12P9eLzZlAr4Xb6OJedJKeaFWUbxZ1qrs+
tP7Bt+ropQBp2hWd9qWNlN9MpkoODiyx1bRffnSTgX6/dlSERSyRruz4O8P4wSagNM6SQsfNqMyE
LD6JM3gdkQPSDHzFQxjjmNqAjZTHSEkTnE+ZPq4Aro2KqZWSI9/sVNTgNYhZdcyaRu4+kJ/un4kr
t5eSOx59nllQj9h4B/MAFsbcL3gdEI2s+UIDpfpaulSDHbGg9qeeInKB37QsO0YpRMaIoPnklked
lxl5fy+MzctQY4nSEf+xcebyVXFr8jbg1N4IRZCm1kibfIRhra7klcfHJY76Y8mrrSQNS2mIJUmV
m7A0cPiCdWDpMro+/QxLMBQy3ydeOL4AUenPlF4XN7H2j4DisLC8stxlkwhICk2tE95Ns3F3wG3G
mpiSErjZBWllKma4eRO3VmkfUHlqfzJIjVNQDj1dgfiRxVni9xaBobFuh2/AKN2yyNsPNZRk3tnW
O1JtSgA6USNIUHemdMIy3Lt5nBxAGlNio753yfADQEMYWMNkzOeOF89vqwQXjzdJCjDWDElg4ZJ6
K1fa/SOCs5A+eDjjhN+MHRAydGFT+2fbuucnjEjP7BpRnvrCYfuXpJS1fRNaHB9RwCMRxNXY1NsR
98l0NuMOTy+VdVH6gPPGoEGJ+82PKYVuboucRcoFz39XAR6O0w+USDxPlJHGy4a4D4ZmkU12sS1q
PgwEN5k/qKQlcjGnhUloLRvhISKMY8HnOcaXTMUQPmWPy2G/TNpF5SteBpcsBrOWNxs9TE72lHlW
j5olkoLdTKbSmE6eGB9D4bXR44gb6QZDCYNEnGlEoeGz+JADGfod0ywPNdYOJpS8dDv8eaJlveeB
SToWmlj5mY63/BJcIDfkLv14atUilhMsy/oZEDNAuJZlNfCEap3EUkeE7gOQVza/pKh4W1oxrCEg
ZZnGb9seyU963K7QvkqyjGeDoCsPQ9IXVBi5UZ8fFFAw8PcTUDASoDXYNwjt+n6UHQGVtMzeR0yq
jIWE5uTqSaYTTlW1d16Slt9KohsLkD64v1tIfAbSGdt7HLRcgZ3CY+eprBjSR6PBtvCn2dV/s06j
CoWslH5OQAJw16xq4JT8R5K06ZJZwMcrbPs0joPjXEnq1Dz3taBIWdcc7TwLVYS+IUVZ7FrQKPW5
EJ5zoJJNb45jlkPBc6ZEfK10U6Zf1VZ/pj06QSGpwtik7BeeWb12C1U0UBOChgq18ZwI3frT1cDV
JY/d+gIEwrqno8V5izjMucKigz53IZckX2A9ptYXWNneLipgNh5vV8id2gewU/0In1YhtBpF5QaY
LoXrOwUL1R2yF44Meo72Y5OPTwZ664/WZy/UBINviTy0VLLsJBosyClq/gItfMJ0iyc7zIwZW20z
PUFacc9caRg8Iq7mb5jnKXCgHhVVDcx8mCnfA8a5yQ3zjZsjAoMqtD2TtveatNPfbKZJQHcKlz05
oK1bhXdosNkzShBzQP3u40d8F1Sv4kCIf80BXwcPA+Bq+T1zXL8BdTrZxEg3E1XblTk+0OiwLW0S
4sDhHghJ3tw1rugxRJK7fZOdjXdxGls6zeHi+gU+q50YJLE9mIfULUZGgIOKkKus04PRdTmWEHfY
G5QigqWUzZVMi/NQ90jw25BWLtAF8xiQM3nH4Dhe0K31cxrVzlG3XfFu9X14gpNHw5WredXHUjfe
JVOrVyq0nvMBY/uge8m/mYv9XidjTa4W1EiFwSb3WEhbamNk7p07GdNFQBzc5pUuIYeSYMPTED83
LMzsjdXjD4WBeENeFq8Igu4Fva76iUKhHtxqHVLCC9ghAJY4ONyzk4v6ngnAbddRajn0q1M/Yyqd
DOE+xtBfwUTBTSiEg3WlrQti9YsFrSIHdgUk+q1w2z+PvXoA2Cb8nMEo/YZ0cXMzVtaDDdQwyMJ6
2piudmAbhuxduLywdcI5d4MURM5kx4snKauXSLMfB0bMo4CtErT0RF6BOmSsUzmi2HMdooxUSeeF
WlAacb1JEazb3QRU/lIquzhzmUWDc2/sCBO8FY08QwkOCcPGesxcOD6JJZ+tjdvCL85HikxLThwf
RZmdA069PQYTrovsrtA7BhyJs/3RkorY9IP56rJb8lnrFBvi6/dO7YVXbTIuKaG5zUDmOgCUxEfV
5f1uXhwVzJNX71CCS3/R4IgOdld/g/DrA+ysfdBZ1ls8E4eklH3LHA9YEnwxEyyLBU933Du8pfJk
K+zHraBCqw3x26mW1LOhvOc8ghlHjTBEGPm9EH8E6qhK8+xgpD6WcSzfWImf7QWjuGiThIZkG011
EB/zrP4ZTXbpYCB0jTJMJFS9OZthke5NRx5xq1o76doVmk4YH7Am537UxqiIlT0HVd8aD0j+7tlO
5jNQPbTmcHwGqGMxCy2+iq35jM/yMxaDQ+ymBY6NWznA8/QFBJIFW0SfJDZOcBGUfK32wohg6GJE
48Ogo6XkVL5zSugn2jhw9Uy1s2snS5CxM2er2Thx2XwIPMfB2FTQgZsR1/CZmk5HbpXDu4EnAyir
EJvJxcLLgsfew0QyHpvV28D4yjg755bfKcAT48rJ43jCRd1W8trg/cSPLuKdTh8usho95UyrO0EK
Gje80R8Ii2FNG4XaxCr/LUy+Pr27aLeWKfDk6m13AOYybls3qe5Cs3/x2D0+Ra2J1JRicVT0jnah
ua8dc/oWus11wnLvHBQw7mAgg0BctAHMNaBahPUOUI+yawc1Zl/32rcCXryhVqvHJEzWwpWyoymD
o+jgJK3zTb0gLpEsHyuq6Im96or9U+4JdcVAdiGwTM+4rbPFceey8k1rDo+5o3HbZXJOTnE5IG8A
CNiPji5YYRBiKCgBgByZNvTX0lRgkbOlOjsV1B1q8oNUd99jTMtteBqOGLiMY8fcwPbqCZCK5NpA
HAoASzW7xquTl1ho38Dah/HkJhroTNLRf9iNdXAycKv3eP4rfNMJJd9aOdnB0lJei3A6Tkfmat6D
lTmcodloh9QZ6ge6WNIPLvT4o5LG4rNEb0vquXqgCsK5M0wVePOPVSUWGlFLPnYFjAGiWMgeVsQU
pTTkUXnoFqk+ZA9ubtobzzW0G68bjCvjV4PxJt1PCIQfltnLf2pw8c6IaJ63Ko0648j6l2t98jF0
VngveSud0RUDzATuhZTDnW06dK2mpRUNO3YGb6XCiM8bFjxVzzUhofOnmHJs2NVAhJTvPkuyf0nn
4Cj3mmzH33gnPV7q+SyWMnpLNHqr3dBwtgh0Lr1A8ms2599mVOqxiakxt4CRIBnk37ob4vuIlzuX
BoP7psbrpUfFXVM0LVtRI8O8nOl+QV3PdsH5kW9s262DeRzcF9bCpDnygSvlQIPJPjVa3kqN4925
65J9SFAfaVcCyhFFujjXU8sLsLaLZ/YrdM7yWE+WXsHtiLMXrlccSGzciLJx/FsVckBqs2MCOyoL
554d/n20jo3g4fJLtgzNySx7I8CUXz1RzR1SdE0t087QKW+XEQHLgnHtEz8VbeVD/9JqmOKK0pV0
+1XwkmqHWUpny9x4K22E7fNtEuqkD9Ob20SB12OxKgnXLJM5wV0va7bQRvEvMue6pttDg7jiMBKi
Yl/6JHVes4XilmlO73Vb8spqWvtUjmGQt9l3p+UgbqD8e6AE5cwvk5QZwaboX6ctw5lED9ylkfMa
rou6Wp5nItMn7X6O+/Vn6KJ7acTry0+a9p3mRt0+Ekn3zKt09vWxAgRiFX3+7kgpf/RJpD/4yyCq
xEnl01FX/YVO+JAkhGH8YejfO3O5VzJFXJjYYm17igHiRXY3adT7oYdb4rTfEV7kLauqlMDUpB9G
u1R3LMfWAukV6JKxrhlj5dtYGbe8Qr6Z4E4gSadjtXDQWMSyj0Y7kxmZ+ijZdC0lbIOqCx8Jttzb
g+6SIxvWfUf9whboSbZZSCIk6s6ZXmYv3cIeZnAUBZ6opIrNYZW9VCbnqqNFRF0h/x4G19uDY/9F
615AWXd+DnPsnGT4KxPg3kceE+tSafF+mkl/jWYZprsOEXzXlgZE62QYNdbA7DXs+qXFi7Nhbw5W
RTD0TnoBpNOmtyez1i71fLGvJOxGnWszVOiw+/BqdQDDUbBdKSpQM95DlhLHckIcGIR56OVy5uRI
c156ZvyK9hOmiTtVvmPlwYY9PGtUlUnoIjWpIywKqOgLbJN95FQug3fZKZraIIxqEPf2w4jdsByz
g941Imgcq3hU5AX9Klm1wrSgAarLGYYLeR9Z6UEQ4CNaOnVf+PebvWlpc0DbH8O34cDqG4b6opb4
5kKnYSSB6FzAc65XGdwQdvVNRjn56bLuiQdI0NqZT8+lheGdLav9wzWdhgaTWPUtq/P2YpBFpGUU
6dhwh8/Wtgm7bJRIbvFo4KKWXrSqmwxRGcBN6NoINTKp77xe3eMhfKwFpueZ1sINzJJvT5XVGQxN
5fdzzLSo1tbxjMXxudXq5tjLxNtNEQlEp2RuS6LvuWh5OVqTFWDUeI5FeV/XLa9SpNEJCEfkHEbG
odvANpOc0IQLmT1UPibuvlOO9kTccRVv2VMbGHTXZ1+8miueLvUYc7Bo5gfNjh8X1js4cbJqF+Gd
ftTC/iHPoOwyVOg+Wo3u126T/tPxEXDM8OD2tpftJwQsnxOkhdiERcmn5tKmgV4bHpNhUNT8kNrY
YPpNI5xEa2lfIpP32iazQoXXWurdnKOZVSYYgEDxc9a15QQESrjpRWB4uQAD3961iVUe2jSG4BTC
mJHuX9jFdxZeasin7Gcy94vrgDwu0Ef2xmjaF4ejfa+lJIAnvhdlyMsRgonw8exypUUs7cegDt3x
2bWjapfYbvpM98GpYZtzMZ3G/CVXw6puSMN3k6juitqDAVcPrs9O7TVy9YGULZcil+zNPOHWqRYU
dW+cR9ZfuIF3+jp07LSQqZVgPlXakRedQBBfPc0aUdlhwWQmVQmnhVz0JYeff3IW0Il8c2vn0yuc
7tZq5rWGZsCKC2n+iOMff2Ls9ck5diHyGwwcGzzt6f2SsTcZBloFUp6Ol7Atku1Ui+59YUWH/EEB
N1Sa5JQMUSSPhY1LtUIPYZZHEwMfDagPdg/XTSOPzT3JqnzHs1btAR20JFrg+llUzYFndjArM3fS
mASElA9lmrR7GHZ8MnauvTOFAsMnOrbFJnldqZFsYo3iVOOJJF0y82o8G85UPFlT1L+oxm6uVRbp
QRcv47OgDQD9Drno1El0CruYz7miUKcyCmZD+oH/gFh7jJPjmqlyKHbaYQsEgFVEyZAH9CzV16bu
zGDoxFfmlSfb7ccfxR3uTABQcPYSfpnYdpndX8wHne+zwpL4CpsGLkCSLmG/p91hZLsahg/Yt4dz
pCKZ3nLEGisYbdSgoxQdx37NlZmAJyrEJq67TrCaqZzXhvSEb1EX/eAkCNLa0uP0xvBYWrwDsu7R
cdwfMSQxWlVr7nN4Wv4kZzzJmeHZcJnl5FtcvYKFQWJfuTw3xeBAUJoIEUV0/+Bfb9Z9nT4BwyF1
i2HdypZ/qk+ar7lw/s1lJ/e5ajOf/Xec4SMseJZR2w4L6JjH1C60T7euQiqk1vw69mEipq5BHy+0
44aLaT5sgMv+g91LvtLgbbPS1bYZDZx7Lk79tukpk+GHh4YRr/d67vLVqauimmw9wXIroqMNC3Vv
bBcvPdplglmuaRWW2Lm548iERYBbHCu2Psxv3WBUAIZIUXFYUnOZPw8mq8qTM44pto225GsK3Qqz
Yh+zE0RgoB8m4RMJMOxIZw85oDvmJRahrcRAtse51rLWTIr2lVYYor0wZSz7VEA+qMargz2Lna82
qHidxzBOKCKvVYIRTx/uFuzLgFekY/tLEX4wbS83ixy1viGkbhyQqNRxAK/wTGjZAS6CKfC1cRSc
fqyIxU1X47jPYg/LZc8/rutd9Ad/cvA9qjBPROI/SW6UhwUD+2qmoxG2WHvZtRmaaABBpSl906ms
G9N7f84myGOYrxDwPCWi+1C20k88vpdY3TFo1CNarZG+0xPTnWLFAp8Lbgu21GEdRsh+OOnwRlmm
o0Oy+Ge9wKY8xoZIHR9tGaywv8mQkZU1Y9fYgJqiLovuRpcUC+IaiskGzSHbs3gwUz8XGDcw88fi
xcjUazqXyJDzDOOG2L+Jac9u/rq4APMJpBTV3fBHZ77P6NndDDE2I56f3VQO7hWvjby0OHWBGANp
bCwWv7NNpxLvg3+JOYggLOaYDdj4GhkmKFc4c5BkuMMdm2UZsIDUWYgqp5zxRDf9skkWla+0HyHO
gx47l45B+EA0xKSbBzIpuHqqdBoAYJjXxtMkEnJaLIP8nGL2xawWVISD3rAFKL04PvRuQ9o6gfBt
5Z23a9FhsJly8n4yXWFmD3vrJYyNNz7VVQHHm7uJtPRuCZ3lrbTgF1bdiKWtNajTXJLyQWS68l01
46dOmxs9pCztQ7DOa+OF+IvQP2ABrusc9D1BMB4SBf+SdcGAaM6bCqgnTBaH05dvz9zu3BYLT61X
TEopfWU0vnm08zXlmRaSgVLK0GWx1GV+uk6iIbRCqjEmF6UFm/2OZOymMlOmSG+kNQpS+H2dOn/z
4v72BPkJ1EAm6TU6r3Ao5bgtewsT6EI9u9/bjsHdycb7CZ8QFmeSVoHhlqtzZin5Axf7hQwaNe7S
kckHL5JHQp70KwhC7MDKGfgp9VrYY9A+Hd5mmCAkFuZ+uvL+bR4nkpnzkci5SZSK/5nxGMycGmiA
PZUx1kNqiFOP8/WAqFoc0rSnIsSgpI8NnrdjP1Cx5hRYdY0oPU/YM26uN+1iuMJ7RzdZf+f69xJp
e9W0tFjmUBabMUffig3vcR7pVXAmSkfyuT66NV1UmMC094gyX5CPrR7yNMkFcmAjPstuiOuAdlGw
ISOk0FLa/Z4htD0VC1YvqjHre7edjUObjCvFgbI4z1DECEyPHU+antlOeQ+pp91G06h2FhRc/LEa
Gm4+GhMFQA0293bswMf0NGq6K251/qzpXQO5T4H9uS+grayRCPezMpU9+1M6L8VZh3n+5CDVVifM
AugVqu2OqqhGYKatG15Vz2N7z0K3yv2pyiA9xHMxjIEtF2KxO/Z+ZUfspjDOU7se3o1qnqZsuqWG
bu+MRn0TKprq7axwW6IPMfnVCz2QQM8JxbYRzB08UhFGNhv0wG7iZngoEo9f4KTb/6beq08hOh22
RqS/1s1fNI3kYTSjo+vYwWLQ6ZuWwHtEJHdioz1NEdpkjrkn0zPsFnoOmygkDoxa04r87C70u9pz
Pt5lVg71TThRs81rt+Btm466scWsQBn3PBqvHOvVL1PA8lZzuZz8dnGmJ7RW9WQt0MdTYtgHgSJ5
yjX9dSVk+9RLdH6kG94z9ueeqE88Yg43+44VpV6fpN64R4YJkBfZ5PjYzRHsDEpaHiAqzDmZ5CYl
Dx2FdzZvpexeM5UYz+yA5xNkFYl1y637AzaL0WPVgYEp5Z56cNQYXoRYoEr3TvY+F7n8qikTullL
br7S7MpWoCmUuzFAQ/MUKaqDtiyrIjIiIT3YBZKAB+AA2GRttS8pf/Bbk1d1MCjLR62gLXEhqBvw
IxqMZcomBM0pHi4n6YTJLQHGdhldIGZoYpC0QESmU5DME4GVYrSz7eyo7p9bsZXvnAb5iZMqcCWX
7IrvrlYkc+yDmwD83pBHO4Cwa/gOcsWjtxZHM7WyabIDHoUVOnHnnU5M5JAUnnOtluwDunjkL8SJ
icY5zSmW7bXolucKVJWhWBkBZaKeRlva3z5CPfScCi+2HKF9S8thv1jk2kbKogEJEdvD+u96Dssk
/ymwgvheMzT4sBJvIcSqZcHQhtZBh++MZzOv3haZ7q2keJBx8pdJDgEC+KSx+5RwAmsI3l/12Ky1
GLZDRXiipdsohpmUDmB3I3igftkhoBHw64pX1cuMXRn4bXRYDtgWL1Ogce0/6srMLosibd+hPqPc
sCiqQ+/QYSE7ZNwSHBJu89NA2/sDtckVX5oZFXhoVJB4vX1GvuHq7BTDviLNfBcBGPpNYAoAEwb6
hJzscf3IjeremWfvwFbawIFFCH2ZGifoHPfXofD7TAkQIweE9T1HDoRWO+VD4DEOnIkZAUfrQgpM
Vu81mwSXGtKF+ple2Vu7HcShco0X4U15RaYlbz4m7DnkdyFJxUGeOMYjzvJHShzMU7fiEkLDvbq1
Zl/xCLLNZLFMT63IgNbH4WPMlnJHsaXh7HDS9zSBDKbnw4KcX5qhF9+RxARsuOSjhrQS9/UgmG8a
qM76ofRaubPbqrgvvHTamSSbbgANbS+Y+b/LTWeaCk42JqczS8761bSdpg2UisenTOXGdUlDvq5m
kh5IRuYnZkE2JNIgIA68ct2rM9yyOqLfedTwJMgm79VtdOz6q28j64M5pj9l0aztayXSsxf3vUTv
0Kw9kC3xg4gf/+qzwPCOSJ7PXXlxpvwyWuq+YpFElN4jMj7mSX5byiEL6PNYu1YIPW29UZqweDXK
qymrOhbcePmLVYKdpkmarQLFHFXzmyTggIyWYx0hlhcecXm2hCVyzmYpSyCxo7i1zcQfwjNLe3v+
LtKuCUZuK+lW1+m6ty0nDMappEaMBg/YHB7Nhmw+j3EDCxT1qlpmWEYspA/lJKKQSEdvakeN05wM
WNWMt85otAkNRoR3TVMawyHt+V08LYCLwHJmkpuxBXCawh5KMxWsjR3dozhUQoeNuwVNZm8Dj9yL
LsS2u9icC80Iv8ymlAxVXJEMpTVYip+YreU9gATKvms+ir/YWfLjkI+Oxm6H467U6QfxR5Jw9y4u
sjO0Ki/gG5g/zIX9T5H680MBCzm2wRiSKmg3I09bOhKenqWiUR38RP7r2YTJyIywhu/RkP7SOkIQ
70U+7jtbOxh2kRPfKx9N7hY44Yk0IOhQ2BDVMZ4XUGGsBARLECE1Y2/WDR8KyaknUOtkdukMQh2t
J1BULDYDLHuANKYSh7dUcros5HXRgho7RMBF8sOUiGJquh6krFJWh6hifYBv2vSWZ7vvYum3rdN9
qlovcroaijnZhRMm2C2JOB46zBGDegWmhNnGqgb9zqFF++SlmeY90cYmfUc04FhL8Ck+fdHGnyAM
/CitKFSbCevSTmEseI87mHubLLbMSxPOPc1rmL6D1EuWcI/DvWzRgAq1dg6ypc+mHv1kMro+eeIC
OJk+WEzk7LJxi12nTem7HRtZYHKLkJ/cx8fhqKl6TANL76gihaeFQ01yap+NOWkeqxY8FfTj0PmE
f+8UDzECpvXU2RZ7JSAPVfyoeBlUvhd6dXkPbNvm2keP9FCfFOHPKVB2qtmriBbfdQlVjvWYpOYT
e02iLaYeud0GEgodhFvuIVGQhASWkWkokkYYMyiIrpf8jpyoSZl1qbnM+JM9qxExg4JfNlUIGMfC
cjIUD1yR2HsrBUUroZPZrS1FJDvnDrZx6mVqz7M0RP40gW7R9n3ijHq4Eaqp0ENwadGTtXy1Be10
Zwt40RcRVSPISzta7vFdpq3fhl00vzCqEeBHZ0/KH9fq7EeGvsLZ55YbEm0cEJC6wu6uWq5ngqb3
bJTv5Jqr+t6shb3sWQfgbtksAm1wO8ewVuoNYtMA+TAD/RlqIWGwxLB441W0gNVbbbLyicevR6rm
uqUze2HY9Wg3r8wjUUX7y7JSas2xsdk7XhH0voapGK4Ji8T8LgJXi5MGY9hxSdvCuooKHO+FroTy
xuUvsw9cgEaO3WwiNxwKMKObOOZn32Qu3CrIMQPsx5HXxYycwNvS84qcp9UyqBkYnKoWO06d5J3x
0KRSUa+Ll7nNhuYNwJ2T8hvEHv8fZ+e1IzmSbdlfafTzEEMzo1EM5t4H1+6hPWTmC5GSWmt+/Sz2
vGR4JiJRFyhUNboEnaTRxDl7rw2WoN/XfkzjvSJ81j+RIWaKYxa2wXhNo33S5P1y3FoD1w9fi6wu
nM3gd1hYeh78dRZpazihOcsbSHLKPSABa+QL9l4yTS2iQ/c2e+NvMQkdLzRDKv0tGq3oetAtO1RN
D3ULvCU5wbBp79JB5AdzMZMUJmlUK6OkxE5Bw16k/UByXqioJQRR5k7gfy7YsQ4PNupj5jDSpVVm
WES5FE2+HHezDg+T3fjR8HPE8Fxsch061Q4Bzth+TY3eC77GpJwPJ1MOMrlOW6c79jYVU5KE6nTx
og81mmQj8E8liiPzjDR7PGNIBAZYNz352HY2A7UnCCfk9HOLeEkif4uYLkYVIf+atdVF1zkeuPjW
zCT5jcEk45NCMl5CpwktumSclfuUAiIZDofcjBH6iipIUMmo4Bz0HskEOq3x23dZSkpkG0/XBiLu
loazjl6NOafSbuWkI99VyjcQwCogWjZp385NPM7ua9ehHV4ZI6HxPiX4l6os9SYfffPsFmV+1JHd
fgmkZzvwTaQWiCvxhV15M5TZKIJvC/Vu6vOORFcqHtSL4yLaUxQjnm/oAzPcS4XBgYkduwEzDsku
be2j2UbPXHxWdtApdgpxj+lvpFd/LANz+EZAVPc2J1Q0QyxvaTduIYdTD60DuDeL7EL45dFvKomk
K21mFOFmZRanGCwHgNUk6Ci2EfSSjbRdYEqDDMIqr2Y5fxWdbocX0ieCZhePRbzIPMKIDI9qjNx4
Xw+mdVNzFJ/PSiCDSyAcOfkK343G908uD9FGfVndhxNZDOjICO1bic4g+SfPKQJte3q11GCp7bdX
jdF2FgXNwHFvTaj8PmCJSH4qOMxAWoRnJ/YhyVqnipr2iMZUGs9A1WARENbRufBeF55yuK4F7WqO
cY0EIntyE0T6FSWkmEDtNA6QFZh+sYRbixwOnoIZjEyBpXts6+opqeAr6EXg+1J2tfJ+9piDuzv8
pgU8ed1jdjFobiKFuRVTY1LOLEwn1SeXLNdd4aOaXNcd9KrraOhkT6aCysNj6bJDOHT0+bcoFttn
VUeA0cqg4PC6CG2OjgWxAcUugB+CrJxvbP+bLdlviIoC4Jr3nqR1eVUKpHvn1l4Uhu1USLikNa1N
tH0kAd12InXxXEc4wEnLImqKDIExk6rAfdd7qJfTvDr2YhEGmouSZheXXviThAzh3lKutLNb5JYW
KlBPuBVmYEHlnVJkrB3MXPHA0uOEZit2ip6nc6e8IKSzQrtio2ZYqxs2qcl0PbYssPdmUVP1QmhU
XTnZULzg7xjZKuVG85qastomUVaKN/Zt2TFid0LnWQc20BfE2s1zibU8pPGi7I1Z05Hcy8CHwmWH
7jHOav+7A6qfGnpXXoHJ9k+ENg/XTiQySDn8AotE40bVyDtbbB8x/T1IoRo5QcNBjGYXfwGKp8IU
XoDTI4/n6BjuENM348YKNWBANFQW8jFl0YDFrRhuA4FR+CrPvHBJvGi72b2yLQmDa+jwrrSMBcxv
he7SfQN9gCZR7pjPbr6Am4FgUVqUc5RtE7qU2dqrJnD5OC45x6XMKuu4r5yUtLparUP2zi9R53h3
3CZ9PZS73SIzncI7h+aWXMlOteGejXeDiJjQDX1Xo9M9Gi6NWYzmI5pDkKdo3YJKm7Qs1PSihGW/
yLAXD0mX0DYflkSCG7dWdXtjknWS37SUYPxvGR0+Zg7pMJ/CoyPY6sARk4ojtSZSmgInSo1o42Gj
DFKWCcbvwRgixZKDKOUpGDPn2nHawYhXhNcY6c1kcuaBThUChh+Z98tVkxnOGztTYTyYJm3SNxOi
6B6pU/rSYagbviHKhXzGeq7CN6dle7JHx14O5zyeQuJfRgctjz2V06YuCQMh9dax8Og4xYMCVDvh
rObsurFJ0OG1FdgrruYs7tF/LczW186o4y2H4vLMmPD7a5x68onsERLITQ4Nx4juqkNPWwdv2Kba
aYNCzuPT4pX7Vz4cSZycZbUFA9IRjDQYzlo1Y27RZZI6tG91zwHpBIYx0/MKnMqEHqoKogUgofD+
P1PYCJBrK+rxk+9hgDXD7LstXP6zEhHkln7WoNB8sYU++JP0jqDvW1r8fCZbc+qq4EqNnKfXCTr7
7C6ubNgPlLLY+6ZDZYM7bCVtPGkmcD4Kx24MFF5aO3jqXIkH12nQ5EK/9OwtOQ72+NkDT3prCN6e
3FA5Hl66vDVUviH5qnmDlU1meFWyEVF4KpqroK2cEwWCMF6jhFiKBbbFgLNiq8aRKGBOuivhWjI6
assW3jGPIydZS4MVY0UNFjli6NjDFnvXfE0JeH4LGmHW+26qbEov9UQYUDcTZYU3bVgj3rOuc4B5
cP50mMebhNzQGQOv3xgvqD39o+vUDpMh2Cp1LmRejQ8Rfs8iXqfQifCJJVXg6p1oRVk/ZOE00LqA
hIqJQCNBZRBUPRgS1R+px/bXCLIkkckTbBFD62sH/ou3QaqsIVTERSM+V6Dl7U1Xs2tex7BJJuQq
IvJSEFROPpyEt/SoilDqstoU0EU8jtHOoKduEw+MSbpf5E6npHDzOXD+2mEKDDbB2OmvMa77G5dR
eiCY22kJ9puL8WwZJvXgavABobc4UAAKp7GFvb6mIG8rb6w3eoIrl9YVmlpU1cNXmkRh+M0tyRu+
wSWdYjyVpAPuJIVMHxVm3CTtQ2h1NNNV6+bpHvaP0Gdq5NDrB0fl+7DyDWoClZ9hjSPCruwxyx9s
E3fpNi7i4goBQbrtK9M5BCOy001WUH/qRg1zyslDZ2FOBjzmub4hiJi9dKCHptkirFM7SukDmis6
gRVcnLjLntrRTZLrxHSHAoH7bH73wkp8p1AD0bcwlCf414EPfq74YPRmrgHZBGMLLnwV2Rmt5Ta1
nnFyWhssEx04sdy4MjE8s6mjNlgYmzJ1RQ4TLk0hgfggF9DxyNz/Mo/NsO2hdHQWOLJghtzZ5oY8
VYFlLj5F+tsddrRnOzVK+4vZhPUNgvAZ6FJZ7JEnkH5CGylW6H6mbgdlbKTZX3TUbaAFWiHPI5bd
FsRgzammbNqdrpCoU7V0hzM7uLh4ht2G6oBVtnfwDrbsako9sQpUvWu769xCuzkVI7pyiP/BuiA9
Ew1zaUzJA8HRs7vvO7Zqx6a1fH1wi0CUT+niLKL0DkLmy9hPI0zAHNJUvCiny/I0gyjDDu6YsuNM
MAfRA6rw2noAoDXgB7N6l8O4Fxqwagi0LofhBFcxrEnny9n2PMGO4xy1kfYCwiw8Q2+1HXX0WmdW
x4ZjTRmH925LCOGq69ESJkiskwLfnEkLiqgQIimbbekM7Q8rXfrgMeWZU+24cG44khJ7JdvquYgC
bx9poapdIEXoIuTS1lM2Nt5j2yXtk6i98McIVMH8rIEzLKh3V3xHdjigMk90f8+mPQRJEo4IEhJd
DSzkIXifmv9K4xUUTo02CJ+MbjI+USSazl4QWz5BEy58W7B9kL+ufXhyDz6H9R+V6VEsYi6wn8Bh
k4aUJkM33aWA0W9Kr+XmgSYoEletPgu2VllZkizUivynzg6LepsJjKFrS6TTlRHTXiSFVPRPY1iH
XzwUWGKHxj3M7t3SxFDie7iyttSOmdXMkX1EgPr4CTyloU+T5XYj+54UMDdcK13koL4TAlLofNCr
MzvPu8HrUpYEu1aEBmU2pbKrDAluSrQqMZu4TkJLbDtyO65kSQMagBsZ2/TyWPe2yAH98R5TkPeG
EyR9piU99Nua7vXRyWwY/wCBzrOk9XLiSGpnp4DO59fQrPsX1+zdGxwNxkQJw53IwpZAQr1ADO1n
Ui2robyaK2pCBSIq1qrbqKfzR5S9UfafCLlBoIKIZ6ZlBmbQx3LpmYjHwNzOFMiY1iGcuwhirMKo
rkbSc4s1jXlaQWHXDPQFCaoizle7dg1tGH3eeNsLr7/rq9a5lVGRPdqwDP07Y0zIp5V+P5KaXDqt
Jza5KBv2fX7pFVsJ9TIEtV9Fh6gr9UtokVV3pEnvNE8NuxdM56kMxcYjQ8bhKF1Cz13hgxxAzBig
+gXRgge/tqKvOhTVs7ZqADdxb35L49Q7IYOpfraR2V7HkWtdlWkQpHvp9QQkeZgjKNcNWfQ9m5oF
26rmoCdwx7BvHZ/m1m0T+qHH2ZAt8dWkzVpeo3luqoPquWMUW5CNvDDHpFWMblRBQ5a2+mz1rXHE
ZN8ML3jSPJOyOwdSIO41ruMfhcvif5dZGbVeuhJz4X3XVmPFN+nQxVSYJHgvggRYUhDa+WpkfRGs
/Zuc+GCx8gCPHfp+jvobjh2oqfHHc0QY4xiEIUGm5Uxw8MxO82jbMZrYYSo9cs6nPjjXGM26bTeJ
BJT4HCp1h9jF6JCksuU/jURmcI0pxizjK3e47VkeHqQzT3fEB9vlPXlD6ac8DyipDl5gQ3yIyggD
2vLuANSiVMpxMm8a7C/G2ZIAL/KDCAgOAe0+1V75YFgeGGQj1oDzVj1zjiyWWOAY/LwOPZAejq8L
VKnOwClhReN0MKB3lHqE7cXvPfmQTolv0GWX9a8GHcFQrXVbYg+jHBWNwYFaM7hoqeal82sRcnpt
Vsw+SBgpyFFGmsKXAKhcibu8mOsNfXU84JRSRufZIhINIjjSkfja8hqnjeAFAp0pVyxZXn2taTm9
2v4IyqOFEZFSKSkCDvnZRExqDNMBbMRoFXicAcBzstQ6IS2kxY4pXrOsbsG2TH0YmDccI1ukeylu
TZroqrASPBIYR5DKudZsUI3HGUvfitrQkf3uyMNrCvuQiRynRlCPBoF4rj4q20ka8CHsSqDBAj6x
HxfbcfkDVG62DwZd7lXFkfuHo5dB0hHQcXQ8SWeyL6Ps2xgrGXO4F/OmJ+rc2ZDjzWgcuopCa9gR
v/Z1HnCwHtKC48dtZDhlcSel0VW7GmlYsBZ9bqVHoxlNG/u1leubJEgQTJLGh/GEzJ7DyPgHi6kG
2/xhIclP9zjZmDZjjvZX9hBA0Y2StLoDW81S7ifleFPQMTC9Vd0Glf2UYri0HnEvZGmwQvxkbJG2
ISMsIVkh+POGVzqBsBgiz0QmT8UoQMtRGvImZev9LNiDZA9znEePNhVbzm7Ujb8R1MHWzrWC+kE0
dVxsyFZwr3K+60/YHWeYyfh3txzIKBbRyxRjstIcPUZI6kVmX0VFwN+Acg9bkNQFF1BnY9TlLe21
CPZpOKvKfrGFMx1AE1i4ZXNCCinmqVXnxBB+86Q6NqpMjLuGMxASDqH0eFcwn9IRpaWQzZuxcQIb
1YunniJQgCiiIi9PTxG987WHMLkrN0MWy/oGNW2UfcpD1LOfLdvuO0IMEb2vbb9ph3USmYZ/HxoY
hOisW+wQ8MMW0n4rQHo4xiqAPyZfMQHRJEPU5SVHxEfljRwtoDb0GvQXj4Q4H0sSyceE/DAb2Xtj
pniRccqheH9jCD/xf3gFdStYZUzKYHU/l7xR+8BnVbckF2SmqG5UQxLyS68pgO/iTpYCE6bpOFva
UTjngnaYt7gQyB526EOBe2mt2bl2J8gH4Clm5yYnY8WhDTRR+vC2KfUc+jeALZ+od4Xo1+iDsglx
seTjhFIcogpMEE7SnWIXydCRCW22z8R5VwFwFMNv2DOX9BFTYvvUXTqrfF36AkkjG8Ywd58bqlSc
1MvMGb9TPkfGyslzQrVAubFMKEMSiTX2P5THHa6FFVGj8MaueUrSMLfWGdWgt4m5mHaoYYcZO7Bp
fGrYXN+nc2/wZYXVKxwd61CVopuvK91zLI3Ave5ssAvBsyXMkWLGLBL7O2cMC/Ma7S35mIaV+zoT
EREEOylnIB4jsz/YD0ckcLEsP37KiyLw7zo8+jsiMwCmN8n82Anoe0tGcx90z9aYinDr9RPsVCLL
qrx9YNmJETxnWV68yirg88QFE35iinHfmmlwKLikM1G05JBb98LQnokZoep7KmrpjGAis6yHifOB
eWyJxvhcuJ0bvSIwgmA26johQdr11bkvfIlPqEo4EoWD9SYJqj/hQ8ZTy35VB08tvC73gXBSTlt8
Od6XqR/7vacEJuWxzK5qsUjuKZKmr2xgpwPlX1yUrrLbLWHNoBIB+7eQwJANTDeZnupXjBLR+Ji4
6TDVq6KX/JNLhZSiI1vbby297EW5b5N6BaMGclJXYqzLs9rZzpyYMbwEnAXXc+up6IcPcPJ6nEhq
PInYK+jVJa1d7mU3swGFylfuw6iLacrUFXwXyaYVGy1dL3J8R9ta50Pj3hIPzZYbBwid3aTI3E+0
nMuHzpI9hA2d9U2/5fEb5nXuOUP9ScD3MZ4HTOLGesbxtS6ZpK2jcEQN/6twjJ48BtWH3x32p+mx
7uFFSPIwnGuK2X19UBiU+w2QuQxtlNck5Z3ruQNuOE5ahv5J/Ulj7DYgLZTnFM10sRWOgx8RLCaE
bOzFA+1VbaTBvTKgu5nRSNbD1pibyj0HcY2llD2Mv6bFCfgDdBfYqgjPnLHl9znlTTmYBfpjl5mZ
PAXohIXPsX7jz9r9NtNSIqqZr+A5ALuBziKBu4yfwiA4k12hTNfNnA3ehjORVF+9HAPvGnYyXWK4
P+bEZhhtPr0mCAbAhXACUi6gRfaoWoOYioouKNxHmzblILOtBtPV0VNyOAcA40JzIsOFUeuYLVYU
KrvBblCYtHsApmqt6MY9oZE3k13M7mTpkJuT+yUHOAvWKpRVvqMp7WNgJQr2NA5F/py1dU3DI+6m
AGXlgu3kdIuibxeyQcXh2wFVAakXpJ87ZrDxzk08mVyJuIvaZmdOpWO8lmC3nE9l58FlbAPWnRPU
LdR5leB/U8SjfPoE4SBlY8zm+U6OnZnMK0sh4/phmnbMc2Ni8QASw2WbD8j5WxcQC6/4rQSAPb/i
FrADSDpxFnaPBamBj/Rux4AIBTf4CWC7Sx6qyrXAe6NU2KcGz5BdsYPeiTBP7X0m70mQQaCi6cvU
km8cpgFdVmyhauVOARpsxww4QtCgWLhJQRDflF1Q/Eh916MAIDR/xm5g72y3p9a0tL+nE/JuXb/W
0ej/oIXnFl8GFgpCI9F1sz0y/Lp+ykEzQI6nBnj2dUVpIAEQxPoh3flLYoQlpjg2dhj7yCQns6Zk
0tEdstQbezSHQzqb5VUdDn77hNhnVOcFElDvW9mCLNiUXTWRJtL5zCNWiGP+kbiiLHykxSS5ppng
OVUGaTV7wirsHyQTcRCN3TaktRR3u8pznbvK6pOjdJJqW4nY/Opg68NLjzIfORq5NtW1PUtyqiiL
IdCa+SR3+BRMExFVNO9FkXMI6vg23FEZlHcsn5IKBSeAGqaeH2oDmdXGyvTwlgfZ6O0Tgisn2E2+
R2aCiqlGrEGy50QRMnmAZ4Di78txfstpgiEUFfkcT9ggWNvX9KTsBX7JDmPVS+2WTzTo3PkYYABN
OPRMLsg15sXqEOq+pnU0lTe0I/MaS47O1bcutMtn1+iEBbhnGvSM8MbgX2zzqb+387q7RsTjHEjM
MfDuJBLBRT6AIpg8x1tK/jmIVy/v51fVlhEQK3McXk380JoKE/ZQs88YwhHP1TqwWQoIJcy9RxpM
POPMcGODiczT2DvJ5dJ4crNYFI+BV2YE7jHFIZXsCvbXPmyUEwpUqosBhOx0y3ZrRofhWaVaJ6hw
833R0QUN0CBb8NHRFx4ye9QJ331f60+oK4u4pdoQV9QF5hnhpDpY2A24QjyZofuAAja6mZssLQAb
uL1x38/uQKBZ5dnm3ViJ1jwxl2Ei5BRWf67JvrlPTKP0X5yyM/SCnJD1MfSl3FUYMU5E7E63ljXR
kzUi+2biaNW89TY92DWVOPmdKksRPZPGMD9XhsOujbOgsy5cHusD6YjRc0MXZ40OttTf6T3M5Yns
TO8q68jVWcM89ehDxQQRYSUm2eAK5H5yz7qANYkjgTK2kVN5dK/jDF/jrsmcGQvLEPGJjqcKZB4Q
YIvKL8l3ZKKSJC1swh1AoXpDvBYpuweJ0KXHQXlIWtN24k3A98lWN9Od8xgPnCw3TTcPnO7VZNyX
7mTgM86Wgvb1jJw82A8xTh1ilDzdfxZgF5OnqRmTAASd2VCW0IOHTQajFdXkANbUuDN6sjbNtSLO
IDNWnVXSh6lcskCA2ZfSn/ozZoBgrn46Zt312Bb7csJGiS2qHalbFujW8mnTV2Hemo/wcmPyv32D
1n7zFClQeS+tW/TjDUIdowy+e2y2Y39H/4wPDM33iFx+73bojUlYy7D03nLWm4nhsBzTC1JAFoAg
DuSJYH3QE6fPW2r67rzpCll8jmpR9PvYMioaSKJSVrePWcg67HojBqF87WRIONWBdlEYfgp7ixnr
MJEdOpU7kaOP0+3Pf//rf//3//02/p/gR3FfpBNRRv8Cf3WPCKRt/uvfQvz7X0zry/99/P5f/+YY
AqVSOxBd2LV5mgoXf//bl3NExhv/9P9SSZC1uK/KL77dVtWGk8+wT81UvNqS8wRuP3zaGOcJ5W5M
b+L0Urt07seEvlaEPOnjX+O8/zHSochNVoSHp9P2lg7q+x9D926yB9b9T4lA7rERVum9CTwt7Vb2
2ZTtCVLBDlwlIVuKf3hlTPlaS9NRtoLar6z3V5YWPSAjNIZX9orJvs4mYllsxHGOYwfXmCO/CR/A
1cfXFN7721UA55QrLGrmMOAcwt3fXxTZFKUkB703ASBDc+OqzgYc2Vo6W9GPpfW0GvhsmJrLRot7
LfGdAsLXXsrqrBzKQiXd1A2pr4V5sCnTxhSx6o5NAQGbiz7RIO46GeOyfxxE57unIONgc/3xTVy8
MmV6CqSwqz1LWiitPPf9PUge0KyD3jxPjuiRJ5XjZ+h5/baRJqguxabmbZIyOH581eW/+suoVUKa
goAVqpgMFC2sZVT/MmqLuUlC7dvFI6hHQizK3M2u+wRnITbiuV1TDnboL5M4ewxd0jn+Mkz1H66u
LMditEr+Ysr3V+/QytZNYxaPfjG05yRT+jFoFpkufMS/XGoZ8Zc3qlwtFcI827OsZQj9cqONVAYN
Aat4bFpOljnCjzVmonrXJd64qx3Tff74wV6+TiEtBiR6Q1czLqV58To1wJ5qxP5wJnUS30LoLW0W
6hiA5aL8QMGfvpHN9vjjq/7+QLmqpoBvCckmXJvv75IaBzdK8+1cJGzRV7Nhfw0bKth0zYz52z++
FsOUypirBdzTyzmGsVmZlNj8M61z9cxGEW4JdrRoqUbhpvv4Yn94nJayhONKYdFodS5GioUJ3KZ0
vQQDLXZ+6HVfpsWNAwpI4l/jsE6sZBqJafvxdcXv48biwq7NW2Qe9dTyw34ZN9pAPCq91D+jvjqV
hqrTXa1g8QbUWojYbkDUR8Ncf8ls8WotGT3rpGnJGfAhVtTMtjbGh4HznAf/5R5kyZPn9dZfPuI/
/EabAydVaJuio2le/MYqLIOhAV5xniySSVZhZlOWwy9tXeUNuY9RWlSvHz+WywmX0e1I5inGGY+E
KeT9Uwk5Lc9uaFhnybeNMBD/QEtRAH20DcFZQZE6WLZB9x77SbuLCMhdf/wD/jDQmS8Fv4PqlrDV
xUBPeoFNpAucs92N8phaDZWkMvUR4/bdXy51ubIzR1qLJIh5FkEbuAz1/maDePQ7NyvtM0A7b1Pi
q90hv+dMSDt/n8flVcnOb4X/VW2E8KFsFAXigHrODh/f8+9ztfaEp/kxJndu6otVriXMBR3/qM/G
4El4t6MrjmWavuGmZ6dfgGLtU3Pa4JGN/nLl3183y5LLRV2XJZ3H8P4JePNQe7q0rDOSDzqghh6d
zUj9aefOib6mKXWXojXa+Z29iEPc8urjG//9ZWuWJ5ZGIdhSoLZ4f3lWKBfPQCPOMmYnK+KhGIE+
hfNGRU3/9eNr/f4t2Y5jElRnST57Wm3vr0XgNLkbjeufTeSMO7PxlgNdqPdIpNt1bo7x/uPrid/e
qoO2UjlMMjiSTVBS7y+YobjoXTOjyxcYorwi3DBWh56OJ6XhyNf1zm4H85gRcwNEagqIuXNmWx0n
Qu3m+wbk5NcCsb1a5VajrvWcDG+RZhUHaVRjPC/LML71Qu3dffyzLx6TbSNq54NwbJM/K+FdjMW+
mTqosSK/knM+H4CG1YfCyMSGjlx6DkLzbx/h79dTprR5L7B7Pcq2F9cz0R2RiZ5UtCg9YmrzAfc6
JFEf2D9dCxDj7u7jG/zPFPbLhoE7RLRkug5IL5cpwLuYVHtEEwUqpuqKZnL77FlGtrcsma/t0ByP
kZrVmzFYCWFwI5qQMmuT/Uz7emNyiNlqKce/rOyXs9D//z0O2wZGJXBD7+IbFClQlU7CVEI0k2ch
wZ61+j7EpR/+9Ev6cMc6HBfQj5nG+xzVDKRh8KiPFilF7kkRefr8lwd0ceD5zw9Ch+QqxZxIa+Xi
q6RfJ9BMtrySIEv7NVRolAoWYU2MUB2bd2RIoiSmOgvRiLjGSe10Z5g/01JG4abPLNqNH/+iP4wR
4Xiep11Tustwef8leaYxsPMfWxQBdrrzYjE9Apia9hQf1A9TUDX6+HoXX+7yAFgUhGfbyJ2lKS/G
ZNKRgdNR67iqwEbDDgblNNzIxKbDXSmE+Qe3qu3xtqa8/UTEZl//ZYjKZWq4GKJsZln6ef6CjdjF
5r3pUmJjmrC5Csd0Orbk1EEHNccXL6pv2fFbsLTCuyW89nu2NGw4AysWp4qauU166oG8JAjjNHfG
lYMQCjKwcH8GPZSlwB7ilR/a0eOkHOcQqRQ5SEaZEd3sl48f4uVLczk388IgQlqsMdRX37+0xgJo
yNE9PZb8dCJvbA3BxonuWAOdtSCz4Pzx9S7WEtt1bcvT+KNNSUfcExefdSjr0AEIbhxd1+tNnJ5U
oEeajVWA4W2VZhMr+F/G5fKf/PU1uS5HUtZtxX0KU9gXX66NQYGCv9uerNYsDw5lb3I/JqBFrdWs
bV2NW4CLxV8Gx8WSzX26juYwIGypF5zjxeAkMm/K0HwSSuA6Lu3DDIuavrNTeiaHyizraQf1yzCO
YyPKlq494oZ13NH++cvNq99/iGfCHZEsqNpl63DxgnMTfU+N8etEvI85XNNsC9tzhqY8Y/m2u+bN
6oSNt7ej6rdRAaSeDNhaO05PTh/p5rql62q+UN7VVElACZvRp0EtkTkoesFu3sYo/ZJzBZbD35g0
17xvjQV9cyvQ7TPxhF1tnkvIrSHH2Aq9HFQLSPZoo9uQbVo5RaRFR0MpzGMDH4h0n8waaZxOcWEs
B9HIjE5Dl3U9IY4REvs1ZikjeFIDdObnGIF9es/+GibhOIxjJ1eESMDm/njM/vaNcED3tFLwajjT
SXt5xL+cQSSaPTIR0CnZTU6HNPEHe0WLESSOnMvvFFbcv7y0ZXC8H7FckC9E8IfLm1smnl8umDT4
t8kjy07mMLYPAHPLR4JRg79c5bcljU+My3C2lnwUrLQX91WCcIkRnWcnBBtkOVM5PNaWIq3F6hWR
z6U8GhmgRULAQ7xPZJakZdasnXBK/rLBvJzJ+SGcKzUaGUEJxrMuJoUxUUAviQg4BZ41PFtVGu1y
sqlPOWl8PZT5hQMZFeWJI2/1l4fwh89DUpqyKRc4HC4uH7WAzleUkSA3BHvh2s7z6C6DZbQdllE4
Yuw4ovlxCIskhDilJHP/8dD6w5vmUKMYV2zrLfWfJeaXNx1mjZynDDVlkAtkr2hCs+9GlEX/fARL
hG0myyQ6XtO+2Cv0Q9E5pJHzpmfsieBNR/tGuf6kd0E8BK/I+UkA+PjO/vDR8EYdWInsmYDHXAyu
uAnHMszC8NRYxOJYfXOFgxBZfYe6TEsyMT6+3J8GMwxmYaIC5w+G8/tvpjaTqaUlFp4GO2UZHZOa
+c1n8hjHZAfqgaiUtISzMcXldeDTIpjcVtyZdfXt4x/y266AwUyJnLqTYy9l4MttSW+NKAjqIDuB
UZXkq4/O6J4w64zJm0Vg6byqyK1Sn8cG5d6aE5SMNnZBxXg1u9oIvifOaJZ3fidBroJrqWfbWNHe
0GpTCy+QalWwl4xPcTQP5e2MLKm/q4SD3d8zAR0168zvPHUocqtGhYOsFkDnxzf42wrOYqootbP1
ZCusrIujP6RIQqQl1RgXxfqPhRi7b/sexCviIQIAP77YZf2HdZSnyR8aHTGVlcuDB8qG3I1YJCDn
pSrfhbCFvuHzBJWduJN9YFJzOJISwjnvJNqBaknn6p9KInnSa/7V/FEiiPHXjttEN6Rmi3JHkK/8
FrOHFX8Zgn8Y8ZzJqLs7fGE2ZcCLETgVJsbeJjrBw5wVYm3yaq3AaZ71LN3ipqWz8fPjp/OHedPm
qfBYOAIqeTnmRzuW1NuN5DRMXr8hW0gji3WiU8w0tiuVbK4bFZB1WAbx88dX/m0QEAquYKkybbNA
0Xl5f69NKkhmqiLGoU3ULFYeGWSoP7voKkPqffPxxf4wSbLB1xy+sPkpyqvvL6Y0jgBRVkTpKXc8
tpgs12JK/geLEPMU7SPHkjYHq4vd/EDKQx/hej41c0JJE5UzAlJTGAR5AlaCptCROjQhhvPTbPvx
Df7pPbI1M22T+XKpWL+/wRlxjtdaRXwiUSilhieLfQt3eBO6XD5rcK7ikbLWgZyH/cdX/n1vTN9h
macZsKwP4uJjRsiuhs5LklPrWoVzFxrUgLYko4SPMpB0dkfiGsm3KEb/nw/dZS+1rPec8jHvvL/l
urTUVBt+fCrJeNkmQ2msJiTt1+MY2z9GcuiIwwgKjC0UXMu/rPm/Dd6lWk6F3qRbSFVNLa/jl0UX
/XgQud0sTzZOunXBP/UwSx8eYGxmfzle/fZ8OeHQkhT0ArlJPtH3l9IIO3KKRPJEprPEhkewk4Pu
fBXYzbid4O/R9zWzfzoR8VCXq7IKIfJn3/r+onWKZn8ylXNKAXhcccwCZUUw0Cqf22jf0gD5y/P8
fe1lSeCgY7sU0UybpeH9BaWTEaCTZJolD/8A9kgSxOP4Z2WTRUCEybTKo4y7L3MI7iF2D+yOcleM
gGv+4WhelibhUHugU8CwuhhU1v/j7Dya3Da6NfyLUIUctswEZ8aSrGBpg5IlGTk1Mn79fXruZgiy
iJrPXngx5WoC6D59whvsJDWDMDD9pq29Y9MC70SbotiZwjE2wHXVzwUktZWnvzm8clHuKXl+WNJb
vO04QBdzVAPDz5rEjkDwdjOImYF8feORuvuoHCJJ7Vi5cxLgV9+b2bE680oyDZ30h1h8/epNVRNE
98RCdolp/Dfh4CCABEhZvgDMShHKCBsIB+9/zQyBbGIkkzz6c9drzgo+jnnYk8xhHQYrpU72gVJ6
f7k4nhxDqfcGKjZPVnb1nVPryUyScZepa3zdxaoaU44hbE1/UnNDRZKqaVB3CgM6sloEmPbxM8qt
clWCyfeKJiRHiMuc6+d6tTxzukRRCtM3KyJDGznFlsm9doij6aeBoqH/eLl7D0cdQLpI4sGFvti5
HXS2GAUoA9WIKd+2eoxZngqopUCiYKXkuLdfZW/V0EmXyZQXiXmt1cNsMmXxsw6rCNXovJOCZPeh
cArj3IJ7/9LGmrajfYk64uOn1O4+pkt0ouai4FwOMgT6B4jIRp5voL6eu0Cc56rcIo8zik0NtyTY
ezFYtD1+GyoGuxj4mlhFhN7k0f9qDRuh/gDa/ob/N0EoE629ST3MBcITX4BYBPoKJuDeJnAQUyC6
0WMljF9vgqANglDEMIJnFyRiDwIUuQwnPxUJJc0UpcrK+7lJdNh0Ej7BhqNs8pxFDTODxK/qKURh
PG/b35g6iiOs1Pzl8Ve49xFcW9VcG6wiO2Gxtc3WHWtVFabflnX7Ny5L+aVtkXiKm9lciY23S9G9
0AyalKTwJDiLB8KewFKQpnBIUHt1G0Stvu9qE8HnuDdWAqHcttcHVjZKVKjHrmbfAl/S0GoElEAH
/L4L5ipEC9nR4/YrKPH+EJCB74HTB7vJqCDJqCizPH6ptxc9yzsMyMEeAU1+3flvcgoDxSWEJwrP
nyJ3fsoq8zmtULulxRZgRw/2UI+QEXi85u1JZk3gRQ57lMzYXaSNKDJiCjhJ0QpadZ/UeUTLzBkM
TBqd4sUq8Vpuhh4Wdqn8erzw7T6VuRM7R04kJdjo+lw07lDVNZAg305y23yuzAaVdDST6/Tr44Xu
7R9ZzcuiijbCEk/RK1ZfTwbxIkIkwse/u3qK7eiLUHm1j1e6t314jabs2vIBl3VmGrVqPOmh61eR
UICx2S2WlLFILtowoBuXFnX/Mc2c/PvQqckfi7vx4+MfcO+dyiSCBo2tUwQsbgBq10pR8sn2kY+a
/wrQCMTNiHr//TGGeo300OWkMK1ZIo76xDEVB+EE34qSpEfetK3dY0p78d1RhnW4P8Hk0XRmSHK9
R2jfzu5cObhbgjX94ZhzcYFPJKjh1N+P39ydY0Cy69o66D/5j9xEb46eY0YmIGrP8sdqUvaBquUH
etzjtu9rHLYBoJFjY71sMSpd+Wb3Vib1I+TYjsHHk39/szJzHokRJ+bAG8+/o5uU7LyiherBfYpu
beLkR7T9uh3AsrXh052TQW+S8RcDSRAYy5NRxj2k0qhz/Mgr4GIpTLemNkt33eDGx8fv9/YWJN3y
YHoSbFQaKov7IkqU/pV86UMgZowVTPFwyk2aKvSJEVxRsAt8vOCdWMpjuQyIuHf5d/laFZSpqioh
vGghgsq9de4sD4GT2MBGcSjFzkH74/GS957RIchobFV2kWVcf0nqhqFGnM3wvR6h7RAU7cXUITCo
TmkiNJN6K+Hm3ucD50Cb0qYGBUNzvR6y2LM6GbXhG6YOxIBfhBLZjCvJ4L4/VjOVpdg16EjdtjXi
dhrrSu0Nfy4t75vWR/3OtcZy5bTfOwnofVg0hQgpznLGpjcaSoBIsPhVjYRy7eXKVwwBil3YlyDc
rUZvtsgx/oid4J24TQILfQjDcV3AfiZwv0WOhoZ9iksfiboG+LfYwIW1vzal903XAFqbI+QIIcuy
d28XnXQQzUxZJBi2DOZvD37ZOlHVp/RAaVgd2zANd6ZXBp87lEl2NQTNeCUzvLM/dSQR6dx7fEjA
R9cLIlEAi3ugyOzbxsTkOu7PeqEHZ9yJGLVbzZfHz3eDvpBvFbVXCkrUgIH8Lc6DmojJir3O8FH2
abdWmKBzA95wFw8D3ISR3GDTxwaqG73pUCr04rmUTJ+B2S/6DlEzrLzwO9ezToOBIRGXF8dz8ZVH
3Ban0h4MH1/bhqm5i8H7BkwKPFUbc8iTGLzq0EBmONXAsT65dpIdHr+SOyeWmlMiURDPAVUnv9Cb
T24GsxvEndDxwxmCY8w03R9r0eyjugxXHvZO/DM00KuMHF2AL/ri6kRD0ECltNP9JHfVC0wTZFG7
zv5aJnP8Z3KS6bk1enUlyt95wyDHAQBQEciouwi6rWc5vTNapl+oqPkiK+51M+YQCLlsshpb2U2P
ruBL2KJ9s0Wg3bk45hB1K08uz80iiec+BcdjMQ/jLC8+M/qTCcp9FEATlovf42YIPs59pM/vP03g
ZizarXJMj9LM9bcsswEZvlIzfC1wmLt0iJqWVaNDz4eWZxRMet+/dzyiL0gVviah6no9bIoHHGSZ
fglFy3+Pimn7mMgrLyX8g5W78842lYN+XVb3pJJLZCgSfqEizMz0VTq3WxRfR9wrW0SUQz1CwPzx
c92JSiQfQHBkCQKCXn7ON2fCS5O5NypuzRy0+mevp6rbQALEasnAyAGvV88NVpa883xsTmosDiF3
2nKbQotJuM5c3YfApT6J0qpo9jVI+NlonD5+ujsnglamRXf6/0cPi13SxDi7BUmA15MmMToW8hvD
JsQafAd9Dp630Y/fFWOwDwPCBpSYk/Xp8Q+4EwcgyrkM2zgNQDAXQXiKM6eIgwp+ZTTMChx5Q0Lf
UL5Be0MfNUSKQO6kW9hZbr1yQu60dIm28JxAXlMUUdFef1qIzHVTl1FGGmQ5E1zBALU51caCacZA
GwcvxUWkL47Sl0HXkm3v4uftzpH7x2wde//4PdyJCoxSKXGBOrOxX+knb7ZZOioqVbWaXmYl1f6w
M/JtlSXW+5P5t6ssO6k9ckQdEvnpxVKTYKd7o4n3B9LQrZuXXx3L+zTHlfC7uFgDc9/7zFwsDieJ
CRdckOtXbRYAOT2Y65cBXph5mQRaDp+90NL+ZmiZ/WhHFS1AR8uccSVpu3OW5PCHdgmFPIJbi3sm
aRXdRp0yuaADIU5u0ejHJNEwrgjjtfv7dZC0iOyu+5rpug4coWUC0w78zcDu4uKIzMRRBVQr1j1x
nmNy0VVdW52x8OuCQ4hXJOa+YwHW+1TXsI5n/KOhFa1c57ehC9wk0x/Zs9cJk4vrnKQnnYMpzy8J
eX+NT6iY4q1Kzvdxqqzhr64t1qg+t29bQrcJlrA1JJ59EU6gRoWWqiT40kZjfiwyNd7XVt7sHN1c
y1Vud5RhebRnJBkLHLW3+LD4tLZYDcFtS+y6+RlpcYGcJ0cUWZ+ihXge6flOnTykEx8f1DuPKIGE
3ODgeaDPLIJGb1ddgpls4I+o0gluUpE/d3FUlNsqTRnZP17ttuagU8M4mL2rwa5drmZAXMV7BHQt
6rbuS4Ye2j6oOgxjcPpGQnfqunarVxKsTrs7+PV48dv9wzhPMhJ4XofuwiI2l9A7nAETSt+Kczp8
WTdthFX1EO1tb5OFcb2SQtzGQFndMOmnxchtcENvNHI07HDm8dugpolqZfpxAMWyf/xUtx+Qq9Wm
MSzzQBhMi1MxODo6vhiZ+xNJ9YeycecXBSK5n7WFt1bS3FuLa02lbUOrm8z+Ouw5sZNV4J0mH6Eh
CezI0aJGAhyycrrWnL2zFIWThMxzmMB6LfKvBDv7dkBU3J86J/6J4Vb2oUiUbKfMc7KyKe8vhaQe
k0Bwp8s4hy1HpaJ41cPDKMcPyIoUJ700iz3a4mv45ztbEJ6EhJyQxMqh5/ULdJsewz4vH/weya+j
K5DQzuMBzEeJSuA8tN3Ko71SIa5juMXYXAJyHIb2SD9eLwidWI0GO+h9TAVzHDddKz5P0Rj8XZq1
9V0VgXYMo6lPNiKndWKH3GO7KteHk57hOEMor/CjxXn38Z69DXYWAYfKBTASPbhlJywXGMTpCbZX
CB4graFP4d7pgtSPEJRBjWM8IhD6TsYXTQcIhKCXaRTLcL5M6LvcHIoMdU7fQMX3HwVE89exjpDP
RBLioDU41j1+xju7SqYGAAjgetmEncWb90b0dfK48xvEov0CUeQzPf755DiNdvwfloIQA3CBWpsp
3fVSsdaNfZRprY9YV0a5HQZnQwnNQ0RhtjJeu/dUhBlTtlFkb3Gxn7Dh7lC/Slp/7OPmg6to3pGE
V/tMo8NdeYF3NolDI5rGCTWRYy2HnjFKG5VaO62v1iOy84rwToODraoTJcOzqCcEq+by/SU1DTe+
Fjk0KBcqzutXGXqNcJ1cFX45zMBNdmieBEDRMrwbczyqIxSXcUEboyOjewSxSs/Igt+os1TNysj3
TqQg9+Je1gAl0plY5ANdl+F1LEow4Kj8Th9bPA+icyFqFOkochSEUDszyLbv3kiuQWCSoCbWXV7P
TjPRaJjNxneMfDxOeG8dYpRgTqaCetLjpe49n3zFlKEe2aW3uLaw5hpTzKPIzqXqTqB6v4s5Dvbg
7iZ0DJT+8Hi528TDYurF7chQign6Ek2rdz1lY2QJ3+PkI8kPzX3CNONUFeVHTIbiUyP9utD4aVbO
5t3nJA2gAKaJcAO8QLGwmBQcev2xseLPyHtk/wy2Fe6QYJDaipXYP37QO1UgHWp5ash8gQQsr5iE
NKOq26r3LVhYANCSFLfyDEux7TS0aM00ApuScIpd9CXzeaRgysN/U6GkP0Ytbc6Pf81tuOAsQS2S
/VaQastwEU2omqNJM9N3q4dwhxPb/OL1aT0d1UYr1/bU7UeWJxcVB0mvlXvr+vD2kUgmM6tVX6tL
/MySFDH4HXZ1xpcJIfHPno3uNtZTSboTXVqtIB5vwxVjgddpNnGR+3ZxYIEaaRP6SqrPjKTeOk1S
/dAGEf8pCwVpGU/6BVtt4v589wsGik5CTWsFPtUSZ5kg2GpaA9a8oYaynJm07l9Frjc7N2zylZ18
51vS4AS4RKuKDHAJIXIbq45Mi+bUUKbGj8IZpzPKKSgQqijwPX4q+a6usxb46pKjZdI/V/mY1x8y
5I6UwvqTH4KYPjBWtdBvLqxTBvrvhPEtwIBGAQOTVCNSE1WxcobuPKkD/J3PyV1AtbC4BFw0eXPJ
LPVJmcpjQymyGTAn2SAtt5ag3VkK9BDTEABS0PCWQ6VGVQxyz7T2K8Dwe82bsr9zPJKwQRXxSgi8
s0FpCjEXpDlFybCclwnaP9hDjzwV8qjA+0el8cG851jYIxX9La84yBfBcSnffZUxb0VaQaO+hNzu
ynfwphcEPjaeoggHSAOPEOBLoTM5JNfOPO9aBPN+VZ4YsneSbcE6g5exDZOUXhKpFmu2GBOq2GIX
fu4NVX6ca9XLD3WUIu2Y2x1OKCVd35Vgd+8Fg8+SQ1ep77DEcNIXrHpI3bk/p3imBrX1M0YzeuN2
8AF1u/pdKN4aBOL2duExUZMA/iBv0uUkTRulBZEX5L6ojebZnpvq0I56Dgmrzo+D0qxpCCzXA24s
u3qSVUVTz11mJVqHpq49uuZ50rIyRKLewMoSk9so7F6SVs26YiNHVOrKDlrGA7ksowU5NpeCQcsa
Vy3LIoIvbZwxu2r6UzWhVrvNDWGjiN2hHVuEGkS43HJ3EQP8/eCOw/5xRLq5Vtn8iD3SgAJrQkhY
ooJFjRXvnIf6GQOhlmZuPRbDZ2GBXzp4c1yrH0ZsO+1DoHhBcKjQDsE/K6vS8Hmo6LHvIxTq45Vc
/KZBx2+iYWNI+CxcKOiS1wcrCu0QEGs1nbOqtjZlGIrLyGR1a0GbAUoR4XYDw3Xr4itFDy8NjxU+
a+8taeWP4KqVKRxMJTAq1z9C44ZXYtgk5wGYzt5xWRBH8dF3nPaXiqPxSoq6vOPlcjTWKT0kn540
9Xq5yJwwOcr1/hzZwyg+pLmXwU6KJuzADw3bJHE2KNimuDdj/RZPjDyxRljZjvKR3l5P/AZgY7Qm
OOQqyL/F9YRsfYyThtmf8cnT/7PnKfuaiSh7EU3UrzzusofEUjQg2XmgHGhwLjmpM3Z/ajNYHUp5
hYPjRN3sbQqwlavh9ljTamF+KPMIAtgyZ/Ryq2ASP/Tnvq+mZ5FB60WvAmuabFQ3LhJ3m8en6c5H
lNorXLKyFKfvef0RvQR+ZqHN3dng6w2f+7QkH+9yYxpzLA9zO/OhuOkBNom4F2/CrDXVlcnBMlYz
kidbIpWB2AwYTl1sI7tKHaTHw+bMJkswKkjMYsoO0Osgk6S1g/xVocQdPpS5gZH3mrLSDeFMLs+j
c0XRniHRkS/ozZXYFV7v4Mw+n3HjCnXv1AsK+3TjYgKVHdDUFu7FZfanfilM9PJop7tt5Q1bMau9
+73DbkV7GWbXNY6ZrcfKdwWVvepg9Gig7xUV+YJjA8EsFNtwpF3wKwpEkn3QusTBoKOURKgfrocd
86cG/3LENOMIKc73fmFQJVwTGvMZjskyhTJjLwbvGzL7iuvPRdThB93ibNMoGWyKvi8unaO3B0OL
lZUs9fbAGOBxJRyPCCGr+Os3mxo4V4/2FJxVFSRpQu21jewp//rux2MVJsMmRR27Z/H9BNbBpW52
wRnjOj3ZhE0nBaPMfqBr2FmVe3RtwOF7Z0x1EyxpHv793vUBlMDfIM0AN4sHyvVTRk5ZjFCsvPPs
BHBDiVRi0/XMnOYoDX7iERju0jDrPAS77HaNn34bLZC1oZyhdQeVkHTyenFk+SrkbWbvPPYaJkGq
lT8ltZt/6DVUH2uXVR8/7J31aMQgyid5P7AX5N/fHBYPpds+Skbn3KQ1xsalYfQ4ngrIZU2lUAA0
Yb2SPd65WRHNIeGgDJGYhuWlZtsBCXhdOOdwbiUVBMvzuaT8UCdm5E4dGEhY1lHJIAMwTRyTPE8x
bNVBi/LntPGyYuU43XsFYMtpUHM6pbbS9SsQGXoADOl5BfhQ+Eo4fkYyvN4HvZo+55USr2Q7d5Zj
QmJDHAPYKikH18sNReK0WEBZ53BMkMVpIYaU4WTvtVAbN5PKdOHxF77N7wC60bSgfNdld3FxH4wm
7xJrmtDvSvwMNnOl40kKDV77aZdB8VT3lo3R12T2X5CBx5rIw7OkOD3+Dbc3ArcB60NYROXiJnDk
NoPkwGjAZ41aeeoaLNvTOMpwaqBJUoTIHGaEu3eOc+mhMs5F/ZH/ynJTRrM3WztnyEWTYAh9JPW8
Xc7M9OiVTnGA2L+mbnGbtLCULE9kfcIMbPFNDZW+M8YxoY+juKIfUKIMy72lwtPc91njvRfsypPR
t5QFPIojco5z/WRalVYYGukYNDtKc8bwUtkUuZ1+x9t4rTFx77QCCqK9RL+LHWstTkcVGJiIah2+
bZY1H4wUF8/Cxq+s0tAQF8NgbpMReVQ05TA1h4mEDa8XHR5vnzuvlxuHspoCQcJgF88bZEqoVr3n
nduuKw/DYH10pzl5CkCgvD8WkDGQvBD4ebvLlk+cedZsIWNz7nkfRzcv1GojDAwStkWfiW0W5vE7
RSeJOuj2cKnS/aWIp9q8/pjxbCLQPyhop42a/gziwYKZr9UnGGXtiq7EnY8pG3i0mZiBy8O42Kd6
OORaiJnCea4a+gR13ah/gqrW/rH7FH+UGt60b07tiNHz1KnPs6kk37ADNFdC0m0IfKWQsYmBZlHe
yJD15mRW5dwa0Jbr81gpLo3aFt0skabPbinEWaPCPz7eP68qr9dFBZQ1UhYKKUbFVNnXC5YtTof4
mFRnD/saJEvsLFdKH2Fyx/4840nBAxtBjkq51KY5tp5ZK59GXFHqJ2tQ0/q/oFYmy7fjSbE/DTik
YmAjmtz46SSdHWLPMxhRvDWDLs7Poz5V3cHThgKV5lhgZrRJdB0zT9wHcffdjIxz1XgzhaFnfIs8
BwefoybqJjpYZtqD14dLoX9XsY37hcYWPosuWuHOPhuSMP3gFmXebeJAFMr+8Su6jdDIGLMruCog
XJBeXr+hwih1XgS/P26q4OiN8ycmpuOJwUh+aCbwvOoYjCu5x+2xJlWXGn70POUUarGmopi4Xdsp
Wq64Oe5igYezWlg2Hlc0Id/7eMClSKsgXlDpMfxePF4y5UWk5Nl5rCf9q4mFRbhrU7cZt4Gjd+Ox
6kcwyrMgnq6sfFuOMdOHsMOkkrMNfvV65dwLcyFwzjjbKACNcNZDFfSJEuLiQjMkPbhmjHlk3WPg
OhPjViLn7WelAoSqQGOHxhld0OvVYX3VgmtrPFt9biDPDZeQTsK47+nsPBeZO38sJBH78cu+8109
RhJM1mi+whhdXBkdUGlm7phRO/oY1ae+gDZ4UvUyQiG7ef9diMSaY6C+KafezLuunzAOsYCYtKY/
q7Vq7e0G03ASHG8zJ8Zan+rmZb6CwnS0ARzKAoZd10s5KDdPYxm15wqsJXaaWb3H7G94GUNV84sk
S7FUTdcwpTcvU2JP6P0w3QIlxlh/sSh1pTmUcXNugxDte9ph1otTT16FfloVfnn85eR2uIqTKCyR
kYNWAlDK51s8YTwl+G7iznLumsHbj8y3XvKh8jYhEmX7CebibkrJHt2ukE7dtbly+97eT7LwkkgK
2bLHPWBxP6UxsCg8j+pzaUBYRxbfO5rFkKE6PYvoL1SNs+3E3MnkF+AqvsOQuNbxFnk3uJ3kHPwf
3XzmB+zkpWZN6pXYKLuaOOezgQpF21nYH+AGvsmQtP38+J3fXIZyLakeYjAZpue2iIKdpaOxiRLv
2ZoMkKwFzpnJpmhRMj0QUayDGdWBtnJC760JppxMh6Ea4tPLsGCisCHsoD7XjVVFpyrXovGLLRRc
rUvaQp8caPPvHfzId2oyqiQSyVHxUjU1cLJRSTurprHXlX9sOFRbew7tL1OHxsfjV3rbUGYtkgs2
MrkVmffinVZJHNhW3omzwhdOOqazVZGF20y0DS1bJZi0EwmBl+/dqvK+kKhX1j5KY735pOBiGiSb
xqjLdiUW33npJJZArkC9yy7r4kehKtK2WFvn5wRzt29AEvsf1PeRsgG21x/pS4XN+z8zTWwKTalL
JM/1deyoitlylNLIz12W1w3T6VGLdxEObfOPwEzNr0aLdeRKjqnLM3odQ2C70H6ENGGwpZfFiZoO
RmzRJjvPADtyZzNzcOJqa+FaOCFiIttkepRVU+QbBn5FH227SIZDjUub9TLVOmI2rTUN5S8Npx1j
W1laG766LSY4/HQ2XRAvDlWv2w+R56E5hw/YYG2iCtuyz6ozjuJUz3bVHh/vqDvfTgrikkO4NqCj
5YQiKo3GKcY6A5VbxqdCsfRTqohxr1fWl8qNkpXpgyxNF++QdjElq9T6pqBcxMEqz0utipPmrDLf
89OxbS6FM631EV8lURfLQO8DPMGVxk297LWLyENha66HM9YrvXOmwi2QYlGxGDnUrsOQO1DA8tu7
UcEp4XONXqrmh+RqyEkbWZF+T2fsRj7gFD0EX2nPeNFfiYkH3LSzvMLQ9xgKhvj9pWTK0rd1rDBm
wzzTPlvDSEyHD+qiDD/VmbG34jRoj6DsY+UEZZSOWyGKGiYgkAP9FFdmr2EGXTnWJp2zyfmIrK2K
Qk6QefOPtsSpFidMrL3+LRRNjfZ5oJvVS+RpcbzPEOwYtnGDM9Auc+t5/JqZJpIvsa73/+FBkU8v
c6G13SWbIsVAptaIZo38PCoKxRdejdzQRtOR1Ug34Dos7wXJw8ClHzlhRfR4k91e9Qw+yBWl9jKE
6SWgAywLv4Ei4NwipjuemkofceoOozjbQplp/jxe7SYxBSQM5IBcGHU4tsEisYBBHk4eQ+vzaGdO
He3QFDfrD/jVO86xmMY4/dPWYdJpOxfjMmcfjxisfHr8E+48MLBsCJ8wleksLOOTMogMOPJU01sY
i28GlIpvAuMZrE+xV/kflpIniYkPTI7ljecVuTPZcSHOLbLQ2rcZwsTwXUnJUP8b0ekyPz5e7jZV
5NXCTaSl+KovuOhhD12dVAAB7DOWcM1zLnCEg+F6zjTRPWO8mm1AD1orkffOmrJxTFlP3IXMtQga
ZgJGFWcqrGHFVHQ7vWt1sbUVM//Sh42yRZym+zvysL55/Kg3H1FSx8A+SEoO1jHLYp60xmZw7NgA
2Qrz2cH02o+ZVmNq2a7d6zdR+HUpdAQh1kpu3mLLiiQKGgQ07FMTKfVPs/FmscdrM/2gI4Zyzo25
XzmRdxck6Euhd5rxS5ikUUYNfXrFPtnm/G+A2vXzgGXXTnPn37muxl8ev8nb9BcJQQI+jBC+IVAA
eS286YvgTjPjMemYp1JV0o9aZ6nfzY5kYp+khR0hn1yUmCUnQxucdcVptY0aIBq1w39W3z/+KTeF
gMF4h1Yb8FBIOFzl179EdYMmdBtHPw09brt/lCmaGmefu+6QtE/VaCWh1CPL1Jc5AeSytWtAf4ck
NfLh2+Mfcru7PIpmVDXkrMuB93P9Q7yuYYAZ47k6zE24CY1IPepWUxx7sDTndy9F+Side9jOKujY
66Xwv8XLvsIOFNdbt6RtE2WG/bcuQnv8Rprmep8fr3cTgFFRktI/IDSZv7DHrtdLmBlPo6p0Rzux
h32T29G/U4ujFK0fcYzMCrq224YX06zi3eOVb0ekHCH8BIBaoCSi3Yw8smJ2BRI37TFyGszbEBX5
FGP5e1GMoNrziqodHFcUfjSnBeisOUgmlvNT06jx2e5K3ORM9EMBJuQ79OkQ88qr8pyh7Exh5tVY
nvad9dGqhvCsDjgdZoHQX0wtcVYC3s3plE+BvRUEcNjujEKvX2AMXCU0MT088p7sS1TX9Tkr1WSb
YANxwNZsTTX2BvBPAgQmBFFVanGgCctQRzJgF0OVAOoyzag6oOYeMUI3gi5DbnKeaz38e0RptPOF
E6ThXx1I+4xMATjPk4tNh/rZGyNXOWKuSattoyCmZK5Vdq+Z6FVOx28kfCClQJkF1HgRIxU0gq12
7MSxwaPB15pJ3wgRiU1Tx+U2GpT4XzvXjb06D8bzWAYUmeg87No6wd+2SpKj1qnuTjNDHKmiKPmI
Dbd5aCyr3jVzmZ5R80+f8CDEChSt5C9eW+kHT8TWNiM4nquosTcW5qoHICPKCdPgaWXn3sQl+XRc
3y6YJQTXljJkCP0hIFQq4piHTrGDXpU9vbqGl5XQd0Hatc8jmlE7te3aJ4Zh0XtDhFyedhPiO3IA
v7yAUqEhSzxGzTEvJyCndeweI1HP29421uqo2+gAuJSpgEHKQimwJJxqcPzGyjaSc52rnuh3Wpo4
wWGwxJgcjLkMyhdXtxPjRxBGxfxzFrT/1JWXfZNQwELidBnMfkhkwGgtzpeVDmomCn5Cmo2XKCyb
Le6hzbM15LXf2Bx0pZ3n0+PYdHdRHhhSlwz4S3HxAQFX4dphevaE3vbxVrQojaMsbpfOScVjZP6V
6nqepNsiNUWzpjR+c90gBMTukuMRUL/kitePPA2i0ktNDU7KgBZYZzngu3sn3dNnSlfe7u1SdBKZ
4dHEsQkoS4mQiGLGjvPJO5WNnZ1oIeofUdBwtjN2vCu3+U2g5JKh8U2hJ/v79KKvnyqccEFWncA7
jWkcHtQckTi31+0LfICvItXT9453WI5eMzM0kiM5D71eLh1LzJbw4T1lEOX3Kmrq2wwxtZMSYZWl
VAgUP94yxuJVMkMHUUDG+zq+oD5ZZNv0MdXANAblyQQmkoMOLevhKcdwJj1EXe/WtA9zB0Fe2mmh
2AhHrYp/8Pwd1GOKS6R9cQdTRV0WfxKEZmEsqgfy6G7+XlGU/kdJiVVrMltglmfK12Rv2qk9HS2g
AXOzw3gqfRqHVLUP2lil0cZD+b/eBu04TrhezcGovHiwlz+gSmJ2p2SCr7hFiJuJhxmAbDg5SWWN
u7mqg/AYt4GTU4Ln2mysIT0WAQWGLfgOaXkgkTuy3L/+Kr2F9Tydn/BJzYzgKIT42reW/dkIRmfr
mJ29S3oHPM/Ur/W9FieahSkwyd+gpZJpmOZiYY0q9rWvjFRZiJCGqv2EY6Ps67TVz1pkDicp5nF4
vCXurIkgJzHakBsf8Zbrh8UwOa6s2a2fxtC1T2GMXkHRVe5FJOaEyHiY7oDfrdGMX7PiN3cvEuAI
rbKkBGwiXrks4MOe690S1nyhgWOq+753Zx1bnjYrmaFpU/S7FMHwT50qBqbKZZOZWxc98k8hFscI
OCTw7Ld1bTfNZkIv9MWs60IcgjxynOewCt2v1iz08FuZ5ErWEokB8yHvnUUGNuV5NNXYufEqqo0X
Yq/8gk5Wm+z6qXXcz2qtucWuVsu2+mi41ax9FUPZ508OtmEpLZVgSsttkYGhzhHF9Tp2ohSMD5EH
FLhWYOwwgDr9RGcPvY6tWtsVEB2n8sZ6p4VNIXYdfkOXpoG7duAeSb/1FTJ1G+bmwxkZ+lndx1yb
f41Q6X6nmNv98SAoupsGS+z3RTq+ALOZVxk3Rm6EusWVVXrR4M1IWl9yTxPojGk/pymIX0zYOacp
ToyVDPRmm7EcSSHJAEpElKSL5QQ4uGAE0ohgpJVcmqA3Gc7iCx7QtjrMnfW78MJ3ci3lIwLH4CiB
eQc0sFTm85gHNSNc20vViemTVc3lP63eiYttMK/1pFjf46N0E1zRAJRGCeDE8W+hGrs+ShbCo3FI
avhSR9Z0RFgteZrnqDwCep6P71yK+55AgbkhpjiSDXO91JwGdQE5OHiqqbf/VsU4bbAvar9n47hG
2HjVJ3p7VoGz8NVQE3kV+AFsd71Wmru1RmnZXIiVJTWYYba5b+mD8sNQErPaAPEEBz8khvcJfNXQ
bRXEeLyjwJP1k4vxr2Tv4YNyal062TCgEP2op0771k6ttobLXtzfMq5IlSWCt8RDkpxc/9Y5LGls
171xqUtz+l5AzflFYmF8mvTip5KIaqVXJh/97auhfwSVhETXguRGb3gRPIu0sfOhMOcLcJz+MuBT
/Dy0dr0Som8fSpYpnBrpZQkTSJ6tN82OsqvwqUyr4QK0IsWaYVLjF62y2g9jPGEGzpWyspHvLkhi
wpCY5hH30fWCydSDDpn1/mIO84SCSKV52z51rSOCueGhEKW9pu97Gx54k5DmKMQIEUBdrlccp2Iu
lYLc2YlqVd1WBkrncWDE+XbM2+kvNcR0qJ+8dOXN3pxYbI5lAk1QkmPqZVRSNKTqoahpl8aa+52S
2vaGkuq/dvbWVKHvrMQ4RB5VRvCQ5BaHqIV2mRZZ116sAOmjzdRDwrFMasSNZkdiJTq8QiUW+1JG
P8aVfERG4ovXqUKwstssbC9BogS7Tud+3yoCdNo/neG0YqPjcdlu3GGKvvet2Zeb1utMD1FWPTA2
MlPQPocMwvpT3bV9vTM7K8W0Q1e+cQ965T5vrc6fvRbbMluLQwTVhNDMJwfrdEZWDASSvZP33b9m
YavpFgme8iMCqHp6UM1pqlBC7gQTE6cZ187j7VuGxU9Ngi8jgH4YPtfbCA7faGm1UC8W3m3HHCHR
Te8E/Quzi2Ellb49IwQzOuTo96DZgCDM9VKi6TVrovt/KZ3+v6Km2A8GbjBJrk82VqWWv94Z8Snm
QYigYSR1Zwht1+sFwPoGOxrQlMx0878R76F93+r1eJiccFqTel00D+Te4QKTtqEAMAlyi4jjTEYQ
i9IzLxZKz7uqMFEN4NhfrDJ00ODvp+SAt6cAa6xn89GoojXRktu3S8uCifOr6gaXnPzQb0JezlS6
nDDtvZihO/qi68xq66X6/Nu1hfWXWYg4WPmet1uHe4PBCmBRlAvhQ1yv6KV5kmHvbl+Cupv3EWY4
57Ab3H04xvNK1LkNdvhVIW+rk3c7Ksq910uFVu+aoUY1ZQSptlfRDD115sitWCF7oWKG88NVsKR9
vH9e/fHexgR5jdNHhRTI4SB9kK/8zSv9P+7Oa0lu7FrTr9LR9+gDbyaOFDFA+qwsR88bBJsG3ns8
/Xy72DrNRFVnTt1NjKSg1CJZG9uvvdZv4rrwA9vxyyMRcxqDYLSGzOvReZ7XtSbN5Q2Kb9ZHGGK+
DPrXr+ZtKQeq7iH1nRWraNLLxK3nwtZu43CwNqUMG98lnWepm7jKI3mb+mrdry9/9XIdiI+GWoZd
KVgIAf88/2g1Q4HAnGCURcSH8UPeJbayaqCP/VmGYVneD8FgvLJ2IixdSQjC7+NRLvDni0Nktkej
782pOkZJn/5JzGNnK6luy5MTx12zcfx++vzaXnIHCQAGuXTYHEswkQUHNp1GvznWfVWc1GaWdyTB
6w9xIHcIOGrX5DOWD1x6COyDMwupXJD8S8Vo5rNXiwy/zQCce8ALXInaVWBrmb8vapywXBOF0Hfm
XEreoHbzh1f3FoAhKgSoNJLyWIrB2EZOdmpQqmM6jKa+7vXSsD2nK53wNA6FvI5Tgw95dZuC4QTs
jVINuZTFgSZMrzPfMrASm9LifTSqFZrcrS27htJkD5EtNY+XG1weJ9yRogYjUrAExM+e1Y1uci2q
0nQUlNhdSvV9UztAKbu0ufYWeL5HeAgAh+IkIWfwDNdX+o7aoBUyHodS0daVrhdeMTnyNsiDrzNZ
ySsvuZd6RghDa4DsBO33fEsKfMegwU0/5ohehl4NJb5bDaHefjbK6LWCm7iii3BDALFFhQ0nzvPW
emeKdBvg9TYd52FtqdmHAWbZqkdS7ybpO/1KGfNJve3XU5L24DQR4FA3FbSbReRkEy4MQE6rbaEM
ITRiXjXZbdvZTuuCvkqhUalRuR1LHCXdIM+1JxhaEAFsbs0fXSijvY4KBTitoRmLe1tJ7A+VVDeq
6yN6+kZuHCn38kwaqTfDarQ97KLTdRAj7wlOWurWQQ5fnARTnYfeFKCp54VWmb27vDiX1/tTJ0Wm
XIAnYP8tTjhCOjxb+6reDp1U3wZNHAJflqsNBbCcmhC2O6NJZlfJ9XRrOf505ao9bx41GaELiWI2
qTUKMBzs53OaK2mr2tSfNtNoJjtfzdTDJA3xWiPX0q4GSSrRYItysBVG+SlI5Gsq4QvQ288PADQC
WYOjHvrjYglbRuUECXi/jdZgp5qrkJVjZZYfQxC/K2yQ59Oo2sZdq2b9vlaaYF2B8lzFplReuZTP
D+KfH4L5DnkwQaHja85HIqvCTnJmW8Yq3AcDQMIK6cgA4dyuarqDD1H6vuqsYAOrQ99eXgPiR/+9
0DkqRHKT8EPwbIWG2mIMZty3AVqE6jaxzOBt4s/+TUP8fmWqzw+Lp1YoBHK5kbcn+bPMLqZRMcud
PmtbW+dRjlGl8qhMar1yYv9anuL8GPyrKQrwBOXUiXlqnY+lD5CqsEJd20ZWp95FUsvlVSvjJz8Y
7c08+9cCqmddI2PPQwO1K4praGwtBtCW+tapSUBto7yHACNDd8F/VNoMpAy8y3O1OJXoGyqfXJaE
B8wWDPvFjjECbnEMAtVtbbTt/dx1/kqRbNuFYaps5Tb+lmRhued9PL7D93B2AyO0T7IdJW/NHKMl
ortmyzoEGKEV9moi3DpMJnbnqhVHt1GYSY+zmYBcGlBxrmEXbvvAzmA/C29JZAzWudlVD5f7tCgR
/9UnoYzBQSQexYs+KUYzkWPu1G2FTuobbucYiQBr3mmJVpN9Bjwt63m/U/ta8sJ0tnZpbtbUYKV6
bWsTWgY2oqqXv+nZEmKYBXiRipZ4AyyHWS5DRespL21tLTHuEF5+aKdm2tU5iq5FMf+43Npy84tJ
JT7gUiMjyiAsNn9hziOVU03bwsZx3iYO+mWsARLVciNvy1lX3ArS2Ke45Gh8dcvUnQgAEaIjB7x8
Jich8Rl8Em1bsjUPoQJWJtZC37Wscnoja5F0DJtZ3ftSc60A9bzPcB1IhEBx5Lyj2nG+STXDr8mR
TsEuJU28Utqu32gxDn6FnvKwtOtinaYZdr2ddk2T+fncElvTXaGibfCoWIx2Xxp5DbAt2c0OtKay
sIp1YWjhKbGJz9DkukYTWrRHJU3YJoi4hWcEp9+ivXTUEZsJSohBWgltfjMkEjFZxsPOdtA7HmdU
Tsms9rvLU/u8WRJaENe411lUkADPB7i2IkSVzVrZZb4mYf6IURee6d/0ahg30Rxcg30trnJ6KTLd
NpNqwFclW3jeHByHLtBRlN7hQlavGsfq1knRax+0PAo/G5LT7pLRNleMtOxmzPaVsH6xnJ6aRyrO
/ulTzv84b97EG6qb0GjYpdznhw6QottG0rCtyvguylp5nUbJJ9iL2ubyKJ+/4Mn2kCQA20Jkyg3A
6bxoN8jlyGkCXdmllR99sHGF9PRkCO6RPFO3s0Z0R9U3uxKbvtgoqVEwV8LlZ3k6qRFCeLaTqbux
NrSNlJk2SgwcmHoTQr7nIbeqWuWawegLE4ziDNuF9ykkiGcaWEB9zTnT1V0IqmyLK6HvxopSbbUY
OQqTZ5Xn+F2z84vCWEHMUX9cHujny5nEuqLxNIYShkLV4pIYkHpVo9kydmg/j+u0MzJPtYZ4a4dG
7M5y+DqrQDGxfCS0QQJ/sofP0OtTpGrJUCXmLqZy4ZmFbd+GYDhgeVboTV651l/qHOJF3Op4BYqH
+PnqRfYil+a+M3cJa3iHnXN9qw4CNDnow/uMjXMl5FsQDn72DmYf3ApOXhLei91aFfOIFEpk7WZI
BW4Va/NNOQzZG7XwRU5Y0bZ1aOZbNdUxdgMruZ24A92YN+u2z9r5JvbV/rGJMVXnjVDca2We3bcW
FJFSUUIPKFAGCkUmJBr8YMheF0qKqeFlxpOM/wabscQ3klzttcKPcW5Whuze6DLD0xT0eKu6uyZ3
8/xY4dgW5iUyWgdE6er5xMy9r+SN1Zu7qrDjnaNCiFFAodwPjQnyAEasV6SRvYkqxBovr/dFUPnU
SThsXFEAHYVD7XnLZsMNGdoAeDBOMT7ODh/gVlqF5k6uKG8vt/XC8tN/bWuxt0rEWnEbb62dFSg4
hVuw1CerMw8mFAKv1ntrd7m9hTUMy08w04GCgQxjf5GqOO9cNJed6VN533E1dY9S2d/nSpes1CZs
3w61E36rnPiodqWx7xENcVFmGzcEKoJ/KlWryx/zbKDBm4MBJ27ntkSRYLH3rB5DaBlO9W60JNND
2Nk4QNM8hU6jvXltSwS5QjkWGDZ+dEsFXpBnuiUR3RKeI28gxbO0HkpL3UeJar7yQKFwRhNQKxhc
Sj/LTnV2OxdV7ih71ayyY96GXyS7/BalY/aoZPK0fl3HRJmOEFaQEMmWPtNWwN+nsoJU0+EcmbpX
N0584+SYNaZ9ds1IbHn10RSPBK48AQKjSri4b/t6qrGYYWFEcjO55dSaYk3MXtb6yjqctD/rTLeu
PFCW2+OpTV5CwjwQQpi8WCHGFFOR1BtjH6K/v1GbQlnhKZp7kVlH63Ymy3Z5OJeHjmhPMJnIiQAA
4rA83x1NisR/zqtkD5y8WnVKqXnyCHZwNZEm/dpLqNHLY+bMcPN6turlxsUP/yUbgNaBaJy2wTpz
BSxLzLKfW10/GgYYykr+pJWlvOr8Glesy828NI9kHXh0QO7jX4sjp8hKo3Pswdhj1CZtzGl6p0kw
d2ILWWo0VYJTFVjVlVvvpXmk7kGyBxWo59QZE+Xbsk0icx9rdnBEPL5/iE0n4QifCk/NBvnPy31c
nixiKH9pb5mH0PNSNRMySftiLN7J9dDfoFI4fe8jy76GdnipKZ4ZdE6cYCyb8yVDTgmiXT3AY6nI
VKVtkd1aXFQrQca4coq9NIpQ1cGJgVYUCi7nTcXykPs2EIC97fdJ7PpmYHtVlCbEDYhbub2Z51fC
3Zc6x10P2Y5ElRBHO28xCxpdS+XQ3GMGUW85aKRTp/rGPgGX+uqm0HMSdRebQ1rhVXze1DRpnRHX
obVXouxbmmrTrRxjnVX65XhlGJ93ipqAiCsoxPFceuK1/FKE6/rBbgqrs/ZUD8I7aPIaViWDEGas
Xgep4I0LcZbaDphCkenkxX3eqaSLi8kPNGuvqd3BTIVbsj20ANRswGoWtHwtNOd3l9f+81VCXQeK
JDQYgeNY+u1M3YwpoT37+zaoVdeEznqQa0WQ/xt9C3jzdTJrT30UIjQk4CA3YHi2uBcyvx/Hhgjh
wF1qrqa8Du4tPdGupIWeVHPOT0dH1I4InamekrJZNKMpQWpM+hjgFOhkWytNG6+Z0/4xkqbJHeKs
vy0rSgZW7IePlR7FHiHqEHqol0frmF/cpunVHUScjtql2ltXTtUnrN6z7yN2pF6JGs8zgxi9H1Hm
ShVpH5t94DYABL5h/9Tf1N3wPi0QPpJSU9tAqtZWWltanpHlztYw8mY1+aF66Iex3eVjou/UuNGE
rMx9Nc4gQqs0QFzf1jxqk/VHA7dCDxM9Du4UET1JMoO1acTmtyQezBNiWcm61PXhJOmDtc/HbNz1
ZeOsjBoQ9RBbwZX78oWtRLEeILLIKLFtF5u2MLOGQL2T9iBFx0MaIpY4xblxaHklXhngl5sSKHeK
ApS+FldzkdSNbhSTtDe4oG/hnyM3DZbnEPR5faWpZzekKVAPFCmpCAAMdxZLLUXoLUEDJTpYfROu
olhS907YyK4VNtJes6Hx6Tr6UZe37bP+0SigJIptNCishs6PCniBHCPaGB9QHmu2UWc0W82O+m2u
x9du45eaIuUptIIp6pHSPm/KkuC7hKYfH6S2wIhmNMfToI6tNzZZfoUa/uwwole/NrW4Hbu0NyZj
tGNUzezOrUMlX0+hFq4Y/z+DgALm5UFc4CQ5jER7tkBccY0QLy4WpDNBl7Uq9AD7rjC8XCqKVZCE
5VodZyx+rDy4GQxQHkZuWZtJ0jpA/9IMbhj5BDVW8jsHrZ23U9CX6MDwMCnKNHhtSMsXWljfATth
dTEJ54PvW3mpxBrqKxz/2V3cGR9GVQk+pbS5cfS0eJ1+4c8RoVoBPJKiKgtMO28Pg5dgQAo/wWCl
zzdxPte3cd6hUZJbkot+QSW5gxpW3kzolruj3sRHEye4KwHggiz69BmQcwBpQVUB77dE+al2Jed5
IycHR5sRbpRk9HHHcpz121lNIkyX0tr5YjZ91JLxyeavjepTYHHg3levPbMEzPBJCJzsNxSTxZIE
To/Oa2knh04GbzgHyFtB3s82Brv7SlPLxB2rkUIzYQSUDl6fS5RF3RZ9XGDDdyiTVL0NstRyDWDn
61CxhtPoV6Zn44ZwH5qhfPQDfL4u74YXNt8TGcsAhvdkcX0+9SOCgkWLhNghV/pxYzdyeChiuVmX
UzG9MShqXmnvxUkmQcSVANJcqNgvGhxmfy6zPj305qixwJMB7MrcVu7gmCHleCc0vBkOQODNaad6
xYhsDpvymv3hS8MODlrUOAiBjGVI7pe106NFmB6s0RrfjIDANgGuaQc97d7zO8MHTXJSz5yayDNb
jHmuXB8vHK8iqgS7wIOZ946Yll/iy3augskv5/Sgd6lP0qixbxuzjA6AJ64Z8z2fYZYwL38ypaBo
yaOcN1X2EPf70ckOUhVObjFYA+lhR/qCVudbtYuSa2rNz9JHAn8OyBpcIsEYnM3F6QXZDNSs4jSH
sbBsT44RWWwQEYayFBaulOcIqGSwAOXOSde9pnVbpGnsB8qPxger16/VZJ8tOEIP8pEsOSGTB3B5
MdRV3prpJI3jLrHS1nErICK7lKK6x1Ir0QaZs9uIcdhPZa9/osxfbaNI+vq6XUYqVOQp0YRgOOAr
qedzYNexUQwFhLFOc0Yw4X3qGlYRHpHiGI+jVV1Ljy+jE1LjXB5kCLg8eJYtAwWMjAm2ckM5OHpu
rHTQ7ytNrTsXXyIVLQ419ZIgN6+c3yLk+SW6BaIiJB8BgRJ9cZEs5ZD0ym8LgO/SjT0V2iEfrfBe
auUeif+OsmzbG7uxwKQjy/NrCfoXWxY6GIInjNLf4rgex4D00ARbTkkM+VAEjr3FIbDZ9wXS0TUy
iW4rKyEPG5z7Lk/sIh9DnxFkIoFHFk+coMtkd4yeSNhTzTk14KJWSa/4m3ioX1mjFK2wqcAB8hzl
mbiUdTcaq2mdfM5O46h0u1BuNTdox/BUN/LsJcos7S/3anE6PbVHvkLjeSgAsMvgNgPvMwTGlJ1S
24pXplEHu3pssQGf1Wvl3heaQo2MnAhcPoB4S4wR/POoz1I7O/HKZZ7KwrcsNxvQK3Wq2L72QBRR
6/kSdc5aW+xDANKz1GR4VlII0SwvquHAdoOZUsYv3hDIa/fc0NXbUq+dE4JimouTs3Il/lycx2Jw
RV6By4WDCVzT4ngcMGxJ0tDKTkWtZ8EqQ7DKg6epvak1/ahLGXKYl2dzeSD/bFEAOcjNinTG4q0y
tXTZmhhjI5inY2JMJ3ymnB95J1WHDv+8B1shyi1j50PrWL7sBQaZDoRwcz6uvMadXOCbOZlE/3mi
8x5E74Qr4vws7MKmabA8zk/JbEhUfuvU9Pqq0eFfJwDa2pjZyNRgqw5W5kl+2gauAsX0BKS4WRuh
jri0RpYwKG3zfVcgMmkhDqCt/GxS1lcG7qXlopBnYtexGZi0809tB4WyuSTnp77HwDKBSIvyf2B6
lq/LN5FEpNKCj/tc2Y3+rilibR3Yvd1fmb7FWf40XuKJiSq7SHnJi4ApFdGyHZv5Cb+sGUTEYPQU
z81ya1R94vpxK7mWmryynvyzVVjclpDS4qm0WKW+lFm9nTFLQaJZtwBXP+ajWgBymeZ1D5LUK/Tw
e1HJ9ru57ucr+/SlQ4Gr8n8aX1zZg1+NqEs0+amkkHfbIuC3gppnHiK1/HR5il/ajIRfKpsDghiS
JeczbJeSHxbllJ+mys8/A0hO1lbSDeSAuKjdjJfQ5nKDz68qRABA2lHTQuLjWbWiNuOyI/GTn+qo
Ku/qEJszPzK77TC19+iUR4iZ2uPbnpm+cqa/tIzAulDTk3lcUaE576msDVMjx05+krCW2UZyFa2M
AZKsklnhUbZQyp8DUCGXe/tiowCQLYQZqWUvyasoIFMDmYLiFEbd/CY2rfJGC/AhtOrM2Ph6UD9E
pXlNG3kJG31au7wvhEwi4DDuzfOuFqnsB8lYsnzCVP8yocO/4+aa1k0VN4+NYvzAVdW8tRvpQwWF
/YRxR00S2dSusadf6j26HhAUCIxEDe78O/xRiZFxqfJTljrKRp/M7pscOlSmhzT6PDqGfzN13XBl
np8mcnHHiZQUUE6SRCgRLyYaUIKdTBNpfrVGvh0/delN1Rnw+u14fKdNstx6QSXPXzI9NTYAj8Kt
FTkTU1IUe98vyg3F3vCGibuW53lhONCqJv3LRc9LZBmIlyaF1c7MwhO1HASWOntaWUatra0aVcRJ
sf3tNKXD9pUrUFwyhKNsN5Aiz4qfvlQGWYIDz6npwwCjKyDVrtwVmDQQDGS3/dAhH2PU5pVZeNZX
miXs5heQR8T8i0koA10yIISHp7RVlB8pDtJ74CrJIc2Hj5E41LRxuhaLLtoEhgD5l+wJi43SClIV
58utHJtEG9Iqvyuxdom2tW8PduqCqi2MwqOcZ7X3st926cZR28l8XcqKxkVuF4URcE8wdZdu6/Ec
ZiSsrO6uqObiyDvuPRku2Etjo7hom4xXLsXFuQ0UksclRSBwH4ILpi3Sk13Zm0ahGy1M5nZbd/Aj
ByNB7h2Dmx3YRe3+8ipyGLpf9hTNAcUHiCl4OAT6zuI2rAtLzx1t0B9l7NK8UeUFk8WIAJgotBEo
TuN6kGsc18M0v0mKQXpzufnFpfFX8ywpXvLimlqsJjAEcLm1SH9stDleO/3Y76WsloFDTs4qHtW3
xmCbHhTuenW5YfGDn/f774YX/daaQGvDoNQf7TgpVg3SVw+xqtpvL7eyXLg/RxdODBsF8cZl+jHA
5EGvykZ/jJ1E+lj3UBklXpqbybaCXVGlzjGrtf5K156vIKYU3SMyFIgfgbI93y210ySBHMz649wW
wwa7OHNltiCasUAz3Mzxr2E+lrfS0yQ+6Xqjo8FOXWrIpJEV5eZs6o9VX3ZerpiVh/sZMvRaMa2g
CwUbM67jTYqox9sCRVtPDeX6oUK35UoKbhFdiQ95cmbQiCiFbYKY9F9yT0ljT0oSxcZjaAb52uiq
6KA28Ljnorim0PLCIGOcBX8F1hPQ8aW4lRmkFWiwwXgc++6+snrloAWG8TntE5BS1lhdI/u+sJIo
/JBG5dUK4nWJW8jVxvHnujMeJ1jVuzzrnB9cANJqQJhj7euTgw2gfo078cLu1JCggf4oPN44+87H
E9M6LU7UznzEPg9AqRO3e2fsIBwVrX6affgUSVE86vI4XfNzXN71YirJ1hNGiqSSQNudN+0PWH91
uWI8lhMU2NSsKOHqaKr7ICY3ky9jXJkE0dqwsBuiVN5tCjBAbog07Z3fxuY6zEt51wT1NeD6+TyA
G+GiJ/QSkHVeeDxMzr9LiZMwJFdjfhNECedIsjNVj34k15Wz8jUNwG+ft3H/PuuKwHidWP9T4zQL
KxrcEzSTJXwtHDSyq7iXfRtLK9okuDAcGMRwlZjWNfrz+b3wsynqFJBP8VS0wMyd91OPiVhsbbS/
TcDUtqml1JtBTaedY3ZIL0gWzH4nkeV3Ng5gboxv6atuXVKiNA5cTSTbwJbAkDpv30iVsSO9HX8v
RggjOwd1Rfm+qcLe/JBUoTL4roRqwHzl6FwkFESzJBdRpiNry62PiPR5s2pU5VOrV+r3uckkGHJO
aCZrhKjMam+lddk3KwBEcvdGg25o3wMDlePbqcnCxtVVH8g7AhL+uvV5QV8Ju87PG75I+Bqj0k26
mwof+lDnH0bEBWTPjOTvoCSh1+hJomxiP2/7ldFk1Uc7L/trFPzz05Q8Ntx3yKNk8wXu+hlY0pZQ
7+stI/xBuqPBKXsc3uFGOLpKloXfXnNP/tWUCESE5Q3B7OLgDtuODYeT/Q/IepF2EzsdWDfoTXb6
VlFj637qQywI2WuWcWXGl+PKSgdED0mCBB0iHEudAXLbeE05Yxy4SW91x8jOte2Eqr/mRpYp7ZAc
yK8pvT8bV2C9aAGR98D6kZN1MZW9jxtU5oTYxkoWZXYpaA2vDDjVO7kItpcH9vwEZ2ARoxFHN7kO
qn5sqvNlI3GGWVJb1YEbG6a/K/KMun5aDO5UKtHdMFv6HZJpiRtac7a73PSzbgKxFWk5Fq1Qwlg2
Xc89eUJ0IXEa1+3pNnAmf53xZrlTK4qAr2xLwPMdiFywp0DiLAvfTSR1gFpyn252fvwZucPSdEGL
dTfZ3DjNlRD9Wc/QPSJbCjGKdB+/Ls7GRIlJms/JEFIwBmYIyijJ3CZOHccduKSutPZsCnn9UNvB
dYqjCYXJRWvyrAdzoKZm6MqBLg+0hlqoWxuhr1P/SI1EgHlhJTjGVJy0Sbc/Xh7bRZmJNcTI/lRu
IFtITXexOQcyt6nWa37oUgVRZcSEtXhalUNmp4didPD1qosgxrRbru1voY3Iv5u0jvyxbZv2dZ5f
fIvw+RXa/pQYhRPy4ltCouXZcgYrdDtLi7admrbHtih7ptzKcSSar0kxPBt9qotkszBug7jF+bDY
QGrfBSOJScgK+dA2j1RSuw3iUpKrp6m/D5OiewhMbVgZBCFXNtAy1EDfWBjzsHvpNvlRcUX/Es1i
a2LVdtbT9KjF2acpKx8xX9beFblM9dhSp32C3PyVA+NJBujvhxGVJmIuoj1kREmPgttb3IC9H3EJ
FZocujoxfPNGruCRr+oxm3KPf9bfamY4FrsxHdVPZptFD1qmdvkXM1X6mwY9xsE1imR6Z8h5pLij
lU3lTRTn+kdAe8ZJsZrxvu5CSOtRYAzStoFwOX7mNBxuWhnKsdcSvNX3lhok3c/HwX99Hf9X8L24
/9mH5t//zT9/JbFZR0HYLv7x36foa100xY/2v8Vf+58/dv6X/n3Xf6/brv7+2+lL2fy26fJvX9qo
yJd/5+xH0NJfX7L60n45+4d13kbt9NB9R+Lte9Ol7VNzfLP4k/+3v/nb96ef8nYqv//r969Fl7fi
pwV81u9//db+279+FyXw//r1x//1e7dfMv6aG3btl2d//vuXpv3X7476B3gc4LXCDgQLZFHIHb6L
37HtP8jMUskCgIUFAfr/v/+WF3Ub/ut31f6DWwUWMquGYwLc3++/NUX39FvmHzjOi38DABUGU+rv
//mus6n6e+p+y7vsvojytqEfC2iTxCbgPYsMy2L/BX7u62OLhYdhSsMBFp++ijR0eLxIqrJdaEf1
Qa1k6xtqBaXtEV/YCWVZ05zcSMuU9h1pwOS9JBsfQh0hdDdySirlaUtGaWM1oY0AtWGFD3i99Knn
UBkYUteUlAeAxmqJ/mXqfBqVMvw8qDWvIAl8suWSgnZkj8IS1hN6Udpv5qExBrdViIpvMgriB2rf
wWNQWgoZuRSNOTyUO9NLYrm1kWyIdGtloD96MHo1eF/Zqj/tNLzUOrczxaEeq5hpKHo5PZq1MUX3
kppHqoc7WFq7Um05JWxqcIZeY06tIeQ8ktqLdDt/m2RKjJR3Mt/reTEc8JSGFqdhhShDC8ejnkpL
qIzp594MpoNBNuZGHdRoZ47d4KXA4b0wb2ry5pFZ/AmlLt9MZdV7VT0P20QJi1MTZuMRHE+4bmEo
l9z+DwHx4amysKB3FcQKAlfT5o76zYga/RAhWJGUK0cy3teokQBQGH0PFTl7NxnUYN3UjMxPaSQV
uyQI9BvgKtUxw8TjobWMN4CSyx36jJ2nA1XaOuZUe7XtdG6gG6fc1Mavfq8KMYxputWTpiesaad1
mkj629K28rvZqIbZHQSIUDMlPEXtvvrQprJxqNK4RvRsaK39hLlb7Zalle8pXo5vi6xX7uw8UN+R
LLM21txxuxfJ/DCzMhPXTNJmTf4zGleTTMa9nEvV7ZUeDbWqcYpmhd40YlQSyJNRSnXWj1wdq7jd
ZVIQeFJVyvuSxPmqQDwYjWZZ/0CCXVv1uvwBfYX+SPZCx7WgDz74fZev5LlFIjTpKw2Nk2ryAoGc
7cM63CFrRgU3CW0vzMwPcRGZrsOLZGeZXRezKJF2davR6lF97gcg10YmWYkrGYMWoLhr+7yeczrj
dnOhf2vDXI3cIZjKvYR72RrrFGXr1Dp22yXgg5OPefRR6xI9deH9142bTHXWrKJqkNVdgN5j7gZx
1t0PCDc9RrORlxvEPH2+108VHSfmSrvrpjGo10GY+sW+TcERu4YRa9GqTCdkXMJMOQXWML+3DMmy
b4s0A4LYBYFyk9aG/DZyTGlG5MAe1mZb5ioIE/KJj7VjkHhxJ/Ju7UaqYqX1JFDOEn+zwt01SczE
zUKjOAzlOG5y9ASCFfoi0oMaWPUK/Ku1FUhFtt1QyadJMtoPgROXp0htbIlOFl3lGcpgb0nVtlvN
N8tsV85JvqYQEZ+w2YFwCCnhmPbUK1aFlM3oLzBFrp3j47vJ5sB2h3wK23XThtI73h/5Ke27unWH
Via9W6gcSlUXuCEy9IOr5c6wN43e2CPsr/ywJsd/CBQ/q1ewR9S3rda0gzsgXKKsQoUEIu6T0ljg
q+PXdxVPjcAtfCUwXDMs1WTL02L82klWujftmZlrWim9D+N2OnSpkP+Lo0EO3LFprM5FIre4m1VF
eihM1dogS18lrhEGzVYeOpTizcw03C4epMwt49SSXTJB48A5HCifWzsuWq9yhvwwTcN8gIdep1Rx
R3ZqPNj6PYtrulErvKIJH+cyJllRS5Ur17GzqrhdcjfF1XoH9jE8Iuqj3rdpzJozK6A8KR4aiut3
vXoz9YmsUJRO4nVeYm2xddAKQR9g8HW3GZL01vAV60bGHSHz0kwx940z6assMIo1Qv5G4KpVlz1g
rtK2riO30l5BHdVx49yOjjYeiDeZLdUfqnbsJ/YjxuyIP06PRaO+g68TvTGdbPxEXb760+6HoHAZ
e+D0/jh8f7qQXxWkcMrwn2W0cRavbL8X4kpvln/o/8GQhDzVpZjkVHDhf6/rL+2vcczTX/oZmEgm
kYl4R0KUhKMvRA3+E5mI3xLyzVDRRdqG3AAh8l+hiWL+AYSdBxqlG94vgjDxV2TC74BKJF7h/wTX
hKzpayKTBehDyLQLlS0y/FRBDfLuiyi9t6HkjmoyrjpTa97FfTl/CpNx2+kp3qGZPiiHQRq0h6wy
i+/jPJr3kTSPBxKr0qEMhu4T8vnqETPF7gjpOdjD/04fScog7vT6lfX/e/hLQvDSWiO9Efx2FL+8
+d+PZ8tN/L2fyw19kz/Q0+XfhIpk2oVe0M84mDLrHxT8SYMDjMPRQpQ5/hMHq38IvL2QeQZ1S67s
lziY1UuWA5lr8tgkDWzlNatNRLt/P85+RsHAT5dRsByE2RDWvXwMjMZL5oOTp54qrX4ZjL+C7l+D
7H/64YzFr+/MnvxlXqmDfBzMwjW75n0ZBXvUYdeXf7z4MS99+/JBabWTlSSNfHR4tYO394GcX/7J
52/0v0eFUf/1w225jNUu7GSy8PM6VUe3H9EKmIvtNJ5UA+2R/vvlhv6pCwssTa4plerPNFTbJ6W+
sfRrmO1/GvpFbqdAF1eNMDg6dqrkjqg2qZLjFfY11NE/fPfSsy3S7B5vDDFA48os31nll8vj8SSe
9cKcLtVHwNn4k1yWylHR542uBQeHO7HPkJ6yip2R9HcddXFjHD1tDHaSWt1bNTVBXl6OUd6AD7kj
sFlLqX20q/YUo3KnygeTQNsdCfovf+N5FuV/FsfS2BiXUJT0Clk+YoD1kYIRoUu4mpMfjp4dFKO/
kjb5pxFelCmUtFdav2CElfyzVsfu+LrM5t+fL1bML8mfIEeyL23Y8Zb8fqLEYo64JF0hnf7Dvlni
aIKRIqwp89FZp61LYCpzgfrcVyu8k2sVIZUrG/+pFvrSKlns/AB+lVWkM1rI2ndzbI7YuROh88BI
Kd8YfrZNJfuAZNpKKcgkYp8bKN07kHnrKXE8OOjrYZJXgTSsat/fdjwrJGu+q8xwhVnIiphukwXS
OtLzU8yDxrYT3jZDjSMYUuEqAPxS2iDyR/ZZ2taB42l9ugrr9+P0oexwyhqNo1+ecqyBJPX/cHZd
y5HjWPaLEEFvXunSyaS8eWGoVBLoCQIE3dfvyZrdXhVbFGMyYrpjuqYHgkDg4uLeY0Aq7JKrUamu
Jak9GE9G9QlILoerfsgxE9PTzX1da1HR5KFKWyDp4PollSDVkGgqtS/y/orI1w7WUhb/XWuK16Vj
iM67F6NZN2WBHWf+ZJeeAyjApHutzlf6ZQsRZN6irfoMQmtTphzG6q7hr0Z2odZrjaA/MIXvPuAs
7mUQgSxlgTNk4UFQTiWeN0UKDDOMb0S2HcYdALghNY6pkfhSSyJWmaE+OkGPXJ4NeEPoo+cU5F4H
zNppJWhweCXgLgsIzfwRNKyfj/op1fpumrMoWgnaSMaxn7uOhb32nJPE4+Ormo5+zZ8nSHDDq2fl
zpn5h/xzMO1ZvodjOUwq0P8H3YmfxkyNhHO0BPdjRfcml+zG4uPkngZf1usW9dETPj+gln3QIXAb
U+p1LbyNpfJEiwIvvzqBX3cVctU8MAuiNqij5AXb2jFUhlzD79LJrzVoQ2ZgjjWebbygcosyH/gA
QvNN9qliEN71vmo5XpY3Xo6yaVXWGzD+/BbyTFS569XHur6MYZdqxfdO/lGrAkJY/X+qq38VV78m
DwsBcM5/jokje1li7TWUSjJlgF3OysizivT/r/Qpsn8JgbVaTEMJj9hDR00/SQpf4umvDCFcvDyo
Vg+E+CrHvV/5ivrqjFt7ygG2MwJNjj7scj1rehrsFH9k4npRL7L0prKoL1UrrLQ2WdkPS7//7AKw
gI1u0LwZDygBb6mB22yNYbNwgc3pc26KVhaKHbhakgs0aENi+Kn+u2y2aqn+V6jk/1/h0y/1ZYVh
+pelbo9LpiW4sR+7/k0nHz+fyaV1mcX+HES4XIzYF2iKQWJuNFcu3KVVmeV8rGBVxlSMayGMxFJ6
qhi8hu+cFlUxfvfz5BeC6pxCB8EOaOsL/JA+PtbWVda8W9kKM3VpXWaxqrZ6a6rpqBwSHlT6FgXc
n6f8R4PtmyA4b4E2LlyglW5QDgxCWHCM31RxG1pjEVSK65mZs7PTFy4YRLYe0mwnIOub1cZ937aB
zSiq6SJQjcInULXveb7tujRyhblPjTIwNR7RWI+6qdmQsvebXPUS4EpTeRTpcNMBRA/BblG+CaMK
ybg7tbNbtktp6CoRo08GzVZyuoXFm6sgECjwlGNsIyniJNIb6FmTM0eexRqLjYKnaXl6pNxm44Ve
r/URF/brXBCJJXFRAnQygRCHul8PA4ougdbGzRA7nl2suQAuLcxpI385yA2s/YgW5wiVyQZ8fW6s
HISl2Z9+3pdxZZnCGpkhAchTzYMd2ZQ9TePnSKWHXsN5EdSaRQqIhbdmmsXToaDvUoX5wRoReGlR
5qECZju9VuKm5kkIUQrAo38+agvRwZplRf0AArMda9PBEiyy1B6qH8k1oSsxeWnWswChmyYXeorl
KFtYfUKcdBW6uDDvuUEyZKzjWsnd6VDHd0Kggx0jC+/XSLILW2WOagHClxoQyUKy7xaend8PyjEx
UhCANU/rf5+18nNQYDrqpbSHP+Yq29Z4sHPhpa218lkXFt6c3eRpXQBtLXFSa9iv4YyuvfGXxp2d
zWSCcKFTYlz5VsAmeC09Whr29OdfjiZrHZKC5DEdemWbjGG8BoVbGnd2HAeX0wHEtenQGonXq3fC
Wrn5lrbf7DgSjUF66zQwpdedcqPiDab/V2ZY/+Qxc1GDQo5p3/VYiwotrC5I6tuf99vSWszOouaK
jMBzcjq4eNdMW9P0zxrXmL0haDm56OWd5guKym29xk1amO5ceRdQMMGbBsPm6WWq+92azcPSuLPL
MW+QJHL4Ux1KejPor83/Nj3+27eDMTtxbc5gsgObr0Nhvw35ZZLxM9d3duSUoW+gJYIY6gyBQYMk
35z33U4L9OXMFTSZ4qKD2Zph3WnTXbv2gF2IncbszCVpP1Z2i4XI2I2VtzdSlKiEAUDPnd1QrQlV
LH3G2QGkLSxdsxo/JQG4ZyTAbtHzQudcFxiw2KabBFMOE6AB424YzrsL51I9JeDc+I+ODV1sIWiT
rVmiLazE3MlKEpbJxsC4Ix4N0m/peVnknKekT2pD9Bzxoi/3lRHFZz4a5iDVHswNOTXucCgBNKu2
43+n1PJP3NRnB9BJqtppaqzD5L71/BOKHZtRCl+PReDye4M2Udoezzo6cxxdrnI17rg94Z2MUpK8
V6tfPw+8cK2cuoNfz2QJmIjdQkX+oLAU73xlo424Bszo59GXdsrsZOZl7BbwoJoOA6RSVZjAJq/n
DTw7jBmghqyysfQdDy17G8szJzxLTtsKrMwYfKkD2GXeBBeKcyc8uwtHEEVUJDKIfeyolzspV8QD
FlZ4rnzIdVlmdoLvVyWHQiZeMq5paCzsjDlknhtUACmGJXYN7tl42ErtWME97ucP+Ef59ZsH99wy
C+D5Hm5muBXV7FWMyTGBqg7AoSOgA1DhCl3zoVYbr8mFT0kFXePUo+ptoW5GI9IJ89VR2aYpXZvN
6TN8N5vZUU5lWhP9ZGcsOtuPS4DgmPQGdS9bw3NxMtos9aUNttKaXvTSd5vdsV2d4ieUxXiIi+TY
sPp6zQpj6bPNDvTQAdrMCvwmttxkag5UyzVwKys31dLgs/PcCrSu5Gm3tbrqN0UeOcpdStZ4OjOZ
838C6r/MZsBR54Jrw0HjqKV0A1x04FZqST+pX2ORBsQFVkoje22UB+AtvdLMAgYYVG9Q74Qcgl9G
VKvpVV2RoMgsL7eVfTuuiYsvfbJZbJgs9WQWiyMMkyiUhHbDuPb4Wxp5FhyGyW4KJCuIOqOv1rvK
XolmC59rrrBoTHUsoI6BW0OF5lLjGcB1Ksm4cmj+HNVvDs1c1LnJ+FhZp5jWi8JLsyLKRygem8Ao
wjJbmzZDpn+62ZPSuWHW/arse0PbmD0+U2UFVfO7gBdmZwAl+WRMZShEHlhlvmEa7Nkn03cLfcfE
o0lufw44p5P83WRnWTgH4NAVfTkeYIro5emN6JkHhKsP3buVw7HwFf9gcL+kt2j3AIGtK+OhNmrI
S36O7Xkxfk4FKUyTJalSjQcFvT08TM58Ws/ZAJMKDuDIULXr0SchZeaN1pqR7dJazAJFWrBBhY7Y
eBjhOZr7VbfyFZfG1f5OV0DrmziXKgKQbaGz2PtOcWYhTZ0d76YowZdo6vFgoenJPfn0875bmvHs
bLudQYQF9dkDhBa0I1CcZw07F38h6PlCGcEYDxDjMa/OHvbU8/6yh90sb7u8iYdDdz+l3S9WiPef
57sQipTZ8WMmozCkQKO149uMvAxOGgJbfd7DYa70LjOWmkk/jAdS+OgZ8vOSzDlZtRuRGtcVhoUA
MAq4zZmzPe2UL2s8xC3F58Ow+oV5m60JICzsM2V24nqFpIwb2BBVcgRJ8LUgoPuufLuF7AiQv79m
zGET859TFwvg27sXCA14JmCrdRxZ0w5weo8KeqNkJ4C9CQKL4Y2tC3+vDxFXPvhFYR7fEcKiuj64
zg02rg+wdKrd5/wJXDP8yx34X6M31oCNTs1uyGBYlr1DLm1nquPWibemvG37veVsmbuLAQH3UGkM
C/ADgLP2x0b3FAue1sKbJrgUKdxzE9UnyQNXnn9egaXFncWG1rRLDuTqeDBs8Ab8eE1OYeal9k/G
MzdytGFl1YxUAS8AuBrLvqOQt8xVJSr755jcKCnEzD9Iedf0T2b3SpH+nPP7/At1mQxKG1cNXtoO
Catqa4wryr3frxPYK39vlByo6MqAKO4hf+vq7XjebQLI6N/D2u6QU0CGMewn8OiwHPt5Fb5PCRz3
9OdfDiJuPHUsTl81zp4sJHPFdGtZ73F/XnMfj5m/x9cBYYczHKZdx4+65aXGSin49Gv/O5X5l1Ca
ZbDKggH8gNZ25XXw2esAnjCyW7N66cq1ZHzpU87iiVu0OjJwFAHVbkM7L15zzvz+IgAY9O9FaWxF
dNw4fctyAzksQMhdHzZrZ27s2UHNR0eWFrwwDzUAHPWuZ7uft4p++rW/W/PZNR4XDJiyViK5iy9U
qt9o4572RhCP90rykACMNRl9oHRmVNTZMVVVj6hXqkuiNEm8TDRQZOFb0xj3MGHwdJqHDYPwQm3f
qMQMCMErhXl19SHZlqf3kKQMKlX4PRpAE+VBkQ/+z78GVC++/z3mmEY4A3Uny0IUo4UF/eI+lMwI
HPSc++Z3FquQ48w9SnW0h0s/UZywNBtvGqCRMMDTB7QTOB8MyPYFv+pYD0haFTiGjIhVbHNc7NwK
NShPxgoFSs0IIEoTMK26sKqLwTw5MCJg50Xoqg+D8VvXMmBunm1G7gy1i0ytvK7zX0r7aEsthPeu
l5zYGMSKYB8RVl3qjcY7Sy+ShADRYkVtfUySpyKDQktzqXZTMAzAh5m7SsGZmG664kTaqL3azUD2
VT3HedAZ1OKGt6KQfqe8FJXmC6g9JVzBm5L7ZDTAtxS+A/IKLR8m82jXmh/n9saEXUYFz4W+CCfl
IYbXbEmNMFfMK8t5dHTo+rjeCL0dd3RDaOiSGLSiTDlCms8fLBJyTfXq8lOxzDDJXvU2Pwpd+noj
zou5cymVyYhp3ZinLovuo0PWrdna/El8v9nycxgHmspOYffItRm7r50L53d9ASK8k/rpFDF1S/Md
2Eg/78uFXTm3CklNmgBRiJdkDPlnGXsi2VjNamdyIV7OsR2dSmQNOTbUOGHSbPE3G2nG+FnoF6y4
L+qdK3exfgNdGN+13wW9q1m/L8QdyaMSvMQmAWnM4r7ZNJ4L2Ra13jpFc6dI6K2qKD3Yie8wBrb8
Laf1Y8KjooA8tLCiUlN9DYhq4oK3n2+AQesBr5OhVjUAp/WBoe2T7DG1byq6ae0NgYnmz4u5ELnn
MI/WsId4JAo2hAIZSIIu+M15A8+u4bjgKe8J1rF0/XQ88u7+53EXvv4cDj0llgo2HL6+Iy4yvh+y
LRlWsLqnluA3e3gOYwY8vAFVElclKIOACv5uaOtXJ0ZpkkUdIvZoNXuQHIOff5GFhGKuuhLreT32
8Tgc8vhoinueXxqW8No1z86l4U/r9yVfcdSUTV2NOyhOB4+TFFrsr8KFDnn/v2yXxZbiwkmZQ5uF
7JRcnjIWpToYVem5zi4We2xdK1/5IAubc86P16qWgOKNCxpPNV1GRR/+vPRL487SCrVICz1nGDc3
owHswXblxlwad5ZQ9PDegW8EKp5WvhtOCrgrj8ClbznLJyrGuAq3m/GAgmpg8wrw6dIXxlGijrYS
Bxb2/hxqy4nsDOfUbu2bx6J5NcgVz8GTVAT6PNRTxhPgeC2xWFimOY61tnJJqgwlqqGtfE06GwDN
zos6c61dOTZ1ZSRiPDigxKaHbK3buLDX56qTag6bqOTUFUxbcan2466uU7+BYbamFHuFGMHPG1M/
7cBvQtAciGrVadsVGqKbrV9UBDwV/QJiPf6kHCdQP8eiBhX8VzseCbD0TrrVDdjEiWuzA1u1mbzM
qbx2jGKuesrUBD2BfmPqwv1iumfNQ2W0EDTPQJn9yMtLAvI+SXnUQGzMcqKf579Q5YV8/99RZ7AG
eOZwnKyqfS7gJtoMnZ9JvLHLLqySX1mZI83RvBpNhobdsPi6sG5s5xdn3G9w1WUlUMcTTCLz5jCh
rkZcN+iyCFZEuOVv1PyxHIPSXovAC1fJXIBqGIjD3RYNRyMP+jYAeT07qwgLhau/l8FJ1AycZXxG
yn/JQQYZVPN/XuGFszO3YI5b8OKS5rRBnPeqPpL+5edxIUTx/dazZp9uapVETi4euBzNEo3XHuW3
ef9aqte8Qp1spK8UHYGCvd6YHsTxAtvYF+xRpa866PInu9wGxQ57UjaGlvp0/OxH7M3suegbH6wB
wNReYBISFAUEdDcZrTyDZF5vd77WmmEHDr1FoWFCQSwZxo+YgI1+SLILBV6W7NIsD9DhVabLwjy0
40fLt8yIVPJi5XfpdCRCpFHR3gsIQ3oKGS/Bz76FnAt2OlefoJOO992eWy9jf03zLDCd15ZfQKiR
dk9V0aR+nLjhxERYTp82pEBb7rXJ5QRxlcTAA8UA4t30G90OoE3sJbq4TFoFULh7e7xP2VHr75v+
Flz9QNKjUt1N1UUT7xRylVdbWl6w5nps7jLjYOn7KXWCZKIBlJKzJoOIwHWuQbCJP0CggOm/BZjj
lrpPx3iTZl3giN9F20OIz752GvE0gvSUWE9J3/mC3GDqhvz985df+u6zt3sHb6SmVpCogViStVew
gz9v3Nkla5TgcdcDxu01kFEup7VQ/Ken/E2MnGNCG5BBEpoMGFiJI7RFPSLdIAGBvyReYj4UaqDn
z9nTSxyZ0wWxX4j5HkPGbXJ2rvNkpR8mDFIZL25MsjVhrpXYd2rGIxOv05qCYHceMAq6en/HgFhp
e5aqQGHErISKwkGhK0f1VB/75vefY0ubKdWzDMyYw1SY6LUHSbPpoMk87DslGBDfz/p8c4xp2ug5
9Cda5O8N+ucB3ifnjTt7FziwjjRsdkIK5BeZHRRriqzm93VnCBj/vd55YVX/Adh0YKfyrApd+y3p
Ig1XSkVg0KDeDvRdt9+bcc9SdG2EDPoaPiJjxPnWHsCXFdK3dTQnu9hTp18cvpBQw3QGr4VbYw4B
sOqKiCvdAoMobDVIhMVFmGqfmptBI/QD3rs7WVVXjMdeoe7zgfixM8EOqPMm9iD4dQGxQnlp02tT
vzLNCLrEZ36pWaYPwY5RLWO86ZvmNlcvIGt65sCzGyHrBmikUOxgVQutd5muJAkLAWdu0AUZEJ2U
pxqEQriXWM8xKlfn7a1ZyBmdghFJYjRL3glVr6DptQJ6XcgU5qDXSg5U6cUIxIdTexVeyol1D/3k
lXWe6Rv8X2Hf+bOlv7zVkiqBBphp4CkItQ44kx6MHmSqQtFQlWojqn9APsyPq0H4Jte9Mi+Qriil
lzbZVQtVnJGSV7tKP1yinBe756DZCdD1EiSH8VBa7W/9KdGN8y6bOWyW9nEOf6N+AnLds+NAW0vl
FvbUXK2VOlrKdI5xJdLZJEg+ztpQc9RsSk7qTznwMZr1xJX9maBkx5gd2VovrYbUmG5peYMTydXe
x0IQNGZHtlMyyRLo9B/aGLAKe/Jc68EpdcjUX+TQ76HdZzXiYdEGWUN8I7lBIdPPDDBHh9vKeU8y
E7TeEXxf7brOwEIpntnY3fWgUbZFHOCWiUsw+tTN4Kie0tZbAdBb9zxpV1N9pM2mKLZS3UyQ99Lb
614861TZnfchZklKphWK3jAsmPGqs33TnxeKTloSX4skYhyyCSpKKDDk17TbKGLl/Cw8F+cg3aTT
oZCk6ujjG9cQNMy9vEZ9JMnQ1nEg7ZiceZpmKQbt9VGCjIewpFVBZ7eRsO/PWu85ahcmY6bCoBJ1
kMNWisA+s8s1R+2SOqZT7WBcVbmQz/0a32Fhveeg3UHXJZ3sDuh2fm+B21vV6JE+SNg/irvzFmSW
Xei1xiyFStQG2/JSCpRg5Uo6t3C3zNG6ZjNC7k/D3C39pakmKERdQHtt5WpZiItzxK5uVoYjToNP
ZijHSKzZTi9NenYeYYZG2yZFDmpmL5b7WaCdwu0kPG+tZ6cyjWtz6DVskgZs7Ng31ia9tBiz8pyt
IG+2a6Ae2sgYthXbnDfd2Skc3LFQLInp2vEbZNQMel6vZo7WnQjnbqNJxDwICiqhXDPnXViGOVbX
mQZUgpQcQU8NNOGZxVkMAmcO0h1tEDt1O0PFeRMfu4ezFnfuCAJ3Yq5MFgaFv3W4JvixtAKnXf0l
3+ohSz4VkF0/zRRln59n+qfu/c277E9h5cuosYCPL1OH4dCbzM/gMwaHSutXr55crsS+KIVfxYfW
gpZ4ofs5RGjSEt3PiqKLeGQQQ/KEVW9qvDCyGyiQ+/DeaarHkj1DqmrbVzRIzSlIaf8OsFwI42FQ
WiG9EEvfbMXkF7q2F5A8MNMHJz1C8KrmO7O70jWUUK5rrdtIZsKd56noml2pozydvQAh4lfKpEPa
1gT8FaqyvgJqjD8otkco28V5Ce9DsU8SqEsMI7sU7VWvVXun3bTx7TCgoAJhxS18qDaakMJTBw1Q
V5MGKFwGLE6PU18fUhKOVr/VcKN4YuwhdDvt3LrfuW61Mai6ge5/VPXuvZtC944l1NrWenHec+Ak
PPX1M9d0Su24r9EqyoO49mAM+POXXgh+c/RUA2XzbLDxGkjbC6E9W5B7bJUzQQlz+JRLZcoqHaeT
mb+ldjeW9+dNehb8BMuVrC0msCvGqHPU0JDPHJvq58EXDtQcmQRnwH40NYprBjzGLEiNlcbH9ysN
Ya+/vyAvR/gAqFjppNsgE/fKMjplUT9P+g/W9t8H1p4DkHha8BYCSrhnBuJNuhq0lYtI+8iT2puq
zudy8AS8VcpSC6TzSaxnBtxrLuINRAtvIOK/MpHvVw/q+3//lplDVSgxI9ArzjOpH8vzchZ7DllK
lVR1KdAOB409Cudal+d9bW12+atSDGXWI3zqEX0Yf/38Nb5fBOgJ/r0INaSy9cRN0RSK6OW4sn9O
2dm/v7Azd3IxBHMbCe+4gz25gYGa9tQCIUMsYP9Wov7pG333E2aXv9nGegPja6xFbEUVZJAUcwgK
ZPupuC/G57PWZg7NTwErNYYMC17smsszexRzQH6uxpaRnzCgEHp4aPAXPS9V/lPl+HIPEgEHLAN1
+ENmtGGp3zKQK35eh+/DAbSu/94jjez5oICBfGj5Tg6Q3QWWoszWKAoLO3COnAe+T4MxLuYNH20/
uYNK98o9tDTt0w/8siCaPY0JHRAdM/u1IdONU0gPolflyqoszXt2HMu4EX2VYnc007UYr9gapucU
ZL/Z2n/8W75Mm4z1kJMYvdTYiX1Y3Z6aQn4OFk0Z5z5RlIBracjX+N8L6FZnDqmnsp6sTqArrCeb
iblBW78OqLSZyrDpC7Exys6HlGTIeIOiLLoy8pjHwc/7amkFZ4dYt+q+FyliT36Lls1KZPjD7Pxm
/eaoe54BZOYyBJ/KoYdEhi2kqqVjXleoqMdFGjQj31aGGcLK0xvLOlQUgkr1jhlAnVTVZnQccE5e
MILfV5vceSyV66ne5xR85e4xc+SOgpUSA0EYq92vvnvLxV0utsq0k00XDTBN5+5vYq9JS87cov4p
UiqndsSX7ZCV+ljpJp8Ouopaz/5kEFWzMuwhgabI6gAUjpHvxvwa7IVSqL5Qb1Lt9ufvsxBk53yA
LDFBec7w2oTto6SpF087oT0V7qF3zuyrzlkBI+y5W+wDQEIep9v8vPLSnBPAeSaKAp5OhyLHt7TD
DkLsP68IlLK1b4+nPQcMGz0wN0VdIbs9WflKX6t/Wf0FVZ4d8d4DXVjqW9pd58z1K/vtZFtZZ3tg
SKAJyn2Z217XbRN64bABWmVPvf3kWPtefcaO9ZSSbBwVTn0EXEbIrbnKURUXtr7T8X+RxyoGot70
pc43Uy03BAC/2tpC33UrIIbWJnsXfxXW7WDEe+ayg8rfbbfzUpb71klieoDWivFRm2Kn2feEQ4Mc
5sPUuEKJPXRMZzMobKOlUIGo06Crx9tp0IKc7dv42KsVSo9WAKOCQCGxz8k2tvG0shj4344nIfpd
u01AexGi5eyDKh/w7BbWtOjtspPhot/R/jZhSmSSx4p9wDUADW38k7vpXdsvnCLU4ruK7uOT0Vif
RoN+nKYLAJv9qgkg1+rZ5LKu952h+jAI89vucyQXWpL6tbo1Mhpxo8Rq9l5d12ETfyj9Wz84HhzO
vFHNPhmWyOqkT2UfEuXKLbdKn4W8gSa/SkGo4oPHFGh7jspumMRmVCBpSD76cjiOiLpN9dko+7wV
W9157U/I27RGCTcy0UvLtKeSHdz+I1V2In3U6sxXSoZCYxKM5Gpwuo3IzEcR3+bA8HNe3polyL84
wC5a2bSPoIcQ9LkVmPKzr1lQtQycRW2jmEc3k3B3uIKBoEcQlrx+jFTqRgVVAtPmvo5oRGLut26L
eb/n2aXB1A1sLHwG9gOMFwInnQLDvkPVDBUjTwzOJh5bX6awgECfTtMOHAYBXf5hN+mVMUE+C2zO
Xr+aoIDoCNMHFtPT3bdi2AB/HPTc2kyJ6tmyhDHDDdAgQgkaNzTCzLgztaNw7yl8j7OLrjh2YzTg
H9vTfzfJSU7SbxooSz6w/Ap/r/D37t7dyHBqInROuRv6eRJkqJuXfYva+UZoHErmmFx31QGHkqB/
Z12V/NBoz+3YAFWDQFx9OtqLyN918eo4my5+GeMXVX4W+N9sdZND+i6F/3hRkMsiC7PiMp5eY22b
mcAJlz7tjkNxzYorrdghnfYJFlQ9eW+pQGMGcX9ZljB4Dnvl1k0VzwKTpSFXMbAUWcJCZbxGHSei
pNk2Dg1grd1lFe4XMKWQXfDXMttVkl/GxQihwiFStCpqG4ArQHpJiLt1qmFbGtcABPstuTK7y95q
/bYN+xKU6vLNMe+rsQ5sUQQjl/cDpMs01CSgkneJPAmeFNclxYTFnk/EL/Onqd6Z7RB19CBrLbBo
46XmnledZ2CTktz1BkQdosaee2rMNpGGQGSD65fZnjByQLKx5D2sHaRwURoBwGQafEcTQePADCCH
PjzQGIW8dNOjaVzbyrF0gMsOAEhHTwxGw9BOeLP5jaoNF9TQbocCKBTd8Ej+mKGuOgHpBK9xG+90
p7rL23TrchJAPiKEQGpF0B8GCreQtyX7zYf8CCnzfVZAd17PNrp+Gztwz8i5B/sKuB+a0PHXgTTv
Pa2Ew2cpA7e/d93RY8II7ebF4jmYrcCfMxq0dHgoUEyRNQ8y9Q66vJ5p9B53H6QABgpnz6FG4CaD
DyOGHCvglm+pCeBNA19LGCCgx+8TKH1IkJl188IC0r/mD4YKXJ5I4Qq0M8E7t7sAfAMArfKA64+u
dRdrjzLlVxqkJyn4ji5gHZrOIkDrQyZeaYe6SyWeuTL8UoHos11yOQhcArBzOmln+rVVejGX20wp
fPi27jheTPAdDBuFvZwMj4uh8RSAJGRhBsw5aTflkSHux6byXBlHwygDPqWBXZlRNu4EPKNYESU0
auFogNNbDXdTB1oqrAXkoRDPvXEtm0dLA4H/hlRPKKESmLUg4cG/Mbilp5PXKrnpsYOa2MXz7SQZ
W3oZIPW5fg2HSE+Td7RGT16D82m3SXjo1NdZj0LVY5beGTgsSdWiVb+PNfeA5phfuVlg5a9DzfYI
1i44Z0RPUKFTgL9WQ6bcdvBbyXDzdfqDbt9OAmDLIihgQDY2T3UMrqeb4yftegq5/To0GgNltSS0
teE+1V8rvlcJyrUJC+BDguSVoxdxhAIt6V8F+21qO10g6WO72rxh9F2dBE7EBUR0tlmzbYtfaruH
06Bf0z3AUjurg/8nGAym5sXZfT9uSCeDMX4EgkiFaZ9raPBTiRQb2Kv0fQDJzu1vTBHAScptnrkT
lcM16fZSS3dte4tiD65QeIC8T4bqdXDr1AjZFBN20YtVvQm8pRKVo0hn7zuE2IxBUCHbaRlY1ZdV
pUJVoUbyxbe0Hr2yjorxqob/SVMheiWBUI9qXm8qqME2YopiO/NUSsPUPIIMuCvo1YQKNixyevJh
QcMQoB2lxulXUfjkPsqEeBmZUOijIPhV1eiz0vVO8WaqhR+L9l7ikhc3ZR6N9NrQgyG/SECztNON
om9wGQM75ucp89IiUNQ3RdkO2sE0HiZ5rRqPanHUC4n22E1DAOACgVkaXqxdd44TqehBQQcjw3XY
J08tDXi1RSsJog63afdAcPdxB0rqLYP+8QRXXws/A9QPt6LXlAJLnZEDb99oR3AwDa/v+E6TcZAB
WFbDnNRFQtZt7VpeOoXweFv6hoO8YGquNR4X2NBXRYk+BLKWMs8DyAvDdWaH8Hxls4NEdKoZ81OY
2SSu2JDe9DW7R6oFWdWqCzVQ4yW7cwmN8u4y68XGrQgU8qTnphF4ZMcExatEoDyLtm+afCrjJbwP
yvoDUpFEPRbJvpV3cSk9s3lppzik4pg2iMHDJUsfpxSSuLCBdvSwRdnaSF9E+ZRpUQ7HJltGEvwa
J0cEo7jeZRbZ0GqpewUB/JNnWxCV/LRKsYnsQOANMyECDE+ue1/Y26m9asw6aFJzU8hD7ZZXKuuv
cgqcFoSBBpJeNNAUa4G3JynuF2uw8TL6AHN5M9TiljWNz+I4SKdik3TsvR2a7SBDG7907HK/jpuL
su+hjHuD5BChwPkfzs5juW1tW9fvctoXVcihcToEQDBLVLY6KAULOYcJ4Onvx91am2fJrlLLZUsG
QWDOMUf4wxq0jZm/qUW1SpLEm3vJ66puragPoH9WZZS5i30YjXdV2Rbh5blqt12IyxB7qOuzfc8j
MKkwEikw0xE96aCUMbbPPhbOt4LsZSGn12x6ECxijQy70eK1yAxPnd8lDjgTNeChPc3RW0UyLaNQ
YcWbhadcYr4WG8vNYMh+qeuXDeDEwybqnGMP0UkzPq22W2eW7UcSrLCw3PazvNJax21YN2ldbXLl
dSprz8x7EgFXOSq9hk+K6rd9slYS0x+7Tds23pRDJpQuWhi7bDhm5nCfmliM3obmXVbckoD2XRe0
lfCXbO9EwEuUxq3SDSIxrjlge7AMxHfYKMUxVwxPT+MV9jRHvcq8riE3rNRNUc+rbimCKudga/Kg
a6CDGQpbo3JVwnOv89QGFVqVHozGp3DQ+psZPIxW/axZGNg/1vMLOcNmlMUrZhB8vLaPlMyFl0Jw
E+C3PuY6kCPDT2nFLuZpGq2VopLODyxG0nJ8s26TInc79VyKzrONmo2BPREJ1WBOgLQFBcEUKNYz
5vLrZSgPY2ms5nhC3qk5t6hVxq1yqxscOWJYdU22V7WSWsDyo3SfNF5IL8LJHbcbbbcpEAkz8bph
RTk4++it7XaJhTfRtmnJFjMuUPBQ2s4zsjV2e6hK17fzcNPU5brOumNiYVRixxtg5K6E+oXNRXH0
4p0iFG0uDPnsjVZnhxHBb43HvEjLwSnBj+nGr5yA2iKvo5AULepXD9HPDK2VUxXbTmyNKXcbGEST
Q4aPEI1q5L5WTHcZjmIlm9OusBej8TSSyeNmdWsr03HpEd/QDNnty0/Tqm7UZN9Wb50W+ljYc3gJ
z5y7jdWB0o9PXQXHyd7XmbRChNpHSY/aFp5bFSBtvAq/cDP0wv5pMJ2N3JRr5Mv3mrPje+TKc2zE
QTyvncnXtMkPkR0atWAu7N/piFSOU/qZNXlx5OG51ZmHQfTral731o2lceOw+koBUH0YTk1t+aa4
U9U56OkBVbK9QolvPSXqua2LQ9MDiGyBsNoUjrWnmjHDsceeEjEyn6K4chvA8WSOaRT6dlT5yWJB
VxXb0W6+LLTBV6IntFlDd6zre9RbVqZ6HqrkvdDj25lIAwuybIJkSVzgC0WBLvJ0KJWR5A45cIWo
nXQT7mYIy/RadXLsvQFPDIGdlTBLOFsV6GR7E9Z3XXsUkUl0fEmcd4T56lWNkGeWxBxpVEBJD4Sf
KI4msDYoJ2HT51nayFWaaa3IlZe12lGgMWApmsfeCurlsYQtGXHwGuIeGUW/tpEqD6sHYUwPMvrd
Q565DH0gNgadEuQ6H7hguzXNB0cS/iisNV4RAAXcQYR+Ew8rM31QotyzVMedZ+oJCkmRLq5gC05h
6Q/Yh3WkBIXuFqa5cVKFA92RghIQZEGozHq099vp1tE4XRWl9xojfFrazC2M+LTg4KXKWznLbp3m
y25w8oLA2WmTt0BPXsCaT5Pu9hQLs92d9Plh0W5KEe6XXvUxCgxrY49d10JRHsd9EDpUwVHjqb3u
4jMTlLGF/cR4qCv9S0eVHpX+prrttbVVniJlhyb0ylF+qcnTGJ9HJ145/YG4BZq9TY5NSlujGUBC
r02k9U15fpDi1A1D1c2q/JYxF/lDvWLMG5izc9bSeBPOzrbPoqNeiLURqZ8ZGao5xgdhPc1jw7SK
jMEpaMEsq6TV1k6RuCXU2DIjeJhSoDnxTgaK1Y0zBTkNBnTbEIdWV5qGAg8efzW1BEPetRlK+9A8
aVQancUwWTwM1oI/DWW/tWhBpB1HEwLuRcu+mnD7a33VqVaGXbsZ0Q634ht8so+CkbGQPR0qmESm
U0RwlFRPwpKumM3Xyf5y8njfdDj2Je99mTwylbmhK4J4g7IrY064fLBOtt4+dH0YALejWri1q+qm
js/pdHcpTN2CZDjpNTcVx7xkwGypR1PMrq1jQ0romet9ZLanOuQYWN6QRXStUluppeQv9mtKT1Gw
i+gbgcfNY0bk47LKmRCXr1UObf3SyYnv+vYtpV1j6jqZWe410RfuF/S1Irdjr3UI1c/a2wQwUmXq
azofoRXf2yMreA6Mwd6YA6VKox3iTPNqE0ObC5Wm9ePCCArHb7kzS3xVlrmSOmtj1Cc6jq7Cq0dK
PIjsTVziU5iPriMlayzkVvqoU+CzJ7AF6G042tMl8Gy1qNugVoTRXWi2BNmvhcDZQ/lMw+hUSOMm
ImnNNeoJJQOBnLpqkn9NdecCTcd84HxpiyicY0Lv71N1Yzcnhm6wYJA2K38nzZvThftE7gOl4dxR
5tsmLnwr/8K8zyiMtRpusZQPpthx46UNZFZtqpF/TsbGIHugNla0xY/nhZgna9vGsqlrKy8tok2R
j7el81oqw6miG2UY2moYydUj+bRc7Oagt3ZYMSTWS4EFnfU8AtGJpN/VfEtbY7bvDQ+X5OSzVe2D
Q1coszBtd9YZOVUpMljer6rxVoQ7Qae93Yi+DDp93cFFlrJjRiY3di9pua1oYuiDb8jHMOlXPbBY
Eb+XCCmnsbmq2Uxtoq+X5WsiYVmoLifEuLXukCnCb2gQp4gqGdCd6K8B2xY3hZCeW4Qth6w8pcTp
Jsc8oci3cQOjxVlWSgocrT6X4+RlibaqqEuXySuotMF+H6LRPlixtilI4Qq8NR1cdPthL4c3dZLA
xL+pItuTmsHrnTe901HNSo4powuZ+41kk6c/bns9u5GMhsz4C3dMtw9Hf2zI/jCyzMbRG6MEX5+Q
duVjuIQbxw5sZlwmrj6Jle+L9qkuQ9dZyK0qYz/YUGpkOrn9pY40jk0875zOhRfgthbYdLNwpRxo
SVe4Mzh1J9MP9UQQd1oMCzu/qiZaTQrkB+EWZAVTo9OxA4iK4UozsgAbBd4LTGUyp7bCZbd8sqKL
NH16E82WLxtEDdPxjCb0ilrwq4MXp40bq+IgbBZKkR2i+TThrZY2OBBjWYnpH4h8aa0rSTBWIX0A
uP2l2GSEqtZ6tTCPbMC/6CwXVSYNkRKuRtwwn3t4WYqknBvdeTJQdaE78QhL10Xr/dgszmNWiq3e
KcdeH49zOAUdUFqZzrYqbYsc2X0akJdfT3WJbLz0rSld5aO05ThU5zamxiQdi8ZjP79Pd3av7fu+
/6UKoCgqVegQinWkhrR0KwM+sHQfD7TYWvBoCs0RI1Zv5dYm+23xPjXRZLDGZCPm9kN26qBQF6+R
oewV+q5QJL+vDCkQxesS6nsDuMFsYF2S+WqSRTCgIP/LkTdXv6YOUHQzn9RQ8crxUCHSMf3SrGmV
hQ9G9BK1zm6osz3adr/ihcjtiKBdZtdI2SDmsz1id6N8NeNzgz+HHlv+ImGi04d+nNV+oYqbrs2n
lWXGdxQloAO8saRQd17i3t6JuHybBNBdszrOjbFVshZFCVnKVqnVM5JiDkUhJAhEWQoOXrC+Zh/D
ctdqDpIiDlrLM57vo/lgSzdTyivbdHERu3L0mFp+ZZLmOz02BTZaFWplerrRYuayyG7Tng003AYJ
z2DFMtwlPN01yfJV60Hd1lipSHTfOuoMp+3Xgro/dh7l9s5Kq7PUND4Gxbuym+lfN+sOWZ9IAw01
3Tukq13j7NpapTZjhdmjg2BQvTKTV9HdFzQuQkfdyb1FZ7OpVn2LcWW7VJ6kn9JsGwHavnTr1lFb
bVT1rC+nGCy+LbBzxaTB13JsfqPxzoigsYzlm31hNmbDOnZUhmDD+vJ3zGLWGrOqhj97hgSXv1+4
omG1+AvJoFDsVQ1NrU/KS92DWhIXLgaFFDFHU1K/4LG3MnItWnPoSRi6JT5b6oC3bEwv1fiawgp1
IaRousJ2zR5Oi3kLndHLGOtke1HQhGlJpSetve8qK5hEi6cp3b1JXkcD/SfnJko0Twb0MsiN28/D
PVYub7UD/6At3aF4DRm5Tl9G+2CFH8vAMSlZ696og0anHYzWx1h/WvVDY+0KZ+TM7fxWHKe4XHdD
4mvDjWlLa4tfr5ffVMf+aNS7oRuCztE9xF7hUDgrEoB9P+AjdWzaNIjm13Lexsa+UItVUR4c86mR
O78WyipaZE+ia5DKvi3D1VRwpTYtqPlvHWsfq9iVwoxNdcjDKxrGM1wKBdSXEgeJ1L4ko/qEs3zO
dhQBra+7wt5J9SazIl/029lY3mTSznbqEZqCABltQ7EJm2YzSAh7lvI6TuhSDcM6VIy1zEaYedhD
/Dll5VvSFeyw3JNMwVH7ac+TW032U6IhM+lY2b2dKq6SAaaXwJ8tqXpEEGYdZQq59W4Ue46NLQs8
6Ft52yrEgWz8MolSVVdvFuUhwrrE5P4v1rVzMtBiDC1vtvW3vh9ByiVnJzJX2sgZbZSoaVU0kJal
3JSjXXiWrHvTcsYoSHEd2n3TNPullhxQbTnjGXMQXXawzWUTJyrmrvJGLm2qOv0QJ+VZAcjV910Q
UhOMhb5usnGjY3HcMbZQ8mOkPWbzc5V+OOlHKt4ijgAFbZPs0GtvlaDV3t9ExkmY55GarUQrOKIT
ScNEknI/Wz7S7tmZn7Pha4JuVc4nfdzQwwcmKNtrOqhabPhmBk3heBlft0oEBfOWgaLSllzhNlLP
Nl0ZR95K/W4S56w9RvVJz49KfEyUozx/TOpFz/ueZeiNdbYeJOmMKGhJaFrk1M1DiMmZmF9iiJ2d
dRqNm/xyAj40cXY3mxSkTeHnuHHzMD6r6qM11rUGvLHjxJ38KXT8KXGJRDYKLvG9Sb5r0IQvYzQ+
I2x2a3cBmoJA4M7SKcDgymo7LT9dysvZuc2km3age1QepVC7W7T2YHCkRTqjwA2y5Izegs6ANkz2
v9waYhsWX4iUArc4DPKHIkUbTWNDiWOa+p30NCWP7eSqyo5WQYlqVCYuOjXdXjWCWsOHu5p3lP+5
fXnf+8HSTlJy6vobQ0e6hGkvw7SI7uVeZLtysLVf6aIGsIv2efWqTs5BG+70bkKLuZRRo3Hehmq4
MXAa9JzxzZCf+lhZU2mtIyfB8RC7q94v+3di/nmJnI0uaceLPE4+nO34uRgAtg+PUvJUMC/q7+3a
S2t7p8c7m9R8o1ufkrg3fpXpVmo7v5v1oJNPSnEDlZ+xhtsF9gjcNPLxqCdD1B7mQnFz4rEIG9bt
ScvHc5KdcJn3EUgPcjX8ZcbnmIggGwj8kCMyMKDws5NVaQXtlnKmMHV3sO8HKd9KGvWPzAfVODM9
gJT05YGupHRfR59FVHw4TeUvo3OQtWhvqstBrRk9d53mNhbYXgRYc/JwJ7F9g/CdNGuT4SNOKAld
gPuMklQv07XosdDp7cFvY3BLseap4yO+gOgEd8yc93L/obZiDW5qpdL6yGlkGIXs4XN/P9Wf0K+a
jl5GzU/K9HEQ1b093Cuy5P8ZTfDv+BfLufz7x9tdUkbd//6P8v907KfbQQAUzLFVL5nf/0V77Lvr
XiGT0qmoOP+4rt2tG+dYWz9CxlvXsmByksiVMXPdlEHmsJF/Cpi8wsiWWJiptQ0CbG4Rk+YV/QUA
9g3Bz3KuAEZR0WhTX0gcSpq5TZPXURp9xVQ4Y5nIqnowZY0b5eq6cH7b4XSfx92qpv8aOa0XQXkv
33FY/8u9fPNOrjW9YPkbeXr5jo3BaMrLfvaqr2V5xkyYdlbxSuTiNDPKYgD+o7VpXzBB/1ib9mI6
Y1IUMIYUb0j95G+An3+HhmIr/9/XTbTWzkIVfjOHTWkUgWafKNtXYb78BfzzjUC1ZV/ggP+480SO
emlMJIGKKe26xh2WPohqcmyG46OytVJ5NUl4EGralopxnxiGr6vP4ZyTht6UDrOVkThMZ0QJq5Pc
jjd98Remxre3drXh8zFb5DgCcVzQ9cYuFq76Bu2BqK4P2fDJDHrbDJuyfwTto5vHGgl1ExULqbGQ
cchWOTUElRCugIeweFCNn9F3rWu5H15HRTPBQaa28Og545T6syV0QVD940U0djF0nQzStWc0O6u/
h5/psl/8pv/rwqJqK6tduLAeSP0KD5+f3e9VtLBEpuiSYyLZqLqyRhnq/ei61xo/VqtnjUhabndW
vQj0oUEb5GeXvgIH4oinlssAE7Hs93K+TqafRfprPZ8YO4EyGud5r3wsz9Xnn29W+3c8ofV/1HwS
VbKM2SIc66CzgHmMxkWNlvbJtCQMrvObpNBIAcOzI11m1giDtMwXRX6o9V+MICTpoKe7hGyiTrHF
UvUtk4g1xvJes3yWI7KyYjpdpvOJ7ASj8iKHb2Nz56hyYEoPcTQCiNopi4n8MJupUO7+/LUuz/r/
4k0t6yreWGoaKyod/30u7me0SkQ74sXQiV9a3bwlNV8xDqefLdFrnZ85Mwozb1hKVnqztGvLfvrz
d/jmdLqW5NFKfSgVPSHaR4cqvdQKf77uN9HeugoBpj7UaG3ybEapIhDjwiiFNJZsHMD/JhD7nzX5
b8//KhqMqazJjcEeSNXYXcpzWR1k/aEaX/vcocsYMkDejtqhqw5W/lp2NxzrVfncSBJAt2xFF5PW
de5WzUcxvjrSfWg9J+ov7NXNmYYtjho4oXeXqaWEzE5Ea6fK11XzW2NOihO2qdYc549J9mQkHljm
lc3IJnUCBfElq4nd3jqqQ2CJW5k+ovyepGdD+XCWX3Sf3TG+Uabbxbx4sd0WrXOS2v2UnpIK2EHV
MGR8renvmE17G5UauEgQPNEdcoZ2u+CxW91PuuzVxdMY7hrw2c4uGv7C+v4GE25ZV5HQhBTWpwOa
RBdtDopBgE+MatDWnCca/SbgR8c1IgXHjcqrqYR1mu9OFP9Ifg5n2f8O793kVJKA6LWfmmMUbsTf
oNTfLPJrzUW1ivRYAj+wH77sh/ovZ/p3Qc28SpTmRKrssQGuX47PBvaiQEFpj7mobukRzN+OdtzQ
rqdI8ZTZXMnygsM0E4nI8upuG2dbqn3RB0Y+0zTkYTPVsAz1GFXLi5x0N45egjYwz3YZeygLBgrN
5Skxt9GyKSLNjYvkMNNPzrRDgTdLov2N2f3ds7pK03o9F+WSKeQEOxQIxM9UaKxrGa2xY5rdxlw2
OTGNS/6mmPLvTA/rWkPrYjaQFQUrJjQYy31CnNiY7Q/PwmvzzqQTQ9ugPbdPFjQY/CL9S6L63U1f
xUZFKmBc11w3jgrXGel0ACYRP/NOtK7VmmTsOgp5QLRc+WA6+rNq41pbqZPUsssnuCLWS/hgvv/5
jPhmqV3rKmVm1EkjMJ2LNkmXet0PK65rJSVTdFUoLk9geVlOf1P6+OZAM652ezGg066HBbmc0wSt
Ax4dDJIlA5Owe+9nz+Nq6+kpAUXk2rSvXgev/P2zi14lKSlqzHJis9jal8by6eL87LKXd/qPFL9o
E4ruijwRFCNjLufXny/73VPW/vuyqhG1klBVSjht2FgAgIuodq1OC7T8bwK8333E1e7LVLQ1bZC4
6MozlPg9mucUo3on+4ty0Tep7rVy0SCnsSYpPfFzFocpGldOLvY27cxZvYXM87M0/VrAKM11YU4Z
yrlqAcx84/TR+s8v4Js9eS1EpDb6OMydAqf+KXqQfrawr0WITL1iYCszIjCUcEtTH077n+/2m0h6
rUJkhhHSm5dqJck2GSAn8qsqLv0/X/y7R3G1HVUHS+ECtuOlWyvG7az98Glc7ch6Tg064zzirlvP
F7z46s/3+83Ku5YiQsKgUdEPm7GEAxTcI1yfgZk7N3Pqh/rylw/5Zvfo1xvUzOyoT/kQ2qIXXAfz
BR3Ul9b97KC5FgjSDPxCog5NB7PpkpWpK14F3PDPD+i7F3pVL0SGrWSDzQs1QtTgUH74S9b83XWv
kmYbPfFinrln1fDEh5QGf77d/1TH/1LfXGsC6b0wnMwR016GEzajCZiCSZuiQ4o6qzR9LtEI4hFe
UQdXY248aZKhcG1NMJeyujIZZ+UVaK4bU7UBAEPzaOIgrTWGnkUglke9nC+T/n1sqy5gyYs6qFbH
j06h+/ZsBtVCV1YLFHP0aJi5OhIaYfl+YUdImQxU4XWhyMLN4WAi2Dct+V6Xe6Ca9x3Q7sRkfo6a
bGG9MaL3FaqsiFafycglzstgyaet2rd+j76fXXrSYh7yaN46KT8efhsMU/vHRYnWMcyksbjt0PMP
9TtbBZlQqPBRHxGwA13wlyzEsC7v/9+e81UvBaqwopCbCpS7e7i2T+H0aIA3kgBQVvZ9NfN8wleR
SoHqaNvZ6dd91u7mzmSGsbP6mbm82BTWsQxRLgefqqNcPjmMyuvVaH9euhJZtWstyERqFVwkSCbN
z4ABRPIOqGAQ6RB2+Om83DTZZ6q+QX2A4fBQMjgs9c3C7Hka1pMOjmWJkDf0RFN4CTjvRHxU8L6Q
MHL1rlvlgIWtaYIHtNGVdJ0x3VgAJeUM6o1PXKNNsdeGX2PuBIUtAiOmSQJCe36v1PcUp5JJbFNw
GcpNn68lB9wNM9tGcdt6O6lftOldYQ6PWVfe1FK/nzOGSiOTSkjKnVa5LZCyEIxJpqEBK57mDqT0
eDsDmY8KnkR6spjJQVADI4UKWoLsvjTcdXEDBkzf5LHuTrN0V/VgPt8UZV4NFJt1XK2zJXua8P/O
k6dqmfyq3WvmupKZ1aPnOCitZ/FDUTwtWCELQ5wlGOSNzn9WkxGErCR7GoDxYVZXbIPaPKGDtZrq
jVn3q7Y7Y6Dhlsnga/pH3hyM2fBSs3Q1oTyXXQNNEUw6dzUm2ruJjDtWU5vEQXVdjMNaXnC2hpNS
xN3d1NQX9JdmdHfz2Hs2TIpBlTxwG8GU3IKbtorSzxEotyTFFcm4HUHhR1buYiu51NhOxMtWgmCl
nzDY83Lg6I6RYZRhuwq3YPDRDUiWMQKKdRkw+qoeenrYbpWwW4/CROnU2SlQPZ1wglNV+LHVbwZm
bX0S+zlghaydgsb86sdwnSTOpkRbU421jzICOg1BK2JAaxeybyaqV+b3c6tdJGJcU0Lat81PufqZ
WLczVAaapC7tEKCpDv55hWtbw7aPDXe+8A6XEDDRS+7UZ3tBk4kJirGS4CNI0tFJ+2PN4LeZ/EJ/
mbHfXZKDhfzdsKEQuqVfdmMv4qA4d0r8e4pgaypAEmqQ7UblTvqDLMTOyQI6SsxFw8AAb8FHr6Zo
zZQODQ7XAYMOLMjpsHA4CkUGLlYCwmx8kS8Pgw0hqAE2Kuurkjeml8/t9CyzEoFGTQwJwjF0i7AC
KlWsukhy2xkNEmxfFsdaaeIZ3eMuid1sgmJSgExdirXQdjIwB7OPgbMxtaxB++aQAN6qTINWuG1S
bRVbGj6JyPwVMBvbQzJPa1SgkB700+w+K2yAA79HzV7hUKN0O6mEnE6faBp54aPpaugFafKdAesa
4g7y4SryWZ3x2lXFOmaaYacPxXzXyQDMI8flZYCx2qswhp0SvL3DOqYZ2WfPUtGiTKTBxVA3ubDP
keHcj9Ye+FYB7LlOdgJF83pam615HAjQVvci5XACM7iiSefJNWLNKakViluMTUDP5nHm5/3LZLA/
B2A6OI6M2m8UG11VhoA1615tvDWgW/vpqZ/KQE4sZq/nzEY2094ADlL6zB1ivCMv5Mcx21XLjcIR
piTP3QAqPn1zTH1T1yZww3bjWDLduXFVQeXMjXElyWw6CD83ZnGuMpbxZKxscP2ys5mdY2hh19ZZ
KEZX7tg/2groTTD2XpXFv+U030XxfcF8nb10ORCFAQDKetZFSYgs/aWPnkOmXT2w4MIpjmb0akdA
4VlwPfg5gT/MagY0VLNFZfspBelRYqFTZcut2ciPBZj4uYBePJXE5dR5LSQiYjxlbZBPpmf2k9sa
9J6NtvrVjuZ2lA+AUmPUYtB4gDqMAqlZrrVk34/vSntM8qMq/7LFtE4rTuWJoWR3kcwVe1Xn2P+c
+2bb1VqQpXdgDf05LI9UAK7Oe8MNps3ujRpNZmiAvQO+tmd4FBYbxXKOrXoc2/eGiXwk3B7xerNH
xzCq/dneGu20aqzH3n6lt+Slyeg15pNRfGnm/Zj+wjfM06GSRCQdQ/luwWNYcN5RO+vcprd1h11K
dJ+2T0WyZkcFIuRqRp4co2y+FXiCJdIuExZYOiIwGFy0VV0mLhDxjGaVpR2cYHvXlbIrCsADRZf6
Q3oXVv1+LOFpgMUxgXk3YDdNMhOKKdNxfoXznZyV4HABsETxQ7TccxueDOhItsd3bQwPrXyW9EeR
BD09YahUUyK2ubSzQnrCzjFjhFQDYr/IpRSz9TFUnDjj7wpuXjLn62KYDr0F1c1h/zYvoaNsp5gp
aweyU2Kx5rIMXyZcGQzpLpa2UjKRCgsStTtj+JuC3jeaFta1xluMeWIIIUbsnfnUd4qXEJu7FmZ4
86WLNChJrXqALklbYgIFnR3+AO6/fmRKrojhviVfi1rcZSGHW3jfFoVXGBF5nupVbM+0ou9ob/th
BHQF4T3p3TaWNu1QgQp34GreOznI0LJamz2gKoDBf85sdeOblPk/PdV/tA+qPh6yOh7p9I7gFXNY
74jXNOdYHTad1HgJwRim8UZoQVMvB1v51dqfYGBXam56VjWu4gXuJUSsGpTHlBowsm9wGFkt0CLE
AoFU8ht92AMrTKZzWud+jeS8md0OJaTVVN13FyxhTYLKqK/XYcVbtZuXD5ly7hE+WHrh2ZXmy+Hs
Uat+FpBQnWxZJxGqVAwN5jOG6esKImeyFfDEkv7WAMWkzXgQyY8j0owWZJI0PObxB1Baox53wrxL
OadSUfoRtaQ9WMc0A5FGNz8ks4LAxpyhyrBJFFCnux1KQcqqaBIo5esWyr1gOt0CCiIcLO3r0uzR
/CETgq5sVc+yhPQ1rcSLDO0gHYwmuusJXDNMgKlbO83RMU5t6/XJWa2WjZxuZ957B5srjEAVS9VG
UyMXcBp5wS6sgzDfqqJzTTP2FsKZYYHnhGxh64CzldrX7ZuSoCw3w0rtK6I4kE+IRNqbPtyJ4i6G
f0YXtrq0qpNzDVAOxQynddZJRgJqB5IJT02TD0l+WqRXjgwQmcLTyJzq8W5OmZNGazk8LhyebXNv
L7YXqYE0rcSd1R2baVmFl1mLvI+Ws1o+WMqtkbU+ZscrnSF5MhwH66WDl5lvJ8KaSbpsKKzkCy4e
PYGM974krzZiExm0/+4+FE+yfI6j97HdJ+lzCLc6YS0UrD/NONXRu9PCpeLC6UPVJhfHa3INAq4N
dZ+RFv4KYWTfxrBwJgvcMkZo/gARsS3khyk/V8zVLZwHANr6dqFuHVVZ22Z4hym3nzl7jDDsrF3X
NfB7VT30VbwtqX5CIOJVboKc4vU4M+OC5qnqXovwvkselcLZQRJCEFB7CKfhRZLrfc6WrqyPxZzO
I96fOC9g8+aVGJ919J+G6kHviRAyRIa42oWgP7WEBwBbOpGiewBebgdNdJQ5BOZzVYRYlU2rMTzN
uHfWIN2at1C5G9Vq1ULEcCz0C/RHA4HaIoEtK2cHvX4c82CYXtJs9qphh1zZxSiUtBUUlk5gVLRj
yVbU6jOuwys2GRx4eMxYN7DZ35T0biC9kHn7ziP8LnxHevHWhnuNqbB6S7uEdN9XARL3y9HQD8k4
BbbteCiA9PJ+5vwo9NcUpsPkPOn2bwVLPzOp/Gis7iw9eiwhayfIjKCB0iMD7w0h0PiYEyij/ozQ
9g74RyVH1GGOg0L5CPvZtyfSAFDhbqtv9DiYRQOTfa8wxMxNat/uOUsrCNEZuLkBUjsyDGP3aEvd
Xq4wjWninprZDDcL6XU1dC8xAtmmM8DBigPdQciAKZEJB3HswXkWvf//OTuz5kh9bNt/lY5+pw8C
MSjinH7IOdMTtstTvRB2lYtBSIhBCPj0d+Hue8J/2um8N1+qwpMSBNqStvb6rQSqg4ZWP3zN9mDq
Xxuo+oMBVa3FSvjApxEI7whbGljs5NNW3GApBPW/9iMP4v80vp5UNICnxOGm7RnO5hDGE6iVARYQ
Y7qBoKnCHsBMiznY6jGr36Qo95VJvwohmgiaQ2ZfOuVjjwSaWwwQioxLHmNFDi0H8cM7NcInZHqe
bNjKbtd0+2kScorqT0aLXR67S0jOl2ENQQS9H5BCEMg2WZBkjUWyguADyIp9plEG7e/6/tDk4U1A
BYS12ZXrApJboKiwatdpss0BXQkbcRcTum2hhElqfR1T9wBu2nZIUTplYPZW97uRhvtA2xdNgfcR
ESkEiNl4LxZkP7FEgGruEhT41/XPro43gUB98w949qghvhxkcF9wsyMhKg8BwjkxnR3JH8wShVAu
oTOgmb4YICyELjqt379v+IM391VmYpYqNKTzDXWq/iLU7QOC2XUMTE/vYx3qAgwBj6gB6/9QoOgz
fAeuAWsQfwlx2cVokRveh3u7GR/T8E/OkmsW//n+oqbP/uqapin909Rdj6xC/bwPbFhBFxyLoKlE
2ahy9X3zH/S3r9qfZRgpD7uuKnCkp2x31Y72g0kO0oFVkfmTWfeJJjiY3xODSuP2YDAn6iG/LoLr
6qT97geQ76srcP56hwCUlz7eQdwh8igjFPbOIKAHqdaoJDvEhkF1AZfJ8qaHj0IGpXODuUo4mGXk
ZasuUOrag6oQOvZ5uX53lrZMIQTLOA7GL1JrS8zDmJ3IL2J2PfIoZ4nLwJfQb2C+uoD4flHBYxfZ
OOgSdyiNuMfmGeIQeYEFEKw8iqXEqb/MflUFQPVkZY/NfYkZZUzpqoJIDXPBmkIq3UO3UEhsf287
9eImdOP5ekNHekhVt06tF4oK8dINb1j5bFS3HJJsLcRjNQZLw6GGU/umuYyHR9lWK9CNGBSxpL2p
83wpABWpkWiu4sgNDyGiKWLaUvmXUP5V1RO3NdJrYNu0uAYIyhDdmxKCID4uA/UCVEgRQ812aDsQ
ue0VqkC0CLB4hEzeap9SBMoeiqO+FFMmYRlbzWKiDFRaYVXxylMsFjkKdQHQKFooQ9PwqvX7vUVR
0T+ROtZhccnsNUSsdIRcsbpOy30zxEsPKUIHeYjeFbscIC6ObUHZQkxP9lTxBYBu0KiWw0Pelqta
p3sAU0HaeglcLNuzPa8OCik2WC1lyevY/5FlcqEg9KlS1E9DxQhCi+NuPXPJgKsu4WuAI7LLccyu
6yzDbIx1O2ZVQ3KMFbFKeijADeSMyTbeJB4BbSrAo4b0tX/JqXMlyz9uWe2KcFgVelL3H1T6I6vH
F26w+PGhG/TJGlvOpcow40Cm18gfHb9y+BUKRQF3ivMNG95cQdaDnd8F7TtLf1EnXSkDeJwIkPjI
sdfii9qxl73cWequDdRqdNUf08hda43Ys70E9AKF5JC7tpfCddfgmWAjT5egKi06X0QjxOQGeqO6
6zemjJFAKi4hePtwGE/S4iVEYUFalGutnjkSxHqSVwKkGIw50kjBhSDX6XjVYvVYD8mDZz0NeX3B
5HuQQlXriVXvVusBugJt2DVN3UObuG+ZiwwECjeY/W51LrTHsNVqPGBrFYzWn3LotkAX02rDwNeQ
gkZ5YJ84BzlymOPM5pSK5x1emdhg1dEha3jfJ+nKClFCkkIdN56qcDgSy53Z/AJaq3QAETIXLX8Q
sBn2mksGWev3kfzIHm+O52ajxCYFK6mL0t7lCQzz+uHU/vHruOXMpoggIRlFZtdc9M2V7u4xA5xo
+Mjp1pyJ6zO3NDJAplwDD9HFI8hggMjB7Fjap6a3I4cNHxXCn6ZPL5BFw0cPDxZKDsVbeAj6SJcd
ciBLsvwhtbeDDBFnsiWj4fL7J3HsMc/ivByJHQzTbdXpqxtMK0No+oAA+L71I502h+WGPE3FqPGc
E8+GE/lF77QQoAJCZ35//wEfL/0XE/KcnJvHLSppPRczoD9MkXqf1dk1V/SNJEjSw5o3Q2Rtya+g
67G9La5F/BzW2JJMTngQ3IGytNIK4LBk2HGFHa1dvjFf7FvoLXF4t6k7ss7z4kJiNX3iio895Vkl
m+0PiR2rHkeNUBj6KY4V/PLSFPc8fTHqOelbUNaSlxFILgroB+Ng+gQWkGbtwjKo6lKQdjYQI4Wl
jSOlV2n9ygGB//7ajg3L2WlXE+cEdLkQuUTUHWISGZAf/L5lbxp/Xz2nKZh9ercr7IOJpngTWplH
whu2lUjWrDV7xx+2JWRpFlGLpixWANeD8gMahywfGQRCBEntRO7C3Cxz/yfJUUlZugecNi3iFDWp
+bIM3pIckZvfVxOoBGlNQrDMgCeoDYWwAQsqaYDTsoF0i/muCdu1m77w+JV7ag193E4N/LEc+h1H
uXGRRS4O8yVsVjX7Gcd02bCtzIB+GPs32tM7uEYjS+Ce6JVjw2MWyQfO0qQCkv+CFCWSIMWyBzAY
Zm84yf13/fp//cUZuPnnf+PrX6Ua6ixJ29mX/7zKftVlU/5p/3v6s//9tb/+0T+vXzsI38v57/zl
T9Dyvz959dq+/uUL6MqydrjV7/VwBz160X40n7yX02/+v/7wb+8frfwY1Pv//P1XqWU7tQaIpvz7
v3+0/w011LTe/a/P7f/7h9evAn93XdZt+reLsn5//Y+/en9t2qkB+x8+8yFa8m3Hc9lEmjXvHz9x
6D9I4CBZENiMBs7kGiqn9v7n79T9h22zwA2Z4xDCCMVFNKWefuQG//BRVRfi4BYtBvj37//36qJ/
DYJ/PRL0xr+//pvUIioz2ULc9dUoDF1v7gliuixTJumTOxaIfAckBtmm4WifsSOdWp8NxMCPbbuJ
K+tW5t6LaBuw9E7KbI5d+ex9bogObccVyV0s8xsmVLhqvMDbfHqI/x/dMluQuC0SusLp4ltZ5D+V
7zh7mZTdGQuSqVemO/oUntyuKbwsxpU3BrSlAFlAi/inhvlXc+zU+GxNwryRKshdkjsK6uZaG6t8
LaTNYHqKxN95neP89foNPsEakVS5IwN8kUrDAYJDqvS8xqeZ7FPnhIrxPsF6+XYs/GQVU/rYtzbG
3P8OzS+e6rG+ma0/mrjDWSgOn2+DDhMar1FA4hGcqoapfeK9+UqKgd6fr0Hasu9H6VMccQYKrrVG
qV3tNWTZg+100/MYh79Ev1l2wM+YRacPnM2iYL1AYAjN8W2u9fWYTIKDmJ6zvp0anw1fj7ngkXt+
cGsn/k+rgL1bWXtP3z+LL3NKU+Oz8cvDWkEDq7vbZsKOVMDdAo0QxqjIeQzHhxJsjWpy07nhVb62
JLaVya7Qv+J4jywb/i2B9wE16vuL+XJlN13MbLwDc9TQ0W+6Ww0KkAF9bkwuLHFncpzA8pXnvvVw
ze6tcdE5gIY9Q6mFU3x3UQAsHIMIxkAc+Nd/VQfdsbMXJF+kXbAR1rC2sKcFwvT7K/3onvnaZrrS
WfCwYbIt+rTrbl0LrCH3bQATxkePoFy3lhtUiYNNi7KsOlwBb2yBe+oAwBRA7wXcw4FDbvr9dXxs
Rb66jlmcKZjIrRoJqVtbDIsWySgosqcyA1RqoYfGJTrBhM+xuo2TDQHuBf1TDsuAdIscWdqYQrzS
tjv8MucoxARq6NRRZXBklJNZeEI2gWfaUtltJVB949TB3vSAo4PXirIgZO8LnO7W4EalYL2B2aqB
0ejkbezlj11YXzY28smKXWZKPDM3u3MG60qz7LlvkgerwUpEixWKJg8GgIQajP+QWFeBRgFCnzZ7
nIY8+KZ+45BwmxhpIkn6n1WHYpiiAu83xbHYsMRB6g4m1Yd0HK9xIn+PdcHBtuOt1sGFlYIbZ9mH
qccyEq+GdLhuOr0FufU2t5qfmayupEJtietUO9bV2zQrbjMk9UGIDmFljEqqong0ltkUOBaoPXC5
WgPqctEfvEzhxKbcNl11ERbdtUvkXVGoTdJxuRx0HA2Vf2YUnMVwJHqSymt5FTkdJri0x4GwP+h0
qwtHXNmNpDfpiMNzFDqcGBVH1gJkHtj7EVP/kOMeahRBwdw+B8nh+xf9SNNzM4fcOBllwlERNXgh
xhapNKVOVJkfa3sWvGkpeOgrt4qqCiqu1EfOKczuvr/uI6Ngbp3QWY3IVeBVEQF4B1XfvZfe5kWd
3+SVz87RaCMYTUvaz5O1K90BZ1tDgxI7dqtpcQD9Kvr++o/1zSwig4NKWFMFVWRVYLGghPRO5+DH
fN/4sc6ZPvTTIsPy+tDKUd8bdQw8I8sDoY003Aa33T5H6zV1zSw+9l7IVOWTOmqtIRotnBw7vqzP
e9/nXmGa+Z7skrGOTID5hkGtsDM1T89bU9iz4duHfd6EtGiioi9eAuxUfT95/77jjz3V2UAVLB0y
O9V1RFgHUNkwRtQGOOWcxuncNCwIraLtQIOKCpyaLBmufClFcNZYpXPPsNy1ZAlOWRXxnuFsAXVr
ZWafWAt93SuUzdZZhVMPANehfEM04VbWRgGrXYkTwfhY4/8xRgegbUM07rB4g8okwDwB8Fqd1+Wz
URp7fa25GyLKVHW663x3qu9BufT3rU9Zqv9cY9A5nkR0gnsma9qIaQpg9VhuugKZF2DISDH+MTQ7
yBbQQi8Hlvv7TzzWWbNR2/j+MNp86izF/+B9Wroybs4atHQOL2ElSLOAOtaRU0OslDIkQEt6yjDv
yHqMstmgbZ0sTDIAG6KuDeSrFJ71MgIUiorMOERVG9BfHK8Zqosq5zoMGMzqqwEYMe6ROywZqhvZ
QY0wBoN+6EffvS5sUGOl4iid9Ym30MDHX9aD/s39hoJzSvwzX6BZQGi5QK24ZbeRCsP3pAcMUKME
5/uH+fVmjM6JJ7FGwRRrBR5mwK2d8GpknN3g0abd2jdFfakFzJlgA3OO/iJ06RyFgnItARZ71cLc
A6TAGjUNBEYs5709cxxKgHJrWWsLU+3gx0trquNvQsTm77vq6wmRzqEoxLWqEf5qKCAL02yVjJ6A
FX0LGocm5KwJnc6pKDr3Gnwur6PUgpFAC5r2Gge/44lQcWTgfnizfprRY+C32qwPmwhCCGeReM1v
pL5PbXY+rMi+CERzQEnYW4PIsrqKGGF0DwN0VJab7BcKoLASR2XgOu8BlwzDlF8NDUofmxyHeEUa
sDPvzvnreqUMCkRZv66jUTR3paovtGR/vn/yxzpuFjdKK6fwBWrbqAzoL2XT33bT/f6+aX+6vK+6
bTa4Tdy7OgZiN8rLXu8Jss+A0UqG/epEHk5qADFU3gMKmAdPfoojfFMRlOEiWB2sdtRLf1LpsBGH
6IFh+h4CBgsV42G8MQwChNobLNAcQD5WosV0HKPKeXT8Yi0V6BsFqm2qLhYrMhpokkTorDtrrBYo
gvIWiOo40yUtOPhF06xYb9xNCEoxLKer6jYcPLVPC/B4Wl9n1xajcuH6EAyA7Rk+cwaSRJ3G6caF
HAGynL59jkGVO5DKUysjzIACNvsX1IsoqDZBvho4jgRGg1K+MPDtrfHZc9CJfm0cGPuMdQdQdN+9
9ZmF0iYBTcr3nX/kuQbT9z8NiMZYBbRgZRW1Ag4xw8BRC9WKExnAIxPznNbhpyqkHe9U1CdwjBgy
aBQyG0fYfoCcQygLAKFVDAB4jp3HWKKk6vt7OhKl5hybDgi1BlxdBQFrkO6bWJYLi4kKyqBTXs7H
em22I3OgoOB+aKsoruNLS4DTWTr1KUjAtOL6YjjMmTbcQbVAZ1MVBRQs+pTVZtkxHLf1qTXsyWDx
E0/n2E3MVnw9UATKDkgTNapCeVn805blj/OewGy912fQjAyVqSIDT4WXsHbFHZyky3Xj81Mn08eu
fhbrhrHiMsgGFdmpfWnU8BuO2ifW2cfen1msq9Xg5CbBGqkuUHnaapDCB+3bVx42xyeG3bGPmIU8
7To8sIfWjxwggC4VwAI7N6jVUg1hf1aGnM7pJECTBkM9OH7kKwJ4M0XhDjNn1HhhCTMnlIyBX2Wd
QttWUWuwvuor1ZyX2adzTgkfjE58nH5FeQEVCmxaTnT5kRdmOj37HOkCWNsNHuV+VHTtXjBQSV12
3pplTgtx+h7wm8b2I9gzgHccQ/CaTwXq3w+mYxc+ff9TiK6ZNcZDyDxIR4i9YiXMDwaSnpCkH2t8
tpNxTd9VXiFQm2uV+aou2ut4sE6VWkwb0y8i2ceE//nK+6p1dKP8qLI7hTphHKQAWZjtNCMwxGGo
0K8Cc0q1f2RI/QdIxA3roOlcLwp7VFmxvETdfVhb137Xy815T2I2ai3G4D1HiRcZlUEGUT1aDns/
q+k5XCTJzOCoesBDrqCDT+yGbHq47azOa302X8G7NEWFlsaFD3G3IKG8h4XXedPInDTCU2ZXLmru
IpmXqBVEMUKq6PP31+1MPfvFG+TNBq3vBWGaw3s16vNL2QZbGwD5ot9AShGnMWpprvrMW9lk24t3
x30r3CfwZKC63QcNQO74qjpkI4x24hNx78taWwQ+b3r5Pr3RFGVIA89FEIVwHPRRCB+i6p3ABHIA
19uOL3FQQfUNRBR73l1LOZlOIT4CoN9XSDZPhxiVL8+LCx9ipU/XYvIcjsh+UUZYHGzKAtKVoc5P
4S+PxIWPmplPjUvaZgpbyTKKQ+8qKKuDccCiPPFUp6f31VN1/tqLacx9A8qLiFAnbn55aa73QiWv
SM5nGzVCzuFU3rDvM/WWxt0PShTsDezwrh9GVHR6sIwRiQ9EM0c5bufj3KrsQBuDSszcdIQmt2WD
32vaMNiVpXrJIDxdiN75icOGK7eCpOb7uzjWQ7NVQo/Df0/HtYwsO/3jOBAbshBuJN83fqyHZpFm
FKUPxwMioqovrsoBPqEDNnYLNohXJzHnjdw5PMXgBCnrjCmiIOlftU5gR/f4/eUf6Zs5QWUMmtKt
LMAQ4h5GwyyP8glZ/33bH9WeX7w9c4pK1qZjlY59EWmcWe7TfiT3yi3zK8caoZAssmTPRANrPBZW
UJElVn8t3ba4G2FIvGwMZKYGFp+r0OT+W5qV3WXoguCeZEgdttgJohaC/PCc3tnErXnvaxe13aaE
5k142LWI7LwTeUpnkS0pRkibZIfObwnqjNMtdhTnRXs6C1IZCO9uUSc8wija+oGEM0ZxIiAfe7DT
9z+FBUBssXMtWh5xyLyZYs/EPxFaj7U8W4jYpieBreFWntReAlEMHIpSqzmxIzzW+CzgwIk4pMFo
skhoAxx/UpHVoKtTg3Wqsvoqnn18/1OvuNLyoDoCPkEEm26AzD2Ap9x4K4HubzfCQw1J3q3t8tWd
pvbsncH6V1CGnf1+OjbhZFylcEttUxi3+o/h5Nks+kUC86kYbI2S3GOcwsXmB4dkL1RPKGzAGhnw
Cuc+7qp1g+wkPqkNnw2+67Wbf30sSYLzskp0FouMbTk5oUURwRv4jZcIrTY4ud8P5iMPZs6MwWk0
yV1e8qjuSpyV95syc8575u5szZMxDlUxlzyKK7BCHSiqTmEnj130tNz9/LgTk6d8FFPcRMoH/nOQ
xBUP53XILCwUCDDp4EE+4Pn7mEaoOz2v3VlMKEUhifHhXux2hbNiKCvbK10Hm/Nan3rqU4/wmEuB
DSdaLycUJnSe7fh0XtOzuCDLSnBRUxHZI/dgjc7VFtAHuTqv9VlgSL0y9PvO4dHIanhwlvyawgj4
zMZnKwRVOr7lVzqPhiJ5IrBWWkKMf+au8EMk9anL49GELkyoZDQoyeFCswjdoDzvcTpTPu9T25za
qH/DqjYiUIHD/i/EiovBl/ysPp/Xko7IOiU+yUREK/okcvkmFbb637cNYefXsXheSxoninPtyyyy
HWuLQHyJYe/5j4i1XgWFYVEvMvhh9rA0A/ZohJCzfYL/3NoBNmlIxtUAVi0T1m3SjWtXu1swCBam
+e3yH2ihQGLYLbxLB634bYdorXfI/S6ogBsnuczggsVdvKTlU4ndp4/Y7oL70ULkVY8RAriS3q7U
wGlsplDdBGah7HyL74x4LSxj7zF/wCN2L+G1V8Imt26v8EOHUywQ4NwUDm9h/NsOHwjQTZTeYLN7
icnAHUP4ku/h2rRC9LfwsMISYKE8naaFUsPxJqVbfHoVtPdeUsFQYF9k6i4Xe477sdL3GN5Ugv1q
NMxI8DlokiAXbMUoUcuv8GuhTWH8svdIj8otpHDFv7qxgacj8Dst/JXx8appwFiCLhsGdu+6Uxt0
CGazzlaHGOgRndkrEcSQB1SH1t6wGKzEANYgWNgCWiE66PSIvqj76ilmqLRUT4635ya51NjWEJGt
E8d/wjUkyK8khdg55LluQA2T3ktGxUUs2zUcm5a+na5HKP+a9srxLwMcIKVw7/ORQdUNoF42Wfcj
nHZqvZu6kPT2EpsybW907a9w5TD3ykECsoGflHazKlKUD6oVV3BnI7AneQ65f4UkwMKG2RAsTL9/
ZY/MJnPpVGpw3MsCL4+aHM50JPZ+Jo1/YjhMM9IXS+W5YCpJm07YCtuIoDU/gtYxOIHSEBuUeJRZ
nbbLbOi8E5917D6m738KGmFZ+3WHmpCIpwlMk8sHmvgX53XRbA6oeKW41A2PfJ1SqEzgakt7SPrP
a302ByjdMx9YAeyjrfIZZPYr3ooTOVgyXeFXD2A2BVQ4tPY842aRxLuf9umS1AYQtk2qvTXe/2nF
0/Bbg1evS3fpSK5J+/j9XR179LNVW9G3sujzOI9Ct/iDMy8rilmjfgg/5H/czGPXoYZM+PvPOnab
83rmeoipr0Y/i0LgZi8M87xb2cRgacTw49Da6q9kmGfLJK/0ksYajop+TdgetklgmmHg7zOI5E5M
L0dufF7qHPhuUdSFkJGdl+oKeogCJJqweM5syhA1hwSsnqI5792Zlz6H3KL+OOQy8nrzWhXhs4Bx
3vedemQimxc+F607ihpFLBFJuIf4HMAvjHfgZ7VuBnPcmu0sBlqeQ5zyvC3YvLo56AlIIT0vIkfm
3RIFLjhthDH997dzJDzMC5JDwMIF4OFFxE35IqV6Fbbz87ymZ+HBTevGCqkuoooPjyBA/kS+88TL
dOyqZ7Fh0BYHPtTJozawH+Mmf6pq71Qa7Fjbs9hQ5k0NbAQBTaizn2LONkXVnphTPmQcX8SdeaUr
icNSF4xmUR04AibbtoLTlaA/mgEOnWnuQD5myRCny6VVOevCDLcBDdjE8hP5KtUZ2ZZl6gDSaImV
NVTd2vRlts4SVq2QVCC7WiSwZQasecNxEyvjEMmB9qjiEzdwbEs9r6etG9DiiWJppMGh4zBLB/pw
keOsXHJY0cpbrGcGFFTgP7sB7aDDeQKWWvC49KBHz71oWlGNEBJhVm/GyOE/lDjk8NUscr7F97Cp
hg0qbMXFGqu1tKbraenQQX89rbYy96fgd7rpVi6ssEeg8dvut62fO31iXjjy6O1pzH+aK30R2MrL
cXdY+GYDYPknBpkTfFQtffHk5wW9NStreIc3eVQQld4PmdIbJE/BT/VNuOuywl+DDF6vOQFEkZgi
2UrLsVBNzmAHTEIbtp06j7HCgcMj81o4W6PMQjxyB0QqYzUwLZQNAdCzMfW1qeEMaJe+v+iCvNvC
y3tEnDLdNTSv/NIlKA2rlNfCbdApxQIMPbJplYHzZCsbIF8E3DVrhZVIk8tuk6LmEE+IWg9hye7s
wl55PblJIXoFUc6F27OHgox2HIplUACFFaQKOstYQu0sZadWMsvcSytlLlbyQ7mxtXAfqKHjZnAk
hxunlf2xtMlfQ2b8967s1HsKb5ab0S35IuOMr6H/7jYo4fbAUSD6KYaacY0RAiBgH0gkl4GdzfIe
IDwU8W981Rd7N4ePfOm6tyHxwCR1h3VMgLby/KLe5W3aH1BnF0DS6+SXEBMlW17BZiWsu4UyHb0K
qXinIFk9pmP6wkpVPFWCehfUaYCjo7TZeLYSSxtu6TDucE13I+2ihQNDr3eDr/1VgQKV5Uiy4ACa
qgvQGgAF3IwAnZbZY5HV6jq3VL6yirh6xJ4ogKd1qPxXWhF6k7f1LabrZWuldDdUNFmjbbkgdjts
+KAJfgGn0qZsoG9VwHwVQZDcxLzJbjLVudiEwxhCZ/lP0yuxHjjCyCDYuOsEfINqi3RLbjfNvZUH
GKeK/kHhECBbTiJv0CwqPWrrQRcoqOZJjyrBLtHoqi4b9sOYxTZOk33rLW+Zs3KlVkAJZu3OJRWs
kkdXbzIROKsmSeGPzSXZ5xTQj1VflyATtkOyt2URbH1X9C+28dwVgy/wPpe9vYUG1waCxhVAmGVs
bde+F1kh0ICpTFyQQlEQtCm1ykHvgc0s6ruxKguG4UchC1hd2laK/D7M1eGxUvghoA6IrSgfU/5S
twwVSE2LXYsmgYaJIHPhkgsTtfGSYQ69rVuavLd+XK67uHBhtkFr0Lp4XL7xToNDYcEVkGjb3pYx
QI8Ds6rrMuzdJTYZ7pPwGkhvGytuX/PCDfbSqAQYpwJopdSGa7Kju+aPTT28oaXNDyH0dq9ZDQNp
OmB3CV/uAWfFsA/V1eBsOj8BXMoFAxsZXB+id8WKRaf7FujlRu1rWerX2Ku9gzIBWFNlAdYmapnp
wQTlvqs7bHg1tlRuBUMV59mr3CVz0n1dm3QlerhzVlkwQirD2O1QpPIg4Uf90tiZe0VGHYKaObDs
oDEwsfQskv1gDe1tCqbDOsFssrVN2FTrvA3EI+mke+lZtN6WWQfmlF8ME8mrcN89HgofVClbb1Bg
0lzUGukaJE4zwDJSxuNdR4D6wa665xej643WhPgl4Nc58iasbM7WDqBmC+154tFIL98KKGoe2qaj
IJm6FRBkLA37NSOCp4uyyqCgGUsIqMbUwd6sqsV4PzAMnL4y4+/GG6FYCQs1+KvW623gl/MSIoQw
FATFrwBspQuHls2t66sE9tpZ3/7KrQBALywi9KNmHEktcI//QD6P4JFrArf7znFhiDk2/rpzHDGu
CwbPRVj7GFixVIB09jGwriYdIR2MtbquHNFtxxb0P0+BBLKgQSNWYwJifZ6BPCs83I1MCSzjGlct
CPy31/WQwoRlbFqY5sB4WpQ1kpglTHPXIy2tlR/0EMFLo29tJAhXfe7b66ZFVRvvDIM9uQv33GQi
kvGgfM/bdnxtUBu38AYwdYWZzFEBqYXz7GKUlwpGzmAzjigqk3jhQcXjVrDLG+2sYJZgVoPP4FCc
eYYu4s4HucfBWdpb2FVQMhnbi9yE+CNgUYYCpImiCgkEzgbkYg6Do65Y945br7Wn6dryHW9dEKBR
SAc8o9PA51SlMOENMwaHXJo3rX9NmtKBE3bT/oRruH4yGhhf8J7lrgp0r9ZtHPL7rmLxbdpmHbIm
NWBRnirClXZYai1EDFUWKDiTyXuOMxtlVYAGs6IFDtYnr+7gtW+DCJC8kKS6bsMK9uJtIg607+Xe
TXtkEIgMllWJcdR4oG2zBi44/pA1oI/7JZY3A87lZewkh7Tu5JY7HV3bTMgHq6rlLqVedq0GIv7A
4h4yvb6/CZsY65ascW9wV5PHTm/e43gYbjsUOS9bxbo3kdNwMw6d9URbYu2NVu6LFqTA26UTMGQy
xDYW+Iskt3+SLP9li+AmzQVd5g1xb4sSaDQ6dNXSI9pssiK+Nw4mAEGLDqZUclx1DBA0PwR9iAZw
ANTae4XfHV04AhcUOn0BQ1KcYYSpNa4g4BRXKJNrbxphGrhVY1nZdW6AMTpizUUEXHVdx0JsBBVO
pfBdrF2s7SpuOQuYtYtV2sYTBTdYWli1LgaB7yfuq5L50tKwHYY0fWkwZdxiPfPLlr69yL3Sx+8x
6wrK+XovUB27KpQHK7a6R62LA9hksR/SOtuKerqjBL4UIKuTbZiAB2XbodyC7hNc11bcbRhX9p3x
C7LGwR1fcxq7qOq1ubvNjJb4/BrWh1La6odUzHU3Jdy6sM7SVrYL3ABwoUp39j4ebcAN+6HeaA36
qpNPKF43BGZXgzlgJdthcOJ1UXJMY1i7r12RWavChZ+xVL04cJthRGCMxmvH6dtNwDW8QOOStuvS
8dimkwA1MzUskyAD74zVQDwuM2GBuaztrP4BFJhCsBIUlBEWL23lc/htl8MWwQg5PNrY21o2ePyT
NjMj1nhwSReES2WgGlV1wvZdUbmXqF27oxkARjTzqsVIrXjhQsCMSofqfVrZXkOoqxdB7BgbcK02
AfiYYidROkm7atIaiEmb62XmKW9ruTHdK5maJUCpBezNAcgASRSe4SUYjrH0rYvCggP9mPt7mVHr
UijzkNhATdmo9t13FXFffJYnq5zyP/XQBTvelo+BcpMFxUIOqVOO+pB69KwHeAZYr8iA2sDEe3Ij
sZx7EkOWb7waEGrg81Pv/zB3JruxK1mW/ZX6ASZIY2PksJzeSe7qe00ISfeKxp7Gxth8fS2PCiQy
AokCclbAm7x3mye5SLNz9tlnr3D86PkCyTd06tvM8p1j2OgEdMTUnVeuz+1lvzOqlycOk2k7WLN5
0aAyf8KsKOCEz+uV0KneuyGnNm9ss5llOPNy9FEGE+YfwR2AsViytxRMBFec68k0e10DGp9dw6Yw
DPs4cp2nlYiaDUG64Xvby+DcVJI4rTwo0B9r9zqnNqk3Q0feKeXD/DeqSkEmWU/sIB8ZoQEby4P7
5nBAbFoQWZKKJqKHsshkHCe/vNU9+duBnql+U8eM92s4h0SGduO4SUXm/ihhO/vAdOnJrO0dNaN4
zo15NX1O/iu2/+2ypvZ2sQjrzYuGSgO/yC6f3OiuS7rxr+0V0zXc598gaqE8tJl4WYPGMsTSec1x
SoVzVMHa4uzP5U3ZOFiaSTwn6WxUyznRtBRxXSp9ubM1mZRmIbafdYaI7aqtPWnycjlK64+iHlYQ
9EVByrWXFZyFZDxDog73Y9aDmU3laV2a7NMLmvzAknOwWasKQFymluMcVr9o+PQ3Y69OBefuaWTD
ZD8Pgb1Nkvpv6cshxoZxyeov1e3iCt58h4qvFabDdeos+y7311gHkLT7sSDS1QnKo+O6HIue8pja
ToTWjuP6o5J1ISAzzEn/srIo2xX+wDGqItHto872BuhMM9QuRcRzpdr3yk7Cc14T5xdRxLCaW/wQ
LL7u26XRO1GkDU+UveLkMt7KZnltU110EZn3ELoIaKpaUnvZ7W3kMu+srPhLaE/w4LrdshsRaPdz
LfVA4JhVPUetV7ECUaGs83X/GduKuMwkJbxf5HI/d21wICmiuiLhMKLeHet9ZJNc6A5T+6GDxv1s
Mz+MXbnaMdcnOehJNh/ZrSN+zkzjoWqT/jxlTnrMzVrfjLPTHDuC1GPnwlg3eOIJ0Bmj29G43kvX
DO3ZHzoT91gBNtHAI5WyUAGqkOPNHnRJM6DUrmm4bnJr6TilmvS2GIHEhxkZt0wdJDyRtn4NJ4K7
yzCwzzZfwq7sCZpcMiriYOngU9Rld+uodKCDZXamvX7YeXOjtnV3QdHIsXjKF74ClHMJb1wqcAqh
Fb31g0UfO5v6o+oHz92FYIJe9SCHfDPDOzmFvj3cdMm03pUUH3HZSu93RVcAba66eqaPTfpns9gi
Du05+JMmhXNshOziIrA9nGRSYU1Q8z7zg/dmnMLY2ORPEGX+67m2vScQxt2LOfE4UyNJoiBb089R
yq2nyrQ6pd4YnJbGdrZtE+UnyFz1kW9v3U9pdRkSDcG1XTvYWtpafDdz/tbVrHx1dAy0N7lzN609
Obe+Vw9HP+t/sRh8+YVvms0ylWqn1+jPlCjyDx3VbkrhkHzdc2MPbcsHNUJjpxNescGzUll02t8v
BSdUOPbLnRk53ZZ2buIpT5dHWqnocREWiX+5mnejRTZmbfMDYushIKZ+WJlCrWLfJZINDC9sbupL
T+KLkdjYuYZaaIfBzrWy7roJJWF3zuI/lSEtPacQTd5imToOefoe275Ru4QFBxw/BiprFrhPtauN
vaHltGO3I0RxFADnQ0x5+8FxvL1JeKzgpujXfJ7xbXCQb4zKftN0GUj3IwZRTeEFNO2DUIgEmeT1
aA6NIW5wytkMrgWRwamZ21sjuqznSG5/VZNk72WRpScuSvnS6KG4snxxade1t3GIFTisaZLEntXR
Pa5jc6VEuNw2UZkQcLt6Bzfyl9uEv/Uw22Y9UhvorRNig0xWcC7tSBImq0bTAzNaPvyGSPTeiPUP
aKJga9mM2Ko2Wu+zhfGPqaufqsysh6A0FmyaJngJ1yo5tpTfJ436uwlXmom5SpZNOK9UHW6Y7b2c
HSmWZf3nqi3Tm7X0kgfT1d3W+Ow/VJQnVPmlym7GxnEfHTEkew9/01Wq1451QB+Ufd3RVdBpXBnP
EDGmp/fJC1ir62vEpk6GDCplfxy4oDYWuQynhJHCJlukvA0guVBY1OFNb49Els4+wd5BtJDnXaXm
uDhYDggz7Hku6vrgdEhWQWqyd1HxMdXSl/eoHx7ZBuNnknns9rVB9dEGfr+vu+qxM96dMEt0mBdV
bsMhy2971vE2spnEfaD0fQNtBGqJNXvXdqPGfqtTWzJElZbaDzp8DRrpxKvM3sORpHA7H7b2sP6l
A3svVfJR9GX1G1ZpFnej3GZytrfjPIplE+hGEc88f0Lt8q9C1sBJ+15IZRcVYd3cc89Mo1NC0Ekq
6LO22DVqNiwFGTiavsUaksWrnAaD3vGyfy1CFRs0C593KvqbSJLah7Wcds5AHzu6fXaN0PVQ4MJD
K1nrXVbIjneVWNBNSVW0GxVRFuVY+s+d6MR1U3NaefV0XGY9PjrrbO3L7Lu16UdDLJUHqF33tEfy
SONtYnmJJxrL5i1X6Z1XASjxun6iOwvmt6G35R+C0cDEpGMbPhZMnk8it8Sj8jL2K92xeu261Lsn
M8/eSFcT5d12OfHKpHkvhRNcI5w4t5lPg9zYhHn3dvTej+utq7xT4jHHD5OSqOVZpPuiCQBrqgLk
EDEtLxVyw41NafonH3N0JIvgKjMsBE6r/qZo8hc+s2xbeu2fcnA0clI07qYKrMjSDK/LED5RkN2T
JUDb7IivLCqfh6rOrzDzyriyptpsEh/C85pcGBETKsTi3tKrkJCY6puK8yWZYKCv01pedT3v50ba
Mr8ZM6s/W+z0oDfU8/1AhOmnnN1LkdE5EEUy+EwANHTj77M+OkdjTmpxbcnr3CQjf8ZfNuu4BHvK
J3uXqgyxOxrVqxOprZ2H56EU7m4YgvfA9188z59fXR7XY+Y03TmoVPCM1J/trVoNAGEy8mSrJOTH
6W+TcYQwFlZ/RiKLSa6TE1n5rt1cK6iu+6ke7KPXuEFMM0D23RLM6QbwKtq8X2HJnlr3wXKtjV2H
4c6ts+5gEZBybblwQCb6+W1TZekeAavd2jC7j1XXkkvSVf7eCwknlboC/kMdtA0sS27rwVtiR8/V
m1ZRcD0K5r2j8rfoxPntKvplI2VO02Cn1zbMoabrFfeoM+1rtvHOY15YD6vQ+Yub86nzk45O4SXX
doyI2aZkvZPAVuLJ93m9woo8sJoOkmrgxx9I1M0ar4+p8O84t4Kt5vK80at3GhOwzE7mnNtUY66o
TbehF7fuEnf5Mkuh4qqlSPElkJtmrsqD5RWGCmD9CS4qFG6/J9mNERm+udzIsHO3zJUy4ja6H6fT
75a62BLt7NbMWP0Yd6yopM7DXFYn4SbkE6Tu61pJYlvgXBAcfNYTy0KiH89dB5Cl4zHZ9L2AE+KR
WA+jdVcY58flatNzG9PvEUpvG4veYPw0qCkuNagzJw+eTzLxuFbL0QaR+RZI9Otc1+qupaEAFtGI
E6FyPnToMIiBmLCJ1qpruYrroGemK5yDdn0Y0sFGOvpFaRHeh3XfcLTY4bW+QF4sQZ83A2tjymC4
lkN7WwSELNtBdJWpZoYnJThtC55m25/6Bwym+Y8zDhuvtV94IrgCrSyLE/8SRCzs4wTZYyazhlrv
GJjyvNrpV+9ClgYep6sg31TWDAD3oV8hb9jzIVOZZjwx4fbw4XOGftDtPU8ctVirWFrRZtX1pe57
xx785GZ1tDULJ/1SPZo1uQ5DqzhKFRGuTJn5UBbrTrvRaeCCG4ZwD9hmm9ar2a088xtVdXcA686d
VYtrWY0vDE/vydY5Ocn80Pf89GsvYVug8L24KtfpaMx0n2KF2jQ5McWLn9X3RRE1+2lezVOYBiji
2fqe1qLdZ9ZX1+Zfq4uuT7boFAc+gxFdkHnPRA98h+yCb79ar5vFmKNSSX7h+gAzokzTDVDP9nUc
8+eSmVc3yJcSWrPuU+pWiwDnQv9N+xInNZdFUpfOZSsT4EV6Y8nMubHq9JERS7xWICw6u7oSoqu2
g2CYRsRxiiVIvc7W+JuTOOwGuF/baKYB6h6RC4pDHkzhNlxrtUlnc6anO5eTPWzJeAXTxM1ZFAn4
uD4qbtRsW7dS8eU707rzcvukcTJz9FRF7NcqeloHW+Ej4jNzmD/MCbkdK/znWGt/R7TRkz8udTxm
CbFRUbWNyCR1J9UeswLe+CBInK6LutzU5Ti86bBfCMBOSDfo1bnQ9lHa6ztbVfZuciiTqPHG45z2
UWzKBPUJynrbYt515u/OG44UkhYsoSpey/wn6CIDg0WN6GDdMYRTU7fZR66zM/35ySczPE4G1T4n
jnvS8o/vi7fGhgFkp9tuvqM02BYZYkgQFdkpzwdcwUjz9DWTPa0xkefZWx3UP/3EcRE5xb5zs/cp
GeTJm0NzHQ5ofiLV7k0lmke0XGLBO/e5QGHfdNN6TcA46bYWa9CWM1mxkNNHJjhdtDvcFCTRlv5w
7y3Ndd+kH2ifzSaLvqK6QQBrAengfd90TnW2NS11lxEErjoxxJN7UyRAVEzGcosZxZ2wsNunndNd
ziaIYiO7GtH6VkV2v/Gm9rBgbKnJtYpHZmmx9FrNcya86/VCCITD5DUnx7p3JvraOfzkuL9J3L9T
X7ZknBLePYzrcDPLEvW1nP+mXjQeFOGXm8WzfgvXOjoi0FfsqFzR8tRXOL1yRi1j+T0lDfgk4yyh
f2A9JkfIXlMJhq9ZSibapV9QyLvjhjb9pbWihXsldFOOTDlHeNlk99mL6U9vMZpiyumC+zEkh/Oq
BlHZMESQtG9O61GsgI8Afxch0Jok+1uwwG7pESIJLXqlqSBo94tn9P2/Vmm1R4utUh0osS2L9sGe
aX8FhLIiY01T2ba/c03wgTQOZqd1fvsyegywDwKTowNX5RAjauqdC+z1oJNv8CJ0PGOzteauR34s
3hYnA+pYVjd1dMY/bse2Mbui552FXk0g+OI/AnjZmLL9O1L/2YKMM5k4mkq2xiO3kDPb2N7ewrJu
kXq+MX5wKgFINSnN1TqpkhWd6mT4iMwyxtLOTgTFn+TEb2W71xzz0n66XGcCDsRod/XdHMyPrMrs
lDscpDe+yQjMWi2H6A9JnwcbFBGwAg/6pv2TVo7cTtPyNy/6jV35CNIhMfZdz8LaQhSaVd6HXfpo
a1ru1q0lQ8n5lAfJ3oRNDucmP1atlRDnU6sbPxP5IRLD69R3Ml6C+oYZJ9H4M2MSF9TGJqGgRp35
bv5B4uFuXZlajClsvszJP5C60MYCBSsO5R0ZR2972HRBY+odrKGFs6d6subi2fZdPp/+1vUxSCTt
58DzGfd6eA77HFxiPa5sm66f2om+y6z4FFH/zYxx3VkhsEXAzjVYyAgORt48jas45/Yfx+skMqmf
Hz1c1edxKsAApeSdW3XkvcwU6zu3V9cO6XjbOmSokVuuflw0ZJh2aI5VNtA6qcwwekYXT3LGRpaj
yz/Z3IHiKO231ljwdqHCxRoMXOyvmNO0ywUlRd0+jorGKR0SSS+5dG90gY8JKVKHonWxeMq54FRa
vGOYWF2cSdPGtucUx2A0r35j9bdwOpPdGjpYUf162GdzMT+Vni5elckRhj3VP4USKU6pdLph8hfs
rDkMnuRo5EPbjB9aXeiXVUj2MgXCej83Q0Jyv+89VVZmP3MTuI8ybSjS5PyQMCwg8acL90KMlCiB
ku/2avRBVn3NZ81ZntiT+6jbetr9o1SNdJEC6tBmPLdcgWcnAxPk9Uvz7C6Nt/P9/LEJR6JTCKTd
0JXU29UZo4cpWMOT0DUnCUlUm8zLvlhlrQ8VRXIcrBNRBg5jLBwI4sBkYWH07KfHVVfPC5wyTm7X
PJSdr6kOazjHI3l9qkH8TkvyFqz+xlAanIJWZrHF3sKxsZJiWzhjwhZSC0Jmavarw9O7qNzaBZ2b
vnNiQ0Yb+89pJXtz0wyMVCJWd7e+34idHaT65BStd2XNQuzg2SwxQQynshJ9XOdkaZdpJFACk5Gl
E1bnnpXj1Wch1ox8ElIpZbE8iFHiAihsFu5Ai5DS6OdclAmZeWXu3mFMmB+Uti7uG/vXHfh5FbXv
PntuXYLpGhg8duO6nSvrTc/MBqah7OgmGNJPkNpk4CHbGQ5O8FUMijWh6PmyRV+wXkjNQFia2XHm
AbpgYnu/PI5i1EcAMyN9ch/4F6TsepoVH6JZ/O4qTSaeZGwyqdh6XPHbvvey57rol+vGt9ptOfnT
/SQvkoMHl6dPyppCyspep5FkzHXpowcxTc+oC/amY4zucZ4n43E1WXQ7r2F6FsNQ7ZO5xE8wTd3B
ZHp9CMUkNIUbOVmtmyU38zDnVwFAjy+deet2TSJxznKBOX/wmGS13uVS8JU6EFcdxHAEnQNTX5ef
WVt5p8xLMmTYJNzoKaj+JL1HNJCpHApEfCQCh/hqJ9+TToqrIPLF1aD79WoSo3cmTnr1CQbMq5+J
1+qO39x6sdL2+hoYoGdFOcB+CHr7UTZD+ekVwr2ep5ruVCXtmxdO7jdDsgAPTFLtcyZ5MfYu7goU
U2+brYu6Qfm8sJxTcVuHXbTxXbtCQQ4QUzM2YM+iniE2jbXatZlkfa7o+6tuBH5XLyY8MIV237rK
du4NP5QrMdTDqaO6eQYBWDxG0ND+pEYsks154u/tyh4uwzb8+A4Wl2zAOuNM2tqu1qjuZ0SzX89S
1cFZkVvjOWkmE5ukQPguk6jeNnlREhejLZT8AV5e1nDMYK/O9/mILWHjjI28Xk2R386tXP+4az3w
jnSkeZp2/OpsIMJzU0fHYrE5GYusOaRp4v3lqR/PJvWqPf7F8HE1Qx+HLg88U6ZKLejRvv+RCqVu
ui6sATOutPhOQ9wueC9oWfBdhhk2l1R8DZMK+u3SZ915cmd1D9jLOUtortsqk80u94Z9DhcA5lU5
hAfN94k3x5X43/Qcfo1eAB2zR7jOxvESN1CtjoVALcRnEMwt5V7dLH+TC0mZaSHD0rROv4wlpyvb
duWz1GXeEzED9VmIfmZew8HLQBqNDzUgsA0PADzlsAn1b86T6+R1f5tLfpjY4rzwy2fW+sBQtP4S
WTD9NpEJN3meILCJ0L8fOslBr+f0d4YJ+JgNldwCU2bslyRwcRWvHpBfJjmOm+8rjzI35bo/l17P
Bs4yncrA7a7KwMM6MReBflsbLp+o/FapTPuLclMeLaGneNId8ayRlxwLWewmXO67ZF4aVCWLvYFm
Ctl0D9Utc7HXouXmhDvKU2InT2WUty8rSBXWNFA1ml3VV8GPl05ISxZ/ezrN5XUkOIfzYuj2EOqd
c+0PAMQmxkGyxMaToHZ/2RaQqlYaxkxF1sWMfeXd6HpEnOjuwxo63W1yOhTORLX6f72qBKrYo7Pk
uVE4sTL5MDnUaOmUgplpmZrcN9jy9mMv1FPft1gEMguzQMTvplnjqL8Yt/f9XK171/DlWGPaXLXs
q25V6IudVWhaddm4pzpM1FdeMIS0VfmWgvrc1JwEVkwomA+316n1p0yD5m26sFilP3M7sF9MsBoW
oMVgq4GzVxcHrfqvqYDg3nvdZxbK+cDudH9faFiLlODiKEiuvC29wH2VxdAfvWypmMJBvFZzS6Xf
+wv9Tefs7SYZdtKUOD38Egzf2uJWSxXzcIdiFj7Cp/ABuC82HDmmOCGtcyh3Mr8wD3KnwI3PvHiF
K7+PQot58RQNN/1aBAxMmA2lCRHMzuSCK2dw86dN8NdNpY7iEePPJivZaVmjUMGvmBG67LS4SaVv
qs3guulBuB4PZVb726CPXv0s5E3gfi4/lNt1d80c/gSD3Z3FlHIo9EBVvFKUL5z5wKECNM/h2SYE
6slbWqSCrnGvklFC+1ayOC1oZOdaMDUfamPFCD2/VRVUBFEN1Xmack15m5PJOU3D04Q/k7m6P736
c5Iz4LSZbxARzkJygVDj1k1/swpohQ50qx/yjAqAkcTwCZKp7nyv++Dxl1drC5STjq06zlVvfxRh
Yq4XNTFOlniX+iG1X/LOwslZtI+UY228TGD10kRZd5Pfz1shQ7nFoebQ+JUFY0bMsFkywHVsPPrq
FKynl2Pp7Lz1c0ynFUNQ4PJadPVOqqbZDWFHv9a2EdQ3fG2DpJqGDsKPPSj/gNoIDyZCtFLKro6u
bXBFBGN/CriGGiZtkziZZsrP7eyJx0ws3tXczMnBtZL3JBnEYVaFdZ7VKL4S3fGveljOhTT+lWJN
++DZmboquqY7tI1JH4sZXWBjJt+6zTR8Es+45meo8qXhe/OeInge5A2bFX+NytqDTFbG+J35Cd0R
EzHd/n1a5kvLZDl0zn4KknHxmUhp1/GuPcw+sKP7sfsqmmTmRzjSR5RR9FOMTn0qey+4J6cTY35h
vQMrK8+DZiwpPFHtdILgZElIcDbLewdUv+V2za1xm1Z1HQ/rsL6DBpZbVUk3dr2lf6q6qHvWU9Xt
p871rojkFNuJu+Ejm+o9jreN6RqDdKJiL8NlYdnjI0I6MnjvepvR6vRdMjvFLhOBSDcMtPm7m6aL
h0pxHDrijgHQn5R53c4zGXwfpXECV1cMwrfgG9XGW/v6ul0JQFKTbZ5NueidZZbsOVsxjclUjD8h
GhWi29pd6wU8vFzAECFqMIGghmg2/uy98kf7a58790iy84/CRcnnOZhDkGTl10ou3svkFcOegwEG
8mjUqcb+SeCECwR3Ze1hcYrhy8FX8Wl5Pfghu+qTbWXs15HvCuKu9B6TtOmeoiCEZNd2Y7bTzaq3
ydxDErPgZNVgQh1D1JgYxPLEouRChpznbuVS1g8dpMztXLR44oUO87s0Cv0jcWjU3p0zXmNcmB9X
X4Pnmpdha4SObnqGUm+0ynSYCrTTjzUrVu6Slj6ozSXS9iiGc+6Y5Y4O+kW61XIgTNUnPjgd9Tl1
ppd2pa8VGk6lcUPoJ744deRh44JBWGbwWDCKxBXJtuEjGTqfft78hEmaIwVk6KuENSBbBO30a4uV
0U9RjQuHaj1s6VVrDnx6DNL67G8hE/dQNX5+5bVRy2obI8NkI9LU1XHWi7kjBp7/XJaNdVz8tDiG
biBvLVV/WtOCB3Qlo+4YRFlzrrIFX1TIpqNs+5zJclszf/Uf3CLI7p0EtE0ns+5h6df5OZOE1LVM
61i5Y2KuqmIC/m19lnDVYpxY/tFvGZ0Ul+zIA6mJ6akMfYBhYCq2bsrhQOio0bf4l18Wy28OndeW
VzW5mbGpVxa5V//Dx7pyyirjvvshdpRcGbWP5uQ1KOfv7EIwLarK22GIYBmw4ZHqEjd5bIrwaPu3
EzRmFWTtpxVU2a0Ou/rR7wIuyrADbPfXWTOLvUG1klGP6z1ldrEJSutuLdsMJd/9bjmQY2733zwM
9oN/SPWD7fbDLXzh/jZgO3Edg3SXSNyJYaqiG7tcvnsAQFunNYi9IEW5u8aa2xbdrqwkLU5dueFP
pEli2wwSN5VavWC3uHa/nzNNLh86xW7wMYH2EW48Nq3eDWCimOqf0B07kdYW02/wFHAE3om+UPca
B8RHnjXrr1ia+lnYGDHkMDqPGDsKDqKxRm+35MZKTf7mWz1rn/j+YChictxiuselaYljMlrttRXR
Ae5qX5QPQznjJUKz1Yz9Eqm/I8F+LHaddtdiwjo6jGDxaWeEZTdeij24dGJ8sFwfUwMUld1URlxW
e6+Q5q7mSGTHpUl4nJXTn8kFp6QESJD0U3Uqy0nMjLoSxu5pOj2NGO8OmL24saYy2UW4Ep+1DZuJ
qn45tkmexg5a+1lldhpjm0DxMTQ4AfOUzT9CahMLWSKNigiJ1v0OhwShTToWMmKxWtHdNFOIT2ke
HSLMdn80M1ba8RWjkzDAGcETverAa/Afdmgh8WhH+dYPtDiwRWCHJwUZ2YlLeoubYukBQLBwCVs5
DPyHTA7clWQ8DHQTvz0y/u3o5Vm+TQMT/so6xKI24ttJmIgekmoNbm02cainsvppqoQg/z5ClRzy
5TvCmXrdWKwTtgXyofFZx0kg770YjFMIUgYyXtdihEiiJtiLjoAtBzgQ3wgOYGuJupse5ypSfI7d
IC3lo7QrLCWWEZt8xs1HpWIfWqHfER/VAfWUvzTFQr4q84dMkeo7sufhlh48eanQtQ6RXpvrZi1m
7rOMpqTlAe2yYDnSEYnYcavuOhrrbDvSGL3CKQXf0JuBe8ghTFMF6XXQFP216SaWAWSOl2MWvjmE
RZXe1kkdfRmDqtcFfbKT1dwdVUE105hmBl7BhON6nYw4srJhKF4D6pmIFk0teCjnIl1z5OFQf3S+
t+5mzsJNkGfzWWYsKlIRBeroUz4ATGC66ToZTiPlD38HYUGi9PqmeUeurh7nHttHk1nJSRN/tJMu
s97VSbOnoR6n8zxipiRUlJ2Zip7EhS3ODKwMHqWjnpStk4Nd58zjKucDI82YxwWXYeh2yRHHbHOo
p8S5GlqJg8tL3XzTpIH35KahPi845nj2uyLWvEdoOz44ZcFESyUBSr41B5uJCOE3XvIc5DDmU5rk
6nWISBzYiCkAMCjDXu2i0Z3uhE7Sz5Rfj/PQ0BXnXJ5NCwa5XzLo11WY73oigndtlLZbsiehRvuo
GinJbCRaceai1z/5WNvBoAHK8NJMf/cgM+gH8umYYtyOHWsZT8ZZ2V7PpuKqjsJ+n63R/Cv9hHch
4gY9cP20ccNVznB1gqZh9YadlD5f0x3rOJzLfVYi1aTLWx+y+o4+/LPa47gzLs5K200XFZPbbh29
QH8qoRlbYjDaYdwRVJ1lOrEjAn8DnZQVD6nnP5MPgjstGH+O0gBomzJ10LyBt3a+sm002sM7I+Ny
1xRshK40q1f2EgbXZRvmOAmS+rMoyg/j2AidijPEkyx1JM3yYVnNymqM5+MN7624xc/7WLDBwAp9
yau8+NIHUt0AqwnSkdfB0//EIv6PsGnPTcU//85D+xeC2uFvc2GO9f/+m/5/hKb57D7+J5npAmX7
F2jazdfPV/O/nv73478g0y5/5p/INMf9j8B2XbzPruN68hLt+E9kGr/iu64MpLRtJ/Jd/sw/kWlC
/AdeNBtF0HadKKT+/k9kGr/k2EHo2Xg1g4Cx9v8ImfbfLkVL3/53+gLPXtjqSJuTxMifRLdE57zM
7s2UogdP9wmQ+Cl5G82eQ7s+F5H78V8+o/v/u+r3X1Ft7mU39d83AC//33/bK7VJvx0ERc/JLPt1
vC6dJ3tqbuv0xVG8ZlrEd5gsv5Ky3QZpsO3lfJTNtQWZ2nvUw7HkN9hliKb917ZzfD31LqIVaoK7
iXnc5IVHGTEfLD7GIi7q9DSyIrDM3//vr12E/13g3+WL/7e1dRmNpspZ7zoV2dVs/819hiafjrvz
WPzLa8q+vW5/audXzrfmxwmOKt2uE6veyyaab6PlfgJoLstb6yP75t8qPIjNemSs4ogzIua1rp5k
8YJDgvJ4jwpqks2UxnWP/fq6+dS/OJu2DFoJfjj2x/qm/kSI4szbk/ew7w7L8f8wd147tmNXd34V
w9dmgzkAti8Ydk6Vww1RVecc5pz59P52WYKrtypYuvqBhtBqtQ43ycUV5hzjG75Hj8VtvM4b3dlF
LrkjE9kOvMAzXUr3TuwmXn4U7FfDzuzGwysT7uKdPDktCA3/QbNUeixo0W7l4TCGq7ha+9KTTh0l
vcvHDVUsQ7lLAFMNNKLTB2tkk9zgKDpX/jWijp2mP4rlwgwWvUKEz+aZyOZik1S2Fh1LpKvXgkIz
fYUFqj1rAhdaIxKCdUD1hEQKISNdnqtkOqKkpQZn6Ku0vuWC/VlKLrlSg7bZX8T1Rq12Q3ZQ2/sq
3yTTStFY2lcsmZK6GvtT1R3NAIz1UuzXSv9L5zCFa6PrV1nBzImBkH7ndM0Wz7ZIwkzsbAU/BJSf
2901ylJLrsk11vYp2h920xicXO0ao2FQ2KV3FqvcC+peb3q7nVy1PlIT4y9pgzpXqlA8jDQKngYs
p/Jg9y/qGwRtyCjYgllMdOSLTcwhS3f50xgw0vVoOJQP7JLwq7fCP5qvapg+5cuGB9vo1H1Xw030
SALsorKkh0EPbDE4YMCcmtsmY59NaCf1ZuLlQifhtQt7mr9Ssc0SHznxCyUgKXBqessuzyn0RlIQ
NDsmg4xjdrpSjG2OL+9+5j8wnlHvpFWwjqb7bjqDYQ66vmmt+6ZfELy06L1mrXjpJr2zVvJGW1gL
bSF6lovqXVSXyWse/ZC1+M4P+JfpgfSTC7jPqEtZ2JJIvhVu0hPCmQ1a/KNygI24yQ+w8jb5Xjpl
P5A7PgVmGlztwukco0agjcHV8l13Xx3q03hTPIc3wVLz4kN9yJ6mm9yr9+ah+E+veOZCfPBW00dA
WxOa3VY6iht/o9/P62oZHpO9vjOP2iY9iDt9JT+YB+X2+0mLRKTzs/vsmbIAfbxmnw409yWt2yrH
qnKomVH7whQnPViHaDOu2Vbckl8coga4BwC/rla6Ny+SFZ/Ahprvhn+2qF1l3WzynfWmLPodeUBH
VD/b/IT4Ca1x2qxCf99aNjYyIXLPWxvqp4grFnLiBLIXJDSHnYjCAeFpVFWJEpPZLeLhtOW9hTL6
Vcqd4Soa3VSmYsX5GumDE3vsUuzZoDLu7A7F4spo2DsvummtITN4LHfyMhD55nZtfyXWjlgtynap
6XQfNsHBGqgy7dII1SYBd/b0Z8pdgdu+Tyb+y4g4hoZFYet/dKpuaJCXZMDt6WhpyMJfquvqYG1v
myW7tRARoeTItKn27YriRo9p4pGktOk0oVgjG8+OOHZxyTUXOM5AZm3LiyvHdLEPqVicJUdlKsHX
0a66YGHK5Phuuuo30bp2Uf6xHpPmLS2fWuVezv8E4ro2SO5djW/yftgKTwmO7diVVBczqL4pg1VH
A/C3+BrvlTXHNfo7qVu/Ba/zEyffHgMQar7X8SRe3UcVk9Z2TJ4JVYf8VCuOoK/4m7P0BnVBukI3
zN+UrceAaP7Qv5nfosPkRatgVd0r1ZWlntcRxeElWatmO+FCsYcH/Vq8Fq+QY90qjzQ77WgR8klC
AV11DmEk9637C4m6C3nBDY7WiacvDUyPC6t1UGn3jBXZLZl7I7tdY3dbJMt8pe1rDyefMy/kK6L/
BgeVpl15yaGoHNEpd/2C6vpR/BOethipbPr6Li/KHrh87Bjr9LHyrGNHcYXBZ0turNjUVvYsemvD
o2pvmxtusVxbdujg61Ail5WbStzDdJQOwXOTLFvrKlCYk+8bvoOAJv7ZXkzlAkFm/ir+trbVdflU
PzEIKv5KkH9h2XLrZoWRUfUYnpgBM5uezR9xwbE+uqNZLggLs1/j0WtvNfoU4ZHkCLu40wxoW5Sq
l/q57GBL1+J0Y6YL5Uo8mQNL6TX+P+UaG8FV/RIftKvqUbqajuZO8JihPWUne5WTOBRB7Nid7Vvd
CVbFtfBoLLTd+WEKTuj4m+d2bfFvxwv8/S6V2EWyN5zSfpIcfdHdUhVaht60qhZPo/M2eigFd8kv
2m7RU/sSndKDfwNMonZGbgk81SnZVDR4+NOwA2zmDWuWG2IdsNUX3IWwSuOcZq4rj+BLPelVam1c
UB5uG1Xf9tSAywkHLIbxylFntheYXK4ZdyNrcOTlKrs5G1/zIl/0W7429VeM9PtRtGwj35pYENkp
IkOZEYbY+qK5Kfe6jwZyiRYQxdCy2PElzstsh0K3DHGq7jRPOARXkXBfPBuLdtdH9tg5WeYOfwaK
ftZ6YuDLe6FfNspCHPGbL0ZrIZue1jjJs+oFK3WjLGJ2S/paepAelJXqtWuOU+YybdbSgnjSdXeo
Dvomuxe282m46t/ks6pt1YROjQhHsxEAh4zkysFQFr+h7c6uOPfSIwNcnnPKM90gXUe4/Ajt7iEj
7Mxk25HX2bnNeKUpq7rZzqT9KPYsOpVMW1Ej+dKV55M/HcbJm5cjbo5xUz7kN8k22La7JtkU5b0s
PZXGq5U868KD8RjMCeZ2Y4WTyierjJqT3dwG0x+krnnsxXfpFQim2yZPX42c5khAh9aWQRDwO1bx
HpcIG1SanLrpoTvDfDqkdvhLeKTIfrIeEGdlTlFVz3Ard4YFb0J2hURGnWzx4hO7+p39Np+Ma/kk
nqZjNo92x34vtf239iV4aq/7q+CxGk7p0C5FvffksSLGG8sne0LZw6S5ovPmR89ButRyyR7Y5hN4
CWo0ulPrdZis05xqcmHX1zlokPbG/N3+UvGm9EDDkJHsukN7VJ/0GzY53fSoCvC2sUw0gOUkVKlY
3LBH2NNLFB37fhn0a7qFabBQr4tfsb/t8xUy3fLGvBf716T5NUlr4ZHixaNKRigaNQAcBUGE6UY3
HetV7lwcwgXPh0+8IMMldMr+fu4Wfr6IkOZT8B/ZfZa+a/TjrmQrHOjB3oLYZ9G9d1UKNAM9XhLM
1+FdieyvQGrWPqiusdcGd6bZybTNJKs5VbTUretMWuT+VmlPlbQolWMnLDkZ1Vt2z/D89Z26So7V
DZ0BKOf3Gm3O2k0rJ+ucHCPO5J4biyVbPW8C7Rc7IxtRWLb9VsR7mXmD6uEXnTNGGEHwT6xu3Jq/
U13ryn8LfmHk1Wr+2BKmY/ako8MLuwWkB2HCNLPQJva4LrvMAVaC4qiSrTBBKHb2O+OQ0Sw16Xq2
rrR2ayBMGM7vNP6DbzI5ybv2amLslauwflHQquHYUV8tLPccALV1Y24420n1XQTxhWIWLUkctEDW
cQ3R8aDm4WrSVom3Y/oqhbGtyyzPOtoE3QmT+2xswKD/ivxblk2DDQyqr+N0z9x49Z485WnCVukO
WndIrlQvuk5etGP5qBTP6SNlyuIhuimOyh09XFtq72NKyevGHa+l5xNzktc65V3kYnksK05aYeqE
+N6LFTwXfFhagAzNnhpXpaJ7rgsqaEpBCkgPOIi3gSTZ6B4dcU2zaV7OHoRZQs6m1fQaFFfyjQaW
GhtiyPFkyG+7G/JUdZQTD9JevK0I5UB4iigI041La43D5Xg1vCnoQ1ObQUcIcZ+ukR/XDnAdjgZv
haftYtBmD8atuSAQUXPAOvpoHpyJ+vJN+2z6diQuBHlplVtDva1L1D6OBcYm8zo3aVYIF93qVc3s
9A6unbntbvKr9DcJQuOeER6QL8M+DCTFa/Qn3o1PtHxyEBN3aJcf/EOR2ygTR83BZwnDaf5VPVjs
yQJnKs8bGxm1uwEN3wF9ju24XojXvGYTSYPo/I+IYOCYTKR+G/nxQJF4ws2nUKCMr4RH3VHvQtNm
BUh+67GLrlESD3GzF3DJ+Jua41LT3Mujq7HLWQzo+0PEkULliuKwLNFfq8KTVL0QluMNXbZP1QlY
MVK4x6GuvbH48779/rfKYvvorS6a4k97WfT6W2XsQD8t/1Nc/jv/FQtj53C4rwtjp5f65e13+t/W
TfqS/2r+Vh47/z//WR6T/7LwU5AyhlZMUs7A1X+Wx6S/SCLTTMpjBinkGuS0f5THJOMv7BQGXART
kTRVPodNNoiqw//13yXtL/RlomJxnsPzp0Gv+t//kwcc/C7+UZZqLv77xzKV9BmnD7jYe4jah3Oa
4AdRkfjnznAdH+Ikc2QfvkErUidT3Xk01r0iPMItOowaVr9aYeTIgRuR7y35OAIHhTrQiE6zVFYf
nuEnhTON5/HJKc64hKaNWisXGOubTVyKG1OoAprlJTAgGBxbk7m4K9AG+3XGZmtqd6YWo9SDmGBn
Mw2jWL6vzFZ2RnXeSL30ohrs6SQBTYXRyMjYMiNboOC8NazWWKQtUoRxjpHSFvG1jJz1WlLL2PYz
cZN20ZOqzIjji9s5iw+cP++nGTUe3dphladNgH1K0JDYFi3HIH4gJbjfGpHoQUaPeg5OYlHchmJ6
i2TtYGSJwfLAzm3Q4kdl4DhZCdLbUIv3Ujfqyxy19qSBT6Kvwp/U6sd5btzvH6hyPv7+67HYuIS4
SW2pC2019hsrTgW7pxLeSdxzEJqRZ2HJgZPh6unZ1IFUxy93Uxk/FbmxLgIgbOqIw6BploU2yEt0
Vyukwr9rpNhZ/9wZpE4K2OdiTXDNhM2FmQ/ZegB0hTNliol/kXtINxkutblnhlXH1MGtkiKm0m8N
iU1Pb/RXSIbW39+qfOZof3ar5zH1YTTrYyv2iYATZPLZd6U0nPP4CqEunncdelwu2hhfWcE033jw
FcYvfKYnEBpYFZB2YxCoVoMes6XBDjGwLbPkt44m5XJuZDT7QcqaKfc2gz2/Cqfg1GGttX/46WdM
4mc//aJgkiDhm2IBu17tB6tpHtBrbiIRSLg5uoYiL0XVvzbrRRKcpbgWTRFdvNfZIlgZXXZUjqUB
WxcrQ8xujMriwKAFAyftLOTillFco7i/+f6nflG7MsSLOkuYlyFtu7AGI8VaFHH0CvDNIoKbepBo
7Ri81RrDxyxuUyW+meumd/wwwLpIk6ouyl12rlaPtfFDeNJXL/0Cqq6j8JA0jS4nwiG7i9iUdHxZ
408v5tNCvmqIZ3rghzGF0l2PA7GmHjuVuyqtdk3LvrLS59bVeuIjaaAhZBB1tB6qtMw7RnsYRr5N
fPpNgK7RjsXw6Afttmua2g7SZKmQtcImJnoSCciV5GZVxMbv79/NF9O5eB5dH36skcDUmdAWbdDP
uRDPrAxEFCwXbJYO/LgfppT3ufizwXp+Vh8uozH/RVnUUbUshrWsU1+i2KNOwbKXodFIhWvgkING
Aslycr6/M/ncOPnsmhcNFT8PmnwkEXczWDNiP3NL1FxvW5SS7WbQ/yRR7rv1NAp3OM3AOcarWNcW
nEpoENQtMunoDIjotZYtmfgIAhevZt2/WsXAXGbCG9AMM/vpt371Gi76JzphlzppYeWmHfqnEs+/
LUfU/yq1m2HwAL+OqnSpB9Yd4l94N/PoACJ8IH9EAn+klQ7LizfRG8V44vpBcGilwYUr4A6q5iSh
vh3G6K2K5OsB+qbNnkN0SyBiTSb+QMb8lFxqqDTf/v6CZyhwA5qqajNHZDglGBWbnGq/ot+Ks/yg
Da1byYBF1ARdSI0flnoLpf9OE46l1eynFAu9ol8JnEtmubseCnGbNcYbE+3Kx4NsK0El/vB9Kueh
/a/jQr+sbec5aInMt6oNWhkVRa5s7ua2HOw5iXrKozO5EBM7lHDsJsSIYIACKbku9FI8alKgn/vF
6ET6s+E3ANWU0cjWcAoCTc7wcCOhX6WyfycM8b3iS3cTsBUL8ToMtXTZNdGL2EghOxHOr9EoFq5k
ACDJwILomnoLOfGHm/y8i8n7uFgd/CppzUKVyo0ch5y4oq2u+5tMt373wJGKnINd/cjr2mqzslDr
dgt4a5Gn+U+pbvrnHx/Ck7+Ph9xs605mZG6SIhWddJ4QgREWZetSg2iZLYUFa8iV8kxyAO68Jgrx
tIQrO1EHGtSwlHqpU1wSzSlwU0gUFL9/jRldJNLV0NfCXHfUTOoCp6wr2EFjlbnl3F6VZUKvK0Bc
r8P+rLfot7cqTlioCOHg5miuPeKFKKp18s6Eabq0hGCFVfRllgVytE1kr+RWQGAS2E2J4FdnE2Bo
Q7QVixJ1mkq8Lmp5WPRh/az51FMrzT9pU6jaSiEc+ry9S1LjIVSSp55JnBo0ArxAWZUhjcoBCzMm
qacfZrdPO6684ItFzBCbwdR7uduIIxvaJqhuwSFWbtnjW+wUwMFjSH9MqSnfopbiXDnksqczKbqs
xMnCZCvitIn6YoXIKCN4QovQD+CutO2mHsaWbAA2wt//1vf8qM++uIsVsS/aoOqVrkcxEx7qfm/0
B3A/J6xE26ZG5ax2gGIGQ3ZHQ/Jq9gWmRHfBAilksWFoqHeNmWIXIdK9vD4m49McpHtDwGRR4ls2
q1VJw3CIdLsx1FU9K8sUNqru+xuftvI5oKmuKMkXz75prTJFlpzJqK8T3dgWCnLWnoxbX/IE+SrV
d8y9tiDssv7XKBN0oIOPDVPv++cgf/XOLhZbcFJpFA59vdFIHV62XZTeknRjuC31t7Vk4nf0zehc
NBhnOvemw8gUXWG2lp2kzS+RUFOFjWdaqVmeeo1YGa5SmRAIZApYCuyqVTON808/9rw0f/bSzv/8
w5ItTKYkBkHWbuIs0WSnsLCARXo87f089Nkrm8cgrQYwDnyAotIZjlrE9DKsYqfqUnDd5FHW2KEW
QpeP4g5NnCk4GLTqvdXnoJTyonXyGYMD32zs6c0P+xn9q9n9YtWfxgDhl2bhjcZn5M5qRy8ebOoK
DK606C3g00pIb6dWYqpOKjS4PgPHpnfIf7Kg2sVzdG1U/rHsppUGitkpNfbMZUosx9jp6tmMomEj
VC1HASfppamRLnSDCrEs00EujYyCT4ITq5Gip84KTrApAkcOZHWVC0myUs4S9grlnpOG/A+VlLG0
i1RvSnxqNgL0a81n03feNfoNhJSQIlM/pWTxhqdokJZQ4bI9X9EaddjBFHIv9s9ZVMbZXIoCN3cU
TDhrf0oAhvbnXb2Yj8um1x/apGVTbRTItkxek4xQ04MAoyx+GNpfjZaLDQypM4Q8iCmpIULL8yo5
TDSktrHuZf4IgikJnCCoIIAW3W+8AljrBGp10tiUnoUozyuURkP+TWuh0TbJrFz1sbJT5hCgJ6yK
Ixq2nZrntJ0U6ac96efHXP29K/xhgBdDmatGXKabhAjisG+f25F3oIlDAPEwPBmW/iDLxkMmh8cx
bdplWmCej3Qhh5GKGrOSo1OTSS9THF1//xC/OCehJvz7J6cw5YZY7alkVFJ0lKYY5ljUy+2NDxQs
FMj502S0o3I54VCWVMmNYmg/aSVsarUIjSUTjAb4nJoRaU5ztKw7P/jhu/qi7qObFxsKYEtG27TE
wqCwHvjgq7OdsDlL3XVaS508rhMMy4agH9uAY/NstaKt6xrSmEzqnTEd1WPYFRRTh06mniAWTNxx
a//w5L6YWc2L7YY055FZdlK/yVEEyrO0RBDpioK5N8xirfOpm9280GDewUG7+uGaX40f7e9vK5Ox
RsrpNGx8uPttgmw0I2g6ipAV+8ihVRFEp+VWGuX/EepQ7N81aFTkaKqooCDhmpX5ZIbtfyagQAf3
95/DS9eGSpLGjdH3MHRS/axspbOajCcfPQeKJOooWpL/zgQULswSSljcqJz6nVidoRe0AKUmKXgr
zpGKQh2/6Kbwg3hFPv+GT9YS818XPqjEwthtupAaNDWc4Bl9T/hHmiRrQ4ZcswKGAXaezWgUISKj
Ggad+FnU6GNGVAN6SRFXvUk8ERWDaMPucrhqA530UCm91noFJWj8ZBgc6HJx8vKqPX7/jr9asc2L
RdBPBY3Kn4ngturvtNYyvSYe7bEVTAwr2RMOl2eCgFoHeO5GVdsXg/nZDkr6TFoXHjJd2Dfnjpza
GcoCcXMLPZThH1bR7yBnV/v9r3zPa/ns8V6seXopzKEwaN0GaWxmW2K8B8OUoCvJfylVx+mpCI46
B1867NXOVIudBOkfsBX8NzXj5zHD3s4mC1blPxg1m7NucIVSbpfvv+/fKvX/fyhgv+wG/Bes9MsK
8+DXlf7bl2h4yT8W+N//D/8o8CNYFUVDRDdPdoPKfP3/CvzaX5bMIZokAcVQRJWL/FP/qv+lmIql
iLKoy5ZpnrsC/yjwy+JfmGYsJLVY/U0FUeK/VeA/D5rPBtPFSt4HkimIowgyaycdx515IrbrlCBP
2LZ3wg/bhfOi8ck1jItqgRrUIs5A7NP6VXcI7+1hIfxwLvqi0qQbF2uoAY9HEAgT24E7vvZ3/UOx
I1fiNfij/jCZSe+1sc9+/fmuPmwchgFHHjwzcVeHfXJq8c55RhDXoOBpkLUGPDJqL/W4SQfcWXLT
rFEO+quhEUdEPh35LHGlLjOgOhgtY1hKKfahSmsMF0ZA5MqNYrpWlmlEPNS6o4WknjLzpYs2htI2
qHLjznJcegTe1my3Y3FpiRxuITMYnl6CIejqpnK7EF6BVOvmgymh2ZRbM3gjKKL4g38YZmepsSGt
Ohr30ZleLyIEsSYqkmQi0a8Ejs/524BFE+Yi7cnrtslXrdWXnqbAPInTLlzlJokuSS9Ua12kLRtA
TzsR//HWmho93Tjs4hs5AihqdpZ5EyAnXPbde1bv0P4Siw6RbawiLos5yYuWXDxWsalwGqzLpVy0
uUdkQHJgCyy4hZEVyyaRX5JxEJbwuyIXF7+070Md2mJ9FtEQw74FwVzuElIibFpUhF2AhuAS7Wi3
WWa+AdymIa5Sisj6sw89FIJ1Ihr5MlK0aiuHPkxvH4mVpfiBg5JZsgulLr0U+tM6VqqnTIr6fXwu
EuRSVi0/zAmn/ztiPvbSzkPys3F0sWnp1MLouomhqu6jlY6B2FaWMu7/H5aFrxYv42KDYkxGUAF8
lnBnOoSG6fsY3drpXIURuo3Vu/F1mG9hztCBt6seaSIkqJDVFUJYf/39LUrnhfKze7zYleCS7X1K
CYASpB0K4cjY1vMqrCjkNKbLRkTXrwbYJdY64KD2/TW/eqwXmw3Lz7WwEFLSEpQBgXLIYaudEnB7
3bn+xAFs6eP99QTca973V/yq+mmc7/7DjHB2sGqWYM07E5GBFTS3AwqBubHcsIr3qoqeK7MOeaHA
3I0BxBjGk6ZK4DJrjFg10JI5W0YI4AbpIZRg+qCZSQXqdrNRPA1CuWVG+eHZnCfYz17HxU7BgDEJ
l6CZdyms56y/GmjMIarJ2Lc2W+1X91NY6BfFd924WEV0M1BAZQXzjoShur7tB5SVtoy29BGcc4N5
i45OYqLU2BobLDoRkDP2IXeGcGq7VZ3dlMnp+3fzxWjQL5aapm0KYSa0ZKcuCzIhqAIqO718taSC
Xub6+2t8GntF9fs91fTD+5ck3ZKkNJl2iNrdZHvsF8KOrBdXOyT7fq0tkBA6+LNdWMoe/E9btSGW
O4fKxbd4VS1u0OWsJ++mdszDJvVAFGx/WmnfU+A+eeP6xWJlYuft4oafJplLEWm6hc5+n+HxHUBw
/qE6SC5KPmxiG40MO/DX75/Iuxzgs8tezG30lPJ+1gjTgaPXkQZBcMRoeQVlPK05FHdIgOYtapUf
9ulfTTP6xVTXdELWNl3JB7gMVkDdbCSPjsVsqmyCxU/P8qsJVb+YzPoAojz4jHmnL/1ld5+v613j
cJBd+TfWXb6C67coHd8L974nrGPnh0f5xTnzvdL1YXCd7VGiqLfzTjQ5V2svUXyMFQ921sCeIDxA
pXAM7TakIhXVxEVAx0OV2duq/MPofi8pf/YuL2Y33YiK3O/xz+XEpLRdem+K+kFR1AVaCgRJHCBR
fVjbunhuAgvhF7TGRF0A4odGoutuHKRexHvRQNnE7UtaKybaTcPLEpTTT5T6XdOa0JzOu3J65hiC
wAmGnmUsyFM5U1O8qiEKaC3EcFKvTUzRBkbzdMth0elwQJX3AJI6RGi5chVpDzGE6WAGXlDTPbiS
+YUwtr0kgjQjB9fSdFTQ2Ak65uzoDY4ASCnCPR47ZKyJvJXS4hQXwWZq420o+AvgMZ5SLdsZGCZK
FiU8BWq7HpvBBT+2kKJ10OzbXF+NnOXG4ZrtDjmkg95hyBHXWhHxomDiaji8R+mhtbrnkeMr3UeK
kK12gHP5FkrdHpSC+/1Y+Wra1S4+Owg1KdhFpl1zGW012Rb36VZaoaMFRnuSVoQFvZhv4m68oyK4
H25Az66+v/JX84x28QVGHSfzLOTKgXCSz+EHSN0AEq/91NPvSRChjO/NZBrypKZqLyrPo3z1/aW/
EADRKPv76isZnMvbrJ53Y9rtZxSkM84lK2VR68JhicP+NMfa2ho47fb3eTm41tndSjKcZi7V7jZo
qsfGup7HbV43zyE+iJhQh9G4BclGrJm/EKVqAZoH3fFkN92yEr2Unn1ZMyDpVYxqvyypbHY1mdFD
f2YHLECi7JlzqePR5BfgBaaRZySHGW6dvwnq2vaTp3rcifrR77xSAbyY2lmxmgBO6WG362Q2rLJN
JPYPy/5Xb+e9TfdhDhFNYH09qU+7rqHFJfVopdEVJ+5Aqa7J9lL21CYrnhSmX5A4pW1oA98NwsPs
h5DS8zD4bA652A9gSI7ooPGNA4FzstHNB5IGhR9uT/5iitQuFnmA41bZWBXYtroSn8c4nFd1QRIg
Ch7fjiG9Loze14iPpGtbx6O8MUJFwmKZWNztoNCvnsF6pAxaky7wAqWasWogbMF+o4NUBgPWm1LI
8PEVyWK2wNEBNG6uZcUET4RAqH0jZiscfridr+7mvJX58LLmTNDNNuBZsWGZ+pXJohnO8BvGt+8/
mK/qzNrFnmA00y5Xaz6YaTMcrEWBTUPABVkzP0jeH+HXu3flp+Xr/BV+8ubPYsWPd0OUpaQChZ12
YUAfy382QWSI6IzzJcjfdrjOLQLLAbRYtlpvi/hYK//hY5T/fmE6bVKZkmexq85sXzsl460QjjVO
lu8f4+eOXVU/O5s/3pkFJSkNcnPagQh6Fj3z6a1ZD+5asvX7RbYxtvEitenDeuYqt0/Yk7D/vAGL
Xxpu95q8smr/+v6HyOdh/tkjvvi49L5sLWgiuFWkvTq8EaRJYEtlG9Fzdt9c9dFCXwIeltGK2CDe
N1m/iG7jPdCImjoEHUYE+X+ypz5YNRCDNt0PFemvqr7qxVeJ0CMQejWeQOoQghw/J+Z9i1lnht/w
B92RMwSjY1Vv8PeHJUqBuXMx+5MDCgeDQ/wauJXWbGYcOcYe5n2m/bRZPD+WTx7Xe5v6w/dFEoQS
dzHvbV4wHwgvHTbOzJUfQJr+sGX68tYvvjCZuK8563UG/a7x2t1w3eyrJRuPfBu7+cra64/VKV7l
HpgDW15m95qr2MFC+uHMI58v89kdXmwDKCCSqEkveDfhRoZbCZOlIOlIUxGdcARezrnAmuQqIQR4
0w3Lt3QV+/fz6I5w0MhmsJvqSo2eyLd3a7rqr7A2uZfuh72C8sWUoF7sFTR9JvTO1MiM8kWsBvv2
2GrtYZ62dePQvABpQpiJQjs87BdtvwmWeu2RoBCWS1j7So20YQFVb8zv82KlKZuGvBR6TykhM2m/
p384wB6P2lOTH4gItlWQTd9/aF998erFTgO3siUo5x9eL0bX9GKHqcvFhuQaNqAYt3exVTi4H10C
oZxgjTVrrbvLZA3y3Ck3nA1sLBrL73/Mly/5YmLt6ZROKRaw3RihW9XHpWE+ZfNaMK4icTUNotMp
h7qw7HyIvZKA3KneVU1kxy0B0SHWDXLogvh5xogdTngNMauDFbU1nRNFT3PqaoBkSPrAT7nZX3UQ
z+SGj9NlIhiFMdTnz469h8OWX+KYDAfgtTrELgopkXQFYDZwdO6C2K4sl17W94/qq6Lw+7n9wxff
Cj5cok6gKHz070q3e5FW0xMA7fwQe99fQvlig6NezMF+bQyylXAJumzBIbpXFngjXazB4AdKt17P
i+wlPUlb3cYqv9dPxTK6ozF+b23ARh0Ch73YIthzZFoXN/9Aj/xNvP+xwHhuSnw2DygXMzBCJOTW
Oj+qGFd6tUQLCUBAshbUjHFYtXbBNtebhD8Y0hYaXmRsd4ELuACDLkKcfUx8Yg+r7DQkro4PyLoy
RxvhZlkuFEw/WNCQ2YcrhNBmZs9P3z/Jr7pZysX2R8ko4PUaP7pztEV6rJbSggOc190F3gOr6HJc
AnaALdBs09/fX/Krg/378/swPoxaGIO655IA11J73BVbJEcLOAlus49Um3M22V2OgZd5OkleCmj3
9fsrn1/EJxP1uwT/w4V7oUwJsObC+gYmxVZ3Ry9ezXvjh133VwP/fbR++PNlUSzEAufADvWaULu6
Y12X90rmSl68j9zv70H6Yjp/n+Y/XKTNLdJ1Uy5i3WDlRL/XHcAkn31S+iPhgOvglBx/Wju+Kiy9
qzo/XCyqfLImzndkYYu8HW+MVf8g/NYpa+3xhJs/NXm+2IO/rwAfLhMKCZnNM5cJ7ouX4Rpi8x8w
VCv9RnwrboVls5jvu5ufxt9XC+KZd/Nxagy7aAZPydXkJTko+X7GU/iWdts29Gas7RLZwSf0hWv8
pxb+auCoq/6atOjszA6Q76U10CN41FQ1xJPPiQ6zNd/mwRxOgNKKH1UW5y/ws9F6McdlnS8KiupL
u2Ezofoq5MU5ryUIHofOAzXOqv3W9adIy9fFOXwAn41y6tZlhgho8SMo4ovR9r4J/vBmiJsYm0jm
WYX9UrRcdbySWb1uNAWDo0Zd+RjtxmprkBoRMav+H86+o0dSpYvyFyHhzRYP6U1lmQ0qCwTem18/
h5xZVPMVyeippV70e8qAIOLGjXuPWdmn9wLKH68+tV1/f6EcwD2ZlD67peH7EKEsAKieXuC7gGQI
qd4QJ+wOaKe6gbKDLkL/ZEdlx06EYoPq3djuAsIDuitQxUxvTQ46fw8QIlBfhSEVoOBRegVd6ASO
ba+wffGBPSUqJxyhDg7EYl/Z/cQfUCHqQJPvBk5pEE9uAAbi9KQ5+jV6Zwf/DMKlzGnlKr9k4WPf
045f8ywzIAgnPea5hThO4oIMbmQWXCTMVJetURd1eAGcB6fe8HqxBaFhB9LyRjgO1lts5E+PQ8sS
Vvt+4f/1EAC49i2AcuxWALQVOkYvA+VAAmiwmh/YMHCMgbqbATXX4gLzdOX1HaUV+VA+IcMhGqB1
7Q28yj0o8pDBgDZbv4UJWCVrfnR9/HxLdZU7r+jX88FFU5BCbgoTIMYnMMPQu/JWqdSutyH9yDpg
UNQbFCNE0D5XMo37kvtrKU4b49eYoK0FAPtgzB6GKuYAN4/EaCuTSLow3TkhIV9QqngZ5acIIGpV
6J9RDs+17hs0B9bunIxDHngCe5iCfc0+XSsTLyXH9+bYr+ea+mlSROO5BHQzIJti3RgTwctodSBe
cB4EUF4Y1W8GLY9Kzw0gaKzCqPWn3sgtRqucQL08/ir3TOGvGZplmnAjKOhmCt4wBmtsgA1FbXRB
wwfjFoZrMC1E31dVNO9WPUd73iaQOFbhmQjsJn3wDQ5CiKNJXpiNXxv9ZTDES3JKfry9SB1z8sxV
jLGWoC3o7Ij3Ou6vOfPjHio702kWeB85LL+rHQpWoVbpLJRcOJcL9NitqUsARLMKzZZgR0G+UX88
TUvn9j0b+jU4zeVe20+JFlCaRrKHWoLmCCcDBjfGZZVhN835H9/inuX9GmSMozLip9VaYjFAg8CA
SbydG5EF5zDD05VduQ+P/Atw2rvAEi1ZC82V11vIyO9z/mvkhGsZ2YPhImrhHFS/fFuC5EmkcS7W
wyGC9lMAVbDHYy01gO93nl9j8QA5wFIUY4V7qGK4EP265lvZhXA4/iRXeIdbvIr88Rg5/jXXqI2i
r3GrFlLIe5Hv19BsR0NPWZle88ToVxhAHkAlW1+hC8WSe+T7/fN+CT/pDj/PQfmINr4lqzUUi3LW
pm7pWnhfnb8G6Fi6iatpgUDNC2oiMJy3RF2+htBloXWomuN2TZlfwVr0XEjs7oSZX8P5EHSWSx7D
AYNuie71PGopuoVnHn+NOmMeQO49+BqUF/QEinE3X/cgu/N4mSxcx+7dy19jE4WVR6XE2BGEeBIN
V0FjLWFdIO2CMP7vqVAPFWSNp+9UmyUaHdZoyqg3Ao1ulE5iJOdYhwGAWRlAFNmcCT146Nak+hFa
R++snpkeQp+w6zfoS6NWpNMrG+N+0/xr+89SRp4Lx5r83yyCNlKzhxIS/K9dRkW3zwltkB0N3oL0
EsR6b2D3qv1PtvUOjZlse6O2bJT9HFaXLNaE2orR2YHjm2uhaSn4znnOeRGSbJgOb+YAbVBDtHgN
pukao/cqC0ELX+sc6VQc8x1ZYcktFd5Bwf/n6I6onkq8acTcH1VaOhDKHdUj51lBBTiS7lfvDNJL
UKW0yABOU1/dZAvJHD2tyF8rD4DbOGR6mdmOn9TLeEVjC1Wg8gvZwnsLOAKMm3T4XQ8Od+kc/qN4
frzeF2d4VodkFDqvy+l9Sz05Dz+jniP0B9OqYzRg1LDDCAqgcNRbm+CFmE9P//7rPUlSo+InAWs0
4q727XGXpjhNXrqxehKgI6TnaDeodanzga5cV15yaUz+3zHZNq4IvJRR+TkpB+SpCRiaXy08btSG
RZFN5d5KpPqRdB7EHbR1Ho+6NOis+NdR0CPuKwHYsf6NEW4K7DLhfaA+/vGlS/ZcAxVQcDgNt5hG
gVHhwMju/HMOrSz+Qr+U2CC3x8MsLcpZyOr7Dj4GsYj8Y4glXOQg6FME9Ete02Cgy74FuWNckXqy
MtxSl3AuUgpjcqR4BOMVNwkaU/tm792KHTlEOHf05gqpqu3ohk6pQkDOZm1wJ020rPT6KcDN5vEr
L0QAYc6T5UIyjlSDxdL9wL13h2oT90KOIFxDvqpU8x/Ozc/lPjiJ5/844CzkKL0Qi6GCAf298qlA
8KcDk14VOUhRq8I3+8xeII4ZEG0ytofuzEoRbyEhEub80yCFnCPsZ5jtob1k53qa4+opPoCV7Iw/
iutfUqvFwtpkRgRCMqqkxSF/yuzHL/335gAk+t8dWcPzvPFiHqBDKHx17TkobjC2WdkcC8VCYc68
LDqlqPsMy0i0WLd2QiPTgG6a7hgo+gfv7++0PRqjMR1X+coxeq8i/+8xOkG7/4lrcSr6Q9vjjTCX
24BseYAoPTVBndnfsMfkrYDdtIMD60A/A8Lv1rKW5rfQEc5dZ0MnFoibEc1sGCJo4a7/4W5xpeau
/JELOpQLa3yH4LSmHbo0+bPIlEHKpB8kPCoAKEZ0DVfOkr/TXAhp/DsDFEyzlKbCz4rCi5ebsfTW
12f/lQZZNNKYwXq8chZaqYIyi0m+lMIk/B75PsMzu2ccCO1DHNaBurBnpFeOVcWrsJMPvOo/iTqU
BKYyerAvpjpEvctMCI+5ZK1tMZ3Of331WfI0KlTAFxVW2qQ+Oa0v6NVpsSlYnirq35CCPwRGaBYr
u2YBPATv+tkUD2El9zmGk1R4YuJ6NkIhEZr1pqgfc5XTWgPlR110Wx1TsfNX1vZC8VOYs97ioeIp
acCXbdypgsZCb8+G3k20DyBct1HO7aaxmA37yl4h5HukdP5Uflab4C0/ITfEnVgEscukX2o32ZWH
3vA2/BpxeWH+55w3HsTJOg1rHIP1SwwHmxqwHxZwO0JP9qzBSkARl4aZhasGzio+oRlmG4uAyAVw
IB9lEIeo0IikT0+E2gCRd3TvCECu1/DFIcBry/CxHrPXsr3A/MCAYSis31D/bWw6xGIFgLiOPiSo
2weQZZUhG8jU+7DWa/KUoxwSytWJApiJi2SYRHzwtJlA7iNFXdPr00YvBsEEmcwmsqnwr/DR6FLZ
8Wj2PUYTFlp80GIk/k2RVBEgXkAP++GtJNeScT1IzKRgqQYQuRwbKMUprBsxnkXi56g4RFBr42hc
NcRSp/gW3SYh1B5v2wW5A1Td/l26uRjQTNNVSOU/eR52Vjr1AW+O8lK7k+rEJ+1pIzimzyujLX2w
WTROmhgGA9SItJb66CElSPUGYC5QUCzVuDL69Cj2drWD9R6FPmPhNBSkZfGfgLMgrPn4Gaa18Udo
mDPqaDj2CZmHR2hKiFdFOBNMiZXsukhXBlhowwlz6lvfZUlcDZjS0mz1wYhsGCxA6bf9oAze+STn
qWAXW+yGugI29filFsqpgjyLvnzSBWXqN8hqLYjO7fsNsyEX34WIuDuJs4IrMmxS6/Fgi+FuFl3j
IO5G2HggFWOHqzB4Duf312EMzQ6i7QqZKutkD8UGi5FzqApyRu9BRZf7GqD/wdVQdeggG4OWS12+
8QCHhnCzzkBfefx0C61bgZs9ncjWQgyCMlqSsjMqjsD+sFCKTg0+MmBnQ2cj8A6Q+oX6V1SAvsG7
7GjTkQM5+axTy9ilcLNPIPS0DdGHE6LJS9jNukDjRlBR4RHM6gUAUU0xGAG1BdaD1JAve08w7ejs
FPnL49dYENgCWfLfjZmkPDRsBg4lD+RIO+5VsrlLeyAoUetc8iZmWwm1a6g9bfHU8FZoLkAWMxCP
1sYnD6h5ABI7NVnZt9P2/GPPzKlhBVxpo8bD6pKH91K+wndkJfws5CbSFCd+3TpDOctIDxuxbTFo
HuOWKKwz6Q0ud5XyJIQwqyyNx9M5Je1/vcHspEgIqql1jzeoQlB1AhpyetA/ljb1EFtxsKv6n8fj
LMVTaRZPx5oSiQc3lKmle8jeoaH05J8kI36XX8Zb+xatfBF2yt7+eqFZJAWQvCoSATPHW9W+3EI+
W4t1WR81yGQZcLlQcTNqVXjHbfKn2EZ783kt7ViKNdIsT20BjAAZHEOXRw66DsBKoz7lv0nn1O5d
9pN7lyERzK/D+Je+3SyBhcRHT4TpVeGydcBN14DJsh2YMapNg5lbof4qaTDrNdba8kvjzWKp0oRD
5w0Yj0M7RlGvsNrcrlHLFnAFwpzew8tUI8Q0fhwSG/qw98EegTa7AZH6laxw2jp/LIw5bSfIWgZ0
LSzAOH7jui/ofTsdrQftSvlkKfjPGTshD+dtfzppWjNze7s8JLBUIDox0WbftJvayPTuINvgaLmQ
d+02pFg54+4B/K83mwULoa26mnCIiPgqL7HZ0qrAqqNnRYLKCPaY2xDGnzAnNgX1XNSroPQCCapX
v1P9xhg2HAK0XtRAFQ2xDr80SQ8P3HFl2y9kFeIsvkgwOM29DrNeALNuwqvV8b6gj0edwV7bwGpb
b3etBc38euUrLxT/hTlvpyjzUi4YGvfa27iN3uDwDt83U9qNlndB21Zx0PQS97UVvibmyjtOB+hf
8z8LOQPuGxEzDVkY3imyp68N8TEXvI3/GNTmhJ0iYvsIyj1Yuw4Kj1AqcBKXe0ZHWI+2IAjbuQ2P
XQ2eFu8pagS0BXdn5z++3CzISKHUwWkcaaHAGUp2hQs2jGAFNd/0xA02wcrFdJqqv6ZwFlroaIAj
aoHiTtTD7jvntLizH7/AUqFDnKU9ZKTYmoRIeyaPwFdY9kVnjtHKg8e9wo0T0vAwNGtawxs1oUYh
9+LzZ4U54aYiPbXdFdaHmzTeNwewLBtOIyemhlec4f9U30GInE4PPROtcJegZGMLPWABl8fPvRQQ
5wwE3vf8YZiibWGg0qX6FjFZB3hfSz7/xxGmOP8ryUgIl8OXKp2KWp9eovMcrMu6Aja/kP2HIloD
hNptlZq8tDHnFAEoO8WRnHX4DuCxGu2LdMBV7lw78Eh3xlNw8y71HmDS/D1b2ZcLx9WcuQSNt2gQ
aTLVOqASCQFKQwAS73u1DjqtzT/W7JyfxFPtyAw4VSA5gCX1HKDjle9oaLiz6tfKF1o4s+Y8JOKF
fMpTiOwto+fY6nDogzBXDLVe3JtzVAqVLXuRC5QQ4K8YmjwMhyPgf+xyZVsujT/LaKBky9MF46O1
iYvBT3yB3lqstWutlYWzQZiFFsanhyAvKHo7HvqD9946XabFR/GpO/tuB8MOWNCo4PCSURM/Hk/o
QlotzMKMJ/o9LUcYEU4tCipDSAXdzKlDLTuucRQWipXCPNxAHCGgckwZru0f8Sbg1cePvjBZc+oD
7MXLxCvxu143qnVbqS21DwpVidYOzqUBZtEgpxU4M/YyNCigRrpPr/LJR/Vmq5yg8rVlXMpKjeRA
Xb01PORCyOdnWUsFL9BwiBR6GwvZ5MdRcIXeiUYt7sMA0gn6CJwaA87nHhrWwjVtTo/ncWFJ89Pr
/wp6DDvCY3maR6APnrBhdsXq/X+hySXMWQiULLBwi8YU+vvhRo7ZjUN7koNt6nt0WLvGL8XROWMg
LhWGAFoPgI/DG+C3b6QXKGW5bA4FXJSPeYhXbooDzk/ZV1EwezxrC7GUnwUCiJGMDU1j1moHfZfs
ibHg+PEhrf380keZRYLBa0lPd8hvJAUlNlrQwNfhPxpp5emXLp9ztH5FtVUvRsPUUB1KWBtr8IKH
yB1AM+o4nj2ziM2G0ZtV5ayltT0LApkwFkUEJZatRO2YD2HXgYBPVN8JTh7cAE1UQbcAMK90ABci
zhySP9QptGMrnEPT9Q9AYvvxJ1/4JnPQvEz3VclQHqKzCGec4QYTblW4CYKmKCtY8jsY+Y8TdA6S
z5K2VLpIwvHi5oDyCeC4hW59TY/SBhh9Vzilen6oAGuBJaBGg+0imqEOqwvcDMebvIH7IqxG1qA0
C81cYY6cR5dJ7hQydQ0AaUlN2mUt+E853jXfNFu0ZDQUtszaDfai3dmNTenI/3Qe+DLh9fGML0Tg
ObQ+9AQZKsu4QZbDUQTZJkSncTAo7InHv7+wieeo+rwjVQgfYZRgVG5L7SGSolJH7/z4xxcEE2C2
+m9gbbK2xgGCXx/jt3ALFbres6S3trh5MKBDlR/wlCZQ19pqS8WWOZwe6tZUqVA9rkTg+YyGfCIk
V0vGGSeBTT1EehnJOg0OlRbfgrVO7VIgmcPqqVqko2rqmhbdxztXmh0MG0WzcOA9xUIgwW7KZ+8N
1/vHc7pA+oMU479zWlOSx2USXpJsR8CwekXNzpIJGSK93HRmr+ZXNEVR2RKP/Y//2r+HhwqqNLfq
+Hj8pYr9HKPe+71EfMhCbXuTvjW3Zu+73B6tSl0wsi1xUXH9FIG1Tc+0Hv/HrHCOEhchcShKUx1l
wvoKm8yVzOgEmxy0KGuNeqU39am2vJXy5xKq4B4MfqUDrFQoct4ieDLmrTWRy+/qa2GRc7gTPvqt
52TbwM4c4OjR+7F8jez/P6C602nwR/ibQ72VquNGOD9M2b1sMy1q586YOrAWGmGUOBgJ5JOK4b9l
8vcV9us9GS9lFSZGthVwWg/boosXv/bKjX1+vFIWDov79P76+bxoPAnqrFN2qqNNNihQ9TiDczes
NU6XovO93vtrBGhMQSGtFPChdP5pdNgnOEgmlnfknqfsFBUkIEgHoDsBvsa+cMn0say3FFeHNQX0
hUN9jqymBLFoSZ3xW5Ynrcqm/i6r2pWjcKlKMUdOJ55AeEHA68kZjIZzJ73SrIk7Ee9wil4rZis/
ecVRLG5dqo+AAOdGcZbhBFY8Z8VNHqFVkrzIxOklt/HgV9vBaKZV09FtUe/AbUrYtpPIsNNbnaL6
lM2ihyglm7w0J1nsol1ZZQsnzD2O/PpIGWThcf9BnjVCs/WJq88wuK1Ck4M+ClmJiUtJ9hyEDWnK
jmPCkNnSNzhj2rD6BMWtatV4N3lUPl7OS0n2/d9/v0glNlLV1EiyG+nUQEqeCZ5YtOsFO1G0fvjh
FZhedwFM5JhX+FCcGwHiU9SxghehKGRwIFg7Vu/lkT+CxB329etJmlQWgnoq/dHRRhjAqKTNNrsW
zbkYDqLHwsir16Rn/sCCFBUSSK1Z5TCa2V7MLQ4AhgAyWFCeT+NJqAZixAP4E7RNDgn/nZPYhFQf
IfhNMIFg/CkbSUbDJGg7Us+NohLeCiFL3NS6gteKNZ83RPabBqmBCeGFHe+IhLpZB5Nb3k3DXVn0
euNDNR/oAbAe5HpL82+Pv8fCvf2eBPyahLgaFSHP0TmGl+NFdL+hyuu2FrEe//rCxp7jxQd+gNiW
VyIOC590/er5K5t6IZ+7JxG/nhpKgn6R+Ph0Y3JAIT4LbCUbVH9Vomrh/JiDv6FQywopj+tmRxzB
05On1uVcxkDG3iOxezw3SxnPfRv+eommjwkltSgStiY0T1SYjDqMnTjE9ExU65RjvLLlFm4x9zLo
r3HEjG+Yko8wWRzw8vGrVELWt3Eev8VSV3AOzFYyv6KxirCAcP07MDB8gEod0qjELh2gkjYonxtY
8aWd3oBbdutbaUXXVdTVQlicg7RZuawDyGmj9KnGiYYsjr/BSGwbgsc/NSYULYQxYWAAVqy8SiuX
iSVc6BygnUUkQOzAqo6d1vSsymq35BpuEhjUC5ZsQopH/hy20n9cJ3NHpmGgUVVJsUU7tz/IbgRR
f5U/UudYZTT6WTkOK/eMhc06x2MHZdaSRMai52PIEAMyRYTr40WyFPTnNks91Mg52UfQZ5pmF3EV
KqkB8C/eQeKgJib0BldJWuY99bRoFCNayB6nCxQok7AVFbN6m/McPD5/Vp5mujf9Efjp2X3Kg+aq
MBLcp2q9M6pzs0t23zUmk9Vlu90FK+n20tJk/71hREGRZxWLz1Yy0ZZmWw2+zEZbjJukj/SST5y0
6lc24dINkZ5VXzueZqf2/ESf4l3w91zgftQtrIXBFhFWBlmCh9BTsPwVR9iMZRRpQtilDmtU1jSI
b0Q79pXXgTi0QIMtN2BRWv4ltsiTdKScQFEHXCmUlSdYaNzA6v7fJwACCECH6TWB2QBFptBCAA7A
WdfWYvL0Q/+7Mvi53dAgk5YuGVSXIvi/QByctqtIr0wGDMgaeugrp+ICmY+fA67LEYq5Uo+ZpOxK
9e6fDDwSF8waaI8MenRYw00tvc+sJDtSY6xwkNjf1pUB3Ab8BlCbCI/laQ2m8/fthJ/jqwXPS/xI
wgCiW6nIjk89TNQfb9Oln57C1K/lVrdRI5AMP81JTxx/az2Ti6ACcsiDlXr13xuUV2ZhoOCkRqJ6
DDAwVnP2oKmiAJFVgJqtid7K2btwz+fnUOh+TAmF+xUmPzEgrNdk7zDZlVEjdblUjYY9gwtGBbkh
X/VT0I6LH1bRoYYcKpCFMh9P5EKtA46i/84ki4rS2DF4hgidWF6rk4MUbwF7hIs7aBwdfZP1DF7j
YQczYqupX+TBFiEskuxks0W7HXeffAebHVr/evxAC+GKV2aRZPBCP8k7PNB4aXVqk+1ZIzxZjCUI
KvgUKwWIpamfQ6TLQKRCusOVqR6ehcwphw2dQWIaeoKj+FbIA5T+7TCAnzmYTehfBqybyfZAbaT+
Sr+nnRpGa1jJBRoCP4dNU6kk+ayCGgGMNmEsWZrhawg7a0US7VYwQ67bEW4XcqcB5s9IKsgN6n4J
49A1rhK7hIa0wAZOPitrcmFjzZHSTZ4FilfgYagh1ZoadCcWMucSCNWQ4gxWQDt/Z+j83OQDt9Wk
lQKEuFyyxxHtLuFcBKj1rBwFf+e0/BxD3IwR5L5zvEPagI3EFHBnBotdWOugTSHgj3Ng7s+RFi1V
K9NBAw6mlW9Htd1we1hdm70BmAvKH483wkJ4ngODKQXI0UTGMK3ZvENZWp3oCfR2raG1kJvzc1gw
sKMtbOXw+ywEuY7+ZdDiQ+SKuvSSvLfP7IsEBQbIO/k7RosVDZoXke5DmWOtObS0BmZxJ2TyOG3a
6fUAC4l6B7LsSgDzN7LSnlkI4PIsjMSEo7ognF4P5OBij3RAg0tGvbJNFpJWfg6HrUafEmsKab4M
93dW7W6pKV8g/W7Indroo1tr0nVACVM4xStH3gIHk5+jXpsxGLNsui+zcMFBYLDh/0epMXRjYG+J
Hg1rl0QXfRRMoyM1BcthZeQFjB1ol7MzIq3pMGMxcv8Jvl1c6gzAXOgWG77FH2KT0sgNuiF4U2UX
XSNw85F6GWtpygKTh5dmeYoS+soQgVmOdpX/luFrjiaveQiQF9+G8+xrZA27ZgdwqQ7yTnqmTmOp
QgV7RzaimdmNBsRf8P14Ty5Uwfg5nNYPYL7CcohcnQbzW7PdjKfK5LTcqtw1JanF7zzLbUqGj+RA
AHYv2SsvaYvZ1NottuLN0wsNcslbzxQM3oQ8kAD008p2WYiZcxAtm44VTfqR28oh+0PVAO3JA6SG
8/Tz8cwtbPe5sP6Ain+QiZg45RCAjFlt16COSwmMNAskUQcdWMLjwpZu2XcUwbEznutPzkS9LN+2
x2IXPmGJGqEF9/QtW9pwKI1d4ZXdDitTt5SxzDG0UgGV4DsguIR4zzvUgmFbAfZBRalwldH6b1kN
/LWC/EJ9AX6R/+7FoRqLoBTQOWkBolUJbBOBuv+ijxIMV90Rda5PKGVXz53bueJqXXZaen8ceXOQ
bS9RtDdMSxLGtLcCNA6ko59w5tQ9pzboTWSu0mqn8PzXSLNQ0+YcMxY9EA/NmYJegypZPU7WdFcg
zK3cvZdeZhZPGnlomTGs0YuVk8aW2W7UqqgoV47tpXvoHAkrFzCqJQzWo/8O4TnKgGeaoPraE7OG
2lgKx+IsQMDtZQiapqC30sU/o/1Krt0PfwOUBzYFYQjqNbiEzHFw012nx7E66Olu1TNnKlD89X2m
pOjXxSviyf/DQ424BLilOUqHxFKMFEIEkSkRo9SLlW21EDHEWYmkYnoSw/URQCUUw0e6UgdxLzeM
SqVrMmgLGdZcS1siUukP7NQ690yIdpeUPgTQt4XjYUClWgmdILJym1xcFLNsZICZ0FhLCH9Sd+lD
3SvfG4nXJAjgN/4r9UL1L+GatulC4vM/AFZPEeCaCgBrClc1ME1zp06+GsXsJbOvYv0/hfO7gvuv
ZcAnjCzQXsFtPSZg3kWSJ1rcE8iSlF3QqHmirFqiLSyDOX61DVjPZ/Jm3AYa6YDHjQgcTl5iT4eh
rJLokP7WOSg7ZYWapQ4/6m37mpYBTIPVx2+6dBzP8aySLFexRNpx23pul22agVbhM5qnBg2iIER/
vRIUSatww95JPGf4RNhv/O8k3uYJvbJ87oCpP3bdHPPq1VKiQJcfcrXlFTxBlcmJ3o2vtGQE3Jb0
xuhBp1Ee902+h5HdUHhIGniNyV6S0PSKTGvj4qnrU42nwdwsUi0fpDOJbQ7KzErvG2VTGAlXaIln
o9IB8VY4JAuWCLFhJtmweW4k5L1DJyploRRKG2x4raSvoTFXZnjpE8/iWUhzIVzuMMPUxnPZn/QK
dIUraYMZ70ubOWXXNFIv5GlltIVdP5cxD5UuZdIW3h+N5ts0FJw6A31f0590fKBxGbyj1guJb6ha
qyubZUFQjZ8jbjPGkxkYUEEmGexv9lpVqCSl6YH1IfAUP1UiOBr+kReg8TNeUyJYgQh2ehoZcZhu
RWk8FMUVsiQwKsAWgCCxCGNzDmiFQE1ID3/hQzPoOZ+pLZPCEaFXpcDgm/1Qiytb4B46/lp+sxRL
lqJ6lLgOHkBeDbkJtFNG3hwFOyISKhFXGdSXqsK+RImmYQeLDb4iap9n5RfEwVU//hyj9yZjrMH/
luPnlEFBy+l4Si15uybPFDk0UAeHZrRy8SIrQlU/hJKFQLpNgl0uQtu7AnLKi/WCeRbRyKGF9MBn
Vp5TKkWfuOAbKidaHkBqLaDUJH3py3jXUlasGBWMMgb8HBRxFC7dSYqsSaUhgsLbZSst0oVGHT7S
vwciFUpwaBcghkyjFsDo1JmxUx0F21vhBACsUStNzYWoPschE3EQm0Lgh60MJDqsUUPVhw2Gn4Ga
PVyV9vXx5lggq/JzRfUQCyruBOhit3q3g2+KYkY/pQXwpmCzFs7eSkV/cGRkrbHIVnppGQOOVoKk
wla6y1V2G6F4aZ6pyfoIfseB1lQoZkJHo93XUAyRVxbkUhI8BzE3DMPDGwIbCgE5Sj8gxb7hD6NB
T1JE0Yuk1TWI8CCZaAzR1y4aC3wvfg5hFjyxpv2e0CgJ5wDKVyd+RHMBXD/xED7nsu7nh5G5dvln
U5n0qfC0QVZ7+YVnerWqs2cW3ERQvz4bb9Q5dK3o0Gy73TBoQawnKPoJOxKIKzf2pSvJHBJNWPCh
KQ4pIlO5hT+aCsGcQCgNMguMUfmvClj7QEqXr3SxVhJZWqGzKD7mdd5HNIaENNg5Nn1HtKvj2vV0
6ZY3R0KTIa2idML3t2AmWLh9s3shxww77Qd/RZkcIvjQVNwMG+GqnNKf9lzG2nhkID1uZZu1LtdS
1XiufD6InJLF1bTZT6JLXuE1ZMGi1WH0yG038SHZofJBQRYz+eLxKI/3pMDeV9gf8fd/cNQyD1hH
zcKEICFXnlZO9PCSU9FH2janjBNrCaiQgFGZCKiiERoFTPPCMedQ8F2Y7uplle6ywtdZRMH0NHiw
cTez8tRmFyLARy+NtAJtB1gnqhxcn/weNsOQHg2T4SvwGrf2h30pJLacoTtPcrj/EAj2spBpjiok
QCUum4qnJQVsKMNyM3o1qjCd4ce+0UHzMg4MzgNHlq7PFKMMaqmIkB/JTIVl9KLndfgHqDLrpMk2
bopdp1wKsCQ52gGmzahTOQDn7cB4Rt3LGsW+48jTa68zGzl7b0KHFlqNwesK8ishPCA58JygVa/5
SDK4wMTx66DkWir9+JViy32lRSNb6DhuotrM+2c6MakaNfVMLokW+5BFiNpQZYdjMFn/cky+95MA
un5DB5xT2OXmWEdG3fQukiW5dGCX5fKC+Ob58Qa+nc8tiXUlSp+EoIe5O/8aKLHWV8lH0HeHug8c
RrGaHEqgdUrbda2oYAqwFdnmYQkhJR67cGBJCgUlPkwbtcoEBC5ONNIRfg6QuGJfo8hKWJf4X1nV
6DwUgGiZVwMiI/qmqtSC48q3oHI0OV2fik58q2Rur5QKsUqpEROYd4vks03Y4qPJigSyLAUcIlKl
xwxCTQumTlSf6j7cFR3Kh6NHUlSSilkc1LaU8H+2rGgMfAuncAQvMOSNVIEqNFW+BGLpvwhZ+kyS
tzqu260QCRbTC3rWRrId88MbA7tqO+OE6iUIIE2v8OnPmBXW2FUQTjYIPNGDQ9c8leIhCCqNgpUG
zKGhRFG0NrwEkNFLaXAMSi3yFIPzrYjRiOcOaQKLiAQWi7LSoEPjlAEMW09RMYCj9eXxKjzdOfBw
gw3xnYTYde725aFCKhxEnsY1ue5B7qlXoZkXwAS91qHWiqUbIA6LekJZPbwF6nDLN1t60Br+BEHq
mLdxEYUAnEyd234bVIC0iJZQaihgSwacfDnNi270uIPHRtIBJVnSesmoHjVsYrrYeRANSdBHgRTa
UR6DswLDxgFMjizfd9Elx7qVXgYaFmMFXDwvgtxss/I7Kb577Dm+hKkI+573WCRce67qwJIj/hnt
OlCrJFxJqF4PeQK4Hx1Av7rRcEvXAuxxJr+m/HH0rlnHZo6U0geIjRziktmVbGkUcPlyhtp/bhjZ
9EXUE8dzxOwTMML67m2Msg1eY+jQm6Qg3FPdvGLUWqXeDLQPrQnF7ThPceqUvXADf4anLXeVva6y
E1jhUoFOcX28EQiKEti8eZLCsCmFkBWWBo8GVgmtJ6LmGa3x8TNXBHo/kCvUt7sB3zyANW0hmVmx
b8ex0GSJdiTOSNrE6CMYrZRm0o/PbQFmN6zeWoVCLqr2/r55jQcRk5oc2g4euhT0pIIWpfIQUhqw
hqF8NLJqg8JSEeLQxPUMbEsY6XTXniFmKY16JnBaJlX4SPT/Iek8lhvHliD6RYiAN1tYgl6k/AYh
tSR47/H173DeaiJ62ogg7q2qzKzMNpRat5I98bEkhetLfayEKsaY+yQY7gSqImKq7ZEa5T7+HpVU
yOVYkRA/yFaQpZrlt2Jf75QE9w5Lbz7aRr028hody/g+z5ex/R2yziZ5eFiDvH02+db1FLRocBHs
czpKvXaMUXR65aALu9R8BKKP5w1vcjNtj0JShCVgfyzmpdOl1nNEuLA7UQ0VQb/LA0HrlpDvecBz
0BYnkCcr9sbB7o4GN9tFBLo2rtOAvTMrP0nxJE62UHyyXmxadxJXxOlbtyLNFpBrfBZWIK47kkdY
0810Zygc6Zs/2W5hNjgNgSSmLc2OhJQRQkCxJ5zc9fQ8k19UH8XNjstbLV1TPK8qb2CAiVvflA5D
9CRsf0nJblv1TyrxvSAzxMCFPR/jl6lLdkJWhHpSvAxZi9N6XstBX+4TiI62LwNzSgxfYX1Ns0gA
XvSgp16NikzmRe70Y7c4OTa02HJqlDSNW/Bh5XiIlWdu8nQlTmnFsuhTg0qItYPFfKVWM94NRuNo
2i4Rt8Gp6oZ/IR6GU1sZ6bd071J/0byoYElOd+QHPYvesgwUwwjYosLgdjEcSU9tXh4v7lVHqFGg
pCzwxNdZk93NIDDeJErROPUEFJkxl+gWln/FhikK+xK3hsSDHHPvcNBzZ6jJqMuq+UPtx8sy4JaO
ITnQx+pVxZEouVzGrowku8kbpX2jeELitQqcMa42A/+uaTnJnA7YyfDUvtL83OPUnTMWzSwvnqot
VHJmSfVXEVnRV921PmfiS7kJdg0SMOwN3ZN6KJbuBeuoQOuPserGCQt17fik1edm8nosu1SAAIJR
S2Kxhvv2NCHwyYYbO4xV1JGcV3m4dJuGN6aEjKgv68p9VC2+zs52L4/OsC4EVruj+GlmPwb5DwNj
jJ/+jiaXBCuoNfcUghdEsxjES2FtKY4s+5LkWd1zF79o9V55XBW2Pp3q6gAbFZdnffU6fH9BqFW7
Npym4Z77EJZ7uT3XDC3q6E5RKLMMNgbVsLNI/gTje9/iA/yjyuHYki/St3xTto6W3p7o8sjtnUHy
DWnwxrbkHsrWW7NqYcw32sTiRWUKLZp0OGbEHVVdBx0FPeeo7eZZ27LPcO3wYrGnxKz5RTfBjaTE
y3T9y/xMOi+tNl7azFF0eRf3xQErqv30ePgguuac+yMJoe2G03vtT1z0Dd8FyM2wLHsMLxypHd1q
PRew9FNrXLvBsYZ9kQyuvLTBOk6V03btUQMH0EnSVpX20g5HWbhHSnHo5S8CpKs1Yq19mK5KKlxZ
OXFaDEJxmXweDTAlYa8LxJ+2WEwus2Sri5OZ2WleWoXrqdLJ6Ky7wygbtWNtK52VtJPj99EAMhpV
g6ZK7Gn2aMoS2fDXcim/t4mCnxmKm5U+4mV84q06UGPdXwkTV4beHTfFHkH/AS3Fk9FwfvOQImCo
bF/X215dTV+uGCtlPUja+bLM7/DFdqv2joh3YFfOrkwG41qrTqIdrUJDl12tB2triSfGi4PClur3
Zu59NhLJjyRNFizAEkrik8XkvYqMQIi+RCAD0DZ7s/aW8UTKaWDFMsGnj5eZRaCoUm3zqesCrYz2
jWX+rUqsuFMmXMsqjBrxS8rIr0r5qrWpDeRm5omBzL8M0E5bYN4RkmuaaVvGAcF3SxeydZ/rugRW
hz/S9Fpan7L4Omyv6kpb5zXF00YcgDT4K/k9WE1HYYJnJa2AI+vZbZaV34nFKEckQAPftxFVWnlp
0+ZUT5ZsK5UQ6g1vrNDtjMmX60Ass3+q0XqJNWCh+6AV643weMJZu0r35kLPbNbOF3Km4kNblfNx
1nvCBKshCZN12U8E+thswd6mWjrpw5rsFHH6qKnhO5YWraDuvqQt86rM+l0WMlbrzJn010ynfUey
D86eXol2J5RTKr/zjMFkKgkNnLFKmVq3L5BvreOebjZsI+FQSdkuaaKAmNFX7PsOqioE60yLM1Xp
n2IRhhKT0acRam+Yn+Jq0KTx2umksHNbopKoqzPF+aCgLu6745Z9ptaHqHFVnI3cSuycA19NhHpi
2p97DSBTr/We0HKVTAv+NNDdh35biHdmFctOrTE5LoO56yLl0hjdUYN0i5vysC0Wdl0MA13kF3Hm
1lLF42vEnTrUEOXbelzi0k+31NHWN1HVP5uFMU2qDqXEgQJxzbTfrP9I6JCGsiFOnU0Ar9U0bxv7
i5wOjqj4ifzdw/WaSnUXpFuD60g3v5CJeizV4roMMZsGJn8TcTrnkX9B7ldiTIqVpk1567v6Y1Ws
Xd3nr1Uyv8rgM4t8bcfjUiW/JIOQGUpiHNli0xpRF+FvSgFfGjtqnmMSRSXewPtArhVnIffy5swN
W9ee3B9ySGjJX62gLO4W4wC9xuPsqs1+sOSdVJH5RvVvZ94SEsSfjbEN25Rrt9XcVUAZKn3N4rO+
umPG5pAq/crF+K7NP7yELvMY94cTlaXXJZkb5Ysbtf90g7hx5beevM1ojyuNXD+nR0kRbWH41U3B
lkilrl4U86lM3dLAhRuou8a/YQFLVaoPRcuuViQR6SHk4co6Sauv3HFQqHPtyvr7lhT71axf2hT1
QF/uZNEpRQytWaIpNNew9gZ9ovIvi13u1iH/VA0ekpOyhpHx5MZdk3pq+hyxllq9J4pr4nwhCkdT
3JXfEIyd5sSE/VQfs/KumSFdwrYEeQ+SIe3TmWyPPtkblq+1VGrGlIO2jNdtNk8xThPsG4l95QrQ
vcNAS4th6qQ7EzZQQ45nKj3R8LNsJCcRd6G8R2uQ4RvfsWedlrEnZ2e1/dJZXzKnjEBJRrvJF/VT
DnKLCSY5bUPut8Zer8/cnh0VZsqOCr504pOMseTC+WkG1xQJIiHjUTVdy/yM8aLpSMaWQw0OMvpa
XxKECe3Df7iUfWN7XVjp6wtnAHQiBUAKGw5Ue44UX4tOpkVOmcOk09DxDYI7GudBKbmLDsWA2+1m
nU26YDVvPQkjJQDhsctdKR8JMOPKpsvuyziMmbgUK/dipgU551iLcGq3tQL0HdxmjU84xAX9wESx
DHthSHxLwjMzfQAJKeFCrRcPvxFprGmx+u1Uc8fVdtoFUxx0WoET5EunYk4TlJJnFBEfojtkRezW
mUJvnLq6uFzm2gi1GL5dVX7EGBensttR2q/CrPpC4Uc4LC7vEfsbXVWEq+gp+r4u/wyunqVi7PAk
4NIoC2WUlbbJvjNMTji2n4YaTojr6/Wrb64qWx+VDb80kDrHDVDYdN/55BWrXf0SYWS3tf5a9qGc
nAfhnXTvQJgJqTDZrseFjadvDi75t6Z1kgo6o+hgUWqnmiW1rKnByWot/XlYQzItG8b4lNTz/KG1
4vKhRm0PVGmO6l4Qal+ZlyCrBg98onWSJPd10qGjgclXZlc6q/9MzlpcdRiyz+q+6Jb9HKeBbJGJ
pG/XTZLZmMr9YZ3CSup+Nl1PT7TAz5YYVzukJg5WR8+D0tzacv6LYwY3FR+CKEqMYEiqW2OyPxWZ
1k1cLd1e9ITpZY1I/xWeanl1euKo+VyuuI7fZjElQRxJf4IpefUY/azzLW/PW+80n0r7D45wZPWD
mWd0lcIp/uk4c2VT563jo4EzhkP9JsjkVGDjhrebGTzIFpOJTD01KQt+niEQmudKs71WnrT4Q/1V
p/z0tio9q71dNE6iPtYTQk6sWntpsTclX+tjJ+p8MoWAGNbyHX9KGsEKya87iAcJxK5pCYMPSQqz
rGtZYw35p39LF/VV+RBWn3BvKZBGV9LdpveL9D5mp1HrHZhj7TpQrLXYBaxgkxVf7CQJ8vrc8asF
H28BbbP74jRmYYX15uRUWdDieGldlCzQCc9GVFwZXkvMEFNwvBdodOoXHTem6Da1sjeW9pT/S3U/
QnUuhepJQYlYb9gUfhtZbhcRlOdry9Zav8uUQ1k2YaYHhMCz6joP38noymkYZb9C8hVtz/Hwb8q3
sJH8DhunxmX0q4AJ4w6TYJsk3771rOZSGxvXKXK2GAws39PIbU3tZ+aXNWXnQsNTWOe3cTw0gg4a
cobVylkyXo08zO9KEzOB3trMo5asmStXeEdlyQk1cdD2yVE1j/pFa444Zpo40CCbaVzrnzC1TNle
bLyWIBPVpZ9CaSMRPoeqx2+r1ZnDD122p00Q2HcXyTlgqdJ6Ka2w0d4TiQXEYr7p6j8Dg94MgImQ
+pnLrHpXOzIxBd1T22NZuYn408vY/VbfFvq58q+Zrhrsv8Juee3hkClpABwnufwAZxqSS9SErXav
8lOnHWucQpGAlziFIm4SBY+it3ahJIc0BFv9U0VeQW55UboGoN3gYYdqy2BV2TI81hBxhE8m3U3+
KEkR0YSL+lL1KtesPwoALWQ3jyfakYYts3/0eG7b7CS8zN7K2ja/KSr9a/2rtX7cPhd6qOI/Ss49
CR8Dmx1YGg+KNV2isn4i+dVWGh4mQfXizYoCgj8T84XPYtRP1V1NXuPlgtewsL10Cp1NkjpZWp2b
gTmeoVpPSqRMY6CLfLjtFL1VwsbKNOEtWqhispY3IDeHwioCo8o48XjrWa6UXIW9iod0hXP4sWzr
V50qWdCEyQnDbPGq1dd4tevyKRp45U8640yl8g0gCRRV7J/JK12d2Lyu+d3aNtq+E8z61F2Qq9mG
cVzra6W8tNFZo6GtYcEKX4ncSd6VxSFlz3pUAA9zH9wqq8L+VnMPYs7cy7yyzDX3pvIN/XPc9qUA
xhu0n32+m1n8Nb4Ust9EiiZrg8snn8tIglkk5kz6V6k7wE27qPda6uNeQnigZfjjL6dMsLxB3cGA
znQg2zU1Xprqdyy+9LZ/Am9HhaD0x2Zw1Jzv7p2ftco+FqWz2w7K0LghFrX4+npL3CVgEU39tJQf
a3resNaI3/sqtkvlKYuCink8tg3rRV1cYDfrnHXgYEqgVCHqLMfgppoYxACBCpILjTepPejIjvLk
MNHKco/oTtfzvh8z6v6oM85L3Cmb4AIN0VJ0VUgHxLCcch5J1eNdiBY2qm2c2UG9LBbZLD+i1sVf
av1vLt77zlHZKcK9xbpUdeVg0auDlUiHvgZH0S+IGKaKtL7AyK7MTpVM2dQL21BeTdqKyKk3R0QR
2z+1mDCWFI+/XLsq9bUsHD0OYuVHswpX05/z2CmyMOmCUd1BclCGJ8OZiXNoXvANzgr8voTTWt17
Msib85hdk/5NqwBwD70wexM7A1nxuVihIv7R0bVC7Oh0KTJ9THLIN1bYcldY0OA4bUsqhl3xztO9
iPQjdtKZ4Ryp96GO4U/4fDickG+m2f3PXO84KU3iZl1gZruuo3l57gmG6+PfSD/o0X5DBJu4RhFM
P21Gq4b1EWv6mpe8LuQXL67cX9gbphfsGfDkZwvE/agQH20yogAuiZzllBIY6KAkQha2ceEW3Wuu
kyJfQngcspGm0QiF/mszDUdP9yVGgX3tiMauQuJM0oZMOQ2Mc754qvy6/Srpm0wUvcDw+xaxJs+9
rFeOWPLtE4zoxpVrcGOVJ6QkgvbTA7c+r6oJtm2XmMZ33KMFgcKDL7AwSUosjMDys6jecMCNfJWQ
AAEvPlOBjAjrN3kn6//y5b271hSWZJdieEKbFv3qxduMEhgoq+CqVR1liFw0OpNOew7sCP5hz324
opbUjI9YOfUqVjO5Pyc8pOVFng+8CUULRugorOO1rtWfxQFpJ2CvK6tvKeCDcZ0WF9skhTlSehXg
u1WQZKHV3WkBEkOMYdhG+1tH5xlbaStUP3TwnIS2ebeal5rAyNHWTXwHXmehdtE92tv688ADP5D9
GuJRXJ4WJEWM/k0drL3XZL44O7XgRr3XDyG21WL6aU5hnlXuMsOEieOTMkX2ZphBHOMz3z9VCyeM
8VMj2QCV3iVrbvHkdc2unffdS0sWMA7zf8yeEVJI9S1GrWh60X1EUP5h/I25m0hOLeJQv5Mtmy0f
c95N+wH+YPRkavSvku2l31LFuR8XvjhSvTH+NIf3RXpSnxVsCOTpqX9X1qDmJ1K8bd2AKm9VLO3o
QYjidJjio/RzU0RHQbKFeYJWGSElGVyGaYHnEOQPyI6r9xJrX1LKTekN5QGw3pJ/k9gt+u+0CEBa
SRY3lxdJOPSdmy+7SAwY+PQ/NTec7iNTf5rxC5CXqG07+5Rpqe95ZfKSNQ9Ng1IHJch7cY6WNuz0
Ezy2XaxHlaorjKCwfqOADy5Ek36NOACYT+JfXd8YJQp9p8a13S4HraZML8ytoZH/a6UfRbs98H8c
lLjZ5PL6H7D0eOVUOzumyQ7rGMvR6h38ACouEWAo2b71LBSJNBRfCr7ymT+8sSCd38GbbbhWI7qL
d3iTnpBDfQna5UUr7hnvVNLgwo3H63xTw6E5N0pgrG60+KAlCMIIA8C9ukTdyCzD6cIYKOjEsJV8
3jdj+RwpC/Fx0DwjcsY4iJrKJRm6nu9bguXBwWrvQMXzvzFunfpdVe987WLvFlh868HU+UDVMysP
35t+yCJiDXSwhNFpaWqElm9tfdWgZ9LXXvjdOkfmxTFWeI/DI4hAfejYHCsuHaXxLKl2x/IHtwcj
9rLr1r0pKviKRCXEev8dkzUh39FFN6s3oZcSKP9BpyIBIKiv+ybF2tIOhRZk+a6QHIvelYgcE1uu
ITBN7mi/YPTlFiJuXih3+RhwNPXSB+EWSDEETip80XpNvtaBSb2Em5KdKdlpxllC5iefhnZnyf9m
fnELJyNscrsS3qLmpfmq5GgfZS8wJ4+hxxoR6Xf4Y/Xv/UkF0u8WxVGKp04/SBPFXGJt+cWK3pYE
UUjt8CXQq0k02pvmZlBi3MQ9nbMOQz7Z4vQwe0/dvEbbzX+tjY6qeVaX8rCQByqr/sy7lbOGagvP
OssO5a+qSB+1xO5tAZa3QGSwXdXJCpXjsFbuoDcn4//lncSGmgSodZ6dhJSmuv5SyT9gc0V/Mlr5
XQCAsAVtfHDYden0Haw9ZcgEedbKHJSItJq4f+6Udt+vSShXtaOPza5roj8xaz6tyfwW5DRooZbt
XE8dtd/pee6Xs+oZpifrE4XFrmJfZZq9ImRCQGqbklsnP3LyLaNGkA+RGTCCk6LbKaHUHB4wXOKK
+h+UffljCcouVXCrZmevvrT3sY29cf0bJ8VFgdJTuMCcdyp/s6h40qaMwTK0iYPvmT9pXif5m+lX
UC3amP4t+l6GOlnM8aNSPYbxtndUcz7lLebFw3RYBw5xCSYms14DSC2n5/pm9R+xJvrZjB9am/ux
kT8BAfj5+Ijvkm/T9BjsAWoXgrSb7tEni/jiU4KWbvHiluu12U5gatE2fUjmPVWypzoKM363pgk3
VbhjytnllAkc4q9JcqJuzqu/WfRYR+0vnn9nlNYxCIBNg48FheFK6mFGuqiQDBCTHuBw1T6aXpjh
4YE+rADfw3WOd9W0X0FiIaugEpT4yargL+B5Qk06bDqQu+w1Obfgtq9XYKJw22DjTlThdHRM3VeX
e4VRdWdHulezoBmRYhJMYh/W67n+MdBc5cZ0BVwGpZimqzDuhds2HImzYIdyMj40M+bpuoUclMbO
amK0Db86Vin1Rb4vSljmmN6FhNzZObHw3HrT6DNwq92zat1Qu+DDjJxAkO8yrz59Mt/RrLpLfMjo
MkQaBPxaTDzIIIxijKRIz574jYDX/XdhfIzzzpDDFaci4rqWnwlNYAmBd5m4y9WRbq30cmjiaMGo
W0l2/XQps1dLP63zOYdlBejV9uqA3g5wt33Edy+tX4wpaP871jiwJ3eaPFoUCWPDl2m9tNJ9+LN+
ilS3x9TTo3/NAoCVpvdFHz8kKsPKHx6Tt7r5KlCCWfNh+i/3d059SFFlcAXWu4bJMY/tJNFKfOR0
j7SRhQ9+pyy2tbNIqoouRR4U1d2ajt3kCcVFhFse8wPBxaZivq3vLajnr8isDe4ZND919KuZTm4x
9KNVzkWH5y5q521xNZ734mA5qzurSuPqVK/pTFqSVHpJ+tG0J/Hb5PeMubeUP1H9OmKFquZXRkBI
SNgjVT1tdeYOKvWTjcFe2sd1f1A7OEAciaAYSzHcJiYJkGOgPp+zPNA7nfTiNd+g05GzjIgDit5X
ebzFG9Y3i7oeWvo4WXet4bhJl6J1lhm35ACjDV89RMYju1v11vZjEeH5HVX5XR9yChQ1lsf0oSBb
aWk2HvNNLtNYoCIpnBrEj5YBpY/Fom/20T9LjCaNMyi7ZfOUm3Wdutf2LbMc3gdAUMAKKYbcEv6K
6hNXsqb0rY+KRlN674BZ4mwnVpa7VnaMQrZ0FcNuEtGVr2kFHe4+erePdfWjaMcmkGh+twSJX0DP
WbGGKbpYlINa4qHPgTrsm5GJxiI0Qz604zcruUcDs2x18wVozO07mlBLVM/zh/BwghmOAiqNriFQ
c/BTLg0xXBiV6g2HvFOsoIp91BlYBbnxovG0xed8/WjT9zjxLPFThKJL1Tc9twLtuIjeosM9HgoQ
eAv6h8QLMdVfLEn8HkvhELdUmgiHxFcTbF9o3vWMa9ZNxi8J9/DpC6/5JHeZNSpUhuZx1bC40vly
EOqrv0u0LzMhEOGvkygUZx5Qdh+n1rfKPGgNOByIu+3SoKWLIUARYk/HJuKeiF2do93U/7LknIJM
x7HTISKJu53Zlc5KOhsDQ9J9a8KzUs6Ig2Y0+ax7ckJig+Yd6WOV+NlW0UOAa+tUqVb3jHz2Vg09
ThEDPCj5ZShmu5GM0wijjzGy4Cjy0xjfiZiE644tBFI2/fZkdIz3+S1pcASYCq1DAwViIje7XCfc
xmQKLws/YVaEeQYxGd7M5suUAt5LhnEgRWE+dfVXYfFOpAAudKdmUp8lU3Yq80no3cejnp7U4VLy
D8bFF3+bkSFjNJ8K9SdqsJl+y0Tk+RIDuPwskB+faP6yDdgcMezSJ0eowrkqyp30JwPaW4kPMtKu
G3LISFbdSn8TyFu3Dg1X4fZVW999HD/+yIH3P0MVo8eMCSfVoO9OHVm9zUuC8qv8oGSbEnCiodsT
Eu3SyD97HQi1WPC0eQMHYU0HARnEwLvYH6vkr4eHX5l2p79N7d3/hCqXTTuPUOsxM1rLnSia5ntN
S5R271OR7xUTTVaS7WV+8Ng0DsRiHspFuo94Esz7Sn2O8quKljGOXsV+7t3Nki7jMEVeJz+6zfoj
KbKgPAjLhyWBXyN0c0Y+yviaWjdZnvyl2PcbPFX0VMUgSsrTEO9rGebwJgk7zfQ2K3L16bervQR2
RTdCtXTodrUqTIWXVJ7otP/p9bcKxJQOoaZCt9hZR+JkBfKeY6Va3oZ5OGelfCtUsGriy5Jyr2Gj
WP5TO+QSwyrCOhNnX21fc08hTaw7/s+cuaX71pf0RbDg2ptN8ytpgn9C+ah0ddiOnPBh1LjXjH/j
AFJCBZZmwdyNufkVJeuenL7neNwv8ouBrLhmhSBt3zQhfuoBtTsGjNQQplMKuw+cZopOlULs5jQt
vqaIid/I2s3Q4/SuqAiE2pievtrqULXie22QeqMiHK3/yXHuyZoSCi1qxnJ728QHBMSVE4ukrsvn
IoHJRQilRg9lIHOjanVvpUWUnmBOe3We2AXAV81WK3k3WknktJmRO6PYTkEyqN9xZ8Q+TCiqhTU5
mRECElWZyA6V6O6rSyT4Q7FTJYv9Npe9g1mZXwXqe6Rd1+mZ8bPLDpbJ7kSbuhWKpOpb01XXIEFg
s7WOcSrHhd5kE8bp4r9UuCmk+zCEsipjKfMT2UaQcBLChlxix2wZFGIC2/pWmMKhlYTZMQXF0/Dl
kDmolmsO91FLXanarcqXZsJ/yUEx8DbIX93CiF+ipmgquBI4S/NB0GHfWyuOgZHR1rTnLmnedF26
x9TNeJA9xOzqPpO0y4TxJjDBShdrAmGR6U4bvEt1uALlQ03wqEySKez68jjNowqrFcF24cybmEHb
inyZLMw5hllGTiT0qt21quQlMc/bsKBJRjlbXQieU19111K2HJNbRFias9J/Whkh5xiNtNNYE32k
uYuFDlVTmh9NOBp1GabxyG7cmILvl4EYXbTJz4gPsVjLUoikXoWLYuIEi1NAdc4UGmeHLtKQdqQ3
KFSLJT6xp5TSda7ly6rvhc6XrX2tBfFyn8yDSpop6wGctqEZnnitY38g6QI6S93A6jMBPFJBAyYh
zZK8bFHA/SXjhVV1ynyFSVO6ffZLtwdfYRqtB6fsnhviJmKmmwv0tmAc1OSma16P1UTvWik4E0Rv
SmUZmSyKbccEYLEgxUqraXojGw2Kh/zBrwnrGlfDVWI+bhPGrRmOa+KPKBBGmcGyfU1mrx3HXVso
YasOKtwbLVOG5hDRM/fva3urgVNH85/BvU3zO0xfxWBhWKN8NN0PwFnUVechTs9SvSvk+bhZv6oJ
2F0yoXTyftV6f9V5Do0Qmsm3opJ2Irisn+EWtS+kvnGsSvwSrYDIR7drkL9YXfTVVS3JM1mEiAQ1
3iKprlDrX6khbXQ+BAP249sgiTs5S+5rlDtRa5J2pzpalKKEqAV0uFO/Bn1nYPe51KP1M3WN6I3i
arqCFKeepEW/Uo0elUOtjD2Bks2AbDgTCSooNaXmf0AfJA2VfCtFJJ09UVpGbB2QYCsuDCCnox9L
P8+y3dhah2RZYPJIjUHFNEPI10sMNtZoi5P0tQ/UVtcqkrMJ+MacquyQLS24VHJtWWprgUfGvDoJ
kHHKJO02lIjLWH/MkuWnZn5BnnvO0+wpeiwoKuBOI+39xt5KiepG13XRE8dq9PXmoRA7L9pBVDPz
tiHtrGfd8quHaBeduzMn+MtHSahP9maWOwupv0ZDpTKdZOwm1agUlPvAkW+hl6Kyo2UbRE+fvqbt
U213MnOngpysQ2mT0J6woye4sX7r5fNiWPQ6jUuydSRrtjzwI/71DdZ/kX7MUSB0NMqVQZeuf+VC
ywQj6O5SvlVN/iKZq35ZobnBEgpG84d6W8oVt5guRnPVk1ehA6Xei1X9OHBViu9kqX83Oi+a8o6m
xR9z1tFEFMSJ0v41SPlzZzLf0zgOlBSyogWFy0XVctbBDMnbIbLor8cTpl/ocaw7Eo5uukzVTx59
JxNwJ0fYXH8RGcx02GXGPv4ASrGKktfp/jb6PdsR4nVSAyN6iqSzEg3JNWdzU0GFeNeW7Sdtpnmf
9a9mEQyF/quVKfkkU6AhFyPLz0cpXysXfcZwfyogVtyhcfLhOdVlR8cf1pidAjVurgy74aG8wyga
bchiofk1vXQogBiudXtaEwRPqFdNuYTlL1096XZ6ghLbw97OWIlA4O2yZ8ylHk1tBT8hwuwJO6sQ
WJ58p/giO0HC1aECEZm6m88UZ79S4npVva6az9scptFBNi+9ljkxV0w+vU7dDdIJankuIVJ9qwJ5
Q3RqsZbrCJL2P87OY7ltZVvDT4QqZDSmJJizqGBpgpJkCTlnPP396Dvx4THFqjPau1w2QQLo7rX+
tOatzLEGQ+O30Vsr+YeIalwvN7301nT2nE37FOjFXOqedE0nerXDm6A5aSQZJ4NaL4mRM7QVO218
8kxhLOtyJAOE8n+WuQ28qXLi81vVnyJiokBm0WZRvQ3oxJJk3HkKUwnBKTRAoLoNoVWHg4jNi4pJ
WSTyMs7ex4HEj16flqM6VZTX2s3Wdh/zO3DBRu+WhXaKf1hd4EB4SOU7aRDAqtXEApOv8WpkWhw4
gOHjYGI5BemIx7XN/Gp1dJLchyBhaGEivA5dAW1vKH0lwkRBiroRoX0QLnxvnpMPkwFgR8GyzQdB
f7cqRHvs5QF3S1sFOaGqENppDHGt17SfBYEoZjWAOWjztv32C0s8oAwoJq2fNsfGB9Fn2+/htTxf
GRxZxudhA1SFW7kJi2mb688WMhQMHplpHPNUWwT4XNYlrmSMK1K6FAlzECUK72YQLNgREWWvur5z
SXT6lefk/g7jSzS2EuKNpVLLKQcg6EgZ1AvV2/WMQMotXUwKNTyk0ixGINJkBMxpGu2iJcEsyALX
Y1wu1VZC0tqDAVKInRrJO3tt7Ay9JrZ1P7z3ErihZsilI1TUw5llPxQKM8fs/gHENSpfykunXKne
d2YTzx4oR41CVM+7aJrZ1lGtYJXjg+o+olKPZ1H4VjCpo39pSg7NvDi74qQRYI2esJGJ4BfPffTp
0nyVxYvfvSpsbr54rM2X3gDVVZ5kQMPwogh6CXXIYo3rOLw2e7vDO+D6RbG1Bkgm14iVpRX46ruL
WzWBOPVGOLnMdR2b4kpu59qluWsgzt2xsEFSrVVXRvp7PRazTi0wNLuPfdAuNddykqhXHmXx222k
KceCUQTBMxIpBhqYCDJKLbdQBHfSRyl7OFDC96pKvrzRByV7ycdqVYTuswS8IDePQQ8k65sIbioj
jpa+1assH1S9mewkvH4T9iFhWApGAG+rm8tY/hx8pvMJDV2x9pkEYgd40YxChk6mNsGWg/SNfdzI
2DCtRZp+a6kJwVgTSdQrzUbufYWw4M+sezEbfEJg8rpuc95Fi2pIliYonte8Z6SkN/4jTizk7qgQ
W24320P31HRIQ3U5pVsJHQNERR1hhyw9WNaU0SDoYFPd5deE5TwtTtCyMZ28LV4rS37wUvstyRMK
aPBLc0gktAWXcAdEj4skKZ9rk/IOwC002x2BxKE0Rzfu1f3CwhCFglmHEBFOWdLtlOFFps5siYkv
QW9AaCcaqhfDRP6dh4b7C+CXDaz4MtX8o+XJouNQfKSjhO1FR4KMgUmkB6nZC+a5TCv6C2coXsh1
RM2iedOkA+UkLbnB1qU07JM0c0lmnBL+q0TjrG7rVSMjAhnFhvGgE2zFvYKopRTTuA4WgTswxxh4
RnoZPJ5YoexyawsEuStbgG9hHhUvWyKfTryu/NUzRzZtMvxDqNVIeLZq/j+F/aBZHsYF8UyrqmRh
GUQb5t+dC5CX9favJiqhnn26bgmHc2Lq4DJ6Psec0JNxukfWXqyq2BbL0S6AX319m4agfdRCsuNl
drHTGpRmQikRG8trV6UYDisnDA26Oo+3sJJb6lKcKJWBNt23YQt192R2JgCSZewlS5ytqJgq7j4b
yq1JRa8Jf14JwGIxZRvbRDb1CgSYV70UEeKUrl9munZgmh7U3RM85IDHYtF1X2phbZLQnumCJwz/
xfUeQXfLpFt6bbEK+FpKhYa/fcqUbm6Eb2z8yyFLNoFtLd1qQXPsNzvjyUWzk+fM9ka1UmXK1AXb
Ha12igx77buvbsnuyIuCuMYPxm3uGfMadlvve6BY8ZQTEZd1jHMxjyZSb+zWUM/ytBi/dJRatdus
ivTNZogR8Q+XyqlDG5f+tpsXST831m90YH7w7skQKejYGieQ3jtyunXT5qeCaJSMyY0Gp8tbTGQh
6nE4NyD+SD9q4avbHSlPsxoMK2cVI7qQrLlcS2c1K5e2r81L4uOnw4WL0XpvRZe+0AQK+CFbttJL
V0QLkyRbO9io/XOOGUltGYimy1MRVBeaw1Tichq3EmDkZdF3bOwhgS3Np210/lJX3VVkWG8+g2Hb
Il70ls5YcQxvKcabBEGeGpmozBAmmMomoA7SMW+6lber2nPXBYt8wPpn5msNCwGmwBmBihcffKNz
p6QWshPZlaVP6JFb7PMZaBltkmf06wi1hwFKl/jn0vyQgrNsOviLkK+9DuqHmn9a8PJKQapr85ql
Ix7QsPsc+gxvfZ6+Kll4zANCbCutPiq99eSPMvkFyTjN7WEjxZvcJmKuYiycWCmgYiFd5eU+eD5f
08KCWPKcMLTInv8bURLn8QbsmLXF7plZ0cLLkJ9HUJm7Jj/67plmxs8ghTeJd7FNzosmnNVG+GkA
nHbnQXqi3g8K99gaUFc9AQCy1yG2dmv6DSB5+v91HaEDN7ruJCNJHVHa2kO7rGlOhAjiiSrSvVoM
zmgk68E31AcGTaGJ1Wo8k0Hdz0SDAldRPPbuWFnkxvCpCusjVd+t+DiKZhqXEgIXtUKSldjeXhj9
Owr2LLJnrYuI3O1lUOXsUh1lbvKklKD5tMCOF9YN70V6YcIv6Q5UNn0+0OsSu6GlUFkDPXHuWUtZ
zJWS6YQB6tJ0z6CZea2WU4vVTDa+LrRNlEAu18Jd95F21kN/Hhma49k9RoxFHi4UCWUp0vZGd9Ry
kYZ7SbgPmCHq4LPrrJM3/DK831h9ofLpQk1DclT/QTFOoaQdK3D20sr3Ui9PTV3MM1M2H6w+Qgnl
W9qcJo4Ap6SbY0V8CzpcVx0JbYkI9XfLjUibbQumaMbd/5frUoyoVIloT0QhQZwVWIGbhudk9PPR
R3OEYbJPX4R4R/k3ap85ZIGG5KF1eokahg0lfxbm+EjPtDI5dVIFbsT25H2LCUqqP/ox2lvxZihg
OrzMCdIYa4WFaGhYRv2w8IW3l9AaFH24M8J8rXoGHpnemDe5qjr4f2axUYA6yevCBTUIcv+5jOQZ
+b3cAnwnAYrhrJrXSbf3KnfqQa9k44AufwwdTVhOnHVo6KpCec9H2/SBVoh4lV4qq5w2NjvqkgkO
ANcrFXFbxzQAE7eaE3uAtAete2XjbZQXMax0l4c2xWZJsf8w+sS3oFp/oMDOvTPvh26f0HOLamXT
MrviMU9N2JjzaM77bFtTSSgFoIFeLzrhnllfqUycnvSVIZLX+mha6g2rJM4RJto5UqkwlxxFE/U0
8CpusJIm67jqyKID5A1Dp6Rz9wKngK8pum5t5eYDU6typzKyU1WdB3+haY4eaJschFjRnuoio4T2
aARmWexqk6LAkpbNZVhXTfTT+JK+RLeipYewbzCOv2BpW9lyuvCUSF2MyvjZmw8dtVk+Hm3pd9K/
QIfTol8coQzFIZjXEOPUzcI5dG08GOg2xbpA+SCqpewrH22VIzJO1j1AjJquRfvb00bk58GnpcZg
4RJnn00u2HOdBbueEHAmuYkPf6RZc7Vxo8Pgj9QSTX/A7wKKMswGDvLhILGwW9nAiqBMgqb/hWWo
tn8H2rdiLseqOibGASYTmnjAbywVe79MHQ1HfmiUu3g8lnq8YFjqrIQ70pJTmb5a4fNQcg7iNReb
uEPLXiIX1/Yl2VRRKQApL3zFPLOwTgVOfFEhws8aFK2o0KrR2pXSt0Zkboxv2CyxwVxESk2Q480X
MxxEPrl0Vb1kztA0CfwZFO/AqEEVx+0c8bNqiqnXtk427nUz5S/DyLkQIgFnq1QALSJExZKYxssh
3ybqVqW+kRf1uCYzFmB/MpKDZPUYWsfnC/HlzbJ8hUM3AJU0VgBGur6o20PRTBNgLu+se7MipchG
na1/FZehUgAjInqSUHegk0Cp5G8Rk08i7UPQP8MmoK+SWojXEoeutG98pCjMjY0Q49k05arGM4Id
CA4wmpLB8YqyonCTaVCl827otnkFubELmk01vA66E5rGVI02dXiq+p2JYFQNDrks8Wr60Wue6CtL
CO7ep50fSyldmxYsb2mjysQaKX1Qdqxoy4H7MGqDI82q2HfGWqwz22aeHsYtWtyshtfujWdZ/zaS
FF2XuQ688Sks3m2lSfCtYHUoOsXBneoMao38IVpIIQJZsfEuv6j5oE3nyaOXAp3G+tfo7iyt8ye5
bbYBdExjERxdbqTWwyYmzfzSe/TCy1sRnAw7WBfcadVV5rAuU61sVrW2E/JgkIhKCRt6FWPyoqVc
V3vMxhR3j8LLfmHUQAAAITBnftksVFduRFByayAqGcbUGdoPw9CAixrgAS9fkIsFnlrS+XcNSeXW
VLWHlSIPg1N0OpGc6TYLY5JZfKqwtK1BV8zW6+euqBlSVtD2Fn2zGDMAiKjE3Qny1PTVU1BmrPbK
kxkNZ5CxoteqevQkxXy65PbJjkl/73it0axsBeDAs8ESdBvdpuiRiWKBwpIiDS/FeEDaGSm/ojKb
jhVJBejhC7jnV4ujvffOBSSQgXHCLuduWL7r9bE0MUsM+MG6PvlKK8zOQ+VSozYo+5Xi2WJWb5k0
lF9d/elr6rYslLW4ZEHkyTEnu8jMRLDM2lMJcAynNirRxAMEExDHlsKxiGWmN4x5Yf5muBE5R2G/
crsvD4uy7dPA+e7JbimTUjHkh7REpIa/vqXzZHCrgbevUw7upXvMoUI0+TVWjF9EH0lZs0ri8FXz
8OOmyfBgMUvgDGq6pPSsdTCv9tjFCJ8UXA2zirVWNg+CuB5k+4H/OdQrNZBmsjoTVrOCXVnkBD3l
cXL2ycuibhqRqpEtSInOZAbUfYP+5kWHJHE85NmoQoMBdcNwDEg1n1Bnkx+A9NeXrGMyjlOtc6dh
NfOr6lOt8wVryWkrf9PQOWmRNDVgH60Y6rpwFyrIkN+f9YHCzDwLUFencodxaiUxJTbpWFLSfieX
Fy6YM7ZsoZlbBDuFe+50phmKYpFfygtQtyJ/w/LbdHMR4GZjPpUJRs5vxXpQqHNERCKDpSbPKLMO
Mhq+kP5CiQhzNvEfu2XfU0pgecO/6AexM6Yp5/hY7a1OungiT6A7WfhYFHOMt3jxjwFk6ED39oRe
lPwAmV/deyq+MUCGuZc8imbmDg8KmSzSimWJpTW356X01tUIa8J5Y0z78g3dt8dgXPmhctd+9zgo
q9ZdRp7k9MHRDbcx2lPb6dVzXMyH7neazOz0PYCVN98CA3LquYZFDV599oruWY5nFkOoup0KwCml
xNOk9LNjRX+fHPsExFwoF5FnsPUsCptDxKZhtyfTcNJ+r7bPqX4WrXmQPOMt5+yMxZ4a2JHbPdRk
JTdPhb9u7BeNYjkHB49bN5tVtukeRNNN1YqHFuDxaFRMYDQrBaNJusY62AVhhxUq+yy29I12MdUW
hSDyE1p8WpJxnigVlWi1tw2kPWPIFjUmYIyJdqhL1FhaNiwbScBEZdXatTK2hWZQFy0CrGmB7UpJ
Xgr5Mw6HRYGXZMgZb1uOIwE4bcBfMjaD5q6UsFyVebGMJdxSsbRQMAEIEmGSrX+ZB9PP/PG3L6bC
DQ9yVttAzOY6V2Q6DwX1NKjmyob0r4D18u7Vj5gAn6oUMCbchrLQbOvcZlTxyIE3pUFBNGDHK5I3
cue2vkwTneEJDv1Ta6Vsv8NCkJHTJ4vaPGjqQdVWAkgIBlK2tjGtejXshKFMjKIo17rlu07oG7/g
JggcgeYufSKkIBZ9nnir6J+eKpYhHq9ohNGOUODDcvitxhLXJqaKJ4uALDn8SASqVx9qZlD1BfBt
rlPUinFdatEu0apzoCP5leInyQs2LtoMQ/L2RhVoE5FjQqvDpS38pTpiiCBhrc8Gh6iNFgIwPZH9
M9HK5zzEz9DNMmnrNkRGD4kxzS/2owiW+NTwqrZsrtrFqWxGbHRFYaLuNjWN31k/gG5DzWcTl27R
V3vMAkGVTJpC/iUV7qsUQgvDTJkmaQe+8dvksC7jmYIw365WfTA3A8oVf/j2wnCT2ijYMSpQQRkZ
IN1wUXami8ZuZhYyNl9JZ6558r1gV6PNMWRQikt9HuPATU17rZSEOj2qFjFyFlqgCGAXZq0unBBP
PMO/DdyFlfTsqaVjwwzUsY9g4+TxjZB1h0bhjCPcbjr8LmxkIBKUDKEv7YAhSiRbC9SwRGDaBEiK
UAVONPjAJE5nlV48uFl6MGP/yNzkVZ+IY97swo5Qpab5QkgTSkshHbzIcIjc+KW4/sZNTHka+ZgT
qPKhIe0JGNYuctE4hT2C4p/jqJQb8ff6VeBd5KVjYtkddpuJPP0YXzA8Ty6RiadugmfwTmTijTjq
6+G6eRS2hqwaKPj0uS895vVD7T7f+QGX1MJ/pGldT9gtdF8eYk1VNrLc5ReBqFruBtUPkSIasEPK
kBevTdRhjTVKg4reh3P9ajwBraSPPuqDO9/jRuyldhV1HNVqWrY26pyx31/ic2P87FCA89FB34VP
SZ0V8ZRB43CerrQLwRvkO5e2bt2Cy1f6K761rDVzNC1Ohl4nWJfsLtNzZQx5/QwsD7X0OWI8J9wN
9tqkiTettuqUldm89zVBBxUvmFQsahuvIm6QoP5VxOoslOzfnGKVv2T9Asyl3E1zUoA96NVJNYap
OlCp2fyo4sEfXlK24epdK5RlgP5DtjGZh5757ndPnKGYn7BkTgUOMzfvGT3RLENDWsd6hbye5Pex
oaLFOM+LreHFTyam98hEEqsk4axgZb/LLbbKdFk05VKJ6nXqS2iRdIa0UhX+jukP1GKt8md9jPNO
g8X9+ZHemJapXw9R7fykaj2/0DZ+V0kowePa1Ui0TKXXIJNxlAcgD787FbWI3lq0maYqg7UaxPDo
dYzB0NL7zzKKL+B9nK9MUh/J6EmrdFN3yHKLSC1PvUXFomZu9djZZggD3ylgeDbCLKxIAYRgPOIv
bUTl3lnwf97Hf62Xyxr962Vp8yjOklQemS7pbw9OsnaP2SKYfDjP1TKqJ/ICvYw8eZGm+AURAE/W
3eTcOGIC4j71Ft/e9BNj1U5G4D27d5tvLZ2rrEFfSGolWZ629dR2SfCWjHBFKn6Rm/+rtNRJbmtg
rt4MPPLC7CHVRQobhB22K41mg0xKKJm4puRcN3BwLfX0siDF/yOsXgIajoSYVuNY+EdbiZcW8vXG
I0p+gDrrSGWVDXWPdvfYfcr5U2xs+m9juFzAIoVsXCbpQ6g9S0Q/5jMkOt5B9oniumge9moncG29
tIgOU3ONiVdvZmg4T8yfnllnoPbRfxqMuUzmR0QG6k6iSmsci7oWWp11svZeawWZOxonHJezUcdI
Pk87cPwFqYsPF48o4PN3ZyHgwU85ZVyNvNM+ydXLj13zrnHYcCDzxifRJobFGvMDRHKfE14grVGZ
lqKfdCSztROXgKsUUAeorHu2XuCkDW2rcTZTBDftEj4GF1/VrUzCkJpof4keS7THnoRgtHHq7ypn
ZdPYu2gkGKY2IgLpPgwdkbXfzINk3OO75Nj0fXUiyyar1zvGpYfRSX+OVf0YhDsvQ+hjHxI0laQs
hOBe1aweVpWqI049C3XfuF9M6Kn7g9YXM6P4GNMNPino9+cSY5nJtJKcXYd0KKw+CvCceo7YJ5Ti
XOpBQ5y4OKt5eyyb9EONLMemkVOoY5KUxpXwPQIvhk1k2FPao6Cc9cQf0EFTlk5E+KG6zEfv87kP
cczk69xbJu57Je9TugOwiFwXBPKS56US0YJWaxnFbKXanoN5hHLQ0BOnfKuoWyCZRWs4hoSz5FS+
GpPftJcBhwM2tLB6Kod1k25UZBMlAm6EgUWIlz0IORSM5luQROfKeDj1bmqo3+YIxMH0P4wZVn9s
9F2SnIi2UbyVbZL7E8yofzvmu1eY6yLsft5rpQa/hO8/R+kylad2/hTVpzxVHaX1HiSK2aRt8XEz
3ywVU7/BLlNp/qLPogmK7hxdZ5Nk55/Xs3Yj9P/PdvrXDtMoahjK5KvtzMYkc8iirszmGdFRiMGn
jDgGZASKkvM3CQWPIbLdEJBUMBw8LbhgTnBTVfCVNsk5j4eFjuwqgeD3maglmIvkoZ0py2bZlUBS
uG26MgeAIKDKCpj1bN4ZwfvvVGnNvKqKaqlMPSsI2Oe+9Zm0NzFp5DsE4XemClw2tv/egzXjctm/
7pCO8s1TgKz55SqKjI+4ulcN/buc066T3F27ysy4yuKdoU6yPU0HvR8pBA2l/PfwqNNsGI774t2Z
/HTjNhlXNY+UkSwYDPyOiLbmuXyUHmCHLpmp2f94gavKphdll+pkbuxQH41o9fbmq/qIJn58N+5k
JN8ogDXj6jyMCkkRWsglvPf+M/2MvvXv6iQ90NHUykJ81jvl3pXUG0/96phLlNBSNZTmu+6b6Wyc
c1CJ6JcfVJ1o8Gm59r+aO4HBt+rtq7EODamuMROh1K0bAXIHEoco+zbKoIywwJ9Xufj3O6z/SUf/
6x1O5UuREkv9FpoItxJBgCUBcUhjias1vHAiKh2XcjxH7bJL0XDk0VYKPl3S0SV3RE7WO0m7H1Eq
S19RAQ4eRCuvgnwqpblI137ELquATudo4CtQx6R1jMR2NMS7wcVtUKQLFwqSPpCcv6gSD378qShn
P2wdcLspZ2qp7CriyrQKsDYKXpt0nyEhJ8/DjjkylLeSOZ1NP7el59z/VCL5VI5Qj2HitD4aQYU0
aDuEMpAaZuk9F/qpZeJ3newRfPQ5gxj6tzwgOp2ZDA30zWCvJRutERX3tks/+/FJLaGN/GRf9pho
6ERhakNIsyDOrenPj+DPmKL/3kYwA/7nNsJZ3Ap7yDEEkOWFyZHcX6l9DypQErTuLTYIE72IT7s/
xspJ0g+8gouC3GFUVJ1fTpBI9hq+9QjEPHZ3XWF9SzrumKS+WPnec94dGVASFKhlWId/wrZCvM7G
xw6DMy9qkL+b5RQXQGHRC1OHRCulqiD7d520ruOdJNZtsrZNBXHeY4xeI0ZaGVenfFgOYXVsoRNi
G6I3b+pFDO03MXz/ZAT2Z+Ya00z8rtyNi1hUxhyW1GcYxVle96eo7z40t13q/TDVSF/pY8LmVW+v
j299utLqnTWOd4pl5VZndXUOyDWQi2FWkEj1wpeIMMR1/UvSvSfdw6q0dhMShYk7aO90HP/eT3X1
8ud/r6k07QbEM/Km9nLzbJVRdYCJxDCSZJlNzn6aEhITWw7yuoiAPGEZx59fpVsR7OolBvyvK8vS
KLM1DdpGqkpY3NFN59FgnqWGwjBFFZhavYdV8mDINRjoV1LIs1aq0PN2wCYNKHcGeGrLgbi3vdwq
Iq625V63XVmN7IyEqQ4uDOHOVH5334m1DuEayFoRGhZDsTQ00CkH7WWOIPzLOOenoH3vniR6AUjD
j27P0yMVaDFuJDRRrHgE7FQUzDYhjefDLMn2WFrhO6AoKbbqxH6pv6N4i4qdn/sVMwEe9IYT7aVk
VgilwCe1o4SsY5iYX+iWpGoWrSuSCrBQM/RugVS9TklimxRvOKdLeZIcCcMU+iyqTqShjL6HEHED
Zp/eGVjwZ1DUP/YA9epQUQelyEbSo7akws+1ZbSGB9ki3Zz4jKuWJo+CWWP61FwztHXqz21UlxOJ
YWf53GTuk0lfFznuhMpyCZB3+VdOMsVl6ZDHMtWBgt61GS66RTzFznjAN7GPFxS7W+KVUeMuYB9X
8aJZNht/JuZ4t+6su5sl5NUBZgrPLc2MX8XY5ike/4W6kE94XwmYZrx455DTNDNX3OZJP9EdwlGn
X69PnhPNqUM22MqLOwepcqlk/nV7L2f5X+siGJuoZ/tWmRAHzelgV5lebpE5QZ47JUlgEsz9pztr
8N/1ga5ebeclCEAUXa7l7qRzumIOwnH4JNF7ms7+RyBOvdrP7BrlSakO1ta1UaUX0V6oyP/SPlLv
PLkbrfyfqP2/7lctt4Xoo87aKtLFa9kwWqcIMwLZpbkdF3dnzNzYHf5M9/nrMqlml+S7j4AY0Kt5
1zj68MTxg87BmncmYxKqjaCstu9VOzc25j+vx1/Xa7KuLdwYlX3bkFlPFKZUrBOQXlLsSGvpnFxl
xEl650W4Ub392aP/upgGlavHMRQd2NBilN81jOXmvVt3o2xTrvZVTzfzIdI1pvN41qkt8ACSxvjz
C3wLWlKu9iLLSkRm+g0QaJkRkRSVUPiRb5v1FMMGudq9ORoz2cKfmyPnOSg91HJgkGrFtAB/lhg+
xSMDZEnV1ggpaIoa5CKzvUk/yg2CZJUUkgH1JcNxyGKXpWBjVqq8ioUvbxoiKpy+xi/TYh0n3SoV
r7pKKCSjfV1UbcFoW1uRKASKui6ZW7Fs/25ItZ3GeY9XINYzghLIvvv5TtyoG5AJ/ue2kZqdazS6
kuyGU4gakkEAX0k+V2ERLrL+KdIrmOufr/Xvt4XBQf95Kcv18yaVuFQW+spKpOUc7a7m9Bcp689X
uLWmrzZjyONyRJ7JmIyKBCGiydkRp4QwTFTjzil2ownTlav7FZSGiS+JS/haFCxKBIaEmfvGrLXQ
6xmKJc+63qp2apu7h8Avm3WcYMwjlzbEEZaPTsg2faf1//f91P880r9Wnz8ksPWW2fMWFpSpwVqg
AxuC4s7junUzr3ZgydTMUO69YSsVO4ZAqP1c2ATe3Jsu8u/jSr4qIKvW1bNeY55BEJcA7UTYVrtW
lWf/04sgXxeJdZDEBVLerSkIvtFl+60i1VWtuo+4De8tnRtbu3yFKeCQ9Ud1lLnIQN3fhAjdk6xd
h4kOQORvhD0eRm2wJgS1O6qOhubn33ZjX5Qvz+uvx14QiFMUrtpj2HtqktcsvINgXO7NPwoI+Wq/
FRaEcVnwuZ6yjtJL8h9CcgVjqD8zR+d/++5X+64Z1E2RZpfvLkGni3kQpXeW/q27crX0S+IzrDLh
ky/RbnV07uQ7A7BuLAP5asE3jDxNXEnhg2OHVORBcRBDE/T38w25sYblqz2xrDrPk1Q+3bD8CRM6
XJUs+zvY3a0HerWA0RH1Xnj55ja2VBlz08VInz4IfYrO8+ev/++bo9lXq9hPXG9sY9Q3uoo3XYPp
NkmH+KTR/vnz/13NaPbVOg7SbvRI6c12Jmp2Tx7diWJZ6kpvSQBkfJ/gRWXvtWMEAJlKVOnPV/13
KY1o4j9XmB+jDRv1NNs1QfORRZoBTq8liygmASKLGmwZxP7+fKkbAzo1+2o1m02TYQ4awx1WoWgv
P40J7umpdOqftMk9EPfWU7pa2XkQiJxBqeGu1jJajrQIiLktxEdoIVfNMfjfGxL87zdOs6+Wd9wH
tqK5FUmx6O6xAsXBs9VvpAHfXPWr9fM74MO/17pmX631IpFiXUeSumtlETwVPPiNa2fu8udH8u8l
qdlXC973Qs/28jLc6d68DR7D9iDnd1bkrY++Wu2Q3bXk6nG4k4gRTayeSN9ZUd45UW+tlavl3lnU
p0rLXUmeCXJPMX0RxqaQejgdyZK9t8/euIq4WvGGFrYoSC/3HtKtXZS/YWRCBkq4k54ckK+fH8Gt
VSGu1v0glLodYq4SEsNVOmHL1AYCHiaY9Rpp7eJuKO7sYLd+z9Vaj4I6YnIyV0J7jHgfHBWDr6hm
xNKXTJG484NuPHhxtcptBuO6UUb05GC/tPFrHFckdHz+fLNuffblz/+qB+rEsN0+SBLSFY4thlyi
u/06uHN7bqzoP5j6Xx+OR6zSVJTvO31HjnyDBw4A/CgXMz27swPeWMziajHrddO2bcoVmvqZqDQs
hHe++q37crUehjQXud9JuCrGnvDfzwpTaX1nB7rx1lhXqyCVyi5EkhPtQtUhJEMmtoK8uYuXwSkI
4bs3A/jGvbGuloEe50MqrDHaZYS6SepBi1c/vzM3TgTr6q1He6aXZtBEGBETXheAR0uHFEBhaqTq
88/XuNEqadbVS68pIDgiDKJd54VkjZtpOxwUKW0QB7MdKT7o5Ohdcp7tLJwh1etm9phqSyqWj6gW
0lLx2u7O3njrRl6tEdtw/SY183hX9QdJ3zIE6c5Ldqt/ti5X/GuBVP4QiyJO4l1OzoQNb4B1AHf9
pPl0f1WYbJlcdk9+cutHXK2UfFQaXyRFvAtRpRfWc13d2UFuvQ3qf/6GRknH0TftaCdGaaGTIVOC
lQdMAbDunamX9+q/ewvtjx7sr7vUxHop5SlXaCRGCtSEsxxd6bsuiWPVQufn9+3Wr7he716AJMmA
CQ/xZzf6OXIRMKC9yMZ7c9tvPIA/yPZfvyIys8FUeh+6SE2e46pGYiy9/vzlb9wg82ql+6Em2eUY
xbvxs31UPvJv9xd+2Z8/+9bXvlrstVa3MSbweFcPpkFInPpS6tIdDOLW975a4zUZMv8vP2iQHzAz
8tmc+6efv/atj75as72MTrEIPVYWMy+gLVFEqjpRNmNoMhOOeGQ3tv/HO3S5c389WCtPzMaruUPY
c5jo1ZAo8fNvuHF8mldLNi0Y1kZMHm9Mjbxnk87lo51u8vd759Ctz79auXZTGanweOcZ+qn8H3fn
sRw3mi7YV6moPdQ/PHDjdi/SGzKZSSYpihsEjQTvPVbzGvN68yRzwFLdkvIylVO9mpmIjuqQKCYS
7jefOedIjn60cBe0JE9Id/76FN5joh+8u8bJorXJUt8TY4VJrU/iXfmc7aVbJgz1SZ26X6zV1JlT
Q/zrY515UvWTyxVIwhCWI8JrKaFIzZzbqnThk8+dhX5ypbzWUfponEo9CQJO6mJqK3V2dZDlqIIs
Bb3bPm6KJCbw29I7N5MqM5tbRlnvqjLVlmlUpRsGSmf+61M9c+f0k6uqGWVaqZkcXud4ZKlPe3Tv
9bF4bEKfwa+PcG4RrZ8MiKVo6VxHZnidvNLrTbVhZE2iz8qreXAe2RL8+ihnbtmpH9zOU1OgVIiu
TY8wK1HstCgunMC5jz4dEzPRUvPO9xcE2WMTpWngXPjWZ9aG2smQKGK1L+j/4b0ZeMwSic5+tck6
SJFtPvv1hTl3iJORMRUmeIihCa8baF70yYP0MIjoX9qHnfv48e9/GLLiOunx6bLuiGPSY9veX7be
haDLmYFXG+/Hjx8t1AqlJB/dHkB2I9QpZt1zfPfry3JuwaSdvONd7uuS1VJqg7OxOzZ7al5GG/RN
9VTeNE/ly4XDjA/5B6OWdvK+R7kP/iLkJPC74Y7pR3fEBIyZvPRJhiFtVi88pWdeZO3kRe58x3Z8
6lavqT2AwaVXwAaXrTPxX7NLE/i5N/m09WGUV2vQ7lgdeOhtEa7Q8cNQPzeLBeXWMP6tS+nDM+/c
af9DXscl2mUuW15BmJJWNYP+r+/ImQf2tPshEHI3ODkB/0YC5YZWWfqSAsr69Yef+9on77PaSvVg
0wF9VUF+E8yAjnz7/sn/eO3+w/2a7v94ZMp//Sd/fk3BqvmuV5388V/HNOZ//zn+zn/9m59/41/X
/muRlum36vRf/fRLfPD3A8+eq+ef/kD3rF/1h/pr0d9+Leuoej8AX3H8l/+nP/zt6/unHPvs6z9/
f03rhPa026+unya/f//R+u2fv8u6MuYs/vHjEb7/ePcc85s3ZVWkzW/rqi7q7Ld//Dav0iKt6t8A
xTwnbx981NfnsuJzNeuTZSumrGu6JgtZZ+hrv/7xE+OTpduaYei6Yqra+BAkaVF5//xd0z/pum6a
li5UTTbtcXFdpvX7j7RPmmJogBZVW7dtg1zRn1/5p/v21338jZrbfeonVfnP3433PONfQwIfo7MX
5VhCwHnVlNPapayPE7K+kXFf6PJb0kTQagUeriLw2GgPdIoguQTYlcBBsczdAHJ0QXHXVSXo4vLl
5prsn/bWarlLq8kw2tYr5cDyIj+UZZTv4t7q6EIvqlsnUJKlpkY6XGw68aPGtcEox1dlQ6efGXW0
iqONnLs21YH14LxGQj2YWUDVRpI/xp4cLhQT2ZEp3Df6geEjSABO6Y+5i3t3XQbWF7lRDxmIDkwk
ZTZvk2acJgfah/DpAOJ/IbT85MQOtfmWH0xFax0LLNNAQyQwKLSSkbSmZyMVQzSx++DJpnpQyd17
xYufUkAdxDGstRJLz54MkraOvtVOSmmg0Ha0kyzocS7WalrBYVTKzz0g6IlSZPJjnIcvvmwd0btR
3m9LFMVx8K40dg67DlGbaKSSjEqnxNt6dZnOJE2xQBhiLZcDS5/68oCJomqyRQ3ChYAcHf1dJx7I
NFBCHjvH2oiMiSyB8U1ULlaeRN8cBbRUZYsHERc95e1lSVW9THODy38g9r2ZUkmNleC86UTPbhzF
NaaOCVCCxP8e3ybqp4qthYgRAbgqrXidn9QrrSmdpzaDH+UGJuxNmt73UUNnXBNluInxoWTyuMHs
IqRmNWrOsnC1jY22b23ndG0B6M/msmHjvfM5vjmI7MXQU/mxzngCfNMdaOyKskU+4C0yhP9GXPtg
m9JGbjlp0/NjfM7et0TyvuEc+OZnowdCpaG9hxEZZlwi19QAchQ1YOuux9fdMCnwmPjTCgDJym2z
WzNMRomHrK/6gUbMughsnlot3/Qdp8+7gJO0aa4rkjgTL0m0WQotCIFA/9BYnrZsUjpKGrkpgP/0
4cZKRusU3ZifIwB/qLd5wFyYS4NoHxwp6iHNAgknDX4oNUefuI6uLumh30llo+/8TMtfqbYn5zCq
Nt1MOxCVyaizkA9hGry1QfeAdluswiwd2PVJ3X1cU3BbVTxFbg3LSx2So2GQyKojyadBhk+htHWf
FOoh9KF4oQzmLmoqVl+bHBE9x87RyYMXacgA9nD304BrEGYEk9+veZKV2C6Aykgy4pvcqpBJ5x7d
49letA0rt+hK9gFsDkOSTVl9clOAXU3DhIe9rHg6scovNQWmQJDy6OoUts4kqXWvwGOtwaPycKfJ
PldN/8CudadwN0FqZo9Sh0lbamBnqakO6Cm9Ewm3j2qFp7wcHlwYdZArlQen4jnpWziHUFkrhArJ
VVQk2gImLqAlsmOcZmDAKcA/IPtWeSxFaNJDD5yO+lPwXTkwLM3S55GE91nj3AtRX7tWhN6O72v2
9rFUsn3a8DwJ29zlA+ckWo7ueTHG7FYMROGqdmYqyABSPfgm0QyaR2k5UxVsJXlHZTLsVRiDhQSB
2cidp/fxLy3BEWpJZNLwgYOdEhi2Hs7wIJEqnwoAjnOdmzQFU0X/i8w9ziO4beTp9akR+S+02xwE
KhAgSEZ6k8QQYq2BdInwqdPxLchUQhI00OWoD2OJO5IWcscT1YQK4FeHS5LK/NxNq4hoE1TU2Gbw
MPPiERHkI4ofMaFUpATUn1uzDrWWWRCgVDutvA3HGxnrYMME8D3Jh3PGmIqViqcnKa2j0zALCL7M
xEyKx9pjpsicZ83wvsV6W6zTiJpmM2uq+ftnJ6oS0o0PfaQ2oYgPuOFqernDIXzpm0jMcJzQrO6m
zaSNcjp72gS2WKsuE69/cPzgm1LS/DtA+tzY9NLnspROW5dXlj0rHhUvArAeXuVUHYyY4p1dtteq
43TzoWBasrTgiTDvY1HHyqayPHlC7exDVtJWljU8iIpOylFtKWiaJoYBgCKxpQC7uylhmS+Dobi2
65BnTfQCICDGza6xdmqmHpqW90642Z0dJ0+5FIATAXrnejwLYW67sK+5tag81YncMhTpQ6jNwsjY
ya4boaNOqjs1zMw55Jlsqkgj9oHpoKvLxyhvw00rB2+ZDEAmrytl2tZSP20NRd1EeuOvXEWjgtey
5KNs0mXVtHD5q0E7tOooEqCnHmaKPXcbwgdtCbajc4xjGtEC+M4WwlTFQ11534YmuRu0dN/p4VPH
15r2Lv840P0Xt+dXXQU1Sd4/SJWxa9I8h3nWmGjjIhr2NG5o5RaP8RDZUz/gShCq/oqsOwSaZK4T
O3riOXhMOh5qUzOPdmy/OpL3JiyzmyvKwOjtk35X+wHaVZfso7B/cKPskdaBZpp1QXENZQsbVQli
yjakr8w05SRM/W+SwEyWx2i+ozh+kiVn02dGNMKB3yS6EachnNCpnnkIZYHTQA8pHztIsxPf5TvK
XGZMy/ZaMvuHLm2dTWg1EI+6ODgAn2Iqld2tIeh4bmkCmxdawVfQw7eoc7/1HUzsChZXzSiTpV69
krLRjZRR+g5HkNa0lrmu9T0bxaHV0Qc10DKqmxLvJzeWCQvMr4ssJU5bLpIUfLN93rZC4t7JLXOg
b/DOyLX/0qjSJtZ5ne1YOtY6Q3ldI6wb9PGCGAzOdcCzL2dQHNyYnm8aWGmrR7MkjAJEVjFeQa9J
Z03l0kiviBT1kqY7PZxFWXuQPa6GWzHo6m3m9TMt9V90lZm3kqIRsKoBYYXcrXLqdmAnE1XqHkKf
2mw95Ph0qDEchc7R08Sh8ilZs4eCAJHOizHkprosoiHbuZVcQgTwvBsqOrvNOFJO67J78BMLNnaD
c22ISoAp+WM50nP8sE2WAYgWSNBOStcYi5pMYchR/NxemPTuUhbFOOsI4gYSC8G5EkWIiOXntKcB
P2jSJ1AagNlsfYkBQJk3ifvmk2tPOoarMGT0F7SrznOXlSO8i3Sl90ZxLVIgaX0Ob8/T7HIpqYyQ
NGgkEyXj0aQXGKGoxtgtNUWza/OsgoEmDiKgRcVVwPmhYOgqLia0s35a0+TZtHy/XrAp9Qwa9QZ/
xPGzkcScxOWGKPFSxAw7UczE21W6NEl7ftOqGM5c2cBga3qwbJV60Rc8qKHWNZCIOG9Ddd/SLHxy
W7ufNuMS24tiYKQqVDqGLPghCf2LThe3kMGso+WpLKcNOrC6QV67AFemOvX0Lw4NNHRs99KLK5jM
tIyyh3IMMUaO1q3fB0Nf86y56yib2NO/VQntqkGq9VMWPQ9U8lWrtlPKpe2o4dxvaGiw9cheNBVP
sKLJ/dZNmN/GgcVtuf85RXMsqM3jULJe7sgTTpBOaDNf6WhLKZiJgqDjMoaGuhGeVy3//k717Db0
p63r2X/1f+FmVZWNMYR0frN6lxXPVdR/35yWP+5Ov//u992pbHzSTNWiwVe3v280v+9OZfmTzabY
EKqsIXIdQznfd6f8RDMUwS8JeuxkMfbefd+dGp9UxTTYsKosTzQYX+rf2Z2eC/GoJ+HCwmvVpkcF
tVaLDUH9V+ilSM2d+0SWlxIluFoG9Lq9qYFt/nCVvu+Pf9oPfxwgU08DiCk7X6VUOgzfWB8ae6lg
xKBh2n/w++zl18c4lwJWx3jND6FE4cqtFwm3X4f1bTtoeI5pk9CNmeu686Z7cSxcp9iGCnrTBh8h
cAWpx7lUxvVek/vXhp/yOY2ZVqNN/OejR+CmaEoKpbUI2mUaM/lAk0uBNcglymLW+BqrJAA5rLKn
UhdfJfHqwnmPwb+Pjqz8fGTVlnw7yaVyLVna0kqXVeGvKSScuC5bfQELC8atGcKEGrF2rFwvHPZM
0PO0zS4kJpHrVp5iGpvbN/Uuuqk+Q+dJHgiAeRcOcibeqZ5kFSTZU6pywBmX0FmXabiQbTrKi5uR
7FmniAJZ7V04nfE+fXAVTwM15HOFnbewsFrDWg6A6HyLFZijEDD29xH9VJYzLK/iZlsnRx3jFNTo
+YVDn7mBp11mxiB13iC31VoDrtqIPRyMpT66g9k66BR6ZCVXVNtiS5l5hnzh0o7VIx+d70kU07I7
EhHQrdehgvqhpYdUdEsJZYHNK6N1ztIZlInfan9MGD9FNn8cAc6F4k/b35nUeyuvLGudPWZ3/lcA
AeT9Ca44nwsa+km0Xjivswc6GWtCBx6mGqr5ehTTpuoxxgiu9vb740MJyMxVp7mEby9Q78XFAU5+
Hzs/up4no4/eOlLfOoiMqoVhTv0H+RGJk3ft3fm5tfD2yVrZgAWb0OIMQoqG3w0bq11y3ZSrbus7
k1cn2Mpg2tEHXoU7vZ6WD8Fel56bKzrraOiykPfmzylSxgho6Ax/41LXr6U5zq5FwV8fgmBdXVuZ
/DkCqNN9Zgk+eR2J+7OgG8mglUpD3tSGMe9/qW6b29K6luf4H67gnprLcg0WeqWvMfH0a/TN9Map
zqJfFpt0XomFNuvXyapIFk756l0Xu3IFtqBaFTv71uATI6rAumN8i2v9Jt/nJmq0g+a8BJ9Blywt
9JYrd5uuAjGV5wMw4rfogDgGhn/zoqEjTnbSpvVn3RIwL6Dabb0q/82RUTkZk+UWGHEk9dTw2iw1
K3vG5mFlVnATjCbYj0w12cFV2iio2KwZm89Lz+D4rH30MCg/D8mS2uZ52AllXY+vr1AmpmwT/lPQ
az55SHhSjN0luGCZPCPDSlNl+9hXkDTqVB1eesPfC14++hbjePPDhBgaHYOn0jhrS4O0BgQqttH8
WLPWDnCEORBLIgjp0eeoFXC1cni1ursZPJ3+zXKma2DliOWJeYkHvWvaSacpVG+xXRhDln0rLWu3
sde5n98G/qxwgW/V7A03rSUjdtT8eY5GiTkRhKwS3UgSKLNWYnesVPJV3GLN0MGr6iXd1KDrg8j9
bPY+D1t/H7gyeDOA7roKDaCp+y9+4iFAR8JUQV2LXG3fyTqScn1mISxfqLE5sfJh9BIGNFvtvCaZ
STSsA329S71y5Y4+5FqOVwJoPDZGkJfEdna0BtzYCTLf7MW1nuTqQmfDuWWIcjJnBZpKBWaeOSif
V0H+aNvuiyWJWefXezPjCoLwN7Lb3qIAahTJ6UDbLyGvzozpp22GteeKRg/JJchO/uKp2BYsvHMq
SwDMEb5rbuEzET1TL43pZ+bM035DDZaObwhAuGAHODXdYUfJQz7OmriMbr0GTq9/69EkMQRAnk3z
0mR9Zu1x2ng4qB32MVdy1gaBlSTEspsR84tUzMHWzA6yrTZsG/2QpLcXpuhzZ3qyYtbUuClVvQg2
yTqzbfjQxb1UeavxpgapC8T/uimivS4zUxvKdnA39vrXRz6zAjptTOwpYYRLbgQbmAbbXFMISzbb
0pZYCfRA44F2swz69aHObQtOGxVT0dKMEPkKllsBdl5sLP04hnxrt7y3jISVkU8FP4x3L7q09BkH
xA+GqPeX6IchqhvKIiETN9I/q60E4dtpb4E3zGIvnFcyzH9GQ6c3bxyWtjpfJezxvPz6dJX3tsOP
Dn4ySmtlbyDrYcnXNduwtSE+ZQuLySGAZDyRO9shYi4eNLq4CG9U6B7DbRzBaypALBW7ZOi2Q9Su
I1iNmZpeqcq09JAjgIPKVVphKzJlQMoXobrJUayl235gKFqivZG4ezJadgfkUAOaEr8eF5WVgQVQ
cUTlM2h53FkHeyD9fAmUKyZuxKHEnW5BdLfZi0YUiUWit2woi7fXibUildGZq6FYmd1CgLhbMSpK
/tJgQYdRtXe2ffioKrs23jrao67d1srR7j5n2rdKe4iTOxkHvbpszG9NtTLLdVMiy10IqMcgk+Ol
3I1fuvQWRbeUm5XUrDx37epr3SM+twjAaeDAyhzg7lKmXDVWz0akgdtmJtIqUNWbsKiPgVJcqXhz
a2cgOhvCEM7Xta2ujD6fu0oHebvBLG2v6R0GW7zr+nA9BOqdUdCS3a+FAI5kfVaN+wZ5vN/3q8hl
DuV1rzJtG0Q6pCofvn33JkNZMa3+zo6IhZSq9U1K5Nu+tO61CvscacTIONpqcp2o8Wtle1vT725l
uK6i9NZ9acw9OJ4u5f+eh6rcluYgs15bCWQvq5y4xJQaJM+DQI1n+d7Bt0gBIrC3A+0eJvFyyBFM
BVwMqcSdGljiSnjhMcjNNYAmPfrq+biEKdUt86fS+ea7q6JeRDYes55WHLW99qh6B5i+FKk+zKME
TGFrrHKXTR0piw4itR5am1ZV1q4EqksZ9n2OaoPEUkO79wTIqm5scj/aWpl1kKHhJsgb8lqdQaOd
o8seqKuXPGXVlOld1EGgB4AeyBrLE7Gmq6WdmEuny8dLc8Oe8liFn9WQ3uCBtDuRdrITTXAbxu1r
hgrdTcTCHrK1qdXrKCvRG4t5HwQ4ps1u1/sW7pLurs6uc9hdKbnSCcanFrixcd30K/rrN62r3Yad
dl1D1Ghd88WidH4Iq1kolJUXRYte169gGBj9Pg8l1o36oRHtlYJvPkHh3Yp6qROvUGN5JTkpplKF
LKuF4Gwf92JO/n9rVTlUVOSxyhcpc3h/OwioGHxYbjsBGTst9J+JSS5clCEjLVgVj4ysk9A0cYfu
KUu6NE+eG+VOFmJybxdaqtRoXPr1UHYrK8dNMmbJPGumj9vNbzHVZpXDkgojOabaX49w73VxHw1w
J0sRk5S7ZpZqs7YoaiN3eu1WvOBo69JA7NSxxBIpm1Ziecx26AwmaXzntA5dPCDrjLu859EyMZ64
+SxDli0yMRUVrL6kmjdxPqUJKqhZQcodXLxhFlkBVnTI7MmxTL4IwWrnzW+x+Tj6opVhfUCyMS1p
6WDNogljRhJmXiv9pLUPbkNM/DY0ayoO8ql5jNth+utLcAZWqZ62/g5eM5BydsO16hFyTrZOtImU
YyK+MMOM2L6JhYTBIkoMp33a9fuSrCDFPTNhUExA6Uy3xjjVtYDGDZizlT+zFfWKldsuxq988MJL
CIr3HrwP7tVpFzERQm/Q9LBYx7269piETQncttsuyfxV2q2wd5RsT02C0aFyKIiMW0m8DpPqSoG6
jTQK2Ro0+WzvK9cNWWUeMmUbiXyTZ1xmDwcPGqsaW2r0qFY8bi81zr88cpYlWMkwN2ddYND3lOP0
QOYN58bjFR/z6wPGhzR3p3jbSmpHDZ20NSNGnh5jd+7bwxSOMlH31yj+Nm4BdPC8fuXNS0QbuHcn
MnTzippdqxCAnEltVM9S+zRi7FvlKtOJaUv9oVL7mRKiACgOIY18Hn6QG42stTGEhM94CqUO46p/
lX7usgpbqUV3uIuDG/FIi7MxABDJxxcKqnq0bm5sTO3qS1LBmTGPo89C615MBt16uFSn/I5y++hu
nURPJDNx1bCU2TdfWQHI42QQy0gx9n2VLt2wnJThWq/u6uDBbVNi9F9yCE5xA6ycrbRRz4cae0NV
HjGRLKwIis+sHHV5cMnZZG1as7/T827WkS11C5J0TjivQ+ywKu2gtrMMwuLGDkkb+uT8Hei1hrKO
dYcEdjPDjTFTkZGXRDtb1GVJSEamGVZaHiJR0kkJxZsQd1WoAHeOmVf1ZD5gTg98F7Q0GnJttMJe
6lgxz6ybT/vHNaeQMyitxVqPvjilQs7WuGby3ooGb49brSKr29EhelBq7S2T/GMtlmDGrhVuXOhG
O7XI142RH+QCJ0y1CBDwDkYaTYrwvvS0z0pcrg23gq+mUNmTTsnSTPVk3EQ3OG6SL0ZZXLVut7Wk
dKUq2kREzzU8S5u5dAByTRXL0goE8uAW55B0I0X5DRz1tYvHz8vBrNf1Su6fNCoQ4qGYNF06N6qO
NqZ63fvZyq+cZRyTUub/c2HMm8JYCvyEwUPeBnNj3DGnd04ACLsYs8cTAxbjIMJlqJMrxm/iOJcG
j3cGykeP40nMCzoOSQMKlDZ+DrzIpto1Kw9wJQlaNtu+wvTOX0fWEvHYLC/t+9jBmUKOMZKrfd6D
P7oYdHgP6X/0VU7iYEMPbIEQAB7fgHQf1TJb0d+UfQoDuaTWIxzqF4pLryIT6L+hrtXhrlq7obWl
VInxF1loXh2KiSmU6UAHxrTvP/fR/UA+1jMIK7TxS1wPMKSNjWJP6MpgDWpVt0OaBhuVLLhir1p9
XYUXqpPPbebF+Fz/sD8xM003qzYy1rmjERvzHlUiWhm6IcTfSMUCY5tU7oMi1G3abQ1VQopCEvfX
c9fZg5/sT8Ihp86maEjTEBDuZYXyM2ubZvZzrIGWyjGs981WpapvvI12EG0LbqukXSqiPbcfFCfL
liiRDUkpKDQIYvOmyJytmoPJrEMEDcT4QTW8x65afY9o8uHX53wmgiFOViyQFWxqd3sdbZo9S0gW
WdZ+3NePkZOIpUnrwRXW/727i6z057srfFFZVICq68DI7w3GZt2JFpn+pnj2VreOMS6hVDdnmlfs
Jb1HwDZsdfZBvz7Vj3f2yiluoMmB/aiRoq8NauPa2FgO9Y6eqVnAaZYhepD8Yux9fPf++zupnDIG
lGbovaFin5jTFNmqs8CK7wXnOF5ZqZaWxbcyt3CNQzjW8FNTGcA8wNI0uFS3fiYor5ySBxKKhitV
HZArM1vGCj6iXsVBQqyc60n9xqwCK6pE1pTk/iLka/36Gp897snAGEWNXLRaj8bSzljYP47vbu48
lBAwvWTYylx6I0E6koX7nMabC0c9d2tPxkDblzWqlYW97iAuTIkDlsmD1RMYCIi/Sbo5MeRVhNqZ
9ENQu5vE0g6d+9g61VOtBnuXeLRaUPPpXEpuffxWKacMgyhX/VqnvGWdRUhoG7yamr71hb4MoU+m
sdgWUr+VHf3S+X8cnlNOqQZwN8kiN5m9bpXgxSL1GBvFJm/fxytL9eaKr8/S9LPPZvjCFf84habY
J0NVqbsunR484Tpvjq+JmYKQRG0fHRePm1Lu255gcfYIkVNI7r81Vin2yVgVe7XetRQds2Jvtu4A
jJFsWc0bPA6LVmJuBclKmVn3wjmeuaqnNIRapx4HLbC0dgn9jQNGynvaDSqzdw9BW0wcEOZaiZ5b
d/445ve+gP0fY8RJB8LJH/9/a0gwhUUVBXHc81Ue18/Rc//827Yu/Oh//Y//WYbjn5ZF//z2TIPC
6vkljZ/9j2pA/uuz/+xRoApEUJ0FRtmmFWBMlf/Zo6B/sgxNRt9kji0KJuPTnz0K6idDF3Qu4P95
72tg9v+zR0H9BHubTzQtxUbYBSjhb/Qo/DwomDaDMU0Utm0aimEr8umUC1C+iJREFPeGQ04xF9tY
M2ZUbs5SUeOBMRZhnC2DtL+UHzlZ1vxxYNuWDcVC8wwMbhw9f1hbGbas5BUNw/cUyM0LkESVpt37
NoaIsa5VyPFcaqlk74fmmlIDkD8NZYpp2RaEG3BJUIaGqGBWauVG64zF2EgQDD0Kq2yVKM1tUIh5
FNQzV2Rrysr2bfoix/qSfoyp4eqHOAqPafbiEaA18vhKo22LMuJj0ON/NlhI2sTfwi7FjMVib+iW
amB8MSsqAnXNPooKybyao+Zy2uDF07KlKKOdPRBn1fxnFakmBkDr6MZsRovsC8vDe01jGZdXs8j3
3zzYH6HnHoyiu22MmngWY+U0KKxdG5lHn/aa8SPpl1k3LV+llNo1PsSb1m6AQaFdX9DBwsYPbVTF
xQrLxTjodLBKAibWiu4WGFrhVSKc1z6jmD5pgd9LwZvn1cEiDBmkzDZ7tB0HmRlw4L7SJ6UneUSN
pYUyNHPFIDM+FqxqVM9jD5KmSNV2dc4WJilCUqb4oQjZT8a9hhmVm4w5NdHiK9mS5gbBHc3v55FR
X5jC7XGq/mvx8v640EJEIZVuaTyrp5NYXuZx3clScS+sciY6fevpJR61njyjfugdWCGq0d4ogX9s
DHfr2dEcRPo0jEwUrA0mhuwuq8xF3ncO5T/loxt1DxEdL1WawTDWV4RRZgEdt54MUtvXVmasHIYq
Q6htr3tmNHBr5OuNfJ863UNMJ5zncdsD44q0EGYitPT04dVsNvMkwQELjne8OzT0zNmbzHDgkJWX
61uhjw+4pc591/InkddMo4h5GKcWzadPJrv2MNKv8rJtpo0UP7Vjm02N81I28SH22ZdILzY0eu6o
SAZs4B5sI97HinkVRB0guO4my/M723VQH0vbPNTuPZ+tr63cNyj65ApgrRPvTV6TztN2mFYWFGBe
N+4rJU2wReK9m/FdvWQaUe+Yoz/L5GqhRjEAxXrDA3rlDc6FZn75fQ91emNlwEqmzh5cNU4bsZuw
KOKkNXBBCPuYGfYxQOjGbnWBHuexEHRDtHJ343f6PKvASrXE4Yr01mmWqZYg2+xugj4Hjhhc+ZRj
i9RdZIB8lEy5ztDbtQkyKkc6aj1e7Mi8ygayDqoxExGxJegf2yLP1++dFWZzHUPK7rEUV2Y7L7Pq
s8NIWOLURI60THjfAoQZPuK8zEiXTlRsqKaaqUXw4lAc3zYYsoUXsElrH0CRzLJa5RuRifHjOZ3d
s7CqFnafLlWXwaqjDFwoiwZnV17RedONl57a1iZZ9Zh6MrvBhGzwDodzk1EorfByE2N31eYmRvcY
EEkD6cSsP8wlD5WK3F7HtrKkV2QA0E+zBNBmXglWWfbOyx80o7lx2myVhm+2ZVLkTIVvZ4Ixfy0U
TkGREGIXm7pE9qan+8Cjxr9KjXWmMvI70v6HSfT7WuLHEqCTEpk/3mSZ5L3MdGObsnKyKA9MIzZ0
PyvxwNDgVjGkuPrS7emM11DUsEexW31lOe4hMh3SXPZcCrJlJdUzqeMy8nCQfviiBTgB4fZOPOrD
M9y/gzoyPrWVY2g0k8DwjeG4p/Xn0qL2RlXvc8d/Hd8ShffWZdgvjGbq9PYah+WusC/RHcaE8OlD
rQomdWytimowRf80uWkRZnkjHKp7LzBzStezZQsMty9aHHjOJQrJexb4vx1NQ0XKS0RE4rT4sJEK
VcpaplItrTZ6nC7MiTlTq4zY/bbK0dOb7bZv9KuC4s4ucSeijpuJ3Dge1JVk/uvb+86Z+PHLqDpv
saVZMvWtgrbLk121qhP3VdumvW8N9BRBvpbQ30XjpJonBslBY5plrDIibVmY2qrJslWLH4FY8CLm
fRJhPTNSYxdgk8EzN2G83ni1eZV6+WMH6T1I3G3OiKo0yTq1a+Cn6V5X7D0Cuc/a4G6bHD+kr9zH
UnNrVJwmMvHPcR3sxhL7IlJxmBoLsGtvcZwvG+JhVl9fi0ifgVj9WjJrK0Z3UwYchCVQbCV3YU+R
fu72xaQ3sSpZTv8g828mGLK/uDQ/avyDiRQxzisSPVHGFfotXNCUif/6uo5PzM+X1VBQmWNqE7Ks
m++xvx+WS5nsaL7ncVkNjJ5sapdq9J0P8beW+WfrtP+freZm9SwIf3I9zy/1t8+1X/jhj4Xcf/3a
H6t40/pkWujihKKRjBHGOGz9sYrnJxp5Dc0UukW5tja2E39fxavKJ0UzVNNm9Q8/wlb+WsWr8ifL
pB+TtmBTaOMy/u+s4s8UHgrz1NTimIHZpmXvLN2ovS4NAESCDsip10QvYRMtCQ0vGyq38qZGt2Wu
fcohayPepOFdLqnYtORD6xJ3DRqjmNP78ewqxGrNSPGpHgpDstZysqSRZKIA89l2UUqfVKzM1TJ5
DA0F8fOhamhD8awrUy6WeGOOg1bfyyHirjzaDxW+R9kKvKkZ3rQ0e8291qNbjGYw61bRvbeOXNNE
N2v+rrwPg+SVLsK1a8vBDIox1Yn/m73z2pEbW9b0q+wHGArkor9Npq+sLG9viJKjJxcXPQfz7vNR
6m6ZaTMCZgNnY44arW6oKlVpyFgRf/yGGDLHaE7tIn4qPLUsLcgwVDEx86bLdhcPGlTU+ppcPWoH
G2TDn4hyyvON3y69c9R80pS89fNhR5QwuZ4Zi0uZXAxD+9RH81U4sV+PP7pIO7SSTGBdd+8Walyb
Pofx564pdnPpPQ+xLQJ3TJ4S46o2bbmxuv7NDkGB9epBWeKjncJmpb+5MYgbnmCW+1WT3meFJy6V
nenHkSCnKVLs0KK8CvxSWitval+NpNcPSVsZm0kMj4UkiozSeUTSLp/daWIjWRDS0BZKvfYkZfdi
nOgjFJEy6HUayTbOoQWKHGwER494wlDFO+HWlkFQS+Ndz4NRnzun5huN5r7IBkalFJVdPdSIwKvq
0xQmkkopkgenmtO9UemnnBlkXfXYaPYq3H65p/4N9eX+T90Plh/0hxnCfxFfg6/F5W9xhOs3LU+0
D3HyBnGy+5Maw6N/qzH+O6bwZRinN1pG4j+QAtd/x0/yBMIU3cOb1qKc/V5jgAM4c13fNR2ThyyF
6TekgPIDgoDwxDU83XBtTP1+ASkgU/GHM+iruMFDe/IT1OWLSaaSGXJfVVayCx3a01JL2JqJWb36
EXPpKEg3t7UBlmWVAOWyjCIFOtEvJpELeag6rBYzz0ve3F5VR4XX96NtVfYRof0zvo+vY1c3Zzm4
2oVdFveO6rmdPIWWMqMHsONiWomQTKPZ0xDxxmm+yzP/GMe5exubo2asKx91dNV4V1rYDafcb7NH
O8usZ0YL3CN7aKirnid/iYIfFTnrV29mb92EMmSa1kD+TfvOsN9ETrxybyD/jpMmxCnACkoxEATS
YDTL4VxdlmE87StJvI2hCMAjNJJnOfHde5tB/YOdlCFxS8qAUYDY8zRMjvMacZoco4xgcVm7NcDK
TApwM2HzkFfsXEtYaLQfYfXJTAkkTlGi7SvNVRc4MpYfZhGGWzWT/hkahvvo4pdDgCH5FCIjRF7z
DWNfRol5U1eTuWkcMW/zPOuO2C66a8OdKPG+zv9mYQTllusrcNzSh1ZFXOEqbAkrFiWZVI7lR2ei
dNgYG1Z/CG3y/8xBdh8a+iYPYq3tItT2UO0IXQ1HAo+qI8gx7mh+Y+4stDakHY64zfaylJeT5pTX
MPHLfZgs0so8g0UeO1m3w8i8vLRaR+xlqqdnh/3WU5f0Mqi00L110ti/msZcO5VR1T9MVZ4fVQUb
PmYfi+SiyK9mWWVnfyTJkka/OlmhgK8gjd4hDCkMV23kpauhiuPLbokbbNPeZD8OlQJEAakeGOrK
8maDOo9d2iaLUwTHukK/3Sdt4I0m1TBUxHt70+PQm+n7KFby0k76G6+QZDkpjr/ET7wrV9E8Nymr
37Dl4zIFu6Jwaj7ZRZidO4sR2o3FsP/v+vm1frp/15zdvZXRn1RNHvNH1bRQyVk6Xi8mOOvS6v3R
mbm2wQrP0wV9GJq5b1UTlR3LPX45QBK2sRjH/F41jXdgq47veywbTYda/GtVc9nTfuvcf6+a/4dh
+RBGVuG0SbgzxPjcJ52x7qOWTGEVQgONYCem1lRsbCcpj8nsRQgFRlwjSrKkuiiBA+hbXSCjZVmO
oGBdT2m91gqSW0uzfE2KihQ25M/H2pPFm4rC/pBoYbE17Lkly9NyodU3zn6EYhLA3xvNVdtY1SrN
bM765EOd4+eUR0KeKRZw4TK/fUsIvL6kxhUBQ1eylUTxAgAqZ3g/Da1OTicSDhRu+rGsiUVWXU8r
SNd7lE5vbbxaKpQvvshWXmGhLNCrlDvT1g2EPp5z42eot8n1dR7rRHRk7tkSyicxltMwV+uyGzgv
jFAF0i/Q4kKupVOFS9738klL/RYmvwXmJlDKJ/4IoTyJp0/AkN3WVy5gigeTv9RhqYlmweqyFOJZ
hdmek8vPmm60OGDQBukuuOXgdPi7VW5PXwzQNOkwo2yj2sY22GGUTx5Dsdc5geEmXcD++za37HgT
Qxkd5s7nRdRoCbpoyPdsx0eoRnP0MW9l8ZqnkXvroVPeOdUwkzU59Tj7qfFUJs2wzdyKDD+vb45s
AvelI56JBIo3Bq6ugW11TSBbHbcwLLu3k2VVR0iOLL0zlbnbbpy9nTGM93Gd7ryRebOosnLnW+rS
ydAvIxaL0Rf3GqRYEjp4v3emC74TRfr9DATlDGl4mNwI4nKHkm3y4DdHEoeBmoDmVekRPV8DdxaO
2RELPKhT15YZ8DRjOR0NhJk2J9TCbE1a5848RqMMMReqGN5DXT72wMl3PbTCdRx1pK9mLF5IACTs
2pjRIuWkYSJCStRj1xH25c5Ds7E0p9j7hcif/rtAfi2QLEf+eno9vck2fsv/pEbysK810tPfCUZQ
ZMjm10bw+87SNymFrscoyn8W1cjvnaX+zvNctjPsDGgNKIXfaqT+DgMtx/Ax13IMYer2r9XIZUH7
c410Md/5iWDT+L6Z9XWt7QTWLIHZSPAxLzuWWXIo5TCs5Bi/lFw21mS8jAJuS1cMp3qUB7tn/gkz
eKidWb0YWEo0xfhCOtrzVG3cDvsgpFZTY+3S7kYot6YdKz6HxXyviek5nof71kjLoPfn9aw3KIFb
6QRRk+CrZMbnKowOo8a2CZ+urd/6Z8Is6aPcbIfWjTg4l8WTnJrtoE1vVgw3qazosJSD1Q2Z9gZB
y3P+2U8xJaqSU9hPr3lr7CUMT6jU96Jx/MBkjRI4nr53uMnoUm5L1d9GGMbEjfNhbK2XSU8+ddDT
JwGhKBHiKYXF12Fc1bXe+7xm7jWnFCLzyEq7c68IhFk3Nb45Mr4bKcWrxnNWDe5KnkiHdcVsUuXG
fYRnwHqy1afGHG7zKjQuebNKzOlWGhy8sSTRnGjHoCIEY/L7AkuFFlZ56a4GETu4OPRnHWcLCrwx
r5Ik+igRsa84hNaxZexqmUA/0ujz51mjddZWIid4hb9jpYxbm6IR2Dn+gb3T3nhz5UPtPvtaZhwc
lAea7sYPGXRSP/FfUEUR4S0MvBrQWSS6R3535q9nDbuQaZrafeW0+2jKmI/19h4R64ArhejJPIsq
c1e7c7NLumQ8xXab7OuG5PAeMHjyu/5qjpT9cfTqCI+GD/FYe3vqr7aJRlPbsxJDLtUPpF9hnduw
+JKCcB8UZyrwprrcpG6eHSusIfZW5jGXtJnzOc7IAU0n/ysn6f/vUZnG6K+L2O5tfvvXHeJ0+WMd
40FfS5hpvbMdh3vCZw5mif4NgOMrwvAwWPDoAHFHWCIcfi9hxjv6QTo5ihWzM/PxtxJmvBNgqRA3
DJMmkPX8r5SwL8m+3yqYy/J8iYOxsI7gGcIs+An2LpvWcUMZQb3F7o7NDhzhc79MX4DVIcfxUQvN
Mg8iaDENotkI27Uj1oFqr6quJ50jrs0oaDJhXja9yC7s2temLRLWHpTHnJtVN47pVWNO1ZYFXaSI
/gq1ai2zuVhX3ahpV40O6zgkeziDzZrY6a5s2EKG0jGifSvwnMZFiqYxn7AK+bcBO1fyU8mH/OlT
e/km/wN8K8WCp/71RfuE1eS/Vm/lD8jxl8f8ds3iNOma4MaAOlh6LFSN30YTrlmP6mgD8ni2S6zl
d8cuqI0tWJ5wUZlYgCxB6N9GE1yfDJ1r/Pdj/BcAHQe/kO+PXZbEGGAuNpeG5QBCmx4v9gcORtab
MsbpAKVTdoS5+9iaTnctk9Fa4xsY7Z0alKAf6JftKp9JjxyvRa6qbVnobjBCFlcrr4+6lcfeo9OV
Bb2KQcbPzBkhpDUikMTjDv69QL5njayk9Omi14lITpiMsMOuSVltx4S0tNrgWqaWdmWYB5hRuTAt
zAs15S37ybqyt2bcaudhdh81fJqwC0q0bdtjnhnCLb5CVFw+ZdpkXFedqd2I2VHX3ZDo3GFDcbL7
NsM6EbqsGfi9ip+MIm5eXYnQ7DwhSVe7xusuQ/jdrtMeU7//VJs8gLXTbaRDUMQm8qMpOrw7Cw5F
c0CsZalXkTyLLrlzYpeDRh2Ajnb21Bys+JC9hYa4tLXx2q7Kt9CpX8u5fq9UeUQFtMld/2II5alC
qZcM8tqNnGsjKq+LkpwybvX9EBr34xStNUfunHAzuNell94BRNyVxI6B17hnDIs2UULS62RsMIK8
yPLxevCe04S1XxIGSuXMCf7JabDAHeo1rn5gwJX2WrdOt2pEcdM20Z0/KZjWdvrajvWt3RZPjjef
4sxlVRi+ZNX8NDT5ITTa3VQ1DzZOiLT3W/KQb0Cyt64Tot2PkHi41QsJiMNocpFo4VXfV9Oq0EBh
9BczP0X1p3Ga1xX7+ayubkXFcl4W0YVb+duxaJPAi8QF4znPJPEuY5q0GphzBT3S0fyzVIoD3LsS
NT/RwxzRndI9EA/SQAzIeuzR0it4lbpn4FZjb2oVvhVZ+bF0ZyavGw0dCUarm2lG34mPl7G3xXVX
4reuyB95YYPoxeNjbMwoBohL7iftrtDFm6zEPjOvLMTrwWypne/nu0bTF1es9lnLta3S5i1Geg92
eE+/YVn5rTKAQLtx14l0p2lBGifXiRax+WTJKdKNP4iz2drnFlc7UXrbunqcm6ew7A4W0P7shmtZ
2Hs8pEnCcy6nfj66hfWaqAgZbrYb9fxq0gyxsip+Uu2odY3pXURAi5a9Nr1xDGW/tyXqIH2CQ8/V
aWBJ1nu7WohL3/Kiszcax0LGr7Z44wq6wAJ0a/T6SyZeUu/WiPmc6n0ZIn0t+uFzouU3ejbcLZ4r
gxejZ6lX+mge3PK51BbWuWNfWHB9PNmezME/pq58gF+6btg3j+4lOunAy7otPR8N15OBk5c1gJ1i
6X/BISpXyFt2/jSeOvS0ynn0CKXWo3yLnmZjITZ0S3MnknbTNNGrn+fzCkXHzZQPd+5y88Wef48C
te5urfpTMVlrM92qAqW7nW5HfCPtCpGsd8CjbevpzSI43TrSv6wcLGYzjtoywPlzRcoA0tpyhUXt
ps2zlYPg0dbUc+5iXYoRErpVCCDypGVki5HZe9NL+0JzCLuveRvEjvjVgxgizPt3JT4wU9lDnGg2
dvw6WfZ10+KfgLHCblisZGmaTV9/gifwgUVYFMhk2MyYAq/wbURraYPG8JqjXdvg4e3KvRUd44yg
ee2xaa1VhzfZKkqBYJXlP9AaXRPyG+QawjutSUpUXzTvjpFvR+P9hBiVMNl1RNzvrIi0R1IEQutm
PQoFjAeVCj/HIS022XZBWyHBTTPIMKm7klF4Icvyo9RNnYIO5cXr7D2b0KOa+60TD3dO7pHv7Rn9
Rjdw4Mtk7j95WJpS+eWrH8bqxBwkL1Wb10FDVDvmylemNuMZuRgRk4x0MWm9d9WF3K2wJuKdlcBI
oyFHNHxyfLK/vaZLsaFAKOUkNp6aBheHuy946Eo6brtqDfGSlchFbFQ8VX9u8jy+qGN2ajg56Xs7
M3ocuTFqdCarOFucPLd20Qiov6ZxFvpzmG7sJszXpivWA0hWlDzEkZNAdYwYndra2HmJu238y8FP
3mDaMp/IYj4KA8pG1OxDF51a0UCImaoHrYAdmEuWEEV7Ue60zLOv0jI7tCMLUzeKklXDDLMW4XDh
k6m790e0shUyqzpihzjIPCimOxHiyYzINNerC5F6z3XcP1QW/qaxch9UUqN24MNCUjmtu7o7FeV1
UsBoEkloBQCaxJQV47EX1ceh7z/MnXkfq/6CEC1cnqJsj3vulaU1WBga+rN08A2VijVrrGFBlXB3
jMeyh2wxsCIFrK5yMaNGl9E69xHMtSU3yNCpJ9WZdYB4d1wNhgNonj7puIocNDONDp4xXqbzmyvi
52Hiu3AJUSmKKLasRTavy1T7qGdiU/R4KWnzDo+qYZ1F5rSdQMwI+4ROJycaD2YxJ0ch1c/Pemd+
1jALZEwGaGvTLOFAjMKVM6qOBtg6AeWesjy8N+bwNRvCG1/G5770nwdreBt8cY0T99a02o/xeKjF
bVQN+jr2tVPLoXQ/1BYGiLqurU27149DjI+eqHTCDCoHu37pFCeNCEsg0g5d3TiYlO/8zgRS48iv
2b7mzVn1c72zGrvehss7lgMoBsLPwy3TdXfZxh739NQ+lrVlrkEXw1ORxkvelRudEhy/E4fzu/ci
+YzShAPeqvtPFuEfWw9eJxRO5axzaZM+7yft0W3jj0tkMu3UfHJcOwycOclQXxb9AZFbdgIqyM6F
M+kw3uHpeQoqqd6w5Z5SiYex2otCSZxPeJc9l25p9pklvBHqrNXsBqfc5SYG/3r3LBEoJtYpsqUW
FH54bbpDEZiRfqS9sKlT3r3W+ldNrg4jZcTUh71CNFyNix+3pZ+j7L1f+cAN4H8bYU9nb6hRDyPU
HjTEenqm3WBKEm1MWdzrWXmc2O57MVhvX/fxVprlXT3Gp7lMDQpbm6ObV/Lo2J2HuCpVENo00z0j
IxwvW2/Mrz21VM86c0wMYXxrWxlTeVPgHZH55lHq9o0XIfgYYvncalq0NZFf6Kl2O7NWffBdMc0r
02f5xJlGQjp68HAz5nziA0S8XV3kzY5J7KmUrrvpG+3z/ygq3zS03iSlynTvtL49THoxrjwN3ixG
UocabV0WWflqlNOlUOJ9guGb6MXHjkbTAvQQSbn7d8Gc/2njliUgwP7dwEX2zVv5r7vu/cekASv4
0H4PFvz26D9GL89nveDDNPwOKrDfOYZpIq3C9Z/5aln7/A4VfNmjQ0e3sX7Gx2+Z1X4fu8Q7xxOG
YCG08H5+YeQS+o/boGXkwgSbE9/md8eCJvfjyIUdrWabGFIFdejPq7qArpj7qYKzCGvcy3HT8E6z
azzRkF8ri/AFbqqpci+BZ61N1TYXduHswf+DYS6wVXKOVW+dIYxdeEP2mFAP9Xh+6EcYam3tHvNu
2PWq2RsZTrOleD/p0VFZ+m1l4fatZahhrcL+WMSsT3tGHtP47JDxZKyaYtjlOUdclabv3SxzPsm+
h5YvZmE8jKWP+YJdE0KuscPvPbelrTLMw0hILypbp3tss9rGrD8fX/UpFOvRxOJbMzTvJi6d91nz
FuG7fhUpFGYU3g9ST8Z1nNqAk6opjpE/9NuSlOIr03DjvZU2+UrKBf3N2e8eHPLFAtUq5xaTkLtI
t6sPbly1Ae7hxloTZAa0aWdTkk0ATcXGPQ7iOuxXWenR1JTuEybWzWpijAxSi56xAMsLQEUFpU1e
L4JHMx0LPCLqbOd26k4K1wW1bOIPNpQ7VfE9jTscs6KBf13IQ1vTdBZ5hzk+lNIq2wGdbvJqOgz4
A4d6fJxsbMeyC1ipF17K0GGqQBW0d+2h8sxVqJdb9FIrz57PiyRKTnEYpGH8OEU931CdYws/dl+h
gcVn470dudtSdNd89C+jnDeDjALDe2Ytvp19oGKrPMzMKyzINZee2YfX5AcOxvw+r8licEh950Qg
Yr+Kxu66rKfyRaYO77DZu/SSRhhJlv4zQkQbryrDks3BEGX2aLYC+UIZnguZHTCWVdux1F9HyzQe
wkneNdGEA02YplckVZpadbTD9JOFV1GcbrnZtm6K/4MmYF23kX3Xp5nLBfxBZU1+jVbL3jddckx7
/O5DnmJRE9wydMxsGJVuMyOzuDLLj1wHWoAdurHmaZFYoYcSHml+lYducenC4CcFwT6NShQH05qs
INGtOYC0iT9YG11ZOOuvogwfCMtHGRZ7bvDrZfk/reBCjYQ1sujl/hrkuu/K938mc/r22K8V17ax
p3Wwa3JJQf4Nhv26h+crMPzhDVlU0S9Spz+qrnDe4cikW6CnPnxpyu4fVXf5kmm5S4gKz/BLtssv
VF7+nu82TIBwtmMD9HIeCIo4vro/1l1DFNwedrdknLRB1lnNQhN5Ts0MRXnMkF9hcpTX/xDk/jMz
+8tPRa1iGRYbiMXU98efyh8kzpTG9tqQbbVqPddexWZ+TCccFHsrOU9qWeg75i4t8uvIjkmKK4rk
IlPxQ0qVXXOOzIFewtr79Wv1/47q+592RX85YTlaOa2BEyDKLXY4f31x/8/bzd3m9nGz/l//WsDc
T4rugkSmt+/7ij/9K//oMmj/dBi+uvCgZn/T9pn2O3dpI7jooaA4+kLY/tZp0KqwlPB51G+yv2+d
hmtRMxHGsV/90oT8wjXPZf3jVb90Gz+/F98DvKrtTAWnzcDEHl8MZdt4kDnxJqnkjIFFYq2SoY93
FUIMEg1uUqt/DDtn3WHB2NgWwIyJTY7qGBWUfe56HHzMbA0J4pzVTf7qeWOITAn2aTE5+I+ISOzo
PJ5MxdyZ5GlFq08v4anJutKZaXAZmT/ndvRiaXG5nWZvOGl5iKxsnAI9L24H6Uq4G3F40xEAE7h9
ZR2IZ5AQEIxsySZZD74fE5aNQw8AV6XqW8VichWPBvJANn67acCrP3eNxS8m3Vaju1Fld9kUnrX1
exDiNJbXVmLCuPCIrcYG+r6yzLdYJeeycG712MX8Xyf7pfbigG8+V0wec5U8tn5yw2x4MnX9EnOe
nbLBjYus6cCWPQYZG4KOl8o5sAWaQ+X6JBN0YlM2+iVTz2d9SRNUEQMOUPgJB4vTNOvA4VY9BUXv
dWCl+qcmzt+a0DlHMeEykQfubFpaBilN2UBbAwd34+G0ZXcbaH3RqZT2uDH6KYib7MKUURaE8Pqy
MEcWAdAionlXtNX4STX1Z1IsmiC2cf8iAuLQGgAeWRQMpfcGkfEQZiXGpGuobWmNdRnN6QbDyKsy
IYVpwsE6lV1LB1GgqnKVvHLmaht1uW5hLQ9X2Ix1psUmapuDmLBQzZVmnREK4vKkg6xbvIWrrrEW
cvm4rxrDvRuM9245pUEXN8lxwqUzjsRM/1MWcmW3qof6jZQOQjIK8fmhiPGnRS2ngg4wvC7H6nqK
Yf61ahiuZ5uciF4btONcNi9NE/u7QnLFufmHvjTrbUs/2saC2FC7d/EznJG3AfxdNMZ0coF0cTwe
HwAuwSGIgbYCIetgFB3ZPZgii3zvu8VVljZQL7HtTFAI6h3T6eeyS7YAb0FqtrsaZduq6cygK+NN
L4nXjOC7RmBv0yvz8yrrYHxqmCsxpbalgV0fjjCFvKgjAWPppacV9dNxYyv0riHBWyYfRlmv69Tm
5vCvRy/fuepaj8fdsOwmkq1/zjrcLvGjcsxHK7EvSxYooYePk6YZVy5H8KoFm9RdFZSLPeDD/8OT
478gQ3sZsP66/G/fVPXpz5qb5WFfS7xGG4ILG8s7oVO00YD8vsPT3HeOg7zDZ8O8SDyWifG3Eu+I
d0gahcMf0m+wyvvW1jgGX0JAgujb+MpX/JWBctkTftfXIPcyLLZ4ti88xGbMqD+t8NKqjA2rI7Uo
cZPmpkkx07QUZGEK3KYnh+WAHVCzEd1M6y01eyeIST+nwFfHJM3KLf4YOCM4MXNUZu2h1YHeuO2J
AJjsZjTc6+/e3Ouv6/AftH9/9mx5XxZOOktMDugf+6HBk5jHaKUZjKHRPIZlbriBrJBdYaHpYHdo
SQdqhn8QQuKcNVhdjY2sAm9p3dQ4tEnSNBvfMIstuJq3N22ye/KYuNyV73dsu+0Eit4Kn6hP2Zi2
Z70u2jPuiyFD1TLwCiudb2JHaNimzvadRGRIaouvmRS5sLDrQBPhxybyyE5hffYJQvGIfa2Ntlg4
WnZtiBB3sxwzmqBUYU6IHYkoq79/h76Y5n7jESyfJ/+SC7HogmzLcpYT/TudF25D+MAVtQgikqh9
zlpWclV/gk0OxzwedIZZmbjmqvJAKJNIFDpgczzcSunC3IxKog1mvmGT61NsbLCtEzdJXfpYUtp2
sZ4s859MNxaA5qcrEPItACSdBgwuPtsfn7FuGY3X0HyTZxNpdy0L3AP+leJDm3ulWqnEjo+6kOFD
wgGEbaYZRvu8iz5bIanEQR1PBHSmubp08UKpEefXcBIHU58e9dpsH8NCyiToQsQrqzZs4tteNuPN
2Hcd0fEz9XWc+kkGTBD0N4M5pq9zmjmKBLCczQDTiMeZMhhqxQUTf+xmB/1u2lsoYHXOv6Cb2onT
cBzlzTy07SYkdAwLQphG43pw43u3HMLnzjTSoHfi4rZNXPnW6byMlLNErGdfdvty5MhGquNpL7EA
dp0Mr/nY5PDFYcTHPPmKpMB1Pzv+JZOOdj34rryqiilPVjQ2yc3fX0BfAKSfLiDUZDhE8M9yoy2D
0HcXkFYjFwp1zQgGs07QWIYYA7opb4mZe0RkjZFyss2Aj8BKKx1vQxoT8T9dZ92mA/mRAbjCysF0
r7dUf52gLoPby1h1X+OQOBPrbNZXEb4UBKqZbWwTyBSll/4kxbCqZ/RHmwG8+ZKEob2MSzWslEz4
kHQrRNHcwEUeWNNMYUMKhp132K7WGjvgesJSGMNVsL9S6x7zvppbrAoqD7+HKL4syTuKV5GTpXct
FHAPCS0KDVNPwwyOWwQWRgrORA4YfLyTW2MaKC0ig5BqVhszNvWNCTUmyNh7X2hR0Vy6XUXo2iJM
OZO9QJpjP8THahgIx0hG9oHrGQfvU1zwDTQdiYmponOlNd4IT7ns4n2d3cDKw8scy4etLqdoW8rQ
fXKmAksCp7LjO5yxVb52E+0CQXpXBIYtr9LRTV8cwudOVmHmt2L2weL/4bP/kzuRMFTfsaGWeEga
fvzoWUlkDCJEmXU5F1cyKf2UAYSea8fXd/OA7t2z8+Z9Ncf65d//5J+yzr+ULZuJxgNcxUhLLGGv
3191RTR7YTGkmCALSeKexk4h9ZDoKVtcNF6fH6y2WzIL2OHqSABzX5NYyXfxpUZ85caXXCpDo5cX
f/+0xFJ7froZFpIqAiiXV45M6senZYxWRQc1GYE/JCYRVLC+U9lg3JHgNjqnwwyhwYTrDdEA4iYB
YK4W5Q9RBZaEd7xJi9Xruw5jtbWITP2oJa4TxGhpToQ/gqflpfmB9gAjyoYEwb9/7u6PSPGXtxS+
Lo0FvYKvmz+nGE+dVags9o0gZMQ6OWVK0grEkglVTWbcIURaOtBU+c/MTlobLLaQmZSfY8xkIY7b
cS9XLpkTwIa6L/i9KFgJZiQgbp1RRoROCfAHva6PRVGJeD0MnDD0nkO9UYYB6JzMzdnE8mIdWpPc
2LyPT7ntLiu7wdgMlUFAQCJ1eVGpafoo9J6VaTzOwwXMyas0HLBqVNoQoM1N7kXrRHzwma+uCu7r
l8Ew5hSnZDlednPOQY+3xwXqp/DWzvPxXED6PGUMExbFChZuZLB9n2aiMAbfu/CZ+dOADiHZNl46
71VGpbLMZnoWRA/e5WFqPBcJogt4s3HfB5ozm7dW1lSBq+zxkM+Tc9Lb5KF2ivaN+EtiZTB+Xodf
zo1+ivFQ+PtP8s/OdPQklOMFKKD7+QkF6lKrzAx+BeaQhPeiM6x9Xi7gdJn3m6Z1G4ILG4JrOUYv
6nSut4Ye66ssYtmYYCG2zQv9bYKwvI3rGA9X0hXWKrdjQPGpXf/9c/2SqfPTHQNCx3ENjIcB0Zer
8rvjo4n6yexi0umGvsie6tr0LjSNqTCyjG2ZOs6Wq8nc6Q6i1S52YBXU9UtNTtnR94Z0J+bE53qz
TLZ2qH5LYBoin/v6Yja8VdlE6dYg6vWhngCYGxcf+2Y21K2MU6JM1Mp+yfoqPbeFE+8Ktyv2ZBZp
//RhLLf8Dy8QsTYHIxglEBEQjfljSdCSJPSKeuAFGpm4rqThBVU1D09ibP2TKgg1NSpUyzrcknzV
+wxXjtPz5AkJZKvqfNQ51v7pXv/JoI57nSeF4IiD1ARI0n/u4qVXhKVOhhS4hZVeW27Zb7RJdYHh
9iRDG/k+UaUPfvjs4H9Bw38cu8H/ign+ZTbPMin89MZAAgQy00FbTTwcfnxjkiSFCLZspqRchIyW
s+/93tgWQAn/UJZ/gqW+vFxXuGxvOClwHPm5tI3NlGq5nhvgBmx0+8L1H3lh9N+uyzXUhdprMtNx
B21py2voss0rMYLRIzhbpNYh+XikBNraBeBaAq3Vz433WdXt/bmFelHnFmrAeUJbNBf5jHeVyX6/
6s0MdgI181KguMJtvbEkAbmLrXtWqTfyY9t8ZehJfXSJl/I2lpn+g+XVslv8+Q32TEy2bOQWJkzm
n648hrheT0oc2we6njWoF2ZJwilPQ+zNDx2qnw0+6MOtqvL/zd55LDmOZln6VcZ6jzJosehZQBEE
SafTdfgG5iIcWms8/XyMyEyLqOnqtlzOWG1iEa5A8pf3nvMdE4FbnKGQnNUz/T2jdPu45du1rDuV
APc0zPnVet8STYx6YpVIG5zT/l4SmoM4drCZu6on6pC4Qc1e8c2/tepmPnFu0PxJIKrWloqcw7Y2
UXqSIlPyshl8DZT40VWlK4wqSeezUm7N50xK4qdolem3uNbNl2KG1aoIsvE+Dyqn6gaDCMI+GdSH
UI/6wRivCiyCEPbShhbILisD6rRsfivlqXhpFqnCmV8/ckubpF2T9PVOlTL+khihnurl9N9l7nRY
95//+R9X3OC/LmvsSLl8K4a37tcy9vVH/ihp0KmhNYEqXoUYwTS8TsCfrRqBL3GGBkmnwa3gHHfl
Nf1Zt9b/IWkaixTBg1Q6jevV48+6NV/iyoqhUtJMpPCq9LeKGvzU73NFv+Lw+I08oa4xCX600X/Z
hqItph/c1F9EJCX7bd88lHfSy/Wef7Xp2o2re595WIZkGhylAItMvZt3eWAcrMP6XTtOn8OeheOm
ekAkeS4+s0+wiEHxsCWe8TE/4U1r33pPdOA9Oa1nBbLT7OOAc+hh20+fCUI8iBlOHBZue2lD/S25
Vb/SoD5pR/nNStyxCKg4y0/dw3DsQ8GnJnGmOepXLifbff4kX5ojDpZLtld8NK+O7BW3gMouXWLX
eGweSi9F5+dYfnWuL4ByuMriJr5sR3OHLvJp2Ld3wln5kEPVSfx5Nxz1HaFgfruL3CEgwDUEX+ro
X9ltHfKUN8rBCKInArgs2/og8KKmfIy22YmDkWTswm51u+hdM2xDCowkV4AP9+mEP8bLuQ0b6/Z9
PKVhya+Nb5LbNcSC/cRbeOQ1fFHD9qM9bp+QAABPO1RnBL924xf3nGP2zF4ncXrnoXQMr/Saoxgq
x8SdHNzeN+RXh8BcPfIk3cEud/P3CiP76CUvxJCHkm/5XNADdNeXDk0w0WOvYMl36v1WuAvZqzb6
mshPkTnijCS3F/KTV/H9CZngdvxeSAcFMedB24+O7lQ+x0eeazmus4N68dtwv2JgV51Zt7WX7VgG
6YWS6w6JQ7ZvA83VnYzXNdgFb0u2T/aGXwag2w9yWD30r8JNeTJv+QvPlo+yF0T4nsOoydue78hU
cY07BVmynX3GtNef88N0nnfmF9m/pNc+W3exvTwrh+G+O2PCkpLdNmGSCiwelPiNQLxJfQzobrNj
e/fHNzNcQ/herqV75UE6C/eMz8lJk+qcloHhS3Z94ufd1JHt2NcPBedo3+AT2RVu842Gvd1euKi3
Nj4rkEmEOkA4dJcgGW3cYtLDEoG69YXSF8niPk7+7IwYZN8hBrrtLkFA7cSn29KxVae+y3xu+L4R
FJ/+gFnM1p9w13O/B5Nrhq9c6xLb9CIHj4sne4IzGTxF+1qetkPlD+capWqJ+8tmvjGMRIdkHcNW
pbOOxA9e/fWaTjPJl/SXEeOANXyxj9ir9VVEiFqwuVD8DhblNNi3H72Pv2DxigPhJI4dEZwsOsrj
dIGM/1hyta8QkR/4Py3H0IJ80ek/Rhfm3iOOXslB6OttC3gKB8iXWBzL1q3Y6pbBroAdEoBOhJNo
D2sgfiwq0ciMXdGLdiqMp7c23J4rkRpkCDnflbhhhdFH/TDeLjk+P7juvIyw3VdebrwVYXrWHtov
6gPBatxHNwbr0uCvYXVUd5DzxO/aY4u5we3P433jVoYjKX5/nk6rTS8Ni/CT6ksOYcUuch2MdxVi
Nr9C7JpRwOJ4kqpoBJH8QZtM9jEB3AMv+KRvD2pjuNNOeehCprCtP4JLl66EiwuoQ2OYyMKiB2Jn
p/pW/TRlW/cWv+8dmWwYH2mkUZyKt/Re2Os7S/bRtbe75UtwacK13nMNnwbti51fBI9JvU+oqvbe
oLzx/hKQ0rmy+qy7VuSU35uOnMFr4PquIeaBkAxyBnRPNk9K4VXvs2CneoBAsiBwpTtwW+6/USaz
8QrctY7pxpKrJwdF4tjmgbNgRAy8fch0pGcKKWSMv9J7lEA4IjyOPqIUibiv3I9bUCa3iwTjP5S9
/Enne76pB0M+VY9tuS+fx+cUPX8T22bQcPvs7HknnjqoY6+GvjNQ5j7lia/rKJR8ZNnYOusAUyKa
ADH1+sIVK3d7GS1X23a17uT71XrjvV6JkecXzvfI0J8YU3RunOVmuBNR4TY2FbMuHC65e2/sJc2h
sICiFn7h/AkWKbYuMWKW5/5ZvIioKX0oQ6PgI7LdjYITQPOrHoVb864PPi3ggXYpuoXdNydBfTNO
ojA640t7HnMyg3wtmk9SfFf5Cm4HZ9Hs6tUYH3HEwuI0drKeOfUkOMtH5qw7gqlLG9yTWziDm97N
3urp5GAbJwiFDOQHfs9L4SSXBEVCPftMDrRTSdh5Y3OSrZP+Xtr8WjfzIFeyA7NukGfOfe5ZSVMb
k6U+eVLrYfWg0GSe5lJ1Wd/IujbwvD+R61l+s6CKDLZcntIXsXqRzh28o3iPVGyMj/2XMoBQaz60
7tE6a/lhDEvrqIo7t/XQUZ210YUA8zh53vxR9p5OO46ZiPXeVp/j7XM6SVhLkYS5MQul15wm02Fx
h6UJYoCFNecLl9EfMtleJzqEaSresmNVtv7RE4tuVvTNVF/Py2eiuOYTN/GcpAZHwH8/eTQFZzsL
x/3sEpHybt6ZN9RQUnc4kaGBVVh+55/hVITrMTprTum277Ot7flTfKhkhXvFEekrNSYhaPY6u4v6
muzH9wZjwoHwg9s5UA+aas+TvRBodgvkim7fCxh9KaDz7so+r3XGIOwbhG3NDhd+kRKHHWG8FXBe
JQFjlZI4RBtjDjQTff+ubfZZGkYbbY1g0J5nmgef4z7qwENTy/aqMqS/my9+bezCJGSQMZqnE7Es
pLmMQeq+mUECOqv2ddOf9TAabsU6LGby091P2uHiH2T0v+Vu/a8RT78Snv737nt981Z+7/8f8Ala
FO/+m+P4iK6k/77+dhrnJ/44jcscqy0KLly7wTcpKJ7+Oo0jPKWgDaUE6B9lLQp1f53GVesf3KDx
2KGdgv34a4uRL4GHFulX/il//Rsikv+rNoE8HU0KnR0IKqYuXd21v5Z26TEMy2Ygg5c6QgN0Icqf
hBaiolELyWFUSsUdUs3AddAMJ0vs+7DjomvXGnaKX96025+liF+7h9K1iPxrheL6JCYJ29xXeCfQ
2/z+JENUVpkpVwu7c16n7pS+RrqSHpVVnL5WrPmICOTk1Vy1hEJnEhNsxS0IscYcfxt6AfNEDO34
om69GmAJKKkV6FJ6JzTr9j9c9f+LB72KfA1dxd5J7fmfys6IRZVoVnjLwO5lPrYCZddRWOD4PZdJ
i+IU5eL/8N7804WJYWCYyIwQFCkGNaQffeJfLky0fTDuyHRUajpO5ZYEhlgn94IkEmSl4xqGGk/a
QzS+pLkeI/aIFZs1WAEUgKlANVecAnOOGSLXup8lxb812///1JoxWX/5lNy34e1/Icjmhn5dtv7z
P0LENb9P+h8/8NesF7nXco+mFkRiAUqtX2a9rCmmei0I4gOmo/LrpIe3wVLBeiFBdbsS4/+4gjPp
0RNg56V8+4cU7W/M+h9l0N/nGs0cCnQqj8Ba8oPi+8t4ygh6oYGkTtwieEB7E+oejKtQN96qziJH
zLrKv9UbZTcA75tlU582B7uVwDOKtNI++3xuv+EISjo7EfKHaB7JAGzGrHruRM7rWV1Y31SiqG7N
MZJfemnWvyiLgdMwoo8fb/q/x99//FB7/OttJ8QqcXpbv1e/7js/fuaPIWj8g1UUOi6gJBoTJl70
v4YgvEH0h7qlYkBH8QU7668xaEgMNKrUV7ACzJYfmsc/xqABMUY2GNA/h+bfGH//FBkGzQtrus4I
BFsIAgdlwe9rfarGTd+CEyE8ZKuQT9VrvM8mlOS9buQEREZ09uMprSevE7rxpoW6nx7ETXRxWMH3
hc5EpX+1Y9gLXBZafGTckOdyIyEp6SKbTTh9njRBL5w6NebXQkrYr5Ihosm9ZGLKSVISiZvO5HgU
bRxjbCb1dlWFNcqtjl/hSzoAz1sXCTaq0lCYGnsj3WGP0Fu7UpvqLduGzXCQ/o14Fld3MFYB42Ta
i4+zqsXlbkqt8kAk9tahoYP10G+t3NKTz2fFK1FQhjNhex/yvO1NTe9LJ4MaHjaLCvBp1ZvxSWd9
KGEutS36uHnx0SFJxa6yhgerSsvCN+XNbcmQC9RIz/1KkGoEmJIR+VsiSG9yBynVLkeOqmvby29L
kw2vlTkBCZ/VFs1EWQb/noY/a7GwQ/67beBUF5/19PbbJLz+xM9JqIjXZdtADaWiE/uRa/CzEov8
Xed4RzftD9TDL7sAxGGLbjRKpx/siOuR7M9dQPsHWhxoKAY0p5/wiL8xCyXUZL+duWAaI0TmSMGD
IO0xgBj/Pg8Xq1A6uo6pK+rTYZqFcvZITh4uGaxfKimTBLwJ+emtAL3aFjND8tIcrL0x68M5V8US
aCgh4fDWx9SsndxMBjnQVoRVlb6Gil5wPDKnT6XTRnsYstYnhzcHtUQFM+4X7UmUls6pu+YgN6vw
EpeztSMDMbvbpgopf6VioBYsjLhxH4pQHGiOCl9ox5aTpK/3et98ciaaFD8VF+zVTA6YUlI/TsRK
t+2mhkkag29S5fFxq8v4RtUoNRmxMou3WgpjzZVYYnJkn9E1dLKdheGjnlIxecg3qaA0O1Z6kLdo
lTVlKR+2cn6V64b69CBX1Ko3SWaGWi0J1r40WWIgjfXSQCTnVi/HNEqcdFstp9Pr9TTJ7dOwEpy0
k+U1umsQvmzetGjR1bNrqHaVLuleEkYoeDp2HU/L2/ic9cOjXCbysxmP6nHRSdOmtiXxxRgnfaxU
3N2lnkzikZauXeVAlOfpDQ0wSZ5dLU7e2FbGuZjKAvzCEuleni/RuU/KhtgmFBmlWuLqbXSOy1e0
Q1wpyRR2saU9YkIz5UAwWgIQ2bGXB0uQtEuvFjTRBk2TPgiWzFx95cOxVaHtuVPSE0YWDA2BBjKV
w3GcxzetNAp8rAImMjVWBVtrAUEUlpp5YA2nD7ga+T4bYUWl0DNe80izbDPOpdrWOoQYpS5oB9ge
ZIFkaA6GvNG5tVtkHmJg5RhLj+ERSmgwjLruDHGPibhfc+QNgNLuVuu2jut4tSF6WVCV4WDIrLrw
6jKngMNzyqdl1WyjadMjqso0WKaODM1cB3u7qXziwpK6KrJxiu0xrVKmI2zUAlNon49ULFPLh/3X
2+pYs7aX42GpzedYH2q3WCGmrCJdOK2afWFOR1+75n21Kzi/VbFTiypabWTu3Mwa8d1RBL0VCBfu
EacCw9rpma+uKxztXp4d/KeXKJIv+hJDyV+IvepkRJG5kXn5lkroBCGWsctErlZt39BwyW5aMxqS
bV13jaqQCKlOPuK02dEA2/tTBFFo2zTiZbDl7Zs4O85DFFr5ZS4qbb9GLQXoYSMuuddoQ0bDEJqt
GnvAA4VwkHHLp7l1ryUr2u8rL3YYCxlX+TIE2lI8SZS21QEYMD3owquba89ToPmRlgI10aHHgb7o
Umw3RTzZBi+CD3k9CGZNhmQKGjY6RnWELGyC+UVEkhNPHcwHWpdC8QjnNn2c6yLdz2rm5pP0aKw5
iQMt7d/KvFanO5lzq6ENJHqkX1u2lU5nzu9bY6BqmLpH9kTZxjB4WY3kJbam4lS3AyOEPmjndhBg
bSBMl6TZkqtvbt3HZU6s5grNRtf192HKtl2slBZC7K4igpMI+FYwxSejpFMxVpX22JmYt0EvGo6c
4SjvmW5fkHaRbpc6jMpynBY5KGOxnl3EbrQ3tGLym74uQQGkN9vGVHeYvMjekmxRE+CVU/G4bg3Q
TZn0DtR4Uz6cK5MbuZQfi3qKjvo6Y33sS83Do7zDh4mnbiTaZhK2i7AJppPO8fdxbqj3JNocCFKq
QyTQBZFger0JmthYb6S0mN+USEKcUrdB0WCXlI3G9Ea5HutTOm9QIyoG/JPW6HRvaO3n9wO56tfT
zIJCt8qV2M9KIHxKq0pYxPPswkCRG3sb5G+qiF27ZnB7y9yql7LvUz71oTHDoeiapwaLCAtlggba
11hFTa/kqMJFn+6yLJjJlSpaSKI3d4TTzxslwIa54ZNPKe0LFYTnsKHCtJNV7ukT1MRcD73+FscJ
B6GmUD05qbTAqMFXR+bGPceoqROqQikTYqxJo+gUZU29L7LKnTg1nVdMC429fIwp4RvyTdNacELK
BX/FkG93MXaYI7H2kWeJLHLNNMfHOpeJlO9UsIC1Kih3aXJNI17mVNXcYTLSV6RNxrldRssXtTI/
xYTYOUbBaGManvq8g6+wnwqeXNO7ACOkl9R6emp0/bYegUp0It8bFROUG0EuzuZcqYzAqEMiWS+5
W+TgPlpdLV2opjI6tkwfUPJsu0FtUO8MwjPmfCFMxL6+LWJJ86VsjW63nvUsVWh4MJrkERSJotfH
tNUYq2V1Lqel8Dq1bM5j0/o5dk1lmknVKdjucK7At4q9NZkUb23z5QgyL/OrcSRXPOtReUhDiOM0
votQpRK5cJ8u8XtqEglJVJMQoAvqdtqCbVParnrBbs1Ic2oS+ZbATJy6SQM32rgl7LsJlUId9uDP
1PusaL/6XPqaJKk+NsJUf6zbWLmG1JbOtVhlLsmurXM90Bh5d63Ai4ZXtF0xNxTslyE5xohPfaOX
5cDSs/JoKLV4W+llhm9kIeO+4I2Xy7iF9FE2t8hXePa+lN4lk/5qXUVU9mu4BFamnlLD4hC+1t9k
ifO33quMx5F2sbARe4ziqLbTbJXtXtWYEkkUjHm/sbY0NJvHLr4vEH88rUv/NaZsNPJM22ep5+gm
Jb3ATywY1mRhzTZa2LsJCzC/ElEqqjNak0OpeGbWFe+EpZG2vQgELw4zZnO170+VlhyVciYfAdEq
oTTJW0I4wr0oTtk9wWDNQZdq8LByte3FhoNSJWUzkuWRAKOsJMXd0r8VXFp2fEiRk1arxJK9YFeP
1IZQJnEJa9HIjhji6PxgvwfsCKqiXrfio5+JX65zYNuRND82tfGUxZVfdIQdkNAJw0qzqltjihYv
HYzaG5LKeJxnaz7jAjfPSVE9SiZXMlyeoCY3cJVs63cC8QWeGE91UItWjdIUfbBpxstha7Iei1u8
1I5sthpOz81Iv7XYqSR3YHZou5QA54NgRbDqgER42pprlVNSpzk0Emhld+jyGUN9VSA00EES5JqY
pG7dWW9bZ9Uv0iymJ+5X5rwnowapllJsbzMKI0jpaz++4gzX7vRlY/INS/1Ulpp6e/Wb23qi9SGQ
ksd1ELRAYTc/UONp7W5JxIvVSitdjT5JHsY1ib/NejJ95Utcec3Qcw+Gc4Q7HGTmzTaWbQDZd/5q
pGq6myTSJvM2A80vWERs8OVP5HMt9j0p+dpi/XtWjpFDyNYYdGNJ/s2aY/GIZ/1uULTBM1j5HdVo
alTqM+1jeVXF2ClqQQ5WdRoVAqNMAboJBDFXRwL6kBXXDzybWQRFBfnmqlaaOwFz9aueFERv0Lgy
2JGQZZDkzeWwDJoSGn1ys6To43WTlZHgzIr1adj8ZsqVm61r5Y9cbzSeiGyIatj6L+ZINQAaFhMi
KwzcHQMViZDUvOelNsjLy/LvA4A1G6M/7bx26g6MvwYO2vCeGSSALzHHhcyoe2wdeu22Qo0zKtfG
x8aqC181029g+xaPUuromzRO48R8RP3o16q45zIdasj+HLM2ol0iA/5pwIVUBOuVo0z6yCr2D9UY
37cDueN1cmK/A1iT3Yo9FJZM2JwR9SwpZjUCgMEghsWw7C1K9N1S9fDcxDGAU/pWm8JNWtAr4rpg
OYjoWZO6MnJVzpQOpkCk8bLkCWrP+Vo2vF5FNlZ2O44g8HH76QRAASJRP/V7+Nh5yDguz9WszAEG
+tSR+P6DMDDr4q6QfPB4lTvSR7gkcVF5a2QJfrllyam+YhvW1OrxZFZWkOpT5qZdAnxnQeJlJMuT
NgMQ4KiDsiGfjoLJkS7ZpI/8yjuKJvmyZuTIl+06esuiuIVeeMoye62orb7IaYMcs9GD8JqHeR99
SVkTtkls7SMuEY6wKuV9srUQqmc0oouFwq8kuSYc8h5YwBxZ4djMsZ9nqQDIFjogPn5IY8QigNKb
00CThJBksMghQqEJJm2rjnEtxDY9k8nJxe5dSlbVlsB+abnSe50G+Eje5vzYjgpZbx2Wx5X53HNu
oEu8DvMbvZjsVAqCcmYlfq6GtruvMkJV5UHmpLXmRWiseKW2enH5Jjb0YmiZOUV1bLjq2Z01wLBA
iWheC0idsdyOvWld6yoPRQLVlmpp0FmkrCijM5uAzqM2caMuW/w2t54G1hNLEWA0dGvKDQwto7by
xncxIJBGS5R9pyyghzeBBbQm401LhC1orOpdaPWBd1lIXWOpzCP9nOhsmus3E+dKILI8GxHB9p3i
seULJCRowDaCFK63z23JcCD4EWun6s6mk9GrCdJGnprYBgtHfreTrS4o1uZRVbZrn1eYA6uHOWQl
yWMh5Hih4lNqDgyXhjxr/tIEiypfZ3fQe9mJsmRA8h/dscdP/oq5Qpr5xX0zsdtEgRXzkUgTSDSa
lS09TDKHHrU2Y4sj2YIzShvUBkc1cR79pbNoUfJ9XK0BGOWr3+XKU5FlFPmyOd/H7TwehHGYuXFi
8tFzmU2RE4bRUXyT+hAThi/nBjqwLav8mFxsu7SKhyoWPEHkmB+VUdBN5DuqEZEWPcnVnhQ3YTpn
YANnKMuiTAhmS6yJLwgj2p5spGCo8vCs+djWEkephgqDP1of1J5agDG1paLYEdghVbd0qbog30Yj
SHDnBmvWRwEmgIGVW+g8ea05bxqclYkjjat1ny25jkyebIqUBM8lUW571S97nZRoTcyCuS2TIO+H
l66RBIdO3GvLa3MLiczlmaXhaJXncfo+c1e1BUWbebelvZWJLtmO7L4NEU602fXyNc+aOthkpBDF
TCWHPA6x0j/roXwVDHniR7gJy+X4mNcY02ruEHmvApI+zaN1k5qIAhbzPYpxeK89GopC0w9DntFj
zpbTTK3HsRJpQad6JYBkiDOqbtsrWPJsoYF8w45uuUkiLodMWkDnkldtU35unNVCUCCMI0LemEaE
qtWrs04ddG2weC732vKQiCJ4NG24DHoxwoOabtCdfoPylDpWO98vUaV6bF54inWENFaa2ZXYzih+
IX1j3b7w6fQ+70KMDukqaM9jrzC3/aZrCFssNaD3OVA/6KDaUQTjOJFIQVLXBMEaYMzorE0vzIib
NAYWvozBIBug0mTAPtvSKARFosLRs6H1oqnCd1b2h2J4Mq08d6HpzLBUc1ZUiwqwKtWHItJ0/HAW
QVbo4/drXQp2K5f1QSoXC3GGwHGm77io6Fmfu1VsqZeVlboS+1BqW9NbcYC4i9DeTkl/Lpv5HBcj
tz72TbNNqQOUsxORBBiy3sSuQUrAtVx3mEBtltaok0jK8qtbykOqyKeEeg2KrITQRWp+qKlxqg+J
ZHrSWquBWZLeIE/lXVWqhMhktdPP01Ft5jyQtOhsWU1vJ73ZvDcySiYFV/QN9eWEknz2lRKMQj2q
afbtlicuQbvUKARe26KJpq2sLJmVJiIgWarXKZm5amS8demgCqEkiHpYItymxiJ8SKLEWkVyLwTS
hJy/BqVjWsvlDiAYKS3aBluI3CsvUyiej+mwnKNNtFxrpsrOpSM/cYy/3kiVe0buxTRHfwU+czKu
9HL8MRNeQBLEyCQkqEKSH4wmOs2F7kW19hG1/U6DKVZyIw/aIb3T5v4qtwPPmQzKQS7W/VrGF5Mw
D1sqy3AdOj/W4if6gZ9iifJIKmrF7bYa92lZEbogd2h/ZJZDmYL8XkcSaYCTTdeFU1RZXuQK+7zA
KqFZLTAlQdwliWlbCkggMTNP6lh4c2qgKGuqu0wuH3DNKHZj8ijYdJAAcUeAeAKXaHmerJYmBq42
d6lQh3TxjOepbd3EKM5Wgsxyaqur8AzlKL2Gs5JkgOjiR2OedrQAAchV8W2RKMNe3XTRIQTyq4oX
d4KyOuVJy/Fi+ka1Nuiu/h9xuhNjwXCF+ntezm+9Ma5Up6DEizENRHPK7sw0uc82812FGbkr6xWc
gKmsQQqrzR+n+K1QCn9OeBdktQ27Ttk1mZw7kzrJ1O9yLjIJcshSjC99irylxYEJQutV161bitMq
IAaSleAT+6WEvM1EEEBMtCNkoGGH6YmyBMKdpunshYaJreoxs1qPkKvDmHcIiI12+VqdB6hEi/G8
1vVXF7WsRQa+kCgpby29Sh0OdhCMLF3wFalAUInR0d7kGG0CqABx7XekzZW+3seWj06fOwYnvKSj
LyV0BzEdTmORpbaUQ8mVh6cYMOuSyW8raAkCr8xrprtMmTA1go5qjKtQCHPYzVu3LyCTTqt5LtLl
FWPBe1IjsFNyTozJkH1MRmMwdLfGnWM6V4LFEROYPoyIdiW7Sx6QAxRXUCCgvMWY2PLHSxFDjU3E
NvZqhYFfZMN9QamFtDq5Bruvj7ZAUAE1znYkypjCcKQAtOigkMNvbB+FWXzNSWUlkiBVHgqleeLa
ZrkMNdSLeXbT1sJ9vamv0Do/jGpB/odtDnsdspI1RfVHQcZpDLmzJ8X4pO04A21qQNnCj+rm8qyv
A7rgK7CTkjXqJ6m6CFdA76rBeJw7eQ9GK6ygPKBRww888eecCsscHvIFGMIKKFnpcuigNTpLZRNi
d1tJYO6FiHHTCp+4kQ3YmlrpkIcyOoaCmESvs96ZKsopiTw857LKUUDhYo6MQ26oNuj8NSFlVysK
M4ivVjWhMNBezesFfqjMk4o7SkwIzzrygIm68JPsCqnK1sxeVwsucyN8Gdm0F9r8u9ngOdKl22gB
r2WMb7GJlFnelKfUkJFQK8l5zbCtCEkwLsMBoUFpb7MJg3LgfaS4PZ7zuo4QhInLFRgk+uU0lq5R
JqufoLP3LCpYjiGrMgRJNlNjye+oWdiIRLxCkIJs7fSnLCkOayO+c7ued1jwpmXaJVZ3m8bq45Kv
6mGa4mv5OAoXDth98R2+y4fUZGGiTS8j4l+pfUtlyLDl+DrRdnwqh652DWMzQklkLwJvCi0tyRwV
q6eTrGO+w+XX2C2sb7c3qkAyt90y6E+arL4Pg/QEeyMJ6DER3kBUwyZwHKi/m5yzGgTisYJVVwaz
MXQ9+0Umv3CVRPS4YI8R2g3LVsYNfIirDuNf7s66EvZ689GwNbqiQUZaoaCdy2mY79V2lm2uGlqg
S/MZeUND+5bTIF7qy4paU+uKB/z2F7MRXjR473aTC7UniwONiobjkKZtn4k4tKdoEvgcxlezrifH
nGgdi2aE8RCOM9H06Kc7YdV98nxI5hDU7kB5nVBN6wA+6lgBC4TisKGqQIEo14lFShG7Y2nAtLZL
of1OeA7ZR7is/U7XzqqBq7OP8ssyDvRmrqmPY/xQR+ptOaq3S8ZCLeULFEtk0ua8BVWpnYca1kGl
IRfvxQby4KSvIICGMjA5cthC1uNJTzmrabN0mcZ0448ntjKTaz2mvatFHJvEisZx1pAQnvRwCBZ9
Lhwy2a27hHoFde65Phdt//7v5vGfzWOat/9aw3GCEP9R/9475gd+9o6NfzAuDOIiUQBAmpIURBI/
m8d8BRg0KiHawP8UL6AqgKloEOOJ/itk8s/mMV+SVdQgImqyn8qOv9E8Rivye+8Y3hk6JlXGY0nK
hgr/7PfesZFQACD+hqAp+ULdN3bHw0VDZ75hX8ncKTix4Y+A1eN704HI61Uuh56dcd5Wf2PpnVf7
8BQTM1bWzk7ZDd6EQP9l6exw9JPSzfz5ZQ1oHXpDOMeBpocikd+m3d889V5vlwH2Cc/0t+64dhTO
UFXoIHGfxDUoHaUZbM7EDkjA8jRpd3B7Jh4Mfro/ufjhFh8uVfyquaNzGXmKy+hQ0neLXbLXvWSX
urldH5KLMjv6ehwPaWKP9tNoJ0fxRr7Av+DlXLXectjg3ZH/D3dn1h0nlm3rX8QZwKZ9JYDoQ6HW
ll8Ykhv6vufX3w9nnnssOcs6eR9vjawazqy0RRCw99przfnNbeXqz0cJLXbgSa78Sds1h8wDFesH
Xr97GjfSPWo8Z/0JHDzNm5Qt8xSArvViUtrvhmf1jA7cuQ0wXmCnSB3deTrcPj3Zzvm4/s28aU7Z
vvW+YOLAntOcmhNNuUOacVVHCiTns//wEDqvk1udOrf38rtVHZ4+1VASzAJgt3OUt7SV+Tpi+OC2
0z9FfkEfgT/bdL7EzgP3CudM53b8s8k1v9oOaQgbFsLX5lm46V3nlk5xIlbsMtsYux9BRt7FHF23
SYdwJhwZ1bOO3NZfl628r3bdcZ3Q0RIWvsIP4fed9Nv4Ch192+56R7np8MyErRflnnrDDKdvD/xl
WDeEITSfibh0LTc+hXueg6fJmx0MPV+yn8LmitraZYZPHTBeazfLrujV8RClt9WrNjKAcfrv1Y2S
brTvGKpu+22Pj6b7SnGFxvpYxHxtQt9/AQ6vSxuldme+a2qU5TuENICpW+Ek7ZaTJIRgMqUc+VHw
abhxZ9Cfqtd8oe2YuWm0BzIf7a9FtH9upj1JwmhWe1I2ncQPve4o74VLFPnz/AWsycQkgKkuEqJ6
FwFTG0I2LVcZt7XsmqdWBuPzaQnhZVzs28SR0Ldbn6pzdFLP4r45jdv+0TCv0qsN10F2ZQtSte1Q
4/AL+ZBeIle6Kfn7RDqPI5a3JmUg5cikrfO/WJ/hu6mUio5BRP3J3FOZLToRq55muzMDD+Us2j2H
gdhw+h9MNSnQFNsZdb966F+IvtJP3Q19uqbcj/Oh7+nQ7YRLZPs12ScnNB39j+CWP9J9Xbhb1+vp
wPUDC78ny5AloEQqQdH5mRqyemBOLRgBcdT+YXwxzhzut/QILaiMG8kTh9SXeMDoo8Q07L+CPuAZ
ULYunZwIy1eAwvWWs2DHEWV0JfwMn3nqat2JPynXlMP+s8uEObiXvya+gw/IGbb9TjsPYjO4dCH1
r3ww2yn8yO/967xTbWcTpkeyS7k7+ILoDl/ETfAo+am7vsGyeJw/RanbQt955bqoXYsNWG/WDXMz
fGZCeA2P0zf4KvV36ZWWMEUA585W+PW007dF+KmmiJwfVOEqu/lc+NrGn/FoDHSR94t7U/n68VVy
mNkwGz8m39KLAXzCMV6QpDjp96DglsgjRrfslS4BqO/na3i2XwTYMcqeq3onrrH9KJL9oD4vIN82
yq04q8/WqcKjFgJc6J2vMh7ds3Xj4RHYWp8DRzrnJ6bzTvWqXvfibotb6RL9EBfrOmwY5N2Lw6Xe
I+fxGUPI4Z2Z7hk7ak9awwdqLuuRf5e6LMvey0u0o69j72XnPtqV10Piic0nr3Ii5zK7nn7LbPUr
k0jcG+039cSvHNnVPhcvz4LFnC59gZei83p39CNsR3Se+SfKZvIwhO30Dczb00XFOHWhHn5qI1e7
ITBjy7gSlu++PPVu51k35V7mXyGszIG3hiPOJJeGfwetkOFkF/0wulwQf306gR1HzbqjJrLFXsNw
dDae070WHLofuu7wy+zHs7n9eRWX7olDHF2cbeVkT6bXsy4OoJOd9lSfcNEQWOlQmQ4/EvXQugXq
G1j2m9k3HA5N62fK9/zyZG+J3BQ6W1V3kLA53mQ5pp9O2faz37v8Hnq+20z3pcxdLLAQG10+a19D
Jo4VQTheeNW3z9JZ4TPYGq43usPRlqfSNbeKV7ov4uUxwcFyv9n9kPaYW9SjcbT8x0tBmEa8QT6h
v+Cv2jfsm+ZZuaQoWq4xt6j3caK4mHv4b+dJtybM5i/ssVy+ueXAFz4UL3D9Wnvbnrgo63PBnRxP
DP/x249OdLbrL3Owkb5x9DaJ3A3pI9wE3i1uKlyHTrZFwjFgs63Y5/TnjEvGcSOoYS2/knZi2EHi
wNNH+KVhS86/LyD//7Kc/Cyn/nPheI+Q6/Wl+fZr6fjzt/wtOxT/hYJ8tSf8beVGXfhX6ajI/4WI
nOoPbh3YO82kqPzbAG7JlI6mJixa0saK+EUU/N/KX221lEO8WwkSMsrdfxU1zp/zi9EDRAKBkwxz
CWeDEbde4dvCUWKes6StrHiz2Y43SmlxODFJ2gV7NuU2s426Di2/b0PW9DKWs+4kDblifvql0v7Y
b/LXZSCyhJmo0ey13rNQSLpRWnvOuYyG+IZNME2aDZLbXgLyoscASMXCok4ATva5rw2AMz1o0tlL
jFSfdwgjghtkzqa2D0Ju3UaLECkaacNDL5OlyCtqanTTPrjmt3pN+rNw0AWyaZLgTb7H9Ujwq1sn
SRZbKYwSGUA00KAWBRVMYHaX0gDVw/Gd6WwaRHctYktP6hNjn8togBOEOccQ34rTJEGNxzsKrOav
V/A/8kWUt8eBvy6Na0PMreNM+gnY//XSeplbp0iK8Dhd5kdzxvRqz2HiMdcY/LZbbpMlFsw1Mcwu
ErnmGDkbhhk9hu8/3yQOTG8er/Ue6QYGHVkl80z5Cer4xduAMwEyJ/18j8kDWHIN+Mr3uZGyq85g
yw/qVWsQLIg15oX17M8/e73//+Or+PsmAKPGXbG6dd5DQJogBoUTmHw/hkBPPg1TCIW3p2GTDhYE
MqvSqdvLmlrqzz/4n24/gI9V4ouMlwC5dy9VC8ZKBsAoPGK7OAxJE7h4yVKJwLQSHI6I45u9XFij
04zQ4MYebtvcT/mtmQbkPX9wMesPe3sbQAuhSbF0XG285O8eU2OxGn1R8cKq6ORQ0JlS0rhkCGAV
L+XSpDboijI5NIk697Qnp+ylUhZFbIyqDpFa/9918X/zmrNqwWNWeWc4p/I3LIW/PpejRt50kLY2
IdbaTFzd0NY+rrvgHPYpTa3RyIJncDg2nb0qu8RaMD8yXq8fBl32M4OBkqPCIHxutEk6TUnMCdem
TVcvXfDBgvT7c/tzXQTNBPITb8a7b7CLEz2M5dGGDRQhy5iAe6DsmjjUNeFZBXl40XpNu5/nKtx9
cI9+e3fxlCGxA2GFDZCUS4xPv96jErjf0NRt7FuLTGGlVuhPy95ec96kSn6OiVr6pPTZ8iO1o2mH
1jU6YlWI/ZRwiA/Mde+sSbxCXIElYByqugVu5OeD/svr24PGkQnIo3Ebx6ic0prUK2cuWdZOHUoc
plKIrw4qKzSdBM1S9/ZQM5/p4smy3c5SlluSB0V8LGpJIaEswA5XhDoYj2Zh2IOlqRnw7s/KiaSO
cKYgzadu25Lxm3E4zzIbDeaEifaDO/zbG4GFjz2Gt1PB8wWv7u0dTlCx6DE5Hb6mM3MckEfvlILE
0DEaOYLWHJVFSvynU6jJ12nVyVkKkuQPruItomi9tXR+dJwjpsLOxC/eXgRLchgbTDJ9xg04YcjF
IsEHkLNytjvzscizv63A/3FT+Icvk80Vzys4KA0mkvXuJ4q+mSqFbF5/0ubxWRZl6addpj2gpS4s
twbouqlawB71UjLPrnSZOI0lOuhqZ94WZf6tVZEVA9esaamryVNVGqFnDkjCmVRicM/bfKejw6Au
1/MSSq4E/MUQkvmXyew/fo6f/so3C9paJBhURuy9CoXWO58EUUoakUeoALtWgx3WaHLnGWXfftak
sD6WyqDvAhvdNbmAyGqXcHbbvASG3Va3s9ZUvk16EtRSlOka256nx4zr61RYN0EqBrdiBf1gP1DX
O/vuinGKwMjinTYMXV1f+V9fI7sjMROMNsaGJv5BWAsSq3Lsb/Q5m2+jIFJ3Ki/MvtfV/M6Uxq92
UdontWyRRYS1EXsLnN2ThVz8obQwe6joWVyymjiPTsEyf0Ieo6F1KSbIl92jGUrpfmiCM9lh8CxG
ky1WlobhMilLev3zq/T7Q7y+RphfsEeS1/N+fVCZd5Ozogx+0MvzqU2l3hvEUN5Qyc37QGjJ9t/+
PBuDNm8vXh36sKtd89cbqfdC6EnA2V+dpuKz6KRvFB20y+tmfJXDuEs/2Dx//3wUozRwsXqSH8v3
9/bnNdWQd3raj34MpP/RivT0u7RM5pFIHkRHY61/sOC+8wCtq4INDYqSycAJCgb73ZNiokW3Qjmc
/aop4VsIM5SduszvxziFZjYP5kWK2HfqXho8bTSZH/R9AZrFLmXl2jM/fhAdYv2um4wP9qX3B4Wf
V0bzm0EzpRwv1ttbMXboIduYGR42pXQbIOJ4CgMiXmxCiC5Tx9wrJxf6e9ehIxZw5Lw/f/P/9OMt
kM2ceiygbvq7xauscw1tIAaPRU6nR1mqlC+6rWwlLScJrms7wbC++2a1enUAcWh+8OHfQbL++l74
cvh21iMX1cvbT29ZXUEXQR/9tqRmcaze1h8arao3GdOc3k0WdINDYV47Mo3iyNb2jWwON2LWLZws
lsC52FcEDhpJ1gGaLMLHf3l34EeStoUpWaHQ5T9vLw9FTjzmci18g1Jg12iJCiOojE6ZWtcAL8RX
a8zhe/NW+UXWyvd//um/17s6h1iIhpYp467jFX374+O2Lhdh03JL4kaV7uDTlY+jLOzxkqBS1VyC
jA2CMSajIm00bRl1x2HZ7BQlIndwStruX5f+XBA2W1x7QONXX9/bCwqDpZcZ5WmsEzhUsLvA1Qzw
AZ0nKR2fkRqdeqnQ9n++Db89ovxQ3l4KfhXIhKWv3IBfVvl80YKJCBPNxyIH9iMBvPcDh9aynXPD
3GoIfr+adqHsOlCq2xnNb/VBSaGsT+GbfYZANei1Kj5jjdLVfvcYTNFowGGFHNoFglZV2i2wX9N4
jKGvoSY44ERL8v0c98ggU/6VE+FU5XgVnTLQQ0uY9/PwBnn5wbv7c/r0/roM6njOROvXor/7Ogjm
ITZaJdM4SOuANJCsRulhm0wwN508gIpjtFZCkeLGFG5RGrnYxkPbElUZd8ae9KtB2XSDas07WykX
tM8pxhPUTpIMg2aJEB2iGmT4EPdLsEUBT8O9iAiW/Oj+rt/g28+BFZTeB4ZssueBS779hpsyz5RK
6eiHpG0S7NZuCfgnsPdiEw0RhrKgCJF1RqIF9hVAnXbLsjDljZlqOuHIENC77RiH7Y1S8Ds3lWwK
pCbzjAjk3z6K5OEwsFTZuZhAWu8Wa7M0uizOueESzR83zWYdNqz8qVYz+6zGc8YQWplfof5tZ+O/
UZD/sUD7bdOkwKFAgwINT5Cz9fqe/PIeaE3EDD7G422PQrpLi3C4GpENZljh8CCj7Ln8+cP+LJ/e
fi2wG2A3y+D81dUp//YH0mBoDSUSmMrNAvyPJKY1RYdg6kSTT4GQtNILNCxX7Kn0UkNb9pBTl+SI
sxCZUpdfysVMXT2M2qNAb7fN57iG5ZPRDVlp258js4IiNLfUVzMC0T9fvSJ+e6jA0IKgkKF5s/G/
31iRYyaS3MeyX/CEX0Rjk7tciPZYhkr4lE+cebNJQkwVxHN3svGkEb8HjLiaKpPukUgGvzbSsPig
Zn1HUmbHg4YBF4Phtcl+Z2jrt/zLt9jQMiG6SCx+0IQwDUf2vZnpckAEtYGE5xOuOHkdRSlVtNHU
wSi9vG+MU7cI89DpgY4VklBQdD89JFV7VsMA8bM0j8exBs7qoE4b9FOljtH/y4XbFNsK+7TKxb+7
cJ4EtTAGbP6KNSGpqO18BCHXo1Qr0Jw9IzLv5g1hyAXtQ9GvRFZFGb/0bRGH61YteuaRgxJt4rZQ
yHIwQ3PXk1hPrS2vFXer9DosL02SP7rw31dvdiuCOpALrLXfChz59Y6PVWcS0YAYPK5ljVG9ULoX
PbVulEyEt8Uq2M0JK/qiNa10G6pR+2CVWYJ3YSouSceL/cFz+Q+Xsx5NIc0LDe7Iz0PNLw9AJwZO
HdT8vmGOsw/dYSAje4oPpaG356A1KlC5EVE/JYy/UuqmS6Ys+Zlf7BEFh/8OuvPzcWTFBY4B3Jv3
5P2OPmclcst2osKJS9ToAU5wGXnRHYyJYG1DqEcRpo3fdbV8Co2mR0XFeLjX2sFbehILWvJtr0RQ
ZRu7HbIPyvZ/WIE4AVkrRVVnl/tNfqEWRWg2co2OH1mSdi5pXzu2EcS416YmKjeZwIr4SZolhKUq
+j3fwowxfYntkAIIXDy4sWgySwViskYvGXlyRYIAssR5I6VLlB8WtRClW5l1VzFqDSJI5fC/tX3M
qeWjW/0PXzxqlrWapDmyJqe9fQ4txMUiwdTrF4UNji3CU9mG8MrQOUnwBfV2OQuVOmIcwgeoR9ZV
NImxE3bAuD5jY//zc6j+vumykcnkyMqr3gto19vLMfj2op6TgR8Z+bJP5KK4FHhYGUnrMo68Tihe
N4t2U9jIBgNCoekotfLVQtYMxX2Qd12Het9ZmQsrXN0m2zUSDdD3RsfhEuc4gTIc1Q+mPiAPyKME
aX/tl0ChX+NySp6z3DSe/vyZ/mHN5wir8mnAkVlCeX+cwFA1S2lj2L7KC3YTKak4G03Y+HaRpS+D
SfxrmNYVsrd4ZrAR2N/jcHzli6jcpZ2ju4647w8qhn+8JA5YQIeZBtG3fnfyTMq+U1PmLX5Io+jU
AHQ4xTyvhKVqi6sOyrw1sqz/bLMrXVgXZneiiMP9Slr5wkdBg4x688+36be2CR1rSMd0HmWdDtn7
FWhoRT1B7CDze9aNT3OSxy6DovJMTT94iPSlR601/4an/Mfq5R+eN1q+PGvMxZgcUFK8fd5SPUHO
aXF2iOpQ29L4VHcdzHLMXzmYwCjPjxCdy89xkyTHqpWBKYn0BVnmkiDZ1sttanXNmUAxlISqKI66
2hoXycatD8kCi0Bh20iV8wGzGfbtPQ6r4KEc1OSBjebUSktjfnAXUeNzxb/WRxpf6/oig5hCzk2j
5t0nysAwsCXKXhvXjb0R02Isbqfq2AttdcZaNVSEz3VMJEKXRbhKXYzr9n7Ku1Y42syRE8pBB4Nn
ycVYPaFSDkNXRfK7eFM7yCrZFgIdpSwPU/MFTA9KSMYR26XA9rQZElUL3bQwHvQ0mj8HgPZWqmz6
VE4y+OQeJWNd6UWBkFTpKq+3M6r3RKzaeHIikPx21Mc9tZs2XtNeAXo7R5jREGdr0xe9sFq87Wms
0NUkke8g2jYcvaEEloLbhhG6ZdSQjTRlkmy3aPSSgsDQsmwfaPJ4MdVMahA2C/LtcSmKNeQj/Q4/
RcBKSSciTLMhDIGxUOUEOxUjCY45tWtbPqDUp3sqhPSWRk4Dl1YdIXPx4dx8xIfrMh7A/lsr2YI/
tq0vWjQk8horXIpNOUnttOlHGzV2beo1wM0JAUJZilk69kFXfw4w+oKBZnrLaUkay8QpA5kIaSIq
2OzzuQEcWxg4PFu9HvZttmB7EBY+oCUIiREiIUTc2O0syQelZMYGnyKLDAhGFkKnqIYBvyWCqVK2
glTgO24ey2GTrjcqSEMUdbqZdq5SGua3vC7y5KPTyc8E2HcPJMs5ikXK9TUD/N1aU9VGU0Qs6V6u
xMohIarel0yIKpi447MgSwBN3ZQhMGMTP5BrmO45PyofHNd/67XxA9S12bYOvjk2a+/qLVlrFjg2
S4Cdp+r2GVkzB8yHMrak+BL2Y7EXoXFvtVJMNzVsjvnU6LCHbWnLUMT2wm426APF7fc/L3rvT09/
XRU1DoxBZhMrDezXKrCqWf3rJST+es7H71k64cAE4nwd+jD7rIdZ6f/55/1Wu7DCcVJjgyXNgIgI
491ZsUoHksKbAQGnPdmnZAzSQyNH2TNG3dXcU/NuhFqxOqHDfbvkJDrI0bAes5QYLVuqAHsckmh5
MuYmvyM9L7nX86odsRgYZ5kETm+q04WANWybjia3ivzR+kaEx/sFjsJQMVZ63hqkwp759p7Z2qRX
ak9keKWQO+aVmtlY+zqrQY5ZTdfjr5qj6BBkLGhbORPLfc3zFzpmj03JH3VlPE+h1YK1H6elxB/J
oXZjZHH5HLfJCBzBzPcY5VNBZkgrk6ieUncPRZyip7eaonRjueqemkI7SsHKG8P6RRJb3QIJ2sRp
GUEyyS3y60q1J70BCErxOTKWkYUPDAuJr/CaFFglcpzs2jHsWq9MpiDzhp50rn1oZUV3tYM1iCvJ
Lf2wnq9tV5UbRfeKJiyJLVmG/LWqkrjyk0xNFy/gJPFqghzKsH4SvOwahJpXbqY1fesYsQKOKVkC
FYGh1cwn7Ddy6aYh3xdNu+YbC0TWPdCEaV6jpoDCU/Uh3ga2PiU/FEtRzMzSGeu5Vi70CzllFS+C
HCPKSIZlfIEykqu+NiVJzpKGyn/bG+uACaVLEe4Zi4UYIRnbal4G4BG9aG2T6F6BWI0d7r+OiCyL
rXGnVHFWHEwYRfM5afJeuMW4IJ2Ux+CMOzjfzHK1rPdavQtKm4JobvGdOEOQaV/ZEa2rrtt9temS
OHfFVEg288ZE9XM5FziKk/peE10h7YJy4SwhEj3VHZ1G7Q3grWraCD0lWrdHbJ24USoj6Isl+9om
IaCcSMHa4rEVEaQTFO3yUEhjM3pLpmdXqewA5UjpMJynYuyaTSz4jOVoFO0umxIwwNhfMKAGvWRM
Xksyqurz/6IE1iMaw06faEt2bzZ5fKHON6PDZIXD1lSasLiPJbXOwa1nbf0AK7Zvr6ZZFsMW5MTY
eHMZSd/ShLPrPsTHXHsz9FUDFnWBZSjs7MG3a7gbmEqhL/l0y7PJiQaNLhlhjzj6q4oQt2yGecZ5
Po0QSJStHcvoUe2xvoohJkRGxHPxaIM1yZClcRNcM8D3jWgu6bc5B32k3o1mdZjHEmyKw5CSOKin
ad/Q1SPqy0+k2CItGBzMXcE2O7iiiGdXz4e0uLZKh946sXoJl8OErNnlacR2QrBWeC40DZ5VsEzx
XdHnMere3gqmk9qKpbqXFqzQJIS18riPG1C+Dq7zWQIAoFuYWa0eqpc2pXlyWmYzwGY84NB0OlFN
GRjBNIu2igGVYKShn39P9QrQtkz8o3bIqwHrHd1Rq94BKbIJO44lAmjVuAYCr9Lp1DzJqlLc5TRk
lxsePXTe+ajhJ9eiDCuiVEMkM6wGIVWrWNUul4KaRZ1TC4e80f4CraMFr6UEkwsVsTnxRULN545N
+z6VVsWiFdv3TcEY+cqCMsxu0SkTprdlHcWMTEEfslFt2L2stnUxrpuY9hT2zXOl6Fh0tJBS1le0
BmT1Mkci3cyhNmIlrdsq22RqBkU91mb7Pm97TTkU+azfd0AOv+lNX7K8lUNub2ysgq2vjhkezDzQ
mLJJdB9bp26W5llTK7IMqyEragwwUDIcCc8lmndQN4DmoU+Ne1lN+t4bxyZ+Ssfe+j6aMoG6aVMQ
jCMBQEQkjSzgWGeryxXKugVDaS4KSuZ+aIsNOdI2FCwzT16DUh47bxFl+2Qw7m22iDfGhX4ewBf8
h5JmbbMSK5anZGGXXiOeGDDoWlF1t2bEB/URu1AxTip4SC8xp+lY22n2NVEsKfc6u9QTpA76ot3K
XYXXQQuo+DJtUUDx8c0YZ1Tj0ReJ6CqCSvuYdYIMQqoVButN59W6ke2aNjRJlc56XnU62aPthkMH
SFzPrO5WrvvucWmb1ZsGQIo8xzppK6+jX6A+2vhtf3B39eKYc8BSvZYi6Umaobpt0Fktp3Fs2+9C
NC3t5gX7pSfMrpP3oDvBEhEo2xh3oQ7FzNV1fVS3E55s8gaoiAcvyabwsW+qHHIVUzuxN0LyqMGG
ZP0+BW10D1JEViAPdfl8nmKpBT2Amiv1cayNGATsBQJXbXYUaZbcrlycmX1Gp5fWbZohMhqHHlKH
E5I8xsgVeqm7aSrV4S7uZBVrbdhbCI+hXs54mULtADotLw6QMnkCbHgrXlcsVbed1VwbEcjL6kMK
TiS+D6SYrbzPRrs5lFG/dLuC2pSKresfKjurjoyfw1sgK8rgzUaCAD3Kjc8DaJsJw5s89+e5bKd7
U8B68dpcFQvwumUkh3BZPV1pq7HEYos3pA2fZQJIV8ej6XZpE1H7JSXBYEsto8xIFNBskWHmI3t0
rH6K+j7AcL3YsTjyHLSBV+pZdzcOZrBsDNMcLQcVXgbKYZoUgs4mUVm3zA6m0p+Uyv4egdcm40Ot
aVHSH0bTLY3aEpMHpfCn6F1Z7adBh7AzDNBQrHX1cpolZBfsqAiQcc+NiEjzi2m+2T2973lEUuem
Y01IZpJihfM7/pHYZXh4SatpEuXQqAUQq2KMsqe5EllyhNZDSnlDiPe8SdV8hH7GZPoQk8wpNlYG
a2YfGAvqD6nPUJn3hUYGGLf1kiIutDZmLlSKH0qs42yWHNWGxOwjMj0XHfcDoLVjaUgwhPqQ2NdT
VVnMZpeMXJIKBBUNsokG8yFIJzbCgkkIVUFMw0u0i3GH7Ah+naFDMHzIM8J4LzljMyDoYW+8ol0j
2tsu1dXRAK4woRcRNvhJ1bp7iTqA5I7eC34ap/zl2ZRys8LZYTf4BMul1V1tGdtuI8SSrViler6D
IbF0XrZI07d+MuUXU8luQ94WrqvuFaxK0kKDqQf0tDWqEuigXMriNpgXtSfFVQJsyRY6KmcpkeE9
GmEqndVCol9u2tMg8TNsOd+lWCYHn5hMvJWxRZ57XhMa7QSzBX/N7CVplxQZ90ZW8vAxpvvq0N9M
+92otVF4BlKB5EClq0XGaVXasZN0qFqAZbFVlGWodnfLVFSSYy619h0P0KT41HySfLtIjYmXOQyM
wM9F1N1qNoMoTOQtTyolBdVRsUSUw20bJPAZiyUsN1Hd2Qf2VTA4yFTzwp1Qwg67Qi7MwWfVgIvZ
rJbGDZ65WN2YAy25XTDi/N4EvdBu61qMaOjHVNp1+ogkv2YhXx2MI+31rNIqN9ArS9ubRaCQLCE1
EgNBq5N2fWMt3QuNT/lcGq0kOTNDSxyo1gI0LcyNPtjKhGgz1lTwYDuA4/AEiCom6Jr6x/bjUpqW
rZXFHQ0IYur1bVBpBonvjEVhJCV0Ze9guajEvlXBcq7HeYxuNGvQG2R9YA8woqvKD5pOYjxMVSZL
G02uJG/IAHR6Jnh+nHOtvcZayJ25K2LFyHlHY/GScuogrkdCQ+CSRrw0FzJyqSwhL4b1TgMuZ7lB
rZily8teml5ph5s87DdizgVR9kaUvYRKbj5mtlWMrmr0huyoWlbDYivwTvO9hESoGNJkPqcJ1KJr
VRVJ41dByjpkwXwY8FX0RvhZZlSGR28sopuuz9X6yApOHwYYxHQZrdxOD2LUwCgXjAgxpEz1mPjp
Ao7OscOlH0+Jxot6Egttjpux0uJsH+dhHHgqk4ZrVNdUGFHVkHXTTw0xF1psReMpsnstOtZxNCbI
odE3bcu2NygwWlhCdTmzpsZC5Hc88ihaYFBSdtZahlXEjGsNo0s5A+hSOWi6gz4bpgckazypJJ/m
LnuwopxDvMIB3RdhvXRwQXQvAOz5jXh1PDYJxMh9UCjQNrKEFjoMnlS/q0UNZyXSEIx5HFgCeCJF
lBdEuMjhAstqEuFG60auZDKN1ZqRJ8urHKe4f8Y4Cg/oTW14cFXCLZRqtmyyUy3Sa1A41c4iCnBm
MSNgb8QdT73ThfV34CkMvqZMGsUlkQyxC9Qlf4XQxKl0GisLoVRXrmmdUg6HoKF+25dx1pdbHQ4b
B/16go8ylmVceZIUhLlvSwO+pEKbySa1YGk4Wlu32mZIgxYoBvCu/pAuqy5Wz7XmYX0b4JTmek9I
7RhWT8wr63sgHaApdFhtEBuTaYTzk1sT+JtwjZrAxpa0RAFpsb5JQBRtu3KKY8BwKAMJjw1/jGkT
p8e6ryElwC8WwCLN3PBkUHTxQUrscfRrM4NiqlkoQAxWLiikJkerE+9zfw0J/7b8LpeLFwWaSryt
Yk1Ojqy93e3IUYIYJ5B33+piVEAFyBAu7+1By48xdvIdfW5cQn2tlAwghWy+ADEh1Wui8nZA6U5+
WCaj9WB3aP1ca6mYV7QyRwWPjn5b/jCmuS28tlWCZhtLVZh5vaUtD3AqqmHPRCk45ZXRkFCmKmBh
I2Swra8oNefZJowzCxhfbw4Q9hZQRnHI8+AGVoFRyqxqHSJHA0tkUvk9IlX50LlpRchMLFX7FvdS
/ESq8IBbPqyme/p20V1Tl3jiJCPFoE6FBEBYDypS8Ja4iy5hVWMDbfQh+9YqUbvTZhOeJ1Rf6gNz
jgDGaeZIHntAbSG7qlp2iKTzCL+urtSKusXy0JdOSgFnnqKlUK2TWdRcTjm3g70BFUDPoDGZiWwM
2GerOoUylThIw4b+080JzByGj2SV0ba709B0YSUcFot1Iq6DWnLsVg3yK1VQurrnpf4UmZKxs6nj
MEfOvdlTPed2fJVG2F1uOUhYOdVYHe9qgjhnR2hhO29LthbzkSkPlBUbNSLGjBDYikd+Ry1uqnTW
t1PSV2BLpGDlAI+V/SzQgXoBcnI2AYqWZW+rqU4HXZVsGD5B1ISPkNkpB9QsrFZMsHmI7JkYeLku
Q23TzC2Jl5TXSnnQoiY23QYFCcsTg7ydZcIHoC1MF0hk8qBdWmIWyk0So0zalIlYRl9r7egoz5H8
MnamJRFjb5YE8NryeJinMtM2NB3i09qWCh1ljBXCBwGmGnf2TIc/U4wRtUqlsurrZtV2R10OhnK7
VMK4ocZqJE+LlPEYmMbSeMAllYwIuWzt+qKiBOcxxP+HsjNbbltJs/WrVNQ9+iAxI6KrLziKpGbb
GnyDkG05kZjnTODpz0dXdZ8tucLqc1ERtbe3TJEEEv+w1rcmHa5hMgEoQe6ncGV3eQR+qWD0jPE6
A/p5IBIsLk5+E4O6g042MnBWCWCbPrGiXZJq/9DpsBs2WZJMX9OF+cKuZeEPzYlNQHuT1nFRf47b
0Yqv3SKM4ZpQxzFrR3/NUzLSz11c8bCixqJqqNj5bqp0lPQ1soB4MjZhUt1GoIWDQ5dViXMA2VZA
ApwrHimt6FP4Y8v5yLSKtq6oPuiXD1E++h18pbK3Hwyt7LwdNJXPdhJNA6gwy4UmmitPXrIs4hg0
Je0UKweE9xsrSqBPpkUQAHqLnfGCqwo7eiGYmp0sX7n2DR9y+C21qiBZB0mSYdpuG5PdCIPhY1Mu
8PRKwVB+XdjzMt0lTUK0VeVXprrICuXvw7zGz7nAjaVH7Ifi+CtVeiXYm/TrbhHmSUHM7ECFmp7H
YCFRDsQpF+u6EWm81hXDg80YIX/ZqNDrHpcgJR+BIwnktiFqQT3UfkPvOiKsBTCBRo5HE+TT4Xog
ozteo6sZNtqpLXVlwkkLysU0ag9hRzd8UxV2/mDqPHtxpxw/N8DXVF44GaxHgGZ20B6mXjn4FHud
PrGaGtaDG0y8fBzNn5cK9gzzfcs3JNTpkQVePSbbytQuNumBKAQVNyBmiYt3xbpq24b8BilIppN2
ll3h1ElOWdiF5E+WHX170k6Nd/R5bjwPLExBMafa+wbjqpBbwtGr5spzGYrsnEbJGRgqHf7KXnLo
vzPTSXOKY+Mtd00eo0oPK2wq656B/JMuw6w7cWFqzmML+Muz23flk5hTFpIVt6h3o6wM93QyzKM+
CFnXV3lqldFDNzgZQo8gxfZf5Y2gKGyHch1PPaPAIJATdmU0osW+n0DgbExfF69TGIDwNl6U/aSv
r6t90wDyvfbNzAq2qrX7baqMTbiKL6LrNOavXfGrOdFeqI7fR0li6ldO4Vt3KAC9bs/kSG1ZUJ9p
4qbQ9pVY7Gje8KVQh7uh5d5VzHoE1bGMX9HCjc5W6jKzL7ImYzc4TXCO0safz351PkkaQz1S75Lk
S/tUTaeuXBzGXSFIpu0Ion/YxWIGtWbxjub1WOcwEpKWpfqKzTf840KF5StCG+ItilF8YzaIjKVI
Iixo9kIWHf0WmJG6r57mJc8duqZZgSVOG+c560yQYi/t0amZsScnekzKwdDg4+2g1rLIoErtnsyC
Juh/MurW4V3sKtPt4KBY3b3LwynYdshDql23QAbmjExcsAFQmjwgEotTnEvdCG6dFZXplVtp0210
0Ukcq4oOZ8V3rQ9+wvNrE9ZRg758WKjeDM36p35mnnGMhtaUxyZt7SuIpuqTJiPh7HSdM9qdOoam
tljOvnO6KN+EKqLCnP3CYnbYwJeG/5nTRdLVpLeyCbHeNn20dCvGGOGVF8WEVLOeDvpd6tqVvm7i
Luyu7XD2/VUxzhMtjWjz4WW08pTFZKS7fZ2iFC8a2/paBoDwEFxquadCrAYmIk1zhTZ1xmyPLDWj
YrBmfxdPWVHDmSpg3wl/mLzzzCKM1gz3Fn/fIrcOb+wqx4UzLPWc8lNmDh6ZYTbltnXrklGLKiE3
8o6zZjWjYOy3CT6r6UhqtW99yhLXXo6DI0Z1oYocXDAkpAyffWQnjCBUH1mXqp+6fOdrDQkk4URb
TlNFieo2/kSljVO1pZKAx7q35tpJGFbEZeHcNG1qH6grB6api9PdaKomcaFLJ0TALmJq8JjRZ/+1
7VHOXOvC1cXR+HXz5OVZ+A01MBDHtBpSew/XSnxO3E7eTQl+DNIk7Z6Wocuz+YTJc6j2vXT9ddfx
TF+1doN4a27r1F4LqG4z+IO+flzsgGeTlm7mbHq/BggrA0CwUMghtm485mbP8dJGjzCxzhL5hAnU
pqQhnJlY9jMpo9J8q/My/WbXo/yaTFk/X0SWJsvRCkr1gxHfePD0KMJdZyczl2YMV28FRXD8hF1I
ihUFX6DWmm+GkW/qRGgnJFFMTELtfu21fndwMhE+trm9/MhVN3QHSPI19JO8tLMd93MT7KViQr4R
0+CaixZUdHiq4/P0k8GwTq+EcaYa7HCSRvtq6uxXhqxe8hS2WR18ZXc7J5d0j165ijMxil1e5VV0
36BJcmn0QjO9Bs4cA2VVMgaHoD2EqxlXonu7tEvZrXMXLPiGYg72ZRYQXtrnE/s/1sP5C9x25Eb+
nFabwnjhvlA6giy1uJ27OltD9nwYvAy8S1p8x+8YJXRNjEEhS+YeVAJfTnGdhoGudws76a+TwVlx
i1NIpYTRQ3g/UUqOm4BnzrbzKmXtWuZsGkhImySwxNOp/NE4vQ9lg8yf4cdcDyMCH12C+Fo6OdnY
7W36+rkqoWQwBsjjq5TB1V1SQTtmR4beg0jmeHr02laRKKkx1V0Yaq0NjyieCJpJm/eNCPfooU/E
2GxtNysugIzHzlGNA+t9V0nHZbTrjWQ8ZkAIfxp/yfK1Rp4JRsKvguWUKUCty5r5OASuzO70BcFJ
BQAyZO8/6KazeTMLx/rJ05h+qrFGKJ4KtaL9qVq4eq4XTH4ZN3HcXCjlhcFl1blIlkzLwB5UfQ68
uCxKuwH3OvSfoaZyw5aVOiecpE0Ubeshc+JNphInW48pdMWV6XIu4SRyy3FvKT6AlUgmko8i1NLh
1i5b92iVErSZsoPKWnFgdxt/zlx3n5U2ulMb1WS4yWrW3yQPcnc96W5JHTpO6SZf2L/VN6hFBn+V
jt1AvujUuPa6RM9NbvKQxzfYxoIErmjgWGs9SHKp+RdEOuMa/h5hZYoJyDDeRS5a61G3HFwEDi85
UbSWSYillg6HGrNlG38eio57mbJzXjELcA9WoX2CbiQ4cbg1rrxWQ9llu2nuB733WImY1ZyIKuZh
gNeOGyxiOucGxF0dEoBr47rwZgadfZCjc9GjGpH+enMQbJgdWhlrIiTxG1IuSBJfgo7Z3CQMjPvO
V4pOoysJAW57Ue5ca5nCFyOC/nPL0ffUiXxUWxyEIFyFGtyr1PFhYxeRWR7mtI3EET0wHEdPTzAZ
uIFsqCtNmPaHaGzALQ1NHokLXy31d8YMfFYNpEFupyGfoFc4qtH7siyifZ+ymSN1uSvi/YCOmXaq
VjIE55OYh74M6+9J72v2qSwtw7WbhMmFRl/ckanr0K60UQgtz9URtLm2WdjEWszLVhJnNoUcEPFg
z90+eieqVXx2/eQHr3RCrVkP0Vz7dByFjkD2CyQkSZ2xbwsn2DqUMhIpjBFjtmWrFJ3Hoo64KRou
+TXqTQ5KFQCo7s4N0JWNdtveNlrIlBK1AaFXJBPx0vwnd2UppmId1gWUH9JGQD6FakovfRV3ryb3
QNZOU2EVRyq3grEFdvxdzkk87qoyjbKLcmJ+w2SNNSoMbQ3gNA1tdEo175OAYiSs3i4q2AGyQ1Dd
JetD5oTVnDg/M0mOBn13YfxPoPMT6FHBgHzB9crlQqiRbTqUX+bXayBzib0J6FlJk5kjBjEiKFx6
KqgFAJYNn3hJtNCxJ+JFbvs2sL+qaiI/hLmjmT5wKf0bKQeuZe/s/ogQO0KPeKuDkDmxELEY422d
MFMijggq9OSPR9tSE/7BWv6QdgIufBFhv2PwIXamhl9KHeYe5yBKVqlenCNhGGQt1V2xrqYh/dJw
z1LAS/lMTJu/9fo6BnSVFP2XPwtRzr/cG1EQGAofs90ZYoYkJXgn4ijKuQgmtiW7GvvnqnAcdUjD
MGatM7mHoi9YolShYW7K8u4DCUn4XoOPF/estPQ9wXaY///utVlSLZGX18tu8h0SxH0kamB5BXyc
IraLXcATy6AOZ/ud7fsk0smmC4hc2pehdmFNxjYIB+WUQX/RNRXEJ11GjPbpspHI6T73OHYostWJ
B52863WpP2cheXPkvWQRUcYSnjZFfIOA2YhkTNhnBKWk0GNEt/WKZup26ZRExB6x/GHBwpLG33aJ
KZtrWczpo/K9s0e7hVVvrAl5+EwUxReFOZskqGX44SJnWjPQrR4RwY63LDq6rR1lRiJrmXy0J/0Q
Et2DtHRo6NL4qPmSAnVHibK0sKeSINrYxAvpFS6G7GUxAKznFcW2VT0xdMYZ3nu+Fa5Tv85/lEuF
Pl3Mrn07TgmyF9a32XSfym5a9sJDdsUJndRffRPhOO5rbX1FuYK63JapNzLK9nTNkLWwGGgDmhfg
Ndv2OQtgWnykuP9NN3T+2iFDO2dAxNnW+PZ+8Zj1Mn0PsXcW1kCINbkROXakg8PHv3WHQmx0uEzf
ujh/noJWvXpJGe4quVwFXsi6GWT8jQbg+8HV+JsU93w1+mABXRxGv+zhb3+tlJmJw+jQ7BChNNc8
zOyHOM2GvQec5VN9RiK3XA0rJgwd2Thj4j74gYbKj2h3DRd9IqNIl+4Hcrn3Ylx+KW4NPiMnPKcd
2+db6K92ADiso41JH1RSI49kc4znTqHNDimH4opA2/Tgo7j5yIVwvvPengo+Vr4AdRpu2Mh77zAO
woHCyWOZ1TcMtVXXU3nmXneNlh45CX5nNmh0z5+stlBH8rUe+WuqmyKqlgsZhPaus0R86+d2v11I
Gpk/+Kr+3W8H3oOzNsBYb7+/gARi6JwtqNhxwt7oHMQ5mVxle9U4xTh9IIT/zWVJtecFyNzwGHBl
oPh4+w2kLJlTd5Qc2tbgfRt7ssBw3879dgB//8OZqdVasNxb5TVwzmqbiXjRhGynk2X756P697cd
nsGVEeN+z4Zj+c5iM2RDoz07BcEG0fQ+p3Vn3KTieB21S/bjz6/1+2MhchBCChuZJubj90czw0ni
ekS67NywoTEPkYeuSBJiJ1j7tFg9296nMaLjHykGPnjt37SYKPTj8yeOMBLnfvjufOhNlLB14pon
Hii9J7DF3kTA2N1V1BfwIf3QSj+4oBzn/fWOl56JtoPlCteD/f42E2O6RE4joFWOWcE3COAo5VCy
iepxS2p6V43TYZQBkYJk/LX1eqhEvWeARYtPS2QfqsijIqlsMlTPku7Bv7WtHCyfsBbGlDnlAFcN
mwB3m1ArbpKioOVTHmTfIzKywvrITfL+MyQpRrCTIPwWzTcXzTs965AbrqI2pYFH6vyNfgcQaIVr
8TPHf3UiTFY/t1GLyrKcOdOA4FYoxuAzRt3ZIMvj11+RHsI0uJX21Tha7lcTkpT354vs3/2S58ID
vyL/Q+v99tbiUW/KkjX3fqzrUOzmQo3zF7u24F/bgyHMAvPbOLz8+UV/u6H5aLhEHQixkHAifO1v
XxX5kt15EH/2DeliByY/DZWZ599ToyXbhYX5lRsk00U3szxZ6ercMOrQlRcsoz+y+/0yJ//1nCUf
G5AV58svzi12i7e/i7QcVdusn/aJsJHX1agDT3XfO1ckXC7hZRM4pTot9Hz5NXdEIvY48LLw0NE7
4SUO2WKsYlzxLvRiQicvEbyyxEBD1onT1AhGN3PR82/srucYt/Lev2a/Uiy7wI369qAJ1WtXtUxt
4rX6JrmMFQKOVbD0jI0b46juqkTkEB5zj3PumIncSS79hQHbptfMd1aLp+EjKCZzDnsGF2Y2DehS
U9DSY10ivu+ffFAy87NcMju7qbuKga7p5+XUkA4cnFyv89xrZ0DIpPzMDi4ll1qx9sYUP15tjTTG
yHGDLyEe72Sj49LXt0jbUrNmfIkzosMIu//g8nh/FAQ8bu2zYQNLPyXx+1N2LoaKeaOBFwtYOoEx
EMPOZe6JzUzaIUQrt8X7t259OyJCAbSXhSCwiPQ6TtRYnGwTaTQ/rd1NH5QC749/zmHHDcEwnVEQ
yOffGcSwedrA1+S8X4oh3QyDbDCm5tyt8uxU/eAA4UH67kgEvoEXBcAIrQ31R/juuVfPmUUQyyD3
KNfC9iwAE/VNUrf5z9K1mnnrYopAykU8zHA3xr1+iMdIRceRAaG8mScMKXtCBH37q4xG+m3jIza6
Y/6WXsclsrq1jOXknXI0SeK5tqrCfG5T1RbbljLZbJum7+ytH7Hj2PjaptwnH7OYrpKaeTtGll8f
eA0E7HqxEwmWm08/24ZGy2Kf5NoiocDXfi4eRiXNfNGT3Lp8CQXy75VuPfIcPYAm4iLO42rvWVja
Nuf16FMskuh1qEH876UIAdlJpnIUdtUwW1s4beVXEvLE3hZBEhwLMaPCxaSVkD9HOITEaA/RhNrf
7W+QcHc+63Nqqz0bsTLd9PDgQXPSFfTb0bWm5EvP0n4PXpyez5/L+rtx7anaoUHqQFimTfs57hwM
KW1rjT+buiRucYl18Z2nBhOfMnbH8ok1jQMeP1Xi82xUlqwph9zuscl9eZC0T+XBG/3p3q2bgMda
QrjowSXO9ofLycoRX2ORJ1dqHD9HhOnqg2Z76G7YUvdP54dVvGpRmKZrP9NAO2svjYpVEBXuT1E4
NqNYNRDOjoryE6T6LvyR5xFydCslkLRdjUmSZzi7tQST2Z/jqQQXy+XMQDJfV702QDcjvKVb5DZF
iwArGXdeWFbsVzvDXJHlD10M0p/RIpZG2dDT8jIn4setW6ILwB3A4S34xPGvRJncBzSsy9oWY/Uc
GebAq7CcHOZZQZN85QG5kI8aF6mV7WsT+lsnQ3pzIU02Ow+YZ3EcO8swHT3RqUM4WUu0Rdd3zk9g
Xcd5NmZNdEEaVV8SRxX1ryab2DuWQtJHksSBTRkBHHsHhGuDPrU8gNKdkVC3Vhb9b33BXCKsTunY
yJOGndgembGHGLIIiwGk7Kbq25BVWYPVWMOAE2T0leu8EzXbi2kJlzVnNl8DSZ7kJc7TXDkb1pfy
1lGI35nr+AQFWC4RTlur9EmHcIO+/GQjdfZXojLqFE25h32gDfzXJXMY9ONMIX9I18l8U/LjgIo5
VqMbZuQIYeRi3Zo67F7o/oP4PJmauQLK/puXL76zo4yi1wlxnK+JtzXFeiYmkxAUeIwgjyYRrx1I
/Kgk04SQzKxz1TEQuci31TAht7PK6jP5k/OhQkbwA01JS45iBBUZD0Xu7RoXXsqhcvkGAZgUaC7x
yUTNxqKPXdaZV88Ab5vcvVSOH/OUniqEwIPfNyh18MdSfMNWOE5Wmz4wjh27Kzk05p7k+BCmZdmI
SySdVreZh7CtLhlcwosMlzBM7rWzpPEpm/rM36Bs4SKNusV5roTNRK1XGAhXDNT4uCtki3jKhLTN
pqOMNdsgN0DbO0h1HTvvJCc8s0jni9kw2kLIljkDIi8mHVh48CmsCj8Z+DT8RSE0iiWnUHyW84SJ
119WjZo1+WihcplEWxXI56Z98hiShat68f17NZmA4NNI1qfl7J5f2ZQI7ibM0Y6sWpPrR40coD5G
EZDaCivAU0lNWq3n2aqWTdVk0hymLCqemGmRpMH0xZPrhaVMuca2lcF0itMtdwUjAd04sGVEpZ6J
caqh15atesbEiIUmiaVuIaovzQNxqympUwRDcfKxTQQTjcIsW/HXR1+0Uopc4iDJHusOzBC8M59g
1QXlDwR8U7Zbsh/O+d3w9ZNdlWYkMvBYzua7wSu7eJsUgXdbNZIVR+Wl9X2fBL6z6YhoQB6yoJVe
n3c5RJwBpVHM7x3ve5NTt2+ncgmbg/CG5YmYScoQt+dKVdC8gkfifXLkJkiWiAGsW1yJzgCgO500
C/x6bmYJNdx1djPRRGItTOxvLf4FKRdNiCA3tf32O0GX1EimVoA+EM2Hdzo3HD9VOiRfy5Jd/XoE
UcTxQ4LcDXI3otrGOVu+LJC9ypXxOucTdVuVrYMJGsABUthZzx7jV1ovPpkiJmWLyPjKsQgotz2r
IqLFJk2TXZN5yAzbUs5xY9J7X/b5j04v4q6w63MYawWBkwPLGoHOm0T4j4K9CpjoDkrQEf6Cha+S
JKBNz3btUeQVLv0JPV+9ZdUZbOyZVY8shGkeuyZ1pk0XVajSOabYNnswCeF7zLG33JL9IndWjHBp
vSy2UhfzQKm0Qsgt7J3VuCXNKVsAZ19M2Py0a6Jgl3pkbO6ymkTZddo79SuOtx5BTNHwOactmgjk
NkUQIUkMt1iYjnMHfwF35YgzbHGUOc+w6/Z7xBKW4CkAGud4AuOHF1PgJt7npo9cg956nMStIb00
IB2dSw/gP1VEBsqJ2VY8JcRj+QgwNlmWyHuHAM0KB/hk9h3VA5DvAavWKkbUxicyMPoMm3EhaoS9
33XcIwACvk78izvnVlIQ62NN4U5xSvAzWsQw8KRFcnBo8IbaxrF7nqZtlxwmZRXqlJae+CI0wW8H
xvb4vxjXD99zdFoV3os2se8iu/S24RiDw0OMlAJt59kJHbxpHwdf5d42rRCz7USY4vaYI0BY6Fvz
s8MjLlmeFVLe55zK39F+Z4oP0fWCve7xcCDfrdRuVmZ8ILci+e6LJTYXCV/pNs3L5iWnUVx2Lemw
r6GMEPl13JnlmoDsyMKyUJfjpsVbXHE45czCNIFcNmoPnl34MPyBtCaMneNK69acQloetsFimTSZ
aB1YnoHml24YoNe1U4Dr+QKuN2F3a5k23A1jHXwiUK+Uu8DLOMeKwO35eTsuvoTLrKHbZ/FyOdU5
fE5gQNWhcGgJuPFGvrWhkqhaaz8gnRKW5NqOMDzsksXDM2lUhNUvMg7SZ2KxMtC8zTAvd5j5GqCD
fecVJFkZsqO7vJzZswdxlrHdrr0fppMtCVKqcbw9MYVhx3XeM9Rf7BBt5xBxHcSy+STI5QHzjvDx
y9TMxULF6Hvrkog00h24z0jQmhvW4WU2GHRnjM6q1RK3pt1xpXAHEfJjTmW+zNMl65z2BcAVzgNh
7Mm/sVgqw8BXs7heENRx9CyiMZuqEiq9JIVxBKReLMlXf5L+a8txQiSHzvz6VM2Tc4sZjgUP5uch
D05W5ZJ8kDWtIe5Zgfrc5CWH9SVcjKY5I06zZsvzQJEXroWXXHPTLxG6ucls44FD68piB38lmrny
T2NDMX/n1dLC8JMC8zxGFV/S5txKIyNJo4n8ERtl2Y50PP+SKnmZN3Fue+hwsjp6sqRJiWw1SCBW
5E8SfJTKPMUBPKvFotwABrSdLdS91SpkXRNfpwl9xEY44gyL13m73OR+YOpV5CYjsYBjMCwXFOhJ
P27SesT3D/pBbDIS1MUWvWRjbSZTUChKG7PKU4OExN8VU90KHlsEnG56xxuuQEpb5bFkoPmy2KPD
GHhs1fck4Lte464Zh8taIJM9taVbBDcgj4LpZ++TA7rNkfFPB8KYvDsrI/R8T0XVc+qjcDPjakb7
UW4pbeJnkXrVhUkVOYD8LR4epx7oza3q04gVxORU9jZkaFFuM8vC3eb52SAvlSfj7L4IdGrvAk6v
6aCjQqafQ8yYZztk48qtyjO7vFELepKrElpsscMdIvWTmGRDO97PUVqhgQb9ExZpMu1Z4tXyvgCP
jT2gnVwxsvQJekD4QZlkSAwN4WmaLhzbJVJMQdXfolJByG/pW/isHSOtIqvv5NAjYw/h3em1q9ld
XUrNvPTRS736DvUjXvclRRpAeanKJ3uWZPB+MLr7fYZEpY+OhRjpwI2haLydoFRS+cgD5LhHqlZf
A4H42mDg0yt2xvamUeYjOO95cPbXiQ3kEPYEcEQigB0Qt96Z6GOa70LP87jP5nx66F1FRFtuZfc6
HcYd24pkJFBOP8GZGa+odz/yjf+7l2cAAFyM0RGTyndvd4wCJswdWwlbaeRLY22BuOg9r/uivbR/
iEUvfxZDjXKqVv2l5Vo//zweef/6540N8xHE3HwQzGfP05O/7CMYn85dh1lqz7imjlY4uJjCUI8d
kD8NWyge7XaJ6umsxkNTT23Zbv78C7wfS5ynIOxnKHYEU2nHe/cBNFQTNpD3GVwYanIk15LckMZ+
jHnrl1EwTs8+z+IPJu+/oRPOr8ooCFxYwLqSMv/t25ZY85wuSUHNW/kDGxt1nHQ1EF2verWxM0wO
Mosi8l2BaxTIvu9BS5QfzH9+++ih4Pm/4AkgjB03Pv/5Xz76KNKYhflm9illaE16N1C3E5HBk14D
QGyXUws5qrpPW6/7UcbSvgGpMvS7P3/8vwbHf73+KaqAmoAuYA8bMCR790nAZalqIZCJZ7M/k5E7
JJTfdtfo5Ufnt3q6R7bihOuOcYp/9sgNPx0qcbUrgDUNV0PWi+Kq8LRj3eZVXPc/9dAUmIBVEMqT
9MJ8uaAEIFFrigcIMFOzFNskaUidlXaKHslLAw5cqyOJO2+RxaytQRT2aTERglrTprXeNZ4dJBcZ
MKvyC/YLr35CJx4511E2Yrzw02SUF8yAG8AXAXiqiyIctbfOA6Ygu7GOvQILOY7DlbG8ytYYhv36
kcU7AYvj6JQ/sI7aw0p3yAfXDeCwz4zfBe0O1JTilJcm8T+Ykv+2mAwFi2UAMr4LG8cP3XcfuY2I
dg5zjbMMrPPGoIzZJXW0bPzWUQ8ZQpBLv6jNcazLelVTXd9Ak/f3eXPenY9ESNY24cd/vgzEb9cB
izAWcBHky5ApG+S3t1fjQBSrtODQ7eI+gvOkcZpZx6HKhPUwEO/pYHidcEaioyQXzY2XajuGVEbX
HfMy7pEKVuiDIaGiOyBrm+096h3RrryJoccPvNX9Q4RtXl7MCQOjra6s9jkk5gG1pzH+UzP6UUDt
GraPVt8V2dFkKIALQLkk15f2klx4DtaC1dg6kGCNUyHOgJOB4qVMZmpDydhvW6ikQTc45lN4wq6h
qyPTD9+7025mml3hQZf9FA2BbA+UnYPN+oYM+h1Gd/KCByuLLnP4hwTBcI88Ou3SFQh9W9MxLB+T
6rkRIfEY8+CNdLoAPLpdnTE+WcVY4WiRJ0ZPazEMPpoL4QzZ7UyhGh5pf1h4A55esu1ssm68CZyu
YoJYtd29lzU2D1TkOfMhAAQUPIwCbpa0MhfxFPqM4Ivki3rQU+2+9JY/NqfeMH7Zpim8NiSwTkLq
2cJ6BYV0jy43deqFrDHkZepaDx05h6pfos/e5M3k5zRyue+5sap1DUQk2GTUBumuTCymaqFfakU/
N8Z4iDN8CogZWIaxJ4yna3/K4noDpoGJOXzIbsu3sCQbPIZzvuv9aHxpCumR0wFy5WiERBQ7plm/
G82cBWuqON5COqYBCiYNrxOBgNev4oSM220PVl7dTBmIm2Ntl1zmPoKiaR3Kptbf4Z2i3icvd4HN
DG11AM3DIsxyL2UXn/tX0ZOUzRqv2KNfjebbJiclcqWssH+iJaMQRvqCEq7PndTcyD5ug3sx1sUR
MZNAOR4FRYptR417RE+12CWCVNd9ZRnhn3AC8qYVkDh1DdAgecLqDgOdEF+vA8kAjarsRPLqpQN+
qGLWCMY01MZjX5iwP85Wh5TJCir9QDTuSDyePREo+ueb9n2pBOCQutc/h9+cw1Pcd1oCiOeNnapF
QtcCjidN3N0tHSkvlDPLoeJC+//c455fjzrhDPXi+xDhuwcWxeg4Tg6v55aW+wl+8Xc4PuhOUZx8
S/1Of/vz2/tticvrBST6xARHoFuAwfr2SAqtuCmAxOCGC32MM2FnblJiiTt8kM9ZCVkGqNVUnMaY
MPtYaU+shtgxe3bt0bMTyJc8tCsa5MDb6CUEMQs7OovWVaJVsolRyq2ph+rLvJmqyxRbNH5T5T3+
+T28X7uf3wLvwHEiVi8ist+dqvRnSTrmUPekAfuC20DsQnxRmyBcmLlKByCazRjwcsSWsP/zSzvn
vedfn+zocQhmIPWIzX8Mi+3dNrauR3SRYxIQjIjlBvliDiC31xUOssT2x/i6cib8RMiNkbr2gUTr
YelseTJD65PBNUABX1M0Qnbq6bEx6rmjc0GTibcB/NbyPSgCrrVgYTCB05MmZu1VhGnsIn9EzCxb
YV01KiR2NWD+NK3+/O5+u/ZZAvDZohrhCBLu+7LFqqZEVvXU4E6es03AvOenzOC5CtJ98UgJK/ug
TnXP67i3HyekQSD2qNCoGKmZ316NEtYg+CHZ7vVsM/VOJHEz0UhgMEVQyYPA67Q6hYwjyr0ju4DY
Ygord4MDyB239qDymaAwG4MJdI6YvU7QlQ9VX3gDCgSFaYB+DB9ymLqYjBaW1Q9WOZov0mmVPCAl
Yliv6nRd0BXbF7j5SnpWLxsOORqO74Tkya0+b485ffuHXx/1/3nD8ut/5aZ+rxuSoWQ6vPvH/7pp
XqtPQ/f6Oly9NP95/tH/+U/f/uB/XanvXY0pdHj/X735If7+f73+5mV4efMPrA1YM92Nr918/9qP
xfDfia7n//J/+4d/e/31t3yem9d//P17PVbD+W+Tqq7+Gi9GtJDDhfU/2TvnV/jXT16/lPwkzLfX
v9U//3b18u9+7p/BZBZBYgJZV0wFRQcJkJJzWL/2wz/+zh9FXJpn8KZLJ4Uqj1f7VzSZ7/0HMkma
T5bAkPhdh9uzhw6Z/uPv/JGN6hT1ABENSBpi8ff//gxu/3lF/vPrka/1v/75b9B6bmvML/0//v62
zTgL4GjxOIRIKgnOp/f5mPhLm9HVumYVJi1EIcC2h+TFdE2xohOIVkOt/DtkIAzUWBLQjfgf3KW/
kOT/76b59eK0dbTWsGZ5K+9vUxt7aeloN1nVTavYCiQh9IOFyRfVDhy0FozYqtPBcCwZudxZI+sw
NSqxL2zdH5n+5hhIeYCW6//L3ZksR26kW/pV+gUgwzxsAcTEmckhmbmBMUkJM+COGdj3k/WL9YdU
WXUyMi7DVHdzrTcqU0lKBAB3h/v/n/Mdi63JKjEvLruR/5PArpdhRtyZJDiWLnm6eig44FPZzqO7
VCunt3FU6imEyWX62COjTdxY3ddGhdsNa7zs9uCp9fdUG0boMzRuky2mjdg3lZT0eJpOAnMCVK8o
Srz7ci7T791Cw8InFUQkPnTE6ZkYga2tFNYr9CnCQTKj61MQtXA2CEalId7gV/1r7jTr2oVR9C+q
5z+alf/lXPswPz+du/8DZyUne3JpGMb/9bxEM1MPH0Km//0f/T0pde0Ph7Xa8FyXsoqmeoz6v+ek
rv6hagiUEOp4K4N+DfL615Q0jT90dlGGymRBJYgk499T0tT+YD6uBSlaFaa5lon+wZTUtJ9CoP83
Mfg0QxFlJ6XSlSPL5re9TZGBZFjsvGIPwknAykC4IOqKDxJOCFFubY5jIsQ2AANprtXtoLfFMx+X
97guvg+zcaGjo8pom20QGiwbMQuQMvVA3KBlg9hekGZMMFkgr+FTAh/xGqfTuJ0dmv7aPAPCYYev
yPEWtymSwCp6Hh2cbDbR1lVb3lNvTfeJO+M0wXtBOJfHHk+71fvprlQ5gA7EHfiGol27Tao/NONF
jRmD0w2CViV5mtLuT9wmfIXptbPJWHPa+VyHUd86PuWYnH/QkC2cRD80b9wntrypJutqcvIX3dEu
zKFcKweA8bqyP2iijDeDl19FukWssi2+EA5U7iqIS6HTT8V+XIqbpZX6IVKKS0BuVy4CcQd99HXK
4tbPJo4gFHFUiutg9ghrknl2mykzYECDEgPfsjt2swruB1iizbzPBsXamZpR7bys3Lh5u3PQsgW6
BCgmYjLMdPu5a1XMUl7QGDRIMogTmbfiLwzjgUrrjRRD4Jn1F9XDxd5jQJLTplmaQzpNQSWMA1yR
q0H96Ry6GkWJI9z1o7KFY5KxzmXiEYYm/6Z0nry2BH2IMJl9do30ELUm6s6dVzZP+kTjfo7gwsC0
vp5Ns9hk+F84PafY/PkxY/yWN1OQOMtO0BwHfJLoh0QKF6UBp4MkeuD8wl7EAv6cL0aA/TasaHv4
ltlssgTtTekAB+wLWp75QaHGoldyLy37GqTDlgL1rnJkHcZsS8I4by+JubscRUQBJ0NmojQlxg+n
fmE/5gR51eH0GGRAe32rt86f9G1b3xSrPA8MUC2N0u9TZxdl/dtgaleZl4MBYGPn55SeRJnvTOny
7yFBUvVu1SqQ10sgZaAa8yvu8+8e5tDZle127qurpSiflTa/g3JzK2lR5+3wGEFEi+gN5VO14XhO
U7ojQyXTdqnIFj/N6MKMpvsDQdBuclEt2DQS0J5UFcY+8rizvr4YHXUfQZWirn9QDfvKqKeDTQ6K
D9ZWAbGmGr4wId4yfp6jyrlR8SSHbs+J0111VWN9RQRfzGZP7mktiyBSK9iCOdgevUKP0XshIUkB
co5yA+vmQVT5lkPwxpmjr6BwiSHRux847tAMJW+mrjxDdpMXRkzJbjDfUDy8NoARANq/OWqLF3Cy
HvXGKd56O32w6FdOjnZlWPOVUaZ+Psu9DuQOEQGWOovQc1tD4CSw7E/3Hig53529K9AuT4nM7mOJ
GLo2HqQeg95SvqTYIWKYjTrwssCzq0c9gxUY5Ro2IPDWKmEpZuF9RdZDGcC4MdvodZEM78WQ940L
fj2ibijEfsn4NKuZF1iKuteyYQDqTOaYqN+drjhk7jsoCttX2/ph1JSLFkSi38VAkJumH7ZuxSKR
I4K0cPDtixFGqF2ab3ixhgPl1nIrpmdDjS+jGE9wWfKAG8aUXumP/E0ODMXZzPTBMep8Y4hGQZHr
N6Vj0qqREpENC45UlAvN7rdAM4pbiWziYDfWloS0R7m0T1gDbgctFkEzwWuv4SR3agdkR1Ot3egZ
lMpF8oTtNbRpKMjc+5pmkD71+noAgB+6Q7ovUQ6Fnv3sVU+J+wRKhtxlo8bwm8wh4Jt7QltY/Jfh
GgwDeef6c940u86LQjzZbzUY027Vs3qzNInV8mCedpO+0Qo7WPd61pTeqBkilsisgCOlSDNtB/Fn
5dc9hBqDqetnI0RyV3+ynOrOsZhs/ZIxS3T2N3PU2b7eGger77+lzooyQQuhl3vNsO90s//aW/Tm
IsNq8DJCUS4blrXSvCG8JQvEMrxzQBQ7I0bjbdTZfT8N38s6XhvX3vr+3KdmrO49AdsKC4sFoKx8
HZMUSnbZ3NdS3ZYLUj3dYsl15uHr2PN3rQmhSK3qdN8p3g/0F5znJ+NiVKs7loLJ51l/xdK4PAxT
8tya1Q87tq+8Sr7Npg7xqnhhOT8QKHooBm/BdQ67Reuf1abfI5rF9do3B4QDzOaUx41eZluIuYeS
EI2+ZVfEh9G9D9R5uqAn9EOxkazbyaD5izOGouiuZ919K4YJ7hJtto3XGM+VXWKYs4tuE2XidhpN
vkyoTbTY+2vkZLud9bJnlYeAOZGZAUXRHq5qGX+fRvUFJ97FYpa7pk6xXUqcWrHnvC3TcFn34jY1
VNPHHiS2YphAtrAygJeovlZaJrd2nN6lxvxcqsqfAyEeqBi6gzlrXwAtIyW2HRQNqFuc/Nqsu7uy
kK8okr7oeNl8JEY3JhKcDnV82LXTJS0K8tlyB0KIZq+f83ZTTt6+c+wN0jdITilCFGp3704GX0uM
TyxczRX+/H1uKEmAu0YEQvRfnFEMvCByBlR8vt4MDLfupz+nWHvoogzxvTJcdp644dORr/1t2vSR
uoEMH4AaJn9cr7epMt8XDaLDkfL01qzzO81dyaLufVqDnKV+gl5jKApaVBw00jH+0U6IGwdPuTXM
/K3VXXg2UezP1ZJds6NB2ofu2Mc98HWkLwvdoC19ORKeCd3GF2n9JRWgMgwJAsor9gMm1kDxcqTl
drNxteGmXLddXX+lF8VTQd9D8QwQKmTdgIX8q6ynjdK4l4MLLgLAAHNrVHemiUfAiCmX93qvXafi
m43Cul8ISbFlSPvx0FlAATtvl3SjRLS2TD4SV5aHFivcvC1mB3OY1x2sGAIp4Nzvqe3+mLWyo17a
42Sy1NvZyXaeWL7VEe/J1ogIIx0TRkbGK8lfaYwnl8Y8XVKepfzlISTVBQaHrNwBVqRkMbcM5wox
XluagYnsx/d6kB8TpP0dIKQ0QLL9uiL/wi4drwuOcpvBhtWVG+0OrTr+/IEgCOwrT5ZLRJas3uRA
ZlnjpdcynhBflSOkyy7d2zAqtlqXmOh48kclVYH/RLgCwQBsosF0VzmB3EAkgaOD9DqEOpVtGxN8
kQu3N6DOfiXLkm48nmMTKONMVGOAruDrOMl+u8zS2BkWCCWprwRAWozbBFyFb8Wj7gMzCdDUGNy3
GxCTelM5+qsmQOVDSBMIk7sb1rlLAGVXrOT4s/T0mvbXq1PwulLFVP3RbZWAXIeN0mVhr8aRr3Sd
si1zJCp5Nlkb2Ra39mwAZ7bcp06fv9h9+m1c5mvEfVdtm706pAz6jdPxa6x82OiJzH2LoIBwBpYR
2FKwFYjgSUIKxEIdO38Ko7c3rIspstn5duSLa8ps35vyWooIgt8w3ip4CcJRGvfdxMKsVerN2Ex+
B6D50p06ZwMc8aEcp908dZcQ4C7imnRWOIPvAuzuJVrrh0W4T63pbhrF/WtcTC+wJ8sKQMgjoSY4
hEgDvAtg5jyDqaU4mwJhjW+4wPjHKp+CgcRZVD41iw4l2rmLg95Epom/+moG9oDwixW/Q6iT2jO2
/gKRJgVcNskIXUFrvuZTf6VpbecbmjuG4Flu1jg0QmcyMzCSdkFOW+3RnfD9lv09ow+Hc6S/k/n6
FEXVIZvRgOHIEYPRBea8PFITifyskI9VG4tNPhuXrT6/KI7L4ccAm9VM86MeNWQgG49lZN+6OR2S
qr9kDJe81vGRLrIMMs360XrDdadmYxAr08UKNJit8dJMjENMzcUfOmB0CirkGZJUCIDqboAr4zel
8qdey2u0mFgrxIrJzLzb2ILH0hXD5VjVeQBieUVuFyHuYSukmtAFeR7tLSjZuvAOHe3/yEj6HW3E
DR7q50wBDRy1tXUhy/FrjmNrV8Tld8gpG6vxDrQ43SvVpQZZdnl/kSf2jellIG6T1mct2sZ5di2k
tWfbhVc+eamhWRw6VfQHFaz7Hq/aQE0DApYUnh2jb7UOicVy7dVpv5/7jt04y+oFDld100XFCIG2
ulis6SmS5uUMedeXqfc69GxcW4wXm9lrQ9qEF6InOpDMRGUL061gm6LOvrVmIXceQ7WFkolWPt+6
pkr7fZxf2kLoHI2tu9XLSnRNtkG6wCk0b78aXUmoa7r2Ey9TeAybqDacjbDzV0MwG80a5oszxtup
8Ub+q4ZtIAkrjVE1cLPtVTaGzk42xR3EuBbcA907bZS4dJPsh6YnyyUC+4vSgmo4SJbEyVB2SKPg
EVFLDyKb4yhpojdGUt4lifXaWdS6Uye76RQTnG9TbxVL+vV6xZHamkN9fXFvAPaz3+r4Q4guaRS5
UV262BochQiwnV8mGCoyC+uCzWEG3XtQlukT0/VNd51bvACcLxqgOu7cvONeEYGyJA929TYbxVfb
aEoayeXWZG/NCRYXzYxqeNMpRYmPf9G+w1mvAjcRCepBfWYgIr6dc1FcYdp71YBQEuPFf4VuXKXu
kjxABkpYoyHxLAW8+bzAmT8rHCC8jdQyLSh/coquZld5yaALsBHE4ntprZwyZNWPC6AojiEAXMlg
MWiLaaueLh3e3XqzzAT6DWxBDJJDujtBD6TsBCSN2NxjuP1ik7cBLSKgwQi20yEmZG4PENVJr5AX
topETHGtbRq1C+4L+9JbOQSa3rxUcULVBGu6b/b2vLGxYfFFN+879WUChnHQhUmjFM0pfl676jvf
dOXXabDSIJLLs3RsdjHzdcTqDXz1hnJgs40c41YvraD2nJ1XIe+sx/sqj6xA78CL1PVl2qrX1H6v
O7ZgiV09tXXzWArrwcvrZ23U9qCSO9/S2n2/IPJM5kfKCKYvvPYO+YTGzkRnF6SPNA/1b2gu0E62
S8Nht3/JspuylU9NiUiONL18r9vze0PagMQDvzXZgUXjeoyHS5iLHoyulWgBQmg9sEBpF/QhOBhX
F4OXjf4CZXWVWgCAiVLoRfCtojdD/wrWcjMs8j4d5mQ3xMXLJQzD61qU18MAWGMimgE4yG3SDMXB
cqOLius05WwElp382TrySqhuYKvlThGcplVLXjk92ngH0qydvizlq+zvLPFK1TyYurwKHYWgacGe
RM1UKCOIyFMtOpTdTdvQHbWi+svU94tfYZQIrSl5mCF8rWKYLuwsusxyGNjrO+rN7JiPde4+oSet
aAwDyUG/pO3zZd1Swqus38GfgUOtlhsohYiMe4ITGrFHB3QjWqBwOAHtpn2kY9psq/nVyqxXRzrO
IZ/+gu59gPdJL1m9lYiEb6zFwVKjvGv8oq/o/n2Eay8Vwd77vsvfa5yfvjvMw808wwGhlB/odkIv
XVqU1tMMfKanJrxxzPdOXqJuTajWZS5tYdvEq9ErO406H6EK/HZceb5XpfpfTTLS6+zY6Jh6F+10
s86uB8tVLiwa8pd2R07XpFEGGHFXhGakLEHbWw//vOPz/2dteXXf4wUkkYr+Cp0aCB+f1Zn/z/8u
Xqv3/0UbiP9pf20dnfyD/l171shQWSV9rKDYlrjE37VnzaNVZNCOwaiKC9+zERv+q/Zsq39YYDvW
3FscZOhZf2kHeX+sbIVVpYVNkMwN45/Unj82TmkGwZQz1+s7eABRjxyJj0zczlo6pBz968nzu74f
qRzYFzJrBooF0BJ+eV4nuk+nLkedmyftuNR2j/WFnS1N1/KSBdW8lmxEzRd16Aq2vmpJXznTz8V0
fex2/X17q2IAdB5Pi0btx25X3hqWJ+Gds+Dwl3HUumvi4fs7tZhARrVtAW2xnruDlxTx1uPYu//8
fj823f++vmfR7HL4BXBVjprueUn3yhUln8xE2AepSoVWl1Wc6e2vL+mX7sH6EtFs0myEvWCuIUdH
d9nEAtMW7EBdjBXC6Lbe9pUtgpKkuzMikxMPlH2Wy5Bhi8mGef3nv7YPRUuap5iXMCeRZN95yrIp
LemxF6kLID58eSyCJjfdSOyVAQ3szJ1qp65Pn4ZQWsOzmSJH7UsT1nwlLUpVErgaeF270L7Ya8Ao
JVcmGzjJstnJpideS5UiuybgfGEvUEPG9FGZJQ+TPRo9m2ozf1rGGuR5PAB6CMteie8W3Zzfkfg6
b6oo03Nj8aeK9Pg16SR0oWvl6dk/u6O/PDs8DklfNnhRs1J4GzuBDYefMN54mavclRMd2ElVriPg
7fQxM8T/Q2YdGNzVvq2V4pZ5k+51lxK8EkXK4fOBug6R49+GcgItIsXqNRL043vFSIEvOiLPRIGT
jNzPEbu4h+ePIB3VGFsvmTrweaQ+XXx+4RMrAmJXXJKIFujauUeqpRobB0I/g5A04YArxb1xkMNI
IsswvatD+/en7IN24dfu928zhXsDKKJrtNhWvMjRbbYlcFsy6MxwSUdrW+mNd8dJD7IfBMDg8xv7
beqvl4LSAJ+F7HL7eFJqkd3C6V3MsCYQuorc5bYfZHnmfuhOfnxtXATXOI1DFa8myuWPr21ZMfxN
Epnh1MFsmbVObpBKvnOKSrGzNUuwLECkP7+x397Yek2THioLARQZY/3nvwxjhYikbGiwUQ51NN6N
JDpfD2aUoIVr8CBDUH78/HpHRAcW0fWCaDMITnaQTtlHc74kt8eUNhdMyxw1DK0QWOtxGmqkC4bd
nH9rkVte9rbsHmB3N3tMxsZGsar8zGJ++ocweByDu3Z5tR/vnJNvOU+uYoJ9V5Y9ZQp5HRecxMcC
T15Jb5KmLcijuMXsxylYHoDjIIwd+Kh+/kh+f+30xG0+3S5KMo05+/GH2EJAZi1zKxSyFL6dEj1Y
oxxyzYIAkBTNY97p8bml97clArmr7TCS2SihfXKO3rtdGXR46GOHukKjhTCUYCoAVpG1BYGOcIIN
CQjVDnscv8GNYSBOLMoAwbdGAgYPo161H+BJhIlj3BhSNiR+xjhbPas7M2BOPB3Ck2xMaMhs0Lkc
LSm9NCubxAg17Pvii42F6h6mYvmlEPa3ukup58rCTc5c87fvEjAlkw/xz4ej03b9+EZMO40hZWpq
WOdSXoKWUDgFQcGs1yRSoD5vYE+MDW5oomDNujyz1hzliq9ThMuvKw1jgojhYy2mrdf4cFrSgBII
rzxmVz5ZpTD9qTRhDALJXmFc2iZ1cy+M9BoaIlbr3azi1+H0YW2sqdW3vSjtsIEJCKcOJjDqbYzN
gvyazwfvyUflYLlgAtk2ovePj2qeazLohkUNaRXQK4JozAGa2qyGoS3M6/QgYzcokWKxVczPcC9O
jGHUowwLvjdoyH8CW35Zu5zUS7WRtMSw69r+hpAPJHTT3FyIllruyp3axnwIHydLGGfu+vcvD2/o
lysfzZ6W9pHeQSoM+7HJN67B9qyvhmyjcOr8/PmeGv585JCRmGw7Odh8fL5YJUsKOL0aQlggPguX
VphMjruJ4e/vyHlML8jPMM+MwFMv9deLHt2eN9peVzlcNAWJutNMQYxLVL0tqnlnU0+mbUQpdIrR
4oPA/qdbCAa/ZaCmZftgOfqxZ6vvCffMiZ7lS2sYoWRpucJTVh3yyhy2lZpaZwbRqVeJP8a02bVw
4WMhMk0RwMqAmUKzrJxVYZbDJLF/OGxZzwjmTnxxuLX1dIhLXGd6H51fFAWwRcPnP6zKsgvTPB6w
hw50h1ragd4M6k/axMVM7kCYkGJh7fdoZVdqop95xke5rn+vMPhTdFvFwg556ugFW6ZKuxiTegh6
moguaJvBkFJbJVCu2Di1cG+VfiAYsuzNDdkp0dqKRq1CzPgtdnx1S/liusBapJ7ZuP50onzYufL2
bRuqD7Y9dnbG0coLdQX+L0KtcMAr7yfIWhpX3CMz0n3y+VBzkPh6SPTUwtUQRcHcyIbuAktgpRnj
5p9PPRubC5sDNtPY2D5OPfh0NmijYSUcasOWzXZMJVqsZirFIa7Ui28jQMpnBsmpqcdabOPWwbVo
mebHi+KJSxyHeEKw26AjoPW5e5u8OYXgPd9SixQUBZTVvumVjSa7/Ny2YH3xx8/f4UBmGoig+f4d
PX83XTiSuMwGeCj2AfGnuNJULOwmsUhUFwuqXHTCg2o9o8XO2Fx0RjTd8K8tQVF69BcNIbaDKOyD
3ZqCFrjIzqxNp+YrSef8OMvmcHP8gMrcbiaCXLAMY60OehT3W7PLJrwqnXf7+QA49TDQ8GoA1Dj2
0x3/+C50x7ZbCLzMVy23/hy8gkAgp+gCiURuOzeufWbA/f49Q99msTFDawzn1Tva6oys/nNuOxpA
iQTVCq2bQG2q6RDhlkWRo10jyAmKVoufP7/PdUx9fOlcd90Z8EQ9zm3r7/rlO2pGuk3dk4OqNevp
l9hT62CAwXdmbP0+srkKqk2w3uB3eXsfr6JLRVgmHKewZ92/cwUhqlCRSMpCJn+IcqKiodWXe2FF
7zCB3DPL/O/vcr06e302duypjt9lP2TlWGP+C4nV9di1QiZJ6LA9Faj2wlhmypl5/Pt3W0eFSrQb
pys29z8NHL8801ErLE8kgBFKwqw2Uiak1xJkzy67BGQCJG6ztKm5/+cvksrjepigIGcfnyQM8orL
bL2oWpnjdcyuLWzzov/HM5ClQVM5NDI3+GoeDdOe9plLJ1UPPY4IG4hJyK3k3NPzxef4+Q39PtnX
SzmrA2rdDxx/MQ0EehHqTN6VgAqvETa7mxa1w0r9z4uZfJgpQVlANthOAvn9ODxJAO0Ts5j1cFDx
2Y1F/gOecEw3u6MANg/xf/IQPWoWlGmpN69WhV/n3GJHIKws2FBYVLOAxJtlr3tZHOg5f/n8IZ7Y
d+hokXld4DnZQx6PRX2ReWNYxG9NVZ9vx6geNgmKnXDS3NmfoW+Hi+sRZ1TVIlxJb74tZh1OmQI2
7L/5U46XVEVIr+xqeCEjgUSDK9wg5vO9NTpiLV0F7EUXIwzk85i+4L7SQlGCECdGzDrzUE7NT0ej
iAgvj8XoeK0lAjtB9pFroTPp2d7NbH/Sb5eE1qSlDQuGKqR1n9/7qRWIDzukG84rLO9Ht67EGnm5
FM1CgXh8k2c26bUGzjRVJA8RiXpnPianbpC2OSYuviTQBo/GM/ZNWkkRizqu4vRgqPAyywLgQdlX
91aOtXJSCcH5/BZPfcDYQ1MMxQ1D1I/xcVCnoMMQH5vrh2SO4TAp4mKFLe9q+Bn3NCcGn0YBSSYS
TvfnVz75cG3sYuAA2aodU4ZlYvSmJUg1yQRSghqx96YctQqRap1seJnn5tSphWn1H4AnME32aUc1
m5EcXHNUeLpGhH7BIHtrm1pVsiW8Uj+zBh7BHdfNus6BgR0BwnaqNe7R59mIVB1JZMqcaZXpWnQS
UQfOWULVkBVLqEMKwqZirg5eoXno31TvqtHdJ6BxCrsiIAeccdx7Ox5NQplUx080onwXS2yNZcr2
o16QF1rUdjgY6RN8RmO/9pyfdHQIgJE73GtdDOVddccdEQZkoBYevYKWYhHhnaSJZ4lzKPWlubRG
F5mrg8IvBlKy/fwFn3jgALUBDDuuClHh+JiGRk/PycDg9DsSs2wTc3JPlYOgFxmfQzf/pEQf7Yd+
vdbxZ5SoIFXECVSaoTWUq9KbSThGkUfFkuiwCeVt6C1tB/1OMbcRQtnt0MYFpO0cZXMrpZ9JoyfY
A/HFAPLuUs5Jz+8c7DOP5MSY52faNBR5KJajrhuuX7YYUaE3pCVxVhoZpxdusTw2eZM/dzTPWN+X
Jf3nc4zWJwZbALjkC/zs5vxyPcfBHzWuGzgPaP09/flu30aetW360tiacszPrGAnXzmVSYuyB3d5
7C9T4sr1OlvRwrbR4utsLtDGUFTeDO08nZljPxff41fOugWpa3Xs6Na6Rf7l3hQzG0lLo+JB0Hb3
vCRRkZG5YihfJgvBGIi5JL3Dne7ceZ36BXzcEFp5nu6NiETAtJDiRRDjk0j9z6xvtetm8toCZxqQ
EoJgi5Jh0iWtcSHE5AVKVIMDrkW3AbPUhMrkdWPAERP80FJOdGlAaIxWQCLMoMMuqOABEvjjPENZ
1pdAJpF1ESlycvCMlC5mh6Ud7yYPXpxHNvxCn8noH6RDtcSnYurcxOzJV4FMkdwCaISzUMS6/WoV
Bs7e2TI0eB5WXcid5lSVtU0cfYVfexqSU2uOS4SLhIl/86Ii/0sb6p7eRB+LnTRT76uSGO5Xd+xG
LE56f+NU9vxSQuUffJYx7K5WX+t80zv9a8mpp9h6o9X0LJiCcHay6brvI3r8ByB22hYrEv8ZuBHz
BrKC+ObNKaLmnr2eP+JRph6EGLXSprkKOtvoJmKBk/Y9tnq8edTrYbqaJgGwQcvhY4eTBxnn58vP
ia8pRQBWYRzCBkyho3Mx/EzP6WVLqZGOzD6v7BdZrAE2vUTwj9XLH+hOn7nmqfGPGZnp5vAB5wIf
x2TMV8EtLa5plMt4QMdq+2S0z5t2ytsz4//kpTBx4pgzqTX+pJr8MvwtKclkHTqKbj1LSSXUdoc/
rX5ZFl7O509SO7VssctGEIVWQeX+Pt6WnqjojcSghq2Xw80jFulSLRN9jxPtqq2d/rYrcUYhQZJb
j8iwTWPMHmDO1LpAlVYF5KcRG1MYy2FcrG4X6WfN9afeNSh2c1UZUAXx1hv45WEsbjvpmAFIso3L
Guk2xF+q33ZQd11DVFc+XhH+eWZzeKIip6+yEfzn6ApAPxy97LE3dSCDrRZWiFeJ62Lt2ZC91OAT
HMRbWWR27Qsjy58sN+4TzBRT/AQadHomqjB6GCXiUnIV+voOCKNWnfl1q8v5uEKAJ58Sl6Wyt6Kz
/PGRlDiqJMR9NcyXtEfxRzJZjmUL9q+fGJN72Y+a9pJzml9pega6CAWR2U0C1Z5EIFdPXyqkiH/h
tSiv4tTGhBK3JjRocrdQAjrttwQOxj3mp1T4ERuVH1JpnaeJGOT33phJH/58CJ4YgTr9RxWBDKUI
Aho+3g2SN9FW5USNTXGcrZPO31vRm8HkqkBeW0vffX65E+NJB4kKh4x+p0ft6uPl+AxpZOERI0l8
EqJxZ5JI+tWYJlpi3+W5Q2Z9xbT+/KInZjTVUxq6OmvWakL9eNFmcQdZOR2nDRgD1GsJ11oQmxw6
VOVnLnWiaMshijIHaii24DTqPl4LIWyN3pYbRBJTIIVDfhiBkgAIiPLRUPSIXMo22njjwkmzdC9x
wVRbRc7Zd6etpzMv90SZ6eeJjkPdmr5xvEvJ2tFrIotcmqTyJGsMZp6hTJYLsWYsZ+pYYdxAhYqY
j0ROoH1nLv+7LsRmbKkOjF8DJYRl6B8fxuhklt4lFHDJmnHeSxIlH8gTti7baMxxd1pw1aFv+GA8
myeXjN8HsQhaVp3gUSX26IuuAnyV2pxiWnU+s/ieGvlM359yG+QMx0NxmbwCTw61L8LVtZ1Qs2uz
mXY6OOiLAsTGmQ/YqcIDijh4VLQ8Vkv20bKBlxVyyUxNBc6gCOmX6YhaF7lL1ZIoNTJg8aP0wL87
cDqUQjBMEZEOiPrM122dz0ebO4Q6q2CMegvqg6NXolv4jLEM6GucZ7qFxaf76TjoZ4pvJwaewQmF
rxo4GAcZzMcXbzvFoLXQsEKrsLX7etZnjC3YzEiAnrZovqowV4fmUJkwP3o5Fmdu8tTlCYmgK0lf
hwSio8vTKUoKYv0MMsmpykUEUJFwAjo0i8p8aw4FoGxncIjFlo8icZS7z5ebU8N+rSytsDu6d0jK
Pt49nHhHTXsqdSliZcjChX3Zq4MXzi7pf93gzvu1K0A5cnIhMEzF1nJgsvURR8sM6DOACrDoRmp9
ccUozjyaEwswRwidzyrVbTZSRwswGOEFlb+hh7ODPyUBaH3XsD05GC1tpdzAqTAvy7kKwamL0kVB
AMnwpwR8tChOvY4UygaMTiR43zT5jdFXyxYEdbovSJW8nLtzTb31Tzwe5mxzWfM4n2mUuT++gsz0
EiyDXJFUbYy3iO23OrL6cCwbSRZ9QvIoDldfx96wW2YFbB/W9sfca16LVU2uWABhPx8VJ5YbA1A4
xeiVUELV6+MvKsrK7msJbcOY0uZBcWziNQfx1IrG3ull0ZxZb0588zgOA2WzORdTMj4qyuQxBS8D
ynGYahZmX0Gaqdazl7RJuzi3zK9/1vHDRq9LWYbkIwe91sdbs5hvRewVRkj7uLtMLUHPBIZZME5a
hmsbg0U9wljKiL8O+3LpDgIfwZnV/NQQY0eGbpMHjPTi6BufxhaIaygr4NsqybyvQfovzlOFMQa3
W6YEIqt/fP5GT14SpdKqS2FCHde9Mi2tiZCYWOSWpLupNDB0dtT8RObXIaKWOfG7EV/Q51c9ubqw
sqxCUaKAEKt+fNp1Y5LBoEUMpNyIDrLAq4mfzL6U0bzsXDDm5D/V7sawTQAtEda/7YKQzo+7qsHf
AklDzUx7M2KNxsrFC/r8550a5nztWfj48iNCNz/+uq5YXLPF5xNixUUN4hXl3gEn7M9U+FeKtHdu
pq9/4PHgQ7QGBQWoLQWLowWNodCaS67/fAvugaSfJbAJ/NlGbi12kSH+TEk5uCD1Nb4VeU2UK+kg
YAzd6hoYBylEeGXZHY6Hzx/DqelHiwFOEo2htfP18TFYYuwrDsXIMREtLpGOfKwt5rBzjHNRTKdG
Ifs7RKbOyo87hmzGXktUAVq9UCqxc+WQY0uNd3F2nTmVocRoexkb5Cx8fnunLoqSh17Nqs0iA+rj
7WVIlNPY7MwQH94I8DHeLR2B4J6mEXLg1o9IlB4/v+KpB4ruDaAJFT7G/tG4moh2zaomM9lHOET7
SpN+NxlfPojL5czSeUJzxo6FXpuFv5NjyvGpPDWS2NKakQCfXDW+2zEQA0v1LvsshpEseha20gNO
yZFzB3lCDwhQmK6qalZXJFx3aWbQ1BHEi4NgY7upFq1A9EtteoZr9vlTObXRWTltDDGEcnzOj95D
3MaEtXUQF5TZoS0ev1a91lwkDdnw0ZDnF721EOBcJ9oGcZx+5uonWhw0Gcg/A7jFt/a4Dl3VMBdi
EtbZSwInhd6MGKNVBxxOrdhRXcQ3VmaPtjvN/8Hs8jhbMQRprNA0/HjbyUixy4oKLpxYFEVUN8bV
C4OCg0P3n1yKIEmHszH2AOdo3Jk1yb6RZKS3UdUErjoAN0z0eePKstt8/jJ/9h6PlzLKiYw8KkGr
ceXotshf1PSJumJtZO2NhuUNcXq7bDxF+5G4lbyeSI+/AMH/RkdNZwdjgfsgDGFXLDq6Quh7taLu
vLbFblsZeAhYd7WiUX2b4zz6oGK8jPlc7GK7VDGHR2OgKNI8cxenlgYPgR5WHhYlcLUfb2JulGKB
jGquffdpm8DH2RiVKS+kI5ug/7/UnVlz3DiatX8RJ7gvEXOVq3bvctk3DLvLJkESXEES5K//Hkjq
GCulUX7Vd9NRXRWylUkSBN71vOdkw0RYACHP20t3wnP90BcCpGpAUlQIDWLu+VU9axmR05xZum4U
1yWWC81hMCM6agRK2Pay8yr/fpRhdmwQq7uemsY5cxpesVAYpwD2SzC6NnKXz28hp9uVlhE7pbXg
j3DAL79r4+ib0EzC/ydPi84ZsRZJDm2+55eispvoInX9nZNNYG8VTfo20L/Leo4PYdmoI4xR49aW
C5l3aFnQbCfumXPxWqGD1N4waYfkeS82Kzx10whji79jmKO8BIjjbSPYnTdTMM8X7L4YSqZOHNDc
s24QD3KZuw0S0H5JeiVF5p0J/16/HbPnIK0ENnTqcBu55JYoyZnzZkZHSkVMdzjIW82uCnY1ccAm
mCYowIjY9jM118vK85hChVttu+Bbz7yhV6IgMAY2Dhkfwv2YvfJH2VQ4a2opGxX0sojH69XBQK1L
Y92imgDpFEzXb2+I17YeIBTTimI04IEE7s/LNXkVBFkmccd0Tjexa5WXRZ6QUlIDOLPQr16KNpvp
trkc8pMnG7JoqWe393fwHGBEghzTG0wtGl3WuS1mTOuJOXwYEfz3pcwi/7GI9VwhjdFwoIomyTdQ
A9t7d4Av5O21O2EpfzQdDxWZB9ALJJLPLxPFaTTA/wK/VL2oHyGFoC2IH8QJgAReDlOJlXQgRbIz
qNJiOEU2iUWpWYygLQdV5cd4hGHhzD2ZoPXFo7NvIprqVMJPwQO57odOGwcX0i0C+AtyMPdaSgZu
3x0Q2uj/JdLF36i1Xm9nxnAu837Ij8Ws3P3bd/LaRqaezzAGZobjdWLNg4V5r74xx6poGbKWXXFL
Ro2sBryWuJAyOBfOG0P94slJ2wMCeiifT7meWy9Ig04zXNTa730PCfGg1jCFz8FxZKSYvoNcoR8I
yngvsqK7nfs8OQg9lPd5P+dnjtWrD29UI+A1Ne2IE4sOOU5Qrc3ABlxhvEzScD0OVdftuiFqDkEe
jdWZ9/6K76QNxJXMAIHJpJ9vxbZQQaU6GAHJ2OxNPUNkNLRrubWa5hvVQZib86k7c83XDvQDABuK
WI706eCAtUxNCwmlt7O9LLuSVT3vGCztt5HoznnpB790+nIZc8JCGyJv/9RII2aYzZbTAzKkCry3
mTqiJYySIvar30x1NuzChhp1UqpkB2eLu61GBLaAwFsIc9sdVABztndLJ7oKVNteQgwnb2KfAciY
9tABPTZrR1MeyhbfrS/mPFg2bjZDAuFXzbELZI42oxcfcivq3lWMUh5yUbtgVaJzRbZXAmOYN830
temSvsjJVh8mvNFfPQCPUuxcSs07N8/DI/xovWHRosxc5stljwTpGWv22pYlFmcUFbURkGEnO4ix
pSTuUbEBWBoNR+hJhvdZiEbc6BYp2Ylt/wdHBNJyeH9pEdIMPrleOYWRcP0O+zBEyxalM+jUmgx8
Z4tIViO88OJte/Tayv55vZMj6bVQ5OfAqRk/Qm5LTb0Hh09+AxhHXQ7+XN6NvZcb7s/+7u0Lm0zq
dOuaWhr/hx4VcNXzo5kHKA5BNebswAeXv+Ogjq/gwCEjQObrC+3a8laym7aii7LDXCTnMF2vdYoZ
gKZsH8Aa+3Le2up7S5ZkDru1GJONnTbiW0oYftVUib7Ma2R81eBC9qv99DD7SJB0TFP8gLqpvYrq
/iZBCJ5C/xBtYd+u7iZR1mfezKt3aKZsyZUo+rNMz1eocAr2/NK5lDxAEYZT/beHgvKeEGI4dgYA
30YxqiQL5J+QormHWNF7YLjavhncsN/MMHrdzl3r3dlZOOwnAu1Pb7/C11owfkQ8RkvC40ZPcY7O
YHUOlIumuWIZjbW18veNhBx59ZbD3LcrXLRd/LXKyvDgoeGwCaOwemeneX/Gq762mRj4hM89sjGG
p3YwKJWjtGHt8h3SdujLyq20Sv8SDvrsKhzD8DhO/reVCPIgFk338O2FeM3k/3n5k8BK5kG/ZAkg
Oq0H/0tKlYLBFoqYsMXYX96+1APY8PTcMB/0YBuQpz8dohBTYSdB3gDMKjN3N7uL3I8z8tS9HzSX
I9MrH7PYHW5gZ6uJc4rlmNl1ftnGeD1dp8FHspm/EbL/lJBOXoHVDHaBo6O/iAuB69ZWcEcLaPlh
VSGQ+SJMIe3xho07l+omH1fnm11Xzt6Bfp4gMiKYCMrmqBPo9CH5rG9SuqMHyBLiQ1dL7yagFX0V
jG53GCt33LsOhFBvL8dDe+10OWIiCQb9wX28AL6yFn7tjGAlcVbjB/TXxI7BvQgIcJZuIQXwbqZ2
jK5cuXS3xbS2B/iM5utVqHArPH9910QFMkIRQEavi6LdCHvLfTeH7rtsRC/QC4uaY14sv9YSSG0w
RecaK69tHYZAkLEiLgJ0fBIsU4uaHVfC7KlSbn2ReX8Eb10eaXn0Z1yLsRcvloreMTPSwBwZkn5u
TwJfTPE40UVDlac80OMRG6sY5V1LJX8T6bHeLczr3r79gl59PiwEcvQ8ICLizy8KVYF0/JEuTRBV
48GbAnk/z9EPB7jYmRTxtSsZOSreqf9KDu/IiATK4kp9D3ElmPWrNJkQP4y8czHBq1eiz00nFLAZ
wK3nz8SwS8ecLoZ5VlV7iWIu/FRof+/daLbO7O9XLwUfPJ0JKrXYtueXWjvKdQDpeGd+A/wu7KpD
NBACiTzuzmQKr2wPZnTosTINwWiYoTf/MzuU6L32fUobpB8ydakyLzsGTtNvgagye13SUF2ss62u
V54voLdEmYfDz9jOyVKi55PFdZu4u3COk32b+WiB2IHewAN8rrT7WjWQ5g4dPDArMOXEJ42NAZKR
JF3opExJXx+XEFClADuyt3MbhSHh9XvNPPgBmdL5e5EjXJ4jeL9LYvitGVUZjlbVUAROEPJwoArZ
4bWDw4o2+E00ZfbHxi1coNFe86t1FdWJKq2P9I2yoxja72+fqdciA/AwtOZof/qIAJpV/SORd1pX
PCItmDpqLlALhWHcGrKbvoJJfUpbouMRqdhogPqyKxe4lbVd3viQLm7TtpAQ5RVq18vZux2mGn7W
JGzu375Fsy9PbE1IHYscF1AXmedJdEclyzGDtsDKFyDUfoQaVoHW7D8/8n9c5cVBhAy5mO2G0zE2
uXWV53CP+fALXJQ5pIFvP9ArEQb7hoazYbJgx57k7dVMtU2RzwN5gLIri8rpOMDRDgYIdjsRuukH
4tniY1J77SV4XHnmcL5yTqim0HcG/GBwBid71x4X9vUCCYLue8HjigKaX/Uva+6H49sP+uqVCMvh
jKLfBqfUyd5SHhgSg+LJm6z5BEPifOzHnMK5582Pa/qPlCj+z2lM8OL/d3mJI0I3taH8+pPxy4TF
T4ovjoN2C+PHCTVFQPV0Wv7N8GVF7n8xG8t8iRnggRbCeMoniq/Y+y8Ml6lNxzBBMGzFXw1Pii8J
chXYMqZwfBwf1cN/oC7xfI9jgak+U0M1DhT4onPKntKEaqGLV8y3nR47RvDGWJewyaFOQkLvDpmH
rUPQBH6KTcXUR3o5Sy/s7lNkftsz2eEJZNXcCxjZiPYmQzDgD06DFWxrMZiw4pa4MnQLCPrsXF1B
ADxbX5SM2vCWWfGBkGlWBXWjI5rZU/FVVDqGszUWgAaULJtLK06s5ZhMwos/DFYt1ss/Xu/7R4v2
J0vQiyUzwmahadmZQR0mI5+flknbUaoDr7q1XBS3oX9Hx/pWYwXmrzTzxLKTDmW149yj7LSZnDDv
GbShofv1n98GY728OTICFuwkTPCWroFupqpuZQaT8M/em5ClcT2J7J0nGfs/jAwVhf2ur7M2uS7s
qVJXmdJN/PPt+zhpGxmyH8Nf5JKf0FJ+KR2WoqxNkXtOriSsL7lzFTaqVJtQjTKxr1uRre5nBK1m
uES6BUH7us7L9rJwyTN0WtvLGf/w2u0QN9EygLeOduMpiZxOgiydCy+6aqUb1R/GzMsXOFZlDpQE
Fruh9g/ZSiJlatB0wfQumHxroMGLZFb5oRkg9zyT1ZsN8T+OESoRGqyg4Bluh2iAIs9JwFN5i5h1
6kWXI+PfzbJDF6zPjsg7M7W7GTI0QfTGrtAMd7fJGMjid6B6C7bTt9/TQ5n52W1QgIWSAmgPmbuX
nB4v5VlrD7h3vUyXJK/T7xGKJMKQYQxJ0EGHjZIuogd2h0jHXTQWDHBvc5+ZYx+WzqiFQKoc5674
bfs6sLf10hTFsp0tyqrudrKyHFiaq5ngus4Usts/cq3jYd8zH0sFcVJRV/6QhUcqsk0Sqyl/0PXi
32psMxXv3n7S0y1AZYnaN/07U4llIOD0SS0E42Uv5hSV9cRhfiqSIBmbSy8YSu5SDk5tVds16ybz
d9VUeTWCkaqrogOwoKS2tm7fG8ast2/rZBtQ2DNDVS6IDzIjhhXwA39GcG3giYUJlukgVcEUnAXh
S3tlOWuGymWehXc65/Ru/Cy34iMKJnV27mQ8d/MBN8A00wNelcwMC3ZiMYI5nVEtgMrUoYajbnW8
UjyS8JH+7buzXd1CLDyo96j08MeIe6h7lNlb2MLrCqY5BfJ4vslIRNqjjeFDSK+y9fptHSrEKN5e
KZMg/rFTmc4iKQGIROPbpEGng2gRrO3guxe4slorjA8Qn7o5wIx8GG5rqapPTPRM+swhfbFpGFUx
BXUzKsHOgTzz+etRDDBZEdKjyACvdnzH1LYIv6QF1ZJ3iGvP8ImjBpp9Ip/2u4uor9PqtusDf9go
VxL1ntksJ1SGGFPkCilWUt+nj0FN+OR2UreYS5pEw2GlCPcuRp8RCWJHoEvBUBfaNpnOpw9hu/Yw
muWdAyaxGD/Ioh/CbR5H6zemGtPwV2IV4a072JW1J0qmROaGpcfY5tx6MLCTztRbLxPK+me+ydw8
1Y2Y6hwzpkzBneSVDjojM/rO/aFMx3j6UM66iNKtEto7BqtW7v26IAX5DoFn0fyepx4Vab+Mg19v
b6OTfvbDGhrtRVP7MNjC02oq2Crb6jjnNLfgNdKl53wYZ1L8bZFNXSY3ImNMbl9RYGhvKqGK7Bo9
o4xpTJ1qfZSdlfq/K0Sf5uachTo9iiwQOEubqI/8HnN1YgvyxB8LNwnbQ+4G0wjBFAWSbVZ1xUiO
mbdyh67O4h2rjqmpbYksaAe1ccDgRVX4VfTZ95sUgWeZLe2nqqnK4B1Fl6B8x86Ww5k05OFenp9G
oLaMt5AYMDzpnjpURp/RklDxeGiHSH5RiBHke8RJpp7B36Etr6TjIO9CtIo6CaT9CMaEi4MCVMss
29do8aAmkqknt1BQz9CcDEF+iGZn1PssdWCB9ru1hpq/sIZLla7RD4g7hL7SUDN8nCO7g0dc0B3e
ZMEUXglUDf1mM7XaoofqRhlkQ73Ouk+RN4+QiLc+V4jqhk85hbeqH29vKLNtT1YipnTB//gXh9JY
+D9y8Iz4pW/jYDhoZ13EBxt0frGpVN8F7z1eXncp1kDcRLYlv/wHFwaOxOjqA1vkSSaqkBJlDBKe
NlXLkt5iMHRHZk+z/GDLuhuvfDj+KgJ0NKXPFBBPgl1zkmGmNVO6hrHmBQgjquGVdmEmPTDyEuhP
sgiir4nu5a9V1ir5Fi0RFWlYzSE+kLhi5rXTHuD9P358whWqbzSN8AbxSQDVeChGWwyGHipho9vV
jRrtRitwUINpAyebP6A/EO/QLMn+Gej+wYIAzsGKmVCStT9xmU6n2zmOW3UA/DCGh25KZfp74ExD
ezqHiAyp2BmaPRCY/pw/Mkn3yWYjwWMAA4gygIpTIs2mLMdaI4lwiIIRimD6OdrkP05y1bcj9F62
VdDIcl30bjInSqvjMCEhvcVZpsN1Y9sszj9/CxRzgXNSKSSkPXkLxQDhe53PA3agqYObMk7aX1Us
k5vOtaz219Tr8GqNNXWDt697GjfFJkNl3M01s7IvmSXRmrfbPsATBn4Flf2i6/hzz7z+57ntLMRZ
6HdV2z5DznyTjaFV7N++/GlayhGg9kLzhWCSziGe5PmpZw5N9O7aDodyUVUybrK6m/YTY3bRDpl4
tHXs0oaBvXBboIRdHFjvGrAU1w0K30heYIfeTZDZ07Uru37YOMtwdnD/pV0yy8M0oM9YhBkKfH6H
Yx+PrZXm3KGg1bUryzBe/lq1Y10m8MkPf1lz6Ykdik3n5jFeWxtSdZBrdFOZgzqt5foSAAdEcwxn
e3P3ecwUemQFhyndhg6i27var/XXMlHesGE8hxEeGKduQidzP9gyXJkMXxzgTzcB8/A/XFgA4jPO
65WozrAGmzsj3iU/PXG0bT6tqz+n3UGJtfzX5OUwJwdLjebF4kqbhlDgFt8EL/6jtzjFZUVpetp6
jlzPQaReGlIMCbOnDlxR3M6pF0WJcGrbVvaHLAlzi70sY9Fvqsa1Lmu3cegDzYHRrIC+Z26vMjeF
rc8HL/XxzG42ruK5WSGiBBJGHmp2y6lZSeA9gpHboj0XNivg9nL01n0xMca3mRM5xbtoSKefTTfL
aGOh6vCtLomDDktV1bcQFqzFkT1ff5mlE43nTJ55GSf3FpmpT/IkvA6Z0vN9nDdy7NCYBJ0FKRWc
E1Nc3Vg2MITONup8cyC/jKqov1hNvLS7wFK9u8mKoD46zSx/9aJDbvTMcr0wPiRMtJgZcKS/9HIs
R9sge/TEcsXz4NFgR7jjS5oMqEPSmoRYaNWxfxyrUPyM50rfMqsmmWAJbdL3GqaumBBOsXwTxrnb
NjoSZHh1sexViXYYEiPSPoyji8T3mft+4T1wlHANmjfNRA/p1POlhOAQGmYLkgR/Dhnz3kWSavaX
kfGlnHnCYYk+Kq1b/bfysrr80c9FnL+njq37b0HpKGvjSuDAT8Xf/5Vf+wQ8gDul30mx0zBScyhf
MM/4yGZZXijFAd2nBvkPPVQjebbldrF456ZVHF6N42BZePeFuPC+atZo+rjOCNMHaIw2a6EO2vfr
5tPby/Wgx/5s51FQfUBU4ewBG52WaOowXyeacek+sOoeITOPjI7Kp5cBXSw3DNIH/kXjLvmK5l8E
mOBHDYcO1QMYLcIBatyAPyrslopGUdqM5mWTDi4A0gfqphXz7F8tTGP0wSa1oHu58JOhsP8Owxik
xqYbYm3JM07rhUegOU6NAYdJRZ+5nhOPsKwgE4bMTvaQD8T6gCCT3Vxbqk77fRnPvUDKK4VocTtG
a1OfYcYDS/P8HIPahV4Ne0vHja33okcDa5z2MCbFcWk7jYoV/BIri5XMluY/EF5kDXhqK5kn/V14
kx9NlyXuAJnJZS3qdyHNePVtfqgZFd5AzSn3p5l94oy5KZJB0tHoeGvZOrOLC7tVmR6P9HBQfrwA
2CbXe13rpvjtRa1Vfc7sZg2+FR3+ON1QJQ0/oQ6JKAA3YHdLvHUkqRgCt+uUpmoLUU+93nsLV2D+
rKx8Xs2wFkma7GXR9DaHu1R8LZpwfWGprQA5wa/MsrG79mBXY1clR3ssSj6+LD2j2QAfS3PpNACB
EEOB3qVDvJMROhfoEZFXjTSTkspsnVzW1KfaPDY1MQih0FyD3iQbBnHMCgtqng0V/DrUH+UUhbPe
tQyKLN9HiQjdV6fJFqe+8kOKSxjxqebnvbbDLvWO6WRZhd5mjH9JZmmr2kdSJodAsdrKroZzBEyk
VQ7FJihTVm43Ton5u7YMh/CuD0Ru/oz0zgkuYikTJIFLX62AtCIWW1fvLBmGiJCiapi59rHoFCzO
l23op2mBsDM8WoF5P4LM7nq2XE7Ye9uZiJ7vnu4WlCQtgcO66ogaXKHHIEBtkbwbXd0VTdr1Pl0o
tUQAxXLHCjZFHQyczhRQLY/MNqrm5trWAzXGgOFc5PbSwCU1PWRj4WTjldOMHhsvpyrK0muvsFlz
G44eFjZ39TqS8fdoYD1MXIIFWbOBE16GbfE7yYqC99Q+nf1mznnp5SBhkdulNaBiWMwff2oWAAHB
BewPkqcP3S5p7t3MrZhAHrxqvZ/auld3SZhmv0NaA8MX2A3n9oeYalvftI5GY2JDKjlCitE5a46U
mZiTnHc5lpa5KHMruCmmI+voh98FnfXBWYSpYAIQM2+rZ3ijBGRR28GX0KXwemjFMs27ES6I8T50
q4Jbrh7vNfep3/6ImrRGybUvSkKOD607W2VyVJbtDAjhjWvTwpCogXarrWpsY6d9lVE42sRx1oV3
SbKKxLt058VUTMuZeejkyvbrRFW3bpOk3iYVQT8sGymrqmE82QkbsZnSaB7eT0ExhfVeCFtBkJcx
T61vuslSKPBR+Vu7YtclwPyPWR94WIWcAeUk2KIeEAWf50X2iGb1DjquQjVYIJTEVKmRv3TXxvu+
Npa55YKzRNCrm3At123RTrMcIY9reMYDMxUNR4vRy2D6aFdtho2vg65c71v4vVlrdMKL9R6Usfk1
v2PzUKkBbOW072NHrGzBCsQOf+jQOG09msGqDK27CuVt8XFtU+NCRM0g3kWRZorNFgVM1ohjkE7m
P+Wka5ZzQCO0+P14yjxgmHzIJ3nm3LprUkzwPHiIGScbio1t+WOEiZP7DHKxcFYwMealC59hWcxa
07NXi77wir8cK0U1Oll9f/o+Yfo8KF9gbU8uCl+L9GM9uUYEocTjzaglxLH7y9ZIibCPssycC9jN
sZ0ZjQQoWUSpwsndtnIy3m7OYivejgU1xA8JIkDivnVHuzw6HUXjeINMjoMEg+81S/EJCzglH53F
W/mbqPRWSGhywt3mJu3Igbrt03uCN452zIbftjHtUk84/McHFjl6AhPUFc6c3I6L6uj/VX47/itS
Ohu/ItEsoF8NvJnGIHOhtbY3cdeAgds7czu2ez9jD/3d9E5n3Tp9X5f1gbZh3H9QQwJgIGx1CEA8
t0YoQ4Zxta5LNWZTvourwpMXU0bb7K6n7EovK01LVez7yrJmZEFbkWb3iNe63HBaSAq1T0fCSwNe
1FNPg/VDF3zj1G6mv4g1ahASWYHbNOXOXXpzjmY1rst1l3SKH9ImMz2fMYuMq4yn2FmuVcSU8g/G
LM021PXYBZeopwfMCSLxIpOPqvMHPkrrRfNOqdKbvsY8pwicbWSgQN5v05qS8YhhWVVIKRlmlRtv
nIS4YcPWSFAwRuZsHKeicjOwTeL4KmI0gwPtzwVd320eCmPj2kG5uDkPX2RZuxoMT0UV9dGxEVwE
ejrmrTcAPkfj0MnfV0xezD/XdTD++ilW8p3UmOsnX15WRUqAWVuzOUf5snh8P2ffdIie3G9h4Ajc
yaNLcwFhcDR7xzfh0mPghZ638VcT4hN8LFKhMeJybMyZsFfH+OKiE8ap1vNg/GcN4o7XVaEkbJbK
j8zRf/J6gEpQ99nS302F++9eHdrNxm5GIQqRyNUxthNtbVYdtd3gsUkE2P/hmxVykIxCN9rshyxY
TOOpjmGYsuDIsAlilJwzvgoxat7Ttg8LjmwQ5vmQfVzsdK36L4WVdla4ne2y6Q4oMZYt1tkfZk5l
F1sZ1tZ/jEvpj0NWSNFjTuplN3AGY++qSPm5uVaq6zEQ2vIbPhDRMsCH2Cqg6bW108HEFM6j6ysj
afYNcY05eqL2Q0vvJ1D1xgI9XiEqgYzCjb5QdLD3UlTGgQbQuJXMSHq6zcgMQ4A4ikAiCDv1pXR7
q63ue/AjLEOSCssuvuduala9W6Mec7kddZU2kjwc2Hfv3I3SjXts46TMNvcax7jloUaLsT00Xi35
lWUqHV66XSbmKYioKxayZUv7F609eavz3u0qiSgs8k9e77zL6qBkKRoxBcDNN9Ns8e31BjAwsZ9A
TXB6WKk6j8z1c3Bb6XdhhUNX3T+FBY4ohfrZDks8flksz+MwomKjTKG6IiXd+lIZMyzySJibbn0T
E3oGIaGgAvI9eqgQWeL2xci4TX+BoHbJ63iKPYTbo9m0hZ7GPKTMEyLiT3PfhdPHPkbgwkOPUdYp
czuV+UL4ukceJxjHhkMEmsDShFYbhlRd1Cs3GIzG95nTYKKRFxnYtWleis4zt/b0FZEk2G0u+1Y1
3FrgDSDdt0s+SI4IwlcNX+M0Al02Mzfb9dMtmhtmP9dDY14dHN7mFD0BQtpchtyWJz3iAE9MD5cD
DcFXlpQ+aJcEXVMXv5mnQhNqR4TPML3ZIeYxi6pXSHLOxVi611WVDYKpbluUttxbnhVld8T9KLZG
k9XXfyV5Gne/ooTrbUdEin11TKKhrf/y28qmr98VcG4bqUXZt9OFo9HN3QWyCtDn7n0iz11Bq6f8
Cg6tY16WKdIVjEveUeZsNmIYkvF9U67r8rWrG0/C7trnK9J2dV+6hGEIMhFz3eaKOZNhUyZBI8rN
2sB0guy0mOO8+qKzxeU/cu1lF27RUq1GDXAy1VGy6cZJ6n2naTIlGwCdFRoXZcWGes/3BpQucmD0
9d+CeSQFM3/urmm3YW3KyLmB4KYp2o8xoBwbokO7mgL1zk8guxmPLcpKDsYOuo4PjkPBSl2UyWCu
D+g/1sW+sxrzk185rX8BEXoprb103VG+a4dJ2PGF7mCMWq/iaFG1Rz9+zRGKXIe+FOm28xFFdw70
BtMFH1kXTXGhh8bm3vKuBpkgNoleHbo/0strq4ebsjYbZWZ7G4sHRHz6mD5GzU8muxVuAiyG2Maq
sMRhaGw87ZzEQXk2LpbixzC0QY5EZwobgbNXpEPyUyFhns0xzlUWINzGJOHXwi1j3uwMDWWoNmOy
OigZKKeaw01gRYgSQ2HZBq29jSMxK7gkV4d9E4q0H1wa644Ibt1gNOGqbHqTtnmPTq7Q+Jlq6xbL
wiN4j79S25kfM8EoV0tVO1qxJikjARkwGY+5adDX5rt8aLWW674OOL0Fw1Grfp+m2h8ObNoEl85G
IZhcH9KTIike/ELFZ67H1jO+3lsoi3iIyppM1/Uz472ZoJxGYO2Lmzb6QOE3LcTdk7kAhFHjEca2
NVafwC/tHb1t6GLm/c0gmWARH8kT08nZhKUP4cO2dITJV/poMqZ9GSwTYxaxNA4YfWtOKvYqwrJD
CuCm6js8Q5DQMEdWPsSkKUD6bvOEl7DDhjQLxnZj8OJ5jPAZw2TzhLA6TKypW7cGLFJIq62nQzn6
RV9ehHD0LfExAVWm93BC1t0HT3mdy7seWTasBrsmsNPSxa86rTbDHI9uvA4LjY1cgvBhXR7TGGsY
MqcDGx0O9a4f4inf0iFSWDZ7Tdhl2zVPVj7lNYC4Lhh4NVZUELeSID0GzipLKNn0lmcAOTVTyPyC
fDR5KmccaDo+Ode0tQQvpIwtqxKbOpNUVDYNgm3s4fYx8hEqNTbPW2wTKrhxZoyqegzXs1SadLCh
W2MSigUdZ/r1nik1OFobTxePYsRBxINjAi27g/m42VfCSvLruV3Sxf2+WIme1yP8/6Oed+yQOPlk
+51qsl0Np0X2C0YAlX5KpqUrL1aRW+m6nQpr8qDHZv9If+Pnnb9sM0oUTo9IYFzGvygT2J+7Ju30
93yG7Urv8ozXePTlJAC4T1m63LdpKWdo/lZvPWat8tbPvJO1s45DkwRaXC2UHzuoAcpmLe81mgf2
NzeVTr13J4ZSLIrLyYzqSuaMQ99uIPQdm49CdmtYbETlifiCurclcGTrspR71Wj/h5NW2r20atUV
PwsFZXKBxk10rD2ddPUVzDhTeLmqyZo+STpy6bspE+ZcDnVWsOi6I8D7na5TkSW7cICPfecDWQnJ
WeBsCC6WBouldoNsbVidcJN+Km5NagZjNTyXdU2NjJUjeIRFeDh49Bud6ibIu2H9+ZRxPUXZhAEm
6nksEjzmKxaiyWwmf8zJKrOkJYCPYLC00DNuRgB0jGnWEZtyeEzUM5632T3uf/0YQ7mPp0ovK+XG
meoR20MAvix/PKbcZbqaUPMpzn06EkyOm7C6s6WJwi1PdfY3ygbtz25aRESHxTfv/bB6EKFBdRGN
snUZ7knnCaPtxuywXa6mp3DEhNai6Iy1GMq1L24UJbLiXePG+Yj0uGU38iqa1rAMd0umjcmgpmvy
IIsEgcsnfqs5/GUjYU7ZUMsglWy70ukIQUcnKQFHprzhBhKzFv3PXSlGJ/uNXaowXWu7OMm+7LTQ
YktWNlefOVJhboQ8lt6eN0MAUgQxcDR77niB7XyXlU0MPZywvRVNNQRkofUFfamHXwwFjMMvYomx
gPeDqah7dIBstuHQL6r4qQoLrqmNisD2lPiLsPfH7bjaJp8Sy2xwT8yF18t3FM5M+UujZRD+KoCQ
iOKYDnLi9/zFNkbQzrSx30072Q67/KF4FNHLb3qgUyAci01ptWY56k7bGNKeiIHYqBMBP0xD3Id3
iN4YT6AdF4Gbw5MN48TFlCfyYULw3RZO55SQxwZpUmycAIYQ+b6jFckLCx/90Gh7ktupHsP53vZM
toF6pjFfibMSiwaWy6GA/WeQPpKaT07aFJ1Y9qY0e6B0Asog4eyOYX9cAhvoIkXTuHVv6qAxm090
dsP7hqB+4kW7g2cKGl3YDgMXo7PHvISOvIk56zDQKRtTP4EHKQJXCTUPiSTNroHPJ0k2cO2WTC4s
jzUAaddUTNA2JomGkJrzk9ZQNYTbxFGo8MZqmuyvayuouAO0bMO7SLQuywb9XzZ/znxnnD4/+VS7
bh+KpzNAz2WfRmm7/Ez9rHPGvQeYyywaVIqs9UxfhMcm5DbLlObawjJbNqe82fDRod3iAo3X7B13
UXhNz6cYvI0sV7IYtuidQW0gIazGeq8T6LsHPgAx33z9VAagGWsiDQoQJcahf6rlUYclclAqMkbk
KVnMpnQgpZBjKFdgJfCQaEQtu0mzgdW0hMsx6rwpJkxeFtiVt/0QzKY6lA1UxC6E2868F0fBSq42
lEZjmBBL6JUM1z40Xox6Obpjco49lEteXQ+Ag0fIrNAE+FLUvHfReOYHK68DUgARiUmqbgvpxoP/
LKfIu2Hdm/auUtT7fq2iymxiL0evd37uzlOx9ZJ41u7Xh/bMPxoa+NxI/vlv85l/UXkkUczVA+79
f376/1MhP/5q/h97Z9YTR7al7b9SOveBYh4uTktfRGQmM6TBGHMTAgMxz3P8+u/ZabsMaRc0l919
VJJVVTiJIfew9lrv+6zz+/yp3f9Vr35z+1+7H4dPpX/f3b/6j1XRxd287Z+a+dNT22ff7+LH3/zv
/vCvp91vuZ6rp3//61vZF534bWFcFi9dBKgNXtSxxJ38+Jx4gH//y23iLm6jv27iJoyLPzUe3/2C
Hz4EUz/AYg4XAV7JTkZD1eZ7p3GJH0GzdITMCy+dikfhbx+CYh8gG0VAhwACmTnGg799CPxIo8GR
Dl5aoB3Qd33EiLCn+cTFaWNzoPpLwQhh3K50+EJbhYagqabWdPxWbyqyT1PrFa3pDgvV1fn5xWu6
/F7Xe6ng31Pf7a6FRlyooXUDF6monr24FrqtJRvaJPC7wkCzFobJyqzlauVE7c3bV9rzqor+P0JB
hWrMsZEfAAF5falpKZBgAN/1lxFyguYAC74BFT36yqyn6xxnjzsNw5EJnsEPxup2tkAaB/JlhCHn
Lteeh/CTpOgJdUk0QMHsIot1XE1L0VzrWr6K3kMP7hUOd/crusqDz0LuZ+9L3BK7yY1xVBy/n7XY
Xdpa9jTgKKCXF8uF2D37Eg7Jd6qVO5jri/Ir70hlUNIDAkWkZSr7wJIsi42sn3PHrxKbPH9dbhFn
P2eqk21JvJ2NgTgcSmN5FsXS5E2cVvXZdGgsXNJHhFM+bBc/ju1tpHds5rJGJmYo3bA+q4abiSYT
61hRaENrmAYVRvjYBqo5zw6dO2Iol8hQJF/M7TSA0eh0SXMp9OqAf2y601mk6w058oPcogBZBbPX
NPAoc5jUCKKyL20jedo0vIun2tNCiFeCToYvAtkBREZzTwvRjOxpZN9pLWaTUmisHF3lnD4WWS7y
Vzq25Ta8zTs8zZRrTuXAOSavErlVFZqbt8fwHtyHMSxuhXmCfYFbwjD0egzPZWpxKmCflh0KxxRS
Wn+uJuDXuZ17FGs6SoqUmvHCp1RqXHbEDlxI441G/WUczOad+vJvK8Xr29mnsjp6X2LFKx06r1Vk
prQ6pNNM43haf9OMy3vtAfdq2buHZ1yK1mv4fiEzvH74eAIJpQ2OjbEeiaUzdsMqrMzhnRmwI2zu
zQDMM8KAh40GroJYsl4sSblezZkSwzeWhBIHHP4dlK0MgEx/lktQ8cNkQfnGeb+KNMkNFJoXWNTn
8AdbkXHYmrQSjEpoJeaUf6o0tSDnPBwWhfWoFX3rDhRQMiU4W0Yw8RI60qBQh1VVxhtJl0yX9Jbk
OsO5tsQDiSjnc2MoF33Q6icVvUz9pU2Ja8OIg1pcIXZE9DqbeXeuzD7VsJ6OvHnuB1HZ+PDvN4Ud
5St9aqHfZME96d9HkGpfqS3Vp3ZGz0cnXHx7kkn/Oiwpafx5iFHu2WZNuoL8v8d1olVa2K3nUMR+
5z3/cSwLIpJj4aDDjbe39EdTVo9mmjm+heEG6KZHB6LF1QhuDztDuo6GqDxR5Mhcm3MkEVv56HEn
PzNsb+Bj7tsza09ctBtbQk5soAY30cMIEc+LL93iQE/JM6Bc39gRvTjIY+VyKbvyN4eSc4tlqoo6
+R1p0B8vitwFqLcGxHz/ovIy5iwSXLQIL8ncOuvQHJDfN/XZEjcWrXgTJI7J17efdF+Kv3tU7Dg2
Ewg9CELi149ajMD+hjphezf6o5bwfWWTLd0MvNNykGhi0/Z3VrlI7lBad7Ocxif5gNqgld6zhO+h
f7+vZuhqiYQ0oCG/cc2DzqCy3ZMfCJtR9+ZcHrxAhncTWZCU5DqqvAUkuleH+JeDJpkgVXU2Pn/p
HHX5dGybvlT2pTtNTXL49kva4av3FwHGpUWwgAUFhd7rl5QSTocGRlLfyb+CFs4usvl8xktnjOZa
xhnO5JErerlrR5pGWiaYz3TBTRuMuF8lFPz8NGSPUmT44ziYOJE6X9tcM7wM6b2XaJ8oO7Re1CYk
SsidIrsyZY8uO55m924wJGe1PdqrKpe+TqRrQ4fDspneo2Vz6MzF6Jiy03RMDp0xCOjCEBac0Une
dFJduRDX7w2WNXoczeu2VJZTK7ygadDkSXnOASRsT1Db9KDDpcTDWO2F4cQJca4tP15CNLR1to1T
/R3x+p92Ckt4wFhVCfP2PfPkbaqiD6hpABMafK2XOOd1K/Kjn2NV/cGj+dAh5b93ArkYnpqub57+
Oruv2r/WffF43xH5/084kAgb8j9boa/u8V/8dRk/NTwcjui/zuK6f8r2DjXid/w4kxjmAScHXYir
WZEJ/gktfpxJ+BHWIdYL/PcGK8ffJxLdOhByD44ygLshgwlb/g9ntG4eIC20MEvZIE/4uPqREwk4
Fubbi/mIbBjTg2xyEZlZiTrq9XzUpV6DRzVEm2jR2kNrjL9wzXXd5qdW3NUIHWgnlSx0JsyULvKs
6BMylJOlCOy1PSSbKOMnuGeiQyPJwZgr2p0xxqbby/VKL5hyapyf6PnCKhOuWfav+jK7Ayz1rFes
S4Z1gpj9mNwShSg8EW48JY8o1Y5GR7+xI/APSjAxmPuSIhnJd6VyPPEvSWikfpuwjOlT+JDjiz6M
rWXwiPYnd9Csh0Vpn/LUkVaBKPfWgy2tUjnMfHK5Wx74XNOLu1hWD0vAzZAPaFnaGjH9RSB9Rnrr
eFmxlL5M87yzhS4HhyRWKQHpAOeQ/HlOnDzbyEmwczXkFoz6NqvyO6fMabYVHHc9OvAxCY7nwVor
EZfPu/RBNhpng0MoXA1KQacXcVtxq2YuvppNNtDjlj36syNdTJV2uSw2bG67vBtn8zwK0Xy0XfxI
lZD8D3eyiP4EhekUSIPkmzwaqkudVlSI0EjyTCOpe9XqfZo8P+KfSmjD9tDkYU5pUicZWvXneql8
yVuJEt54N5jzTQuGHRGMCXs9jx44Ax0tdlJ5KBwrPFBx5bWBed4uNAeImm6VF9ml5CxflpH3pBp8
R5wMXcq2276rLlO5br1k5nlSZ3G80Ta0jboIVZty2kx9d4ykYq7Hep1b9m2ny16Z9RChBxM1bswC
LS2yN+lfLZZ3oDMRVGJ8U1oZPwTtNJ/YUlatwl6VVg4ny+OoJDEGnSd0l1nfmnB/EnPowblKlIza
KTuKqWZ/0hOtW1OyQjthaNNxxo5C/RG5QwucNI3MaTUvFOqLiVuQctHWghRTWjizJzl9tzLkvr2m
WDSR2tQw+3ZN4jGZY4/aLCczPThOGhl916RvJtpaurGuQVQZNFdEj7PVsbOhu2U/QFAVLQx2k+O4
VSmrUVM8LXGO0JiD9yruFuRbPgW2NU7HY0VPP2VJc2nJfPtR3V3mCARCelPU6TvQlb39AycguzD4
ZbIEFMzYv17Pf5N+J3rYW+EGqDRO4dLYzIl5iJCR9jJ69p49V/hnXq024mq4TTAbcFWANa+vNvSK
IklREG4sGz+kGTqbxqK/RVncwkJYgvR8NADUkapnQLa3L9bpP2REflNm7x6VRdU0yIoApN9b6opc
0UoIIJCd0/QBwEvpmxIsQkityB9Za3ZfBE12aNx3atN1S1qs9du3sJd52L1sBa/mjh2Dd3TPXiSc
UCgElBB13HCmqzT2isyjus4FeXJVBuk7r3sHAt973TA32C9wqoKW2DeJF5rcNqgRw01AjRCBFL7Z
+aZJL7qKKd+AmEBf4Vzrae14kTHe0O/hrKse1BqhlRF6aTe5dhCvja7ANKrfOKXk5/1JnQw3dmmv
ezU91Kr6PHfqzfJIAZmei1RUrblagTW23aLXtsVM19pltI44h90nY3skESUFdbRiNVrJdvRk1hOV
rT67mzLJditNOYX50HjcOA7eoVsl9AoMbNQTUTTe15pznSM3dcHtNydqs0jeMOqPVt3cJhTCXEia
7abqFXIkeJYzB8VNFqIvQrZ6g/z+GoLcTTrb19Ei38zoI924sc8J6GevpJlTEffrspIOK06u388j
H4qb/i8mdzns/XMk9f+a/uH+ZSqYv/0zj+sciDUCbhctBXHJi3DqR8xkyQcy2V1Sm6ZGpyCq1n9H
TYp6IHAYmEJJL+BdfZnHVQHUEDCJQwdYR6wuH4qaCL9eLmPAahTQu0R0JBBhRO5juyU76WZLohNj
MSr51pDHFJfMEh6OhmZER7ky5kfmGOfXPYq2Y5ziPZXt3KJBo7Sk14CzhmM5zun61sirWs9omxpP
tXJRxUklvNGOcdyUQXyOz8/6pI52cTXgcCjhOTc/eA0fGpj/6wP6NwchNYqwv99F8u5989A/vhqS
bBE/h6RyYAIr4rv+TjES0frP0oJyAD8Ior9m4kUhCc6Z9gfiSLEOsANRPWCciNBfYC9/BPKKeQB8
F8E4zc2hB5CY/dCQ3NtZyTpw4McHI4Y53TD3N7derQq7SprZz4bcuopprXHczfZcemQc5AcNFl0P
2T4F+ior/Vmx2PnsdiMQAwpoNKNW0R5sjakJjuZ40b9gqiO8mzv0AiLKXB4Qi2WbYJF68GuYU9/B
Iu1cby82KgBDAJHQBwi8Dm9kvzIiydQD5tIY/ag35vuRaO0qNY1ZdjnEo413nOZGQW/hllmAPm3O
AeuxWs/yqGLooJUYIl9arbgSa0KJ5JV2c24vpdrnkIYmaS5b53RjmC/7Thtv0U7OBiVsTbocpnhZ
4xBYVjSia3qh5yluFxQn8kWYFQ0s+cKet2aSAA5Wi/TIoTVGTFMXROZuN6f1po1lGha8GH9/CFNE
FnT/VZBFoLUH7wPH1F6IpPT6kGdmOREUGoFXdZHl9pMs0VAGK+fbl9oLR3ZvXRWdKDCDgWH7rccb
shkFnNTkm9bcrDJa2B63UgAaxhnQs7eBtQlpfL+75n9WnB9ly6PHf/9L0K3/ed/z7uf8/o+lTPG5
H8uNBQBNgH9xNTq7DZCV6MdyYwNbowcwqNO/F46/lxs+RTMAVIXQQGgoJVaBn8uNcyCqXZqwre36
kH2okrmLHF+OUkAjdK3i3GCKu2BDfB3IF9MwFkUVIaKkgLNJ1LC8UIkpUU1y6m2ncN2hIvlKufDR
HtVQnGPmTbO0vozvB9PVEPhOWDqHcjdTw2rmBPl9bKurIV+Cy1YfJk8ZEvTpw9dMTpVvTjQrR+ak
v0c/3LWg3n8MsF6iJZ1I0eyXJCK6osWN1shIh6jBh+lnCg4VGJ4xxZyFzf98hjIZ1XOneirSptJN
qknzkOwPh1HaxIiGlmqTKZN5WkuTdoyFt6NXCA3DOLkO/VVjp9Wnaam+ILZ4Z+7+tmQapJNo6kI7
D/rKUU4WOfAXiXXVTmNU1Ka2brHpRCtFb67tNpy+lno9VJ7TKLJnTlV5X8568amqx89RHctnBUK1
8ziHYuzpWpFcDnJe3ST1kiGtbp2AM5nZC7dSPj5F6uAcFVH3dS4b7SiXo+Fe0hq1de05L7aY+kpE
JHPR+sDijhqnVC3cMTSBd8suKCGdFigao/iLbGbkV9i3goEUqxFR2gVD8/CfVWVfKSEOy/+8qmz6
+0fSkH319DKkFp/5FcBw4qa8JwBZVIVE+eJXAENszIJBsUS0JHZeBDDmARAfUUr4iXb8taIYB4Qv
hOA6ezcnal37SAAjFoyXMxFUtE53PhNoG0nsXaD0cjibFaCoGU2VP+XKlwAYhVvqHRjEqZ3cCI/R
i3fzh012DzeOVIHLIcAQ2VWaxOMhfz17Gr1ANJqq4GID3XQJuUXSXHfGuzCf+2OSW/XoxnYCS9cI
reix7BEwH1aNphzJKRYL11RihNux1atfGzXLDuMikD4NZT2HboLsYavSoxf1pWZkqZfwyBtj1pqN
FRryOgtqm2a6dXxMWrU4hhitXkcGBStv6hwPb6faoeKXj+YZPTUF/aDrUY9ZNUWsOQrdfJkrtPaI
7bZjFKHe1pwh+b5J/6OJfecF3/82OEUxSIjJ+FIYKy+/DQlxt1Is4vU4WX1XNHn12RzJHq1MCeUB
Z+mCugk+NtzMhXTHv+nhWtUz1g9krQ5GAtwI+AgSXoE1ycSMKcRx32nL8HNS5bbnQPFovS6Lm1lo
ECmLYk2sIZIPfY4eBg6YUprKYzsMSQI8wDGPUYTPR8CjMPF1hXk4yZ2RuxYe5xOZAxVKUo32UUPe
rxdr4TdZo5phhsmVcEtjtvQ2KTLATbH8Lh1kL38uBhLlbIskvgpxDlD/6ze1LA3N2EzUEoDiaGo1
ZIpLt/mOInAIjMQFuFGdGnUrbRQqn53SGy5IkBUkXZkuGIp6UiCRvupG2dggeaPFZEujemArN1Ka
h5ucLObq7ZG/nwUTN0wZggaQNjYVFA/igV7sG1lojVWqkqgpCqrw3HRwOEzObdzQBA7mZOsayhC7
2oQeBK5ot84XhxR1ilbu7RsRM2xviBGh8PKoczDS9gsPXYZXPDXCzl+6TkP7E2heobSW//ZVfivK
7h4XHgPLnoH4a/9kkSR1bWcpXGjASZmLunaiMt8oPril1ms7bTrEcmyuhLjJ1ZYwOMYjjnOjNENP
wcL13tv/fZmjtQFHPgVNJ+C/feCxkWNtVsuy9WlEU5+qJaD1UCvVUeTfhDZzzLcyFkt1BQSwuk/U
BQG6oZ70aVNcWGq3QRy54PHkt0fuOBTB2dg39fBObLF/LgAGItKjsBw5tnLe3RvTU1dbahPILYIu
U/UzJz5bELl25igf9/ZFt/zsHvWhQ8GbxORXisj/ubVF5W2x49k9oN9C1BNf7uG7D/3cxOUDQSLi
Hwc3oqgavtzEOTAgX4S3911P9SsLgfaRFYoGQzImE4bdrz1cPyAhxo84eLMgCB7xB0DLO+TG6zkN
B9YCxQGFE2auyM29WltwaZZJGRU+mPmJcpllBYdUg6beNdnNrvMhooF4n1rradQWzBj9+MVcWv0p
N6PgvpKsw16fh8JXK+CmLh2T6y+KJm2glZSXQzpJV3rX2qdL0jjXcaLVnjUm2aZXR8ef0qq4q2kq
el2Ocf+E1WobhlZturMmDwjbh/okGdToos2N4DiSjMhDum7Bmphb/dwm2+ZauUOuY8KT/Ggi/L4l
VmkuZ2BKLfyb9iqs1DZzpy6H2rDEWneVSIXw8VTZ81y1Tu3WMyQUDPG6fKOotfa4JLk1gBsyki25
CeQmWtVlrjqBNfRUegoO9MSz6RFKu+NyrQ2tfZTRjWhFiXC5Nc0gdmU7K8/KWh7ugrwmtEYtZ7iy
EwE9Bkg3u2nXRkelk6qPWTmEomXUOunlSywHymezaKtH1N7djQaHNne1UJYPLbVwPA4jDVO6sgoE
WEl95NgYd91aWvRjHEYZzRCmfiTZnsbf3l6If1/uiSvFqJXBGgGPFz9/se2gvFb0InQK3zBbx6eX
lnwkz9IPLO5/FpJ91bRoXPrPh4FLlNtd+den+Fv5ciUha/DrOGAcQJtDeEDKnNzlq5XEOqAcREJS
Yyn5cVL4mc+0D/irBpBMJAPkpsQK8DPBYB0w72FSo/ZimWF+fGQp+S3BIHjSuxw/aDPE1/u8/iIe
Qjo5t/jlKZavqqUfffqFo2tVLTxqAD8yvyYTejyr1pUt91exlhYrKFARATWShVQ3YzglDY7OjhIU
hif71MyiB86yPR0VKHi1RX2i9CmADWlwLkLOOMd1NnfvbPj7WylbKKlNhj7KCg7q+1rjsdKVOMCa
uMrKoIH41COrDeJLI5dbT6ppEgy95T0ElbEXWaHHZiEnxkDQynFuv6QbGhIUpLkIV0Elp77mZM9A
wu8cOR/fCa725/T+hfbihB6TbGwHWbjS9eyuSRAZgEq8fjFw/3BS+9M1eBrRJIDRpe8DnZFTxOQg
4nAlVRQIm7EdfZho1Ttf029RMY/CoVNhH2TsAhXbexQzqkAoIQvz4Qwim8uykzJ3vkB32Th9czs0
/eemVVYWDbnWyaJsc3u6fPs59wPD3Q0ghAZkpYimCHulYbMc8AQlGAqdtDzNyhGdR6fWJOc7xR9G
ZCdvX24fGihE8EKCx3ylDQ814r0Hjg1qpch4AjLuNfXPOn6IclifbWgvbpBZFwUAVhcg0dbok+fB
rK/evj76tN9HqeOIUrxGL2ZMF3vnEA3BBTbsIAYMVR1XRn2eSYu60k24LH21bEn/o5Ybi83Ohkb7
9Addw8MbZ6eVSt06yqvWT+fYcUt5idYaYvbLXrfPcZxtc4tuj5J5viTpM3Xk8yK2U9pEZmjeoXO5
ZV/jLsNkdgzmKbpMFRxtmEYeh0yKvUbmjznQtouGAqJY4itDqe/ATF+3tr4tG2Nry1wZqMbnRBsh
ZRnJg1VZLQWFhjMgV4ODVbjiNpBC4AstrOuxLElvTspW78MH+CCa6/TyV3tOHJSg/MhIVeNKFkon
CEbwEiO7OTTbCTNlwqWyFjWNPqupL83ystVxPflxy6+uhvw0TlQatFD63j2Zmuhn81DPJ3ot1rxY
SlewR6ZjGTL9mRBUpEXJU1nJtFABymmwPdooPQnnHcM8rzU0i4thfpWstvjSIYH0544qUKnw5qQ8
ot1tiq4lLFpng+U2QRCTP5iZdU7QdG4kXXmYtuVylqW9g5XZvjYDRDOs4cuZXekD0jH0WgYk7nWB
3sxn5zlXjEKEYCiZwJJP7mJpW3rMPaSzdqOiXvTBINwGeZStcotbUOJi/iy+18AqTpPOst1syqKL
3glWWWIpXl+hpzZKPCRDpcMCj1Bn6S0qpEm85N1rnHQUOomNUzPqwvmzBc9pJZe8hBkX9bpQCmcz
R7Lj2bF1DunH2RgN+d96NpEmRPEDnS9wf6Ud9kUMxmRJR3WFendZw01cDtGWbMvMNE5Km6EwLZNx
MvIaIqxu6yblSsnizGdByDm7lrTUN9Iatk7OfwYFW1xdZ8827hiVatzu3jmpFxvsgkcF3Da4isv9
OKjPZiBd08cEnEzCdJUXHnKoo2ea6CzrNBxVD6ucA5nUGp56qBUr2AP1YTpk29yMy41dTuoq1rjv
1KH25QTtLTQ62Tfwjfux4kzYHMbWV1rek4M/Z60lxbwhmmTUFN3tYjAAJCN+lkK92GBYve0mK11N
tlm4I+Isjyi6AC0xsb2io/cyR9mi2gO8MnBnUlLz6QA4KpNGHvjFAK0RmlX8bzHde1Lqrgi53UFC
v6FHAb+651xOY7dnetQh6VjyhxgvaTQqZ2owXtQygpC+x30Kjfas1hjwC+v2Jg5IU/ejvl2CwfHq
Fo0JJdrzooDGUGQxrRQLB2m/ts0SJpJqhg9gRdTVXCpcI2huDRBOulTdwkLi/1rxF6uVetpL8YVh
Mq0okEXSdRKb81lkQejQ0yD2DKgyvmQt3wZ6SnqTbV/Ly5LiqZGuYaZOrvg/Wlg+d232UEC0INli
XbeRIq3E4tt1VooKGyFLrm6buGLSqkyOQgx8GkuWrtIEGPNwBnXqiBmolApX01ky4M1Mx1Xc7XDi
MPdMrD1LKHfImfToXAO/FHj4wxPqeXw1RstNypDyzuSFexozIZissgejQ9FG41sadKNVXkt13XvN
UObf8iUChGfT1RhiltsmzW1jRQ+D1t82eXNLPpp3r9MdA3Mxi7LFOLEj7hs9zXMW18t6N0+lyrrO
MxmbW2LHLqZUx4PmVR5W9sCsEGJOaWCQ2IN0Pc0pg0tyjuES0tSwnNNPg55kNwOojhS2TzJvMid4
kkderTpp0krS+VQgq9sszTX6FNTBfZvQac0QYV/giKURm+2pZpVS7Ka5oWzwINQr1bDGC4U+d/TI
6KdLW2MRTEYlXTWOBoKIk4o7NgztoO7Au/GlSIchaiE/a6T7eQqjS83OVS9h/T7sVRb81ChvTU5/
TBuSUad60AJOoy3MJ2VBhciAnpuTAcTQytFSmnjBIqQ1YxoZfFLppcNc55YVsxdtLcEENPPASp9r
2wZ0H+fPfvC6FIgauLmk/dJkUXSB5z5bGY1xT/sPCAAKhqVRgIvUSJNvOWUaJ61gSgR4/r4qNCLf
2AXKRykj6ePLSfTQhlL6KZale6VOaVodJ+L7S+CLuEG1SCt1VKjGjbX+CIKDXmyKNngpfG4WdI6O
Bbm01TSrrR8oo7226kG+5Sz+gJ3ntBKLUwVR9lhjwybXlrBTNbe7bZG4dQsPiexWi8IUQCr7Yho0
J7kINnLbwJ3DOCwspkHFgqEtsHrV3GhOqFNLXtuOF8bQxXdlwQq+WyPS2DyXYeVcSUXyEGZVcFxR
8ne7Uo3XLPFiT8mus6EEXW1idBHrMShE9J1l/NxX6mWl9WdNaX3To+xrYaUn6YzodFmIEtqJSlVZ
5JyqBxkjcsyEU1ni1n3M4buUMzzB8JNcLc3nk6mmD908WRxUArvxS7onwWJpj9R0uEraIV+rmdyD
kDemS3VkD8H2Mh0XFcs6EeUtOGYeE7QQF2U+Zmm93PWxg7E2eohD3h+VxmcIcgMWAjFpRYCxCxcK
pbmFufRQJ7xNO25Jo9rDe0h0UUd8mdMhTNwljaBLcypE7fT64E6fJQ0A2RKtMpu1yrSk65ErsWgm
zyPQcG/BQu3ht30PS/wHu5jMCRCxJGR+QvP9AHGitNi3SohQ2RouIkjkXRcda/qwDdJM+DTJ6IdF
jJOoyXzikTPAaDeKVd8merSx0gI3pc5+vugaIVuaeHJTr8DLrZNmuYKIlrioARWcIi197eRv1H8k
iLjSF067V0bVnNSKXa3rySBbFH5W2v4xUbNDJQQ2IeJQWNLPVZN0XpTHx2ZYE6Zlw3RuwGc5puMk
YuGAhRu9ztEoYvcxZtKIMWck+rlWsOrQgQlgUcYK2XbpxWxjQsMKzb5JmY2okZyrRxfmBQX1nLt5
lWIyqRZt1UvqO/Tw3w6ou8IFyUTRUIqS/l6lp6ysymxjW/JNOFurIcsJ0hT4I1b4nFDJBl+cPr8d
+lu/jSguaSkmTmwV5QmqpdcjSu010CdBBmNPvCm+HP0Igcqy1SInXLXt8rW3raM6YVfJM30DMP1c
hJPqwoKeUx1DH8wBAIlp7ImYSR4JgcS33BAMzFr6MEVspTlryFDYqJkGnAJWc1Sq2XNdNbdaRaTT
L5xrEm074Y9FAptWXhxXREFs+2oUZ6uho4KnEzqKcFNaiBxygvBWZnbGKptEm7EGRIPcEbVxaNnF
dLAtHQ8QJFV4pghCPxj1jXQIgYNPFsZ5tfA3OUjdTonSXpeOive4HUVVLGRPXgK28e87I2eucGRj
GGdZWk1TNMOYa/F+qjD41hTPkJ6r7AoOUF4R2JGl56F7c0zJ1CtbLa5vU3PpVgTPwTHk8OW7YPxD
Kbb/i1pWDiQvxvlvoILvvqCTuOvanZjw/GmI29fJNz7/M42vHqBupZ5MFW7X4ZCsx89avIr0Fao0
bmiSbApqnV9pfGsnYiWLRy9DvF42OYRfyTeq5soOKvBdafih5NtvyQiurpDFUwFqIfTR9pIRCVRd
JbZDvDFSl5yZJW4EDTE5ZBtaoVwmIOA2kV1Gx9DilHCl4QJp3aQNaE8zWizbnAW6iUBiVL6VfRSv
ZVhXN/E8o5+xS2M+VzulYXyrS83aZuTSSTZVd3Y4TA8mxPfKL6I69RAfNU9Io95rtfFbRRClJPVP
Oq2wvfB697tO0RSWNPQ4LX6IjeMe+6TyPCmmdJqgjQD8JlHkdZ1COQIpoV05ZLQUfD9LfLvUwxE4
AaPzduPkQxPq/0LxS1XYCP45Z/19Ap323+LXClzxqZ/ThuoXNgZyqcIAJ1LTv6aNcoDslWSWozKp
FGbQr2mjH5BgAuwhY5ej1CW0Hj+njXYA1oNqBMGNqTKp7I9Mm99FJeD+GZG60LEyrnYj70WNo5mN
LqgCesjHs7Y25yR2Vu0kkS1gqjjEEt9yZA5XY+R0p5nSjIAatDbbpHN5Qj2keIIQAezB6qx5Wyy1
rYNw0Jf7zg6j024ci1O6pCWZv+B66lx6Z/QX6tScarmjX6aS6twXQRxfhnOwfJLiWMEGijf0rJ2j
3K1tjnduq9ENAxT8LK9zaZiLVWfUw81iF+TZ5J7DVRbkh1MX+h8f3v/rJeZCDf7PQ/u6oar7eP+4
2xiuy4f78HVZRnz61xCHMgNvhpQo2r5XZRlk5mLNAkeDy0HozH8NceWAVidoHEj2U+YlrPo1xPFL
QF3Qae8jm0gFKP5+oMLLJV4dBug3xuopfhF7lxBWvw7dKD6HUx0a2IXGsd8MA0eOcZrea0RvizPF
izMHFjFYFEJSYwDkYebuBaXNiIfPnNLAk4IkuI61PppWWTsYjWuPTfQ1jXQJUHEs1aYvz8kE2BMZ
quwq9Pu4mA36066XwOBoIBCT7cpcSnBac9wneAnNLoYCLavw6DW9v8hJl2Z0kLCnBz0PuuMRPmtK
48G8u6EwTbGVLIxs+EOtzoRxmdJ+XTgdXDYQ58KT1lwCi6YHIpEU92Tr+6xvOo81aAb9AM2XhnAy
IdhRkCGXPEo4J18mTHlC/aGazge7dsyVQ+VW2kz4xAGkBnpxCtQdAVNSFD1SyiUADefoPJ4nj87y
PFpjHULxRG8LZiu+Ad6nJ57amv1NrWb66KFso+eOLhXzKQjRRDua20Y/UpMUJQnHEGAauTosFNQM
FG55ncFss+GlGvhEI2S3BgQv3Rt4GnegYHsNCnKR/JJS4Hmkgctw69GItuRXQWilNINfa0VRhy4s
0MD29A7eP8q2NB88XUrVc2jf6kMKeAzUpTnZjy8m0fulITALIOY4jAi9Mz0GNVEHe7HcpvnUqQjX
YdMsrXPYTovKRk0bt7evouw5K75fhkonpyObOsC+GmbG69zB2ZO8uS3GIyCin9pBUf2y09sTW6ta
Lw6C4IRGbb3HtE1OJzim79zDXjy2uwUUUgYRHoAa/nz9pGFSBZOTVxIW1qg9y6ZGO4zbGCqyHlWr
Pkak8/Yzizf3av7xZllk+JOpyKKyd71O16ZUlxMw1PlE8WEBu5BhmvWArSibty+1X+gVz8Ypn+sA
8uIdq3t1oLqKgri1kwC3SRFLm1qNaeY1D6YKoUjCPqsBLlmoUiRGikqwvSzRMjyNZR6nsCsT7XRa
0ohGJ0U5XNQD941LxekcTulD7HVjR7iGpgKCZ8X0wXyMYnAFabQ8QdCRbqPCsc4StCDfDS0fiun+
9296fFVvbHo97M7djufdo0No/8huE9/2j53PUg7gcRGiiSosMCaxh/04E9FDnpgKh4oqJoGYhX/v
fCqbomAlsRWZwhZo8KkfwR0/Ig5DW0sxBsgCW99Hdj4x5F9MCaJOpgSbEtwFTmaEmK+n4CzNdJ/r
yI2rY9rdzLlOV3QKe76Z6QCUu/h5aJLqRlNKotu/X9ofFrm9qfj9uoS1wmqBFWQfTLXMFux9SQ7X
vDnVZ8NtPiVkdr1YLvrBffta+7u7eEaDExbUOPGyjb1pz6vsh2GY6cBqwyuxc+o/raku7ywufCO/
vUmUX8JzJL7Q/R6Lbav/f/bOJDluZFvTW3lWc6ShbwZVZoUm+iApUiQlTmCiGvR9jx3VOmpj9YGS
bpJBJuPmLXuDa+8N0jKlyAgADvfjfs75GyPTJa5CApx5bZNhZ+pLyYayfb4bwhHideEDxl7XDTzK
959wKS2dvEV458Q24ig9b+PkLWpDF8wmmhWrUdMUzwjVQy3MR5xfopVcR5JXl8Cz3r/kGy+Q7II8
kzoqKdCCAHy+Syka5vGUi4MVDn0RXhWiwvDGs6NVWnhGC+aNkdUl0LQshyX9MJenf7YhWlZY1riV
0xRpyuhK9kfRteY82voapW2hmR6Qu9ibc59u0lY/iyh4Y/awAheIFwdUDMmXQ92zq+tCk3BtjRp4
X5gIARvzWpxo7YH6MzfZINWuIqOGZeZTt4rimRIyGseuZA7gbpNP5OF8SYy0M2Py1vADMEB7j3kt
49/48q5mFMMb+r/0g9XUWiGemzpApEs7iKgFv/+mTz3BlrUK9mkBVHEYX0zoX15LquIhStUoXPWB
hTND72uPYWGmD8APtVt6JL1r6YNTinG+7ZKDUIEB50wVe1E1Vqu5b0E94B8yn1nV8snpYbktiy4Q
speAPJGePJ30GYZfLaYQKxpmlGjq1MjsUZzMwo1KS8KO0UzNj1Q0pQuln5XALocpdNAwni6sQhl2
gzwI950+8q1JSkPEK3UUzGB/gV/u5NWUKwYqkxkaKrWpHqJAeIRSqDhhGFL0FsYo3cT6oN2Ab6CS
cmbEX69niE/IKbKa6csx71+OeGIUIbkKb7em6LvS+rnbG1ac0UkpxFF0/CIUf4x+ocNZEsbRVdQW
QzhrgrTZIWhs2DXl1WM24kTtlKj/3WdZo09uFQQhjCplOgf/fgLXv4w/bF4UL1ifxFhqDy/vd6xI
FopR82lT+whj13GHY2Keo02r1dkeMxjpuklxRSH45t1xBud9Fcsd4hTx5AuJLVU+pAcVWXnuX24D
HAmaFiHRlL9oZRwvnVEWejyC1OCmLObhKqrE8ENNfRpuLM6Me/yGtCvaDOl1lGqYceergMN/6/pd
q64xn5d3wIa060j3TSh4aK7YgFJphcLRuE0UQ72NOS9+bdW2W0kdSijvv87XEQQetchGDfWVxs+T
hOazCKL0Wq8FiuqDgo3627ScRJT2Ku3M/vP2VUyA0EAV0Vc6eQflHMY+ImO+ZwUmTVN5+o7stXnm
UZYfefmieRSDZ1mA/igsLWHp2aMI9PTnSht8fJr0FnjFbHyqZSWzgyCnPNTTRurKoXamOpfPbHFv
XBkIEYcB2E3sAUuR+PmV46a1JowRLa/XlDhB9zAhWU9me6qb3A6M2yGowzvsj4wzT7wULU4fmRjD
9OYEoaG+exJm6lCPMBJSLE8pRKWAQWL6d0pfN1/kJk5UAMwa8iGSKODgO2Sks6CZNgUe6BrK9XLZ
AJAwykOYiNM3SskHzFkb2npEDTvJ0/qjL8fCHqa68nEWgjKz9TwPr4Ukz77qqaBeQnCPr8Yu8c+k
J6+31J+BE2ocBRQm58vRRI6pmsoS5c+wtPqVOpjWDVi16yZpCfDG2K2gx13Q1g7XljAm/9KQsuDQ
FUDfjezo5dWTWcXgRawtD5ukbt3Wauj4WAs6OYiKdZxU/WUqZIVdTmC1BKwbXQVp89WcispVJvuT
V+XmXWLAxhxDf3ZVeYbiIxoQ2QqVwgM4CCerB9ktxfJ7oGiljUnDFxSf/ItWRoHz/cX9CmKpLYUp
dMuI0xB+YCG/fJhgHKHw94bhVYFsXM+EE9tXrWgfZq3UAmCjl0zb0NpiNaGiRllZW5ybiiuMTYK7
f+FWFCIxhV+KyeppT3vMAeBHScEaqZOaDbmrv/TdHNi60jVbHFWESwONGLtSA4qnTd3byWQcJKVu
r8/ciPx6zSxHYBWVRuREXk0vi7cJ3irkRqr6AGVwO8+auIXwi3mZbiE6C1vTSZXggHqpuqHYYK0p
NKQudjO/NGr+kvP3xkyn2EakWno/8P5OwmKoYGshcLDzqqZYhBMS86izUveNlFewlQID9qL0xUI3
fA9AsDojePtGUMaAQyJaksOp+Ee/nBxF5bdGXHH10fL9o99Y5krJ1PrnHPzvtPyZ+ACY/meT8FWf
0gnrqGmzL7/zcfLvJ5n2Rbfg6as/03EsJWmNEMapemEMT/7yOxtfPqEsu+zUpBlo7TBRfrEDBEmk
Q4m8wEJxU2hwLsKkv7Lx5bPlt+AHADtmW+IX/0Yh+uRQSw5ONQz1OGOhISw18ZPATEcuSKgDS5uq
bJSdDEFxAFaZGaFblppbRFY1A8LIonqFO321UnGvl2ox+ZL1ynBAk9wEUteIj7ERl9tQD67GQJlQ
45WvLfxwY6dvYyy5Q9n6iEsMmD4wZI5W4kaK5NuU41HXHIt+SP6FstH/7pp2ibJIRNgIaH7p/qP4
8R83LfKZVBG+/jtI+jND3puBm+9f6m+/qkFP9aHjV7fIv6S//655MSWX3/o5JQ2adQtYHXYbfTb5
qQr0s0BEfYi58FQ/hNhKkv1sSmryH+ggo7xm/KK5MJF/T0lN+QMAigV5HUENVHogF/yNKfny4EXU
UinRwKHnVIlyFYWilyFMV4PB77NM2Apal62whtY9vfA/V6BcXKvzlRXSNrdD0d0+G7yrn2fK50L/
T0yYP4+aXBfBK1YbCTdNHtSGTldCO5slXrTxrk+a+qoUGwtdwsEv7kkFsy8IKArXmLoWHhDKtt22
6jj1jsUekCxyz15I4bTw1FLax52O6JsINoE0IU+lVZ2KxScaNUHoQoEuvytdp+JsWI7xcQJb/COE
EPpxmsPqhxB3azUFp+j4UoeBiJR0R72Ugq8wx29rVSo7h0YC/I05koVPk5BHVyCc1rQ4cjvVFehx
vTwsUol4SEL3F3zxEpZP/HOk/jOif/k9v2nr799b5Gv/HTRrF17RP6qKr2L+z9b6XZR/JdY/Lbk2
/P4f6/p7/uVblH9/seDAlvxecIJOSRa2F2SU5XCCIjRT6zdMBREaynfLCepn2ZUN/TdHTPljWZ60
MS0FIWcajr8XHAJtUJPIhxDZX9QP2eX/xno77RxQT2PBASQDEsfSZS94ueB8S6hNAeF2V+pzkKlD
ltPl1vHGLpzSwucSSEoi36qJotzFkAxCWx4aEz3wtLkVkbZFPCoDzVfI/krV6iqG1KDF4K8NETHQ
scDUfkLxVhLk4KOpZ7qbDUp3M7VFNnkdy3ATN/IZvUb5pNW0PBFtEOqslKCQYzptr0aWQK8kxtEL
iGWDf5SZXanlgOpMrISONjWN7TcNqHGrVV30stKjUjfqh84skzWwdLyYlLZ3wJddxbQCd7gkYSQf
SreJHmiej1Htps3rZvNsKr0Rf05LMNwzZEFUNGBNKQiFnNQ3zZrtQJgSfJuULFu1wzx6wZDdUTLo
HYzQCrv1m+FMYnTak1sGCrSiSWHPQjWEpvfLV89LspTClGMX7Qv5NonxcRvQXJA6Gb6KoV7Keq2v
YjriOOsa0QpnIOvMgfWJRfdn2KWoxi3AdF6KnfqTVNfLW8DlbJiMnlvA89zwdFSU7Qkd10+jpHRO
qoXGUcT3yg1HfV5LQowC8SQvtacWEC1CHvswkkCIlsnXMsNwOVaEcyL48ssN6ekO0fAga+SMRhfv
lOI1G7mQdbnBICl3UX/sgAbXIJv7FrfYvLOrusBI6xL0p4Ok8A67pkOqfIPXacdC5iS+5k7yWgiy
NTkmFvWmqxg5bMLPmKUhDXtfjga5kbCKrJu6U38e1P8yGVne38ngwptExopCMji001uvQtrfGRBj
txEKCQB8nXGEMEJ0Q3Cw6oW5PFM0eVW6BePM+QD4Fi1lUBKnYGNT61Wrs6SYJFmYVoOZ7sWpjNec
8aBuZol/BLX62LWxYYuQ8zwzmRe/GAFKBPB922x0fd36fXrmtl4PA3eF+MzS+MWE6LSKBPeFPbjj
rqx67B26vbJTlG29IcYW7iRAJn1ay39rh/wvAUVbhNH+er+8vXnXb4rv/kbrqOQ0y86DPNITIoe9
7vcGqSH7rqmIC/1UW1vKZb83SJMsCSE2sM+gCsC4kIr/BqQZqExyGCVJWixxaIf/nR2Sq79YRXA8
F81J+NqESu7mZIPExUgeglxGay3pV3I0rSfT954NzBvRn6d49xJLDHpW5yRLkxBF5xJjqB7lclxH
JfGtt27ev8zpQvj5JBwcKC0C8XvScXt2mRYgSdCKou/66bAq1Oyw2GgnmnWHT8WZNfcqsC/XAkol
saktlXqVt/P8kbBAritxnnzX7Pt9KLXw+RaWjuhWPlzAPHEipd8XU7BWw2QXZdNFO6mbKVA2y+ha
w7QWBf3M459G8qdbItVdAL4AXizl5S1JsSqlxTz6Ljbk16WSbsIh8CAO7YPlxdbmbZCOZyQ5z11y
mVvPRlyVg4lOKnXFTAzu84nLApwa887JuxgmX2Bro3Xm+PPWdAVt/I+nXObas0u2JiTAuuIpS9Ty
YjHchWqyeX8evSpCLiNJzQ9EAJRjRT+dSLEx0ZwMWl6uX1zNYv6Qm+pG4Fp0JY56ph57vds3bexY
bXElYqx75vrEilfrhbrK0otDAZ3g/vIZa1VDNjupfVfvH0q1vpzbzJ2adIPg/AGt7d0URLtYs64H
K91UmXkbNu2ZhuhTnfX53roMwaKsAO516UUtlZ3nw2z5kxkofQa7N6MHP8ef5To7lHQkUHm7hZRE
8SSwxW7wlEDZUe5B8E+OdjiBu50EBxFmYKDxflh4TIVDanX7BGZhLyabvhxwAiiu3h+zZb29vl/e
GQc+zsWnShBVXea6Gha8sgl58gZvFQHFARm01WDd4JK8R9r+mIvN4/uXfSuyoSON4C+tRcAlJ+fa
zDdYcEPObMyHR6vOrsqi92o9vH7/Mks69OrxOKXR9EKzgW3hZEYogSn5dYtRX4J4TVJe5SoODhlc
H2zsV2Ks7eJe3dGRXImJcFhCDAI7+B8IB4jThyFPP5T5vKZsbOPh7I5G8EFPBjwnNExrkBJT4C+L
E+y/GFZnkW6ssrqESubq8+RyYnbFRbVS6rHH+Ig24/r9Z0PM662HI39Ey4NjHD2pl3NtDvFhFlrD
cnPJ+hga2ZU89nvwo0e98d3U113a6YktK/1qjtrtqJeB3SZfsH3zqJ/sMCKlbRl9HseBSrjvlbRp
h/GyYvohHuCUEx0ZX3MgV4a2Hw+eUWeb3MBPAnxcOOibeY6vcRje9HVhz4mAfEPnNNK0RkJkM2IO
ho+5GzTBOs9wsDAxC2MkReh5vkxkbVgQzfBoNIOHp+imZkQD/j60hgutqi797AEyHqDIZhsDWZlk
YdWN4fU0wFzG9cv1C6oaeJPCmswOltF7fqM5VhV/hnOEuJdmq1lxxSo/dFPgGOgGBGPqtnr6GbHR
Pe4Y3wZFWDXNuK4i3ZnCeDeP8g7ytO3PswuYbrPAKDSx/gJpYRfF+VUfob8hhPUlLbqjGUzrXg/X
2pDtCzDmRuDfzFb1RShxVSrr8UIeWLaqeZdJ0TUcxMuoSjW3RJ28n8rCrjH5iC11Y6nobgSh1wXt
pWkKoBaibya8OzajdRFEXlr2XmTI99gOH8lC7uJlX9Do9U2W1xqO3mHquNaUY1KbwEl9bwkkhf4j
ZGyXuLuMNXqrYEg9tXogcMPDyvkrRfs2BuomX7rdbHsbQy+vpTg71H7qZrNxIwzDHvfwVZ0Lh+W3
Chw0g7m5tJJwZ4S+17TpYeyDXTa04Om1ad0J6kfMVr0+CHeLsuPC186E+dZXtKOuMfGEeUvL+dgG
nbO4XpTWuM5l6xCjNFgJ1ocl6giRuA4k5Wim4RrGuIcU4SZIKCB04fWQ41hBCzJ3UGl6nDJhFZv9
8o9dUutyxgbwb2rd0Hu5pb3vjW1NGiYyQZCPP8SVuC7RBcwM1q3UbJtKh+iskpuFO6EdVnkS76jM
eYPR75UCEmgzuaXfbtNeQw9ldvFF96hGbtE5v/YBA5tVfQkAwCvUCb92VOarDJ16vhMwCY2hdQCe
f23yLIHFisilXG+7Rt0trzpM+TP4B4zg74S+3Q7q4EEP3ogBBiZVgCW6sFKDcUUb1rQbyHp5321x
yb3mcLxLphm0kf80B6Ab7EBI/5iSGUAn+gzh7OLTcqMDq1BTdhc2Vl3+aEod6hLxToOWHzCs9fJq
FqesOvrcAB5RMyDKzBOqqhtN8m8zeTwTod4K8uAHyZExFSDROgm+c13pqQlywlXM+tIw8SnOx3Wn
yWe2/VeFnWXPXUph9C+ppVGyehkHY1/FXcW0LDjayY+QVVzrASzP4irVJreR1F00ZZtuqV9NRedV
Qn6V5MGnZU8VNf8+7JlJDa6HutneG3CsfRwq4nFy3w/Xr40Dn+4SrCF1jaWHf3LMbFFPyjPfxKBx
kUgvJTG1J2v+OuDUHsvKbuTfgoU5jd49zop8VLVxbVCtsoPiHBLkNUlruRW8e54OStB5Tg4pspYO
qZLiKTsN4XXUmh/VfH7skmnd4sOoG4i1Ku0+H6ovkdE6FZbaOZIf7w/Hm3Pj2S2cjMbYZ0LWgD13
NWW8MKoAfnyBJCP1t/ev89bkgOmn0jhYem3slC8nR59WkSC3yuKfm34uRfUIyRqdAG3TztbTGsl7
3zOMye0IQ5USfprqS9USVgpRyPLrrSD2q9qyDkUd7bKOZRt254pdyz59cgZj/wafC6zQ4j9OxgIj
cVBj9WKZWwSoOPdeWBN4QBrGyWDrab9a5Ck6wboVAuQ7Mra398fojfxvESLTwKcCDKLn8HKIMMJQ
wmoULQAkD2MTeqYvf404B6X5ufTvjbwHWBaFRTSBOZadFpWFUjWKJK0sV463Wad4eizjEIahvDyt
lVIlIp8xYKLf/9bgsvjhexKBsJF4+XCpjkBgG3FJZHK8hI2j0zAIxjBtOejWkhzaRgWqkg+XrHPR
5+hox0CvTDbLjJhIytQKs1Rl8Ca1R7BV3mhTutH19IB2666Z623TBp8wN0SXQVx3We9VQ+/FeuaO
fCcbe8/gFFQHwZFC9yGLhDuUsG7GJMR+p7mUJtqhpnXAEupohtqurSnsBhpCqdGuyQBW1vGHLB5s
AzPLSo9xtswf0EK4E9PqUHPTy/fbsV9NeJ62pbIBiriDBmrjyOgNKnvcGH5aTmMd14Pyv9ewByrT
dtvnwXGMcdvq2kt18r2eU+CETqGEkIhJmr2sks7i86a+FImYNG43y2FpGDqnS4JPgSpAG1hUU+Id
cIYfvYlfEbmy2o3XlTVfdTneWkncr/SSI2LUbCXOwctJy2Czbfue3S3d+KHghaJwbSbBejFuYrfb
qdP4VZXb/RyMF0v8nmp158sPUeVfz2VKbVDYN1bCHl0iI8FRxO/NgxIH23Q86mH+IHX4MaEyVRX+
ndhwBNfNA2UIZ+pB5PEe/Ll1mpJZYEUfAk6fFadeo4AZ31qHyVDttA53gwLNiDHs2+pSzIJrC5dX
SbbWy/eimYMhO6o4apt+VI6CxT+DcDNU0Y+R8Svibp+ZH+t+ItPTHOqeq1ZEboANX06w2/WTDwkQ
E9o717NheXXL+SlN3UGc1stBRo2tO1PF8FL3lWMjjPDXjVuffMS32ksjny76qN+rCRt+zDtlrgVW
j6JxdtB0BBKyy9mIr+OaQ3fzAHTTAed1tdSMTJ9jlTaspVLZDVm/LSfEHtiFWhWh0Cj5ME+RExTD
Pic5xbbvQ07CGlsosgg1w8aXQ6Sid3MZ3iy1kGWO6FgOBISpfiA8MQeXLRbFr+1koNXRzGtVzJiv
g2ep7RYDDLf1mZ+wLvGVWteh5izvphY6j94P4lXCjVEwQAJpJ4hWbUw2Us1JbvjIkr59P9i93vwA
NQCTouGGaiCF+5PUk8ZQ3PHsuD8Hws2SD8hqt585VS7TII/VTZQENwb46kid1o3PMVCxzqSlrwIu
t0CHHeCZhvoewOGXMakQK7EWlREvW+T9+rxFc0CF6ZZupuwX//kva/1kuqcBcCnGgMekCb84yZ8+
L7JbQp6jl+2qWrwTUMkCtdjWdtSE14Y4u8rMMb5Rkw/otnoVcRhTsLsqHB+qKrwupwp1WUXe+aVw
6MNhRSID6nh41NXIMceADlBByklsAAcSIi/FSV1Y2N5JtOvntLNbcznmLINLkoZr8LqLtI00kRRg
EGbKw3rQO2cpds06pzBkvdZ6iXLVoPo2CvIb3+/2QJN3haEcEVfbaQr1IyO6Jv+4blg6AOwuLFpA
NRg9tCgHezYrDv+TeizSIHcj6H3IWs706YL72JyxndDni1ya0JFbMtCUGKXIGLGNOVFwzg5qrR+H
NvyUK9EHISmu2jrLbXP0vVojqSiJl11mEGOZq7jeTrJ/XUv+jYh2UD4IHnH46enbiYw6F24ENlsH
447rTg4gXInpRlXbR6EOv0+jjiqXqWz0vLwy9W7bs3wFShEIB10ncYJFcO/fFLrmSApvIKiEQ5YE
961CRkjmmONpiXhS7xEJdkGUrZG92flmftVqJHVwH3YhyZqckwMX/SqooB42QXBdtSJ6OyslYa9r
zQO05puEa1Iy+yD57Uqc00MlAvexxKNJPp0KlresiwYEuJKrmxG7bqbZbiLZV3SWKHlGp/Wrtgx3
ZTyskjq4XsIsin230oAEV9s5fY2NsFoK7tOPW/EGD+DETtFEMgBYa1W6aWU2xXnR5OODDhocfOob
udSWLRhRPMX6ZujQpjtT20ohLuNtWCkbuAhY4BUJPOwfEDFLuwF4bKs++qRCglLeeKGYk6u1GhTR
/EuSmDdR3V0oafoB4uvGaIvDknjHBOWZRKoU28ewTjH5zITaToR52mGm/gHVsDtNDq8b2byuCM6e
1WUELNrGQePfLil2iHepM6LQI9RAtolo8og7OriP0g88PWWnLMDfDnS0SnLrQvBAxW9F8mQ0Ch90
COzLeTuV8FbSiZnozfn7QlJ2lPx3qaF/bBpOJ9U8XiQG6sSFgccZIm8pe3v82cJVFv24DCtSRd8v
O32dB2fOzm9EDqCknJkhZHF6Oq3Vt5S3sqkRDde0Bk5HDCYbLyjOfQORNqE68X5kfn25RU+VMz8Y
ViCSp2QsMdLDUUE7Dgf7br+cT0KyZjPPvywzvRyHM5d7YyMARId72EImgROun5TPJjBLMOYGwy0I
+ikJdh0hKp3MIgJHLUanyYM4hTeDmRyiMIMS2jmj9csL4m/1BP85KuP/jyrMcjs47Ew1ZZi2+V9P
mJvge7FAWV78gdMaCNMP6BtP19/xhWx/A0iW//Of/fAX5BEBre//8398Lbq8XX7t1G+F1vOz2bH8
/q/vXXzJ+B7iX1+i+vtzsNrTN363Bk2wZaDAwFPTAiNl4cd+twbp/y0tPhSOFZnptDAdf7cG5T/4
P5nKf3IW/9EalP9A+AXeHPxIQNR8+e+0Bl9pVQDbWWyDFsQJCd2rqVVMcgwFKJPcEvj1fainhTOC
DUPtHIEsqpajWaEKOmMklFZ30FnEm1pV/W0T6eZes7BDR7Hpkz+o6ARWidk5otT4sEBFKbS7cKZr
PqRSZmOIGK6aXhiglM+dN+diy9E50W+7LihTe0Ap8nOS5uYxyFT9uxAFcWpjj1Jtx1GOga0nJrvd
pOuryewne+qycMXAwLQfisH/bDTSfPPsHV79TGmfo+lO079lWKgGwZiSWHKAmF6ee+o0mLFdkyW3
6Suf2qZSuGnel57WKJU7BnmxbZBq8jJBy9ZPV/5PWGf/vv4HssE58q/77jdfXhqCPv3vv9eT8sfC
HqAXg4z8T+zYP9YTH2n8FX3hJ0uE5612+unglOnPQ2gFKLSUtJ612vEBRBZGRbH87+qVP1HiX1RI
dHDNEoTWhaAMiuQkVGPzohu43srYmSDnMCXGRqlyyza74Yc8zyh9faS5gTe2MnxtAmlr4R+0BceC
GlxmusVcH5hm8hE1DLJ+RT1q7ef/nl6nERvu8vvTKwL+iMtnG/7f/5N+z6bnsfvpu7/nmgzSGDWC
pfgHtusJ4v47diPPZaAARZBBChHtOu3P2I1s/sJ9XUStF2zjMg3/nGsYcJC3wUEltkBz/1uxe0m+
Xs41muT8Pj1R8IBQW18GqabuIkPoIO5MYqi6fTxhGNUKEf91y6Rbi4G8rlrju4V2io7PrE11CYYk
AnNGh8NUK0cf/YNZm9ZKnSx0O2V8bC1lm0+xZMdde9fCF3WSrDhapFLY3I5O1Aq50/d+58bzDGtS
Evq1MRqVncdj7U3KmO3FOdklvvDt78/a/wqAJIIafgnvhcZl6h6/MHe/58+n7a8v/p64yh9IBhHP
4LySTb84dIB1hy0BD3ghUT1NwX8cOszFUhlmOqRBqGp87c+Jy0eAURezyUWLiCn9+7z1ay/lqPaX
if4TJ+PlvAXMZoFsArMJ+OCUmtgWRQiPVVXcIcOLqZb03ra06k6LQOGWdy2KtLZf5B+7fBrcMg5U
J0mj1CnJaUhZ4vs26gbwnOG5vscb9QdqHai7gOOy4BWcokmHlNJyrvWKWyaYMLVNn2+0Wtx36fQY
VtSmUMZ6QIpEssN0virLmuaM0eFwWNxNszhtDfqrKeTGujRvJUgm9gAOgrrJ0QrIV40AgxVo3ppN
pL+aZ79xjcFAuzfpK6eulXjlBomaOpa5QAoRU3aQnl3LqA7rJtYtyH5OcNfFPelj6v791fXPHe3/
fY8cOu1uMihg6kBHwMFyJH9vnV0U9Y8iTX7RU56vtDd/6Oe6Y+7g5UyTalEzXYDynCp/7hdPn9Du
w6lTWwgmyye/jvqCbPKlpQywNNt+KnP93i+oa7BaAbbTFYC9L6EkcLLO3lt3L2t5i0X60y+pqHug
TECp7eV2gZiHqSI+Ed53O3SpMEH7NJ8RkT3BY7++xMmxuZWUtpZmLuGCRfvSf0ove4MrDW5+Ts2A
TfTZ3vfqSqfqIalBe8YyuVLh1Zur1Hn2st84/r/9IE9iAhoAfOzxXo5VACMlUcMhvEdJC5uZi/ne
X4kfy4tzik5PygR/xsJfz/HsQsse/wzspkqjGZfyGN7nqqOEXjbbxqpGafIxXG17mzrirt2Ve/+K
LdfutpNbXyg0J2zdNVfJVneLFcrUkuGdefw3R/fZXS2fP7urNKZgihdseF+bG9oQyWZVfLc8GgTe
4NZfxrv+YVRtXTo36i+zrteDsczgZ5cNa19WK4PLijvJrT+O2/kQAzK/b277vbTz7eaq6Z2YCLrb
neu+nmxKP6+NZMqyMS5Q+VcNv0qIdTVuw3vpa97bZm0XD4XTfTYp1n2sgXdcJqtI9jSQCY/vD/bL
YtLrC58sS0uu5VqUlqk2eQv6rrbnu6/F5v2LnJSQXl/lZGU2CmANtLDCe722cU8qP4uVTWKOcjkX
RG4SjFgkOL1iv3/dJ4fQ0/lNIsQxmXMqOEvKH89faR8VsQnoK7xXM6/Om3YVBNPsDaZV2iU1L1sd
FNRPDP1DpsWL69gWozZwb7Xe7g1JSB2OuJUd9F3tiOFYHFNJvbBaWCbJaOC9Vj8IC7U9M2Mvw0LD
jqQFsCP8KCYj3BiFYdlSL0SrUZHdJG/u52luPGkuf2lb/vWJ5uVJ/Pfo/vmUJ+Eil0JjGkU5vIcp
cdle0bC8jhzpAh/Pu+lR+owRwrlO/PKL743rSdzI44AWhjyH98qNajqotwi26mVeYJuXQuiYn7CW
PfMmzz3jSUzwp7Tu60oK7ysv+1JtfG8ync4bV+lBBLjmoI3QX8021WMPC4PJUVJ3ge+ZTp9sIkwq
ESnZhOt022zSNX9OLgVX3p+Dob8VQJ5KNorMBkwS9nK2zWYvhnnLPdaHeW9dZG58pkv/dAY8HXdM
jtkTID4jWncyn+F9VYpaR9E9KjiOvkYT4JhcF9f1t7a0Z7tyBO/rENvVrfl53ofudNneSyAlvOih
3U/dsTVX+na6km+QVLZLZ7oPXN8bY9sPbGMrrKSb8araiAgifAd5/BkU7bdadRPJ+wDq/Kr7llz5
dmwP+8kubTqvwdWXwT4HuXmSS3zvCU/mchpWkogvRXiv2Z0Xbns3vxTseYVADda5rugN16JqJ7vw
xtyqdoXEpuPbsput1Efdrp3wQbR9/l3dABe0AYqc2yOWQPXe7Z28YozY5xwT8fCe/t9h2omh09wB
gFj3m7ZwDVQs2/W4k3bigb7xlXVAVuT9daC9tQ6ez4CTdUAVcBB7NHbvE7s8qLvwM1q8GyhV++Eq
cT4am9gd96abOPf1rnGRgmdSVLvKaXfNMVzV+/FD/nj15ev4IfWiVerEzid6T67yGRNIC5aYHR+L
e/m62Q+iXR6HfXdmGT8JXb0aP7rJnENx6cP18+USCeUkEkbU7e9bF+/fLS6Q+tr6qq0kFz/ZleER
k0tPv5m97jL61jrtbeD+eH8ET/BlP6MloHuUt7mHpU7y8hbkMBAmU4+j++hOvpO/C9fqN2xs212e
eeAFVPqCCizOMw9+Avl/fdWTw8XcBIlGlS26j1flpbYR7Kvm0K7BUOzPLaGzl1q2/GfnmLo0SiQ9
uFRykbd2diQi+Ktom3v+BYHznJrUCQH29ZOdnCAqxSpQwMqje3Xt70YXs6EL32nd8TC6BKSL8VHw
ps/itnE5PtrDtrlJXMON7s+81TcX5rO3enLCMKYsnY2Mh2ZRrod1uZnX6WN4GT5aF8FO8wCyH3tc
t47+hUjsXL9/9RM2w68xoOABj5PcDteEl0Oep/koYaoc3dNdcFM3vkReaZ+6oSs4kVP+GD5Xbuf6
drmT94Fbt+7RdMTgzBQz9DdjwwKZoNRMJedU5G/qrABNHcbg0/YxsyP7083x8W4VXVAhc5lxjQNj
yH7cHh8Ne9/YnE7czPFk29utSzu0r7aqkzmXsiM62S6zP+nrB/T0V9n6IzEkXF17ibM5hO4KmTB+
b3vlqTxfbz/eBaubzL6kK8M3V3sH+LHb2Ip9DLhEYz98OBqrfbF++JDYlzPf1eyVYWuuuhbtD6ML
Rnp1vOzdwWsc33VS21lP7tX31dXn66/edAnLU/bmVWQfL0VHs2Ee2vve1XeXR9V7+Bg6iv0j4UmP
dw9uZX+8w7zd/lq7k3N5nG11m9mbwv6Y2lzfllaK/WnlbzE8eRoAaaU7ocuvYr1FmPx++WBwcx8K
N7NvLib72/Fh5hHcveB615d2bR9Sh9veuqsPu7vCHuwjz/MNeMjqdvMtWJncHEUie3OL+oDz7ZPv
3T3428gunCu81om0NwCdncK5ZCyX2THuH3kfANDtjGcuHMHeavaH443bu8ft/+PuTHfjxrI1+yr1
AM0C5+FPA5dkMAYpBlmyLOsPYVs253nm0/ei7JsphXwV5b64QFdXAZWFdGYc8vCMe397fa19tx7t
x2n9eOU8wYvjbz2OvJTozKya7OWQr91mfXzkpsaZy3K8zFnPvGGyb+0P1Ig700nnVzJHdZl3Hr/f
2ivVBmK1/J9vK221Wpu2gzmS49yudgfdTtbbkzfanzcfeVTFWffOtrFPhMQYt9efDrdXqXOwT9cz
w/l6s7Mcwanc1e56t/pwbdo7y32o7KtNZ9/Wq622uqYRh5OW7UDQtH98Md3G4UQ60z/rz6qtMuJO
iNt2ps3yvu/sQ26vNhpniYJP0TmHW9nerEL7afY0OlTZfQvd9eAJO2Vny94X+/ARcfhdYD/CB1zr
dNzqA38p7V2wfLvYvrdsYsl27oT8zevvhrPalWv/arWTnOXJvheO50Llc3tHPx6uaYjndEpnf4zc
1Y+Vu1t/Xw46q8PTvnN2qBnsjyxoxNNOq3y1/j478aZa7bvdzeTse7f3elfyWneT2Js9NElH3t0z
uyeG1f5417ve5Eyr2v14vz9q9sPGYEb0rrkW16tN6xr2/f7qhidPXE5kq9LBJ8y+6lbH+8S1C/eH
Yt8+PDGSl2lk2D8yd7X5eO+sTruJAXhYf6b7MvvH/eZhsOndyY0PX66hk9uHz4HzefLG1W7V3kwu
xItVvxLWhRva8ZVvs7fz3zVWUnbgbejschfagcuvLr/XOYiNXWF5oI+rjzxdu9r5zu3Nw9fBvhrd
hg4xbGaehzPn9u5e5Ivpa5MuvDHc9KNop5vyUO9yZ3epxv+Z3fnm8PBifTvLbsmCqUdqxfpmsLw8
CFcPs/t13zBq7vlSTNht6OxVR6brC+fr3bpdZdtvhA2q7SfTvl7OrkhOPcW5/b87FaKsX6CnAE/V
sx23jH0Ju9s6InKQb8VVAGF1XW4DBDy3sdcSgBqO+gbWT75SnJwB9/7u86w7ftMvL5o/24Gt0Ap1
NW+WM6F881gcxq3BOriOVsrB3+hH3St3ybG6cKf/3WUH/BK8G8LoC/3o9ZYnYs7dm8oQfWowClyF
mn+yAMLbglR9ydE241paFk4w1salKN+yl56/LQBmNCfc56nGk183nGVmMUgCDQ+reSv+MH+on4cH
+YEbSbk3TsLdL4jiH6XE//1xSIAYX4yqNzqSn3CWzfcUGsv/+sd/NDBaGty+f3pFLKwuQFBPX/7h
YGn95WU8+vlnf+V91H9yMcGSYcnhkMl5QesSJErUYSgQ/SYRjtSDivK/ItAkx4EwExeGLKDI8pKW
/CsCrYLrApoN4oJi1T9N/CwJyb8HDhWUlLlz3pekReUOL+bsiDiP2RhlmKCIeAykXmMUopwSGvar
fFPnUp99BKhUFl/Jg4wlKklBqfuvCjCPYkVyMgwvBafOgmKwjaiIhx+2SFtBAr8pxwE1PiWmxRE9
DTHUgzHa1b7Tx2VWK44O9jX6JvSN2YZeoWV9p9jNrFnNZmxmReB4aRR+jjOXPssYMtaWcaEM+uwW
weSCYWUtzB1UQii/1LNrUmBlKQWDSmcXbSyP7N1ZV8m7pDXCdD21Uy90dh7CgqRQkeywOjutlprV
Kc7T0fIoLxCMGykITPHSc71ed3RtGVxAKCB2UxcrA397Pf1lpVJygcquOtfSYlrNYqeO10JidXpD
QUEqmGSGwYUTJejEJK/uxwG3vm2CeNAgUtXHPpRVZRAmMsihlVeSq6IpjO8yKTU+SX2Sjr2b1HEU
qk7dax0Gx76EIvXnNf6P1pR/Lef1/5mcbeGR/dfSGw8Y1LfwH4ibv+SvlpnlX/u1ymjSP3UkOBjT
cNla1A/cgn7JIjT1n9CgALaTYFvUkQuG/1eeC47gUtOyJOBI/qIkZ7v6JYuQIf4DXxPJOHORQ075
ZzyoZxzq38uMhpSOxDc6IMBJLFvM7tcDtGolOanyQbOrwO+TbYeheOtMqlkSVGvQEdsTEffGkVNt
TPFkrIbPSh2q3XpokwIgQO/P2CzjkuK2c1WIDsUy2WgHSkDphzlJqqcoQKajuG3B1mvzsME5u1JX
TY1O044SHZVb2QX6l3CSwsRu6zA41vBrIg81SUAwu6Qim9riMiQfLM2z5HbTLGyLoW5+WGaT3fdl
huQ89stW28yGr45ok7OCqGvW+eJaBQFariFGz4nT+KE/3najpO+Gpm9Gh86vP6OcDFtHik39pipG
5UaHDkHJw1TET4kwVR8S0Uo+W1LQDwTWw+ohkFvS2M3Yx8IBl4FxM4hKVdtxWE3fM5k12s1NvFG7
Qg4f8BE2P2hKmuEBVxizjMOtJChOBBjad4pGUz9WqdUnjpoIsWlbg5A9SbKvZ/di0FIY3KSzVLm+
QPZ+ZUq9ctfn2UjdhmEILaJiDQ6cn/Wp5LT6GHV2NwmkK9hU9OhEeQvHucRKKAadMqXjK4aUtdhm
3AnVPmnCDDvdOpnrdZfXEXaOYVDtMAConsBsUdciTkpcebUxkdpp41SB5eHX8rQqrbk4ZN1AbbgU
N023Q3sFbLgrMZneRZJP4FqfOypSWzyVtbVvackxL/uGzynrWelWWR6HzkzY+SnEPLq+puZI8Ldy
pmDKKgrml1welvhW3gArNvTpXo2F4FMqDkCZEzPP8CAuVb1DuVNRRYyNV2cETjk0TQmQVqS60qjU
70Fe5dkxqRpV8sJIoDbP7rMx/tg2SqO67chK7AiZAtdX7uhbmwrSZC+FepzbkUXex2vSstM/GEZZ
lzZcEnFLkjgg5DcaY+zqoV6i7qa2MbyrydfEPYmUacCfvGSeOSzC5UOdi5lqB3UwfpWL0PSpoBgj
fH8jzL8zqJjuWNWUJ9SZbt4UYUSFMBD5NLuR2jKo7c4qBmGrQiP7Ube+Fe3SJg7DL+hxW5NJ4CvG
VdaIpNmySQLKgdyqie05zXXfy0EpVnbd9CXmQfOY47fbpnFHSUSIvUtv5D6Fn1DeSieJgyBez0ER
PYi5Hn6vcsPAq0Y3SgmbWlGjnl1RFm/7UCk2oxbkN+1cqyP2MVXJaEoY72zq6ty6xHBUEyF3bipu
FA89UaTeUn8ISVCWjJJW0F0rNuXmWu/D/IshNRUJDlWpbxO2OsEOlVrGLkfABQlMiqVW+y4s2nEl
Z2xlrhCIeLH1hdzt0L0WRPIzPfAkuRSjzSjk2XqMsZZyw1TsbzB58x/KMMDcqMY76pCJjV+7rHzt
XVpnYeYSCOMiHlhJYvfyaHwKMtEC0ZLKJ3ES6n2szIqTBnpXuDxO2LmAborKrbNs0J0q7PAqKqgz
f2SFjD5ZbTN+AUxvmlvT6oLUYaWuMlsZo3py/MTPj4Mp9OFKH2TmZpDHw2lKSwlnB6mjTj0D/oYh
cc1Zy5kFzfIZooMpuaacdEjH4tzYBLOeLEU9ArbHqd+x0ZtDR+5D6c02XdXw0Cf7eff6H9jm/32l
LdK7asf/yL7X0TcuD7dfssV05vvfmF/+vV9bOsqSf1J5jE/O3zDfX1s6unQIVhSlLny716Y7gsQf
scUS6hQpkRWfJSW/9vTnCwfMe1Qw1ErAJrX+SOu4BOdfbOnPGstFkUaBPnUeP0vHXkbUW6vqVa03
buUZz61gklgGhqldIRoXtzirNNsXp57Tz19+qf9eBMGvGuRyi8wegRzyeK4s56glWVAY+3PR3xnW
pPig+tsUywwpNHez1XSMW1W+1lixPbFSlU0BNmHdTEKfu5IKXCL2e7SYVJDFlMD0KlAJZfqel91n
zM0DSmQBYH+o1Sl9DAQFmzn20KMQGz3VSk0Wbae4j7+MahKIJHZz0Q31dnAIAOQYrSJ89++Nzhwh
0FU4CZdjlX1+/92Xe8XLvl5eHT0090iuW6wlXFtfZi/YrzN/yvr2LkGY7USmHHJCUR7mWrpkwbBE
KF63tECll6j9Ahd9E8GwWhFES6tnd7kRtYcoRRBtVKHk+gYUcJzTy+KqGwLZe//9lvnxplkNDTlF
bdhMmcbZNVQJw2LMMRi6qytFAojWETZrrdpVFZQ1moYNc4EzuKO34XVujN8mvRnv3n+Esywc02gB
luJuyFWKi/CbO5QoUkmvyll2h1BXPgRVHa1H7OXsWssOBea6XqCA7ykFM/BCLLHFkIpba2AgikmS
rJJGk1dtIgxrPa2Tz4gFa6CTRrSNZWve6dZnPwllrwmH+Tqtp0sUi/PxsZiWMDYWKwLsbZ5loi/H
RzB3igK2V7iNxU+6HDiFQGHepaFxPuGXRog40IBGY28mfB80FWUgiQArhBBz9L3NOPS2Fpvj/fOn
+J/YIcp/Mxrwu/uC/b3OuqdXG8JCpPi1Iehc5PBDYN0D2bTwBxkE/yl9J8rEboA+dskg/9S3/7rj
KZQtcetaEl9oLH+iuX/tB/wRVUtsFiqfFZ4eM+JPpIxnKwepY1AZeJBihKgTt3meXy/2g6rLBL2E
n+NhKb0NtWRdmlB0fN9Rn/m+7qh9IBjm9sl0CKj3ZzVb81B2O8O8DqV9bCTrQljkC/c99ygOcE4+
ktNJLCdrm43fmK4pCLsyoP5deVLbR8tI7bHqNibluWVSU7eUe36le0EYUwAuOvngGHHhjWDTgN7g
VyrYQUx2GT1ZoDbuqNeLYa8dxthhRym1t8o6HpXrZItRyqbWyXabWEJZ0USpaRZEtpzHd7g0PPhW
/2EOQ8pmAcda7ZWurZUEk58M83p+Rxpq9/2V6WzevenYszwqEtVez/ym9tqqoLY0sQf9pMJvwrrq
wjL8OlfKtfzsEy5//uITllWZhCMUU8+ST4L8uZcuSKTUt6+C3hdJLebpMKop4nrdQGUIeSPHQ+2Z
wT4SYyczb+fEw1rL0RGwiHeBXDgWEm2zSg5lCFMp8xJZd+P42JqNU3O7B8uLTRasKEED1PepUxpX
lO5hjoGAQY3Y+lzmUeC0hNn5rbaari2N6yL1woZyI0yi3UHEiVsutVhIAdRaNXFjd9SK1lw/Z+p/
KQy2Fcg5hbarCuFniOtfVaUtPUwHLLLnZR4bxHVfd4CIKtkvh772FspQWLDFfIs5U1jdp67oN4mU
O21mq0Q+69TnyghSAga2z+P96ZB6/RhneYqMogN9CvgOMXcCKhOwuybzTQErW+2FMXW2Nb1547M8
TAEchXv/yLIA0k2WkCJxAuvFS2/0BtXzs2d1didskJcz6euetcIaMklCzzbyXVhq21j07RSVh8Au
hXKqtq51iXisuqvF7sMsHAqYgc38SbbIwQIMyEvRhkji+199xI7v9/ZyeHlxpvrVBX8/2tnpTW24
VjVxV3sUpDrhaLhJ2NhJB8y8ClbsqvDgMAaESvB+s7+dbIvf+q8eOYu54Xo0+WXPR4ak5WpFYRdy
/IwvSf3mwrh+u3As4+nvps6WqFyLojIgYONNY243NW5W2QWV36UWzlaOsMMhxKppYZgeazjrlzhK
v+8s0jRQg5FgPQcwXyx9AEGJRRossp10bKdvHcSJJtBsy//2/kf57XRYorAUHi884bPpABPLGrOG
dqqUQv4evNy9eKlSFsHW70YcBGOKHcFTv4EyNVpAcWXGiMvqhBVu8GBx2GFkbskBuG0iEj70bZPi
xw6Lz0i/ajTRnoM4YpG8HwO80Erjh6xFx2jo0F2X6NyF8WPfEvnXo7qxpYh/1IwGUOT9Rki162z8
GCfiRsW1LsS9Ig/Do5A2btYlgAi1tVg+BeDyRGyzO2s+tMY3sXoSsMROjHInlEjLQyy3U9ssOOxz
sVKpT5hXgvLUqB9x3IOS1GrIbtTErWYL+hDPbzC7QS8JAlT5CK+82feGjNga/HF/HLGrNAiEtW49
31eCtFP6eAOue9MigirFFdzFg5x/FwkmFl+j2vihqf29rs23pj9+aI11Kx+GaLwBDvEj7pAALkXS
Ur3yY/E27Om4OLxq6bgmNK5mrL3UEKV2h3A6E4E1GK4+nKhWtoXhsU4gnqjKWhu0dVHOdom7WhIc
5AorNs06ZW1ySPAqSKqnjiPEvDFu2uobZD6fvXF5hSHXvMV2EshvV3zJ9W/B/Nipn+rEYnP6okXZ
yR9T+A+dqwKESUAOzsSpiiFetZa1AhTiDU28n0fzClPC9RB+HKrKq5KCC8lazkxYspUjzvE+ngZP
BmyxDBcheqqizBvFeG2oGLmVomuyZ3bsFBl+KUGhXU+h/GR2o6ea/u0wEpaKRKOxAym5Jpe5J1Kn
20Iw4Fk53JbVsOmMZj1Wt36Ygp+8yuTGLato1cmDI4s6wCOk/NSXmfpGhE42LNtDxNceUcUXmkNV
r90RYRtFgbHxVchiFw/MVkVEVj2N/EMRlJU6R9DxlfLelR4MUE6kbdWqWyO4KphlmhFu4/iLosQc
zkSPPs8DzqHtXhV/nghS3YmFbmMEsVMnpSPDMcpKZZUVmdv21l3WHxttcDmHWFPjNhz72u6rHK7q
uLYt+VB03iCeRDW050pwYsg4RQYnRVHdkRCuoPQP1Mux+6l2ATFmTuDld4FdB7knE9X1O8tLfXlv
hb1bpbKnFemhNtQviRg/Rup8zPXigF3kh2YwrzOOsqL6TfIDQFjUf3IIbbtvnWrZWV7fLwlQ3/jY
V5xdwhIi09d2+g7bwxFLPN/HeFPDbdTbCd5IQ8wGyYU4Oyl37PDU4UvfxE+Sr9oKLOlZklYRjw+/
j4PTWh10+qFcSzonaSs6jILgSAmyJNTWsGpjSVgoktdlmmxq2FsYSzihXO4pyX9cyNSdLK/M4ljI
Ak9gx1JsQ3k+FklDPwA3gSWg66CxBKTZ8X2qcXeoAC4KGQNS85Ly0Z/Kkw/uDTmHVwzoJYPSadt4
b5q3A2noBbgoiMa6HwmAcwdvoLAsh0m5cfQgvakzbbtgx6JJ2SbBuIrq3Et1wdFELBBVyDExdTuM
/gVtlFPsM0UAT8drazIw8CPhXYi2VmZIg2aGZdYQpJ+h7GWbudCJ/5IB5g0ToDMEJNa9/NhD/47z
Wy21Ez5OORyaIj9FBJDANz6atXATtfVuxERRniQnDob1KFwLuuxUcUgq+zEm0KHwFTSW63aqMYoc
HOZYWxaeRENSWXqQN/G4Sj3sRTaK38FCspjC4HY71P5wiRbvPFM8cdB0FYy2Bn2mikR2pizeBII7
B8O1Aj8C15a1nxhXYR18wsdjLSTtdSb/EEfUieIphBw99SGlnZU9BddaFNwYcn9QqkdNDj7U3bjt
+32JRacCTVZIgDTJOZ5EqS3m21wubcr4IPLReAyYKI7vax/4jBRe1Xp/lIxsPyfIw0lj+Fq0koV0
GzW3ddBv3t9p39T9E8pZGB9gy6khFd/UtJLNbsKoK2pPi4pdLHMLoMhBIw1QkBRE5uBlOVdCbELG
CZhxB52GggnVDK+SXtwDuXBqsz8J4X0yGBce7c32fPZkZ8dvgyRTyoGs9nQIA0rtH0V/suV4trXm
PuVbWg12Le2vmtL/8vLx5uhx1urZ0UPpYpI7TVl7ix2mpd63XbxW5fTSYXc567067S7NIPplYQZe
gpfC64N4CPoDwnrCyxmlrXf6BhUYi2R76sR6VQgQc0ZrJQ3DcTkAxGGzmuCXWdgD95X5EPApUnTJ
cuX02KMa3ZXclo6mQZHmbh2SQFYZV2qnflQrBCFqS3gOli6/WolPWgiUbtK3g37ffmijO2of7dEK
nKSRyGit+o3ClbA3B8evHY08sFgkK0l9KP2VonI6CZpVR9apNAdvCrU1dsMHQqEn1Zg9U/kO2O0U
Cs1pmXO61N9rQfaAr7arzcEpxdM1tbK93+eeFQz3OB+vwB7dNKX8OGQTjLpbPZixdq5HL5vm20Yg
gtx3gKL9+2nQH9I2+DBzNRHlei3IMraSKP6N+MeIU1KHvUuQUaxQJG6TcdBgI1FiJnSoXDjEnxUB
cDl9/eWer1gvzsAsgX6NrGMZlgeRNTGsb1XBW8I45mxe9/TxfN/tuqZYs/b61oWT8Zv4EUy7n8Eo
6nmxEFqG74vWm8octVql9aJYN1HnYf53iDLtusUQ53ll+KP44n9HQsKM+wuI9L/X34uFOvTv4P73
vrUK9dV4j9U5LIN6kZr8KrRuXuanll/4GY5kgoMmUAktUiRN5Hwx9vsZjYTcRjSSOCD2Ij8jlX8J
TmSUa5qCYS9GxIvabLn9/ApGIoaDmwGBFcEoJI4lNPQHwcjXY4mU2RKABJkAtR8t5M/70YuxJOE+
XIy+Np4SoVZcUZAejaRSnTgXcUbK8xkrzia7MH1e31CXNhd0w2KMtMjyyMK/Hr9lYxq5kkvDae47
zjNiDh2zyrLthV3tdabkuRnMkDCkhYSrQpw6uwhLZZwOmSz1JzJf+TXRyw2u2ZQMzCo0XAGIIFbh
wT4Zki258ls9BZt44QnedC46U5IM5IigrUDDPIu0FGaPOmae6pNZtP1GLRPLG0pN80SrHxy90ZJd
lqFQ8UMkv1nVy1sh4bSoFPhmJFINz1+vp6suVJBDtFJwFfRl8FUhbX+hp85MtugpLPCAtCmAWPgg
CONefxBxDtUY1VR+ipU89PScumUtD4T1AON/M8szcR5rblTHUqoDBVghmMHysxQi3svU+akFh/Yt
B/58iMW62mU+jNjQj61NKhtUXQ+Ksi4DM/YIjJQbVexOgz4ND5LSmKhjFk5mI/VO0kLc1ePx9sIn
eDMIGNp0P/hPeUkP62efIM8mSM+Kmp40K8GCIpdGx5i16FocABnBBUN/rkK3VP1swEZyEr3cSkf3
/YdYjgt/7/NL97K769D2dPSpwDnO9vmi0QesP+PkNOStfJWm2qc4kBFzA+X0OD1bcyA5il5fcq44
SxXSLrVErB5kufh41DCffdZWtJpez7PgNFCW7sym9AkVBTf+GM6HHzfWBq3VrbFEGbOAS4ZQ95f8
ss9ShcsjEMTmxfESZcZzVn49siieLvJYz60jCYYGBwdBdatqNj4EecSNxoc6Ik23ahAfGxma5wRp
oYlq30M2u1i4VMVVolShZ/bpdIP/wiYEwinnQk7KU3pAKMLt1q6N2brgG/RmgaLamwWZHDr5GSTq
y7x+sSgmLYaFI3yLI1os43bSAE23Eyi194fFmUaWzuHXUR4sS/iSVnou1nzRjDwWRVAY5nyM4mw7
Bp2wJiEEVzojzp5oMReZevwCr/vrc5J31ic768yLlvfLKHg1OpEcAukgH8WOwlA9O+wKSR3i/DDL
x1zxxYNW9tfiPKaf+9YyT61fqrVdKYl0LWcxwYpY7L9qWqWTVS8NqqsyQiSfNW0fNtZAEgF1Xrcy
tVre5hrRL9+I1X4TttWyl6j149zVyvcLnfhmjSWNRmpuccxlIxONszxBgAu8RpRHPIacgGrSrp8b
hbEVG6o6ObU09dSxQ9jeQwEv9kakEg4bx97fGj1Scw/7K9lWp1B61Aa92cPp9Fu7V6Zgn/vgly88
6+vQ6fLBZUUDjAjChPQz3JTX40q2xiRr8r49QhStPsia1q6Hyqf+PEgkTxACLuR9blzlUzl+zIqS
DsykYrKplGCpreK+cRI1J8ZYZnF7FAwsocM8h0z9/Jh/dOj719TF71Ktlvb+Ovz9v0HDNFn935EP
f3/6Xn9pvz/9Y3Gq/t4sntXP/YC7bPTl5eFu+Z1fhzsdWhXmdNhisLe8dJcFVAUhkyOcTumC/OyC
959qYlzE8RGCjf0XZe3vwx1/skgqFqgORzNkPP+dwx0ua6BVFyQWK5n5nAd/uY5FSlxkVpknuHgS
EjHbFZoEMkr4FS8F+Nbdi946/VwyXsqOzlfN59aYirgrMBVZ116P7jmaJAH1T7IvhH5TE4dSL6n3
37TAHrbIbZCaou0hXfO6hbGvKlxQMThjpZKdMEMPaUWpf+F4er6icDpF+IVHHVOViM4zdfTFspyZ
htBrZtruSy0tyT5p6qpCjrAeuhJ091yUuNNA8ni/895sBsuZmIOxtYi+IZ/JZ3tOG+VRSbil2TdG
J1xLfv6jNDC+IUhlbuvF+qZGnLXVOKm50wyD1i5Dc3RyrN5+Tv//Mvjx5jT4/CQMP7TC7IKiddbL
6FkGwWqVet/mkekVM+alvlJLD0JiBBt/aAFjAFL31AhFz4zbLyksgyS/2ReEFnoJ7CkqnylVkitD
8w1C1LKyyqeq3ARj/1DkaoEBx9C4mLCZaynT+gi/HrW/0rHf+OALIfE9nNLQxfqmfi36hX5zoaeX
53+54f18P6pnOJIxMc5Lz1IznoQgn5t9FVq1p2jDp4IbGIdtGIJF0AZePJbKTVdMpo2BWgjvn01X
BKV69GNFcyU5gnUjT3d+ZxYPdaVOJz9LWlcf9RA/BGDX7z/v+aaBAICVYrGwXq5MHKheD/osn0DG
ssLs2cb19WB0BroRS3FqrONWWq1UF77/20lmSDJ8XurAyWdr504uWmrlyZyo0V6MCHDnkR2Mrfv+
K50FHLlgEPd62cbZmQPZ3DCVmhLtm1V2mEmme42DydNKcBgXNqfhlXxd7woXEcKFt3vbm5ADmWnI
I5FmcXJ43Zsl+vFg5AKwj1rPmMPrKKcs25yuJs4577/kOT3o+SUtjFNZzjEiohTqdVNyGyY1fsnR
vvX0dfQhvrOO+bW+Y7xLD/F1Zovr/Ho8ymvDK73mY/Dd2ls3h/JQbGXyqkTuHO3HQNqDuuL3H+zt
+KcLXjzX2YDiep9HVTJHewUYiwRFPddXQt2u/WH24oi6pswk2rh/v9E3o2qxqwQjT4of6Q/SzNed
oc4CHlpdNO7bKv+h4oGk+aQw32/jzbd9bsPAFBI9Js4TZ/cdqWtKMVcWh5KKBJZJ6LJj+VFPY3Lp
0Hl+ZiZ0wdv83ZL8+m3iOKQQrKYlUpFusdPgpnzTnNppjuWFzejNx6IlLiJ4abCTc4dTXrcUTJmY
6suNOlYrR/EHb6gmR5q+9POnqOlXaazYlXHBXfP8vrq8HYdUlIvUYRJ/OosvqumsEJ8tR9ipuU2i
hXO8uTLCvWndNpS3aNWForxL7Z0fHAR8o3qJ9kKf6vK02PczeWrph97628Aq93JyocHfDUYOZtxL
ORotf3ndqaLcG2OlF+Mectm4HegPx6De4cJwfPPpuPNj9gvqmSjtgsx93QrOaF06aE11MHokBWHj
VpHpWhQcFZRQBF2A+U24Re9yYcS86c3nZjn5ceZDJXRujUrhiUIOs6oOAt47opB4LUaBs0F5o1w8
Wrg/BO0lvNZv3lRFJkFIEijqcst5/aaI1SQ8LHlT4iurIvO3aJe9RjO8WawpFstuOi3fNdb2D6c7
kBKDTRnEscnEsM7W1yyqrXYoyT1EKj6w6rTya6zcSBaW+bf3WzqzUyYJIxKqXLjYyPGQipzviWaR
UqpKOcpe3QtHdTccEtwMHfkOEzwpdKR1CdtBNSgZdZRLyKbz0+jPppdGCWLiqL30/YvT6Fgok2w1
+E/Oo+6wbbpajAgtUnFcIfZBi++/6m+bY/Mn7kwwmBXndXMEJiNlRNi/p/bWoUiGGO46HaarSFkl
csUt6a/71b9wY3h+txeNnX1BPUKri2/S0tiVKTxK/oc//X2V493yHyY5IY6zl5GNslUiURf21eB3
q66YdXuaBPPCPF+Ww5fnScDCSIllwKRLeA9h8esuU6VaiuSsCA55ZfVeXjWPZHXTTTxFivfH70Mr
HMC5PLKunHsMIRcRszmcowNenhG+Hbnp9qEyXBgC59soq74Ooh5DEqL0IkYOr98nkKY50oQpP1LD
rq/T0FTu5r6UvkbhaK0rMb2gVztfr2iOcgKL4A2jG7Dz2YlMrfs4nFFXHGOEOQSVj0Om2OIkYSkt
3w6Uv3X9hen8mxfkmvr8ubiXcxJ6/YJlFc5VXPXNkVKAwm6lYasFs0gQ1LiqeuPCGHwzOhZPTtYn
zJFBGlB58LqxpijyYPTr5ogg5EZVhgl1lrHLLO2SYpjfeTUK2Wyeswwc202izGd7mp+UeRopTXPs
0uIqwh1NtNZ/OPrOWjgbF1OLY9Lo00JFKfwsHk1s5N9v4Td9RcUV04lRBzJYPptJmFMjngja5mhw
eBPEndxshai8cPw9S96ymC/v8Xcr51kZ7Gln30poRf1YHg2ERp8SCEqkOG6ib9S1pt8xjL9oBrp0
zpvP86LRs7MphqdTkRU0ioCojeCcrHzFDWtkxBf68DfTiblLPQBqRv7nfFdsLKFqzGW8FWPJnbQ4
qb6AzDuhyDOvV0Ir4TvSP73/3Zbvcv5yVLmBqGY/hmFzNoXDQEIoa81Y9k4OvibGQYk3jWJjhN1B
OOwurILPYZ7z5qjBRx1O8TTwmLPjhj77UwINBAPRj9qmPAWzbXnK1XyV7IP1vE62ys7azY/C02Da
5ffi0/vvurzLe42fLR5qnQ313NO4mMmOUpwS41IVw+++4ML4XlbhJXF5tmJkfjH0fUYL7CduqOWr
JFNdJYAwH6vzwZ/yR3B5Fxbh30wKNCgyx30+o0r462x8EtAz5V4RhuMoSaRI+5NuydeN1LhSoTq9
jLdxonp18jiKyUovLHtAYOLn2/f79u38Jy4uEpUhF4HDsHg2joQ67yejjuajhLzfqH2Kw7eadWGw
/u5V2XFIBmKOQyn0m9NqbY4RXT8dJdn2EVpKjgp565v5MB4Gu/ra39cfkTu9/2Zvtxze7EWbZ6Om
kWA6UI3Pm+WBg7Auo+A/A9Wsaaf3GzrDwiyrm6ZA8FsMmLjBPfMtXp4XqzkiollK8zFjoeltvbJR
TslPxmOfAu93m2vl43wJuf12Trxuc/muL86oPuYLQSJO8zFUJFccP5VtcqH/nu+5r6fd6ybOtjdF
ivowxa7pCA7AUa6q/QiYtofeKl4JW8GNtqMdrUkhAp+ItvU6+xGu8R3O3fd799KLnm2BcA0CLgnj
fLTCaCePi6n7havp8wH7zYsuIRKDMwOqvLOJOMtG0ilQeo6QKBEsr4v78KmvtyE+jvAv1+mteXuQ
VsKN+M3vbOFGuIkP9X1yV7nWCpLP1SW1/5u49PN4wmFrYXVBRllq6V5+W+yAdKPSMvGY3BN1IDRX
riS0VreKYBufL13pfjs3Fz+v/8PelzRJiitb/5Vnb881QIyLbwPElFkZETlWVm6wGkFCDGIS8Ovf
IbvfrQxFvMCq7/ZbtHWXlXU4mlxy9+Pn/K81ZZmzKgefhz5b+9X/sMnOFhu/CZoS/bS4wwJbC8Yt
yEjihUBEJVD/69R8sKssLEk9qwO9gn7If9EHe52uwVy8c46AfT7ST+ntJAL987BwVM/9PLa0j17R
uZkXjMzKa0dH1nxMNNjUf1nup6zf5jtOHnFZkwVDKsPb++gg7ORiWsFj46n94J2wS9xazngYXts1
/eo+Td/92/IBlB30Vn8eQbiZA6ILCCK4t7vtnx8Z1IPQ74i6hkXeG90++AZbi310BsbjYWaaGrTQ
RMvidQsX3gMIij6YUBbPhS49JFbh0PUbGwyYw3r8VX0qPpmbBnx6bGdtsi0obsi+YDtagaDwuvlL
PuGjdeW6hrZ7buZ1Oh34xLWgGrS16ICT/wdGZqU7PI6R9bCVIXoc+opF3U2AguI4oL+7EZ+vW7h0
94La6N8WlGFoeS+0isPvNPXLRLNbPrpbkesLu+HCPYhM0SxyNsPNPEvxbpR2UzvObrzz9/647uTn
ulgZ1cJtMc+G4kPRMQSFNVREPBslPMVneYKVEOmZ9kli7UdIjbPnIm3vx+mTr1mr6/N2/vadX0vg
kZgZpQCzUTyWN7HRYH5h703mgyAsfR78nU5vfbTzpmBeqtsimvqllMMFPzljR/B2wYpBD0WtLYgx
a2smum4vOmNbTdNu9N117Gm/Og3a0KCubB3oyhfrvv7Wm9Ak9kxEOv36+tDPF3OWmpjFPdF9gthd
uRqclFRenenDnsaooJiju0buX6DbpHlqPEh5Xbd2/rIBdhLVdODTwT2A+1HZO1WaNZoczOQQIxQF
5ZAFjHSya3mx83i8SZGvGmP2BiGDnZc89HUHdqQlkuSzQ4LKCWi+ZsjkDJdTySPjnqEcmlj+ngoP
Z9CqUDmxRbIG3QVdKAhfNAWhQAjrgMrPsJXzSAoxSEg3+vvYnuwV50wG4M/xAuCosj/dwoi0kVFy
39VnIZitHBc+QDq9S/TxINHnpqMSNKQ/6fA82eyTnvcA0RzSdqHEcHZqZpNznI/lnCtkij8DJN2s
ASQYD40AXZVdbAffiKhFjsigQPC53c3i5pPsFvbQPGknjmHO+gNsBQA15LqRIj91DCWtXPALyvrQ
mwLAcK3vb30eT6shTc2AMX1PB8eASvRYLhyVC5sXlpF2AJ4M8RUYK08to+IlEo+LBpbRvU/drV2g
4c1AWJ7Y6TcUdlYJ09d9EmHjbfrYMwL0si+4xQujx5zi+vCxbwywh5x+A2/qYUxdUR+ySdN7gEAs
NB02fhWintz8QHMImq3ayjj2wJ4u3F/vWENl5pEbwPGF20Jo5yq27T7Vu4x39aG2NTSX+I7GN6Wb
+Qcb5O93wPuNt66fTrdjPeZgoKuhFNGCXQ7jQNLC9YdQQlln1BiJpnok4CjorZCgz2oNjZYknOZO
m6x2hsCtcrG57njOLngXQOvZxc1Mm3Na/HTaYtDDQbY6rtHjCXQbeidpNGiOv3AiztCaJswgcTc3
4OAgQoTr1IwlKhCEgcbqwJiPZ1JrQMnA7l6zjBm3aMWgkTVN90nB61Ay4q2YV4s/rNG+fwHYL2ax
G1RQ1atsokWc5rHeHJy+6nZTjR7VQXp8YTrPjz4SovMhQG/vnKhUx+kDsuDFpDk0jWOtdG/Kv8q4
8ENnHOVjxrMOTSAd3QLzKfelsPjD9dW8dAhwDgE2htuZiwKn01xbUrRd7jQHydDZ5RSCRKzsAVFG
Mc6oJFs7EN1BK6o2LhyB+YeVEwB3DqA/AMDAWap5bk+LhzTOpLPPWlRwOmCpN2aDfrsY+z7UmE62
gDF+vz7YM5vguQGXCdTXcGGClFWZ6xxVLaj7JASn7pum3VEZh4auRwZ/kWByum7r7MJSbCnHZABY
XOuq2Dz4NEejn3ULyPht6S4V+S8Paa40GrizyLvGzYd4opwSz+gyyzxYduD8BCUlaNeMu+7zPxnM
byvzV3yw4vh92+pgyTv0YtiWpRvS/iZNpoWc/dlexJRBQtsBPgS0YL5an0JslAFlmpkHdOs703Yk
N0ONk78yymM7LGy/s8caMqY6uhCQ4sMzFbff6Yi0duQ6dweM6DV3QpuvhpeE7K7P2tnRnm2gMwkF
WSAYAYk8tWFk0m9aTNwhtYDrj5vsOWsntL+7wWRBn8FAi2gzAhtcL2pYzRf3yeE6tazCS5Ac6ozJ
FzriI7QMdyXd4p0UatP3OqcPJZpem6lBXzIakqc3v9PRQEsWiMUv7EtEHDNxrANC2LMXDW53D12z
lXEA287a1ZJV6n8e0V7e5fdtskj+PB/cs/HOXnoWSZ3FUk9nup57OVIqjAMHe6V0nQ2aXVZNakay
ZS/W8Bpz8zUtH21ZRRId4wBe78aSLzxqLm0pPOBmVWq08cwkeSeHpMiNMmOpaRzsSYua5o3koEVo
fujNEhnMpX0FnAZeUHPHEIKVU0MTxBJZXdfGgTyyft3Vb4Lelj94/CCsAyA+1zfxpVEBKmsgnsEt
jNLkqTGqG2OTZQY5FL334E76rRwgjFHnr3XmLpyXCy5z5vD+tyllFQdG0ZM8mAS1GvMhccx11w63
wyAXXr2XtuYctACkPLeMqSk8kdedxQwg/H0QQ4QJ81/jvqNBa3UvIGrbCocuQV/OUzKITfHK0zF9
2J2Iwk8nscqLjmaGaA86zb1XPhpA1df5dEPMdAyTPK93cIc/uZ65KxcMcCtZdKs+7T/ZFZhOYx1X
VUxzsE5RcTfyKb2rsuZ7aXC6oXbTf76+4OfJv1m9FEV1uPt3WKKy4nYmTSNueYtbsieh5RVfhN9W
K/Rsgd23hku28BS97U0f7Kh6q6+4W/WrUUzgEe2LNOxSCRpRkHqhm9tfIgU6XzvoDyI6QyOPgVeD
2r9U43qQVc7xWuo9f2W27BMD3XPU28O0Io5268WsWggH3wGwp84F+SzU8oA2BVAQYdLp4vmp2Uo6
411lPLpvidelP2TW8sdRdho0Hmkv34Ycuk3hNOX5l7KjxAEr8dzd3qF+8zgIj+49DZISoIZCYR9c
xzF7zjjT3iqhQ7dRM1zggrXRp2+EQtEwkNgkfpDEpnnP0hYKS3pqTjeStfa9VZka+KwSjm4x3+To
gwABdPzkgaMZPzyAnSFEg2yzL7QK6UzDoNkXZM9HBnpizX2zmCnvMwPkrkFbdfLb2Dio7PY5y59A
BCeA1+UO+EwsI/8G6gPo4RUiTw6DRDnjD70KSrIAVOACNubUNmgBT+cUauQNkCOOOMB1R2BXGNFl
T2ama7m5vptVn6Iamv/+w8tFarpsiIChzgOBjdaHHj/48bAwnPlzP24R1YqyRQrkecq+gBVbB4ZW
pCCKKRe81vwTH00gQYDcHe449CeZeC4r6R7L04y2MFh/4DnbJ2m+66nPAr9mTphnyK5dnzZ1QCi1
Auk4t8u50EdEhvV02lgBCFvF+/5AU2R2Rr1qwsYD3v+6lbOLDOlVJFgQX0GuAnIXyrT1jjP0hkYB
0kj7Vd3INOhb96EVcl26BKzUE8qRXhGONPvDXYE4C4bBzQTiQIg8q6G/J50B4o85gks0cZWgnXIF
DXpvYXjzJJ0uGawAXoH0BqYT1+fpJCKeA4iNFEhyaH1kdgfPgIQVEDzXJ/F8qU6tqEtF4xYUuiXC
VMaLVe7Hn1F7kOvrRt4xC2djmUNEjAchlJpD7sCNr6ceQ5wITm/O3IMop6BtQcwdh9lUrSC4u618
Cd81gXJBHwNCwKaUgVG/0paOwvm2wdsH1WOU31C2RrnodF4hTteVgxWnxwGisoXv3GRlFU0ZIFLQ
Bohtay3a+8b0F47E2dWD5hcQY0GTDt0AJiyfWrVG3xpROqJHB4U3f02HG3sKE8iifb4+1efriasN
yY8ZFT4neJX1tPK6MdDUSY/caLW1PjkojdvmUurvLL+CCAvhD3g88VR9xxyeDidxuAuSXhM3KfGH
wMpMAygfOa57wwp06eoh7i0L6Z3mazMiYqFltQSsUweKL3gvfODFpyMDpmqiFFBr6IrCaA89oNdh
OeYymNq8XHhULllRfAw6+oFvLvX2AEKPg50D4O+iI2dhb1wyAn7b9zkFpk2lMB1kzvmAHO6BJA6u
zUwvqmdtMvSFUzh/68dDOM8YLkt0YoKjG43pyhZ08ejxSvp+CN1iLSStozzV6sgcPLoGcb5YcGBn
w8ITywRSAxBqOCpUdU73CHptmV0QQxwSp4dr/iXs5+t7fd7LJwN6NwC0MjYC/LF6kvE2d0q9t8WB
Qy3bp3jHoESUvvxnRpSbc4DcgdkbMELB7MrEZzk9Crf+0x2gjERZmiKz60SneAEY5ZsEjJJOf9Pf
/5+NaKrXwxsDi/F7rsjpYuQidaohJeJQinDYoSnawkFlqFIHMaTcl4pZSyszb40P76YyHjwOkJU4
5OTJyMDMJG+RwFiYNNWlqkOaP+KDEaMiY8Hm5a++YzzTTlgBSC7lUrx8eRv/njnFBXjQe2rRkiQO
Y/+NAHAIhbX/bIfN4/wwDkLRv6oNljh4yOVr+dG1nwzv139mQzmLnEODlnHYSEbggb2vJH+xu4WM
99Kiz1vwwzho6Uzu1GOLsRytZgagWfwzXyxHLyyHCjiVE5hzKyhpHHqPhhbo74RFFzbWmaM8PSsq
fI83GEQlTHFwDehLuhJtCQdpVitSfbu+Khd3MNoDZrWFd16J0xnT2zgF+BHHHqHFykOtxpZv7khW
rv8Q2wslkYur88GWclo8ivbLopxDmdoPO/eT0T87eRpdH9CSEeWs1JpOuTRnP9ZXINTa6h44+/5J
+IfegN/TphyYVoKStXm3YqZhZYuw0cwApqGY9+dbGgBKlDeQiESxnCjjcTSz9sGaBefvQMal6gLE
y0ExLFi54JuRTAKaCAGthXBJeZGKroHEU92IA/i3dAANQfuXB6YRSIKqaugthZsXFgnmEMMAE4ek
xFkJTpAY9XiJ7S2+TEhdZSQL0Ad7fSecgSreg9oPVtT9NtjgZslgReSrOXLZV8fsno2BXgVNH4jv
0116by4FnheHBj26+XWKiobajZy11NTMtMN6+WCljOVPp+sj0MMupKcvmvmQf1Cua9dDhhyVCDw8
oM4BrBfX9ln34/oEXnBCJzkO5cI2LSNrbTAhHhhYF3Xrvjaem5ZupnyJOe/ySn0YjXKcCIh6+7aB
u5MgNjBRzgsmb7irpfla8iQipYcqXrdBQfrBditQd7Kb3iVgnUz+3O2ejFi5o9wyQ1pVzh6KtZHw
zIi06F7XzY1XFQumzgJSNeWi3FWGl5UGWlTEoUlDu46KOGifmgd3mz3HPCR5hDpYmYflOl4Sn79w
fX0cpK+c9czQeCZnwwbjUQu29X68v75xzmOz0+wYNPRO7uGhK5AymbNjIDvwXzuIUX/LRJBBIseM
/GQNstvrBhd2qqoCmRigVfEBhTiQwY6y8c6kGeClxbrV/pHn+r1TVegltTN4TwpL1BQri96IrF8b
2cv14Swcbn9ewQ/PGGjrJXXzvkLFsLW7W5I2O50tuMcLN//JNlC8Y6w1plUSrJGey43R18HkJCuz
k4GW7WtjiTvt4gXzYd7mFfwwJKOqqWbP89YbeP1nECwoN9VURr717ILf1USncGcvxTRL20JxK/30
v0aBY4dbOaTy2Rs+T81Cs8XsFZQgEDOJmhkau+cOa2VsPhr3iq7F87wtynUGQnGkogMHIGfXr9bI
0+276fP1DXLZImSKEEfjH3W/l6jTiZxPuD8rH9Rf7FNVjCHY/YA28h4y3w9FuwQ2OgOO/+WvfttU
boM2ob50UsTSBRioJXkdajfySB9OkoK4EsQL5s4AuXdzQxabWM/WEd2eQCY6kOwFwRYkt043T1q6
Dm9Mzd631RcI5EUtunJLu4yArV/94cQqlpRB+lDSs2SeOPtaP8ZC35EGA4ROhtXS5xYE5ygvrK9b
PKNUA4/cyeCUw05GRzogtnb21iYyb5oXcwpRMxvAotJAVx2o/G2yykNUZF7sm9F58NA2dEujpXrG
WYXv/TMA4EELDbgjfUu5FYRWTLyf8Bn0pfkKZcSo3jUP9SP4jx+qFf/a7brH8gjjKKFFi+Xviwv8
wbhyX4yDnGLHhHHnTiJlDv4Q8NaykDRhfwsy/eOw4c9lEQw/l+hDznf1PPsz9hbAGjw5VVhmRnLi
NRBM3w911PcQ6oxGcOdrK9quwBxmR+ads7DFzvyuYlG593U+jiQrYVGM/r1ZPBkTXQ1JH9XxywRq
3uu76+wmOTWmlht1v0hF2sz7GV1gXr3yXBENvr75z6woy8e1qYjrDEMqm3UCbnhoUwal8f26kTOf
pwxFcQISyGQCcUpsUIhwgbIfoZa/JfWwqnOQ9UAj1kPD4nWTF7clEOfYGCB9Qe301O94YqpRF4vt
PYdoRM6H0M4ijd+kS01el1fptx3FBVDOzX6aPHtPE7Q9kX2lb0yxEDAsjWX+hg8XsCyhdtuUPnxo
+cTzDrKmWgD69wA6C9cn7fxh+75Qv0czf8kHS1Osk7JBvWyf1YF+739vHws9oJ/MHf/WfZevIM/w
cshv/KOd/tuqctdLexj0GnXwfdGs0loGGdS1TO35+tiWFkqJD4gwElbZuIgsDVzzlK4Z+JGZubpu
5f9wSr/HorgITQcMxzex75pi1VsHrQr9r94PRD7OZ/Bnd3TtVAsn+PruAO/i6ZqVDRDcCAXsvSg3
xL/l7lODhoNsCUeyZEZxFNNYWSlPsEh2ArUJaAvL8bUYItOvF6bw7Ll5sgfPal062rAYGbFQFY0o
pAEggoXG8A04S3QtTMvw+oItDUvxE62ugVDdw+y11vfYsW4q8Q3RfyjBwHzd0HmgDBQTJE6RegJV
NNjzFE+RW4VbNM1g7wf077E+zB8GcJQF9IffR07wyDdLnXTzD568bWeDc/8++kFQ6FbbvawRMPIa
teG9TyAapiFx+w8OLizMdULcwKBcVDa7D6w40TRY0FMBaRvCm/VYgpTPzeylq/fC8f1oSn3jaLnT
WymajPa5w8JCrJhZh4T+ur5GS0aUPe55XKcCGJa9bpZB1tSRA/Xs3F3a4UtmlOvQZMA1kR5jcV3I
BqHwoNOvJchRrw/m8oYD0AUl3bnRUE1nOf6UF63Q7b3xmO/jFzGAKQLRvBXZ4DGtgloEZgvZtgWz
lwf326riZ8tp1EsywGo5Q5OeWvvVWaLhu/Tuxmb4bUPZd3MD1OSWk70HUu2TDdbYVfHo7tOofuRr
L2qi/hf7CoHDEHIs3/Q28L+U38rt9dldGKaKcrViwCsMMdr70egQn/oRQlNePl83cvkE/3uctrIf
S0PEWRFjnFJ7GdOvU/vlz34fal5AIkJ2GdgK4GBU9YJM6DEYw0V3bNjEIzQL/tQGfanP8KzfZHYO
M+4QXHAz4a4KRfEAGDQ4iMXBa1/oQ+QNsfbmeXX/mo1T98UyC8EiKNfXnxnPkQ7tUguC8Hmc91HW
JcMLlQag5SM35ZvhVPYQAoKR8KBCN+tnUlHBwgHJahAyg2CrCHKtaTV024t24Q2rvv3nUQDZDHp2
lNp98MicXrN+R6o2sXh7TE0+PfWF6ANWixyZTDcNCyPfzTSeC2dp/s2PHvzdJohDcF+Aq/xMHpDw
Li+FTyDnMTr9T0MyGQIBS4NCgnTSrsj0JdP754HYu+v74sJY3blsAT0Ae8abKFcV840W1X4dimA9
u5cppMrSnAHc3KGmAAqzFDJc7s8/N4mZxS4EOyMiOmWrjxyYSjnZ8hhDqCxI4/6nhkNlEf2pJdNd
3PH+Dy9+zO28lP82qDhhZoOIVxBXHlE/SVeSa09+7kjoQ6Edq2niPwxHYA2DAscpNBbACGMrzwzD
qxxIZg7y6MepGWZjzR6cWL6U3I1/NHW/xFuivmpmc+A4AkJ71nTAn043Ky4Y0+FJIY+2C2YgMnZt
lIAILszLLI60UngLb9CzZy/a6AClA1IVqDaUh9Qznth2U6WaR45Qn6MkebDB4ZlV1jbT8XaLTejo
eremzEH9XX2y2FJC/uycAEWHwte7OgdUNFWWRL/2bI2h0+5IRvY2WE2yG/WkDcHx/+JXRARgC4aI
V7XEwnTWSYhRn9idl+FDuCRjR/JxIBg1Mz5DkGmd2uRWaiZ6UqtgKtugARy3buIdk1AQywaCZpxi
wUeodwT02kH7AGyGh8Z7cGkpS11zT9fo5DpHO9O9qCR2EchmXCqNXbSCTYOUJXRO0FZxOlIDq1vP
bWpH6IuJTZETjkceejiuO4Ezcr+ZWBdVP3SDgncbZP+zY/owoa5Xkq7sNHo/DE73DLE/j4WxjHUI
M8RFGYi8cL4WDNr2AadlOgSct54RVm5RPSVgybzXazps2NjukqbM1lOii5uJaeyvq+D/s7L/99zO
8W/WwOhr+/W/fhYtbcdZLOj//fe6/ll8T//riCvqnIcd/+ffmt8Gsf4FHYWZDgrAOvfdl/+lsoNQ
wPrXXElAGKRbQN7NqNu/Nb81919gyALRIVqWZkFuY4Z5/q2zo5nuv8DeCRAYUMEE/0au7w+Edt5b
mn/fqzPaF+EQYLHv+xlwDeX92LIBwnQAHN5J2sVrCEg3t61kAMn2OJ5ZLfu7bmjlyjBaLwDZ1nTT
FWWxMvWMR7L2RMDsaogQ7YDyxkr1teZYNOgmnt8IRxfBAAG3J5o7WsSK6aUeumcx0q+Qleue4qyz
NrqNsE/T0K7wYTHmSU/K4iPpu1K6w7DgB3BfzwISmD3cb6enR4rEL3EWhjteTd4ODIj6W4WUDUiy
tM37h+qIN5KGpkfLoSNC3XKps00hWsYn4Asgz44iOrJEIH5Q7jmHOj4jlaHfTWm/fvXEWBzRPc/K
bZ9pq8KDlJgxxHoaJZaZvBoxg+Zj78XtZ30yynsmixJoL2e0ZNCW/rTNM8CoA1COFq9dabPvIOnJ
D4xk3Y0kjWsEhW6z3UAk8BvpxHZoPrA+1bWAajAv/cYMIBY3NIFoODiITe7bAVCtzIUTXkqOKImz
93HDC6PNDmzHM/2a8nypRdqNhqiHu9z2yQNPWqgYgsBA64LSasQvg6agXOk5l2u4PsCOBhlbN4ON
dn5TQMQauCRg0CB3+MVF8uNvFYn/E72nRILz1+E84TiC2RFSB+C2P90YLKPM59Iw7xjYW74WPIXq
odtk8cYWo/UFjUf2uMpqkhxYUg03vAdxXWiZKMAi/h1AyIfAGM5XZvECdOX0Vpm/C9If6CfAe2Gm
7FCDqIY2vpPVjbyrKXtr5+JX7y3jY+cE2Mlphz9BZxzGjzcKOP2Vu6uP7QSd7mK60xF+hHUt8Riy
IJOp2+ljJkR7A8r56aeRmtoqnaBbj3SxBhHiqs2fcl5CD8opW+5gLnoWTPoY9xF48MDEnBNtQ9qp
xwsVmtgBuqjY3gEbaESMsQVJc+Hd5waI1EIQLH4d7RIUGEM6AjbZGNR6tAYvf3Pz+o3aqN2sIKeT
tejTTCOrLepIcpSrA8DrmRk1LhTBp8wRP7DxMoipmnzpAXVh/8JtwPWiBQ7PftSQTndIPUGVlKWD
fof7t301s9HyAnuEcgw+lmihVtJmHaOAZjWsciDb1LmPDoTCQLzh5tSP5FMRkprxHwsebd6Yp0sH
1nvsDvT8IzxFX9jpZzVN02ay8se7ogI5sxZP5l02OnkUm6Tb5RJasJom5W4qe/kyTaVYj8x2tyPP
8teFL5kdl/Ilc5MIKLiASAbMas4HfHiZGBOUkYpK0++0oUQVM+Z2AhYAgkVijdVFPl56a5aUDOIe
pT6+IZqrzaBsMIHZYJfVKnNwloIO6sbR9S87feqj8IatjecfGKUA9AReWvG4LYEOI2/j/t7Niq+V
iWnyIBMZgsUcr83BXIgM1RM7s8sgd4l0kj/3AqkvbW2wB7TtO/p9MxDxxRp4us5ZXWyvj+nsJkPA
jicCCB4QUOAVqILMNM20s04kxv2og7yyb7i2akQO8q8Yb9yxR1VXz8lb5cZZ0IDT6o3lslgKaeYV
/bji+Ib5MQKolAeRIPRfnK745ONCbopuvO8Gf9i4TVGtpaU3K9fELkxdb9/77p3XOGzrolsObRl9
fOd62T7H7wZl7ANIoJN+CmMrXiJVUgKPedHx1Ec+woWamQuqKPXbWGN3Jo/5vQ/tPugdW3A6+Vx0
HgGWm5jQQycT5apKW/uBNnUeJkZnrzIO0poez+OFLTg/l05nCl+D/TDrJ4LsU21qtZJiGHKd8Hsj
N/gGMu48QOOfEXnRHikT59HOLdTfIBSztESqe3ifhg+GlfgLqaOOmEzn92iCqANSNfpq0KGYjThB
PMcCBL+0QM/T6Ap91VW0Dikp1h7zk6X9enYIQdeJfQqiKzxOQWijeIchM6yhGLT03q1qtCDhVRxV
Q9FuIQFd3hesKKMkBYK90KApXHRfSrv90qB6N9RO+yybyT0ydG7eOdMwrWXKl7IB58dpZhOdNzOK
ALgA36P3D86r05BDggAYvSdJl0ZD7Nb3kkxbe3CSW4NJOPla7/aMtf4twHqo4CfVEi3AvCNP9gg+
Ad1oSEq4eMXj5X16mjxasJSUEjT4Vozyua0/WMlYrhBfx7umNYyg7OJ07wm3Ol73JZeWBgAUZF9m
eiwEHaeG0Z0P0dsphmFhN2vSYXukeUZDqOVAX5EnfGEvmOpNYc4jBXs27ntQ4gLzcmpw5CxvrZqx
e9vnAEHETO6EE9tBInJnR1sxBlVTm6u840kw9wKG9eTRjYT0ZtBpQrsZdPkmGIMeYS2Kld3LIrSQ
AY10VlqRrOLxrUlzJ7KH9sWpK2OdOCRZILy6OGd4LiKHZCIzfPZiomgFrmlH782uo9DKJlNEOXtl
BshYjdyywutLNM/I2d5wQMyNhNV8nykz5g163GkTZ/cidZ/Q6dFvqtxL0X6WfiuZ/6n0yRIUUOkz
hwMFryUUEZH3xoMYDa1KBGhndOKpDhpwZtdII8Tmqz7naSR6KACoBksDdVtw7JYPvrf37XJPJW0/
lW23qZHiW5lBo2Hmr8/C+aSjVxMxATQq0RUKiOXpvikSt0+1Ej7EaAYvtEr3xTT7+6lNjWiKyyVJ
HCXV8tcMQBF17gNFuAJZhVNzoJHP2m5s6X2hTTYPa3DwgMvJTkw9qIep/mEVxhFJ4vWkzYBMbqJR
lSLD14R6k06bnmoorJj2tk9G+xn1U/4V020vEfW8f8Xp1ph56NH0OLMHgudYed3g4Z0LKicGsHdO
Dv1gTM9tL9Nd6vNOhAVS4Hlg8ZKToEPxjiGuotmqdHHWIsNh5FHafbc3fM6/e6hzIDVmQPMna5zO
isymIHcFsH+fEkcb7yFubr5eX9F39mvl64H897CYyGugvKIsqevFJd76RXLPi3EKYgENe47qwbbw
JzOknUEiPOXNMO+oGSVZtolHSW7HZhxfndjwt6M0LRCoZNtaDCjWdQxqr0aLpgVUUZzUdQPTy+SN
qUnAMrU2bBpjCin8qT/EcWTVjh+UvW2FCH1/Ihes3dj1g+cU2SNIgqvIsrIhElx7HLLW3KdFPYQk
G6qtFLm3FoXDw7H1zZ3JWbvxOkQgC3NzdubRRADVHtAhoa8XCjen208bMz1xh0k7jlXSBWbeVFFh
T3QBOfN+ragrgIAGVSc0lOOFrES+ftIYpTHkyX3jijGy7MrdmUUJLTfcRVGNNqOgykS7ajRjegTv
EwGZJ+0O6Dd9SuNiukPrYHnDfQ4UtFV9Nd38uct8N8I9++SMw5dY5ulqSvKV3gi5EWYbb2ITyR2r
x5JAqE4sPLTOXt+A+IENDLGyh25g6FeeTpqnd2ONHaUdSQP1wKk2+dGHkPL360tz4bkAP4SaILo9
LdS8VOcYaxWyTLqTHynFwYp7F4/aZEB0TIqD1bToKUjdNYjCqsjL9Tu7tvOF+0dhyZ2dE75ghuW+
QyXwwj0dqN4C7DiMdn6ECMQTrTaolWvxGLjfmAXdv9ZdNW52a0wrH03D9Th8IsLfyKG7q9JfiUnD
gfkLmQoFY/n3F6H+B9KwWfxFJQ2cBI81FHDy45S0ZEtQ/g2MkZrriVlAi2RFfovuWP2pFyKH02mK
TdE6U6jHUOLTvXZckSHrI1lO7IeG6tLNmGsQHkpsMGMCl4QHV+b98V6ZLxMEL+hmAc5Y9ZyAFlgC
Erb5sQd0cjXKRobUB6zr+l45C5KwUEjlIu8FM6BTmJ99H16WXAcLy2iT/OilfbPJOpmE3CBNFI+d
t2Dq/H6EBt78vEb7AcF/Knsi7amjl9Jnx4nmSWSOgEknMbjbqWuyMCP60opfGNpve8BOKxekaTFW
9w7Njox7O+r18AGkvW0yf5taxqoi6V3hVTecVCHAKQHVtqIvNpKMgdeLm2RYX5/osxjLRCJ9vkWQ
Tofemdp+neQtFIjHmh+rLE6DykZWyWKQeiz7dGs6Gd6I1GsDPPPtEILqi/rIl8yjgI1y4pytQzR8
us523Rdc2AM7UsuaNo5b14/xKNw7l8ibFIx5oOkzyZ20tA5oDKMDunOU+7zQkk9F3wCLptFivBmz
2tgmeuMHRQzGdq2Ctq/fMvqpNeKn69N1Hm6A8AhcESASQW8cagan31tWTkwIkmjHZkLLKlYQMOye
2VEBOrYw4cW0blztUHrlUlvxBeeJ1AVUTWa2HuQOyOzDP5wIlxcS+wMEEUjgjWsJzrPes6bnvjd/
6F4yfW4NvwpIrZOQ+TSG6oGdLzynzzcuvmDeKbPauo829tMvMMWAVod+So9+0zwUVW0e0e8IZp+i
KBZm+SyxDDIYXKyI6jDauXtCOZMjY1JUXQlTQ7llLmgaNC8jd51WNrdu3uwrMGTs076LKhA5gpEw
SmqA65Cw33cjmPz+eM0NfaboxaMCsdc7aujDzJvSdaaOjPRIIIWKxvSs2XtOZt+b3vRK62ZbQ4D9
Uc85W+ghmVf09I2BR8xfQHQ88QBJP51v8BcI4ZoNOxqxbW80Bx0Ovtn70fXRnbs/rOacXkBWDLid
94jmw+gA84ynjBTpkdVDv/NZIkPk+arV5FiPjTEuaB9c2EPw7BaK6ch3IsE0//0Ha5ZwMomWGHbU
hP/EizpbjxPyl0gkyN31cZ0HfwiTPdSwgSAET41aA6hNIYcGjFTHXho/yhb9y0Zs1i9g6P3Ox1b/
AWTRkkbGpcHBKOg1oVeOepXyjCoFzU3JwHJiMKJ9ckjzkoAEd8sd/ef1sV1YM2TU/4ez82qNnOm2
8C8SKIdbdW63rbYnz42YKJVyTr/+PPJ3M602Fu8Bgxk8UKq0a4e116KgOUvXQ8K2OBlhPnRTzdvs
lULt9kXSmEdT0Amh9sXDCFxp5QK8ES3NyWnOBi7KjApYXEelSHxyTariTWFmPRqqUu3tUExPVJdI
eBiCvsgIEfjYmi5UyexzSa3oq9MW20qU1qkKffVYBcZELaOygl9t0wyHthj+auEQv4DcqDfpFIsV
ZMwb+4+pmg8ZLoTDrtyeNDWEgdakm82rKkvfFl0RPUu5fmksnM2skmp6HqCPfH9f3lwooAYUqUlX
kj5dbMzoiyJr2lL1jDg7gBU5N/XHuP2rSeofHKpjE0LJPPqunqaoDTuNGwXQKeZn3T/UWerGRvfJ
niQHG2NudF85Rn27YlPuV4WokYzIjOCx6CFfrErqQ7wOEVZwVXP52rbOS93L2lOp2hddrtKXPivD
Fffq3orNcSrXYQ4uyKkuzk5R1OjCln5wJZEWubmT2TCdK+3h/ZVfAIVmP/pmmGXaIcPj73PTCq5m
uVerZhs7ybkznGhDtfCrmUxfJ7s5pIF0qfThJ3Ida+WS1Q9YrKwxikATnRNcOR17qQegYwhHdgkK
922h7jsnfpQS52vqn32aKlNnWhOpuDcKuCWcdlgbsF1Qgd0e+N4vY73TcqxPqcFZBQVkOrZ/lQAx
7rT+8v5yvyYbb98mVpwUD5k8ajZ3BbSk0SIhVDm4amX0Iis4YUkBt/iYpSo9Flq+18eo+kvkEjzM
yehvilzaD41uZke9xhTHiADC9ac7l3oM5L9RU5hIFyWSGbmFXf4pap8cezuVn8kv9DU8gsFBsmIY
BXV9SB8kJwzjrQ9H4xaWwWgnAhXCuCEZHyM7dPaqMcZPqp0Ue79LzZ+aVCabphj9r3CK+RebTVox
NW/tPTcKqQYKeRCIL90VXytbJy6EuLbAj85mOv0BOFaefVXaa53ang2rIwE/CTJbVpDvKBwrnwqt
WMkQ3/umVDMJqwmxUZxBTvT2ADSyTsK3UsKrwTGEQTz+60ylOHRVH1+Icsqt0rS/06SR/75/GN4Y
FwcC7I01K0ry9N2Oq8JTGWR1F1wDlFrdCEf/OW/RZ/BH9SrjxJ0GuLiPWdRYK9zKb2RbKePpMifQ
xKWghno7ci61bVlSU7jKKqU7UIR/Gz+NtqmmJsWmDGjGKZLePzuF9FkeGud5VEf1APgZQEIThjuj
FuBwCt2LbOv5/TV5w4Mlr4h9JRUKwyxcULefJiQYkMkROV7kqD8KciGb4otKGR7UOurO8RB/MJv4
0ppEm72anlsr/lPDpvo4xsFam+4bFnjOuJDqRDAMTPa8f//4XDl945WJpCy6hPHww8mn2JWtKV45
BffOD3VDnhacH3LfyrIWlCeCpC9SUl6at16XhMOljpzq0HeVKVaelDceMaQjiVZJ4WLolqBXNZs0
Yaq976Wk23ax00X7oAwyt7TMbltqebdJCnWNkvCN3BEXnNWbRd6Qd1juaFaqwqxowqI5Hm4+V690
Y1PnEOfluvgG8tZy084MD0k7Yn6jTPW3dLA+a5MdHh29LKEnrSxnUzeFdEbSGR2mwpb/1q3+eeXk
zXZ+YZqByJGb4SZCgycvHtypl8puklPbC3ozPeZqaYILnqJNU6ntFwzIj0zRisvQjPKZr7JPdomC
c9SGv1a+Yx7n9jtmAQqdYgi+I6WA+b3659g5MR08TekX13bKii8mxCsnAsgIV6zqtyO13a1JsHZU
Tf+TpI/9rsOP33bjsCmkIdumxbhTh8i49BJMr82UiP1QoJCWjYP0kCThGp/W/DU3X0v2AW8RfCgU
yjb8oLdfqxhkzXOMyVUuh3YjDxWZ/yb65EyTsxkm5z8fYYaD2R47jTOGY71YnJhQAfypFhBCtxFw
wSndD5Jdbu0qS/ZmmNVbHt1kxV7eGYJ5UGDMGAGw/9bSQ6g4whb0jMG1JxOzITedIAaSjivP0GtZ
frGU862cEwXQ3iPHcruUxK0Q4MmF48V1dCBNQlo7c6EncNv25AgYAgJtmwaHvv2TdA+5dBpi2eu6
T2qeU2cpHqQh3gZQ8QyiP+RltDeKT2i5urro+K2vfOwdQAnXhTuN14vxMsECLRI6VYasWJnmktdQ
ONhZaQcfeBUd5jjoI3i1+JiIVtqOlfNijbVx7lIokLPEp3YlD3JGql+2jgIA+Wnl9tzZOGSB2C52
i3gZQu/FdxGRx/0wjsG1pZq+DypfHAOCpBOYfqiTzfioF1SDCRmCJ1uOogMiKv1W78P20IBXCtzG
tluYdFm0ZhR/AqqRz8CupsP7n3l3a3Tet5n/gUTtnLCZT9w/d1wPiqpRQkV9GSnN79PsZwBLqTZl
wKj7dPv+WPdP6tx0zTBsFt48CaLFYPEU4y0SxxWSbXpVrnuWGJDzjDrcxqCwzqFZqw+zv6vndvQA
MYVMW7H8U2sFhNTUG/fvf9B9tAdvJQ8dyk2KCjR1CQGwp9bBBVGda6vXzmFo6wmqADkgSQl26KWF
BeOx6pxv6Kurh57OpJ2Vl6q0peuRPSyH9ADzqg+5a1l/tEEE/SpKiWwwvVNVudPawHdHx/4LOhhm
9fe//G7b+HBSiNRg8OKVuzBVj5ETU2Rfv05hv5sGYW0kNX+mQMdzQQHovw8GRJJcFk7IPODttgHH
or2pMvRrGsfjxTSybONnVBsbBCyO8CyoK+PdWTkmR/JFRz6MW8pZuR2vyTiAad8yOQTh3EKFc8vq
5DUr9+YonEK0xTmJ4ONuR0lTsyjtytSvsJkNm64oAeA4WrmSUHjNUt3YUiwAVBQ8ozL6imSWbocB
lxzBkjhY11RRu4ssNe2nPA76bVv3xoutZfLMC0WEEVmTRHtR3G8asI3WrpdAxuxapVUgXdfN7prj
nATuFI7+X6sZra/2WPsf+raCaS3IZLNxZ4d1k4Skb4ji5D5zu6Gyd6qF6L0Vp/EngNVgfMRQ15U7
ENIfx2AwSBWqyGrLYx6jQ+sY6SlCetcNJP69ATJZ/HDC7ljIpHE3jl/RWzsFali4pQlH9ibqEnVL
gcTnAQTrGCO1ZuWK1OyKeFD2vp4AMi8CMQRuZyX0F/FsBSt3+O4m8FLRdQcgkLAc7dOFb0zUMoVt
4chXXWRiVwO4heiu1vmqJAb6tioS/Nq6fLOhANhRCKOLc87DQBB7u6FNasRdkyAvq3Ty2ba+KZ32
vWntiwgT8MCVG0Tn0v6eh+NLn8SuAqC6jJKjBveL72xImO5UrTmqaApJ1p+6/ZvofygKUytWqQsL
tyiTfUNVWfjSNlGfNWoU8AY8FBSSMpJ2qfTJ7sYGOn3lGcLFfa5kOzmRtk2/Uh+/CwbmWc7UKWDC
SRwuGyFanPde7gs0IMeOSF+t6ssQlMlvMXUf37cub45ET8L/CiOUdm/Xsw+0sLNDffK6yBq/UOR+
4GRnp6lpkt37I91Hm0yKhPIsKkUvwl2vEohAxTedcvJyYwD9qP+qk+TZNgEC5l19FF2uufrY/BUV
SoVG7SZRcu15lOOw3xY2CXy5XLF091ib+Yt4FPEj4UEiJLqdfKyqQh5ldEnD2mo2cavqp1ztQtdq
dD9wgcsVu0odzEOaKPYl6lJqNea5TmkP0AYp21oK2ZLOLOwnSyvUbd4n1UrB/c5K0p2o0JWIa803
YpdvPzCXCf6s3FI8aXKik2GXeIBxfV3ZmHmat3cKFB4XmZ2hTkIP4u0oXe80dDuoKAoT9+0Vte9j
ns7EOPX4om4T+va3NneuWu6oRzMRw8afZDBydIIcTBHSFtoUrfXYhf7vPpwRUUKEbGWsxG4n6enK
MXpFoCy+lsohrUY8icCR7YUbE0d6oeih1HqWySvYOZE4WLow9ik8gyWRR52cHUMaHwWCGG6h1/KB
CB5e+AwSaT/QqmsCU9Mh1SoTKwWWThkyuCyqChUOpWrHTVhAaTEpbbrpKLC7CBEGh661JMvVgowp
5TppMzmBDFfP04OjTXsnS+tfsVojwAwUxD+Vhh9ss2ZsDpmTZNRde/puRkvsSSOoJ855vwubqNoO
oyrOFB//pKNoD12hNR/E2Nt71P+e7VFxOIiFIr73g+x4TZHnewr6w87vjCde7UutRc6hlWBIf/84
vHYRLxaY7g/oFF6DTzy02+NQxJWQY60ZPDNXed4cowmeA+RE+8CfQNiX8hb1kM+1EvlPVN8tT+g6
0qayKa7VVNqeVhB1tqklDmU41IcJFZSHpg3pnaiD4akAX/Iw+rH1B0URbUvCX3ZR1a2PDtnXlYN9
F0GjCzM7//yA/CHdcTuRzhxiYwzDHtGaXtmFSLNsOb7docoU+Q+n61fZCKggm7Fr9vFQKWtIhfne
LBcSUD5crEjLzeSst+OnJTWOGnlQT40i67Mi1eCercE+Dz0eKQ7IeFAiUX5qjaD+XktEKS2MWbXi
927Q2mvasK+l9cXX0AEF5ArS6xl4uzB2Y6CpXVs0lke7XHSSzRKcqz0Z1sUcxpfJbuWOr2ugQYs6
jVR7VP9I6fn8pbTJ+ELBof6odb7ppjiHj1ElO88lSPaHUcusJ6lO01nPLN7TipW6diGndIib0b6Z
om5nDgGhjTPSHFrUIVX1VK+Mkyoa8zsA8PBDVhSFs3KG79ySGa0JCh3vnFzaXek31wJSnpXdehos
iTAK1ZEH5iY6gABWNlXZVyuZgfsw2IEsnMfaAWMM7mYphdGDrS9QaLA9BRLIvVVk03cCiOBROAVK
JnElb6NKafec/u6gD1MJi7be/W5DK/8BCq/aYVHVjYpg0spC3D0gJBAUCP54bckp3kUqY6dFeoac
lVdAX0izX26eCrVfozSZn6Gbo0XVZA62qRUTpuhLTJOmZJGsisnxHLV57HJV+tyo/ZmmQeXn+7bp
7YGIFEkggqRYFlKjNDSSLkRYFPr27BFOyHxj+WF9KGo1WgnN76PTWVyH7AvV9tck+by0/8TmyLdo
o60mtid1Y/o7yyLtmRhU/mZWaMQ40RReklF81STIE4cynx3E1PkQyKPhQvBSf5ckKQKZW5jHMR1T
nhYp+mrmUnfsCcI7VyOlCCmG4fx5f4Xu3vLXTlxK26rDwccA3n712CY2Wp2N7SE3AbufrNSuKZAU
A4Hb9ZfYHp1HycjGT1MZryn33KVcGHqGbM8tTHTxLqndutwICfTQq7XbKdrJ/Ys1WPK2h+etaszQ
jUd/Lfv01mQtrvqc5AHbvzRplREILY4l2+N2xtupk8xtV2TBE9uKxCFtcOHFprbUuGY4rGWY7kNL
pksOndZ7UDYyX3G70kMVOWGc17bXiFH5IGcQpGkhhA5TZeePcdcqe1H7zn60K6i/A9uetkai5JtM
qwOEYkrchqDsLr1RUaorR/k7nJi0yQhzglRlalPCyDJk6SZaD9u4kS+TgZyXEYUd2qS8WqE/ovJh
hDA6TXRMHpsmtF47EoIdh6Bx+3BM9l1djZ6EUGZAMge5pkhqOuSGEJTvUkl3C0QKJheUpDhWshDn
cJqKjTHRpqvb/snPyuIUBV3zGKEntsnLXtdcEhxik9rDuDFbWfv4/uFV7jeU5vMZKUTUTz/KUrMR
3TZFJG2M2p+kGegGdTQNIsn0KNIJ8SejUeNNw9I+4NN/KptE2USNKbaQz3QnfMUPolGjXahkHQ2j
LTgBP+3rR8vXxU5W1DWwwr0t4lvBKIB9JLGmLGmclM5spVokVL8g0fnh29lOm2ieDibx8v6q3D9m
FCFg6JnlXXB5lww3wyQKcD+N5inTFWcVkGpvWcdGLT6OprLiMt2/FwwwA0d5MwGrLQ2slQ95qCUG
yo592D0pdWNs0m6Qtv95RjzObBKpdCA4S6CPOag6VQRJ88pRxf/qWgQD0/BnqKMvYPkgD94f7o1J
gWWntI8pB4GzpPYtlbRFt4g65ST11Dmt1qek5vftyj7dQwxJ0jIvKL3QIwQdsvA3x7zqW5P4wJOD
4LvRhgDoR5/Gv1puIlc2iwcxDtF+GpJqB1eG/qyG8Yf3Z/rqZ9y+xNT0ZpgIHjy4pqWELTr1U6+U
k+Y1UxzvtDTpj1Mm7Gtj+M/AKcZvdOTxJBhVnnxWCrPcmGTtB4cW6zYatcdKDb8IY+wf6WBoH8qx
H/ZSI9sHDWb1vVP49TVQ8sANJ707+UlP4q6rH8ZEd5ugoiG6VouN3aUPUUxrTgJgO99Z4Gjcilbh
bRWI8BxlSr7me82GdjFnyE+oQ/BOEy0vg+QqHMvKcVrdE2kLy71lDZckx8XS4kT1Assuv1SScyUj
hcWjUgCsQbG6b+8v/F2ogTdA/x6uFkE0zamLdKYRQuNTpZrm2TQnnVrDQLSa9sqHPLXbLXRvPxqj
yfaglT2zHLUVV+UNS4Rq11x3I44HuLLw7HNFjURvFZqXhMZF7Ro1cfMMwWe9ApL8/jzfuEpE3o4J
Rov6F2DO20dPscSIwnxue3k/ip+Bk30vka1fOcVvXSS2ET9yZg7iEM8W8R/XSzILWZKQKPBgcqbB
JuklEI68fjOnISWkOrpYUpfDB5VZByP1/5QxfTvvT/SNl4ikEP0UkEPhahqL2C2OJM1utdTxoPW/
qPr4pI5p+myStd6MZZ5enIgnMUXk9P1h31hfmhjmfA/+9MzEcjvzqamFTrbR8fI0VvaFEyi7oEBR
9P8xClIW2HoOKxjh21FSJe3CqvUdT6Lx9JoI+aIpQ/L8/iBvxES0h3G/5z74uV6yWEKjDZy6HUzb
KxLtSpUQ7VEaeM5aWBSXwtTLFy3Xx0fd6j5HwSA/G2Fq7P3aqveJnvWn2Aqac2s0Kw/c/UVVSanO
si+opqHNMt+lf45WqYzUjMBlITA3fpe6unmIStoHfSfvok0kN7BymT3d4REm6Cz5ur3yFt2fK15X
h+E1uudZ/8XRrmw5UGKFqEJHovHcZ32+rZtSuFr8XNawZGfZlqTlGrTp3jWnRwDHaq63wEawfJmS
UMj2WCqWZ0351yTugJtBHJH30Qul2x+a1HUrJum+E54s/dxvqzLFuS6w2Py4i5WgrqTJwzdrD2Nl
iEPhTPBDjX71qJjB3rIr5UGPRL6lVyHd2UivbHtwDBsK92saVvfYkxmYgKdOi8pMiLqMimSp6AlQ
Mc9tkRk7VOvJ5doiSr/HVFYe6mwsvCazld+yE6DAC7hknOKtMwxAjWgg1z7rMlw2qj+lu1KXw2uh
aaSSNN71/3wxVZrV+T4cFQzfssE3Emkllyo+paIL82o62WPStuHKFXhN4N0+mCqOJAZ8frTAPy/2
BtBxGylUy7wgT5FTDUPkUiLRDPt0bB7COM22RjONu6yV1b2jtR/qCY2kQvedvysW4o1jyXOJcjMH
c3YHtdvL6EsQ4KmFpHj9qMSnIJryU6EbBECkkCKY46VC/+6HIzy8WRsfktoar0IrTy3tg9/qoLAf
nQLGGGK+irBmRJj4FKhpenbataj63mrgWkBnT2IHKPw9ZSsF31qKFNObVGn6E9QQFeWdgsCM7o6a
dQyH6FOi1NP3HI6plSPxmjy53S3Gnpl8YfWg4LxE1kjtpEW9M5geSgouOZFLU2qFGztQV0nnafpV
pb/LbviVR7YLQO2Ume3ZJiHhZhN+Hu0s6MUM0aPV1G5nP0QmpAII8NQGRI7OGj/lvSPC2YVsAQgt
ZFfkTW73MwxzsIFBqD+Ftv4360TxlCZBsXX0Ljy9f3TuY6I5eqADfnZ36Ltc+CFyENVSWvTwuivQ
+5VIDuz7xMp3NYCL3Ry4r7gD98UrxoJCCuwNXqZD58Dt1Ay5oSDSJNpT1UPWYcupfpASQU+vSMxf
auYYZ7PMQref/X0jnkUd/HBHSkT/mJihhEJ4ZO2rrhSbPDLXnIY7di9yPTSKk4vggMyQocWjJmHd
81FrTC/wnwAFFBXK7GP4K9S/SqmyFRAcdbH50GXZBbXxYQPxjRurPxtjejaD+qGWjqYNt9BHSfoQ
SMXgOvJTpT4K+9nsQNyGCYG4tq0cauPQLQ2gcIf62OSHTrLWDvsbnh8zwYtG61bFZVgynBLcT5nJ
Dwm28HNYzeIAU4V4WtQWz4Fvx9saro6vranUGxigikNdSCsdNvc2iUgCPioKBq+x4uJkwbalOkFk
qp7ZC+VSJNIzOu67ttcfla4E7Sf6T+8f5dfYYHnBOVUAnwH7wS+wcAkCpTGrcAiIho30rBvVrqNQ
EaLFEtf1Lm5fbND+ugQkXRb7acw2bQg00sxPaZl/DmRzU04vg11sZOMc+pdc991IKrxx2DVxuLEb
9ZhoqAMho541L+9/+RsPCWtF3xRmRAUruZS9KuXcysJYUz3C6uEphMX0JeiGCAmdWtnwlvHAW12w
M3RJPtS1bux8oYptPQFEf/9L9DcMNAkergEXlNh3+aQNqsiQb0t1eNsmcAf6Q4RGYZGq11j0Oyd+
UaLntI22thQeS2gouUQgBcadZJQ7ckZXJ9yroXTtis+DdAY5aVSfI+lQGXDD2b+E/GTAX1dc0Rj5
aAblsXSyY2+pn0V2MmWJ/xJ4VlTvIvmprcjOZRRWghAgRBP/8lXjUKrTMz31H5IMRQ2joQ4ySdbn
rHUeZ+YAQpe1Hv5XUt7FiSIOfuV0IcNCs/GtsTLzOVgtOtmr4GbSJcz+5Ltm/EUa+k2L6yOs6xh9
JOFXU2xESUITaEhdwuHvpH0Z0HUKOo9s2tCH+yKga55O6jyTT62tfYcLz3StLHmGz8GbUANrPuXQ
CsnG8f0NfSN4gFyCzghCTEybtlRPhDcG9raqnTw9NKZLKKlQHhAtXtPCT/diUpNDVOf9Y5v70UGW
Kh8wepyOLv3U7VYy5OTB6pL2FAadvdascB+iAWDAk8TSQlxnLhnv+y7WxgJEsDc04hyh3ucKszeO
ip3Y7qRZEsndtPmOIzruceK6X002ib0xRbLrOPnH3E+Hr11VrxiRtwwnRV96a0ExULh4vSD/xDX9
oPp6lNDShi+knGtd/YZ7G0JwmzvPXRqKg2kiwaNVKhg1Ms1nK9TW6AzvX39SH1AHzp3ILI25eP07
yYmMXAPfEWjxUYEmAIwAHVsPUxiuORr3bf9zmoWkHjEN1MZ3HSOGD21f1/ijV9tjd4Zt6zLpZXI2
aFt7DGKY6MqeNhlUnsNvAWDaBhRQyoHtwumBVzjdZlHCq1hoon10OlX54UiBdVSrwHyWx8l61IQv
r7wr92V1UgkcabBLmHkV0rzbS9kqsbDL0hm8Vk7PtFUMnmgofLuhrJIPFIabYKFdc7D051oewwdZ
UDj3HTTlmy4OzhARCle1w/GprtLBU9LIfuoNC/4sq7mgFFTuiKAOQVDDX5CV8bVtpJ+BCTHLiql9
y/OC7QLSJvABNoCR22mk7aQDYmu1p6hKt5Ak+FtgPF43ae3GKfSVwe7vGl4XcTJ1LCBP1tKxAbpn
h0ZZak+D1CqbUtKsbVlXf963Nffnlq4fysXYFKIeHrTbGcXRGBVAURPP18PMK+36ZRSO8TjFxX+O
/eeBKJGS14J5X17k6eh89ztdrRPPCqTs6JTd7ypxzlEvok2vxJcM39+t4vQ/0zgBVzcoBtK8AlSW
03c7vy73YyeS09wTlhN81ibjmzqGH/UiBszi2O0xDnN///6S3u/bPCR9ANqsqnLXS+fTlW2lU5N7
UmCbF2h/1EtjrIGj7j21GQFI/Eq0Qb+opd7OS+61LoXlA18H6McuakabnGse7SwzVd1BVQdXSrp4
5RrfOxozDT4MObSrEQwuAY+WnQU+tN6Fl41Gf+AJll7qQm+fqsj+4VT6hfK4Qg5aGy+5T4pj5T7c
9wawl/8OP3/eP2ZeWJE0RXFdeJNcuV367CePEqisvkMmsEeBSjY+ItBw1IG75+3P3O5IpsEdVGUf
SuRXC+NTie8eN4epvHSoVZFW/24X1dUJBOJfykvorNE1vnUSiLdgc6NoTwPV/Pd/PtiRs6ywR4FC
fQ9Vc+M76s528jVNtreOAhUX4h+eQIzr4mbJMi3SRigX0ODEwSkRIYsTZ59HO83cMWqrqzXpa37A
G2NCXUT3OObcZnKLrVDL0awn00i9ubxvgn7VjfrFkNKt0MZdVPqbChLltvsJucRTVHxIHfsl76QN
j/cZxv2rroWHrF+7E/fWGVzCjDbiaALkW2Z2hykf2yJWMi/K+y+NaeVkRGTzNOkprBplsRoW3y8C
CDysM+4QNRgM2+32FmpVCubcekmnZ1/iJAn2VWlPn8WoArlSBb3piR71T3Gt+qdGd14yLvSnTJR4
QxY8g5UPxsx1zEB7SZtMnKLCmn6kjhF+fN8gvRGqzAB6DC/+EeRJ5sJY5MIACFYVcInjvBxrS/Uv
Ta+Z9UY346+D01z9rN5XOSk+V5HM7FM5oUCeE2+svAH3G0Rgy8uJRwsmjVzk7YJFthL0SQ16Ua4g
J9WkXtq3tVMe8sKgWqjka0xt9/lmxsPpmE0lNeplYQrEYRnltGR5okOxXU3LYmc0dvSYVvq+sQfl
kvfwCrRiiLYrKz77M7dBCBgUCqJg8OYKir64k6o1aZLdWa0XC9nYiaxWD91oSGe/psMjbXrpOQwG
WoaKBoo0Wnq/Cf4KRkIY3uQX9bZPnTW6nDdOK/EhQChAURyCpZhJjLShnFK08dJGNY94sv7ZMMps
S5Uu/wbY1tl1yfDt/XW4N4C8FWBi5sSzoYJWud3wZgz6MhdDRyKckNRWYmszKXCevT/KvQ8DUum1
SQS6U+qP89//MbNRidBGlVSlB1lGDX4wrQ+2UsjPU+iIlXrrWxOa+4fozgUgwB7fDlU0STnatl94
g8Bv8MG0kBOqppV39rUkcXt85tZf4BUYV9ZtyWBFPyjhTCb7T1FNFdock+yEA3XJUsPcqEjE7Irc
+FmM+vDQwSP3x2loadcsIuykiuncoIqwk5K03pjG9GPAM9r3qi9cWug1uAQS6KALM92NUqf/+q87
wbkiLKFhGOwnOcPb5anMxhoBUPhPqMmTp4np28vNrD70Fenb94d6I+jDCZkdSpm9x+QvtqJOYfMF
DlN6tHr8aIjyXkTV+bs+DhAEF7bjJljuoyZLFO/taeZibOqVgzcP8e82aSjY4XqZZO0ckgrL6TZD
a1WZ0TRP5DulfW+LYCec0f7c2Yk49nEujp1R114Xape8Q6dwbQmWV1qDyWm2MPAbc7f0JQpLjMIS
hd1bTy2Uzw+9rZYnUQb7wZ+p3uRol0Xc6lDTJ2Lz+JtoTf8kdbT/NcQbL4XUIfqTlOF+DNWvg5/1
x1wo7e79bbr7RJaGwI90OMeYR3m+UP/cTScI6BkZdXHtnPJ32PcGORe7OslGnHtaBWBWE1n79f0x
7+pvs3IYiVR8VBxOfi0GDTJIz+kpj66ppgcf+sChv8iIYJBJKHnaA73X0KmGR0lTm81QS9kFrvJ0
E5tTYbihUawFBMtn7/Vz0MD8n3dCtHW7Bi1QAiB5trj2kvMzUpuvqWYckIBFM6vMu5UzOc/t5kzO
c/9nsMUVJGYWpOstcdVbYT/4cYM0egZX7vtLfD8lGhfnUi7OLU753cuqdIE6Dp24qo2TfrQTnxiE
Xd5UaOQcFSLKlaO+NPGkORSAi7gx3DSYeRYmXiWfI/yMWfWB8XMy9PhkxE2xCUdp7Zl8c6S5fkOI
ysu1tPC5LhG/tYO4otJhG24Gd5ebDJ02uQSP0eb9Zbwz9K/zwusF1Ts/KfJiXn1MJycmnu4BpdkU
WrTX7Ll6JaAQ7Idh2kx++1LEoI5Ih9OJY+2MYDzK6bQv0vhxnEb6K0iKozu0wbFxoVXZB1pwgU3m
LIJ4xelfelPzt84N5/oMyOM9X3wrNHqWH5mOuIbFqNIAktkvU6Nmu6KDhyKXRb/NR8Pf6cWwFne+
tScUugyoHIlmqQPeXqAstqsKeTlxFamhu0obaQ8i8X03kPXsPzYdzZOkMjzPEyQKT/ztUNJkjkYl
oOEKhZUiJzuYG8np+5V9v7+k8y0Fkscxw0tcljX9MJaaqAuia0FfI8WCGDeMTsL9+6frrUvK00B4
xtGCwGT++z+214TkkBbFXlx9x39KAr/zKnKy51LqhycBj9rp/zPc3KcL0wUKKosHGeAO6iIFd5Q2
D4hIzb+4mOXOkeyfaqIOu/cHu39XWEHy49TJUBzAE7udG3SrahENMmZu6Ax3iMI/pVxC1dVG/SFJ
7Wuk1r/eH/H+EGpQLbCQrxlmUK+3I3aTWoSt3lMG101wxclQ7aH+bN1OK/sV63qX6cBBQx5HJ9mB
gZ1h1rdjxZ1BQ1WmGkA2tL1a+/uBLOh2sGvakfvmLPWNtLVD+6eRf1AD9TiIx0S/5sOnML3WFZBD
/ayAYVZD0qHJtBfSoG4qK/ukzH3hSt/s7USDSSpf+ey7OJPPJr9HrnKm6QPgMx/7fw5cXwhzcAgv
vRhFGjdKtX4LTzm+axjZ27g0ii8RjIGu2TTmkyJ33blTYHmJLKdZOflv7BVBDm25hB4GrsBir4yq
qcwohpwbHTHlYS7NHwdJ0NMKeHtl0vOcbt9ba1YQAKaAcSIMWZSboPE3SieVBi8LAxibYA3cD3KV
fXn/8N1f5dtRFhPKg6IwKz8YSWPaYNM1FQEHWznEGkUtP1hT736tGC4nNeud0ZqOeh+o9NuNVCSI
d+yqHr0gU/ZS7X8sbNXfxDVNhSGaAOey/yZFwaVVLll0NftzVL6I6PMYeYZ/+T/Kzmy3biRb06+S
yHvW4Tw0ThXQHPagaUuWbMu+IWRb5jzPfPr+qKru481tiG0kEgWXUwoyGLFixVr/II/fA/Okxffy
4nw6OV3VO6V+D0zulJYvTfKtqa+y4UfQBlj/IsCzk+Uf5vxt7pCyx2MAH3TTtDv/y4C8+GRdWSZ6
Li3i389teR+MN5H1bbAUTApqGNcHfPQcS3pUtAdhfhJFj5utMDy0Fnph8V6rflr9cZA+IZvfU47E
fMM2wp+C5RRahufIQV90hr7lwedBSOw8/k4/PQmhsDQvRvSa5z8zGPKmr5JmXE3NlSR/Lq07swMB
Jbs5UsIC+G0jPWJ7Yr//tS/uNothJUBTVIypy1M+WM+/qUVjyF0K9GBHi7KzpE/I8GvfW2sMris5
DJCHz6QjdAn1pgDWZ6O7a2wZurylyatVwLViQQuSuaPwveyyX7ZzlowmZC5/OLU1zpGReBWXh0lr
X7CQoFAUpq80AVN3TrXvEpaIovQST1T6crsDiFPhWadc9dF8kzbP5vhjll4t6ZCa8DmEu059EUBW
FHN5mxTXY7uLC+OzWsgPWvZijHSPUcZwKNttRIXLBAaIMHdTmh0cuRdUX00MQ2PQU+UkR/CvlfBJ
oHLqRJB0dmqu5ddo9tuKVWkbw160c5W3Nh140MWFDZDDKiWXqhyJM22cTp3KR4qNptqPM+KXqea3
ezUGkYf2cC89R4q/b7M8fUw6RbuNirS8T4pevW27znd0oLF/fGBTlsGXD71RMM0XwMgiSbQwxQH2
1CBIWyBevVP73HSomdnVAkR7f1FfBkpMXogllP0Ua0GAnq8mjN4DcYoKRkPydjeVXQ4BdtwCQ1w0
R5lsTmlC/yKhieDxausY0HNlqZShtWfC0Scit0egzJhyPvZZxhrsQ1ppGt5DQuDEAejMWfoW+/l3
vSgVO6+bR7RG93WSOv0I516ZN43WL0P5wqzjVKduwcVpfRuMYv66nZA3KEttQOJLEZ40S4gcHy+j
R1osys/35/3yLOQXMvVImYJEBtZ9Pu8Ib1Q6pXHxJAsws1srbHZ9UIyeom/lzr/ZX7D0Oag0GokL
veV8pDlT51AIgC0YyJ25QQSsEdpvZ/vhfBOEe4pq/vdB6z6+/34X+Nbli5NzgCICbA0AbJnwX8KU
khVgi8J0Pg2wwz9lgBSvaX0VCO5L0ymnoH0K82rA9IY7vioI34tWQLsqmkqnVQKgFNzz9j2M1KMO
A94W07rHLmpIvr7/mJcJq8l5SiSgFrLg+ld5QoS7Rzw1Otodil9A7Gqkh7xq9LtSnSNniLTYU/pu
q/v5m29PEQQEMrhrbjNrbckcKbfaHyS+CDfmeZRMqt34QQAF6DdW2QVGkK8A0xwEJNQbrk9rIcdJ
mIBpmRaYFTnWXakXseWt549pmcwgLq1WfZ0aNLqsMn2gA2Dr+FJ+KS1t3KvoKn6px+RJCfp617eK
8scZGrwUnbscj0e1Yk0hkzFwD5uxrE+0NgK0kTTBLscy2whvv1uGS6fv7WxZvvNqGaZVCXBGq+pT
1MygitJwujYR8LMlqIO3rSKou3isPFFuox2JiO5GxoAUeF6f0IpQPEBZ+a7oxC/QzmYnXRxYpmQc
tx7yMggvCli0AeBYsEPXWHCjlZHm1uryFEID+6hqQ3k3m/FzNkbWs1aHyW2sGy+SlbUfBKNX7xoj
6gB4Nv0D4tSf46imR1GJ6dbRcKHOhXk9aApIHzgZLi4Kq7PBbDug4XpXnNruOUKH7Er26/pKTbXh
Oc9B8uSBBTfTn7SbGY+g+xZTGE/MyvC5E4erIdtynvzdLLFc4OaB74NTtnqcrsX8pmvoqKZBWD5F
TRHu+jyZvfcjwu9G4e5K3QcqBtxh+TxudWC42wqY/ckws/CmmyNUf/Vpy3JjWXbnSRzIsIWbRaN2
kXlZxZ00BeUgVkUFEZ/7EGTKyqtMbXZ1IQRkP8Z/2CBZviRjUYsmcVQAsp6/1KCZ5TyWcnHCXay9
FjuRBHAwNvqIl2GNOEOTl7wFjQsUHc4HkVsx4Oatl4h0BAHE8uahGKX0u4UC4/uf6HcLk7LT0sJi
vyyyZ6uRpDk0UsFqThxkiHh0kn+QjXivx820L9CE+FHW8iFq2+lrP06RA8y1czpZSVCKVp5iI9/S
J7vAyzK/S4yFJMw8w2NYpTdlCwYjxsD11ITDoVM124xLZLow9fUhM2eJ6BTZoDyG7Bi3sERPbAfL
ncWu+4zv4sL8VK2CZn0x2FaIbo2F+u4NP2vaSdb2XjwgiMvZqPVfzSzubKQlp6e+tcRjU+BUKKZt
PduhEgGfSzPl2/uTvaQHZyuVbg7pyQLnpmfKxz2f67IbZ9Q+J/EkNsBX1HCOkAIsrKtOQicky8zo
2IPGfCqkMjpGojBv1OQuvzVxEbk0GuXqQnxbF+XMNKytOU6lUzpmyZNvWocynseDnyo7kJag3fvG
3yP39TUv48TRil53Dewc5Bm7vGke8o0m4MUi53EWxhJtdqwILlxsAklvaS5l0onmfXqVykF4M0H/
e6kyf+u+eRGJlqHoN0K6Y30hf3M+834XtpNmFRLVhWK+FzSjcUaZHvn73/ciPWQUE5dWajIwJWCS
nI8CtSANkbcXTws52EnlNjsohTSgNzaNJ7ZW/VhpWu9VCK5vHHsXHAGOPIq63GCpq0ETWJeuAYtX
vWm1zQnrZGzlsqR5FnAJccdskK+rVpoORqh9zkWAiHERgJ3E6u80daH5OBlYytJM7rEOCfzHFLHx
Q9njq1vU1Vcw6/fc0kVbSqz2arLG7CSEDec4ZZmfarrwTRBIlA8lslk7ZcSVdSiFXQlCwk1zTfhC
20TeTVi2bizli1yT16UKC1mVf2mWrBLxtIisHndpOo9VjSwq9SvXmPH7jCcJowDF6tC1MpL9xudd
Qvv5/mXUpUUDlBBXoAs3TWM2k6xXmxMqf3tQHUbzSaMCKJQ9EGmvI7eu1MSRi31WP6GLYw/DVQsZ
Q8ifgxhsePYQNI27hNlSVal1PvgDghFyueifHYQYLyvrpRzkXdLGblrctaGAA8IO+eawo/shZYfS
V7CyRGgnah1TTbxAZvpDdA9v4ZwHieYIbeGG/bCLjXgHE+9gpIMHD9dFDS8DnhDWSH7m4WFUc6+J
U3dJFFNEEVN+zMeodjy0agDgE7gK+GLTU7R6l5sYT/O/wSBit2zu1DRyfeEIenufGpKTBN9EnmZU
950s7xt/2mfUSBCQqvsw5mCEGv/+R7i8/lLgoD9mcK9c6sbrlnSuNyK9qlo8+d1sl8Lc2wkmg2i3
WTeCMgWnidnaj6CZXFlPa7gvzYwAZVJdTbrxU1Cq4phqueH6tCgcjKEDT4Bx4Da1qdxyfdsSFb7Q
vABNjuwXpS7WDKF/bbRhJaYvCalMiUlri0NeRtUNKq0SRcNBuFbnQLoLxTSyQyDd0mCqnli3vtek
inSNx/QXIA6n3KBFvojJVM6cxMPOV6z8XsnmrZP3MkaCMaDFT5mXrgN9yPPopc9qqzQTWKmSaoE7
ZWOwm2Sjenj/+/1ulIW0QLOGxJPW9fkoVilqPcTADqqfiZVYgRCuLqLQ9v4ovznqyGZArCGNtJTE
1klh3eWhLypNd48NknFFJ+yLjBeCXWfy6yjC51PUDN/Hfk9dzknqBgEbI54tOwuS6Jr5ldyN51km
7zx0AAejTc4lDZQu0g3nr11ktVYHQlLe11auOEqRDCczR7U7jwJtF1XhCx7FvTcA8HPygtQLA3vD
iZL28f3nuJz9BcbBfCByDf18PS1aFIwxvi/5/WwZL5Ya46gWiMXGMXgxiAoUHvcLZJzoMV80SXKr
CTD7iIXTjOjmDXxEqn/NWGxE44tkahkFWUMWPwQlLgDnMxpHLFNFmoSToBaz16Z96XV60R+sEhyE
aYbxrosG/ShMprEHHyhsZOhvWghnXxTPMoChizw55RnqnufjK/KcK7E2aHfaECHGjj2rLY241VRF
GLhc8VQYWtQJbSuigm9OqKdF2Y/J6hU7StJ7pUGqrJGTyUEQ53Pc9wCJAqHHXrE25PvRio2DSdv5
Omn6wZ4wfPfeXwgXByi3PzhdCHvhObPoAJ8/fTFmWdu2WnJKskpyqT7l8KliCkZDu6+l6KhHnbi1
Jy+OTwRnOKsXLVk+GV/ufMxaHWumkRZPhouS02Jncj/ESIcYY6F+NyIlOo4FtWlpnrVb/DDwufT1
8tjMkbmfkHd03p+Bi+yT2iSbYNEsRW2M2s7501ho7PtlNJdwLUzcVrRI+VwhKPxTmAR1Y/dfbgga
ZzI2ujTqwEqud104aqqfCMAVKiFPdpQdgCsho7gxykX2yayB0oWFsnxV2irnL9TBb5ioXcQn3+jy
XRzig5ogX7ZD5jz4VGVD9Dkp/HBX0/baGPmyLYogGMahuG7Bc1xukedDJ+Pgq53elqduaDV3DMXu
FgeGGP/BeFeoY7IL4HXadRoWRwOPgx6xRifO1f7b+5/0MiQs4kYcuABoKMKv0WK+Maj0aprspGng
RJAUafetZjhSPA0PZTxNyKDT4CnUAYllv5E3ZuFyS3GpQiIf8OSbyMcqJx1kXCJmcchOUGtCO4cw
tVc7rXfZgR/iPjG9XIq3PNUua3KAH4g/psithhrLuiKNHOqMyJcp33FwqR4JaumR6ZWZ2yZq8CUQ
xOwQijME/wLJU5uyT2gXY4cce6Ant3mZyE7RziXNR0X8qpUdmz4pE+VaSUXrT/fbwqxGEgN2NQ1X
YOXnaySe894sx1G8UwX5I13ynoqTinaP328cPxffAXwGlyDgLZRp4XQvu/GXarmQgZcoCwaahZOR
ZV8MbCfzAumJuk4++Zm/1Uteft/ZQbCMR+dhKUC91R7Px5trNa9p9Yt3UE9bOzTGyNGDNN14q4tw
tYyCZDR3HcrPVF/PR8mT1EcsbhDvBCFDBxtvuKNMxLYps88bFa7L5ImxVKgsb1w2AskqNJZjJGXZ
3Ih3oS4/KguwFnOXxFFBRL2q3djv+0a89Uv5MdIbWwZnX9lJHVj7IKNbmo/mj/e39ZtK9XqGVXAO
pBQ0F0gdz99d6cw6Gq1KvDODcnJzPfQ9pEDiK6lQOjsVfWsfi2FymH0x/lnqOGPacJLDr5Y8Kyi3
t5nlYajV7OvAaG2sx/OdT6tir5tpdUBp8seop+EB+KSwFxPt1U+S0q1qeSJMCcq1NiTZXTQX4Uul
+9NzjXb7IS1k7bqLVP1U5a3kEM+xX1X76oaDzHqS8m7TXWeJ3eczQBMTcA75Bgw2/OPPZ8Awijju
5BJ2odTprj5AHR966SGJZccqBg1WMv93M9To9ilm4FS1UG0kDJe9csoKeDWRdYEMWsqt54/g60Ys
BzlcEDkXrhRNuOmUoPGq2hivM7T6rpowfRnmPr7ORTQEMZgs4R3ECl4bSRbdpCkTqgSztMeZtv+p
t6nq+k2NQXMK/T4ug0NNkrOPObK9iuzHG6RRvGnMrLyqIqV1RAHpfWeeYFTOk6Lf5n6k2maRCTeS
IlX4LebEegPNpii/f3/1/SbEIgxCnXzR80G0fR1PqlEo465KYNhMirBTUaL3daVBaCOSKsJl1HY3
mWDVbp3Mh3SYH9sqdVMF61uxb7RjFtODJQls/Uf6n5ZLUePUmYOyEV0vgx4PCQeEaxU5BgfB+dcx
A3BUtdkIYMXV6qqZQiQTU5hLsQlGJarj0W56Rdw48S4jH5Vamk6UvCwOvrXyXowVUbnwMU5VEMyP
aIbVt2IYb7X4lrV9tvYX8pECJnPRA0EAbXWuot9c8RIIKIisf3lSB68Yh8Rrh7gCULrpQXAZ/Sgq
0DwijaK+D6Rheetfzg9TJ9Jq6SSd4qRE37tsdGoi3dg8F4MqeJVf40ygRHdTI8nHWAk1JynQjZeF
sXHlOB0fgb1tpXYXX3d5JMS8yC0IbDRUzh8pb9AAMSaUdJCfe+bfzEmzMvueFcBUAlWMPk7+lhD7
xbd9GxJEO+I93HPe9HN/mQUMokd9KnzpNEVa4LTInrrxWAx/WgJGBYme5SLySpOIovj5i4kistUJ
DdGTWkvBzpxT87lDuv2QCYXy+P4+vkgOycwYhk4UEwhTbLVD4nKIkR1GRk+sk+4uSq47q8YI0LKE
1EFcSBEdWuyejNr7FSThjcEvETKYfL2JR1INot2yxkTMCX5mkd5mpwH5uz3Si/4h0YyagoQkQdzE
3kr0hkp8Es2w9PomlXApKHovoyhul4PmO0GgTxsh/TJtXx4K2DHzslAK15x1M+kFDvYwO0WK2hwp
aotuURTWPglqzU5oGh17Uf4QaqOTiDGqTVFy8OV0q6x6iQXjMaiOLPI2XCO4SJwvAgVIJQY/Q3rK
K+l2EqPgFq1NxSPLBsgkVYWbwulwrU5M3DHH3DtN8o3k6nJ/kVVwdeDyQDXhwiYjm4OEo6WHI96p
j6oqBMc2RjVLCMvWRcvLS5Vqa0v/5q3BaQGQhqMjYpKjLgnfLxssRa6zbbIiPU1lXiPDWlpf61DA
ja5NKF0Opgi8g8pBTMWMRdpUXjNaFAne3xSXu/z8IVZ5RUaNKKnrLj0JSSTsKl2IvbSIg49/PArk
fno8NGgh4a/hYVlrSUKSxeFJHkIwdqIkuEMOien9Ud7YqOcHBWUYWobQthEBpOZ6PqPRJKpVO+Xh
KbAGl8PczpJPqRK5cJV2o/ZsyfexdtUqn9Qhd4xYtQHR2lbauZOA1XB3Z/gTeswRPoWi3UYv8pzc
KfmVpr52gYph/KMcfvRHXCUSoJfd4JgNUJMqPZCZ78x8+AgR6sYM+k9l/bXAI82ry2+oHf/594IA
yBkIiICDYM1KhvTTBV0kByc8Va7NTJDximg2M56LYiUgBRMQIVKCC0lgnW+jMTuSoVThKUG4/lBq
k+H4MPQOk1XsQsEIPCw6amcwY8sxwNId8lSWbAAOzcYX/c3qXFhf4JvBznKZW50ODaIeVoe+yGno
Y4XmBmaD4lIhfX/dXG5+uGWsmyUCIFe7joJlZ/VBZOTBKZ/rp0GcrceqMdongUCFC0pkcMVhAX/4
40FJp4GDkNcD3lon9GEDiCo0kRaaxSY9zhhFXAMsx3/FH3dpIvQumeiW0+nli3IlZiK5qmKnDbn9
fH806hjSFW5zVFXAB2p6rH0Szbl1zXyUXJZRcB1VWbp//0XfbDjOdyWjAk4CaAIeB5WK81GtjD5a
NdX5qbVOc+E7Uoi/oZaiOJbZBQyDedh1cLTzpxEMrjg8pQK3OdXzh2PpH0pqVXpy13ZHhFtsw3zo
o69qZTn6NB2S6SApuNNA/4KblRU7ZQjtWHmUslslvDMsysCB1jzos7SbRDDrTYrGY2NHHKtWlO38
Nts3SGX2Uuu2yGUaTfKSAXz2phTMrFkDWAxb3IKGeji8PyXLTenXGaEkQYUOt1ljQd4AkDyfEWNm
b4tDNHzIORwOlYgvWoUZ5EEoRIXeHBoKrdEbXtapWyHyLWs7GxqtW4RWSNoXPwdKCedDm1YWzhxK
6QeEMmW7RYD2sUu1+1pugyP+LbTQAubaNzPfU2K2t94N6iFuQZJn+oRcVp/JuPLq0RX6P6pDEJp2
FSHTwLz1cc6w3Rr9T+9P1kW/D2kJbv7mIjvIKrqwehzHIAnVWhceuHofEFEprwpDiE5lmDaeUGr1
QegaN9XE0hUGEphpFE3PVwXpPjYj6zC2OBx3lNT1ScZuvJeUx8nsa7ctguQ+k2N5Y7lfJHoLYgdC
PuYkRFCaH6tNVghW1Rl9rTz4UsBFQVabHUSC4hmE+VfB71AhQ8TAEWW/uA1mU7Mr3eqcJOo712yM
ZIelUu/gHh7/4REMbI/O3nKNXRgcVIrPP3xSzEJhFaP84BdB6MW60LhdEPoblaN1wH4bBYoM9mZw
8OnSno8ylmmYD/NipTFF5Q77PbZdVbXH95fEmwrLr6sYgB/AK6DdIPxI6dfnQp9JqdSmgvYQS1a1
02t1ckqUXuFDiy8oA1wNiZJ4iZk+6YtGx9R0Xt7HpTeNiP5aZlt7RTYmByu3pCvEVj7XuPjYXfgY
hlGIVLL5MdbE0e2VvLiizq4THbgBoaxSOXIghV6uGtWN5WfaIQzL3JFmIdlRnNUcVcwMlDtbVN/w
qXbySlWfzERPHTUxKvTjzHTj5LrYzkwEs0BHgeBKHvq2GH/JIaNymK0Wm8AHch1P26H37kxOf4w8
yvzXo1Pchi4Uv1P5tX2NHv2NI2xZMquvsKDrAe4s5UhuiecfG6HlVg7rVn4A8HmAxanWhqure4nr
wvvf+4Is9vaaoC4QpIKIDtL7fCSsF82M3S8/lDfmXt8nd+OuPEo7mNZ24Em2uMscZV9+6j3jQdsb
V6Kb7wM3tIXd+8+xPj/XjyGfP8aod13Ui5X8gEqwrSEFl2pflXJfyzrwzY01vt5J5MrgWpbci8wE
KZHVK6vKUk0JUVsbpVy7NczgU5Nb1sbt+/eDgJ2mrMfBvPa4IKGqaj/NAE9HuCkWURx5GMhFG6+y
HPBn6wRdEiAQ9PoX6TqOn/Np04YQKde5zE96F+DeDNcaOegiWJj5votYxldaA9l9BWbOEZJ5a/Fc
vuOCJfx3NYey9pqxR3F4gofK6JWY6LAnp2K5YW25uK5GAey1oAzw313a65TwlPN3zFIqPxnCEycq
uFlnz8CODykX6of3V+AaHPnvcaiBowFCLYw9fz4OGiM+u0HNTqMYj8cwHwc6tYVTFInBcS61mIu2
Ze3Uvla7ZoKmK2D4+anRRH8v9XjStVlf2KyEwpOUur+ewim05wTqd1V3+j4ox2MXHpI++jbg9ee0
Un1tlskjtPB4X8jl90n3k40++ioZ+vcb0Reih7UgoNfyCROscb/NlexUWcHDpFLurflOGkRQGxWf
yFYDNCpLSTT/bDO/javSISKCk1HRnj2fyQkgpIGGOQWZRtI+plkaXZUdV7pWzQI7rYzPTbllB/2b
RQIiBYQyBTVed41YSFQOkqGK0lNrqOHBn2bTSRWoUW9r5L++j/8reC3u/72zmn/9N3/+XpQTzduw
Xf3xX6fyNX9s69fX9val/O/lR//ff/qv8z/yk//5ze5L+3L2By+HOzo9dK/19OG1wVTobUyeYfkv
/3//8q/Xt9/yNJWv//z7e9Hl7fLb0BvL//7PXx1//PPvxdTjv3799f/5u7uXjB/b1a/59/Cvx6Jr
w9c6/+sl//HX/8ZUo/7eRt//uuGPzfqXvb407T//Nox/0DUi1SV/ZOYBNf391/C6/I1i/WOpAS7R
dSFyvzUJ86Juw3/+zb3uH9Qq2Mb8HIH3zVCmWcbm71TrH2AG4JLRyacV9/f/feazz/I/n+mvvMvu
iyhvGx6GBfY/YXHRFePQXFhpkLiIT2tEUIxbTFvMQegoWtg8JYqR4Ooi6S+9qPq7VOmB9mG67v0y
cf95iF8HfUPHnY1K44YyF0c2wxNFVnkgRWo/5YoRO2nSuVV3J2k3qfGttm7m+IMa505fPzTyh6qN
vWyx27VSV4qfqvxRjRK3H7502mAXhnjM6m90eHbYFNtJf0D8KzXGY0bTQe8eIFPseh/RQzVwovhG
tp4qieZ3k9gkwrYFy0BtRmfq8n0fSnYpkhqVexn/3pZ66Puvu0LfMcmr112dPUqNdRsKGLFjPJq3
0V1ld3Zmz66wK5z6VHrKQ/qpTm3JkW1r49Q7j2uXI69uWgMm0KIPjodmUdfZwGVPfv0cSLFX5dHP
btSOavNz42WXb/fet10O4l+ywULTQfUoDAloxttV3q51acza6U7b+4fiiLvj7vH9IS/W8Pn0rqmI
U1EMtBEYMSTnTE+zo+6GjSvFb4cgaV/4FhQQ1vcpqetnqZUphI7G99kkQdHugwrttuJTFn95/21W
kK7/fLNfxlqtllSrjapfiq7BXU7j54e5rz7Wh/G62MPSuQtegyv5pHIkXecP4T5obeVpjO3h8/tP
sarKvz3FYjoGXYjKyJKbnX9GNW26Oo7TxGlQ9JVcxJY4ow27n7xSt8PAjiRb3sJL/mbpnI25Wq2Z
VOsi9muMyc2px642b/EXCEY6TUUy7zbe8HI0UgxqXhpFWjKztSs15SchE9DDdYxCUJ1ATseHwIKj
nEyh7uaFohy4tLW7fC6zWxWLTRf4hfmCD1R3aCqlwrC76U5cw+WTEJnJ65To6p+tOsIjqQitP4Il
Wr4o1J5/A0kTJOJfhISmFi7NbJH+gxX514owAebzBTDQ9Eg2QsZ5foCc4+JyCEgYThH/AGE5H1SU
MiuV5ExHAl5r7MwM6h15T3R4f/aXKPBLlAC3zjtRUqVKsZyM60pAOlFMjcxmAhmNLQdodb2j/K3n
2lMtQggbi8m4pisF5j+pdSOi4qpv3RxXLVbOvSVJpk9N7gXiGOOW8zeVSmCQcgxdXqYt5mlSalEK
JGVWkXbCxCsrsGwvv4Z6nTtRZdXXcUg5IYmkybGE1r/qO2qC78/KKsy8IUgR0iAPpMMKQHc193Nh
tXmA6ciuVfQZ3NpcXcdlVR3V2nxVIDIeQLHGG4fxSsVrqV8wnrhci6A88c9qGgqliFshDxl0GrPH
MuvEXdRZyUdDjpNDqCh1hj/DNLsq3gjkxFi4jXYE9GByTEiCqo3o9BbDedWWWp4JfDJrkSshQDZp
LTHay2JYDNVc7UIkkhDumZJr3+gVKpS1vxN980cyUEQpuHRIAdYtrVXpG5ecy2kB0Eaf34TIiqEx
Vcrz1aHNfgX/q0IWkCUSOrRrJFZF2osF6Koi/JDrsTwA+VDTaU+KJz77YV29GGgg65h1DzNRcqz8
b+8vkBX9l4l5Y+NBAEGki3/W11g1GBqhr+Qe/24FyUKKuPOHGAj3IQdx+MHQ2qiyRbUvKaUH0/gd
IwDNdFNDmRAMruv43syyTLIH2RCwzavm+WMkK0HkbjzlKrQuxyTqjeaiYUXtACmC87lDqa41BiPX
D8QA/wYvwuxZGhLfRkQRnad+knaJgkOgaQSUMKDZHWlF46titpaDqGvnqHhiOXOroQ5VJqAE227j
vnfxdZcnpHYHfYMkGuT06qqcTEpjdHQMDrk/Gamt5rrkSRUkDakuZZvW03BVSL6CVB80dSx5My8O
TMkJVSh8gCCGjcNo2di/hMO3CePjwjWkNI5k1WqxlZXStmDg9UNMWY/jL8y8xC8H9pa0pWb4m6EW
XCrBnSsg5dFVTUdstS7KWpTo4SS+ijWdl0GpqfNTXNjKe5dJPH8r+LbUHOFQIrByIa8pNVU1Vlri
H6Y6/j5ZUYzshhTSVMLiPkpz9YkSbvXSKU1h621S4wpe1w5asqYzjPiKGIiabuzqVa1yEc2i4QHv
cUFgYNOjryLsoBDE4KD5B79t4x9jqqgPVqcdxSAVnBjvjT1BvrhOw9ba5UItf5QmpKeGeG534xCh
Re8L3XWj9zpMjd5svXpo86tkbrJ9CzbuQ8Vx7En9XB/f31CX34ynBgXEZY97k7huDqYcXyZ6pP6h
6435JooQfxm7Sjykvjht7d3l+68+GjUQZB0Xu0cQAUt+8Ev+riWBpY+RZh2KUu2ezDoOoH4tbnEL
Rl+zO6vFd9TMmtcQqdSdHEvJoZgorO3qPNa2tJ/XyfDyvZbgiYHXIqpM3Dt/mgFBW8voZf/QdnUF
uMtPHtSRfloZjkripqDNcZTXsPhyWhg9P3K2Fsw0tVS92RRxSccdHvcQrdTMYz8IKMLEVTgiaKik
OMn3ba/cdH0dv2RarBUHI6OBA21O4gpYQ0rdON0vTrXlZeAegI+jvrjwjs5fpkUfA4FkXsaHF7jL
uqWjPfjtAWBf52lZmu+y0oi9ht6cBwM4dQPZ6PZ/vJS4cAPTgwgERmG9AfQmBp7dsAGs0eh3UZnO
e79P9etMTrbQgEt6ulpJi/wPxa0l0KJFc/66sdjr6JKLwiFMfc3tlD50KTXgYTONpjuiJYLaIv4d
bWGUzvsvuYTLi5GRkGNgQJOAiM9HTkFCTHFSCYd8ypuDIEYvBT49Dr4hRPmkzF0hy0Uvq+AKYFRd
bMS93+zWJXtDpYLyKB4lqzUb1WWamHMcHMsi0G78bhLvc9aeLUAD2XjRdcLIijobahXOxjbMRBMl
3iNb1qSJiwlKJ+rpbiKrc3vN79xCSpONEPHb94NmsbDz3jyszmc3U3qOjw4N/DYwe69thM8GWx9T
sKHcGOm3rwe4E2cO1Lm4hp6P1Iey3JqFxOtxK3Hhr9hA66Ivxtz7V0rmq4+aOH99f+lcvhyhD8AR
hkagDpW1lAs68ukUMKXHJLXKnZFa9a4Ru2A3iJm1cQe63B/LUOxB/ATgTa/p4IJCU19pWSdNHBeZ
LeoF1/1oRvZj0JTcM2ssrDITPmABjPz9t7ycWGQdF4/dBUetMfb5xI5zGluE8+CohGZ+FEwgQqnc
j3e1sWSOUem74jhnW0nX5dHChkCcaknrgeteFBtjM5WkyQyORQgHgxFlsE9zjd+TXc1DdoT6TWHD
LIO6PyKEJ12lkyVU1P7y4EsxhlsVgBVdfUkGKLrihUaeD+YOaM/5LBCix3xOLOtQmYg0DmoDTaUm
/dTDCs1+IojT5LXmyjR5j1YTT1dJyN1MDwS8XA2xAoiQ+g9ZghhEG0oFpPOmu6riYXrOjBjZvFxs
vGxU9OvIj8t77O67o5EnyTHNpxFqddweEW7P7qXRV27bSUmvRCUCQzL0FcAG2rSR2RobicTldycc
wvxZrlS0ALRVaBrUqKiBXoBI6EK3lu/mmoaN9pxXd1G/xeT9zVhLskJSyz2A9uEq/I+QWuuspicZ
RUZ4W3XWM60O8RpNdEQxyvSpmTf5hL85YcFnAZjGIkonV1pXTCLUDuYAQAk+n2iGSEpw0NtwxDkc
U2zUOZoD2roolltW4pqtYtz4xeRvTPHl3YdHIPJzUYP+Qw51vqiKCBOUWQa8mZi4R0u69SJ0VeDq
0yx7+pBsSRtfxiukK5hceuAApMHynA+X5xBAS/wwj2Y+dVeSEFW38yj3N+k0tRvCxJen6tIt0Gn5
kTtbxlpaC33xbhrCPDyOpn4VFH6Nxl5muKoKV79hNsnfff8RUJHuVuoQb1yR1hVJdutSliJsAcDh
zqatJhbikyL0sxBxrELCyKfIPFaBEnqFpdQO630+NFMmfGv6VPJMTDZOeSF8RojXsDbO98uFDXaF
wM19DTI1sn7nU/5/uDuP5riRdF3/lRNnjw54swVQrKKnWEVR1AYhymTCe/vr7wN2xxyxyMsK9V3d
s5iJmFaPsjKR5jOvcbPEyic8D84LlA/srJ5CLVeWpz4bjetGGuoQJPMp37P1YL6OaNYx0fOwgSFS
jli/zW9RedQkI0YwDpRYI4s3kZbIa0LW8cTefbuZkPnV6B+Dy6I7eAy379EwUooaBZixQEoi02t9
ZzRo+sMo7E7UNt/ZTOsKrkwRbMi5IV5PyGuM0RydLDnPyhaB2sg6ZKqdXiIAo+400qjAHMrsKqlU
NK8LLLw/fv/eHlImSmyokwpS73xJO35bzkor+zRyq+QcSni2maK6PKsjq/an0jhfBqc9cXKOOubr
S8N47FBYUyZjHt9LZteNqDwgBZ2ohgxH25k2gzmLzRxJsUsKV7mJ+ri9UEWTnPFapYHmdnInOyyH
677BAlHtEfrt4/hZ7ZsZMlPp7ObOikJC2giUopVcastgBj0kIf7lRGxp0U/X0aLgV0X99Zs1dJ8M
u+0ePl7Hdy5cJsY9S5/yRSbq6CyIVJNtX7TJOW3PxO9d/C5cXIt8GRUCxeHmspatejFOHciyiT+c
wEefCBLfXVy8IXjXyBQRNjuK9ltl7DWgXun5FGn1ZqK6HVb6ZLh+2WqfgaEmt0oNJ5l6XGnuQMx0
V3phuV80bZi36uDKnV7WT/2YL5tWIt3U2vYId9Kydq5igEU0cRd2iK8vCo1kc6gtGpCKYhYEKuM3
g783d4xii+TgKTe/9+4ZMNDE+Nw2hNtHV3udV3EisX1GWtdMzrpKKzZLPUssR4QRolaND0lVzN8+
/qLvXQHAY7jV4DjCj1///LeTYWqJMmC1kZzXdm/5ajmVlHlHI/QaqzyRvLxzCKm+r4RcqrwOcMXX
Q8Wi7bWka9g7SqkhT6SKy16AkdWNadqiMXIKqPbOHYr0BYePR9fk2B9XJctmVdNhr2qtZoeG2SB4
gpDgie34Nqo3GYI3ChETKsjHV4uyYDakiCU5j0Z72FESkQHA3jFoM/LtTi28G0Ufy5BzE52Ir9+d
30qCY8vY9PSP1rMTyVAlupuct5oL9V1Tys84czZ3H2+Q974avagXjdn1LjsK62aETiluKFxlk6dt
SqFG1/M8KDvFUdJPdtSekkd+fzxgAmQrlE+soxsGFZO8GXvWc4iTDYic8kwHwhXQGIN62Z1qQb73
9QgyaHgSUq0GfK/3ZArkU3gOozmtll+iEJCGUHWX3ZQuQaPN13Y9fRGKKDf/YlHpgnHK6Uu9wZJ6
9HuaqLCSc1np8E8Tpz4TWtb7IpqVaydWrU//Yjw4YOtwGFUdt9+6ujC9fJDYe1QagPQlK66ihE83
epQyh3I8Rbt/57UHlraiftdHl/j49bIaRVa6cU3uQ51TCUasJXZTS9jYQS85V1SQYB6+ZNRYPbkb
VUWeCDbeudSIx1cm/lryfaPxhpKQzfNrp+cVc/Oj3ppupqT5OqEWsft4Yd8fia2zqowQlB+dDknn
2ktrmZ0DdIs2IvaaXRPTK0fT4xRm7b2398UAYNXyQJb3+H0AUThpLXXnc6l28hn8XH0+z7UDFj7B
oMjuq3MxFe71WC5RQDDUfrGG9pSCyzuNFJBLiG0TNVKJhZ38+stW8C2KSJuTc1WBH6jaqAYRpwPc
z72FuvEAbc3JtR17Hx3oQpaBsA3JNoiqHXL+w/bj5UfLhPFeB8owLOnrIkUHhw5w4+vfYyowgfV6
UXZxUmua3zmy/JV3pnbrlI5ctsCaZnPXVan5I2uyqN7aZjReTfVoPbVdNVFctrW9XUzNdTc1kD20
ftIfE0RaL6xxMD7D+01Vf8af7G5xp1j4arqCF/VBULFIn4auuKeo0eMnsfTuGQ3O/GcUF+O0gTVv
PeG/3rpcI0lI4oiye7Xc672W3RQdLAJQ+cp9bprVnWLIJPGLMe9mP7XUOUPQjcA0rCM7lX4s8HFF
MLvowgFHyOTKlAK3hVGBO3PW0J7N/AgDgW2f1BUxjwXlzU+T1mVQq8u+l2jlfs7zmBc3n/rx2a3m
7NpFMvDRxJRFor8jaTrboxH5fe/QmkfILNdD7H7tK7XRquup1lGGM5Ip/6K33IZNIyZAmzMdGySC
RJ/6synbDcYY3rd6LtvP+YLSYahZOQYicdsp+46fjVZxKnItXOJce8rVQuz7qYzR+u/s1PFrtYv3
ilVWiCE4szv5Sw/+MtMS62p0q5+Y2X4WjuJYmykrtC91FxfTTp/pud5QYB+fa0Dum1SFIO9THE60
UCSOsVvX27lFgred/RFpxEuXuk4R5D0xWBBPptNuDOSqHyGkps+O1IduY/PSPJmlMwq8Eez5ydM6
27mg4W0iWzfEzk21zPKblcaRd94ojnauNI1R4Mgx9Dc407boLuVjkfsYWDbRtrBKjN5X1D+yxSUA
H8Xuo2tvspt9lI70VhpgD9pmUqLF9eO+cHjqFLQEQyX2ln1uxrRM+6h0YRVAzUG9WA7FQ25UiFqB
9+x2pizL+xHg6vkCWzZEF1G9xiO4uscjliJ31Nc0HJxhGD5VxVInQdN6aednS68d1IjbZNdkfXK1
qI16h0ZwbvppNMHbtxUlnfzZHlW5rWJV7Hq7NuYgyufeDbXWvi5ne/pe1Ag8BZ3pRIMvxrqrw1JX
M2QQrVz9IZcoBbG0LKob6gjyftHHangWbZp4QO9g7/lto1ZPhhWXPz0z6/aGtfTfFjXWJjbzZIQm
Su78EjEmt0knZitoZ8t6trqxUYNoqtUKuz5XGdmGEujfZDV7tBJcaokRKMSg6C37W9vKOYdjLctv
aZKOyUYBjP5FT5GZjSk+Gr7hxlUeiHj9e7IkwxkBcJB5ro6l9mxRLE230Ti5dzSXhO4XaWkmQUpK
E0K1MD/HKK5dFPWcoGMYa/gIKKIYcG3XzeKrN1JbRSYixsCiimcRbwwdYxjJ81HS4a1ngw2SGtbG
5FX+4sy5lL70Kk6SGdOiCnpVNuKsL/p53mQy7nHlmJeMvldiZ1ivFe0dZNm58I3JESHXQPO9bKf8
UTES8zwvPT3xVQmmczU/aM+9cTI+L2kx/ED1CpBxHItBBFqcRm3Qppob44WlKADKZNY/NaPqpQE6
tO1XkSC26Ovj4tZniBagMJ/03edxzuw5gFxWm74wMsxL+N0yDyVgU5NCsjnX516fdPAGZH6TjXWU
+27dTIA68866T9TFIOmuoI/4ddFMdxJVJISgq5EP2rN1z/pVK082i/VDjUh+UKwS812TwFEGR5B0
BZKJg8VWj6v4jgtcDMFiGagxmsssvo2U25aArQevqRy69GpI0ul5iAr57MzaqPvqAMbER0vBQyAp
Xbz7ucX0JGxLGkiXq+DbIetR0vHnUVAhH+1W1TacvAk+3tynAc367FOu1t13q0ouuyV+VBfL7M8q
hCKg+EVQds9Tp6nUsFJQQc1BnY5hBMpt9LNhqpqQvVDKu0qakEe02il2pb4M4qJVpOOEdKyUT/1i
2MkmTpbmvo17ee+5A8YsLOYB+82r3PIeSR2TJLR7HhuE9rk50qHor5CwWHAIZgM/Vf1QxUinsrfU
TKDnawv0K4K8yKNl46a9Hm/6NI4PSWaIp1Sr5Wf+etyNqEbxnZZ0ji4WgXiqHyscFp+STvmrNCO9
97VOyR9y8JAPfZvVLZPKJtvXZrRKQk9RCuFHBbGIL1trxhVwMax7d0YXM0O5+iqrU0hm/aTgEVP0
ndJs3NFrBJYYUcRmkil6lAjbYGjp0RwZsd5MNxA4qw7SC/HVkreD40+17CRVjxy1HYgGyBSo7uSd
d22pPQ2DwBFTjIPr21qVa0EplPGSzQxd0zEqZ8BcZqyq0C67yfEzo+xgeHoAhOfCLp/yum5vKwLE
PtANb8LZUFJwDnQo5Ko/VtgMbvR60L4o0nKvEeP2/nF5+l+NoPeI6//vCPpt/y3/HSK//tt/Q+TR
o/uLui4oef57lacnf/gbIr/+CWkfKRFl55cW2T8Aec34ixybyjcyfnBIcW/97//6Bx/PHxHtY9cJ
bnJVVDD1P0HIH4PVAQpRDoXpzo+D28bf/DqiFC/6i6OAo2FV3cHN+34XNUbyrA1N43LrDQVVZkd6
O5hU2fm4jPXGKSdDbDiXVsfOnZtdrF/Hs8QNpO5ScZ8j93FvqHN8m+Se/sh5iQ+a1UZfESI1NiW4
n4rn60Yr1Xk4m0QRWHNqPghl6i87ZVDuFb02wniKpgct6pLFd8FCXElgw98jdTojfuk+xVOa1j7i
0lB4dUqpMhitxb3IiUPbM5w5uPjHsb4CG6v/G+rHdfy9KdvyV/ea5/GaL/L/HUEELulH+/vm5/hf
wbfs54+yiKm6/c05WYklL/+/f3a6o/9FokS3EWgve2q1h/5np1vuX/SbAcxBiqCNvdJE/kMGcf+i
RYnsGGrp9LZowvxnsyu6/teqBY14AGV0qtnAWP+AD3KUvyIDQmOHA4XGG6hctHBeb/bSdTpBwTO6
z6vnkWdFfZTlCb4fB/P3DO3vIZgnv5hU/I2KmILQxyzNKbo3YhXSxZfOw9be+6aJQzeYJ1o1x02j
l8Eox61wF0wm3/TYo9gbV3yncj9Skw7mG48Ccb11ScjjIDd3xVZ3Tgz53vTW7t+qkkQj8rjJrSad
VpnYm973v8qv5YO5Byx/cpCjotjLtFZABJkuUiaAl19/JsKN0TUKK7qvEtcfHIFkcBOYVnK2iPjP
50PoAJCFAvR6Rx8NFQFgEECIo3tql4FiPlTZF7uqfN1rfZvCxm8H5u7vPP0VM+jt3oBcAeSWEhGQ
iGMHUocMqCrJ5/YSZIndYF18quh8vMEpabO70fpZC22cpXVlf6tvj10KX1HOYl9F6hWKlaqwQqUf
Nx/P46iMCJTz9SjrJvltFLPW3WEWi9hHwyZSfNt4jG7ts8FtfOfPTFQotTIUcArw0pxc1MmOJqS1
AlsJT8h9Ww1NkKZntaWnJyr1L6vyW1Xl70FQ0IDpje87bMjX85lGwygSSgP75oebom4QzBV4v/Pp
uTzXnzGSo64jJ19/RPsCWNf4Zw6r/8wRDCmVLmN96o9uJR2BtaLTS7kfsofZrPdyLHelln4f6+rE
hzsuqv0909+GWvfPb1+u7WIYmWMt95hZ46jk3BOa39Zn+tV0nZ+oSh7V698MdfTl1szFyVHd3mv2
cN7IJRDdH2Iw1iEA+/KKI/cGh+cYHaDaKDV6WcNsVOSoZ+vSitFdQBWw07SdLE7dfW8P1/p9wDhy
0a6ap2sZ+PfFay2jmg1d7CepYznJ5dqF5FMfn633BlnLuAC3gRcCl349CPK2lF4b7ohSpr8UfQcv
+IFg5sSWf/txANyuJjAsHN3NY5eSxC0QAZC63NedlRxMDZ1+6USK/MMLDygOROpVN5fVWrt8ryej
TnNjYLwg925OmrnUbqARPJ6Yy3srtjJQV449oxxDvlsvQ9rbFtyqY7PpsxuZ4RMvk+3H3+WdFQNp
CXjIoNlNHHL0UOT1Yi8WMuR7LQu0IdWCxlROqSS9QGRfX0TUmH8b5OjjdzRF0WljkPD69mDsdNP3
HodbCkSB2D3f3y3BHCIfF1YX5mUz+dj2Xs7+p38xzxVCDncMDP0xuBQ+Uiml0sZ7g0bQ2oq/EUW3
+X8b4+i+lW0We5Fa88XMbOfOE0DzP2sWcjOsVlj/M4ujrGZO0BuTXRXvx85tNtLqww5+yImj+u6W
oC0PjBIQ8BvLwLGl3ULCFO+LtNkllJZkcaLfcmqEo4e2A2WWT/PACFxwrSoCWZxYqCPdj/XxWVfq
fyZx1BJ0nN5LxniK982ZvoUOtF3C2D/kgRvGP6OKFyJ+uPvubMfwZvbn51H1o3s3ME9gx9+dJ3xA
qisktUgUvr4nLDkOXaMu8b5P+3OxpKFQTsGWTwxx3MkRcQ3ONJ7jvXfruvG2LU4pl7xA394cXgSA
4OuqXN/H9DazBt0ejQaH95n6+RYrmbN2W16n19ZNdHA2358udk7Id7Tvs+v0TN+VZ81Wbmb/x784
XL/9jKM7V+ZJK+JUi/euvS/6NYw9Jauor9fQRzM92pbAXDGqSp14T518G13MP9sUwyUoTUjFOIHt
ox+9yTbVFt2/1b0ZqMqtODsFDXz3g6J0Arz4JXI7mufSJUo8jVa8F3a9Hfs6/0bhIPr58WKuf8mb
mUJOoQGJmdibfltHuZc43o73cXkTGTD6lcu5N4JyOtWZf3c2vw20PnK/xRZaoXhjObCkQH0Cw61o
X50a4t0NCqQB0gv/QUHq6FKcZJEt0BSS/fVzfpGdaZfao5j8Yeds6nAJjCAPiwCr6k1/KcIs6OHx
fxp38kK93P2LN4aAHhdTYDH8mqPJ9kVMTLDkyd4s2xsjyW8m7RTk4MWM6/WXW+XfVg1agjYKW0f3
ml32MeojKU68xeD8bBdl2GvJ1DU+1GfwKpY5Tk8DBsW/qmnMvswLjtRtamQPlTkk17Yx6fcxcv8X
DXZHeNnNCo2vMhmi7y5iW9yOy9pBypOuvu6jRP01CW3+Pti5Gvs2Al3Xowo7gYhHMwBWuNwLvmwG
BQNhvTUPWa2XSAZkSvEJSrB6rdsR/9sCiugFbY4/h59mlZvSJ5zNadUlnVrErbXiJkK/G4MBYzHv
lzqX12hR2zAfJypkmwmjkdJ3swb9dX0c6ETEjT7GoZnKOvM91BAidFeiBbqrpZVfZldFzEvnfKk0
9GBcU2Zr3V8fn5439QmLI+OQ0IA40al7HtdbZseO62gYvUPfelgJdnZSttethyeI32b9cOjndI5D
QHRVQhOU3DXo69Y1twt9vh49zKj//PEvWm+mV7tCA6ahwdaD8goa6ljpIC/MqojjZNjD3LyZq/vS
tH552doxveF1+tNXDQIJ6QksEn2NDo6RtEscp3KchMpgqu9oyOQ3J64nar1H84FjwTlip5MrmOAw
X18bamXqIi/N+OCihk5tv8uqJxtd0R8gv7s2cM1CvVeMRhl8azIaDTyv5Vw0iUx+5XEq7nqvJsjT
uxSob6HMWfPQi6FNXvrFn6MuIvdFVKj8Ebl6fqdMU/Wr6231h94u/dcZM1fPj6LBiAHZT8iN5L1b
4U279EXlQ5lJ7+3aA0CIg4A2ox+J6byw9PwTmknTgytdAw5kUmPPaEkQNBsgnXrhN/CXrkUDZsDP
ci21thNtS+nTgYG1/vFeOAZ3uOhlqaBj2aQ4G601xteL5yh1K7t6iA8KMIFr1YXtrWp9EyChVZZU
kLPuq+20yoUblXAgImHci0J8p/07bqRnn/JaemHBvtqb/BxUp9ZUaXVhePNzqtLr67pMD6ma4haS
ayKcosjdKbNabcpOE5dgjcHOwkDZN1Xl+P1slA+GChLEn8y+3bS1O9w0VjRdgFNTg6XMlL1XCXnm
oe1OYXB09lGUnSnjXF4bdLjO1KnWzrLZmi+4I0u8DfrlesgcL5SjSZMx6YzNx0v+Qo1+PUfEgLgL
8FIm6yRtf73kI56rjddp6sFzsvVaKs3u1+BCG/SrUtMvY7QqnvJqWM4NrVGQwck689NovHTvVURV
Ben3oXDn5ltvL/MdjV75mZdOO7RzhT37jN3lHMzlWN11ec47PROkGEMALko70LyuP1lxSmTp5H16
bYP3iP2lBpId9J5wfwKyn77Ipm0cn4JM/JO2gqgC25W9GkilrhFwttOhDmJVmUCVtRCMq6j0HhX6
/HfghO3UV5NB7/whd9Iv+hDX3+l9RKOvVZX6uaamuh+VpLvW0743/cH2lDDKUgdO0MeL/LbIw61L
1k0gTR0ahNLR84rBaAYBKfEOqT13Z9CUsZDo1czwldpTrvvGMW+JlJTLXCbLdWvwDmAt6T1+/Cve
BDQ0qFBcApBKAQ8u5lGMuKRmhdD3kB7aPvF2PFdW2BWOc/fxKEdSoKQvK/uaHhj9A0oZb3IwVWix
YsV5cYiiSvPrsbeB+iHtC918lzLpAGOSfBb2NtJXQ8elwyQ0j5C8aGeEz+Ro3bWcu7OPf9U7c0f7
Y8WpYpy55vOvd3nZCWnlxlgcitF1z5qutDbLkp/yI30bz63ELvhAq90s6cYxYwX/UU3S+y0PeJO3
l9JWoxtXEfbOXZP2ak73XVnnV5pwzM2YAXpYUFXY5MLKgx6/qA204smvgVoFE1wIf4zwMdJUxQiX
PL13W4AV/TjlOxsP5l0PwmE3KEN12VkoA7lJ2gYLNOsNkUYctJFxCs287tFXF8U6N15pjTI2xZa1
mfp7PCxcYdVOW5eHEd+LsLXBVbamSoE5teT246+1XvPHQ7F4lPTYRfQ0jp6BbmGbmvVSHly7Sy69
KLE3ToWy+ZRg0DpkeATmQ5YePA35rAqxuPOPh3+zWZiphWijA5uKStlxA9a2szKa7a46EJgqwWRP
0Y0KDOZEW+oFmH08y7XVy0mE3EN37vWCVmCbWpAo9QHsHu3SDoaPny7dsklrW271PO7OMHFT70Ue
2bzq2jVNYGx3NFPZ6Vk2X8Dnzv1qSqEtdpMOcCJ2fsUKslTpUk9+QRQtebHzOHBVoZ9NVTGFH6/T
+sWPJoAjDrTV1XlFR9X59QSQMyqUIh7qgzf1CFlYDQBpFXMJq7X2XWUBU4T68PGQb/ocJPNk838P
6zrHflDSiCRv9VIfUsUy8GfCt9vtFmODgAZrpPSOTyRLuptm2oma5nuTRSwdVVL0SSnDHX2tTvcG
XdRLc/BSBE3cqHNR4F6WbGOCEQlT1ez3paufIpa/sxVZW4p+NN+Y7fHDoTa5qbaa0RyStsSNeooj
eKLSOvE+vT3apNOknx66JESux4QWDdxQV7G5DvhkJhgTyucO7YCgR0Llj7eMgcM7sgQ8QuSBx3zQ
XrRDZUvLOIiCo+V5YJZ535ftrCAAZSNTH1qKIU5smmPhJWbFFoUeQfcbExLww683qi5cSOpjqRyS
eMIlHXZtO4BS9SJk1jvcij33UpP9YdX26yIXgNhg3XeRWflRegq//PaDkl1TFNdf9jHY9Nc/pTFa
M8b6QznIjsYW1ni/prj/B8rzSgvz967muhdfH0zcwlavaIgFsBiO21eZoeb4j2JoAUTD29h6iRGe
juqOUbr5Bpy42H58Kt/G7cQ3L5AAohtw2W/Mg2bTVVSrcw5tbH8ta2Mroib1E1N+mqI9XmKAbwsA
xhjPF6kGRhi357Q+cUDfTnpVvXQBwgMl4LisK/9bvYayFGkmAkYHo/AsDKbn5QLxc4euQDmvhrfq
iVfi3VQaAsWa5a0uUMechrzg+eK1dA8yVgHNIjGvPxVgKe5afUkGv6Glc2/OC67cmTFZS6Do5SjP
ojgzf3S8+39cTuVVxhURVhx0d1gqR5s8r7NpcKzKO0Ad83xVKMoKKP318Ze21v35emvRzF4ZuSv+
3+Jtfr3Kc6M2WRyZ+UMcVQNZ+pCzr9yk21XNoi2BlQ3duTpLzdx2Zm+OQVo7c+rnbVHSSwVAivWP
OzyrFdCnwIRsJkLXHL0sqGKdXhfp6q2alUhcG036ZclxgPOtvqLGLTVLoHttR+4dCVnxWMlmnFat
tsYLRx0TqtmaUsTv5+YWi9pGDbts7kl6lXg41/tEAhZMI+UzabNeBEncek8x0H2I4ZqDmjkikphH
Kih4oOe96A+ltwBVxbRYVfwWaiG/LKp6ERZqYrVnbRIbs19B5L+d9TqZAs4gFjayKu8ztVZ/fLzk
7+wzBOaxdAT2t2pcHfOQpTHY7VB31YPwrP6s9gAfe4uhZGhTuEZggqoNrChDTSZJLqwBBJdIqvSh
jrpTbb23dxdCPaCC1j4lpNBj6fOyrnKn0qrkASsFcTnbAucK025OXSZrLP56izEMOQqkdgRKUNB+
vcVUC9Rrk0bJwyicZFfHqnspHDunXoNAwuopu4vcuN3EvSLvtX50fDZaG3686G8vE3f1RKEZC4N2
dct9/RvKKLPNpbTjBxW7rGua2dPDODXqDfDmgzFPzSnJ1nfGo2YOBQxheYKb45Czwpwcs4IpfshT
bIIUKYbdoq8vkQXAzhLyVDfuLcCCdxggIfIYazf4jdwmaT2iuJhJPyB22e3QnQQa25pis6qHoEJR
15RKRw6fV9r+ZHvZWRm5RohtKZ6PLui+yYmLPTTb9lwiBhAmJA0n+mBvQ731F3KPk0mRtx0vCX4D
sqcaljy4Gp/AajzgVAwPmWuCULNKpk9DXz8U8cmy/Dv7nC4rHgtrsryaIL7++GqNJBjA5uSBMhX0
MILMM6qJpxr+7zyargNSTHfJAIi7jrtTtlQnc3BtwAQOpSuUSHFswa73zKIou8XvyDirBsfw09Ru
rmarTy8saCVhIVUjHEFunNjx6/NwdOqoCwPeoPwP5sY5uthrbaobpSjShzj3bqd0/mW75cGOxBMG
8jdtOTx/fMDehpzEgRCmYExR0n7TvMcgYnZiBNwfxsWqLm1FWPeKu3yhbKmdmNjbZBL4I6krSuvA
13isX3/NTkRWnrd68WAt3tdUqN2dhw7ATTLin9Fo7bhBdm88zzutDWM3tjd/PE8yBmoBLiKEkM6O
9pLbQ8NI6XQ+OIujXuQNZb9KtUHs5tYp7CH8xjff0IOIRhl91RhEcu4ouLQrvUwWL2oeKo5otVOH
2AhVF6oEkpttvqlMJa2CsjDGr4s1G+o2UlafzLpPym9FmSX9pRNlWb4d0WZBeg4d2tTXq9Laa24t
7mZNWcTGNhb9zLDLjFZFPOIcBZd6M6i9NDZQ1LMbO+ZLhDrCut+0YTR/JUhx7QataswLGybvtymN
usrH15Gc1sFdB2tafLsjzjIRQSgaN37yyn7ut84I9m8kK352dXxrfRfn2bupn83nQqReHKAjj1q3
baDg12XOeGVUhTeugcZ8H0n+PX8gxb/3igROBWkGZqSw7x5aoc5+wXEM5Ypju1CrAhs0i6m1kN6s
Ac1qQNd2MIyZs29Lq752rN5yzyTGeAMaeDrSOXZd5IoPvSzbzRWfwV/bClSuqOCdO32vXwiqm4ey
VqJfJMDpSO2+V7FIqZXhy6L19JwWK802fdmrC/g5Z8qDuCj5JyqQGaDY6gotUHEAU7eptjJTRNnJ
PlBRBqz8pZslAWY5OltPodnEV6AlgCjevNw2IlWeardTu6AwtaEHQFQbnk+jaXbDsUx0uiuWgacf
/Tap+0SMOAdRgko3Nqbwj4sV2fhADSSYmPBlkX2H+yw9kqpNdAhIntpDKvLgmoToRdpRmEo7gy41
NMUjN3VXhr0+ZY7vIo/ebUpqUa7fjfV8iTKD9xxTxH2OBjOHvC2kyl/UlPbGgrVUY3+VL5C/CowP
wt604vPY6xVgpjDQHngj9NwfMrckX3MG48YjuCx8JyvJTdkYxRN8MsQKSirU6jS1G64A60LgY3VY
YM8FwoqnUF9MvGwmGS0zHoPTzYvu3q3dpo3hO1T/izAunbQJlryJ7z1aenv0YJMOz+VFXEh8Oq6B
Os3fEkqodqAvU+7Cs+8X1W8VB7930SMw2mpF/tO18ijxJ2rqh8aLPD6jK+SnjoP3hP6HAzXGre+U
bs5+9n2WXTWmHQMTFmZ5OeGw4oWK3YrnumvFIy1LxQ7dqlDvFkDNpd+28YM5mulWy+oSHzEDKF9A
3pV/dkqzv6ztWW7dupK9b+qjdKlNqHEe1G01fy5nsnmWKF3soJEmjBOh4906ezC//Im45hEqdn1f
prr6tW4br+Htj5v7ummc1m9agnR/iQbr2uvipgsSd5FnlWkrxSbpzE0zd+nDDOT/ptLiUfFh4aBy
F2sL8hwW0DJGsMf4a6G49q1YCvFcwBTm7CsIy1xk+C/yob3boXDtLxHd8IaQR4Gw6ijL9JUuKjk7
xFeI4rYwkrDJMtujlKWVdRgp6WCvYt3zj9r1usthSvSd244sw1zLIIXvGY5DrF6lo2r/kI2LuLks
e+NRNZbxls/BzhMU3SB1KvCU/VKUxueYP2tDTy1Rzoszuz8sE2H+IR0XDUWFzlt+TFqqYWXsZT+E
7pWKn9lVtfdE5sBpbJdnx5pMumzoQgRdMWTbWWAcKEyjoERbV8uvAX+7NlduhsQ799QcPzczan/Y
9CpCM0/p/IEGeBRmatcBG1svfaNzjWtFkNmAH4/qixxDDZX0LkZNonO1ufQnMWAVrbuz+ksf6uiO
aG3ci0iZP8Pxmi+8gmjdV8YIv/KJ+hxlJFnPPxPXW1i+ukfkbrK49atSn5QAIS+dTxZlMZyosq5V
n/glEaG5sPe443BhRB18SD4VbhpfqWNSaiHfroBA6nYY22tWNJ8o37wNBD3cnnhEKbu9MBKOHnDU
orU6neuHyG7zC9FaelC6bhby6dCoyRQv7Mdh3vXCOhWVHwu2UTjycGIkZ6criZLOMUSpmWwjFXPW
P6Qk15ga8OzupFmIDSw2awzV0nFzSrMdPkLTPPOkYbc7j4Fi5FWQFW1720Zqeq2biQ6bD/bohZo6
yzfeuvZ8dlr0OYpRw2aT2moDSy23uluPa9oJWZAeWMHYxA+Z6AoYjzrxZ6vhWORT9MYyXKJug58o
nrmImU9UkXEE1MSn3s7s4URh5S0gjVWnPE1GBKCXBPSosmCaGK57vdY86HoFSzuZ7U9jZ37L0cG6
sTCo35RNWSB2WcTb5P+wdy7LjStJmn4V2dn0CiqCBAlyUWOW4E3U/ZaZJ8+GRklMErwAJAjwNjZm
s5mHmPWsejG7eYN6k3mS+RwglAxIKWUqOF3otkZVnz6ZUgUQHhEefvn999IqbATT6bq+mtr0FfZH
nIOKHYIiCEvn1mrJ9TnZTE5mC1iyqCMoXlLLsmzPAM63l9Go2FxZ22onXA9mt8RtBqcW8eV37MGX
lqfEagDBsrQ2XISZ5MKIW269qZWDz8st0hxvfDigh0ZUj6aV8juSE9NStan3X/XCyK0VaW04MOzg
8yYaDpoll5b1tS38ir9rYtIjm0giSTcI5kHWqOdjXbCGG+izvM9dY9ZbLWvR1aBanddLhlH+/vab
XpkPB4IqBnJ8wgyW2QgzYPHRwK34nwOpYFwT3nXKlKa/EwB45S1YsOIQYcwS8814IpAXVucVmld9
Hq654sIJrJTjCm0Tfm8uEDhVqP2rEKFAg3HCValtCkaXDPVy/mXMTVH3I8utz0JAF2+/JcufTr4X
HxKRETAjo0TeQH3N1g/L4abYXX7xnb/oS7Jwto5ft+sz5zst9ervAiiymzv7uozsKpWZS7deXleo
lx0K0RuLuts0muhy3jVqnhYct/X2DMWB2d/j8kYC+gAlKnFXvgxAGkMALA008V8qs9pVWMIyL81G
D/TZ6RsL/52Qa3ZnZN+V8W+6o9pkUbSM5Zfl9NwqP7qj+7fnEqOf3pqMOFh7MeSiCf/zeI34zmrO
3Kk5YSNqLhudB6s+caqOWb8d1tuotkaxBZdwo+C8U6CRDQngvQkzK3VwIk9aJGR2C6UgfsUrltaf
x3OvYFJJ7sOuUdjAMlOfjYuLU7iEgZTNvFFYaI59tzgDTLaxh0CJChOric9QvpoUFlvvHSc2ZiHa
k0v8XegXbGESlTZhMVUuhcAddg1/vvncnbrrPyMzjOBZwJW1jeG2E82tbp3+Jd1b23dLZHFqEI36
xa4zMBarq403q7RoOh9czefLm5W5mJxToBo2NvPCoOFa4/Ht22uY2SPxp8JoJBkmWFletFXf4l9i
1VXWn2tb22hEmzmIkjWu5dtvyex6jjJYdi4RnHoh34pZYfY2ysJalgxIN+zPEFRWb9ypUaiPZwta
mhJ2O+lWVjtSqt8qzv4PWuMqm+nnNdzXbvjYc2l/1llMsi3PEHxa0G2QhT4mCc2KSAiEOm00Y1Ln
asAUdAzqgw4Wu3pVtkxa6FosHbOAEhaCqA14qoRU0q5nxfIxkC+TXB06jADOb1V1qxsGZK0wJpE6
hpCKsPYL8A1nYj5bRt72srz2DZocR04hAMbqrekwRqrmPSh2RpPI+7BYS9TPcU9jQmXBtoEF74xZ
GxYvydCjQijraBbhfqgvlpXL7ar4V8Gc+MR0wxHEjdfT6Z/GYC6sIMXNO5d5nFv9oToEUiy5ZQEd
EVKF+Cujs/3tlBTrwvcvZ9AgzLfFLRwN9AwxYTQ9my96i6nXbZfcIcgya2ifBEH5+2CxuvNIiDSs
dVS+9OzFTeTXvDbwnXvbX7g09bDM26IFRf+o4LcG/nTemAeloLkMiYyGg6Xb2X4rVmZbx3NX/jsa
OonKKvORFk6ELasm9b10dMjYDbPyfDgtw0l0MR3WaWMXBYD+nNIjrI+QDbWs4mlUOLEmp9a4MwgB
Gp1MFjfQNgXXtVlnFBFtOCkb9Urfx49zgqC9mPUW1SZMvQFO17jOfCEtcxYX/sXGPx+5rSr475Aw
A1EyZ2A1yk2oyeeNkl0fWFT1OwH0FSOn4rWKT+WxMzZa9InYXq5GXBEnw6/mXxOwd3Ybok+Y5OCl
Wc07/qS+uap5XyqEoUr+o2eeViqQFHcgCC17DRqmRXV7RhqvAUNJrdA2p+2o2i4FremwEcFQYzfs
VWNdbk3AWLjO1KoPsZ7dxuw2uoYyplJ1Jjezz/a30rca5EwDxybW6hQWdVo6TBdfx1WnNmr4XdLe
jnG+pLLlAdICfFPbMb/6N8bXGr1O6BJdaa1pVG40N4vHddhcFhv+8GIL2cijGzjzbn1pNaZns0b3
LxpSlGsgs51N2RlP25uAQJ5TvBhd2J1yw76jtq0UOd3+woaiADC1458NHli18h2ccxDCQU40J6t0
X3LAorWtNjx4FJZeuF+3g0Z3A0CuM/Kd2tXqSwvSpPPoDHiy7ZTv/bOwNTlf/1kzHevC8+rhoLEc
NAYP25VTrW9Og1a5072dWICVHHqKrGcXtNeEX7J0vTQck4Rjg1TW+Kr2bdI2zrffpg8enEnt6axB
HnHQ6taL7dV3wOndm8n5ql47r3WGzUJjAcdRffbXplNtrb8M6kG9Wyd41rA7cGDNQfk0xyNnSGP5
aX32ffS9tnZG372NMyp0ltV6+RTym5Z/tiK4sHW216MLy28g0G9em05HnXnYmI3qUcusj5/GHWDo
o3bttnq+bdculs1Vp9ZfXk4uazdUC1JcN7nc9ji2QXNQcuYgmAPHvTab3o13Y43rtYgmC44rNDVO
CUbTQn22c6j+8xr8oygOyM+vwXt/3J/0on2Sh/h/kZA8GKZtHkMzWgUqJ/XSMZdDevtBAAGMTZgX
La4gVPGP2696XC7hYlEHSoE6nKhS5ZXefrVjkpE4LdJLElv0926/OF+6pzW5mWnNBKqOj64JD7JY
bXv2Ev1fapttZQbw3rwpza88Tlhr5N1simd+kZ3ZKRVuZ4PzjVdyuqDWK5ezaXMBucCphY77CiXU
dng+qZ3SPNOfnQ4qkNfR8ve735gu6jRwa0FvOgcZN7q215eDRT2ikYl1xUlfm2dh5XoZXdSEqau5
Lp3Pa0RbrE5lC4QLoNzGMSJn1P08DL4V4GeY1edtimHDZfXeqMwa4dytm+TUvWvX/cswv1U8GhBf
1OD9nl9NilceoAJw4U61cmGOvwysiQNsADK6k83gfDK4W64daLWc+dVifkoG8D3HUu7NFxLFkmDJ
KbOlNasq0VWhGPpVunHcLdwyRIugMNYDyz4rbe2/7DXmeVhrkIJorb4a1KFc2CW6lo0kgbC3C6+T
9+0jjTJoX/J3OAUWeFdpvEKZvphd+wvreYvqDEzT9m48LH4x4UW+LQ8K7plfovJ79Oeq6vcqM+vz
tEBosVgN2sXCrFgvlyabO39kNLZL8/Pb36PGCvkcTB62F442bdMxtsQM29tnPhA8EOnV1V1QDAqt
aObWWout9WdY2rSno8opwHSjQ6zJbMav/U+99IfQ7gJApC0nvk5sveKT/lxPQTY3m/XBT6cG+77G
enWsVIMVasc0HQYIC3Edx0HsxFSD8SNMelqHSPBJsADPGswsHANzg4aCzmKx9U70ISVlKhzTTor0
G7YvK1qyqr9DU4NCVc9bVgxZ17w2gA7NJRHZiaDpJR9pm/3pckojN3TI0IOE7HJsk1zCryU1+Xk+
aBW8Zi1ojMpNCJnL3VMSpkPfsWwoC5v++MR+HFccq9CpVW7n8+tK93JbaxNcpfra3n6tRucj+8ld
+nQdgKg6fJxbN6Z13h3cL7vgLRoDuw5RplnuudTxjy+N6NKmg3iRRmHXfvXcGl0vF2dj/nlmdM+2
7tViTUc5DMnumWkG9aJ7GUjFxWZLeeilbbUHAK8KMFB6J93u7ar2pexe+UZ/HHhOZF3SLMVZkBHy
lq3Z5GI6urbodmzS6fis7JM2vF9jepXqxXnDGJ0Ug85w1SMH4QT+kDj1oj6Kbqebu2HpflvoGOOv
5vav5bhDc47u4mQadiqbs8GqHTDOqlWZnYwm7XLtvGJ2ne3kS402KOM6cHh/fLXetCtuyypfDWvn
5qo5mpwtZifr4WlpdbFZXm9Iw3Ubw+HpdvnN8FuThQfNXqvEZWA4NNSzoZnc/tkoD06M9an8129t
ra/D9U00vhdgmTE6m04vvPJlYN3NF3fdycVoeGKU66Nxc1htUgtFmmi8beAobSqngXFiQ0UzvpiZ
reKsPR8mvP2/pUfu/Sn/zfJYyRDP3czz0b4cbYs3C7ICGnx4sqkK4A76uWoAiRP2n47uwl7YXxxd
kNIOjq4iYHiuN3jNu391+J22sHHNCe4AOsXNxagQUEeiLcxK5Vh4Y8gWAX9VGNyK8F2Bt5EOm1g9
RAO4q1JrBz0CBxaTKUgXOjBRBGp/g9Uqcy1C3IYmAydOf3N0EDTFcnvv3UPFaDHFEa0Mvs2X8Igu
g2H51lyMLmeL7Rl1S/0V9o2/3d51N+ztcdXCZJ42Q4gq4dhkhwde6WlP1K/c0xI4/GEt7L6HkBgg
GIktVjNx4VUQwo2xWQ6+TcezeYuSlIkT/4N2Ci64R7vq0Ib169vvzFQ9IULANlL3RHkDUkenq0JY
lIpUMIJ0vd9UjLOyGTSn01XwBcpUklXBcNIM5mur7s2npKmpGqss3oPsiwm0P2nB5hJyEYARwGBg
q+r7p0OPdHuwrt6CdqFcd+kM56VNywKrUTE6NFIrEyEoXQIS3nbenvnLF5fltsLYZfm5SmQ19lY/
WAyGpmQ4bosVg/ZW9njprFyabZW6y7vaYtVaWJW7sjk7mfvWt7ffzOWnTJodzAJjBLHOJYoUXjRs
HS2tsjcNhtMb4gEO6DHn4uKvTmdKzmHQXjrd8/JlrVm+DE+qjUqn0nHblU5wVunYl0Zz2Kg2avVa
k/gEfy+/NzsJTryT0LkOTkL+tdYsdorXoRM69IWuPy7rj9c0rj4pfAvOak2rAfFfZ/Sw+ra5npxt
2+ub9W35gp50TfNyezk4r31e36wgjnU218XO0jHqoWPXl47dDJqP1wz6+Eh3y+a6HjWQU91t3NDB
j8p3A5e4W1/xbxTLnVSaQaPQLrT9ZqG9bBGV+E7fiCYdReu1k9pJuTFq+ye427bnbJ8Kl2Znc7u+
Wl9RV3dGBdF58cI4KbQ3p6v6vBnVfUYzO0E8Pt2YO0ar5FAWd21dlggfjNqEDurfT85gzMWvtxvy
GbXG/GR+tjiZ1O+mDh2x66XOsA3XeadyOWzX7hcnK+e9NFVsQP/YxLv1LMIJWQMuRx46s5eAwoTd
edmY3LQaV/fQqp7RBb49uFk+uOt6KXRAetRmTSrf12fbk0Fz67hN0zGdSWt74jb9Nr/anNdHrX77
8hSkiRPU7wBtn4BkrkMe4sDN1IRei6+m+xd/x/9dbMz6yrkZcjFCJel4n2vXHl49f26sTozGoOXV
5X97cvL2xrUy9pXs25LUtgvcFh2c9RBn1nQVUrk8vVlPKCEqlVfV0/VyPurUfA9A2nDR8AFHOoNB
9QF80/w8+cd0eDqMpsNO/KfFZvXNGywX7TmlU87M9iOu782ybq5nVr269GszeFnnhU4XKEdQXPun
8T/oCPI4LM4GdTvihMKeBEQdlCQgB886C83VVdcbFU67LNQpNuDuH55fAYrVHZCpf/67+Pfm6+i9
lotx4+fMDpCeeeTgpTfpi2qO7tZbjzZuMLqhyOXUsIxzyxvejsLheXXaN8LwzqTZpe2OL0uGeVEs
b3EIqy2CV8tBrbldzMErnY4KT4Nh6dyziKCOvJ7v127mtks2qXYWTcOvET5vd7GaON6Da63gpZ+e
gNtplDdByw2iSyDAbdf8UjW31Sb0DtcERdvz2ZpA7nbYrpRoCh+tz9fhuDWyXPL33aY/vCqPoyYd
hpvdAdauXQEDsKR5bK0J6Jb+XeHZCCOzNMFInE9uKe29W4X+6ao0ec87VaHk8eGhhyuxB8DV+MlC
frmviKejagRkYzq8KYy5asKRvXQATjqrwvdCaC/O3LBtlq83IQHHAfRrb+/ojCvKirFg3ID4IJgi
L/qyVLur8mYdmt1mueyt6/Payq2PtiSGrKC0bZYXYXg7s4bNEv1R38lsq7dPbDaBbSCpgWkmVU+Z
WEt5FVQXa9hXr0aLYn88xXgfLudTmBqLV13QMw5F5GVnW4PxoTZamO23Z22qb6cnGhwiJtg+jjEe
OPahKvKZFXUH8J8X7iEwL55srMHtaFodn5nRAtRS15i0SFksoSfwL2Be7LhbN7oYl/3WUrqfkGK+
qFhez7K2XmMQbifAu2aPs9FscT+1g9E7APPXvxQKDJsUEIUGGZvIqxZcH/KFwn1kut8ACJTr00LB
o9W8feYtXAB7ZYfmel5jsp28F72xJCzy40xXSQIhGjIJaHXq7ShcUqVkrqZBtRhG/s3EixqT1arb
lBL7VsO1Z9P2kNZHTlSEzHs63i4up+4Q8hnb+7zxJtEZgEnXWc2j2rnto/GDIcg3y/yzuvFWN+Gq
GLSDgErg+I/whs2bZWu1wY203XZY2EAmMZ1cwgN/BSp4dGOHs+5nK7zcTleb89HgtGYPl3e+OQyo
ZYGHZmTRO2u4Lo/qi5W3PN16HnBRbxHe2gMqYivwoBNr+RzvnwN4QPsO0P83Jt/ddzZ6Ya/phW64
uYn6wea2v4gmIV5XUoEnP732XS+89z/2S28PtCPyvd/M+n//49GPvFC+AGZ2bz+YIlg1xdmKvyj+
3LcGmPSYVfTEyIYET+KnwFAT3xukPyjDZ40nBJUjkCV5klftyeZns397YokY3/6dt769H6+IEByT
pdWae6l0DPuL1JZjV8mDVbUnAXxIan8AU2Glxw/Hk/flSACkpDVFYJSKx1Xwb/jISHNv8ka5cgwO
her7AteIPCjGfM1eqg611t8oHcM1RBmu0MIljyKDYu2YGAFwOsmW5Gvu3GJ6UzdN1p2KwrgLsZxu
jKK95TftY0iXgVNwJ6aSyZcEsGe0JEAcKFZqAJGeZ7gngOKx/C0pFfkleZBPvgRQSTZl5jL6DdVv
1o6lB2IhhvLuTd2wuRKIl9OsQ7J1uZy75uJb5puLj2Rk9aUDhPz/HOo+NLOmCMwKvS8o05d42N7i
U0VyTIUx1OvJ1ZKj205KorWOvFGyWFfCgeB1knVVL3yjws8p+OXO3x37xMLIkwwkLqAlhBIYAaYI
EktQcvIo62/YmIN4Q8IBmTzIKF+KL/mgj+s9CyAgaIcitRzPM9w7AdL6hfgOSAXCEPLkbxMIybXW
JsDop1e8dFnJnAD5AXwBYD5Skyhvq489pjt5eqFAj0GvE0baW3jDPAYeQ7pG8kj52vKU82pOulQ9
BhREXQgQnv1Jl8rHlCUwPomqnO72xO/8+Hk3gPCi8ag4BiWQPIoIQAUc4wNACwNiXJ7cmXqSWNQ6
7xbmPDWyhJvU825axyAp6HtCsCefU5e6H62pg4o7FnoFssOZuds2R8KW1tx5O+66h50brgT1vbQ4
T/Y7QtxTdOwGmHYpyAERmM9Vl+JCrVU3gQaQ/ZTlfe3IGyD+Cbdi2KfBrdztAQhgNGVgFNjfpKrg
5EqWmUyAsg9ICxzzGmLaccUEgsrbQaDkVVMIVoUpgj4gwpUIQQ1zIQEgCRL/TMMAuROBrgTikpgS
2AdpSr2nBQw7iYBAFEaOSJ7k0OXI29G2eqwiMCBOQDXj5WARQJpZwc/Jn5erq/qK7HjIzZnaTvWp
yr9cAO4NVx25rmTVc+fe4JpqHnpONeR3cVWvuuXlBxTikpHN7XFPluPj1i43G+yHArBPPXhFBDUA
scBqbSkRiJ/EvsrRoRc2UK27n+AdrbjYRekaZyIcVW49+ncJjURyAhJzK0cikMpbLRHQi5a6eTj6
kglmo/tGuUY1CI2kqXR8No94YY5EsPPBP34ODCL4VOcBwNvFcCWBtXf9yTkpSvUupdbJk7ubXzfU
RwaXHi6oQeFrlEe1fYr2MeQNVErQOi1+EksjT5tAVwLSxRl+UmnGkTzqHoiPCcEu+ODztvgSmNNS
AVj/ouFp9pvu70x6mwxghd9ga+TVCwQvrCkEbCG6yGLtpCeALb6nA8zqsUnlG9is3U2QOy9Q2kxq
bQOLHJ/AwGrq2TeoB6ScL66ISQ5//gxhacSiNXfzGCwk7dgFJLO36oRCYbAQGt1ddCR3h38Xkfr4
5YeRL/kLyj1/THFPAqhF9CJ8N2lgIHc+AKAbzcXHsachAYb+LtWX0X4Gfc8hlUUDpjZS7mRQFHS0
1gGwari52DdE+5Lrj52+tw1IBVImQFS8vJNRom5zZADE2QotEZjgmyzh/K/sRJB1BiRQKO7Azh2S
Vri8MEcygANIcxsYYF2wBLD2hQt2bwMQBpHSFHi2Ep8rT7PW9QIJ+xPiILZV2hm/HKa9qRvVKplO
wNmVNEySv1tA1/oRJ496EerOkiteSmb3RFAkEsDZYFMkyiF/CL8XpEC/i27FwAf0D8YlxXFlNgFp
AjH9CJXl7dTvPJKPmwCYvjDnMW/0R/Koi1+TMBE4mD3LOGd6T5rraOl+En/4fdh6OxhbBuEMvJPT
T6gofwnfHfjq46svWU9h+8D9e3X5Y6gT+E4wIHnb+SVdz1ey+XCZ0BF+t/FVtSdZLzqog3DZhdny
dOtpZ34toJvE94kAJ5PPBDzAASAbguP5u/B1l71YALAOByUEqK8pvFqFbQFpIc2fkh/nT+Xrmvvl
MjR2FfqipXl91doTI1BYCiUUkC9VHxPhaal60Kxi5/2AMWUuemwd9DzlHDtLKH/FLFJCpyUCwTRI
UzxgbTv0qioD8sAUI3LpSw+VfK2/tqOLHYfGx9YH2Rs/6tQF6Q7xAAivH75AziSgnfKE30uAfBR8
KnYeje5AOFDjEjdmzNekaf6nueet8jHIBpyYZx9GnTzbomwT/s9fAQ91sZpzN5hcFaA6NJQ7pZZZ
eYDM4LgBNu4sqhzZORCFac6+jEYH2yVN7pLZq3cdJx59YBWFfCN+kvflSATSA0hP31OoIeQeMRXA
nltv2JD24dhI95+czr2ke9dV0HYC66nEZD3MUl19A2MPzh30y54llDPdpw1sFSIjVB/kAjtzV41s
VuE0hnNHWg8kP89dfEsbyF8ixIEKIMCdikDV/gXqe8H2WfkzeA9Qt2tSxAKxM8yLr3k7BlSgJXqx
kt5P9EyONJ+0rtTTfNSoQedEL7U0r6F6uQb+BL9A7g/wRz61vxBi6MmAxEYR9ghpZvus5fduAbn8
SXxKw+icHn/9Sjaq9cjuF6QTbfzg1+xJgOp+E/kQEfghoJzdAdo+n1QwENSA2X2nBFDyeyLARIRM
CfAzWdBnEeVMBkJ1pXUSiOIyt5g1KpkjA+7JABHxkOZMreTcRb6EEU9LAjj+GPnYu7tFlnj2ngSM
KlCgEp7/c9lr7q4E7U1ApltCnkJ19LzR90RAfKAksYFKbnXBLg7/8Yi/EDqg76RoPZGAuglAwsM3
RLl3GhRPLuEcmQVClqlrGVDXT5RH0hqvWoTYDTYhshIk6M8yypc6fEGe+tsZTwmEUeAttKb7BwDU
v1CRwoCZ15knUUmNA0Aul2Imkn3qzjcqmMJ0p5JWX8+6IV+rLrAMrRuAPLddAstDjFNZdkE5wBVI
XDB/hS7Cra03adIdAnInyKNMupRc+XQ52F35iXTzpOq0s/vE8oF0Qty0u+6ylX0FvAMEQIAkpw6Q
dvizDIULBMtSwPns4KgKj2QP5Y8pxjHZbTnaBLauCwiCkdg2fZXSfI8aBAPcBdUl3S2lLUT8xOct
RxJAH2uqAENQLsJWQrJf1QHCYlOTmzB3Ya+YrFlL8cUrS8Fq3PBjt7J7W5+TUSxS/vVc/pPcrDla
eFv7rqeKzYTknRi3uuyAekn3kOXOq5mz248fN3Mq0DIS1OHU76aoSoC9UQPxhSWQ2Dr5wzZBPKR5
6uPkDvueTnrK6ktRQ0mo3tH8icbLHcZDWiJpnX3q2RN9Jy329g59kcLWKndBGhHNXy2/dBvQm7oU
LEkLbmnYujd1Qp2w1RHdoP9E/OTOta3q5ruo1CeRSUA39d5VCcBchKkjZX6JAPhnLOscqfwduPjj
ek8IjLjUKNggerW3+pILkDyH9OvI5+pr57oJ9ZPGKZRsGloljyIBcXBpKw2RY1rSnz+HR7uiiWi+
9IwjhqcGNjj8pg2wr5JbBiMyEPqKr1ygUInIxvMW3zsBNj1v6XAFudcu1ZO7W2+njj5++AXfBV1P
AVY+detDZyA3Porvh2i4ZHKk+Ahrai5/HNnFqi0LI9DeupPmhKCaCACd9/Km7gm1684a3BqRHbw7
1cA1qrh8QvAAdUFi4ubOw5M+T1qWDiht2mNK5cLOiFedW/I55PWl1V3u1h0iKc25GywvzRhoT7Vb
3kxoC8JCyhnJZaRxn9xZexTVaMoAgjb6uNJdOrXmVVsf/0dYHahv+IH9yJnS06bwESpeCnhh7lPn
bkjNPnzt0DWmvAaxsHOk8YvyyVrnX1jJSFlnghsoA8njEs03c3fDk3jRnHNRfHdKN+xU56mXXQxq
xPonw5HoxNyJoKLr3wJppY0h9kIKWs1cfKQ1YixHSlmYw9CO9LjT2vkltrh0HdjX7nsmD0yt0pbR
3oW+sAHydviJPWqKwIKaEs4aLP4fSeo9EYgzGMf2UhnkLrEBp5KmCAwUoFTkQ86ingEoi/AB4avd
EYTmSOuzazVnzc0GGY1ot9c5S+GrhdMVzlJ8vfhJXpgrGehavkB6YaqEv/AnBR2S20371+fM5NGu
2RVmftD8YJhQIXsnHpnQ8Fq6qv/wBnI2d/2aXbHqoOQrWz/Q6nsioBUTrb0hpk+VXu5uf6DYusef
q40oD45NcrozlKUxqBmyBrzCXfosTwd/hzL/eISHYnyxbAnxpSFu5QzgEcWdhElwJNJJDI1ciUD3
4kf/4/NLkO/VMC95M+lbAZZnl07I0eThkdTc/fh7oFUo2k9Td6rbV4OyXOCLNGlMlGBy0eRIBODO
NEVAxzWu9opV/Ql4kTBvWdAeO2LwPM1dO+pDeJ9ytZizVTn3RHtoKl8SCsedVoyFnKe569fyCBEJ
0cwiBT3K5KnwKpHWYMenV0L+Jq9r8BHNA6qrwvP3Ln5DahnLlPHBUprbDZB4YB+/++BtiElqq8JV
JA/KdE8GwPt3+PhcbXtdV18g+1znhHx2WG3V6qX9ZI1oMlZhIpMcRjss3TivBDOpUwP4LiHjvSUH
5QF1ZYXg5w7GkzsnH4CR5nVnAFouglehq/2uSFvVfnIlULxF/+gfWP6cuT3aLRiBsaHdOfy7PZ4l
6rZjEVHjJZ3f5cmdy8+drbkP4CKnhL1GP5qd2avqAQkFFSnkzm9HMpx2TRGg4bHrpZQZv3ZPDdCc
mUJ3aVbAf3J392uH+cS4g4KY0rxdpFO991h5vKEiccDEucjR7VfU78glS14tlmspHVVm14Png7DT
4sndumujObjaCXVIa+ndowZ5yexJNQuhkJSTNXci0K7Wg6ysWLYE0sW53j/xhEEIgBBC3x2JHBJV
HQC1z+xpMEmo64d5sycEqvfB9MDLT9O++Mmh9aMb7MfC4/TTowwLN34YcE8EEuwRu4cKn8TIzJPy
065coRiV3uMC7dkZPhnFzyGAuhT+hkQ0OTT9tZO9BiAOmmyT4Eovv4z1C/5BaLtgLMyb9kNxxZ/0
cYdXqOqKGDywkv0I6+zvfjJdRYgaC3s1Djkz/bXJaYXACgUo7MyJaa8aAAAeqduSmPfuDOTOBoI4
XncbUK4tOS16Tf+I6irbAEQELF5U+uQv3Ktfw0RIW+CNGUAzagGaShp4pU/uLj/itJoLD4yD9hRU
aRHvjx812F+CrpGokGmS7kievKnAtKzw4yoQr5fyRGnQ9cPG2d/6QDyxDajxy93UBYKNMv741KnY
kL0NMdnO9FFvPqw/QiJ04q7mbudjkOjOnePNlgbbudvZqtavUK6PXwRpWW5dn1qSev/48pPJpXbV
tFKdn8H3SjfusiV33w5GmyPLN0Zkau39KrgmQl2VZyyH6voKVQ9dmQB/p0iH/AEdqrobQKy/kknb
Daqzk0tOVQDSmkcaVlHQmL+gl35fNhw/rjU0e+rhq56fYdOUhamX4W9IdESib3N1DHQtP254Mj+c
hBcVvMf066KY85m7P4c4D937DzwXx7v44/7LeL+AHGO6rsKu/V2OVh4zXfMChLG5xt6m59DO7VFN
P0jKwXgDBaA/cfLkzf6BdFFTBFTr0nuuUolh/Hs2H9hn0B/0qkrZ+nJn/xCu1p57CcfWJrMp2YO9
ydOwRELeeEN05svdmmuD+wh4lmyyGQD80keZvtS08UPpR7d7cicD8VO1bB/Otkm/GQqb1BuPEl5o
yaAEp4wzfvK377W5qqRMmbYswkzyvL57u590AFROEBimAdH8iUCbq99AtZcl0ZsyMmVIu0HBWKRE
6OGQu2BPUbu6SZpNSqI/ZeOVRP7e+htS48svgIfInclL4bHmwYeLqUxZF8h2ZdJxjkO4uyvSq5wn
d5ueE6k5dQuOLk49uE3V0SP6b5WxAPGE46nnb+7arAUU8hIprFmwlqjLTuhLWjJXAHUmujB3V52Z
HMKPxzgAblZs+c9uhhI02TvuQN8IelPmArInryLQhvfBzECVLpS7uymqkS6DKjeiHPQhzi2+D/9U
8/QLdonmNNh96voD+CX1RXTbzuv6U36uOXcMHvoxFYSmP3kyQAfQ7gVoe0w7Ze7In9UvvKJaFq8k
+alqis9BrOZVTSj1foC76D66E1Hugh0EKTRFAG1TbPLTeO/5otvThLbU+5YrYNx2ZT+5y3eICodK
UVMMBnZADYYyLr5EDAU17kGHKor84KVGL8S/kDtbKC7F1ToNiIBcF9TcqQjU00BWiKuC+padgPJn
EgFJ0N0G5L4APlSkddXuUQwDoiBluL6gdbV3tQA53Ae68S+A3eS3ye9ICn1PF3Ap4gOUnhEPckTY
cHkKf+7AOB83DAl8U8Il/JQ7xIMqAjGNKQjALvxRCZI3EejaxuIXgHoj+6MaRdhDQB9Mk259iWzy
t/W1S/zAu5Dzp8Z1h3sUHbd3AkrS1E4a0sP+ED/JtZOnE6DNbVUG+Ez6A5DLTgFm/AIA72U6V2My
7+6B/EWDtJkeiIQyOViu4LRLHmUbiIgo9QAZ/0NEOdMCO1i6liIE/Uo8MG3JqipCoyYtW6vCd7Gr
/klunVwdBW0XmcAYaYFSIa37U7UBTM81YkTCepC3izAO4WsZg0JeKNcgTeoy1wBcD2B/SDXlsMxd
u+IPIl+2NW5vytSrugEGk5ef0cwpt0e/nNzLHz/61P1VsP+o6X01F0LXTqIm8KDQvCFv+560tKYH
II3Khd0w5fARgN+eBQDPBbYR/E9wOcdP/m4/bfyfVL1awm8JYbkyecJitlWB9W8Xdv8lZf8Lv7RI
0Yr1oTt5anqhG7r9xU3UDza3/UU0Cd/9hZ8PcNSX4Tadp7//QZiHygjlV+83s34yePJr8uf/8ujz
P/H4i9i12fuBYCr3/ug/9nveO7/z6EdeKNMYuL63ePHLO+HE8959y/5fNfdFoXx4+pP0L0/cftAL
Hoeb+Aeb3awve9P+3//49D1wH3t/7EkCTHv6R3nr3/94nvLe6XlzSC/kbWFmWEBhBAn7scA/OO7C
VT4UX0NzxGYU+LN++lWyDahakH72Op956Qfh8OjTtJ8VLDQIEpjVGftTtAiD3iQjB7StpiDu/Oj1
b5a7DJ9R55uv5CSoX4wPXbVAipEypogOh6rGZaHzjute2Bv42bdURFEhdfAq3No2FNvZt0R75+8X
dzd7ppfZiNKUjkyZNK2N25eUJGOgTucDL3J6E87Q0V3YC/uLdDzZo1TXcZi4aQBZCukmDmf64/Rg
feB1F/2FP/PD3lRdKiq78Wix6CqQtkrJw8st/JGX9QbDoP+QfnY8K9ohy3/oCUXdjFAIvzgrH3hR
vRe4Dw9swKPLfjjsB5Oe96QIU4JZ+LO0mS6yQ8galbnW+oqWevHa17Twc6jrZ9dUqox//+e7zxEh
JSpEGWp3M6i3j3KzvLhY3vjdf9ItVO95vSdFuQuO7KfL8ItHtR30+56seDqUiFDq0XUHvuiv3Uc/
HUdGjWkEdIe967leeHTNbR30j/jsowt3HvUxMPffBONG+sdXTvsvSuaz54b9p1d0C0Xr+qPXEQS3
1Kt3IHfVC/Mi+n0t/Hyu06+NFwGQDvSioFx/uhKc/R/BGOUo/tscYDGu/uMd30+TAdaOcn4PsI0+
eQN/ogx6AJ3g+OFihbZJ90i8bw4xbt9z1XOKb/jTbfiLx9SJgsh7ctOB5FslnKQ7bH3YU1TiS4t3
70T+4qfe9mfRwwR7xf9+xEV7VPdZvfRT5cPFLdT98EZ/6j8GPTGL3n/fAXZgHRcp8FX9K1Ek3XnU
/akf+OiiZCART/ktrfWLa/Csd2OfznuWkfKet2zFX31Pb9Y/+tIPnhTX6U3r+hdHbozcB1wRZcdL
+bCuwJuDzSxMhxFxSw9X7UHnUS/00XuTo3ZETEDRKdILWvsFgRsG6rCCZdYeNhy6/kxV15LN1R33
nmPf7k0f1JEFE6s7crv3oB5CKeTSHnSYuQZeOtHRD8PkFzfwy40AIkT/W+v/+D9h/+jpXzpL3w2U
U0eaSX/4s763UXbvK5GV35fFufuQtQqoHNL/2nM81XCoXC6m8Hjqbgi+NyMFqeHSHfUCx2bQWzz2
gnQs0T9U0KZ//LgVf9Hb+GGoboc33ddf3MQXvUlvpejgmDBQXxKTzKAHOMUXXKSPGV9MCp30PzZC
+7qRcknTu+FQI2dDYjFLhvZH+1vRvziN6WfGe034bnSHvnQx8dNh4lEPcWXEo6r3BSCq9DUfPxmJ
GjYcd7HoRelw8Ve/jGZGv63kb//xr5FHyF4d+ABCvsUzUcMgccGi7trd9TePw/5kooYR4WVMJ/Bx
Qe8Cxy+SCDQAO8Dgfa8/6E3SgWT9IJlO/6jx0RJh6R2d931POShxpZC2sP3piwC9lCRojxs99ZQd
FyPcdUe991UvLQaK6g5694//5R/d+9N//GscxboO/vG/vUdXTbQApNSXyT3HMBOLL5YO4Pfd97xt
VkEDedL/4M+DFwdcYGm6AidOMHa93lGrt1DMIsCI+oOTJ3QzNn1MIqb70U3iMKRSFZOgeIgL9q8X
Pkhcr6z7vX+504few0rVGJJP1x040aF3L863sJTpju24wdE9xpyiREm46Y/86WHTV9bOpt6AmhGg
bzZFgSjq9/2pf14ixYKu39SOxO5/v1xHoAX2/6p5kAy90xsGJAbSFUtsr/RPH78E65tZoFq3hzCb
271tj7RC4M7SL4y/V6qFdbdyJ1DvP4jlDjDoIuj1lcNBUdMBhg1683SUWABCtK0rgFM/yJgAVOTr
D3sWrXquEhyjX7n+sOf9h56XsZEPcYVeTTPb4BAq+Ab8gOrdvEQkRL/tJ9z1oif36FPQy16fb+ID
ftFJv9sQeUyXKTaNhdlPd4/tEoPyzUfNqUusPeM0CHxa9yVf+4vwyOl543So+PPfRDH8olC+9ad9
RVPGmD/d7730j9h0/7I4yuaSae+STuHjirhNkss7uosenlzAPe6jchQtOFUOYHdiKD8cdRYv0A9S
4StFnPqz+PQQHV1EC2VH7kY/gIz+623zrnn7pdn4b0eyefoBAsvuf5AqUG+VMD2qENBJ5e67gnvt
sn7jCk/whkr6trl/xb/3893BSW5EwZkpQ+0MiDfAGf8OgByfJmh9VS8d4C755D35eOzpLhUBHiB2
EYPp1G+VzgC62sLpTwZuNE0HinXbAQ6Y4y8QbOxQn/SDbX/gL3H5lLccwNnj43sZs/AlyDL67ZvQ
iSYDkFjK55YO8LmNvjftBco9IiBv3SXsBIhBhQ0dIobaXIRZjKKwset+bX3bfxyqsj1EDLXlvsBO
2QcwjVu9wO+/dhe9CSz8xfu/hY/wqHjo1QOc6Lb7AJwpYyEKm6zuyrVBsXuL/iYdSXSF9I3XHrcf
YLCowx5CDuDpVOlKAYTux9YDnziQohqIHeiPexJ56BxFCHGnLt3v7Ty+UA5U/eh/byfsTdSvlVbC
ul972g8yGwxKiwMMi8lK+lE1tuFB0B/5vBcuM7vhECHSczccRlnTBJIT/Q++m/jL3jj7yQeQ8bmL
Xg/7HvZuJvxziLDuebTuTwHbBINUBLFdah1AxV/4kydkooxbPoBau/C9XjbVe4AjQro7VD9W6C11
D95P8OYUyh9gbD9Y9VRdcYir+Vo80af08+LtcAjX8JqCmCiTx4NBIH3Pxz3nW1JtGWcj5rjVXTo5
0cA5lT1BsZH+B9/FWjNwPTVLcwiv426WiRFTznCAD172cOgCZU9A8HCAgVf9J/XyiHsRaq/cyg23
SZVH+o2x/3WIK+/zWMLwinFJwU/6mo/v4l3I7cz1Bk++6jYeAi31ReCy7Ls6hY7px8YyOQhSiGpI
SdIH6oY+hFdz1w+yYdNDgB8JgvUFo3yRiSKXDxJLT2r/LnqP/aesp2eSFDvAZXXmL/ylIm0aUlB3
W0vX9uMb8R//Q9T/a64ZRA/QOdTgwCrR+48U+/uv++eF1ii+psREN7S2//27yNz+XzX3437Ku9Kf
pH/5VqUs0RZ3m9Eo+utY9xdh7+g2U38rfb901WtzcnTXmyx7ROPSwUSVCD2q7tBtsNR9kDPKpfuy
Yjj67dDTie89Sclm+omxWXOIGqpLBBz0BpHyxeab1U2/GMW4Bpg8VYd9Pyrw2u78t4llx3XY6XaP
a6p2B+bfeSj7+wCEODkZ9aY4gN36CRPloeeO1IEP4Dt/Ckh/qXbrAYxAMnWDSe+pvxjun6FDmFQX
m57Eb5VhD/HBwyi7aAdQfg61WCripXSAb6XE6MF/UtfsEPGOu8A9OifFqqiRQ9iTHHA17XCIYARK
enB0Jv+4+3S7vx1MoR3XvVs6pI+8fgYoaIL/OcTI6tKZQjav+72nvZmqGiDV0x/1bBMMNtusOgOx
pT90Yvae+ZliJVMoN3WFkaDjXhn7ABvjDLTSePhSJAc41+c9tb4Py1lfFjgWPf/FERFOJ10pE1qj
2Dazlw9hMhJce3KXKoiE9mEH+GJsxU32TB+irO+yP1Mx56Z9gKW7xlYkcfCad2VWDzL++IWpEnc8
1N0Z19AuubMZkQ/FhH6bnuMXDd07Yh69GWoj3Q5xYEKoRXW/+n7Yc7PBzGLxAOf6vjdyX0o6ptrW
/uaeS/1HOvdYFIewMO4Bh4tZmFVzNKpN3/XxmMHn7UP/FXEcIovwxe2H+EHpN8byOISquwJl5S+P
OiHF9bOjvx01qeH1w2h3MvdfB5WbsNjpruvuhWeR11sMwWP/7Sj9V/e1l8KidgAb4m4Gdm+yeU3f
wB50CNvnwn16IpbW7C3CVEayRgmy+udCQ4s8c0++FRvZSe1u6I5hJfKQ2vO/JkC2/ZfCLQY50QFi
YFxXvU2PBQrcyf/97/9zMZY/tYMNRZx8wQl1yNNeumqKPiToVKFDUPpRHz9R9y7cAAY1rmph5zOT
ve5uvOvjFIzT7b74W8Pt+Rv8JffoBq6JnhpapMVj0T7Abmz44ycfAd73/h9317bTNhBEfyWPIBWJ
hIbASyViElC5FJVApb6Z4CZbDEa+tII/6j/0jR/rmV1v8WyWuIqnBOWRi2zv7uzuzJkzZ24QRioO
bkA2HkJWAot3FBYqVYwN1KYmJj1q2NR03s7CjVhtjEG02ciywj6PLL58h8DaIz808TxZ4Aw6Du/z
qePWmKmpvQSWByxpycAVBJa8+ojdekxyiSthlZWarkZ1CP8NVt9LiyuGewgESHsA/IH1av5lP0yv
UK1V3akC8TnkjgoVcwBcwhWmrwViz24riUwUyX2gNglINXu0BFQRhA/I7Pt8FwnHMnCsoytwcu8n
tyhl5EKqEm6cfa5fzEcijoZInqu9J0H6QD7nGtJ1Ba/6lai+P0S1kqruPbQitD8u7nZ9hB076wed
5+bPPQlTKnJ1JRkk5J6A2eQZVbIz/7stUUdzBmJqnlAOkfmDHYl6F6NyeKTyPNOn6Wn0Q/ETRCLo
Mm85LsYc0+qInHxg8Kjr8Fp//ii5gvSsNRQdpUrQIClqN/MTwC6TzHcYokGjfe/ihm8m6lKBNw3x
SSIAkHybORVmQB8JQZw+6apk09alSifKe8ijkKf5uC7O575B4MLug47oqDF1JFLhAdLVwHntFGiT
kgjCzkPuFaFNlX1HA/MhydJBAXDJFcvpSBQhGOuEC5NPn37F0e2D/WKala4E7RoYZA42EN7A+WjU
3E8g8DIDMLdAa83UJ6xXB7EF2eFaB6TqNg9K6skrJfe1uHhTt38OE2BJisNeJXUJjidyYd+S+MaD
7G2DYwZ52t3tbTC2dnagBl9rX8tbdyP8voLrnk4ICeIpbAk4tI/0mVO4IFGd30/DR67esSVwdQVI
6rCkiwRyGSRx4qo/SgD2gzFiCc442649MXHiTKJkHsA8ROAznpJ0p6MDKcHQH4bxzYtsSgGv7aAA
dYYhEEAh7bXS4DYH7o2cCzMN3U24OXqqqXLs+tbNoxo/OEo5GFt/qNabxkVaAOthH9uR2CGX4Eo/
QtGdLRx6D9Qt3PKuAV+njhW8FEyzFogKhLcJWxwJD7OPakwXLhQIcM7puE28AZQEpydIKOpcO4rA
Ub6brPviT4loUFOHSM8BLjIdxL73SNSOBUlifTIGNnRr8x/1x8VQfVd2C1NcIsEXGaI+htRXbJMG
XbOgxukskW1uv4N/TLaWdyEKwB5miHISjOby+ZrLRYtNMAMQddMminiKTlOWrp3Oxa8yAJCMOyAh
6HMYoRaqtFA9hpPxPkCA2P6OWRZaSTUfxRESmlcIre2TyLzaEtKJwTQFIwTYvSdQaUtIM5xGP1tB
GHsKYSSqg06Vo3ErURt0Gd6hCoG7ExIYyWkIqglbQYk9SxP8NQJfwSnZpL58jb0qlY+BbXkvl7aE
ovtZeI9kGg3Bo5guk66PXeVfge2ISypDGt1P45OoVjFw0WEUIynzrrWXAZTNoDRskGbasUiLgYoS
FHdT5qeg71jzVR8lN/BNmaV2JFyJEcil/GsliMGjAsWpzscKhIVfsLzKIO/DIgdny86rxmElcoUz
Tiba5dqXLH7fBcTSpKyN3bT2kQYp7W32emh0hpbVIMS870qUi5eFq+e6QR16Vd0laetTAdIZ/EWv
G9cjos8mRLrQIngXrf/qe2QsMfDxNA9sGvhUR0MLPV8utPrfg2q5YZ3MWN3fy9uB7MLXufB1R2m8
a8Kj/vZ2tR8wD7w5iBJkj9jelGBRfy4yh1LekUguj55+Q6D5IapuSbTysz++tOl9FvA6qL+vxaRd
Fr1Wpfli9Z5dDfTGLZ7LM2fE6qqjeRvW7+ttuXqj9HW4XL1R9jztQ9/YKKsbwHOgl7fBOEaQ+eEP
AAAA//8=</cx:binary>
              </cx:geoCache>
            </cx:geography>
          </cx:layoutPr>
        </cx:series>
      </cx:plotAreaRegion>
    </cx:plotArea>
    <cx:legend pos="r" align="min" overlay="0">
      <cx:txPr>
        <a:bodyPr spcFirstLastPara="1" vertOverflow="ellipsis" horzOverflow="overflow" wrap="square" lIns="0" tIns="0" rIns="0" bIns="0" anchor="ctr" anchorCtr="1"/>
        <a:lstStyle/>
        <a:p>
          <a:pPr algn="ctr" rtl="0">
            <a:defRPr/>
          </a:pPr>
          <a:endParaRPr lang="en-US" sz="900" b="0" i="0" u="none" strike="noStrike" baseline="0">
            <a:solidFill>
              <a:sysClr val="windowText" lastClr="000000">
                <a:lumMod val="65000"/>
                <a:lumOff val="35000"/>
              </a:sysClr>
            </a:solidFill>
            <a:latin typeface="Calibri" panose="020F0502020204030204"/>
          </a:endParaRPr>
        </a:p>
      </cx:txPr>
    </cx:legend>
  </cx:chart>
  <cx:fmtOvrs>
    <cx:fmtOvr idx="0">
      <cx:spPr>
        <a:solidFill>
          <a:srgbClr val="FF0000"/>
        </a:solidFill>
      </cx:spPr>
    </cx:fmtOvr>
  </cx:fmtOvrs>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10.xml><?xml version="1.0" encoding="utf-8"?>
<cs:chartStyle xmlns:cs="http://schemas.microsoft.com/office/drawing/2012/chartStyle" xmlns:a="http://schemas.openxmlformats.org/drawingml/2006/main" id="494">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85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3175">
        <a:solidFill>
          <a:schemeClr val="bg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1.xml><?xml version="1.0" encoding="utf-8"?>
<cs:chartStyle xmlns:cs="http://schemas.microsoft.com/office/drawing/2012/chartStyle" xmlns:a="http://schemas.openxmlformats.org/drawingml/2006/main" id="494">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85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3175">
        <a:solidFill>
          <a:schemeClr val="bg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2.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13.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14.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15.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16.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17.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18.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19.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0.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1.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2.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3.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4.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5.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6.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7.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8.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9.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0.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1.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2.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3.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4.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5.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6.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7.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8.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9.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0.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1.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2.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3.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4.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5.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6.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7.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8.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9.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50.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51.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52.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53.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54.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55.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56.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57.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58.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59.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60.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61.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62.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63.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64.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65.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66.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67.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7.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8.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9.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_rels/drawing11.xml.rels><?xml version="1.0" encoding="UTF-8" standalone="yes"?>
<Relationships xmlns="http://schemas.openxmlformats.org/package/2006/relationships"><Relationship Id="rId8" Type="http://schemas.openxmlformats.org/officeDocument/2006/relationships/chart" Target="../charts/chart27.xml"/><Relationship Id="rId3" Type="http://schemas.openxmlformats.org/officeDocument/2006/relationships/chart" Target="../charts/chart22.xml"/><Relationship Id="rId7" Type="http://schemas.openxmlformats.org/officeDocument/2006/relationships/chart" Target="../charts/chart26.xml"/><Relationship Id="rId12" Type="http://schemas.openxmlformats.org/officeDocument/2006/relationships/image" Target="../media/image2.png"/><Relationship Id="rId2" Type="http://schemas.openxmlformats.org/officeDocument/2006/relationships/chart" Target="../charts/chart21.xml"/><Relationship Id="rId1" Type="http://schemas.openxmlformats.org/officeDocument/2006/relationships/chart" Target="../charts/chart20.xml"/><Relationship Id="rId6" Type="http://schemas.openxmlformats.org/officeDocument/2006/relationships/chart" Target="../charts/chart25.xml"/><Relationship Id="rId11" Type="http://schemas.openxmlformats.org/officeDocument/2006/relationships/image" Target="../media/image5.png"/><Relationship Id="rId5" Type="http://schemas.openxmlformats.org/officeDocument/2006/relationships/chart" Target="../charts/chart24.xml"/><Relationship Id="rId10" Type="http://schemas.openxmlformats.org/officeDocument/2006/relationships/chart" Target="../charts/chart29.xml"/><Relationship Id="rId4" Type="http://schemas.openxmlformats.org/officeDocument/2006/relationships/chart" Target="../charts/chart23.xml"/><Relationship Id="rId9" Type="http://schemas.openxmlformats.org/officeDocument/2006/relationships/chart" Target="../charts/chart28.xml"/></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_rels/drawing14.xml.rels><?xml version="1.0" encoding="UTF-8" standalone="yes"?>
<Relationships xmlns="http://schemas.openxmlformats.org/package/2006/relationships"><Relationship Id="rId8" Type="http://schemas.openxmlformats.org/officeDocument/2006/relationships/chart" Target="../charts/chart37.xml"/><Relationship Id="rId3" Type="http://schemas.openxmlformats.org/officeDocument/2006/relationships/chart" Target="../charts/chart32.xml"/><Relationship Id="rId7" Type="http://schemas.openxmlformats.org/officeDocument/2006/relationships/chart" Target="../charts/chart36.xml"/><Relationship Id="rId12" Type="http://schemas.openxmlformats.org/officeDocument/2006/relationships/image" Target="../media/image2.png"/><Relationship Id="rId2" Type="http://schemas.openxmlformats.org/officeDocument/2006/relationships/chart" Target="../charts/chart31.xml"/><Relationship Id="rId1" Type="http://schemas.openxmlformats.org/officeDocument/2006/relationships/chart" Target="../charts/chart30.xml"/><Relationship Id="rId6" Type="http://schemas.openxmlformats.org/officeDocument/2006/relationships/chart" Target="../charts/chart35.xml"/><Relationship Id="rId11" Type="http://schemas.openxmlformats.org/officeDocument/2006/relationships/image" Target="../media/image5.png"/><Relationship Id="rId5" Type="http://schemas.openxmlformats.org/officeDocument/2006/relationships/chart" Target="../charts/chart34.xml"/><Relationship Id="rId10" Type="http://schemas.openxmlformats.org/officeDocument/2006/relationships/chart" Target="../charts/chart39.xml"/><Relationship Id="rId4" Type="http://schemas.openxmlformats.org/officeDocument/2006/relationships/chart" Target="../charts/chart33.xml"/><Relationship Id="rId9" Type="http://schemas.openxmlformats.org/officeDocument/2006/relationships/chart" Target="../charts/chart38.xml"/></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_rels/drawing17.xml.rels><?xml version="1.0" encoding="UTF-8" standalone="yes"?>
<Relationships xmlns="http://schemas.openxmlformats.org/package/2006/relationships"><Relationship Id="rId8" Type="http://schemas.openxmlformats.org/officeDocument/2006/relationships/chart" Target="../charts/chart47.xml"/><Relationship Id="rId3" Type="http://schemas.openxmlformats.org/officeDocument/2006/relationships/chart" Target="../charts/chart42.xml"/><Relationship Id="rId7" Type="http://schemas.openxmlformats.org/officeDocument/2006/relationships/chart" Target="../charts/chart46.xml"/><Relationship Id="rId12" Type="http://schemas.openxmlformats.org/officeDocument/2006/relationships/image" Target="../media/image2.png"/><Relationship Id="rId2" Type="http://schemas.openxmlformats.org/officeDocument/2006/relationships/chart" Target="../charts/chart41.xml"/><Relationship Id="rId1" Type="http://schemas.openxmlformats.org/officeDocument/2006/relationships/chart" Target="../charts/chart40.xml"/><Relationship Id="rId6" Type="http://schemas.openxmlformats.org/officeDocument/2006/relationships/chart" Target="../charts/chart45.xml"/><Relationship Id="rId11" Type="http://schemas.openxmlformats.org/officeDocument/2006/relationships/image" Target="../media/image5.png"/><Relationship Id="rId5" Type="http://schemas.openxmlformats.org/officeDocument/2006/relationships/chart" Target="../charts/chart44.xml"/><Relationship Id="rId10" Type="http://schemas.openxmlformats.org/officeDocument/2006/relationships/chart" Target="../charts/chart49.xml"/><Relationship Id="rId4" Type="http://schemas.openxmlformats.org/officeDocument/2006/relationships/chart" Target="../charts/chart43.xml"/><Relationship Id="rId9" Type="http://schemas.openxmlformats.org/officeDocument/2006/relationships/chart" Target="../charts/chart48.xml"/></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8" Type="http://schemas.openxmlformats.org/officeDocument/2006/relationships/chart" Target="../charts/chart57.xml"/><Relationship Id="rId3" Type="http://schemas.openxmlformats.org/officeDocument/2006/relationships/chart" Target="../charts/chart52.xml"/><Relationship Id="rId7" Type="http://schemas.openxmlformats.org/officeDocument/2006/relationships/chart" Target="../charts/chart56.xml"/><Relationship Id="rId12" Type="http://schemas.openxmlformats.org/officeDocument/2006/relationships/image" Target="../media/image2.png"/><Relationship Id="rId2" Type="http://schemas.openxmlformats.org/officeDocument/2006/relationships/chart" Target="../charts/chart51.xml"/><Relationship Id="rId1" Type="http://schemas.openxmlformats.org/officeDocument/2006/relationships/chart" Target="../charts/chart50.xml"/><Relationship Id="rId6" Type="http://schemas.openxmlformats.org/officeDocument/2006/relationships/chart" Target="../charts/chart55.xml"/><Relationship Id="rId11" Type="http://schemas.openxmlformats.org/officeDocument/2006/relationships/image" Target="../media/image5.png"/><Relationship Id="rId5" Type="http://schemas.openxmlformats.org/officeDocument/2006/relationships/chart" Target="../charts/chart54.xml"/><Relationship Id="rId10" Type="http://schemas.openxmlformats.org/officeDocument/2006/relationships/chart" Target="../charts/chart59.xml"/><Relationship Id="rId4" Type="http://schemas.openxmlformats.org/officeDocument/2006/relationships/chart" Target="../charts/chart53.xml"/><Relationship Id="rId9" Type="http://schemas.openxmlformats.org/officeDocument/2006/relationships/chart" Target="../charts/chart58.xml"/></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5.png"/></Relationships>
</file>

<file path=xl/drawings/_rels/drawing2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5.png"/></Relationships>
</file>

<file path=xl/drawings/_rels/drawing23.xml.rels><?xml version="1.0" encoding="UTF-8" standalone="yes"?>
<Relationships xmlns="http://schemas.openxmlformats.org/package/2006/relationships"><Relationship Id="rId8" Type="http://schemas.openxmlformats.org/officeDocument/2006/relationships/image" Target="../media/image2.png"/><Relationship Id="rId3" Type="http://schemas.openxmlformats.org/officeDocument/2006/relationships/chart" Target="../charts/chart62.xml"/><Relationship Id="rId7" Type="http://schemas.openxmlformats.org/officeDocument/2006/relationships/image" Target="../media/image5.png"/><Relationship Id="rId2" Type="http://schemas.openxmlformats.org/officeDocument/2006/relationships/chart" Target="../charts/chart61.xml"/><Relationship Id="rId1" Type="http://schemas.openxmlformats.org/officeDocument/2006/relationships/chart" Target="../charts/chart60.xml"/><Relationship Id="rId6" Type="http://schemas.openxmlformats.org/officeDocument/2006/relationships/chart" Target="../charts/chart65.xml"/><Relationship Id="rId5" Type="http://schemas.openxmlformats.org/officeDocument/2006/relationships/chart" Target="../charts/chart64.xml"/><Relationship Id="rId4" Type="http://schemas.openxmlformats.org/officeDocument/2006/relationships/chart" Target="../charts/chart63.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image" Target="../media/image2.png"/><Relationship Id="rId5" Type="http://schemas.openxmlformats.org/officeDocument/2006/relationships/chart" Target="../charts/chart5.xml"/><Relationship Id="rId10" Type="http://schemas.openxmlformats.org/officeDocument/2006/relationships/image" Target="../media/image5.png"/><Relationship Id="rId4" Type="http://schemas.openxmlformats.org/officeDocument/2006/relationships/chart" Target="../charts/chart4.xml"/><Relationship Id="rId9" Type="http://schemas.openxmlformats.org/officeDocument/2006/relationships/chart" Target="../charts/chart9.xml"/></Relationships>
</file>

<file path=xl/drawings/_rels/drawing5.xml.rels><?xml version="1.0" encoding="UTF-8" standalone="yes"?>
<Relationships xmlns="http://schemas.openxmlformats.org/package/2006/relationships"><Relationship Id="rId8" Type="http://schemas.openxmlformats.org/officeDocument/2006/relationships/image" Target="../media/image11.png"/><Relationship Id="rId3" Type="http://schemas.openxmlformats.org/officeDocument/2006/relationships/image" Target="../media/image6.png"/><Relationship Id="rId7" Type="http://schemas.openxmlformats.org/officeDocument/2006/relationships/image" Target="../media/image10.png"/><Relationship Id="rId2" Type="http://schemas.microsoft.com/office/2014/relationships/chartEx" Target="../charts/chartEx2.xml"/><Relationship Id="rId1" Type="http://schemas.microsoft.com/office/2014/relationships/chartEx" Target="../charts/chartEx1.xml"/><Relationship Id="rId6" Type="http://schemas.openxmlformats.org/officeDocument/2006/relationships/image" Target="../media/image9.png"/><Relationship Id="rId5" Type="http://schemas.openxmlformats.org/officeDocument/2006/relationships/image" Target="../media/image8.png"/><Relationship Id="rId10" Type="http://schemas.openxmlformats.org/officeDocument/2006/relationships/image" Target="../media/image2.png"/><Relationship Id="rId4" Type="http://schemas.openxmlformats.org/officeDocument/2006/relationships/image" Target="../media/image7.png"/><Relationship Id="rId9" Type="http://schemas.openxmlformats.org/officeDocument/2006/relationships/image" Target="../media/image5.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8" Type="http://schemas.openxmlformats.org/officeDocument/2006/relationships/chart" Target="../charts/chart17.xml"/><Relationship Id="rId3" Type="http://schemas.openxmlformats.org/officeDocument/2006/relationships/chart" Target="../charts/chart12.xml"/><Relationship Id="rId7" Type="http://schemas.openxmlformats.org/officeDocument/2006/relationships/chart" Target="../charts/chart16.xml"/><Relationship Id="rId12" Type="http://schemas.openxmlformats.org/officeDocument/2006/relationships/image" Target="../media/image2.png"/><Relationship Id="rId2" Type="http://schemas.openxmlformats.org/officeDocument/2006/relationships/chart" Target="../charts/chart11.xml"/><Relationship Id="rId1" Type="http://schemas.openxmlformats.org/officeDocument/2006/relationships/chart" Target="../charts/chart10.xml"/><Relationship Id="rId6" Type="http://schemas.openxmlformats.org/officeDocument/2006/relationships/chart" Target="../charts/chart15.xml"/><Relationship Id="rId11" Type="http://schemas.openxmlformats.org/officeDocument/2006/relationships/image" Target="../media/image5.png"/><Relationship Id="rId5" Type="http://schemas.openxmlformats.org/officeDocument/2006/relationships/chart" Target="../charts/chart14.xml"/><Relationship Id="rId10" Type="http://schemas.openxmlformats.org/officeDocument/2006/relationships/chart" Target="../charts/chart19.xml"/><Relationship Id="rId4" Type="http://schemas.openxmlformats.org/officeDocument/2006/relationships/chart" Target="../charts/chart13.xml"/><Relationship Id="rId9" Type="http://schemas.openxmlformats.org/officeDocument/2006/relationships/chart" Target="../charts/chart18.xml"/></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1008529</xdr:colOff>
      <xdr:row>6</xdr:row>
      <xdr:rowOff>33618</xdr:rowOff>
    </xdr:from>
    <xdr:to>
      <xdr:col>24</xdr:col>
      <xdr:colOff>224118</xdr:colOff>
      <xdr:row>6</xdr:row>
      <xdr:rowOff>89647</xdr:rowOff>
    </xdr:to>
    <xdr:cxnSp macro="">
      <xdr:nvCxnSpPr>
        <xdr:cNvPr id="6" name="Straight Connector 5">
          <a:extLst>
            <a:ext uri="{FF2B5EF4-FFF2-40B4-BE49-F238E27FC236}">
              <a16:creationId xmlns:a16="http://schemas.microsoft.com/office/drawing/2014/main" id="{10EAC5E2-7BD1-13E2-F730-70AAC8198A5B}"/>
            </a:ext>
          </a:extLst>
        </xdr:cNvPr>
        <xdr:cNvCxnSpPr/>
      </xdr:nvCxnSpPr>
      <xdr:spPr>
        <a:xfrm>
          <a:off x="1008529" y="1927412"/>
          <a:ext cx="20831736" cy="56029"/>
        </a:xfrm>
        <a:prstGeom prst="line">
          <a:avLst/>
        </a:prstGeom>
        <a:ln w="57150">
          <a:gradFill flip="none" rotWithShape="1">
            <a:gsLst>
              <a:gs pos="35000">
                <a:srgbClr val="0000FF"/>
              </a:gs>
              <a:gs pos="81000">
                <a:srgbClr val="C00000"/>
              </a:gs>
            </a:gsLst>
            <a:path path="circle">
              <a:fillToRect l="50000" t="-80000" r="50000" b="180000"/>
            </a:path>
            <a:tileRect/>
          </a:gra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0</xdr:col>
      <xdr:colOff>959704</xdr:colOff>
      <xdr:row>0</xdr:row>
      <xdr:rowOff>144075</xdr:rowOff>
    </xdr:from>
    <xdr:to>
      <xdr:col>3</xdr:col>
      <xdr:colOff>252133</xdr:colOff>
      <xdr:row>5</xdr:row>
      <xdr:rowOff>48120</xdr:rowOff>
    </xdr:to>
    <xdr:pic>
      <xdr:nvPicPr>
        <xdr:cNvPr id="8" name="Picture 7" descr="English Logo Organization Horizontal RGB Blue">
          <a:extLst>
            <a:ext uri="{FF2B5EF4-FFF2-40B4-BE49-F238E27FC236}">
              <a16:creationId xmlns:a16="http://schemas.microsoft.com/office/drawing/2014/main" id="{F189A4F8-3B0E-47E0-9584-EABDF9ACC25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9704" y="144075"/>
          <a:ext cx="4581605" cy="16745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36819</xdr:colOff>
      <xdr:row>9</xdr:row>
      <xdr:rowOff>487456</xdr:rowOff>
    </xdr:from>
    <xdr:to>
      <xdr:col>9</xdr:col>
      <xdr:colOff>662748</xdr:colOff>
      <xdr:row>9</xdr:row>
      <xdr:rowOff>501063</xdr:rowOff>
    </xdr:to>
    <xdr:cxnSp macro="">
      <xdr:nvCxnSpPr>
        <xdr:cNvPr id="10" name="Straight Connector 9">
          <a:extLst>
            <a:ext uri="{FF2B5EF4-FFF2-40B4-BE49-F238E27FC236}">
              <a16:creationId xmlns:a16="http://schemas.microsoft.com/office/drawing/2014/main" id="{890BA9A0-9BA0-27CD-006C-47ECA5E9B87C}"/>
            </a:ext>
          </a:extLst>
        </xdr:cNvPr>
        <xdr:cNvCxnSpPr/>
      </xdr:nvCxnSpPr>
      <xdr:spPr>
        <a:xfrm flipV="1">
          <a:off x="6087995" y="3613897"/>
          <a:ext cx="4435929" cy="13607"/>
        </a:xfrm>
        <a:prstGeom prst="line">
          <a:avLst/>
        </a:prstGeom>
        <a:ln w="5715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78442</xdr:colOff>
      <xdr:row>9</xdr:row>
      <xdr:rowOff>392206</xdr:rowOff>
    </xdr:from>
    <xdr:to>
      <xdr:col>20</xdr:col>
      <xdr:colOff>728383</xdr:colOff>
      <xdr:row>9</xdr:row>
      <xdr:rowOff>439431</xdr:rowOff>
    </xdr:to>
    <xdr:cxnSp macro="">
      <xdr:nvCxnSpPr>
        <xdr:cNvPr id="12" name="Straight Connector 11">
          <a:extLst>
            <a:ext uri="{FF2B5EF4-FFF2-40B4-BE49-F238E27FC236}">
              <a16:creationId xmlns:a16="http://schemas.microsoft.com/office/drawing/2014/main" id="{C42A9DE9-9D0B-4F27-8C07-CECBFE81A5C8}"/>
            </a:ext>
          </a:extLst>
        </xdr:cNvPr>
        <xdr:cNvCxnSpPr/>
      </xdr:nvCxnSpPr>
      <xdr:spPr>
        <a:xfrm flipV="1">
          <a:off x="11463618" y="3518647"/>
          <a:ext cx="7507941" cy="47225"/>
        </a:xfrm>
        <a:prstGeom prst="line">
          <a:avLst/>
        </a:prstGeom>
        <a:ln w="5715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13</xdr:col>
      <xdr:colOff>367394</xdr:colOff>
      <xdr:row>0</xdr:row>
      <xdr:rowOff>0</xdr:rowOff>
    </xdr:from>
    <xdr:to>
      <xdr:col>16</xdr:col>
      <xdr:colOff>721180</xdr:colOff>
      <xdr:row>5</xdr:row>
      <xdr:rowOff>126677</xdr:rowOff>
    </xdr:to>
    <xdr:pic>
      <xdr:nvPicPr>
        <xdr:cNvPr id="14" name="Picture 13">
          <a:extLst>
            <a:ext uri="{FF2B5EF4-FFF2-40B4-BE49-F238E27FC236}">
              <a16:creationId xmlns:a16="http://schemas.microsoft.com/office/drawing/2014/main" id="{4BE1A1B7-7E65-42C0-DBF1-49FC73417590}"/>
            </a:ext>
          </a:extLst>
        </xdr:cNvPr>
        <xdr:cNvPicPr>
          <a:picLocks noChangeAspect="1"/>
        </xdr:cNvPicPr>
      </xdr:nvPicPr>
      <xdr:blipFill>
        <a:blip xmlns:r="http://schemas.openxmlformats.org/officeDocument/2006/relationships" r:embed="rId2"/>
        <a:stretch>
          <a:fillRect/>
        </a:stretch>
      </xdr:blipFill>
      <xdr:spPr>
        <a:xfrm>
          <a:off x="13266965" y="0"/>
          <a:ext cx="2639786" cy="1909213"/>
        </a:xfrm>
        <a:prstGeom prst="rect">
          <a:avLst/>
        </a:prstGeom>
      </xdr:spPr>
    </xdr:pic>
    <xdr:clientData/>
  </xdr:twoCellAnchor>
  <xdr:twoCellAnchor editAs="oneCell">
    <xdr:from>
      <xdr:col>16</xdr:col>
      <xdr:colOff>0</xdr:colOff>
      <xdr:row>3</xdr:row>
      <xdr:rowOff>0</xdr:rowOff>
    </xdr:from>
    <xdr:to>
      <xdr:col>16</xdr:col>
      <xdr:colOff>304800</xdr:colOff>
      <xdr:row>3</xdr:row>
      <xdr:rowOff>304800</xdr:rowOff>
    </xdr:to>
    <xdr:sp macro="" textlink="">
      <xdr:nvSpPr>
        <xdr:cNvPr id="1027" name="AutoShape 3" descr="world-2">
          <a:extLst>
            <a:ext uri="{FF2B5EF4-FFF2-40B4-BE49-F238E27FC236}">
              <a16:creationId xmlns:a16="http://schemas.microsoft.com/office/drawing/2014/main" id="{3BDDFDDE-B8CE-7B10-FCD6-31EB5A82A9BB}"/>
            </a:ext>
          </a:extLst>
        </xdr:cNvPr>
        <xdr:cNvSpPr>
          <a:spLocks noChangeAspect="1" noChangeArrowheads="1"/>
        </xdr:cNvSpPr>
      </xdr:nvSpPr>
      <xdr:spPr bwMode="auto">
        <a:xfrm>
          <a:off x="15192375" y="105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40902</xdr:colOff>
      <xdr:row>3</xdr:row>
      <xdr:rowOff>79001</xdr:rowOff>
    </xdr:from>
    <xdr:to>
      <xdr:col>4</xdr:col>
      <xdr:colOff>448236</xdr:colOff>
      <xdr:row>4</xdr:row>
      <xdr:rowOff>404058</xdr:rowOff>
    </xdr:to>
    <xdr:pic>
      <xdr:nvPicPr>
        <xdr:cNvPr id="11" name="Picture 10" descr="English Logo Organization Horizontal RGB Blue">
          <a:extLst>
            <a:ext uri="{FF2B5EF4-FFF2-40B4-BE49-F238E27FC236}">
              <a16:creationId xmlns:a16="http://schemas.microsoft.com/office/drawing/2014/main" id="{33F9F26A-26AD-48DF-B01E-6AD979DC9A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4814" y="650501"/>
          <a:ext cx="2390775" cy="8517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7</xdr:row>
      <xdr:rowOff>152400</xdr:rowOff>
    </xdr:from>
    <xdr:to>
      <xdr:col>22</xdr:col>
      <xdr:colOff>454399</xdr:colOff>
      <xdr:row>7</xdr:row>
      <xdr:rowOff>171450</xdr:rowOff>
    </xdr:to>
    <xdr:cxnSp macro="">
      <xdr:nvCxnSpPr>
        <xdr:cNvPr id="12" name="Straight Connector 11">
          <a:extLst>
            <a:ext uri="{FF2B5EF4-FFF2-40B4-BE49-F238E27FC236}">
              <a16:creationId xmlns:a16="http://schemas.microsoft.com/office/drawing/2014/main" id="{F868919D-909B-4585-9DAE-1086FB6797B8}"/>
            </a:ext>
          </a:extLst>
        </xdr:cNvPr>
        <xdr:cNvCxnSpPr/>
      </xdr:nvCxnSpPr>
      <xdr:spPr>
        <a:xfrm flipV="1">
          <a:off x="593912" y="1676400"/>
          <a:ext cx="14125575" cy="19050"/>
        </a:xfrm>
        <a:prstGeom prst="line">
          <a:avLst/>
        </a:prstGeom>
        <a:ln w="57150">
          <a:gradFill flip="none" rotWithShape="1">
            <a:gsLst>
              <a:gs pos="35000">
                <a:srgbClr val="0000FF"/>
              </a:gs>
              <a:gs pos="81000">
                <a:srgbClr val="C00000"/>
              </a:gs>
            </a:gsLst>
            <a:path path="circle">
              <a:fillToRect l="50000" t="-80000" r="50000" b="180000"/>
            </a:path>
            <a:tileRect/>
          </a:gra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14</xdr:col>
      <xdr:colOff>219076</xdr:colOff>
      <xdr:row>2</xdr:row>
      <xdr:rowOff>123266</xdr:rowOff>
    </xdr:from>
    <xdr:to>
      <xdr:col>15</xdr:col>
      <xdr:colOff>221582</xdr:colOff>
      <xdr:row>5</xdr:row>
      <xdr:rowOff>35860</xdr:rowOff>
    </xdr:to>
    <xdr:pic>
      <xdr:nvPicPr>
        <xdr:cNvPr id="13" name="Picture 12">
          <a:extLst>
            <a:ext uri="{FF2B5EF4-FFF2-40B4-BE49-F238E27FC236}">
              <a16:creationId xmlns:a16="http://schemas.microsoft.com/office/drawing/2014/main" id="{B5014696-D239-4462-8422-936AD5C9CF3F}"/>
            </a:ext>
          </a:extLst>
        </xdr:cNvPr>
        <xdr:cNvPicPr>
          <a:picLocks noChangeAspect="1"/>
        </xdr:cNvPicPr>
      </xdr:nvPicPr>
      <xdr:blipFill>
        <a:blip xmlns:r="http://schemas.openxmlformats.org/officeDocument/2006/relationships" r:embed="rId2"/>
        <a:stretch>
          <a:fillRect/>
        </a:stretch>
      </xdr:blipFill>
      <xdr:spPr>
        <a:xfrm>
          <a:off x="8735547" y="504266"/>
          <a:ext cx="1492888" cy="10668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9525</xdr:colOff>
      <xdr:row>12</xdr:row>
      <xdr:rowOff>85725</xdr:rowOff>
    </xdr:from>
    <xdr:to>
      <xdr:col>8</xdr:col>
      <xdr:colOff>295275</xdr:colOff>
      <xdr:row>26</xdr:row>
      <xdr:rowOff>161925</xdr:rowOff>
    </xdr:to>
    <xdr:graphicFrame macro="">
      <xdr:nvGraphicFramePr>
        <xdr:cNvPr id="2" name="Chart 1">
          <a:extLst>
            <a:ext uri="{FF2B5EF4-FFF2-40B4-BE49-F238E27FC236}">
              <a16:creationId xmlns:a16="http://schemas.microsoft.com/office/drawing/2014/main" id="{37486284-259E-4408-B30E-FB117B0073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304800</xdr:colOff>
      <xdr:row>12</xdr:row>
      <xdr:rowOff>76200</xdr:rowOff>
    </xdr:from>
    <xdr:to>
      <xdr:col>16</xdr:col>
      <xdr:colOff>9525</xdr:colOff>
      <xdr:row>26</xdr:row>
      <xdr:rowOff>152400</xdr:rowOff>
    </xdr:to>
    <xdr:graphicFrame macro="">
      <xdr:nvGraphicFramePr>
        <xdr:cNvPr id="5" name="Chart 4">
          <a:extLst>
            <a:ext uri="{FF2B5EF4-FFF2-40B4-BE49-F238E27FC236}">
              <a16:creationId xmlns:a16="http://schemas.microsoft.com/office/drawing/2014/main" id="{A1EE5E63-DB5D-48EF-8AC4-1B8975E4B3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9525</xdr:colOff>
      <xdr:row>12</xdr:row>
      <xdr:rowOff>76200</xdr:rowOff>
    </xdr:from>
    <xdr:to>
      <xdr:col>23</xdr:col>
      <xdr:colOff>314325</xdr:colOff>
      <xdr:row>26</xdr:row>
      <xdr:rowOff>152400</xdr:rowOff>
    </xdr:to>
    <xdr:graphicFrame macro="">
      <xdr:nvGraphicFramePr>
        <xdr:cNvPr id="6" name="Chart 5">
          <a:extLst>
            <a:ext uri="{FF2B5EF4-FFF2-40B4-BE49-F238E27FC236}">
              <a16:creationId xmlns:a16="http://schemas.microsoft.com/office/drawing/2014/main" id="{8A47CBBC-D4F1-4678-8E51-1694E1C5B3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26</xdr:row>
      <xdr:rowOff>142875</xdr:rowOff>
    </xdr:from>
    <xdr:to>
      <xdr:col>8</xdr:col>
      <xdr:colOff>285750</xdr:colOff>
      <xdr:row>41</xdr:row>
      <xdr:rowOff>28575</xdr:rowOff>
    </xdr:to>
    <xdr:graphicFrame macro="">
      <xdr:nvGraphicFramePr>
        <xdr:cNvPr id="7" name="Chart 6">
          <a:extLst>
            <a:ext uri="{FF2B5EF4-FFF2-40B4-BE49-F238E27FC236}">
              <a16:creationId xmlns:a16="http://schemas.microsoft.com/office/drawing/2014/main" id="{013F62A0-2DE3-492C-8C4B-A03BFDBCE2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295275</xdr:colOff>
      <xdr:row>26</xdr:row>
      <xdr:rowOff>161925</xdr:rowOff>
    </xdr:from>
    <xdr:to>
      <xdr:col>16</xdr:col>
      <xdr:colOff>9525</xdr:colOff>
      <xdr:row>41</xdr:row>
      <xdr:rowOff>47625</xdr:rowOff>
    </xdr:to>
    <xdr:graphicFrame macro="">
      <xdr:nvGraphicFramePr>
        <xdr:cNvPr id="8" name="Chart 7">
          <a:extLst>
            <a:ext uri="{FF2B5EF4-FFF2-40B4-BE49-F238E27FC236}">
              <a16:creationId xmlns:a16="http://schemas.microsoft.com/office/drawing/2014/main" id="{057A1F6B-C0A4-460E-8741-E2FF953C71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16</xdr:col>
      <xdr:colOff>19050</xdr:colOff>
      <xdr:row>26</xdr:row>
      <xdr:rowOff>152400</xdr:rowOff>
    </xdr:from>
    <xdr:to>
      <xdr:col>23</xdr:col>
      <xdr:colOff>323850</xdr:colOff>
      <xdr:row>41</xdr:row>
      <xdr:rowOff>38100</xdr:rowOff>
    </xdr:to>
    <xdr:graphicFrame macro="">
      <xdr:nvGraphicFramePr>
        <xdr:cNvPr id="9" name="Chart 8">
          <a:extLst>
            <a:ext uri="{FF2B5EF4-FFF2-40B4-BE49-F238E27FC236}">
              <a16:creationId xmlns:a16="http://schemas.microsoft.com/office/drawing/2014/main" id="{2F954E53-F3F8-4B09-AF3C-1075042144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9525</xdr:colOff>
      <xdr:row>41</xdr:row>
      <xdr:rowOff>9525</xdr:rowOff>
    </xdr:from>
    <xdr:to>
      <xdr:col>8</xdr:col>
      <xdr:colOff>295275</xdr:colOff>
      <xdr:row>55</xdr:row>
      <xdr:rowOff>85725</xdr:rowOff>
    </xdr:to>
    <xdr:graphicFrame macro="">
      <xdr:nvGraphicFramePr>
        <xdr:cNvPr id="10" name="Chart 9">
          <a:extLst>
            <a:ext uri="{FF2B5EF4-FFF2-40B4-BE49-F238E27FC236}">
              <a16:creationId xmlns:a16="http://schemas.microsoft.com/office/drawing/2014/main" id="{F1799320-8B75-4961-BD38-9267CE76DB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304800</xdr:colOff>
      <xdr:row>41</xdr:row>
      <xdr:rowOff>0</xdr:rowOff>
    </xdr:from>
    <xdr:to>
      <xdr:col>16</xdr:col>
      <xdr:colOff>9525</xdr:colOff>
      <xdr:row>55</xdr:row>
      <xdr:rowOff>76200</xdr:rowOff>
    </xdr:to>
    <xdr:graphicFrame macro="">
      <xdr:nvGraphicFramePr>
        <xdr:cNvPr id="11" name="Chart 10">
          <a:extLst>
            <a:ext uri="{FF2B5EF4-FFF2-40B4-BE49-F238E27FC236}">
              <a16:creationId xmlns:a16="http://schemas.microsoft.com/office/drawing/2014/main" id="{0855677D-EDD3-4428-BF28-6605B81542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16</xdr:col>
      <xdr:colOff>9525</xdr:colOff>
      <xdr:row>41</xdr:row>
      <xdr:rowOff>9525</xdr:rowOff>
    </xdr:from>
    <xdr:to>
      <xdr:col>23</xdr:col>
      <xdr:colOff>314325</xdr:colOff>
      <xdr:row>55</xdr:row>
      <xdr:rowOff>85725</xdr:rowOff>
    </xdr:to>
    <xdr:graphicFrame macro="">
      <xdr:nvGraphicFramePr>
        <xdr:cNvPr id="12" name="Chart 11">
          <a:extLst>
            <a:ext uri="{FF2B5EF4-FFF2-40B4-BE49-F238E27FC236}">
              <a16:creationId xmlns:a16="http://schemas.microsoft.com/office/drawing/2014/main" id="{AFC26A6A-D19F-4125-A7D0-E1E390ABDB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xdr:col>
      <xdr:colOff>9525</xdr:colOff>
      <xdr:row>55</xdr:row>
      <xdr:rowOff>57150</xdr:rowOff>
    </xdr:from>
    <xdr:to>
      <xdr:col>8</xdr:col>
      <xdr:colOff>295275</xdr:colOff>
      <xdr:row>69</xdr:row>
      <xdr:rowOff>133350</xdr:rowOff>
    </xdr:to>
    <xdr:graphicFrame macro="">
      <xdr:nvGraphicFramePr>
        <xdr:cNvPr id="13" name="Chart 12">
          <a:extLst>
            <a:ext uri="{FF2B5EF4-FFF2-40B4-BE49-F238E27FC236}">
              <a16:creationId xmlns:a16="http://schemas.microsoft.com/office/drawing/2014/main" id="{806EEE4A-1C93-4059-841F-2E6253024C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421822</xdr:colOff>
      <xdr:row>8</xdr:row>
      <xdr:rowOff>97331</xdr:rowOff>
    </xdr:from>
    <xdr:to>
      <xdr:col>24</xdr:col>
      <xdr:colOff>241808</xdr:colOff>
      <xdr:row>8</xdr:row>
      <xdr:rowOff>116381</xdr:rowOff>
    </xdr:to>
    <xdr:cxnSp macro="">
      <xdr:nvCxnSpPr>
        <xdr:cNvPr id="18" name="Straight Connector 17">
          <a:extLst>
            <a:ext uri="{FF2B5EF4-FFF2-40B4-BE49-F238E27FC236}">
              <a16:creationId xmlns:a16="http://schemas.microsoft.com/office/drawing/2014/main" id="{3EF2EAF3-92BB-4454-A011-DC4084DA55FF}"/>
            </a:ext>
          </a:extLst>
        </xdr:cNvPr>
        <xdr:cNvCxnSpPr/>
      </xdr:nvCxnSpPr>
      <xdr:spPr>
        <a:xfrm flipV="1">
          <a:off x="421822" y="2206438"/>
          <a:ext cx="13862557" cy="19050"/>
        </a:xfrm>
        <a:prstGeom prst="line">
          <a:avLst/>
        </a:prstGeom>
        <a:ln w="57150">
          <a:gradFill flip="none" rotWithShape="1">
            <a:gsLst>
              <a:gs pos="35000">
                <a:srgbClr val="0000FF"/>
              </a:gs>
              <a:gs pos="81000">
                <a:srgbClr val="C00000"/>
              </a:gs>
            </a:gsLst>
            <a:path path="circle">
              <a:fillToRect l="50000" t="-80000" r="50000" b="180000"/>
            </a:path>
            <a:tileRect/>
          </a:gra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1</xdr:col>
      <xdr:colOff>210249</xdr:colOff>
      <xdr:row>4</xdr:row>
      <xdr:rowOff>47625</xdr:rowOff>
    </xdr:from>
    <xdr:to>
      <xdr:col>5</xdr:col>
      <xdr:colOff>366113</xdr:colOff>
      <xdr:row>5</xdr:row>
      <xdr:rowOff>421821</xdr:rowOff>
    </xdr:to>
    <xdr:pic>
      <xdr:nvPicPr>
        <xdr:cNvPr id="19" name="Picture 18" descr="English Logo Organization Horizontal RGB Blue">
          <a:extLst>
            <a:ext uri="{FF2B5EF4-FFF2-40B4-BE49-F238E27FC236}">
              <a16:creationId xmlns:a16="http://schemas.microsoft.com/office/drawing/2014/main" id="{9ED617A5-9DE3-4F31-99E4-889E62E910A5}"/>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795356" y="809625"/>
          <a:ext cx="2496293"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73958</xdr:colOff>
      <xdr:row>2</xdr:row>
      <xdr:rowOff>171449</xdr:rowOff>
    </xdr:from>
    <xdr:to>
      <xdr:col>17</xdr:col>
      <xdr:colOff>489857</xdr:colOff>
      <xdr:row>5</xdr:row>
      <xdr:rowOff>408795</xdr:rowOff>
    </xdr:to>
    <xdr:pic>
      <xdr:nvPicPr>
        <xdr:cNvPr id="20" name="Picture 19">
          <a:extLst>
            <a:ext uri="{FF2B5EF4-FFF2-40B4-BE49-F238E27FC236}">
              <a16:creationId xmlns:a16="http://schemas.microsoft.com/office/drawing/2014/main" id="{33CF9BF8-5256-4B0B-96C6-5DC6755648DA}"/>
            </a:ext>
          </a:extLst>
        </xdr:cNvPr>
        <xdr:cNvPicPr>
          <a:picLocks noChangeAspect="1"/>
        </xdr:cNvPicPr>
      </xdr:nvPicPr>
      <xdr:blipFill>
        <a:blip xmlns:r="http://schemas.openxmlformats.org/officeDocument/2006/relationships" r:embed="rId12"/>
        <a:stretch>
          <a:fillRect/>
        </a:stretch>
      </xdr:blipFill>
      <xdr:spPr>
        <a:xfrm>
          <a:off x="8850565" y="552449"/>
          <a:ext cx="1586113" cy="114902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275922</xdr:colOff>
      <xdr:row>3</xdr:row>
      <xdr:rowOff>95250</xdr:rowOff>
    </xdr:from>
    <xdr:to>
      <xdr:col>3</xdr:col>
      <xdr:colOff>676933</xdr:colOff>
      <xdr:row>5</xdr:row>
      <xdr:rowOff>23393</xdr:rowOff>
    </xdr:to>
    <xdr:pic>
      <xdr:nvPicPr>
        <xdr:cNvPr id="2" name="Picture 1" descr="English Logo Organization Horizontal RGB Blue">
          <a:extLst>
            <a:ext uri="{FF2B5EF4-FFF2-40B4-BE49-F238E27FC236}">
              <a16:creationId xmlns:a16="http://schemas.microsoft.com/office/drawing/2014/main" id="{D1691137-CCA1-4F40-BD9F-471AA859DCF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1029" y="666750"/>
          <a:ext cx="2510118" cy="894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394607</xdr:colOff>
      <xdr:row>7</xdr:row>
      <xdr:rowOff>18766</xdr:rowOff>
    </xdr:from>
    <xdr:to>
      <xdr:col>14</xdr:col>
      <xdr:colOff>261560</xdr:colOff>
      <xdr:row>7</xdr:row>
      <xdr:rowOff>88025</xdr:rowOff>
    </xdr:to>
    <xdr:cxnSp macro="">
      <xdr:nvCxnSpPr>
        <xdr:cNvPr id="6" name="Straight Connector 5">
          <a:extLst>
            <a:ext uri="{FF2B5EF4-FFF2-40B4-BE49-F238E27FC236}">
              <a16:creationId xmlns:a16="http://schemas.microsoft.com/office/drawing/2014/main" id="{DDEDD2A0-C5DB-43E1-BA3C-C29049814582}"/>
            </a:ext>
          </a:extLst>
        </xdr:cNvPr>
        <xdr:cNvCxnSpPr/>
      </xdr:nvCxnSpPr>
      <xdr:spPr>
        <a:xfrm flipV="1">
          <a:off x="394607" y="1937373"/>
          <a:ext cx="15610417" cy="69259"/>
        </a:xfrm>
        <a:prstGeom prst="line">
          <a:avLst/>
        </a:prstGeom>
        <a:ln w="57150">
          <a:gradFill flip="none" rotWithShape="1">
            <a:gsLst>
              <a:gs pos="35000">
                <a:srgbClr val="0000FF"/>
              </a:gs>
              <a:gs pos="81000">
                <a:srgbClr val="C00000"/>
              </a:gs>
            </a:gsLst>
            <a:path path="circle">
              <a:fillToRect l="50000" t="-80000" r="50000" b="180000"/>
            </a:path>
            <a:tileRect/>
          </a:gra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8</xdr:col>
      <xdr:colOff>1197428</xdr:colOff>
      <xdr:row>2</xdr:row>
      <xdr:rowOff>136071</xdr:rowOff>
    </xdr:from>
    <xdr:to>
      <xdr:col>10</xdr:col>
      <xdr:colOff>9709</xdr:colOff>
      <xdr:row>5</xdr:row>
      <xdr:rowOff>46264</xdr:rowOff>
    </xdr:to>
    <xdr:pic>
      <xdr:nvPicPr>
        <xdr:cNvPr id="7" name="Picture 6">
          <a:extLst>
            <a:ext uri="{FF2B5EF4-FFF2-40B4-BE49-F238E27FC236}">
              <a16:creationId xmlns:a16="http://schemas.microsoft.com/office/drawing/2014/main" id="{9EB922D0-2F16-4A33-A35C-54FF295516AE}"/>
            </a:ext>
          </a:extLst>
        </xdr:cNvPr>
        <xdr:cNvPicPr>
          <a:picLocks noChangeAspect="1"/>
        </xdr:cNvPicPr>
      </xdr:nvPicPr>
      <xdr:blipFill>
        <a:blip xmlns:r="http://schemas.openxmlformats.org/officeDocument/2006/relationships" r:embed="rId2"/>
        <a:stretch>
          <a:fillRect/>
        </a:stretch>
      </xdr:blipFill>
      <xdr:spPr>
        <a:xfrm>
          <a:off x="9633857" y="517071"/>
          <a:ext cx="1492888" cy="10668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564777</xdr:colOff>
      <xdr:row>2</xdr:row>
      <xdr:rowOff>89085</xdr:rowOff>
    </xdr:from>
    <xdr:to>
      <xdr:col>4</xdr:col>
      <xdr:colOff>326652</xdr:colOff>
      <xdr:row>3</xdr:row>
      <xdr:rowOff>416943</xdr:rowOff>
    </xdr:to>
    <xdr:pic>
      <xdr:nvPicPr>
        <xdr:cNvPr id="8" name="Picture 7" descr="English Logo Organization Horizontal RGB Blue">
          <a:extLst>
            <a:ext uri="{FF2B5EF4-FFF2-40B4-BE49-F238E27FC236}">
              <a16:creationId xmlns:a16="http://schemas.microsoft.com/office/drawing/2014/main" id="{23981289-ABBA-4A59-956C-04C9A1B758B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4777" y="470085"/>
          <a:ext cx="2390775" cy="8517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533400</xdr:colOff>
      <xdr:row>6</xdr:row>
      <xdr:rowOff>40340</xdr:rowOff>
    </xdr:from>
    <xdr:to>
      <xdr:col>23</xdr:col>
      <xdr:colOff>285750</xdr:colOff>
      <xdr:row>6</xdr:row>
      <xdr:rowOff>59390</xdr:rowOff>
    </xdr:to>
    <xdr:cxnSp macro="">
      <xdr:nvCxnSpPr>
        <xdr:cNvPr id="9" name="Straight Connector 8">
          <a:extLst>
            <a:ext uri="{FF2B5EF4-FFF2-40B4-BE49-F238E27FC236}">
              <a16:creationId xmlns:a16="http://schemas.microsoft.com/office/drawing/2014/main" id="{65A8A0BD-3698-46C4-ADCD-A460AC89ED1F}"/>
            </a:ext>
          </a:extLst>
        </xdr:cNvPr>
        <xdr:cNvCxnSpPr/>
      </xdr:nvCxnSpPr>
      <xdr:spPr>
        <a:xfrm flipV="1">
          <a:off x="533400" y="1373840"/>
          <a:ext cx="14125575" cy="19050"/>
        </a:xfrm>
        <a:prstGeom prst="line">
          <a:avLst/>
        </a:prstGeom>
        <a:ln w="57150">
          <a:gradFill flip="none" rotWithShape="1">
            <a:gsLst>
              <a:gs pos="35000">
                <a:srgbClr val="0000FF"/>
              </a:gs>
              <a:gs pos="81000">
                <a:srgbClr val="C00000"/>
              </a:gs>
            </a:gsLst>
            <a:path path="circle">
              <a:fillToRect l="50000" t="-80000" r="50000" b="180000"/>
            </a:path>
            <a:tileRect/>
          </a:gra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13</xdr:col>
      <xdr:colOff>578785</xdr:colOff>
      <xdr:row>1</xdr:row>
      <xdr:rowOff>47625</xdr:rowOff>
    </xdr:from>
    <xdr:to>
      <xdr:col>15</xdr:col>
      <xdr:colOff>490523</xdr:colOff>
      <xdr:row>3</xdr:row>
      <xdr:rowOff>400050</xdr:rowOff>
    </xdr:to>
    <xdr:pic>
      <xdr:nvPicPr>
        <xdr:cNvPr id="10" name="Picture 9">
          <a:extLst>
            <a:ext uri="{FF2B5EF4-FFF2-40B4-BE49-F238E27FC236}">
              <a16:creationId xmlns:a16="http://schemas.microsoft.com/office/drawing/2014/main" id="{EA6CEDAC-3740-4B33-8B2B-A8734DF7A69C}"/>
            </a:ext>
          </a:extLst>
        </xdr:cNvPr>
        <xdr:cNvPicPr>
          <a:picLocks noChangeAspect="1"/>
        </xdr:cNvPicPr>
      </xdr:nvPicPr>
      <xdr:blipFill>
        <a:blip xmlns:r="http://schemas.openxmlformats.org/officeDocument/2006/relationships" r:embed="rId2"/>
        <a:stretch>
          <a:fillRect/>
        </a:stretch>
      </xdr:blipFill>
      <xdr:spPr>
        <a:xfrm>
          <a:off x="8646460" y="238125"/>
          <a:ext cx="1492888" cy="10668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514350</xdr:colOff>
      <xdr:row>11</xdr:row>
      <xdr:rowOff>104775</xdr:rowOff>
    </xdr:from>
    <xdr:to>
      <xdr:col>8</xdr:col>
      <xdr:colOff>228600</xdr:colOff>
      <xdr:row>25</xdr:row>
      <xdr:rowOff>180975</xdr:rowOff>
    </xdr:to>
    <xdr:graphicFrame macro="">
      <xdr:nvGraphicFramePr>
        <xdr:cNvPr id="3" name="Chart 2">
          <a:extLst>
            <a:ext uri="{FF2B5EF4-FFF2-40B4-BE49-F238E27FC236}">
              <a16:creationId xmlns:a16="http://schemas.microsoft.com/office/drawing/2014/main" id="{E1C60099-14AD-46E5-A227-5F43571726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238125</xdr:colOff>
      <xdr:row>11</xdr:row>
      <xdr:rowOff>104775</xdr:rowOff>
    </xdr:from>
    <xdr:to>
      <xdr:col>15</xdr:col>
      <xdr:colOff>523875</xdr:colOff>
      <xdr:row>25</xdr:row>
      <xdr:rowOff>180975</xdr:rowOff>
    </xdr:to>
    <xdr:graphicFrame macro="">
      <xdr:nvGraphicFramePr>
        <xdr:cNvPr id="4" name="Chart 3">
          <a:extLst>
            <a:ext uri="{FF2B5EF4-FFF2-40B4-BE49-F238E27FC236}">
              <a16:creationId xmlns:a16="http://schemas.microsoft.com/office/drawing/2014/main" id="{E5B8EDD9-9951-4AAA-92D0-80818D2652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523875</xdr:colOff>
      <xdr:row>11</xdr:row>
      <xdr:rowOff>95250</xdr:rowOff>
    </xdr:from>
    <xdr:to>
      <xdr:col>23</xdr:col>
      <xdr:colOff>238125</xdr:colOff>
      <xdr:row>25</xdr:row>
      <xdr:rowOff>171450</xdr:rowOff>
    </xdr:to>
    <xdr:graphicFrame macro="">
      <xdr:nvGraphicFramePr>
        <xdr:cNvPr id="5" name="Chart 4">
          <a:extLst>
            <a:ext uri="{FF2B5EF4-FFF2-40B4-BE49-F238E27FC236}">
              <a16:creationId xmlns:a16="http://schemas.microsoft.com/office/drawing/2014/main" id="{F64E88A8-8095-45BC-9932-F949A88425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504825</xdr:colOff>
      <xdr:row>25</xdr:row>
      <xdr:rowOff>171450</xdr:rowOff>
    </xdr:from>
    <xdr:to>
      <xdr:col>8</xdr:col>
      <xdr:colOff>200025</xdr:colOff>
      <xdr:row>40</xdr:row>
      <xdr:rowOff>57150</xdr:rowOff>
    </xdr:to>
    <xdr:graphicFrame macro="">
      <xdr:nvGraphicFramePr>
        <xdr:cNvPr id="6" name="Chart 5">
          <a:extLst>
            <a:ext uri="{FF2B5EF4-FFF2-40B4-BE49-F238E27FC236}">
              <a16:creationId xmlns:a16="http://schemas.microsoft.com/office/drawing/2014/main" id="{F5918306-DDC4-4687-AC0B-7C953A9815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200025</xdr:colOff>
      <xdr:row>25</xdr:row>
      <xdr:rowOff>152400</xdr:rowOff>
    </xdr:from>
    <xdr:to>
      <xdr:col>15</xdr:col>
      <xdr:colOff>504825</xdr:colOff>
      <xdr:row>40</xdr:row>
      <xdr:rowOff>38100</xdr:rowOff>
    </xdr:to>
    <xdr:graphicFrame macro="">
      <xdr:nvGraphicFramePr>
        <xdr:cNvPr id="7" name="Chart 6">
          <a:extLst>
            <a:ext uri="{FF2B5EF4-FFF2-40B4-BE49-F238E27FC236}">
              <a16:creationId xmlns:a16="http://schemas.microsoft.com/office/drawing/2014/main" id="{E84228BC-B0A3-4868-B104-085131D0AE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15</xdr:col>
      <xdr:colOff>514350</xdr:colOff>
      <xdr:row>25</xdr:row>
      <xdr:rowOff>161925</xdr:rowOff>
    </xdr:from>
    <xdr:to>
      <xdr:col>23</xdr:col>
      <xdr:colOff>228600</xdr:colOff>
      <xdr:row>40</xdr:row>
      <xdr:rowOff>47625</xdr:rowOff>
    </xdr:to>
    <xdr:graphicFrame macro="">
      <xdr:nvGraphicFramePr>
        <xdr:cNvPr id="8" name="Chart 7">
          <a:extLst>
            <a:ext uri="{FF2B5EF4-FFF2-40B4-BE49-F238E27FC236}">
              <a16:creationId xmlns:a16="http://schemas.microsoft.com/office/drawing/2014/main" id="{B0C45F30-052E-419A-A978-1DBE833A77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504825</xdr:colOff>
      <xdr:row>40</xdr:row>
      <xdr:rowOff>57150</xdr:rowOff>
    </xdr:from>
    <xdr:to>
      <xdr:col>8</xdr:col>
      <xdr:colOff>200025</xdr:colOff>
      <xdr:row>54</xdr:row>
      <xdr:rowOff>133350</xdr:rowOff>
    </xdr:to>
    <xdr:graphicFrame macro="">
      <xdr:nvGraphicFramePr>
        <xdr:cNvPr id="9" name="Chart 8">
          <a:extLst>
            <a:ext uri="{FF2B5EF4-FFF2-40B4-BE49-F238E27FC236}">
              <a16:creationId xmlns:a16="http://schemas.microsoft.com/office/drawing/2014/main" id="{FE59DB68-376D-46A6-9E82-D8C70643A9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200025</xdr:colOff>
      <xdr:row>40</xdr:row>
      <xdr:rowOff>47625</xdr:rowOff>
    </xdr:from>
    <xdr:to>
      <xdr:col>15</xdr:col>
      <xdr:colOff>495300</xdr:colOff>
      <xdr:row>54</xdr:row>
      <xdr:rowOff>123825</xdr:rowOff>
    </xdr:to>
    <xdr:graphicFrame macro="">
      <xdr:nvGraphicFramePr>
        <xdr:cNvPr id="10" name="Chart 9">
          <a:extLst>
            <a:ext uri="{FF2B5EF4-FFF2-40B4-BE49-F238E27FC236}">
              <a16:creationId xmlns:a16="http://schemas.microsoft.com/office/drawing/2014/main" id="{07012CD0-432F-4840-B7A6-371B9B2C8B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15</xdr:col>
      <xdr:colOff>495300</xdr:colOff>
      <xdr:row>40</xdr:row>
      <xdr:rowOff>19050</xdr:rowOff>
    </xdr:from>
    <xdr:to>
      <xdr:col>23</xdr:col>
      <xdr:colOff>209550</xdr:colOff>
      <xdr:row>54</xdr:row>
      <xdr:rowOff>95250</xdr:rowOff>
    </xdr:to>
    <xdr:graphicFrame macro="">
      <xdr:nvGraphicFramePr>
        <xdr:cNvPr id="11" name="Chart 10">
          <a:extLst>
            <a:ext uri="{FF2B5EF4-FFF2-40B4-BE49-F238E27FC236}">
              <a16:creationId xmlns:a16="http://schemas.microsoft.com/office/drawing/2014/main" id="{D0925F50-D686-445B-9836-1EE37904D1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495300</xdr:colOff>
      <xdr:row>54</xdr:row>
      <xdr:rowOff>123825</xdr:rowOff>
    </xdr:from>
    <xdr:to>
      <xdr:col>8</xdr:col>
      <xdr:colOff>190500</xdr:colOff>
      <xdr:row>69</xdr:row>
      <xdr:rowOff>9525</xdr:rowOff>
    </xdr:to>
    <xdr:graphicFrame macro="">
      <xdr:nvGraphicFramePr>
        <xdr:cNvPr id="12" name="Chart 11">
          <a:extLst>
            <a:ext uri="{FF2B5EF4-FFF2-40B4-BE49-F238E27FC236}">
              <a16:creationId xmlns:a16="http://schemas.microsoft.com/office/drawing/2014/main" id="{1E3FCB90-6857-4A53-857C-0321AC5983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417739</xdr:colOff>
      <xdr:row>7</xdr:row>
      <xdr:rowOff>19771</xdr:rowOff>
    </xdr:from>
    <xdr:to>
      <xdr:col>24</xdr:col>
      <xdr:colOff>112539</xdr:colOff>
      <xdr:row>7</xdr:row>
      <xdr:rowOff>38821</xdr:rowOff>
    </xdr:to>
    <xdr:cxnSp macro="">
      <xdr:nvCxnSpPr>
        <xdr:cNvPr id="2" name="Straight Connector 1">
          <a:extLst>
            <a:ext uri="{FF2B5EF4-FFF2-40B4-BE49-F238E27FC236}">
              <a16:creationId xmlns:a16="http://schemas.microsoft.com/office/drawing/2014/main" id="{757EBB56-CDC7-46A9-AA91-5C7F9522B698}"/>
            </a:ext>
          </a:extLst>
        </xdr:cNvPr>
        <xdr:cNvCxnSpPr/>
      </xdr:nvCxnSpPr>
      <xdr:spPr>
        <a:xfrm flipV="1">
          <a:off x="417739" y="1938378"/>
          <a:ext cx="13737371" cy="19050"/>
        </a:xfrm>
        <a:prstGeom prst="line">
          <a:avLst/>
        </a:prstGeom>
        <a:ln w="57150">
          <a:gradFill flip="none" rotWithShape="1">
            <a:gsLst>
              <a:gs pos="35000">
                <a:srgbClr val="0000FF"/>
              </a:gs>
              <a:gs pos="81000">
                <a:srgbClr val="C00000"/>
              </a:gs>
            </a:gsLst>
            <a:path path="circle">
              <a:fillToRect l="50000" t="-80000" r="50000" b="180000"/>
            </a:path>
            <a:tileRect/>
          </a:gra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1</xdr:col>
      <xdr:colOff>122464</xdr:colOff>
      <xdr:row>3</xdr:row>
      <xdr:rowOff>66676</xdr:rowOff>
    </xdr:from>
    <xdr:to>
      <xdr:col>5</xdr:col>
      <xdr:colOff>344342</xdr:colOff>
      <xdr:row>5</xdr:row>
      <xdr:rowOff>45635</xdr:rowOff>
    </xdr:to>
    <xdr:pic>
      <xdr:nvPicPr>
        <xdr:cNvPr id="14" name="Picture 13" descr="English Logo Organization Horizontal RGB Blue">
          <a:extLst>
            <a:ext uri="{FF2B5EF4-FFF2-40B4-BE49-F238E27FC236}">
              <a16:creationId xmlns:a16="http://schemas.microsoft.com/office/drawing/2014/main" id="{26D06969-9909-420A-A7B2-D09E44002EBA}"/>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707571" y="638176"/>
          <a:ext cx="2562307" cy="9450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121583</xdr:colOff>
      <xdr:row>2</xdr:row>
      <xdr:rowOff>72118</xdr:rowOff>
    </xdr:from>
    <xdr:to>
      <xdr:col>17</xdr:col>
      <xdr:colOff>526596</xdr:colOff>
      <xdr:row>5</xdr:row>
      <xdr:rowOff>71340</xdr:rowOff>
    </xdr:to>
    <xdr:pic>
      <xdr:nvPicPr>
        <xdr:cNvPr id="15" name="Picture 14">
          <a:extLst>
            <a:ext uri="{FF2B5EF4-FFF2-40B4-BE49-F238E27FC236}">
              <a16:creationId xmlns:a16="http://schemas.microsoft.com/office/drawing/2014/main" id="{9177F4F6-3C48-40DF-B340-A9A5D11D5A26}"/>
            </a:ext>
          </a:extLst>
        </xdr:cNvPr>
        <xdr:cNvPicPr>
          <a:picLocks noChangeAspect="1"/>
        </xdr:cNvPicPr>
      </xdr:nvPicPr>
      <xdr:blipFill>
        <a:blip xmlns:r="http://schemas.openxmlformats.org/officeDocument/2006/relationships" r:embed="rId12"/>
        <a:stretch>
          <a:fillRect/>
        </a:stretch>
      </xdr:blipFill>
      <xdr:spPr>
        <a:xfrm>
          <a:off x="8898190" y="453118"/>
          <a:ext cx="1575227" cy="1155829"/>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334352</xdr:colOff>
      <xdr:row>3</xdr:row>
      <xdr:rowOff>60032</xdr:rowOff>
    </xdr:from>
    <xdr:to>
      <xdr:col>3</xdr:col>
      <xdr:colOff>805000</xdr:colOff>
      <xdr:row>4</xdr:row>
      <xdr:rowOff>427606</xdr:rowOff>
    </xdr:to>
    <xdr:pic>
      <xdr:nvPicPr>
        <xdr:cNvPr id="8" name="Picture 7" descr="English Logo Organization Horizontal RGB Blue">
          <a:extLst>
            <a:ext uri="{FF2B5EF4-FFF2-40B4-BE49-F238E27FC236}">
              <a16:creationId xmlns:a16="http://schemas.microsoft.com/office/drawing/2014/main" id="{ACD50DDC-7D3A-4560-8352-E172C46556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8264" y="631532"/>
          <a:ext cx="2510118" cy="894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403412</xdr:colOff>
      <xdr:row>7</xdr:row>
      <xdr:rowOff>8361</xdr:rowOff>
    </xdr:from>
    <xdr:to>
      <xdr:col>12</xdr:col>
      <xdr:colOff>1255682</xdr:colOff>
      <xdr:row>7</xdr:row>
      <xdr:rowOff>77620</xdr:rowOff>
    </xdr:to>
    <xdr:cxnSp macro="">
      <xdr:nvCxnSpPr>
        <xdr:cNvPr id="9" name="Straight Connector 8">
          <a:extLst>
            <a:ext uri="{FF2B5EF4-FFF2-40B4-BE49-F238E27FC236}">
              <a16:creationId xmlns:a16="http://schemas.microsoft.com/office/drawing/2014/main" id="{D30CCCA4-CD75-40F5-A239-206C8340230C}"/>
            </a:ext>
          </a:extLst>
        </xdr:cNvPr>
        <xdr:cNvCxnSpPr/>
      </xdr:nvCxnSpPr>
      <xdr:spPr>
        <a:xfrm flipV="1">
          <a:off x="403412" y="1924567"/>
          <a:ext cx="15610417" cy="69259"/>
        </a:xfrm>
        <a:prstGeom prst="line">
          <a:avLst/>
        </a:prstGeom>
        <a:ln w="57150">
          <a:gradFill flip="none" rotWithShape="1">
            <a:gsLst>
              <a:gs pos="35000">
                <a:srgbClr val="0000FF"/>
              </a:gs>
              <a:gs pos="81000">
                <a:srgbClr val="C00000"/>
              </a:gs>
            </a:gsLst>
            <a:path path="circle">
              <a:fillToRect l="50000" t="-80000" r="50000" b="180000"/>
            </a:path>
            <a:tileRect/>
          </a:gra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8</xdr:col>
      <xdr:colOff>421021</xdr:colOff>
      <xdr:row>2</xdr:row>
      <xdr:rowOff>67235</xdr:rowOff>
    </xdr:from>
    <xdr:to>
      <xdr:col>9</xdr:col>
      <xdr:colOff>513174</xdr:colOff>
      <xdr:row>4</xdr:row>
      <xdr:rowOff>416859</xdr:rowOff>
    </xdr:to>
    <xdr:pic>
      <xdr:nvPicPr>
        <xdr:cNvPr id="10" name="Picture 9">
          <a:extLst>
            <a:ext uri="{FF2B5EF4-FFF2-40B4-BE49-F238E27FC236}">
              <a16:creationId xmlns:a16="http://schemas.microsoft.com/office/drawing/2014/main" id="{CF5B680A-1AE0-4EC8-BDD7-44961E6D1710}"/>
            </a:ext>
          </a:extLst>
        </xdr:cNvPr>
        <xdr:cNvPicPr>
          <a:picLocks noChangeAspect="1"/>
        </xdr:cNvPicPr>
      </xdr:nvPicPr>
      <xdr:blipFill>
        <a:blip xmlns:r="http://schemas.openxmlformats.org/officeDocument/2006/relationships" r:embed="rId2"/>
        <a:stretch>
          <a:fillRect/>
        </a:stretch>
      </xdr:blipFill>
      <xdr:spPr>
        <a:xfrm>
          <a:off x="9688286" y="448235"/>
          <a:ext cx="1492888" cy="10668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76760</xdr:colOff>
      <xdr:row>2</xdr:row>
      <xdr:rowOff>96930</xdr:rowOff>
    </xdr:from>
    <xdr:to>
      <xdr:col>4</xdr:col>
      <xdr:colOff>526675</xdr:colOff>
      <xdr:row>4</xdr:row>
      <xdr:rowOff>11085</xdr:rowOff>
    </xdr:to>
    <xdr:pic>
      <xdr:nvPicPr>
        <xdr:cNvPr id="2" name="Picture 1" descr="English Logo Organization Horizontal RGB Blue">
          <a:extLst>
            <a:ext uri="{FF2B5EF4-FFF2-40B4-BE49-F238E27FC236}">
              <a16:creationId xmlns:a16="http://schemas.microsoft.com/office/drawing/2014/main" id="{599C6506-1286-4530-A5CB-A7FF7719B2E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0672" y="477930"/>
          <a:ext cx="2466974" cy="8778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419100</xdr:colOff>
      <xdr:row>5</xdr:row>
      <xdr:rowOff>170330</xdr:rowOff>
    </xdr:from>
    <xdr:to>
      <xdr:col>22</xdr:col>
      <xdr:colOff>295275</xdr:colOff>
      <xdr:row>5</xdr:row>
      <xdr:rowOff>189380</xdr:rowOff>
    </xdr:to>
    <xdr:cxnSp macro="">
      <xdr:nvCxnSpPr>
        <xdr:cNvPr id="6" name="Straight Connector 5">
          <a:extLst>
            <a:ext uri="{FF2B5EF4-FFF2-40B4-BE49-F238E27FC236}">
              <a16:creationId xmlns:a16="http://schemas.microsoft.com/office/drawing/2014/main" id="{3578F75C-A21E-40AF-A7BA-D359F5BF33B5}"/>
            </a:ext>
          </a:extLst>
        </xdr:cNvPr>
        <xdr:cNvCxnSpPr/>
      </xdr:nvCxnSpPr>
      <xdr:spPr>
        <a:xfrm flipV="1">
          <a:off x="419100" y="1894355"/>
          <a:ext cx="14125575" cy="19050"/>
        </a:xfrm>
        <a:prstGeom prst="line">
          <a:avLst/>
        </a:prstGeom>
        <a:ln w="57150">
          <a:gradFill flip="none" rotWithShape="1">
            <a:gsLst>
              <a:gs pos="35000">
                <a:srgbClr val="0000FF"/>
              </a:gs>
              <a:gs pos="81000">
                <a:srgbClr val="C00000"/>
              </a:gs>
            </a:gsLst>
            <a:path path="circle">
              <a:fillToRect l="50000" t="-80000" r="50000" b="180000"/>
            </a:path>
            <a:tileRect/>
          </a:gra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14</xdr:col>
      <xdr:colOff>621927</xdr:colOff>
      <xdr:row>1</xdr:row>
      <xdr:rowOff>100292</xdr:rowOff>
    </xdr:from>
    <xdr:to>
      <xdr:col>16</xdr:col>
      <xdr:colOff>457465</xdr:colOff>
      <xdr:row>4</xdr:row>
      <xdr:rowOff>15687</xdr:rowOff>
    </xdr:to>
    <xdr:pic>
      <xdr:nvPicPr>
        <xdr:cNvPr id="7" name="Picture 6">
          <a:extLst>
            <a:ext uri="{FF2B5EF4-FFF2-40B4-BE49-F238E27FC236}">
              <a16:creationId xmlns:a16="http://schemas.microsoft.com/office/drawing/2014/main" id="{3AB3DD84-68CC-4370-AD75-2D08EBA91FEE}"/>
            </a:ext>
          </a:extLst>
        </xdr:cNvPr>
        <xdr:cNvPicPr>
          <a:picLocks noChangeAspect="1"/>
        </xdr:cNvPicPr>
      </xdr:nvPicPr>
      <xdr:blipFill>
        <a:blip xmlns:r="http://schemas.openxmlformats.org/officeDocument/2006/relationships" r:embed="rId2"/>
        <a:stretch>
          <a:fillRect/>
        </a:stretch>
      </xdr:blipFill>
      <xdr:spPr>
        <a:xfrm>
          <a:off x="9340103" y="290792"/>
          <a:ext cx="1494009" cy="1069601"/>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266700</xdr:colOff>
      <xdr:row>12</xdr:row>
      <xdr:rowOff>0</xdr:rowOff>
    </xdr:from>
    <xdr:to>
      <xdr:col>7</xdr:col>
      <xdr:colOff>552450</xdr:colOff>
      <xdr:row>26</xdr:row>
      <xdr:rowOff>76200</xdr:rowOff>
    </xdr:to>
    <xdr:graphicFrame macro="">
      <xdr:nvGraphicFramePr>
        <xdr:cNvPr id="5" name="Chart 4">
          <a:extLst>
            <a:ext uri="{FF2B5EF4-FFF2-40B4-BE49-F238E27FC236}">
              <a16:creationId xmlns:a16="http://schemas.microsoft.com/office/drawing/2014/main" id="{3303D1F5-1153-44A2-925F-620C6AD7D3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561975</xdr:colOff>
      <xdr:row>11</xdr:row>
      <xdr:rowOff>180975</xdr:rowOff>
    </xdr:from>
    <xdr:to>
      <xdr:col>15</xdr:col>
      <xdr:colOff>276225</xdr:colOff>
      <xdr:row>26</xdr:row>
      <xdr:rowOff>66675</xdr:rowOff>
    </xdr:to>
    <xdr:graphicFrame macro="">
      <xdr:nvGraphicFramePr>
        <xdr:cNvPr id="6" name="Chart 5">
          <a:extLst>
            <a:ext uri="{FF2B5EF4-FFF2-40B4-BE49-F238E27FC236}">
              <a16:creationId xmlns:a16="http://schemas.microsoft.com/office/drawing/2014/main" id="{6328CD0B-1400-4A02-9E62-E3F8928F80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285750</xdr:colOff>
      <xdr:row>11</xdr:row>
      <xdr:rowOff>180975</xdr:rowOff>
    </xdr:from>
    <xdr:to>
      <xdr:col>23</xdr:col>
      <xdr:colOff>0</xdr:colOff>
      <xdr:row>26</xdr:row>
      <xdr:rowOff>66675</xdr:rowOff>
    </xdr:to>
    <xdr:graphicFrame macro="">
      <xdr:nvGraphicFramePr>
        <xdr:cNvPr id="7" name="Chart 6">
          <a:extLst>
            <a:ext uri="{FF2B5EF4-FFF2-40B4-BE49-F238E27FC236}">
              <a16:creationId xmlns:a16="http://schemas.microsoft.com/office/drawing/2014/main" id="{0B0EE846-BDF4-4B7C-BE06-26BCC29099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266700</xdr:colOff>
      <xdr:row>26</xdr:row>
      <xdr:rowOff>76200</xdr:rowOff>
    </xdr:from>
    <xdr:to>
      <xdr:col>7</xdr:col>
      <xdr:colOff>552450</xdr:colOff>
      <xdr:row>40</xdr:row>
      <xdr:rowOff>152400</xdr:rowOff>
    </xdr:to>
    <xdr:graphicFrame macro="">
      <xdr:nvGraphicFramePr>
        <xdr:cNvPr id="8" name="Chart 7">
          <a:extLst>
            <a:ext uri="{FF2B5EF4-FFF2-40B4-BE49-F238E27FC236}">
              <a16:creationId xmlns:a16="http://schemas.microsoft.com/office/drawing/2014/main" id="{145AEC84-C6AA-4DD1-8B13-4F1D42A852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561975</xdr:colOff>
      <xdr:row>26</xdr:row>
      <xdr:rowOff>76200</xdr:rowOff>
    </xdr:from>
    <xdr:to>
      <xdr:col>15</xdr:col>
      <xdr:colOff>276225</xdr:colOff>
      <xdr:row>40</xdr:row>
      <xdr:rowOff>152400</xdr:rowOff>
    </xdr:to>
    <xdr:graphicFrame macro="">
      <xdr:nvGraphicFramePr>
        <xdr:cNvPr id="9" name="Chart 8">
          <a:extLst>
            <a:ext uri="{FF2B5EF4-FFF2-40B4-BE49-F238E27FC236}">
              <a16:creationId xmlns:a16="http://schemas.microsoft.com/office/drawing/2014/main" id="{FCB1462C-B454-41CF-89B6-1099AE2BF0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15</xdr:col>
      <xdr:colOff>285750</xdr:colOff>
      <xdr:row>26</xdr:row>
      <xdr:rowOff>66675</xdr:rowOff>
    </xdr:from>
    <xdr:to>
      <xdr:col>23</xdr:col>
      <xdr:colOff>0</xdr:colOff>
      <xdr:row>40</xdr:row>
      <xdr:rowOff>142875</xdr:rowOff>
    </xdr:to>
    <xdr:graphicFrame macro="">
      <xdr:nvGraphicFramePr>
        <xdr:cNvPr id="10" name="Chart 9">
          <a:extLst>
            <a:ext uri="{FF2B5EF4-FFF2-40B4-BE49-F238E27FC236}">
              <a16:creationId xmlns:a16="http://schemas.microsoft.com/office/drawing/2014/main" id="{BFD2170B-7F9A-4204-BCA8-692615B173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266700</xdr:colOff>
      <xdr:row>40</xdr:row>
      <xdr:rowOff>142875</xdr:rowOff>
    </xdr:from>
    <xdr:to>
      <xdr:col>7</xdr:col>
      <xdr:colOff>552450</xdr:colOff>
      <xdr:row>55</xdr:row>
      <xdr:rowOff>28575</xdr:rowOff>
    </xdr:to>
    <xdr:graphicFrame macro="">
      <xdr:nvGraphicFramePr>
        <xdr:cNvPr id="11" name="Chart 10">
          <a:extLst>
            <a:ext uri="{FF2B5EF4-FFF2-40B4-BE49-F238E27FC236}">
              <a16:creationId xmlns:a16="http://schemas.microsoft.com/office/drawing/2014/main" id="{3AB22B87-5971-4136-9B76-261E87C191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542925</xdr:colOff>
      <xdr:row>40</xdr:row>
      <xdr:rowOff>152400</xdr:rowOff>
    </xdr:from>
    <xdr:to>
      <xdr:col>15</xdr:col>
      <xdr:colOff>257175</xdr:colOff>
      <xdr:row>55</xdr:row>
      <xdr:rowOff>38100</xdr:rowOff>
    </xdr:to>
    <xdr:graphicFrame macro="">
      <xdr:nvGraphicFramePr>
        <xdr:cNvPr id="12" name="Chart 11">
          <a:extLst>
            <a:ext uri="{FF2B5EF4-FFF2-40B4-BE49-F238E27FC236}">
              <a16:creationId xmlns:a16="http://schemas.microsoft.com/office/drawing/2014/main" id="{72CF5EF3-9B4D-4D64-BE6B-5F8D8FA815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15</xdr:col>
      <xdr:colOff>266700</xdr:colOff>
      <xdr:row>40</xdr:row>
      <xdr:rowOff>142875</xdr:rowOff>
    </xdr:from>
    <xdr:to>
      <xdr:col>22</xdr:col>
      <xdr:colOff>571500</xdr:colOff>
      <xdr:row>55</xdr:row>
      <xdr:rowOff>28575</xdr:rowOff>
    </xdr:to>
    <xdr:graphicFrame macro="">
      <xdr:nvGraphicFramePr>
        <xdr:cNvPr id="13" name="Chart 12">
          <a:extLst>
            <a:ext uri="{FF2B5EF4-FFF2-40B4-BE49-F238E27FC236}">
              <a16:creationId xmlns:a16="http://schemas.microsoft.com/office/drawing/2014/main" id="{2D092772-2097-45C5-B1D5-E13FFA7160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266700</xdr:colOff>
      <xdr:row>55</xdr:row>
      <xdr:rowOff>28575</xdr:rowOff>
    </xdr:from>
    <xdr:to>
      <xdr:col>7</xdr:col>
      <xdr:colOff>552450</xdr:colOff>
      <xdr:row>69</xdr:row>
      <xdr:rowOff>104775</xdr:rowOff>
    </xdr:to>
    <xdr:graphicFrame macro="">
      <xdr:nvGraphicFramePr>
        <xdr:cNvPr id="14" name="Chart 13">
          <a:extLst>
            <a:ext uri="{FF2B5EF4-FFF2-40B4-BE49-F238E27FC236}">
              <a16:creationId xmlns:a16="http://schemas.microsoft.com/office/drawing/2014/main" id="{D3F5FD2B-4DA4-468C-BDF0-16A194FB22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276225</xdr:colOff>
      <xdr:row>7</xdr:row>
      <xdr:rowOff>113660</xdr:rowOff>
    </xdr:from>
    <xdr:to>
      <xdr:col>23</xdr:col>
      <xdr:colOff>430946</xdr:colOff>
      <xdr:row>7</xdr:row>
      <xdr:rowOff>132710</xdr:rowOff>
    </xdr:to>
    <xdr:cxnSp macro="">
      <xdr:nvCxnSpPr>
        <xdr:cNvPr id="2" name="Straight Connector 1">
          <a:extLst>
            <a:ext uri="{FF2B5EF4-FFF2-40B4-BE49-F238E27FC236}">
              <a16:creationId xmlns:a16="http://schemas.microsoft.com/office/drawing/2014/main" id="{ABD612BB-155B-4DB2-8573-707AADA4FF5E}"/>
            </a:ext>
          </a:extLst>
        </xdr:cNvPr>
        <xdr:cNvCxnSpPr/>
      </xdr:nvCxnSpPr>
      <xdr:spPr>
        <a:xfrm flipV="1">
          <a:off x="276225" y="2028185"/>
          <a:ext cx="13737371" cy="19050"/>
        </a:xfrm>
        <a:prstGeom prst="line">
          <a:avLst/>
        </a:prstGeom>
        <a:ln w="57150">
          <a:gradFill flip="none" rotWithShape="1">
            <a:gsLst>
              <a:gs pos="35000">
                <a:srgbClr val="0000FF"/>
              </a:gs>
              <a:gs pos="81000">
                <a:srgbClr val="C00000"/>
              </a:gs>
            </a:gsLst>
            <a:path path="circle">
              <a:fillToRect l="50000" t="-80000" r="50000" b="180000"/>
            </a:path>
            <a:tileRect/>
          </a:gra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1</xdr:col>
      <xdr:colOff>127907</xdr:colOff>
      <xdr:row>4</xdr:row>
      <xdr:rowOff>32658</xdr:rowOff>
    </xdr:from>
    <xdr:to>
      <xdr:col>5</xdr:col>
      <xdr:colOff>328014</xdr:colOff>
      <xdr:row>6</xdr:row>
      <xdr:rowOff>15699</xdr:rowOff>
    </xdr:to>
    <xdr:pic>
      <xdr:nvPicPr>
        <xdr:cNvPr id="3" name="Picture 2" descr="English Logo Organization Horizontal RGB Blue">
          <a:extLst>
            <a:ext uri="{FF2B5EF4-FFF2-40B4-BE49-F238E27FC236}">
              <a16:creationId xmlns:a16="http://schemas.microsoft.com/office/drawing/2014/main" id="{8AE76E17-E6A3-4063-ADF7-C34AE901D92A}"/>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718457" y="794658"/>
          <a:ext cx="2562307" cy="9450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374676</xdr:colOff>
      <xdr:row>3</xdr:row>
      <xdr:rowOff>19050</xdr:rowOff>
    </xdr:from>
    <xdr:to>
      <xdr:col>18</xdr:col>
      <xdr:colOff>178253</xdr:colOff>
      <xdr:row>6</xdr:row>
      <xdr:rowOff>22354</xdr:rowOff>
    </xdr:to>
    <xdr:pic>
      <xdr:nvPicPr>
        <xdr:cNvPr id="4" name="Picture 3">
          <a:extLst>
            <a:ext uri="{FF2B5EF4-FFF2-40B4-BE49-F238E27FC236}">
              <a16:creationId xmlns:a16="http://schemas.microsoft.com/office/drawing/2014/main" id="{2C4AC079-5652-44C6-88D3-90084BFACF83}"/>
            </a:ext>
          </a:extLst>
        </xdr:cNvPr>
        <xdr:cNvPicPr>
          <a:picLocks noChangeAspect="1"/>
        </xdr:cNvPicPr>
      </xdr:nvPicPr>
      <xdr:blipFill>
        <a:blip xmlns:r="http://schemas.openxmlformats.org/officeDocument/2006/relationships" r:embed="rId12"/>
        <a:stretch>
          <a:fillRect/>
        </a:stretch>
      </xdr:blipFill>
      <xdr:spPr>
        <a:xfrm>
          <a:off x="9232926" y="590550"/>
          <a:ext cx="1575227" cy="1155829"/>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524852</xdr:colOff>
      <xdr:row>2</xdr:row>
      <xdr:rowOff>183297</xdr:rowOff>
    </xdr:from>
    <xdr:to>
      <xdr:col>3</xdr:col>
      <xdr:colOff>800259</xdr:colOff>
      <xdr:row>4</xdr:row>
      <xdr:rowOff>357066</xdr:rowOff>
    </xdr:to>
    <xdr:pic>
      <xdr:nvPicPr>
        <xdr:cNvPr id="2" name="Picture 1" descr="English Logo Organization Horizontal RGB Blue">
          <a:extLst>
            <a:ext uri="{FF2B5EF4-FFF2-40B4-BE49-F238E27FC236}">
              <a16:creationId xmlns:a16="http://schemas.microsoft.com/office/drawing/2014/main" id="{2F9BC159-A97E-4296-902E-2DF49946B0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11006" y="574066"/>
          <a:ext cx="2510118" cy="894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108639</xdr:rowOff>
    </xdr:from>
    <xdr:to>
      <xdr:col>15</xdr:col>
      <xdr:colOff>272725</xdr:colOff>
      <xdr:row>6</xdr:row>
      <xdr:rowOff>177898</xdr:rowOff>
    </xdr:to>
    <xdr:cxnSp macro="">
      <xdr:nvCxnSpPr>
        <xdr:cNvPr id="6" name="Straight Connector 5">
          <a:extLst>
            <a:ext uri="{FF2B5EF4-FFF2-40B4-BE49-F238E27FC236}">
              <a16:creationId xmlns:a16="http://schemas.microsoft.com/office/drawing/2014/main" id="{23B21763-F8C9-4745-B41B-71F5609208D8}"/>
            </a:ext>
          </a:extLst>
        </xdr:cNvPr>
        <xdr:cNvCxnSpPr/>
      </xdr:nvCxnSpPr>
      <xdr:spPr>
        <a:xfrm flipV="1">
          <a:off x="586154" y="1867101"/>
          <a:ext cx="15610417" cy="69259"/>
        </a:xfrm>
        <a:prstGeom prst="line">
          <a:avLst/>
        </a:prstGeom>
        <a:ln w="57150">
          <a:gradFill flip="none" rotWithShape="1">
            <a:gsLst>
              <a:gs pos="35000">
                <a:srgbClr val="0000FF"/>
              </a:gs>
              <a:gs pos="81000">
                <a:srgbClr val="C00000"/>
              </a:gs>
            </a:gsLst>
            <a:path path="circle">
              <a:fillToRect l="50000" t="-80000" r="50000" b="180000"/>
            </a:path>
            <a:tileRect/>
          </a:gra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8</xdr:col>
      <xdr:colOff>1127566</xdr:colOff>
      <xdr:row>2</xdr:row>
      <xdr:rowOff>0</xdr:rowOff>
    </xdr:from>
    <xdr:to>
      <xdr:col>10</xdr:col>
      <xdr:colOff>226993</xdr:colOff>
      <xdr:row>4</xdr:row>
      <xdr:rowOff>346319</xdr:rowOff>
    </xdr:to>
    <xdr:pic>
      <xdr:nvPicPr>
        <xdr:cNvPr id="7" name="Picture 6">
          <a:extLst>
            <a:ext uri="{FF2B5EF4-FFF2-40B4-BE49-F238E27FC236}">
              <a16:creationId xmlns:a16="http://schemas.microsoft.com/office/drawing/2014/main" id="{FDE9C7CA-E8D8-45FA-9E35-CDB58832FF1D}"/>
            </a:ext>
          </a:extLst>
        </xdr:cNvPr>
        <xdr:cNvPicPr>
          <a:picLocks noChangeAspect="1"/>
        </xdr:cNvPicPr>
      </xdr:nvPicPr>
      <xdr:blipFill>
        <a:blip xmlns:r="http://schemas.openxmlformats.org/officeDocument/2006/relationships" r:embed="rId2"/>
        <a:stretch>
          <a:fillRect/>
        </a:stretch>
      </xdr:blipFill>
      <xdr:spPr>
        <a:xfrm>
          <a:off x="9871028" y="390769"/>
          <a:ext cx="1492888" cy="10668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508747</xdr:colOff>
      <xdr:row>2</xdr:row>
      <xdr:rowOff>53788</xdr:rowOff>
    </xdr:from>
    <xdr:to>
      <xdr:col>4</xdr:col>
      <xdr:colOff>467155</xdr:colOff>
      <xdr:row>4</xdr:row>
      <xdr:rowOff>66675</xdr:rowOff>
    </xdr:to>
    <xdr:pic>
      <xdr:nvPicPr>
        <xdr:cNvPr id="8" name="Picture 7" descr="English Logo Organization Horizontal RGB Blue">
          <a:extLst>
            <a:ext uri="{FF2B5EF4-FFF2-40B4-BE49-F238E27FC236}">
              <a16:creationId xmlns:a16="http://schemas.microsoft.com/office/drawing/2014/main" id="{BA0988BB-E7BB-4724-A6D3-62A016A202D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8747" y="434788"/>
          <a:ext cx="2739708" cy="9749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438150</xdr:colOff>
      <xdr:row>5</xdr:row>
      <xdr:rowOff>81244</xdr:rowOff>
    </xdr:from>
    <xdr:to>
      <xdr:col>22</xdr:col>
      <xdr:colOff>374837</xdr:colOff>
      <xdr:row>5</xdr:row>
      <xdr:rowOff>100294</xdr:rowOff>
    </xdr:to>
    <xdr:cxnSp macro="">
      <xdr:nvCxnSpPr>
        <xdr:cNvPr id="9" name="Straight Connector 8">
          <a:extLst>
            <a:ext uri="{FF2B5EF4-FFF2-40B4-BE49-F238E27FC236}">
              <a16:creationId xmlns:a16="http://schemas.microsoft.com/office/drawing/2014/main" id="{5EB0DA53-00EB-4A7B-8033-9A7CB2C0CE80}"/>
            </a:ext>
          </a:extLst>
        </xdr:cNvPr>
        <xdr:cNvCxnSpPr/>
      </xdr:nvCxnSpPr>
      <xdr:spPr>
        <a:xfrm flipV="1">
          <a:off x="438150" y="1614769"/>
          <a:ext cx="14186087" cy="19050"/>
        </a:xfrm>
        <a:prstGeom prst="line">
          <a:avLst/>
        </a:prstGeom>
        <a:ln w="57150">
          <a:gradFill flip="none" rotWithShape="1">
            <a:gsLst>
              <a:gs pos="35000">
                <a:srgbClr val="0000FF"/>
              </a:gs>
              <a:gs pos="81000">
                <a:srgbClr val="C00000"/>
              </a:gs>
            </a:gsLst>
            <a:path path="circle">
              <a:fillToRect l="50000" t="-80000" r="50000" b="180000"/>
            </a:path>
            <a:tileRect/>
          </a:gra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14</xdr:col>
      <xdr:colOff>310403</xdr:colOff>
      <xdr:row>1</xdr:row>
      <xdr:rowOff>57150</xdr:rowOff>
    </xdr:from>
    <xdr:to>
      <xdr:col>15</xdr:col>
      <xdr:colOff>375662</xdr:colOff>
      <xdr:row>3</xdr:row>
      <xdr:rowOff>412376</xdr:rowOff>
    </xdr:to>
    <xdr:pic>
      <xdr:nvPicPr>
        <xdr:cNvPr id="10" name="Picture 9">
          <a:extLst>
            <a:ext uri="{FF2B5EF4-FFF2-40B4-BE49-F238E27FC236}">
              <a16:creationId xmlns:a16="http://schemas.microsoft.com/office/drawing/2014/main" id="{E81FC89C-B7E3-462E-922B-01D0344158F2}"/>
            </a:ext>
          </a:extLst>
        </xdr:cNvPr>
        <xdr:cNvPicPr>
          <a:picLocks noChangeAspect="1"/>
        </xdr:cNvPicPr>
      </xdr:nvPicPr>
      <xdr:blipFill>
        <a:blip xmlns:r="http://schemas.openxmlformats.org/officeDocument/2006/relationships" r:embed="rId2"/>
        <a:stretch>
          <a:fillRect/>
        </a:stretch>
      </xdr:blipFill>
      <xdr:spPr>
        <a:xfrm>
          <a:off x="8997203" y="247650"/>
          <a:ext cx="1494009" cy="10696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324972</xdr:colOff>
      <xdr:row>2</xdr:row>
      <xdr:rowOff>89650</xdr:rowOff>
    </xdr:from>
    <xdr:to>
      <xdr:col>3</xdr:col>
      <xdr:colOff>448237</xdr:colOff>
      <xdr:row>4</xdr:row>
      <xdr:rowOff>20194</xdr:rowOff>
    </xdr:to>
    <xdr:pic>
      <xdr:nvPicPr>
        <xdr:cNvPr id="3" name="Picture 2" descr="English Logo Organization Horizontal RGB Blue">
          <a:extLst>
            <a:ext uri="{FF2B5EF4-FFF2-40B4-BE49-F238E27FC236}">
              <a16:creationId xmlns:a16="http://schemas.microsoft.com/office/drawing/2014/main" id="{7478967A-C87E-4859-9E23-6B002E42675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86972" y="470650"/>
          <a:ext cx="2510118" cy="894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112059</xdr:colOff>
      <xdr:row>5</xdr:row>
      <xdr:rowOff>156882</xdr:rowOff>
    </xdr:from>
    <xdr:to>
      <xdr:col>14</xdr:col>
      <xdr:colOff>78441</xdr:colOff>
      <xdr:row>6</xdr:row>
      <xdr:rowOff>22412</xdr:rowOff>
    </xdr:to>
    <xdr:cxnSp macro="">
      <xdr:nvCxnSpPr>
        <xdr:cNvPr id="6" name="Straight Connector 5">
          <a:extLst>
            <a:ext uri="{FF2B5EF4-FFF2-40B4-BE49-F238E27FC236}">
              <a16:creationId xmlns:a16="http://schemas.microsoft.com/office/drawing/2014/main" id="{A3582E54-B077-4B14-A04C-B9EA89F298B9}"/>
            </a:ext>
          </a:extLst>
        </xdr:cNvPr>
        <xdr:cNvCxnSpPr/>
      </xdr:nvCxnSpPr>
      <xdr:spPr>
        <a:xfrm flipV="1">
          <a:off x="874059" y="1692088"/>
          <a:ext cx="17559617" cy="56030"/>
        </a:xfrm>
        <a:prstGeom prst="line">
          <a:avLst/>
        </a:prstGeom>
        <a:ln w="57150">
          <a:gradFill flip="none" rotWithShape="1">
            <a:gsLst>
              <a:gs pos="35000">
                <a:srgbClr val="0000FF"/>
              </a:gs>
              <a:gs pos="81000">
                <a:srgbClr val="C00000"/>
              </a:gs>
            </a:gsLst>
            <a:path path="circle">
              <a:fillToRect l="50000" t="-80000" r="50000" b="180000"/>
            </a:path>
            <a:tileRect/>
          </a:gra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8</xdr:col>
      <xdr:colOff>1176618</xdr:colOff>
      <xdr:row>2</xdr:row>
      <xdr:rowOff>11205</xdr:rowOff>
    </xdr:from>
    <xdr:to>
      <xdr:col>9</xdr:col>
      <xdr:colOff>571502</xdr:colOff>
      <xdr:row>5</xdr:row>
      <xdr:rowOff>48376</xdr:rowOff>
    </xdr:to>
    <xdr:pic>
      <xdr:nvPicPr>
        <xdr:cNvPr id="2" name="Picture 1">
          <a:extLst>
            <a:ext uri="{FF2B5EF4-FFF2-40B4-BE49-F238E27FC236}">
              <a16:creationId xmlns:a16="http://schemas.microsoft.com/office/drawing/2014/main" id="{9CF6298D-E752-4EBB-B750-63419B9A3657}"/>
            </a:ext>
          </a:extLst>
        </xdr:cNvPr>
        <xdr:cNvPicPr>
          <a:picLocks noChangeAspect="1"/>
        </xdr:cNvPicPr>
      </xdr:nvPicPr>
      <xdr:blipFill>
        <a:blip xmlns:r="http://schemas.openxmlformats.org/officeDocument/2006/relationships" r:embed="rId2"/>
        <a:stretch>
          <a:fillRect/>
        </a:stretch>
      </xdr:blipFill>
      <xdr:spPr>
        <a:xfrm>
          <a:off x="10309412" y="392205"/>
          <a:ext cx="1647266" cy="1191377"/>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1</xdr:col>
      <xdr:colOff>390525</xdr:colOff>
      <xdr:row>11</xdr:row>
      <xdr:rowOff>123825</xdr:rowOff>
    </xdr:from>
    <xdr:to>
      <xdr:col>9</xdr:col>
      <xdr:colOff>85725</xdr:colOff>
      <xdr:row>26</xdr:row>
      <xdr:rowOff>9525</xdr:rowOff>
    </xdr:to>
    <xdr:graphicFrame macro="">
      <xdr:nvGraphicFramePr>
        <xdr:cNvPr id="5" name="Chart 4">
          <a:extLst>
            <a:ext uri="{FF2B5EF4-FFF2-40B4-BE49-F238E27FC236}">
              <a16:creationId xmlns:a16="http://schemas.microsoft.com/office/drawing/2014/main" id="{752243CB-B56A-46F2-86AF-58871B43A2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95250</xdr:colOff>
      <xdr:row>11</xdr:row>
      <xdr:rowOff>123825</xdr:rowOff>
    </xdr:from>
    <xdr:to>
      <xdr:col>16</xdr:col>
      <xdr:colOff>400050</xdr:colOff>
      <xdr:row>26</xdr:row>
      <xdr:rowOff>9525</xdr:rowOff>
    </xdr:to>
    <xdr:graphicFrame macro="">
      <xdr:nvGraphicFramePr>
        <xdr:cNvPr id="6" name="Chart 5">
          <a:extLst>
            <a:ext uri="{FF2B5EF4-FFF2-40B4-BE49-F238E27FC236}">
              <a16:creationId xmlns:a16="http://schemas.microsoft.com/office/drawing/2014/main" id="{7D921B6E-D70B-433A-9482-687063C516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409575</xdr:colOff>
      <xdr:row>11</xdr:row>
      <xdr:rowOff>123825</xdr:rowOff>
    </xdr:from>
    <xdr:to>
      <xdr:col>25</xdr:col>
      <xdr:colOff>123825</xdr:colOff>
      <xdr:row>26</xdr:row>
      <xdr:rowOff>9525</xdr:rowOff>
    </xdr:to>
    <xdr:graphicFrame macro="">
      <xdr:nvGraphicFramePr>
        <xdr:cNvPr id="7" name="Chart 6">
          <a:extLst>
            <a:ext uri="{FF2B5EF4-FFF2-40B4-BE49-F238E27FC236}">
              <a16:creationId xmlns:a16="http://schemas.microsoft.com/office/drawing/2014/main" id="{60404830-9B59-4434-B3DF-D588EF59CE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400050</xdr:colOff>
      <xdr:row>26</xdr:row>
      <xdr:rowOff>0</xdr:rowOff>
    </xdr:from>
    <xdr:to>
      <xdr:col>9</xdr:col>
      <xdr:colOff>95250</xdr:colOff>
      <xdr:row>40</xdr:row>
      <xdr:rowOff>76200</xdr:rowOff>
    </xdr:to>
    <xdr:graphicFrame macro="">
      <xdr:nvGraphicFramePr>
        <xdr:cNvPr id="8" name="Chart 7">
          <a:extLst>
            <a:ext uri="{FF2B5EF4-FFF2-40B4-BE49-F238E27FC236}">
              <a16:creationId xmlns:a16="http://schemas.microsoft.com/office/drawing/2014/main" id="{9B6CAD6F-7E01-446C-A374-B9074758B5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104775</xdr:colOff>
      <xdr:row>26</xdr:row>
      <xdr:rowOff>9525</xdr:rowOff>
    </xdr:from>
    <xdr:to>
      <xdr:col>16</xdr:col>
      <xdr:colOff>409575</xdr:colOff>
      <xdr:row>40</xdr:row>
      <xdr:rowOff>85725</xdr:rowOff>
    </xdr:to>
    <xdr:graphicFrame macro="">
      <xdr:nvGraphicFramePr>
        <xdr:cNvPr id="9" name="Chart 8">
          <a:extLst>
            <a:ext uri="{FF2B5EF4-FFF2-40B4-BE49-F238E27FC236}">
              <a16:creationId xmlns:a16="http://schemas.microsoft.com/office/drawing/2014/main" id="{426746A7-A367-4ABE-A35B-2AC2636932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16</xdr:col>
      <xdr:colOff>400050</xdr:colOff>
      <xdr:row>26</xdr:row>
      <xdr:rowOff>19050</xdr:rowOff>
    </xdr:from>
    <xdr:to>
      <xdr:col>25</xdr:col>
      <xdr:colOff>114300</xdr:colOff>
      <xdr:row>40</xdr:row>
      <xdr:rowOff>95250</xdr:rowOff>
    </xdr:to>
    <xdr:graphicFrame macro="">
      <xdr:nvGraphicFramePr>
        <xdr:cNvPr id="10" name="Chart 9">
          <a:extLst>
            <a:ext uri="{FF2B5EF4-FFF2-40B4-BE49-F238E27FC236}">
              <a16:creationId xmlns:a16="http://schemas.microsoft.com/office/drawing/2014/main" id="{9B71EC08-FBC4-4D8A-B99A-7D9D6EA21E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390525</xdr:colOff>
      <xdr:row>40</xdr:row>
      <xdr:rowOff>85725</xdr:rowOff>
    </xdr:from>
    <xdr:to>
      <xdr:col>9</xdr:col>
      <xdr:colOff>85725</xdr:colOff>
      <xdr:row>54</xdr:row>
      <xdr:rowOff>161925</xdr:rowOff>
    </xdr:to>
    <xdr:graphicFrame macro="">
      <xdr:nvGraphicFramePr>
        <xdr:cNvPr id="11" name="Chart 10">
          <a:extLst>
            <a:ext uri="{FF2B5EF4-FFF2-40B4-BE49-F238E27FC236}">
              <a16:creationId xmlns:a16="http://schemas.microsoft.com/office/drawing/2014/main" id="{1BA9763C-AB66-4ECB-AB3A-F7153C0164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9</xdr:col>
      <xdr:colOff>85725</xdr:colOff>
      <xdr:row>40</xdr:row>
      <xdr:rowOff>85725</xdr:rowOff>
    </xdr:from>
    <xdr:to>
      <xdr:col>16</xdr:col>
      <xdr:colOff>390525</xdr:colOff>
      <xdr:row>54</xdr:row>
      <xdr:rowOff>161925</xdr:rowOff>
    </xdr:to>
    <xdr:graphicFrame macro="">
      <xdr:nvGraphicFramePr>
        <xdr:cNvPr id="12" name="Chart 11">
          <a:extLst>
            <a:ext uri="{FF2B5EF4-FFF2-40B4-BE49-F238E27FC236}">
              <a16:creationId xmlns:a16="http://schemas.microsoft.com/office/drawing/2014/main" id="{C9D5B0C3-7D01-4B06-8865-C63DA5629F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16</xdr:col>
      <xdr:colOff>390525</xdr:colOff>
      <xdr:row>40</xdr:row>
      <xdr:rowOff>66675</xdr:rowOff>
    </xdr:from>
    <xdr:to>
      <xdr:col>25</xdr:col>
      <xdr:colOff>104775</xdr:colOff>
      <xdr:row>54</xdr:row>
      <xdr:rowOff>142875</xdr:rowOff>
    </xdr:to>
    <xdr:graphicFrame macro="">
      <xdr:nvGraphicFramePr>
        <xdr:cNvPr id="13" name="Chart 12">
          <a:extLst>
            <a:ext uri="{FF2B5EF4-FFF2-40B4-BE49-F238E27FC236}">
              <a16:creationId xmlns:a16="http://schemas.microsoft.com/office/drawing/2014/main" id="{7E830412-E9E7-4688-8FAB-D025EF6B4E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xdr:col>
      <xdr:colOff>361950</xdr:colOff>
      <xdr:row>54</xdr:row>
      <xdr:rowOff>152400</xdr:rowOff>
    </xdr:from>
    <xdr:to>
      <xdr:col>9</xdr:col>
      <xdr:colOff>57150</xdr:colOff>
      <xdr:row>69</xdr:row>
      <xdr:rowOff>38100</xdr:rowOff>
    </xdr:to>
    <xdr:graphicFrame macro="">
      <xdr:nvGraphicFramePr>
        <xdr:cNvPr id="14" name="Chart 13">
          <a:extLst>
            <a:ext uri="{FF2B5EF4-FFF2-40B4-BE49-F238E27FC236}">
              <a16:creationId xmlns:a16="http://schemas.microsoft.com/office/drawing/2014/main" id="{24D5B631-1AC6-4765-AA91-28C8714122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447675</xdr:colOff>
      <xdr:row>8</xdr:row>
      <xdr:rowOff>8885</xdr:rowOff>
    </xdr:from>
    <xdr:to>
      <xdr:col>26</xdr:col>
      <xdr:colOff>11846</xdr:colOff>
      <xdr:row>8</xdr:row>
      <xdr:rowOff>27935</xdr:rowOff>
    </xdr:to>
    <xdr:cxnSp macro="">
      <xdr:nvCxnSpPr>
        <xdr:cNvPr id="2" name="Straight Connector 1">
          <a:extLst>
            <a:ext uri="{FF2B5EF4-FFF2-40B4-BE49-F238E27FC236}">
              <a16:creationId xmlns:a16="http://schemas.microsoft.com/office/drawing/2014/main" id="{4696E7A0-F59C-40C3-99A4-246DEC4EE45B}"/>
            </a:ext>
          </a:extLst>
        </xdr:cNvPr>
        <xdr:cNvCxnSpPr/>
      </xdr:nvCxnSpPr>
      <xdr:spPr>
        <a:xfrm flipV="1">
          <a:off x="1038225" y="2113910"/>
          <a:ext cx="14327921" cy="19050"/>
        </a:xfrm>
        <a:prstGeom prst="line">
          <a:avLst/>
        </a:prstGeom>
        <a:ln w="57150">
          <a:gradFill flip="none" rotWithShape="1">
            <a:gsLst>
              <a:gs pos="35000">
                <a:srgbClr val="0000FF"/>
              </a:gs>
              <a:gs pos="81000">
                <a:srgbClr val="C00000"/>
              </a:gs>
            </a:gsLst>
            <a:path path="circle">
              <a:fillToRect l="50000" t="-80000" r="50000" b="180000"/>
            </a:path>
            <a:tileRect/>
          </a:gra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2</xdr:col>
      <xdr:colOff>442232</xdr:colOff>
      <xdr:row>4</xdr:row>
      <xdr:rowOff>13608</xdr:rowOff>
    </xdr:from>
    <xdr:to>
      <xdr:col>7</xdr:col>
      <xdr:colOff>189998</xdr:colOff>
      <xdr:row>6</xdr:row>
      <xdr:rowOff>47625</xdr:rowOff>
    </xdr:to>
    <xdr:pic>
      <xdr:nvPicPr>
        <xdr:cNvPr id="3" name="Picture 2" descr="English Logo Organization Horizontal RGB Blue">
          <a:extLst>
            <a:ext uri="{FF2B5EF4-FFF2-40B4-BE49-F238E27FC236}">
              <a16:creationId xmlns:a16="http://schemas.microsoft.com/office/drawing/2014/main" id="{4C8B0ED1-2772-434A-9AD0-DECC7C52BE6D}"/>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1032782" y="775608"/>
          <a:ext cx="2700516" cy="9960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98451</xdr:colOff>
      <xdr:row>3</xdr:row>
      <xdr:rowOff>0</xdr:rowOff>
    </xdr:from>
    <xdr:to>
      <xdr:col>19</xdr:col>
      <xdr:colOff>492578</xdr:colOff>
      <xdr:row>6</xdr:row>
      <xdr:rowOff>3304</xdr:rowOff>
    </xdr:to>
    <xdr:pic>
      <xdr:nvPicPr>
        <xdr:cNvPr id="4" name="Picture 3">
          <a:extLst>
            <a:ext uri="{FF2B5EF4-FFF2-40B4-BE49-F238E27FC236}">
              <a16:creationId xmlns:a16="http://schemas.microsoft.com/office/drawing/2014/main" id="{EA267BEA-CBF8-4E7C-86E7-53B70D07BF99}"/>
            </a:ext>
          </a:extLst>
        </xdr:cNvPr>
        <xdr:cNvPicPr>
          <a:picLocks noChangeAspect="1"/>
        </xdr:cNvPicPr>
      </xdr:nvPicPr>
      <xdr:blipFill>
        <a:blip xmlns:r="http://schemas.openxmlformats.org/officeDocument/2006/relationships" r:embed="rId12"/>
        <a:stretch>
          <a:fillRect/>
        </a:stretch>
      </xdr:blipFill>
      <xdr:spPr>
        <a:xfrm>
          <a:off x="9547251" y="571500"/>
          <a:ext cx="1575227" cy="1155829"/>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33617</xdr:colOff>
      <xdr:row>6</xdr:row>
      <xdr:rowOff>40821</xdr:rowOff>
    </xdr:from>
    <xdr:to>
      <xdr:col>14</xdr:col>
      <xdr:colOff>746392</xdr:colOff>
      <xdr:row>6</xdr:row>
      <xdr:rowOff>59871</xdr:rowOff>
    </xdr:to>
    <xdr:cxnSp macro="">
      <xdr:nvCxnSpPr>
        <xdr:cNvPr id="2" name="Straight Connector 1">
          <a:extLst>
            <a:ext uri="{FF2B5EF4-FFF2-40B4-BE49-F238E27FC236}">
              <a16:creationId xmlns:a16="http://schemas.microsoft.com/office/drawing/2014/main" id="{985CA279-D800-4075-AA18-105334D469ED}"/>
            </a:ext>
          </a:extLst>
        </xdr:cNvPr>
        <xdr:cNvCxnSpPr/>
      </xdr:nvCxnSpPr>
      <xdr:spPr>
        <a:xfrm flipV="1">
          <a:off x="638735" y="1766527"/>
          <a:ext cx="14327922" cy="19050"/>
        </a:xfrm>
        <a:prstGeom prst="line">
          <a:avLst/>
        </a:prstGeom>
        <a:ln w="57150">
          <a:gradFill flip="none" rotWithShape="1">
            <a:gsLst>
              <a:gs pos="35000">
                <a:srgbClr val="0000FF"/>
              </a:gs>
              <a:gs pos="81000">
                <a:srgbClr val="C00000"/>
              </a:gs>
            </a:gsLst>
            <a:path path="circle">
              <a:fillToRect l="50000" t="-80000" r="50000" b="180000"/>
            </a:path>
            <a:tileRect/>
          </a:gra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2</xdr:col>
      <xdr:colOff>394607</xdr:colOff>
      <xdr:row>3</xdr:row>
      <xdr:rowOff>24814</xdr:rowOff>
    </xdr:from>
    <xdr:to>
      <xdr:col>4</xdr:col>
      <xdr:colOff>865152</xdr:colOff>
      <xdr:row>5</xdr:row>
      <xdr:rowOff>57150</xdr:rowOff>
    </xdr:to>
    <xdr:pic>
      <xdr:nvPicPr>
        <xdr:cNvPr id="3" name="Picture 2" descr="English Logo Organization Horizontal RGB Blue">
          <a:extLst>
            <a:ext uri="{FF2B5EF4-FFF2-40B4-BE49-F238E27FC236}">
              <a16:creationId xmlns:a16="http://schemas.microsoft.com/office/drawing/2014/main" id="{507B6F4F-958F-406E-B07F-0297E7D689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95342" y="596314"/>
          <a:ext cx="2700516" cy="9960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437429</xdr:colOff>
      <xdr:row>2</xdr:row>
      <xdr:rowOff>100853</xdr:rowOff>
    </xdr:from>
    <xdr:to>
      <xdr:col>11</xdr:col>
      <xdr:colOff>992920</xdr:colOff>
      <xdr:row>5</xdr:row>
      <xdr:rowOff>102476</xdr:rowOff>
    </xdr:to>
    <xdr:pic>
      <xdr:nvPicPr>
        <xdr:cNvPr id="4" name="Picture 3">
          <a:extLst>
            <a:ext uri="{FF2B5EF4-FFF2-40B4-BE49-F238E27FC236}">
              <a16:creationId xmlns:a16="http://schemas.microsoft.com/office/drawing/2014/main" id="{F1DB59CC-3CF5-4147-976D-D946E58B3511}"/>
            </a:ext>
          </a:extLst>
        </xdr:cNvPr>
        <xdr:cNvPicPr>
          <a:picLocks noChangeAspect="1"/>
        </xdr:cNvPicPr>
      </xdr:nvPicPr>
      <xdr:blipFill>
        <a:blip xmlns:r="http://schemas.openxmlformats.org/officeDocument/2006/relationships" r:embed="rId2"/>
        <a:stretch>
          <a:fillRect/>
        </a:stretch>
      </xdr:blipFill>
      <xdr:spPr>
        <a:xfrm>
          <a:off x="10309811" y="481853"/>
          <a:ext cx="1575227" cy="1155829"/>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xdr:from>
      <xdr:col>1</xdr:col>
      <xdr:colOff>47625</xdr:colOff>
      <xdr:row>6</xdr:row>
      <xdr:rowOff>46424</xdr:rowOff>
    </xdr:from>
    <xdr:to>
      <xdr:col>20</xdr:col>
      <xdr:colOff>535722</xdr:colOff>
      <xdr:row>6</xdr:row>
      <xdr:rowOff>65474</xdr:rowOff>
    </xdr:to>
    <xdr:cxnSp macro="">
      <xdr:nvCxnSpPr>
        <xdr:cNvPr id="5" name="Straight Connector 4">
          <a:extLst>
            <a:ext uri="{FF2B5EF4-FFF2-40B4-BE49-F238E27FC236}">
              <a16:creationId xmlns:a16="http://schemas.microsoft.com/office/drawing/2014/main" id="{3D06C85D-6846-4BD8-ADEC-B05CE95B50B7}"/>
            </a:ext>
          </a:extLst>
        </xdr:cNvPr>
        <xdr:cNvCxnSpPr/>
      </xdr:nvCxnSpPr>
      <xdr:spPr>
        <a:xfrm flipV="1">
          <a:off x="657225" y="1770449"/>
          <a:ext cx="14327922" cy="19050"/>
        </a:xfrm>
        <a:prstGeom prst="line">
          <a:avLst/>
        </a:prstGeom>
        <a:ln w="57150">
          <a:gradFill flip="none" rotWithShape="1">
            <a:gsLst>
              <a:gs pos="35000">
                <a:srgbClr val="0000FF"/>
              </a:gs>
              <a:gs pos="81000">
                <a:srgbClr val="C00000"/>
              </a:gs>
            </a:gsLst>
            <a:path path="circle">
              <a:fillToRect l="50000" t="-80000" r="50000" b="180000"/>
            </a:path>
            <a:tileRect/>
          </a:gra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1</xdr:col>
      <xdr:colOff>185057</xdr:colOff>
      <xdr:row>2</xdr:row>
      <xdr:rowOff>38261</xdr:rowOff>
    </xdr:from>
    <xdr:to>
      <xdr:col>3</xdr:col>
      <xdr:colOff>894848</xdr:colOff>
      <xdr:row>4</xdr:row>
      <xdr:rowOff>72278</xdr:rowOff>
    </xdr:to>
    <xdr:pic>
      <xdr:nvPicPr>
        <xdr:cNvPr id="6" name="Picture 5" descr="English Logo Organization Horizontal RGB Blue">
          <a:extLst>
            <a:ext uri="{FF2B5EF4-FFF2-40B4-BE49-F238E27FC236}">
              <a16:creationId xmlns:a16="http://schemas.microsoft.com/office/drawing/2014/main" id="{143BBAA0-9729-4D15-AA28-C1D9CF6EFBA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4657" y="419261"/>
          <a:ext cx="2700516" cy="9960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574701</xdr:colOff>
      <xdr:row>1</xdr:row>
      <xdr:rowOff>123825</xdr:rowOff>
    </xdr:from>
    <xdr:to>
      <xdr:col>14</xdr:col>
      <xdr:colOff>321128</xdr:colOff>
      <xdr:row>4</xdr:row>
      <xdr:rowOff>127129</xdr:rowOff>
    </xdr:to>
    <xdr:pic>
      <xdr:nvPicPr>
        <xdr:cNvPr id="7" name="Picture 6">
          <a:extLst>
            <a:ext uri="{FF2B5EF4-FFF2-40B4-BE49-F238E27FC236}">
              <a16:creationId xmlns:a16="http://schemas.microsoft.com/office/drawing/2014/main" id="{10AC3563-CF2C-4878-9005-152A11BA4587}"/>
            </a:ext>
          </a:extLst>
        </xdr:cNvPr>
        <xdr:cNvPicPr>
          <a:picLocks noChangeAspect="1"/>
        </xdr:cNvPicPr>
      </xdr:nvPicPr>
      <xdr:blipFill>
        <a:blip xmlns:r="http://schemas.openxmlformats.org/officeDocument/2006/relationships" r:embed="rId2"/>
        <a:stretch>
          <a:fillRect/>
        </a:stretch>
      </xdr:blipFill>
      <xdr:spPr>
        <a:xfrm>
          <a:off x="9537726" y="314325"/>
          <a:ext cx="1575227" cy="1155829"/>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0</xdr:col>
      <xdr:colOff>571500</xdr:colOff>
      <xdr:row>11</xdr:row>
      <xdr:rowOff>19050</xdr:rowOff>
    </xdr:from>
    <xdr:to>
      <xdr:col>8</xdr:col>
      <xdr:colOff>266700</xdr:colOff>
      <xdr:row>25</xdr:row>
      <xdr:rowOff>95250</xdr:rowOff>
    </xdr:to>
    <xdr:graphicFrame macro="">
      <xdr:nvGraphicFramePr>
        <xdr:cNvPr id="5" name="Chart 4">
          <a:extLst>
            <a:ext uri="{FF2B5EF4-FFF2-40B4-BE49-F238E27FC236}">
              <a16:creationId xmlns:a16="http://schemas.microsoft.com/office/drawing/2014/main" id="{1CB03EA3-FAC0-466B-89BF-80775A0137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276225</xdr:colOff>
      <xdr:row>11</xdr:row>
      <xdr:rowOff>19050</xdr:rowOff>
    </xdr:from>
    <xdr:to>
      <xdr:col>15</xdr:col>
      <xdr:colOff>581025</xdr:colOff>
      <xdr:row>25</xdr:row>
      <xdr:rowOff>95250</xdr:rowOff>
    </xdr:to>
    <xdr:graphicFrame macro="">
      <xdr:nvGraphicFramePr>
        <xdr:cNvPr id="6" name="Chart 5">
          <a:extLst>
            <a:ext uri="{FF2B5EF4-FFF2-40B4-BE49-F238E27FC236}">
              <a16:creationId xmlns:a16="http://schemas.microsoft.com/office/drawing/2014/main" id="{78A0774A-C33A-4C1A-BE79-D60929FE90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552450</xdr:colOff>
      <xdr:row>11</xdr:row>
      <xdr:rowOff>28575</xdr:rowOff>
    </xdr:from>
    <xdr:to>
      <xdr:col>23</xdr:col>
      <xdr:colOff>247650</xdr:colOff>
      <xdr:row>25</xdr:row>
      <xdr:rowOff>104775</xdr:rowOff>
    </xdr:to>
    <xdr:graphicFrame macro="">
      <xdr:nvGraphicFramePr>
        <xdr:cNvPr id="7" name="Chart 6">
          <a:extLst>
            <a:ext uri="{FF2B5EF4-FFF2-40B4-BE49-F238E27FC236}">
              <a16:creationId xmlns:a16="http://schemas.microsoft.com/office/drawing/2014/main" id="{4122A96B-F1DD-42CF-AAA7-111BFAE0B9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561975</xdr:colOff>
      <xdr:row>25</xdr:row>
      <xdr:rowOff>85725</xdr:rowOff>
    </xdr:from>
    <xdr:to>
      <xdr:col>8</xdr:col>
      <xdr:colOff>257175</xdr:colOff>
      <xdr:row>39</xdr:row>
      <xdr:rowOff>161925</xdr:rowOff>
    </xdr:to>
    <xdr:graphicFrame macro="">
      <xdr:nvGraphicFramePr>
        <xdr:cNvPr id="8" name="Chart 7">
          <a:extLst>
            <a:ext uri="{FF2B5EF4-FFF2-40B4-BE49-F238E27FC236}">
              <a16:creationId xmlns:a16="http://schemas.microsoft.com/office/drawing/2014/main" id="{8D12A9C7-20DA-4DB9-83EE-F3A6BE6B99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257175</xdr:colOff>
      <xdr:row>25</xdr:row>
      <xdr:rowOff>76200</xdr:rowOff>
    </xdr:from>
    <xdr:to>
      <xdr:col>15</xdr:col>
      <xdr:colOff>561975</xdr:colOff>
      <xdr:row>39</xdr:row>
      <xdr:rowOff>152400</xdr:rowOff>
    </xdr:to>
    <xdr:graphicFrame macro="">
      <xdr:nvGraphicFramePr>
        <xdr:cNvPr id="9" name="Chart 8">
          <a:extLst>
            <a:ext uri="{FF2B5EF4-FFF2-40B4-BE49-F238E27FC236}">
              <a16:creationId xmlns:a16="http://schemas.microsoft.com/office/drawing/2014/main" id="{6D64FD87-B3A4-463B-8D93-8D9AFBDB67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15</xdr:col>
      <xdr:colOff>571500</xdr:colOff>
      <xdr:row>25</xdr:row>
      <xdr:rowOff>85725</xdr:rowOff>
    </xdr:from>
    <xdr:to>
      <xdr:col>23</xdr:col>
      <xdr:colOff>266700</xdr:colOff>
      <xdr:row>39</xdr:row>
      <xdr:rowOff>161925</xdr:rowOff>
    </xdr:to>
    <xdr:graphicFrame macro="">
      <xdr:nvGraphicFramePr>
        <xdr:cNvPr id="10" name="Chart 9">
          <a:extLst>
            <a:ext uri="{FF2B5EF4-FFF2-40B4-BE49-F238E27FC236}">
              <a16:creationId xmlns:a16="http://schemas.microsoft.com/office/drawing/2014/main" id="{2D0F4D34-1481-4FB4-B4F0-4DFC5FBDDB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6</xdr:row>
      <xdr:rowOff>122624</xdr:rowOff>
    </xdr:from>
    <xdr:to>
      <xdr:col>24</xdr:col>
      <xdr:colOff>307122</xdr:colOff>
      <xdr:row>6</xdr:row>
      <xdr:rowOff>141674</xdr:rowOff>
    </xdr:to>
    <xdr:cxnSp macro="">
      <xdr:nvCxnSpPr>
        <xdr:cNvPr id="2" name="Straight Connector 1">
          <a:extLst>
            <a:ext uri="{FF2B5EF4-FFF2-40B4-BE49-F238E27FC236}">
              <a16:creationId xmlns:a16="http://schemas.microsoft.com/office/drawing/2014/main" id="{F80FB551-D140-403A-BA59-DE4FFE342373}"/>
            </a:ext>
          </a:extLst>
        </xdr:cNvPr>
        <xdr:cNvCxnSpPr/>
      </xdr:nvCxnSpPr>
      <xdr:spPr>
        <a:xfrm flipV="1">
          <a:off x="609600" y="1837124"/>
          <a:ext cx="14327922" cy="19050"/>
        </a:xfrm>
        <a:prstGeom prst="line">
          <a:avLst/>
        </a:prstGeom>
        <a:ln w="57150">
          <a:gradFill flip="none" rotWithShape="1">
            <a:gsLst>
              <a:gs pos="35000">
                <a:srgbClr val="0000FF"/>
              </a:gs>
              <a:gs pos="81000">
                <a:srgbClr val="C00000"/>
              </a:gs>
            </a:gsLst>
            <a:path path="circle">
              <a:fillToRect l="50000" t="-80000" r="50000" b="180000"/>
            </a:path>
            <a:tileRect/>
          </a:gra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1</xdr:col>
      <xdr:colOff>127907</xdr:colOff>
      <xdr:row>2</xdr:row>
      <xdr:rowOff>162086</xdr:rowOff>
    </xdr:from>
    <xdr:to>
      <xdr:col>5</xdr:col>
      <xdr:colOff>390023</xdr:colOff>
      <xdr:row>5</xdr:row>
      <xdr:rowOff>5603</xdr:rowOff>
    </xdr:to>
    <xdr:pic>
      <xdr:nvPicPr>
        <xdr:cNvPr id="3" name="Picture 2" descr="English Logo Organization Horizontal RGB Blue">
          <a:extLst>
            <a:ext uri="{FF2B5EF4-FFF2-40B4-BE49-F238E27FC236}">
              <a16:creationId xmlns:a16="http://schemas.microsoft.com/office/drawing/2014/main" id="{40ADA979-741A-4AA3-A1F6-8515AFF41098}"/>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737507" y="543086"/>
          <a:ext cx="2700516" cy="9960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155601</xdr:colOff>
      <xdr:row>2</xdr:row>
      <xdr:rowOff>47625</xdr:rowOff>
    </xdr:from>
    <xdr:to>
      <xdr:col>17</xdr:col>
      <xdr:colOff>511628</xdr:colOff>
      <xdr:row>5</xdr:row>
      <xdr:rowOff>50929</xdr:rowOff>
    </xdr:to>
    <xdr:pic>
      <xdr:nvPicPr>
        <xdr:cNvPr id="4" name="Picture 3">
          <a:extLst>
            <a:ext uri="{FF2B5EF4-FFF2-40B4-BE49-F238E27FC236}">
              <a16:creationId xmlns:a16="http://schemas.microsoft.com/office/drawing/2014/main" id="{93BA7090-B8FF-42AE-9D6B-8715F4759065}"/>
            </a:ext>
          </a:extLst>
        </xdr:cNvPr>
        <xdr:cNvPicPr>
          <a:picLocks noChangeAspect="1"/>
        </xdr:cNvPicPr>
      </xdr:nvPicPr>
      <xdr:blipFill>
        <a:blip xmlns:r="http://schemas.openxmlformats.org/officeDocument/2006/relationships" r:embed="rId8"/>
        <a:stretch>
          <a:fillRect/>
        </a:stretch>
      </xdr:blipFill>
      <xdr:spPr>
        <a:xfrm>
          <a:off x="9299601" y="428625"/>
          <a:ext cx="1575227" cy="11558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247650</xdr:colOff>
      <xdr:row>2</xdr:row>
      <xdr:rowOff>85725</xdr:rowOff>
    </xdr:from>
    <xdr:to>
      <xdr:col>5</xdr:col>
      <xdr:colOff>104775</xdr:colOff>
      <xdr:row>3</xdr:row>
      <xdr:rowOff>413583</xdr:rowOff>
    </xdr:to>
    <xdr:pic>
      <xdr:nvPicPr>
        <xdr:cNvPr id="2" name="Picture 1" descr="English Logo Organization Horizontal RGB Blue">
          <a:extLst>
            <a:ext uri="{FF2B5EF4-FFF2-40B4-BE49-F238E27FC236}">
              <a16:creationId xmlns:a16="http://schemas.microsoft.com/office/drawing/2014/main" id="{1E38BD9A-1822-4369-A5AF-58D6476FEC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7650" y="466725"/>
          <a:ext cx="2390775" cy="8517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447675</xdr:colOff>
      <xdr:row>4</xdr:row>
      <xdr:rowOff>123825</xdr:rowOff>
    </xdr:from>
    <xdr:to>
      <xdr:col>22</xdr:col>
      <xdr:colOff>114300</xdr:colOff>
      <xdr:row>4</xdr:row>
      <xdr:rowOff>142875</xdr:rowOff>
    </xdr:to>
    <xdr:cxnSp macro="">
      <xdr:nvCxnSpPr>
        <xdr:cNvPr id="6" name="Straight Connector 5">
          <a:extLst>
            <a:ext uri="{FF2B5EF4-FFF2-40B4-BE49-F238E27FC236}">
              <a16:creationId xmlns:a16="http://schemas.microsoft.com/office/drawing/2014/main" id="{C81757BD-9601-4413-9B36-16F73D8AEADA}"/>
            </a:ext>
          </a:extLst>
        </xdr:cNvPr>
        <xdr:cNvCxnSpPr/>
      </xdr:nvCxnSpPr>
      <xdr:spPr>
        <a:xfrm flipV="1">
          <a:off x="447675" y="1466850"/>
          <a:ext cx="14497050" cy="19050"/>
        </a:xfrm>
        <a:prstGeom prst="line">
          <a:avLst/>
        </a:prstGeom>
        <a:ln w="57150">
          <a:gradFill flip="none" rotWithShape="1">
            <a:gsLst>
              <a:gs pos="35000">
                <a:srgbClr val="0000FF"/>
              </a:gs>
              <a:gs pos="81000">
                <a:srgbClr val="C00000"/>
              </a:gs>
            </a:gsLst>
            <a:path path="circle">
              <a:fillToRect l="50000" t="-80000" r="50000" b="180000"/>
            </a:path>
            <a:tileRect/>
          </a:gra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14</xdr:col>
      <xdr:colOff>409575</xdr:colOff>
      <xdr:row>1</xdr:row>
      <xdr:rowOff>47625</xdr:rowOff>
    </xdr:from>
    <xdr:to>
      <xdr:col>15</xdr:col>
      <xdr:colOff>540388</xdr:colOff>
      <xdr:row>3</xdr:row>
      <xdr:rowOff>400050</xdr:rowOff>
    </xdr:to>
    <xdr:pic>
      <xdr:nvPicPr>
        <xdr:cNvPr id="3" name="Picture 2">
          <a:extLst>
            <a:ext uri="{FF2B5EF4-FFF2-40B4-BE49-F238E27FC236}">
              <a16:creationId xmlns:a16="http://schemas.microsoft.com/office/drawing/2014/main" id="{A62ED44F-C18F-4C14-A73A-DB107E209DF6}"/>
            </a:ext>
          </a:extLst>
        </xdr:cNvPr>
        <xdr:cNvPicPr>
          <a:picLocks noChangeAspect="1"/>
        </xdr:cNvPicPr>
      </xdr:nvPicPr>
      <xdr:blipFill>
        <a:blip xmlns:r="http://schemas.openxmlformats.org/officeDocument/2006/relationships" r:embed="rId2"/>
        <a:stretch>
          <a:fillRect/>
        </a:stretch>
      </xdr:blipFill>
      <xdr:spPr>
        <a:xfrm>
          <a:off x="9191625" y="238125"/>
          <a:ext cx="1492888" cy="1066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234762</xdr:colOff>
      <xdr:row>12</xdr:row>
      <xdr:rowOff>89647</xdr:rowOff>
    </xdr:from>
    <xdr:to>
      <xdr:col>8</xdr:col>
      <xdr:colOff>82362</xdr:colOff>
      <xdr:row>27</xdr:row>
      <xdr:rowOff>165847</xdr:rowOff>
    </xdr:to>
    <xdr:graphicFrame macro="">
      <xdr:nvGraphicFramePr>
        <xdr:cNvPr id="5" name="Chart 4">
          <a:extLst>
            <a:ext uri="{FF2B5EF4-FFF2-40B4-BE49-F238E27FC236}">
              <a16:creationId xmlns:a16="http://schemas.microsoft.com/office/drawing/2014/main" id="{524D307D-9DED-44E1-981E-413F2987AC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95250</xdr:colOff>
      <xdr:row>12</xdr:row>
      <xdr:rowOff>89648</xdr:rowOff>
    </xdr:from>
    <xdr:to>
      <xdr:col>15</xdr:col>
      <xdr:colOff>536763</xdr:colOff>
      <xdr:row>27</xdr:row>
      <xdr:rowOff>165848</xdr:rowOff>
    </xdr:to>
    <xdr:graphicFrame macro="">
      <xdr:nvGraphicFramePr>
        <xdr:cNvPr id="6" name="Chart 5">
          <a:extLst>
            <a:ext uri="{FF2B5EF4-FFF2-40B4-BE49-F238E27FC236}">
              <a16:creationId xmlns:a16="http://schemas.microsoft.com/office/drawing/2014/main" id="{ED70D782-B4D0-4F1A-BDEA-6CF1C0895A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549089</xdr:colOff>
      <xdr:row>12</xdr:row>
      <xdr:rowOff>113740</xdr:rowOff>
    </xdr:from>
    <xdr:to>
      <xdr:col>23</xdr:col>
      <xdr:colOff>582706</xdr:colOff>
      <xdr:row>27</xdr:row>
      <xdr:rowOff>156882</xdr:rowOff>
    </xdr:to>
    <xdr:graphicFrame macro="">
      <xdr:nvGraphicFramePr>
        <xdr:cNvPr id="7" name="Chart 6">
          <a:extLst>
            <a:ext uri="{FF2B5EF4-FFF2-40B4-BE49-F238E27FC236}">
              <a16:creationId xmlns:a16="http://schemas.microsoft.com/office/drawing/2014/main" id="{8CB50185-0FB7-4DBE-B4B7-F5D95289BA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247650</xdr:colOff>
      <xdr:row>27</xdr:row>
      <xdr:rowOff>180975</xdr:rowOff>
    </xdr:from>
    <xdr:to>
      <xdr:col>8</xdr:col>
      <xdr:colOff>95250</xdr:colOff>
      <xdr:row>42</xdr:row>
      <xdr:rowOff>66675</xdr:rowOff>
    </xdr:to>
    <xdr:graphicFrame macro="">
      <xdr:nvGraphicFramePr>
        <xdr:cNvPr id="8" name="Chart 7">
          <a:extLst>
            <a:ext uri="{FF2B5EF4-FFF2-40B4-BE49-F238E27FC236}">
              <a16:creationId xmlns:a16="http://schemas.microsoft.com/office/drawing/2014/main" id="{37210B3B-C0FD-44B5-A908-3B226B7DA8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106455</xdr:colOff>
      <xdr:row>27</xdr:row>
      <xdr:rowOff>182656</xdr:rowOff>
    </xdr:from>
    <xdr:to>
      <xdr:col>15</xdr:col>
      <xdr:colOff>547968</xdr:colOff>
      <xdr:row>42</xdr:row>
      <xdr:rowOff>68356</xdr:rowOff>
    </xdr:to>
    <xdr:graphicFrame macro="">
      <xdr:nvGraphicFramePr>
        <xdr:cNvPr id="9" name="Chart 8">
          <a:extLst>
            <a:ext uri="{FF2B5EF4-FFF2-40B4-BE49-F238E27FC236}">
              <a16:creationId xmlns:a16="http://schemas.microsoft.com/office/drawing/2014/main" id="{8094CF2D-9337-48F0-987F-D375660145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15</xdr:col>
      <xdr:colOff>493059</xdr:colOff>
      <xdr:row>27</xdr:row>
      <xdr:rowOff>170888</xdr:rowOff>
    </xdr:from>
    <xdr:to>
      <xdr:col>24</xdr:col>
      <xdr:colOff>11206</xdr:colOff>
      <xdr:row>42</xdr:row>
      <xdr:rowOff>145675</xdr:rowOff>
    </xdr:to>
    <xdr:graphicFrame macro="">
      <xdr:nvGraphicFramePr>
        <xdr:cNvPr id="10" name="Chart 9">
          <a:extLst>
            <a:ext uri="{FF2B5EF4-FFF2-40B4-BE49-F238E27FC236}">
              <a16:creationId xmlns:a16="http://schemas.microsoft.com/office/drawing/2014/main" id="{7B856ECF-A3B9-4C8D-9E23-B7BD1CB0EA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247650</xdr:colOff>
      <xdr:row>42</xdr:row>
      <xdr:rowOff>68356</xdr:rowOff>
    </xdr:from>
    <xdr:to>
      <xdr:col>8</xdr:col>
      <xdr:colOff>95250</xdr:colOff>
      <xdr:row>56</xdr:row>
      <xdr:rowOff>144556</xdr:rowOff>
    </xdr:to>
    <xdr:graphicFrame macro="">
      <xdr:nvGraphicFramePr>
        <xdr:cNvPr id="11" name="Chart 10">
          <a:extLst>
            <a:ext uri="{FF2B5EF4-FFF2-40B4-BE49-F238E27FC236}">
              <a16:creationId xmlns:a16="http://schemas.microsoft.com/office/drawing/2014/main" id="{968238D0-F7CC-4C60-9401-82F39E38B0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95249</xdr:colOff>
      <xdr:row>42</xdr:row>
      <xdr:rowOff>68356</xdr:rowOff>
    </xdr:from>
    <xdr:to>
      <xdr:col>15</xdr:col>
      <xdr:colOff>536762</xdr:colOff>
      <xdr:row>56</xdr:row>
      <xdr:rowOff>144556</xdr:rowOff>
    </xdr:to>
    <xdr:graphicFrame macro="">
      <xdr:nvGraphicFramePr>
        <xdr:cNvPr id="12" name="Chart 11">
          <a:extLst>
            <a:ext uri="{FF2B5EF4-FFF2-40B4-BE49-F238E27FC236}">
              <a16:creationId xmlns:a16="http://schemas.microsoft.com/office/drawing/2014/main" id="{A20E320E-496A-4748-9D85-8A1E0E4FFB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15</xdr:col>
      <xdr:colOff>504266</xdr:colOff>
      <xdr:row>41</xdr:row>
      <xdr:rowOff>189378</xdr:rowOff>
    </xdr:from>
    <xdr:to>
      <xdr:col>24</xdr:col>
      <xdr:colOff>33618</xdr:colOff>
      <xdr:row>56</xdr:row>
      <xdr:rowOff>134469</xdr:rowOff>
    </xdr:to>
    <xdr:graphicFrame macro="">
      <xdr:nvGraphicFramePr>
        <xdr:cNvPr id="13" name="Chart 12">
          <a:extLst>
            <a:ext uri="{FF2B5EF4-FFF2-40B4-BE49-F238E27FC236}">
              <a16:creationId xmlns:a16="http://schemas.microsoft.com/office/drawing/2014/main" id="{FA09CCDA-94A7-46CA-92CE-FF5E04807E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0</xdr:col>
      <xdr:colOff>358587</xdr:colOff>
      <xdr:row>4</xdr:row>
      <xdr:rowOff>100854</xdr:rowOff>
    </xdr:from>
    <xdr:to>
      <xdr:col>4</xdr:col>
      <xdr:colOff>342019</xdr:colOff>
      <xdr:row>5</xdr:row>
      <xdr:rowOff>414619</xdr:rowOff>
    </xdr:to>
    <xdr:pic>
      <xdr:nvPicPr>
        <xdr:cNvPr id="2" name="Picture 1" descr="English Logo Organization Horizontal RGB Blue">
          <a:extLst>
            <a:ext uri="{FF2B5EF4-FFF2-40B4-BE49-F238E27FC236}">
              <a16:creationId xmlns:a16="http://schemas.microsoft.com/office/drawing/2014/main" id="{235F4C19-BBBF-4E25-A7E3-0B3191469ED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358587" y="862854"/>
          <a:ext cx="2359079" cy="8404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268941</xdr:colOff>
      <xdr:row>7</xdr:row>
      <xdr:rowOff>168088</xdr:rowOff>
    </xdr:from>
    <xdr:to>
      <xdr:col>24</xdr:col>
      <xdr:colOff>83484</xdr:colOff>
      <xdr:row>7</xdr:row>
      <xdr:rowOff>187138</xdr:rowOff>
    </xdr:to>
    <xdr:cxnSp macro="">
      <xdr:nvCxnSpPr>
        <xdr:cNvPr id="3" name="Straight Connector 2">
          <a:extLst>
            <a:ext uri="{FF2B5EF4-FFF2-40B4-BE49-F238E27FC236}">
              <a16:creationId xmlns:a16="http://schemas.microsoft.com/office/drawing/2014/main" id="{96F55B24-D0D6-45C3-8B15-81F42BD37E1D}"/>
            </a:ext>
          </a:extLst>
        </xdr:cNvPr>
        <xdr:cNvCxnSpPr/>
      </xdr:nvCxnSpPr>
      <xdr:spPr>
        <a:xfrm flipV="1">
          <a:off x="268941" y="2084294"/>
          <a:ext cx="14068425" cy="19050"/>
        </a:xfrm>
        <a:prstGeom prst="line">
          <a:avLst/>
        </a:prstGeom>
        <a:ln w="57150">
          <a:gradFill flip="none" rotWithShape="1">
            <a:gsLst>
              <a:gs pos="35000">
                <a:srgbClr val="0000FF"/>
              </a:gs>
              <a:gs pos="81000">
                <a:srgbClr val="C00000"/>
              </a:gs>
            </a:gsLst>
            <a:path path="circle">
              <a:fillToRect l="50000" t="-80000" r="50000" b="180000"/>
            </a:path>
            <a:tileRect/>
          </a:gra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14</xdr:col>
      <xdr:colOff>560293</xdr:colOff>
      <xdr:row>3</xdr:row>
      <xdr:rowOff>40822</xdr:rowOff>
    </xdr:from>
    <xdr:to>
      <xdr:col>17</xdr:col>
      <xdr:colOff>527056</xdr:colOff>
      <xdr:row>6</xdr:row>
      <xdr:rowOff>136072</xdr:rowOff>
    </xdr:to>
    <xdr:pic>
      <xdr:nvPicPr>
        <xdr:cNvPr id="4" name="Picture 3">
          <a:extLst>
            <a:ext uri="{FF2B5EF4-FFF2-40B4-BE49-F238E27FC236}">
              <a16:creationId xmlns:a16="http://schemas.microsoft.com/office/drawing/2014/main" id="{2D6A70CB-073B-4AED-AA16-21EC19E76DD5}"/>
            </a:ext>
          </a:extLst>
        </xdr:cNvPr>
        <xdr:cNvPicPr>
          <a:picLocks noChangeAspect="1"/>
        </xdr:cNvPicPr>
      </xdr:nvPicPr>
      <xdr:blipFill>
        <a:blip xmlns:r="http://schemas.openxmlformats.org/officeDocument/2006/relationships" r:embed="rId11"/>
        <a:stretch>
          <a:fillRect/>
        </a:stretch>
      </xdr:blipFill>
      <xdr:spPr>
        <a:xfrm>
          <a:off x="8875058" y="612322"/>
          <a:ext cx="1748498" cy="124945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345870</xdr:colOff>
      <xdr:row>12</xdr:row>
      <xdr:rowOff>24848</xdr:rowOff>
    </xdr:from>
    <xdr:to>
      <xdr:col>9</xdr:col>
      <xdr:colOff>505238</xdr:colOff>
      <xdr:row>28</xdr:row>
      <xdr:rowOff>99391</xdr:rowOff>
    </xdr:to>
    <mc:AlternateContent xmlns:mc="http://schemas.openxmlformats.org/markup-compatibility/2006">
      <mc:Choice xmlns:cx4="http://schemas.microsoft.com/office/drawing/2016/5/10/chartex" Requires="cx4">
        <xdr:graphicFrame macro="">
          <xdr:nvGraphicFramePr>
            <xdr:cNvPr id="2" name="Chart 1">
              <a:extLst>
                <a:ext uri="{FF2B5EF4-FFF2-40B4-BE49-F238E27FC236}">
                  <a16:creationId xmlns:a16="http://schemas.microsoft.com/office/drawing/2014/main" id="{00232307-8ECF-47AE-B8B9-F27885BD15E7}"/>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345870" y="3139523"/>
              <a:ext cx="5474318" cy="3122543"/>
            </a:xfrm>
            <a:prstGeom prst="rect">
              <a:avLst/>
            </a:prstGeom>
            <a:solidFill>
              <a:prstClr val="white"/>
            </a:solidFill>
            <a:ln w="1">
              <a:solidFill>
                <a:prstClr val="green"/>
              </a:solidFill>
            </a:ln>
          </xdr:spPr>
          <xdr:txBody>
            <a:bodyPr vertOverflow="clip" horzOverflow="clip"/>
            <a:lstStyle/>
            <a:p>
              <a:r>
                <a:rPr lang="en-GB"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9</xdr:col>
      <xdr:colOff>511865</xdr:colOff>
      <xdr:row>12</xdr:row>
      <xdr:rowOff>16564</xdr:rowOff>
    </xdr:from>
    <xdr:to>
      <xdr:col>19</xdr:col>
      <xdr:colOff>124239</xdr:colOff>
      <xdr:row>28</xdr:row>
      <xdr:rowOff>115955</xdr:rowOff>
    </xdr:to>
    <mc:AlternateContent xmlns:mc="http://schemas.openxmlformats.org/markup-compatibility/2006">
      <mc:Choice xmlns:cx4="http://schemas.microsoft.com/office/drawing/2016/5/10/chartex" Requires="cx4">
        <xdr:graphicFrame macro="">
          <xdr:nvGraphicFramePr>
            <xdr:cNvPr id="3" name="Chart 2">
              <a:extLst>
                <a:ext uri="{FF2B5EF4-FFF2-40B4-BE49-F238E27FC236}">
                  <a16:creationId xmlns:a16="http://schemas.microsoft.com/office/drawing/2014/main" id="{2E089A42-D029-4FF3-9EB5-C1CE6F0CEDE5}"/>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0" name=""/>
            <xdr:cNvSpPr>
              <a:spLocks noTextEdit="1"/>
            </xdr:cNvSpPr>
          </xdr:nvSpPr>
          <xdr:spPr>
            <a:xfrm>
              <a:off x="5826815" y="3131239"/>
              <a:ext cx="5517874" cy="3147391"/>
            </a:xfrm>
            <a:prstGeom prst="rect">
              <a:avLst/>
            </a:prstGeom>
            <a:solidFill>
              <a:prstClr val="white"/>
            </a:solidFill>
            <a:ln w="1">
              <a:solidFill>
                <a:prstClr val="green"/>
              </a:solidFill>
            </a:ln>
          </xdr:spPr>
          <xdr:txBody>
            <a:bodyPr vertOverflow="clip" horzOverflow="clip"/>
            <a:lstStyle/>
            <a:p>
              <a:r>
                <a:rPr lang="en-GB" sz="1100"/>
                <a:t>This chart isn't available in your version of Excel.
Editing this shape or saving this workbook into a different file format will permanently break the chart.</a:t>
              </a:r>
            </a:p>
          </xdr:txBody>
        </xdr:sp>
      </mc:Fallback>
    </mc:AlternateContent>
    <xdr:clientData/>
  </xdr:twoCellAnchor>
  <xdr:twoCellAnchor editAs="oneCell">
    <xdr:from>
      <xdr:col>19</xdr:col>
      <xdr:colOff>107675</xdr:colOff>
      <xdr:row>11</xdr:row>
      <xdr:rowOff>189355</xdr:rowOff>
    </xdr:from>
    <xdr:to>
      <xdr:col>28</xdr:col>
      <xdr:colOff>66262</xdr:colOff>
      <xdr:row>28</xdr:row>
      <xdr:rowOff>139874</xdr:rowOff>
    </xdr:to>
    <xdr:pic>
      <xdr:nvPicPr>
        <xdr:cNvPr id="5" name="Picture 4">
          <a:extLst>
            <a:ext uri="{FF2B5EF4-FFF2-40B4-BE49-F238E27FC236}">
              <a16:creationId xmlns:a16="http://schemas.microsoft.com/office/drawing/2014/main" id="{D4DBACFA-5B4E-4AE5-973A-9D6E69C3DFC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280914" y="3113116"/>
          <a:ext cx="5251174" cy="31890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339587</xdr:colOff>
      <xdr:row>28</xdr:row>
      <xdr:rowOff>74543</xdr:rowOff>
    </xdr:from>
    <xdr:to>
      <xdr:col>9</xdr:col>
      <xdr:colOff>520562</xdr:colOff>
      <xdr:row>45</xdr:row>
      <xdr:rowOff>150743</xdr:rowOff>
    </xdr:to>
    <xdr:pic>
      <xdr:nvPicPr>
        <xdr:cNvPr id="9" name="Picture 8">
          <a:extLst>
            <a:ext uri="{FF2B5EF4-FFF2-40B4-BE49-F238E27FC236}">
              <a16:creationId xmlns:a16="http://schemas.microsoft.com/office/drawing/2014/main" id="{CA035C16-9C9C-2B79-BC4D-2902EFD2706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39587" y="6236804"/>
          <a:ext cx="5473562" cy="3314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521805</xdr:colOff>
      <xdr:row>28</xdr:row>
      <xdr:rowOff>99391</xdr:rowOff>
    </xdr:from>
    <xdr:to>
      <xdr:col>19</xdr:col>
      <xdr:colOff>114715</xdr:colOff>
      <xdr:row>45</xdr:row>
      <xdr:rowOff>175591</xdr:rowOff>
    </xdr:to>
    <xdr:pic>
      <xdr:nvPicPr>
        <xdr:cNvPr id="10" name="Picture 9">
          <a:extLst>
            <a:ext uri="{FF2B5EF4-FFF2-40B4-BE49-F238E27FC236}">
              <a16:creationId xmlns:a16="http://schemas.microsoft.com/office/drawing/2014/main" id="{DAF9FF34-4371-FE4A-917C-E9E07022162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814392" y="6261652"/>
          <a:ext cx="5473562" cy="3314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99392</xdr:colOff>
      <xdr:row>28</xdr:row>
      <xdr:rowOff>115954</xdr:rowOff>
    </xdr:from>
    <xdr:to>
      <xdr:col>28</xdr:col>
      <xdr:colOff>110385</xdr:colOff>
      <xdr:row>45</xdr:row>
      <xdr:rowOff>107674</xdr:rowOff>
    </xdr:to>
    <xdr:pic>
      <xdr:nvPicPr>
        <xdr:cNvPr id="11" name="Picture 10">
          <a:extLst>
            <a:ext uri="{FF2B5EF4-FFF2-40B4-BE49-F238E27FC236}">
              <a16:creationId xmlns:a16="http://schemas.microsoft.com/office/drawing/2014/main" id="{5DBCE9AB-FED3-247D-C24E-DB04C696AB5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1272631" y="6278215"/>
          <a:ext cx="5303580" cy="32302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331303</xdr:colOff>
      <xdr:row>45</xdr:row>
      <xdr:rowOff>132522</xdr:rowOff>
    </xdr:from>
    <xdr:to>
      <xdr:col>9</xdr:col>
      <xdr:colOff>493228</xdr:colOff>
      <xdr:row>63</xdr:row>
      <xdr:rowOff>27747</xdr:rowOff>
    </xdr:to>
    <xdr:pic>
      <xdr:nvPicPr>
        <xdr:cNvPr id="12" name="Picture 11">
          <a:extLst>
            <a:ext uri="{FF2B5EF4-FFF2-40B4-BE49-F238E27FC236}">
              <a16:creationId xmlns:a16="http://schemas.microsoft.com/office/drawing/2014/main" id="{D8BD41EF-98D4-B37F-3080-EC1B9A0B7AC3}"/>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331303" y="9533283"/>
          <a:ext cx="5454512" cy="3324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465009</xdr:colOff>
      <xdr:row>45</xdr:row>
      <xdr:rowOff>136072</xdr:rowOff>
    </xdr:from>
    <xdr:to>
      <xdr:col>19</xdr:col>
      <xdr:colOff>115956</xdr:colOff>
      <xdr:row>63</xdr:row>
      <xdr:rowOff>49298</xdr:rowOff>
    </xdr:to>
    <xdr:pic>
      <xdr:nvPicPr>
        <xdr:cNvPr id="13" name="Picture 12">
          <a:extLst>
            <a:ext uri="{FF2B5EF4-FFF2-40B4-BE49-F238E27FC236}">
              <a16:creationId xmlns:a16="http://schemas.microsoft.com/office/drawing/2014/main" id="{B4C4E29A-3C69-4750-8159-CDA97EA246AD}"/>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757596" y="9536833"/>
          <a:ext cx="5531599" cy="33422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89646</xdr:colOff>
      <xdr:row>4</xdr:row>
      <xdr:rowOff>0</xdr:rowOff>
    </xdr:from>
    <xdr:to>
      <xdr:col>5</xdr:col>
      <xdr:colOff>96464</xdr:colOff>
      <xdr:row>5</xdr:row>
      <xdr:rowOff>318637</xdr:rowOff>
    </xdr:to>
    <xdr:pic>
      <xdr:nvPicPr>
        <xdr:cNvPr id="4" name="Picture 3" descr="English Logo Organization Horizontal RGB Blue">
          <a:extLst>
            <a:ext uri="{FF2B5EF4-FFF2-40B4-BE49-F238E27FC236}">
              <a16:creationId xmlns:a16="http://schemas.microsoft.com/office/drawing/2014/main" id="{AF031E9C-0B92-4A3E-BDEB-54935153F866}"/>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677711" y="762000"/>
          <a:ext cx="2359079" cy="8404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381000</xdr:colOff>
      <xdr:row>8</xdr:row>
      <xdr:rowOff>3897</xdr:rowOff>
    </xdr:from>
    <xdr:to>
      <xdr:col>24</xdr:col>
      <xdr:colOff>335860</xdr:colOff>
      <xdr:row>8</xdr:row>
      <xdr:rowOff>22947</xdr:rowOff>
    </xdr:to>
    <xdr:cxnSp macro="">
      <xdr:nvCxnSpPr>
        <xdr:cNvPr id="7" name="Straight Connector 6">
          <a:extLst>
            <a:ext uri="{FF2B5EF4-FFF2-40B4-BE49-F238E27FC236}">
              <a16:creationId xmlns:a16="http://schemas.microsoft.com/office/drawing/2014/main" id="{098F239A-A198-4CF2-86F3-6959B47D809F}"/>
            </a:ext>
          </a:extLst>
        </xdr:cNvPr>
        <xdr:cNvCxnSpPr/>
      </xdr:nvCxnSpPr>
      <xdr:spPr>
        <a:xfrm flipV="1">
          <a:off x="381000" y="2107680"/>
          <a:ext cx="14068425" cy="19050"/>
        </a:xfrm>
        <a:prstGeom prst="line">
          <a:avLst/>
        </a:prstGeom>
        <a:ln w="57150">
          <a:gradFill flip="none" rotWithShape="1">
            <a:gsLst>
              <a:gs pos="35000">
                <a:srgbClr val="0000FF"/>
              </a:gs>
              <a:gs pos="81000">
                <a:srgbClr val="C00000"/>
              </a:gs>
            </a:gsLst>
            <a:path path="circle">
              <a:fillToRect l="50000" t="-80000" r="50000" b="180000"/>
            </a:path>
            <a:tileRect/>
          </a:gra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15</xdr:col>
      <xdr:colOff>521805</xdr:colOff>
      <xdr:row>2</xdr:row>
      <xdr:rowOff>82826</xdr:rowOff>
    </xdr:from>
    <xdr:to>
      <xdr:col>18</xdr:col>
      <xdr:colOff>506107</xdr:colOff>
      <xdr:row>5</xdr:row>
      <xdr:rowOff>429478</xdr:rowOff>
    </xdr:to>
    <xdr:pic>
      <xdr:nvPicPr>
        <xdr:cNvPr id="8" name="Picture 7">
          <a:extLst>
            <a:ext uri="{FF2B5EF4-FFF2-40B4-BE49-F238E27FC236}">
              <a16:creationId xmlns:a16="http://schemas.microsoft.com/office/drawing/2014/main" id="{C0E8EB44-6491-47F9-9ECF-2AF62242D80F}"/>
            </a:ext>
          </a:extLst>
        </xdr:cNvPr>
        <xdr:cNvPicPr>
          <a:picLocks noChangeAspect="1"/>
        </xdr:cNvPicPr>
      </xdr:nvPicPr>
      <xdr:blipFill>
        <a:blip xmlns:r="http://schemas.openxmlformats.org/officeDocument/2006/relationships" r:embed="rId10"/>
        <a:stretch>
          <a:fillRect/>
        </a:stretch>
      </xdr:blipFill>
      <xdr:spPr>
        <a:xfrm>
          <a:off x="9342783" y="463826"/>
          <a:ext cx="1748498" cy="124945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330729</xdr:colOff>
      <xdr:row>4</xdr:row>
      <xdr:rowOff>66146</xdr:rowOff>
    </xdr:from>
    <xdr:to>
      <xdr:col>4</xdr:col>
      <xdr:colOff>1121055</xdr:colOff>
      <xdr:row>5</xdr:row>
      <xdr:rowOff>431229</xdr:rowOff>
    </xdr:to>
    <xdr:pic>
      <xdr:nvPicPr>
        <xdr:cNvPr id="2" name="Picture 1" descr="English Logo Organization Horizontal RGB Blue">
          <a:extLst>
            <a:ext uri="{FF2B5EF4-FFF2-40B4-BE49-F238E27FC236}">
              <a16:creationId xmlns:a16="http://schemas.microsoft.com/office/drawing/2014/main" id="{B111C0F8-F135-4557-9539-482F8DFDD59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1354" y="806979"/>
          <a:ext cx="2510118" cy="894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515937</xdr:colOff>
      <xdr:row>7</xdr:row>
      <xdr:rowOff>13229</xdr:rowOff>
    </xdr:from>
    <xdr:to>
      <xdr:col>13</xdr:col>
      <xdr:colOff>1561042</xdr:colOff>
      <xdr:row>7</xdr:row>
      <xdr:rowOff>82488</xdr:rowOff>
    </xdr:to>
    <xdr:cxnSp macro="">
      <xdr:nvCxnSpPr>
        <xdr:cNvPr id="6" name="Straight Connector 5">
          <a:extLst>
            <a:ext uri="{FF2B5EF4-FFF2-40B4-BE49-F238E27FC236}">
              <a16:creationId xmlns:a16="http://schemas.microsoft.com/office/drawing/2014/main" id="{AF4EF7E4-4F38-4F42-9361-DCDCB3FC9BAD}"/>
            </a:ext>
          </a:extLst>
        </xdr:cNvPr>
        <xdr:cNvCxnSpPr/>
      </xdr:nvCxnSpPr>
      <xdr:spPr>
        <a:xfrm flipV="1">
          <a:off x="1111250" y="1905000"/>
          <a:ext cx="15610417" cy="69259"/>
        </a:xfrm>
        <a:prstGeom prst="line">
          <a:avLst/>
        </a:prstGeom>
        <a:ln w="57150">
          <a:gradFill flip="none" rotWithShape="1">
            <a:gsLst>
              <a:gs pos="35000">
                <a:srgbClr val="0000FF"/>
              </a:gs>
              <a:gs pos="81000">
                <a:srgbClr val="C00000"/>
              </a:gs>
            </a:gsLst>
            <a:path path="circle">
              <a:fillToRect l="50000" t="-80000" r="50000" b="180000"/>
            </a:path>
            <a:tileRect/>
          </a:gra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9</xdr:col>
      <xdr:colOff>304271</xdr:colOff>
      <xdr:row>3</xdr:row>
      <xdr:rowOff>92603</xdr:rowOff>
    </xdr:from>
    <xdr:to>
      <xdr:col>10</xdr:col>
      <xdr:colOff>765284</xdr:colOff>
      <xdr:row>6</xdr:row>
      <xdr:rowOff>8465</xdr:rowOff>
    </xdr:to>
    <xdr:pic>
      <xdr:nvPicPr>
        <xdr:cNvPr id="3" name="Picture 2">
          <a:extLst>
            <a:ext uri="{FF2B5EF4-FFF2-40B4-BE49-F238E27FC236}">
              <a16:creationId xmlns:a16="http://schemas.microsoft.com/office/drawing/2014/main" id="{61B3E6F9-9B00-4F4D-978B-2036FE4E2153}"/>
            </a:ext>
          </a:extLst>
        </xdr:cNvPr>
        <xdr:cNvPicPr>
          <a:picLocks noChangeAspect="1"/>
        </xdr:cNvPicPr>
      </xdr:nvPicPr>
      <xdr:blipFill>
        <a:blip xmlns:r="http://schemas.openxmlformats.org/officeDocument/2006/relationships" r:embed="rId2"/>
        <a:stretch>
          <a:fillRect/>
        </a:stretch>
      </xdr:blipFill>
      <xdr:spPr>
        <a:xfrm>
          <a:off x="11086042" y="648228"/>
          <a:ext cx="1492888" cy="10668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180975</xdr:colOff>
      <xdr:row>4</xdr:row>
      <xdr:rowOff>38100</xdr:rowOff>
    </xdr:from>
    <xdr:to>
      <xdr:col>5</xdr:col>
      <xdr:colOff>47625</xdr:colOff>
      <xdr:row>5</xdr:row>
      <xdr:rowOff>365958</xdr:rowOff>
    </xdr:to>
    <xdr:pic>
      <xdr:nvPicPr>
        <xdr:cNvPr id="2" name="Picture 1" descr="English Logo Organization Horizontal RGB Blue">
          <a:extLst>
            <a:ext uri="{FF2B5EF4-FFF2-40B4-BE49-F238E27FC236}">
              <a16:creationId xmlns:a16="http://schemas.microsoft.com/office/drawing/2014/main" id="{CE3A63AE-3347-4CEE-9D8F-5F2B5658179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1525" y="800100"/>
          <a:ext cx="2390775" cy="8517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133350</xdr:colOff>
      <xdr:row>7</xdr:row>
      <xdr:rowOff>57150</xdr:rowOff>
    </xdr:from>
    <xdr:to>
      <xdr:col>22</xdr:col>
      <xdr:colOff>0</xdr:colOff>
      <xdr:row>7</xdr:row>
      <xdr:rowOff>76200</xdr:rowOff>
    </xdr:to>
    <xdr:cxnSp macro="">
      <xdr:nvCxnSpPr>
        <xdr:cNvPr id="6" name="Straight Connector 5">
          <a:extLst>
            <a:ext uri="{FF2B5EF4-FFF2-40B4-BE49-F238E27FC236}">
              <a16:creationId xmlns:a16="http://schemas.microsoft.com/office/drawing/2014/main" id="{6FB94403-0177-470D-91C3-92ED19BFD90B}"/>
            </a:ext>
          </a:extLst>
        </xdr:cNvPr>
        <xdr:cNvCxnSpPr/>
      </xdr:nvCxnSpPr>
      <xdr:spPr>
        <a:xfrm flipV="1">
          <a:off x="133350" y="1971675"/>
          <a:ext cx="14068425" cy="19050"/>
        </a:xfrm>
        <a:prstGeom prst="line">
          <a:avLst/>
        </a:prstGeom>
        <a:ln w="57150">
          <a:gradFill flip="none" rotWithShape="1">
            <a:gsLst>
              <a:gs pos="35000">
                <a:srgbClr val="0000FF"/>
              </a:gs>
              <a:gs pos="81000">
                <a:srgbClr val="C00000"/>
              </a:gs>
            </a:gsLst>
            <a:path path="circle">
              <a:fillToRect l="50000" t="-80000" r="50000" b="180000"/>
            </a:path>
            <a:tileRect/>
          </a:gra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14</xdr:col>
      <xdr:colOff>12887</xdr:colOff>
      <xdr:row>3</xdr:row>
      <xdr:rowOff>71157</xdr:rowOff>
    </xdr:from>
    <xdr:to>
      <xdr:col>15</xdr:col>
      <xdr:colOff>124650</xdr:colOff>
      <xdr:row>5</xdr:row>
      <xdr:rowOff>422462</xdr:rowOff>
    </xdr:to>
    <xdr:pic>
      <xdr:nvPicPr>
        <xdr:cNvPr id="3" name="Picture 2">
          <a:extLst>
            <a:ext uri="{FF2B5EF4-FFF2-40B4-BE49-F238E27FC236}">
              <a16:creationId xmlns:a16="http://schemas.microsoft.com/office/drawing/2014/main" id="{5CE5A6BA-E2A7-4F4E-901D-13F897B191B1}"/>
            </a:ext>
          </a:extLst>
        </xdr:cNvPr>
        <xdr:cNvPicPr>
          <a:picLocks noChangeAspect="1"/>
        </xdr:cNvPicPr>
      </xdr:nvPicPr>
      <xdr:blipFill>
        <a:blip xmlns:r="http://schemas.openxmlformats.org/officeDocument/2006/relationships" r:embed="rId2"/>
        <a:stretch>
          <a:fillRect/>
        </a:stretch>
      </xdr:blipFill>
      <xdr:spPr>
        <a:xfrm>
          <a:off x="9381005" y="642657"/>
          <a:ext cx="1490086" cy="106848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200025</xdr:colOff>
      <xdr:row>10</xdr:row>
      <xdr:rowOff>19050</xdr:rowOff>
    </xdr:from>
    <xdr:to>
      <xdr:col>8</xdr:col>
      <xdr:colOff>485775</xdr:colOff>
      <xdr:row>24</xdr:row>
      <xdr:rowOff>95250</xdr:rowOff>
    </xdr:to>
    <xdr:graphicFrame macro="">
      <xdr:nvGraphicFramePr>
        <xdr:cNvPr id="2" name="Chart 1">
          <a:extLst>
            <a:ext uri="{FF2B5EF4-FFF2-40B4-BE49-F238E27FC236}">
              <a16:creationId xmlns:a16="http://schemas.microsoft.com/office/drawing/2014/main" id="{34110BB0-F426-4B8F-A2C0-0CC6E6A778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495300</xdr:colOff>
      <xdr:row>10</xdr:row>
      <xdr:rowOff>19050</xdr:rowOff>
    </xdr:from>
    <xdr:to>
      <xdr:col>16</xdr:col>
      <xdr:colOff>190500</xdr:colOff>
      <xdr:row>24</xdr:row>
      <xdr:rowOff>95250</xdr:rowOff>
    </xdr:to>
    <xdr:graphicFrame macro="">
      <xdr:nvGraphicFramePr>
        <xdr:cNvPr id="3" name="Chart 2">
          <a:extLst>
            <a:ext uri="{FF2B5EF4-FFF2-40B4-BE49-F238E27FC236}">
              <a16:creationId xmlns:a16="http://schemas.microsoft.com/office/drawing/2014/main" id="{6272BC35-DE24-4F96-8C75-CBC75CCF50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190500</xdr:colOff>
      <xdr:row>10</xdr:row>
      <xdr:rowOff>9525</xdr:rowOff>
    </xdr:from>
    <xdr:to>
      <xdr:col>23</xdr:col>
      <xdr:colOff>495300</xdr:colOff>
      <xdr:row>24</xdr:row>
      <xdr:rowOff>85725</xdr:rowOff>
    </xdr:to>
    <xdr:graphicFrame macro="">
      <xdr:nvGraphicFramePr>
        <xdr:cNvPr id="4" name="Chart 3">
          <a:extLst>
            <a:ext uri="{FF2B5EF4-FFF2-40B4-BE49-F238E27FC236}">
              <a16:creationId xmlns:a16="http://schemas.microsoft.com/office/drawing/2014/main" id="{27426DB3-2F1D-47B9-B7EB-9DF5FBF1EF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190500</xdr:colOff>
      <xdr:row>24</xdr:row>
      <xdr:rowOff>104775</xdr:rowOff>
    </xdr:from>
    <xdr:to>
      <xdr:col>8</xdr:col>
      <xdr:colOff>476250</xdr:colOff>
      <xdr:row>38</xdr:row>
      <xdr:rowOff>180975</xdr:rowOff>
    </xdr:to>
    <xdr:graphicFrame macro="">
      <xdr:nvGraphicFramePr>
        <xdr:cNvPr id="5" name="Chart 4">
          <a:extLst>
            <a:ext uri="{FF2B5EF4-FFF2-40B4-BE49-F238E27FC236}">
              <a16:creationId xmlns:a16="http://schemas.microsoft.com/office/drawing/2014/main" id="{09E18DD7-CCDD-48A0-921C-7D1CF22F47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476250</xdr:colOff>
      <xdr:row>24</xdr:row>
      <xdr:rowOff>95250</xdr:rowOff>
    </xdr:from>
    <xdr:to>
      <xdr:col>16</xdr:col>
      <xdr:colOff>171450</xdr:colOff>
      <xdr:row>38</xdr:row>
      <xdr:rowOff>171450</xdr:rowOff>
    </xdr:to>
    <xdr:graphicFrame macro="">
      <xdr:nvGraphicFramePr>
        <xdr:cNvPr id="6" name="Chart 5">
          <a:extLst>
            <a:ext uri="{FF2B5EF4-FFF2-40B4-BE49-F238E27FC236}">
              <a16:creationId xmlns:a16="http://schemas.microsoft.com/office/drawing/2014/main" id="{412C4593-3535-49CE-8657-5E426B89EA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16</xdr:col>
      <xdr:colOff>180975</xdr:colOff>
      <xdr:row>24</xdr:row>
      <xdr:rowOff>95250</xdr:rowOff>
    </xdr:from>
    <xdr:to>
      <xdr:col>23</xdr:col>
      <xdr:colOff>485775</xdr:colOff>
      <xdr:row>38</xdr:row>
      <xdr:rowOff>171450</xdr:rowOff>
    </xdr:to>
    <xdr:graphicFrame macro="">
      <xdr:nvGraphicFramePr>
        <xdr:cNvPr id="7" name="Chart 6">
          <a:extLst>
            <a:ext uri="{FF2B5EF4-FFF2-40B4-BE49-F238E27FC236}">
              <a16:creationId xmlns:a16="http://schemas.microsoft.com/office/drawing/2014/main" id="{4EC471F8-0696-40A5-AA3D-87BEB3BF81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16</xdr:col>
      <xdr:colOff>314325</xdr:colOff>
      <xdr:row>38</xdr:row>
      <xdr:rowOff>152400</xdr:rowOff>
    </xdr:from>
    <xdr:to>
      <xdr:col>23</xdr:col>
      <xdr:colOff>485775</xdr:colOff>
      <xdr:row>53</xdr:row>
      <xdr:rowOff>38100</xdr:rowOff>
    </xdr:to>
    <xdr:graphicFrame macro="">
      <xdr:nvGraphicFramePr>
        <xdr:cNvPr id="9" name="Chart 8">
          <a:extLst>
            <a:ext uri="{FF2B5EF4-FFF2-40B4-BE49-F238E27FC236}">
              <a16:creationId xmlns:a16="http://schemas.microsoft.com/office/drawing/2014/main" id="{C6609EDB-6836-4A55-8FF3-A52405B7B6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9</xdr:col>
      <xdr:colOff>28575</xdr:colOff>
      <xdr:row>38</xdr:row>
      <xdr:rowOff>161925</xdr:rowOff>
    </xdr:from>
    <xdr:to>
      <xdr:col>16</xdr:col>
      <xdr:colOff>314325</xdr:colOff>
      <xdr:row>53</xdr:row>
      <xdr:rowOff>47625</xdr:rowOff>
    </xdr:to>
    <xdr:graphicFrame macro="">
      <xdr:nvGraphicFramePr>
        <xdr:cNvPr id="10" name="Chart 9">
          <a:extLst>
            <a:ext uri="{FF2B5EF4-FFF2-40B4-BE49-F238E27FC236}">
              <a16:creationId xmlns:a16="http://schemas.microsoft.com/office/drawing/2014/main" id="{40B5AE9E-3691-4DD8-B8A2-A82CEC9189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190500</xdr:colOff>
      <xdr:row>38</xdr:row>
      <xdr:rowOff>171450</xdr:rowOff>
    </xdr:from>
    <xdr:to>
      <xdr:col>9</xdr:col>
      <xdr:colOff>38100</xdr:colOff>
      <xdr:row>53</xdr:row>
      <xdr:rowOff>57150</xdr:rowOff>
    </xdr:to>
    <xdr:graphicFrame macro="">
      <xdr:nvGraphicFramePr>
        <xdr:cNvPr id="12" name="Chart 11">
          <a:extLst>
            <a:ext uri="{FF2B5EF4-FFF2-40B4-BE49-F238E27FC236}">
              <a16:creationId xmlns:a16="http://schemas.microsoft.com/office/drawing/2014/main" id="{23BF696E-33BF-4413-BAC8-811DF911F5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xdr:col>
      <xdr:colOff>171450</xdr:colOff>
      <xdr:row>53</xdr:row>
      <xdr:rowOff>57150</xdr:rowOff>
    </xdr:from>
    <xdr:to>
      <xdr:col>9</xdr:col>
      <xdr:colOff>19050</xdr:colOff>
      <xdr:row>67</xdr:row>
      <xdr:rowOff>133350</xdr:rowOff>
    </xdr:to>
    <xdr:graphicFrame macro="">
      <xdr:nvGraphicFramePr>
        <xdr:cNvPr id="13" name="Chart 12">
          <a:extLst>
            <a:ext uri="{FF2B5EF4-FFF2-40B4-BE49-F238E27FC236}">
              <a16:creationId xmlns:a16="http://schemas.microsoft.com/office/drawing/2014/main" id="{C9C43541-ED10-47FC-90E8-21D22D084A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466725</xdr:colOff>
      <xdr:row>5</xdr:row>
      <xdr:rowOff>168088</xdr:rowOff>
    </xdr:from>
    <xdr:to>
      <xdr:col>25</xdr:col>
      <xdr:colOff>83484</xdr:colOff>
      <xdr:row>6</xdr:row>
      <xdr:rowOff>19050</xdr:rowOff>
    </xdr:to>
    <xdr:cxnSp macro="">
      <xdr:nvCxnSpPr>
        <xdr:cNvPr id="15" name="Straight Connector 14">
          <a:extLst>
            <a:ext uri="{FF2B5EF4-FFF2-40B4-BE49-F238E27FC236}">
              <a16:creationId xmlns:a16="http://schemas.microsoft.com/office/drawing/2014/main" id="{2FC22E9F-7E54-49D4-B750-481B00892050}"/>
            </a:ext>
          </a:extLst>
        </xdr:cNvPr>
        <xdr:cNvCxnSpPr/>
      </xdr:nvCxnSpPr>
      <xdr:spPr>
        <a:xfrm flipV="1">
          <a:off x="466725" y="1701613"/>
          <a:ext cx="14380509" cy="41462"/>
        </a:xfrm>
        <a:prstGeom prst="line">
          <a:avLst/>
        </a:prstGeom>
        <a:ln w="57150">
          <a:gradFill flip="none" rotWithShape="1">
            <a:gsLst>
              <a:gs pos="35000">
                <a:srgbClr val="0000FF"/>
              </a:gs>
              <a:gs pos="81000">
                <a:srgbClr val="C00000"/>
              </a:gs>
            </a:gsLst>
            <a:path path="circle">
              <a:fillToRect l="50000" t="-80000" r="50000" b="180000"/>
            </a:path>
            <a:tileRect/>
          </a:gra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1</xdr:col>
      <xdr:colOff>228600</xdr:colOff>
      <xdr:row>2</xdr:row>
      <xdr:rowOff>95250</xdr:rowOff>
    </xdr:from>
    <xdr:to>
      <xdr:col>5</xdr:col>
      <xdr:colOff>225479</xdr:colOff>
      <xdr:row>3</xdr:row>
      <xdr:rowOff>411816</xdr:rowOff>
    </xdr:to>
    <xdr:pic>
      <xdr:nvPicPr>
        <xdr:cNvPr id="18" name="Picture 17" descr="English Logo Organization Horizontal RGB Blue">
          <a:extLst>
            <a:ext uri="{FF2B5EF4-FFF2-40B4-BE49-F238E27FC236}">
              <a16:creationId xmlns:a16="http://schemas.microsoft.com/office/drawing/2014/main" id="{D36A6307-B287-402C-8338-91DE0FBD0507}"/>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819150" y="476250"/>
          <a:ext cx="2359079" cy="8404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438150</xdr:colOff>
      <xdr:row>1</xdr:row>
      <xdr:rowOff>66675</xdr:rowOff>
    </xdr:from>
    <xdr:to>
      <xdr:col>19</xdr:col>
      <xdr:colOff>159388</xdr:colOff>
      <xdr:row>3</xdr:row>
      <xdr:rowOff>419100</xdr:rowOff>
    </xdr:to>
    <xdr:pic>
      <xdr:nvPicPr>
        <xdr:cNvPr id="19" name="Picture 18">
          <a:extLst>
            <a:ext uri="{FF2B5EF4-FFF2-40B4-BE49-F238E27FC236}">
              <a16:creationId xmlns:a16="http://schemas.microsoft.com/office/drawing/2014/main" id="{C494B65F-59D8-4BF8-A44D-B030DFBE2D02}"/>
            </a:ext>
          </a:extLst>
        </xdr:cNvPr>
        <xdr:cNvPicPr>
          <a:picLocks noChangeAspect="1"/>
        </xdr:cNvPicPr>
      </xdr:nvPicPr>
      <xdr:blipFill>
        <a:blip xmlns:r="http://schemas.openxmlformats.org/officeDocument/2006/relationships" r:embed="rId12"/>
        <a:stretch>
          <a:fillRect/>
        </a:stretch>
      </xdr:blipFill>
      <xdr:spPr>
        <a:xfrm>
          <a:off x="9886950" y="1209675"/>
          <a:ext cx="1492888" cy="10668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607295</xdr:colOff>
      <xdr:row>4</xdr:row>
      <xdr:rowOff>56029</xdr:rowOff>
    </xdr:from>
    <xdr:to>
      <xdr:col>3</xdr:col>
      <xdr:colOff>1100354</xdr:colOff>
      <xdr:row>5</xdr:row>
      <xdr:rowOff>423603</xdr:rowOff>
    </xdr:to>
    <xdr:pic>
      <xdr:nvPicPr>
        <xdr:cNvPr id="7" name="Picture 6" descr="English Logo Organization Horizontal RGB Blue">
          <a:extLst>
            <a:ext uri="{FF2B5EF4-FFF2-40B4-BE49-F238E27FC236}">
              <a16:creationId xmlns:a16="http://schemas.microsoft.com/office/drawing/2014/main" id="{3D3CE591-B5C4-4E88-9E10-65C5CC22761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01207" y="818029"/>
          <a:ext cx="2510118" cy="894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549088</xdr:colOff>
      <xdr:row>7</xdr:row>
      <xdr:rowOff>21167</xdr:rowOff>
    </xdr:from>
    <xdr:to>
      <xdr:col>15</xdr:col>
      <xdr:colOff>280770</xdr:colOff>
      <xdr:row>7</xdr:row>
      <xdr:rowOff>90426</xdr:rowOff>
    </xdr:to>
    <xdr:cxnSp macro="">
      <xdr:nvCxnSpPr>
        <xdr:cNvPr id="8" name="Straight Connector 7">
          <a:extLst>
            <a:ext uri="{FF2B5EF4-FFF2-40B4-BE49-F238E27FC236}">
              <a16:creationId xmlns:a16="http://schemas.microsoft.com/office/drawing/2014/main" id="{E2BA3366-568D-478F-BB98-D5E139FD7FA6}"/>
            </a:ext>
          </a:extLst>
        </xdr:cNvPr>
        <xdr:cNvCxnSpPr/>
      </xdr:nvCxnSpPr>
      <xdr:spPr>
        <a:xfrm flipV="1">
          <a:off x="549088" y="1926167"/>
          <a:ext cx="15610417" cy="69259"/>
        </a:xfrm>
        <a:prstGeom prst="line">
          <a:avLst/>
        </a:prstGeom>
        <a:ln w="57150">
          <a:gradFill flip="none" rotWithShape="1">
            <a:gsLst>
              <a:gs pos="35000">
                <a:srgbClr val="0000FF"/>
              </a:gs>
              <a:gs pos="81000">
                <a:srgbClr val="C00000"/>
              </a:gs>
            </a:gsLst>
            <a:path path="circle">
              <a:fillToRect l="50000" t="-80000" r="50000" b="180000"/>
            </a:path>
            <a:tileRect/>
          </a:gra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9</xdr:col>
      <xdr:colOff>616324</xdr:colOff>
      <xdr:row>3</xdr:row>
      <xdr:rowOff>78441</xdr:rowOff>
    </xdr:from>
    <xdr:to>
      <xdr:col>10</xdr:col>
      <xdr:colOff>966212</xdr:colOff>
      <xdr:row>5</xdr:row>
      <xdr:rowOff>428065</xdr:rowOff>
    </xdr:to>
    <xdr:pic>
      <xdr:nvPicPr>
        <xdr:cNvPr id="9" name="Picture 8">
          <a:extLst>
            <a:ext uri="{FF2B5EF4-FFF2-40B4-BE49-F238E27FC236}">
              <a16:creationId xmlns:a16="http://schemas.microsoft.com/office/drawing/2014/main" id="{9BE048A3-7888-4B9A-BED6-7848434B96A5}"/>
            </a:ext>
          </a:extLst>
        </xdr:cNvPr>
        <xdr:cNvPicPr>
          <a:picLocks noChangeAspect="1"/>
        </xdr:cNvPicPr>
      </xdr:nvPicPr>
      <xdr:blipFill>
        <a:blip xmlns:r="http://schemas.openxmlformats.org/officeDocument/2006/relationships" r:embed="rId2"/>
        <a:stretch>
          <a:fillRect/>
        </a:stretch>
      </xdr:blipFill>
      <xdr:spPr>
        <a:xfrm>
          <a:off x="10836089" y="649941"/>
          <a:ext cx="1492888" cy="10668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4.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5.xml"/><Relationship Id="rId1" Type="http://schemas.openxmlformats.org/officeDocument/2006/relationships/printerSettings" Target="../printerSettings/printerSettings15.bin"/><Relationship Id="rId4" Type="http://schemas.openxmlformats.org/officeDocument/2006/relationships/comments" Target="../comments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8.xml"/><Relationship Id="rId1" Type="http://schemas.openxmlformats.org/officeDocument/2006/relationships/printerSettings" Target="../printerSettings/printerSettings18.bin"/><Relationship Id="rId4" Type="http://schemas.openxmlformats.org/officeDocument/2006/relationships/comments" Target="../comments6.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8" Type="http://schemas.openxmlformats.org/officeDocument/2006/relationships/drawing" Target="../drawings/drawing22.xml"/><Relationship Id="rId3" Type="http://schemas.openxmlformats.org/officeDocument/2006/relationships/hyperlink" Target="https://normlex.ilo.org/dyn/nrmlx_en/f?p=NORMLEXPUB:12100:0::NO:12100:P12100_INSTRUMENT_ID:312289:NO" TargetMode="External"/><Relationship Id="rId7" Type="http://schemas.openxmlformats.org/officeDocument/2006/relationships/printerSettings" Target="../printerSettings/printerSettings22.bin"/><Relationship Id="rId2" Type="http://schemas.openxmlformats.org/officeDocument/2006/relationships/hyperlink" Target="https://normlex.ilo.org/dyn/nrmlx_en/f?p=NORMLEXPUB:12100:0::NO:12100:P12100_INSTRUMENT_ID:312243:NO" TargetMode="External"/><Relationship Id="rId1" Type="http://schemas.openxmlformats.org/officeDocument/2006/relationships/hyperlink" Target="https://normlex.ilo.org/dyn/nrmlx_en/f?p=NORMLEXPUB:12100:0::NO::P12100_ILO_CODE:C087" TargetMode="External"/><Relationship Id="rId6" Type="http://schemas.openxmlformats.org/officeDocument/2006/relationships/hyperlink" Target="https://normlex.ilo.org/dyn/nrmlx_en/f?p=NORMLEXPUB:12100:0::NO:12100:P12100_INSTRUMENT_ID:312299:NO" TargetMode="External"/><Relationship Id="rId5" Type="http://schemas.openxmlformats.org/officeDocument/2006/relationships/hyperlink" Target="https://normlex.ilo.org/dyn/nrmlx_en/f?p=NORMLEXPUB:12100:0::NO:12100:P12100_INSTRUMENT_ID:312296:NO" TargetMode="External"/><Relationship Id="rId4" Type="http://schemas.openxmlformats.org/officeDocument/2006/relationships/hyperlink" Target="https://normlex.ilo.org/dyn/nrmlx_en/f?p=NORMLEXPUB:12100:0::NO:12100:P12100_INSTRUMENT_ID:312280:NO" TargetMode="Externa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87B20A-1432-0B4F-827F-6F1DED8DCCCE}">
  <sheetPr>
    <tabColor theme="4" tint="0.39997558519241921"/>
    <pageSetUpPr fitToPage="1"/>
  </sheetPr>
  <dimension ref="B3:U34"/>
  <sheetViews>
    <sheetView showGridLines="0" showRowColHeaders="0" tabSelected="1" zoomScale="55" zoomScaleNormal="55" zoomScaleSheetLayoutView="85" workbookViewId="0"/>
  </sheetViews>
  <sheetFormatPr defaultColWidth="11.42578125" defaultRowHeight="21"/>
  <cols>
    <col min="1" max="1" width="18.85546875" customWidth="1"/>
    <col min="2" max="2" width="7.140625" customWidth="1"/>
    <col min="3" max="3" width="53.28515625" style="4" customWidth="1"/>
  </cols>
  <sheetData>
    <row r="3" spans="2:21" ht="41.25">
      <c r="F3" s="11" t="s">
        <v>584</v>
      </c>
      <c r="G3" s="12"/>
      <c r="H3" s="12"/>
      <c r="I3" s="12"/>
      <c r="J3" s="12"/>
    </row>
    <row r="4" spans="2:21" ht="34.5">
      <c r="F4" s="13" t="s">
        <v>585</v>
      </c>
      <c r="G4" s="12"/>
      <c r="H4" s="12"/>
      <c r="I4" s="12"/>
      <c r="J4" s="12"/>
    </row>
    <row r="8" spans="2:21" ht="21" customHeight="1">
      <c r="C8"/>
    </row>
    <row r="9" spans="2:21" s="12" customFormat="1" ht="21.75" thickBot="1">
      <c r="C9" s="14"/>
    </row>
    <row r="10" spans="2:21" ht="40.5" customHeight="1" thickTop="1" thickBot="1">
      <c r="B10" s="147" t="s">
        <v>583</v>
      </c>
      <c r="C10" s="148"/>
      <c r="E10" s="149" t="s">
        <v>590</v>
      </c>
      <c r="F10" s="150"/>
      <c r="G10" s="150"/>
      <c r="H10" s="150"/>
      <c r="I10" s="150"/>
      <c r="J10" s="151"/>
      <c r="L10" s="155" t="s">
        <v>586</v>
      </c>
      <c r="M10" s="155"/>
      <c r="N10" s="155"/>
      <c r="O10" s="155"/>
      <c r="P10" s="155"/>
      <c r="Q10" s="155"/>
      <c r="R10" s="155"/>
      <c r="S10" s="155"/>
      <c r="T10" s="155"/>
      <c r="U10" s="155"/>
    </row>
    <row r="11" spans="2:21" ht="40.5" customHeight="1" thickTop="1" thickBot="1">
      <c r="B11" s="10">
        <v>1</v>
      </c>
      <c r="C11" s="9" t="s">
        <v>0</v>
      </c>
      <c r="E11" s="152"/>
      <c r="F11" s="153"/>
      <c r="G11" s="153"/>
      <c r="H11" s="153"/>
      <c r="I11" s="153"/>
      <c r="J11" s="154"/>
      <c r="L11" s="155"/>
      <c r="M11" s="155"/>
      <c r="N11" s="155"/>
      <c r="O11" s="155"/>
      <c r="P11" s="155"/>
      <c r="Q11" s="155"/>
      <c r="R11" s="155"/>
      <c r="S11" s="155"/>
      <c r="T11" s="155"/>
      <c r="U11" s="155"/>
    </row>
    <row r="12" spans="2:21" ht="40.5" customHeight="1" thickTop="1" thickBot="1">
      <c r="B12" s="10">
        <v>2</v>
      </c>
      <c r="C12" s="9" t="s">
        <v>1</v>
      </c>
      <c r="E12" s="152"/>
      <c r="F12" s="153"/>
      <c r="G12" s="153"/>
      <c r="H12" s="153"/>
      <c r="I12" s="153"/>
      <c r="J12" s="154"/>
      <c r="L12" s="155"/>
      <c r="M12" s="155"/>
      <c r="N12" s="155"/>
      <c r="O12" s="155"/>
      <c r="P12" s="155"/>
      <c r="Q12" s="155"/>
      <c r="R12" s="155"/>
      <c r="S12" s="155"/>
      <c r="T12" s="155"/>
      <c r="U12" s="155"/>
    </row>
    <row r="13" spans="2:21" ht="40.5" customHeight="1" thickTop="1" thickBot="1">
      <c r="B13" s="10">
        <v>3</v>
      </c>
      <c r="C13" s="9" t="s">
        <v>2</v>
      </c>
      <c r="E13" s="152"/>
      <c r="F13" s="153"/>
      <c r="G13" s="153"/>
      <c r="H13" s="153"/>
      <c r="I13" s="153"/>
      <c r="J13" s="154"/>
      <c r="L13" s="155"/>
      <c r="M13" s="155"/>
      <c r="N13" s="155"/>
      <c r="O13" s="155"/>
      <c r="P13" s="155"/>
      <c r="Q13" s="155"/>
      <c r="R13" s="155"/>
      <c r="S13" s="155"/>
      <c r="T13" s="155"/>
      <c r="U13" s="155"/>
    </row>
    <row r="14" spans="2:21" ht="40.5" customHeight="1" thickTop="1" thickBot="1">
      <c r="B14" s="10">
        <v>4</v>
      </c>
      <c r="C14" s="9" t="s">
        <v>3</v>
      </c>
      <c r="E14" s="152"/>
      <c r="F14" s="153"/>
      <c r="G14" s="153"/>
      <c r="H14" s="153"/>
      <c r="I14" s="153"/>
      <c r="J14" s="154"/>
      <c r="L14" s="155"/>
      <c r="M14" s="155"/>
      <c r="N14" s="155"/>
      <c r="O14" s="155"/>
      <c r="P14" s="155"/>
      <c r="Q14" s="155"/>
      <c r="R14" s="155"/>
      <c r="S14" s="155"/>
      <c r="T14" s="155"/>
      <c r="U14" s="155"/>
    </row>
    <row r="15" spans="2:21" ht="40.5" customHeight="1" thickTop="1" thickBot="1">
      <c r="B15" s="10">
        <v>5</v>
      </c>
      <c r="C15" s="9" t="s">
        <v>4</v>
      </c>
      <c r="E15" s="152"/>
      <c r="F15" s="153"/>
      <c r="G15" s="153"/>
      <c r="H15" s="153"/>
      <c r="I15" s="153"/>
      <c r="J15" s="154"/>
      <c r="L15" s="155"/>
      <c r="M15" s="155"/>
      <c r="N15" s="155"/>
      <c r="O15" s="155"/>
      <c r="P15" s="155"/>
      <c r="Q15" s="155"/>
      <c r="R15" s="155"/>
      <c r="S15" s="155"/>
      <c r="T15" s="155"/>
      <c r="U15" s="155"/>
    </row>
    <row r="16" spans="2:21" ht="40.5" customHeight="1" thickTop="1" thickBot="1">
      <c r="B16" s="10">
        <v>6</v>
      </c>
      <c r="C16" s="9" t="s">
        <v>5</v>
      </c>
      <c r="E16" s="152"/>
      <c r="F16" s="153"/>
      <c r="G16" s="153"/>
      <c r="H16" s="153"/>
      <c r="I16" s="153"/>
      <c r="J16" s="154"/>
      <c r="L16" s="155"/>
      <c r="M16" s="155"/>
      <c r="N16" s="155"/>
      <c r="O16" s="155"/>
      <c r="P16" s="155"/>
      <c r="Q16" s="155"/>
      <c r="R16" s="155"/>
      <c r="S16" s="155"/>
      <c r="T16" s="155"/>
      <c r="U16" s="155"/>
    </row>
    <row r="17" spans="2:21" ht="40.5" customHeight="1" thickTop="1" thickBot="1">
      <c r="B17" s="10">
        <v>7</v>
      </c>
      <c r="C17" s="9" t="s">
        <v>6</v>
      </c>
      <c r="E17" s="152"/>
      <c r="F17" s="153"/>
      <c r="G17" s="153"/>
      <c r="H17" s="153"/>
      <c r="I17" s="153"/>
      <c r="J17" s="154"/>
      <c r="L17" s="155"/>
      <c r="M17" s="155"/>
      <c r="N17" s="155"/>
      <c r="O17" s="155"/>
      <c r="P17" s="155"/>
      <c r="Q17" s="155"/>
      <c r="R17" s="155"/>
      <c r="S17" s="155"/>
      <c r="T17" s="155"/>
      <c r="U17" s="155"/>
    </row>
    <row r="18" spans="2:21" ht="40.5" customHeight="1" thickTop="1" thickBot="1">
      <c r="B18" s="10">
        <v>8</v>
      </c>
      <c r="C18" s="9" t="s">
        <v>7</v>
      </c>
      <c r="E18" s="152"/>
      <c r="F18" s="153"/>
      <c r="G18" s="153"/>
      <c r="H18" s="153"/>
      <c r="I18" s="153"/>
      <c r="J18" s="154"/>
      <c r="L18" s="155"/>
      <c r="M18" s="155"/>
      <c r="N18" s="155"/>
      <c r="O18" s="155"/>
      <c r="P18" s="155"/>
      <c r="Q18" s="155"/>
      <c r="R18" s="155"/>
      <c r="S18" s="155"/>
      <c r="T18" s="155"/>
      <c r="U18" s="155"/>
    </row>
    <row r="19" spans="2:21" ht="40.5" customHeight="1" thickTop="1" thickBot="1">
      <c r="B19" s="10">
        <v>9</v>
      </c>
      <c r="C19" s="9" t="s">
        <v>8</v>
      </c>
      <c r="E19" s="152"/>
      <c r="F19" s="153"/>
      <c r="G19" s="153"/>
      <c r="H19" s="153"/>
      <c r="I19" s="153"/>
      <c r="J19" s="154"/>
      <c r="L19" s="155"/>
      <c r="M19" s="155"/>
      <c r="N19" s="155"/>
      <c r="O19" s="155"/>
      <c r="P19" s="155"/>
      <c r="Q19" s="155"/>
      <c r="R19" s="155"/>
      <c r="S19" s="155"/>
      <c r="T19" s="155"/>
      <c r="U19" s="155"/>
    </row>
    <row r="20" spans="2:21" ht="40.5" customHeight="1" thickTop="1" thickBot="1">
      <c r="B20" s="10">
        <v>10</v>
      </c>
      <c r="C20" s="9" t="s">
        <v>9</v>
      </c>
      <c r="E20" s="152"/>
      <c r="F20" s="153"/>
      <c r="G20" s="153"/>
      <c r="H20" s="153"/>
      <c r="I20" s="153"/>
      <c r="J20" s="154"/>
      <c r="L20" s="146" t="s">
        <v>15</v>
      </c>
      <c r="M20" s="146"/>
      <c r="N20" s="146"/>
      <c r="O20" s="146"/>
      <c r="P20" s="146"/>
      <c r="Q20" s="146"/>
      <c r="R20" s="146"/>
      <c r="S20" s="146"/>
      <c r="T20" s="146"/>
      <c r="U20" s="146"/>
    </row>
    <row r="21" spans="2:21" ht="40.5" customHeight="1" thickTop="1" thickBot="1">
      <c r="B21" s="10">
        <v>11</v>
      </c>
      <c r="C21" s="9" t="s">
        <v>10</v>
      </c>
      <c r="E21" s="152"/>
      <c r="F21" s="153"/>
      <c r="G21" s="153"/>
      <c r="H21" s="153"/>
      <c r="I21" s="153"/>
      <c r="J21" s="154"/>
      <c r="L21" s="146"/>
      <c r="M21" s="146"/>
      <c r="N21" s="146"/>
      <c r="O21" s="146"/>
      <c r="P21" s="146"/>
      <c r="Q21" s="146"/>
      <c r="R21" s="146"/>
      <c r="S21" s="146"/>
      <c r="T21" s="146"/>
      <c r="U21" s="146"/>
    </row>
    <row r="22" spans="2:21" ht="40.5" customHeight="1" thickTop="1" thickBot="1">
      <c r="B22" s="10">
        <v>12</v>
      </c>
      <c r="C22" s="9" t="s">
        <v>11</v>
      </c>
      <c r="E22" s="152"/>
      <c r="F22" s="153"/>
      <c r="G22" s="153"/>
      <c r="H22" s="153"/>
      <c r="I22" s="153"/>
      <c r="J22" s="154"/>
      <c r="L22" s="24"/>
      <c r="M22" s="24"/>
      <c r="N22" s="24"/>
      <c r="O22" s="24"/>
      <c r="P22" s="24"/>
      <c r="Q22" s="24"/>
      <c r="R22" s="24"/>
      <c r="S22" s="24"/>
      <c r="T22" s="24"/>
      <c r="U22" s="24"/>
    </row>
    <row r="23" spans="2:21" ht="40.5" customHeight="1" thickTop="1" thickBot="1">
      <c r="B23" s="10">
        <v>13</v>
      </c>
      <c r="C23" s="9" t="s">
        <v>12</v>
      </c>
      <c r="E23" s="152"/>
      <c r="F23" s="153"/>
      <c r="G23" s="153"/>
      <c r="H23" s="153"/>
      <c r="I23" s="153"/>
      <c r="J23" s="154"/>
      <c r="L23" s="24"/>
      <c r="M23" s="24"/>
      <c r="N23" s="24"/>
      <c r="O23" s="24"/>
      <c r="P23" s="24"/>
      <c r="Q23" s="24"/>
      <c r="R23" s="24"/>
      <c r="S23" s="24"/>
      <c r="T23" s="24"/>
      <c r="U23" s="24"/>
    </row>
    <row r="24" spans="2:21" ht="40.5" customHeight="1" thickTop="1" thickBot="1">
      <c r="B24" s="10">
        <v>14</v>
      </c>
      <c r="C24" s="9" t="s">
        <v>13</v>
      </c>
      <c r="E24" s="152"/>
      <c r="F24" s="153"/>
      <c r="G24" s="153"/>
      <c r="H24" s="153"/>
      <c r="I24" s="153"/>
      <c r="J24" s="154"/>
      <c r="L24" s="24"/>
      <c r="M24" s="24"/>
      <c r="N24" s="24"/>
      <c r="O24" s="24"/>
      <c r="P24" s="24"/>
      <c r="Q24" s="24"/>
      <c r="R24" s="24"/>
      <c r="S24" s="24"/>
      <c r="T24" s="24"/>
      <c r="U24" s="24"/>
    </row>
    <row r="25" spans="2:21" ht="40.5" customHeight="1" thickTop="1" thickBot="1">
      <c r="B25" s="10">
        <v>15</v>
      </c>
      <c r="C25" s="9" t="s">
        <v>14</v>
      </c>
      <c r="E25" s="18"/>
      <c r="F25" s="19"/>
      <c r="G25" s="19"/>
      <c r="H25" s="19"/>
      <c r="I25" s="19"/>
      <c r="J25" s="20"/>
    </row>
    <row r="26" spans="2:21" ht="40.5" customHeight="1" thickTop="1" thickBot="1">
      <c r="B26" s="10">
        <v>16</v>
      </c>
      <c r="C26" s="9" t="s">
        <v>16</v>
      </c>
      <c r="E26" s="18"/>
      <c r="F26" s="19"/>
      <c r="G26" s="19"/>
      <c r="H26" s="19"/>
      <c r="I26" s="19"/>
      <c r="J26" s="20"/>
    </row>
    <row r="27" spans="2:21" ht="63.75" customHeight="1" thickTop="1" thickBot="1">
      <c r="B27" s="10">
        <v>17</v>
      </c>
      <c r="C27" s="9" t="s">
        <v>17</v>
      </c>
      <c r="E27" s="18"/>
      <c r="F27" s="19"/>
      <c r="G27" s="19"/>
      <c r="H27" s="19"/>
      <c r="I27" s="19"/>
      <c r="J27" s="20"/>
      <c r="N27" s="15"/>
    </row>
    <row r="28" spans="2:21" ht="40.5" customHeight="1" thickTop="1" thickBot="1">
      <c r="B28" s="10">
        <v>18</v>
      </c>
      <c r="C28" s="9" t="s">
        <v>18</v>
      </c>
      <c r="E28" s="18"/>
      <c r="F28" s="19"/>
      <c r="G28" s="19"/>
      <c r="H28" s="19"/>
      <c r="I28" s="19"/>
      <c r="J28" s="20"/>
      <c r="N28" s="15"/>
    </row>
    <row r="29" spans="2:21" ht="40.5" customHeight="1" thickTop="1" thickBot="1">
      <c r="B29" s="10">
        <v>19</v>
      </c>
      <c r="C29" s="9" t="s">
        <v>19</v>
      </c>
      <c r="E29" s="18"/>
      <c r="F29" s="19"/>
      <c r="G29" s="19"/>
      <c r="H29" s="19"/>
      <c r="I29" s="19"/>
      <c r="J29" s="20"/>
      <c r="N29" s="15"/>
    </row>
    <row r="30" spans="2:21" ht="40.5" customHeight="1" thickTop="1" thickBot="1">
      <c r="B30" s="10">
        <v>20</v>
      </c>
      <c r="C30" s="9" t="s">
        <v>20</v>
      </c>
      <c r="E30" s="18"/>
      <c r="F30" s="19"/>
      <c r="G30" s="19"/>
      <c r="H30" s="19"/>
      <c r="I30" s="19"/>
      <c r="J30" s="20"/>
      <c r="N30" s="15"/>
    </row>
    <row r="31" spans="2:21" ht="40.5" customHeight="1" thickTop="1" thickBot="1">
      <c r="B31" s="10">
        <v>21</v>
      </c>
      <c r="C31" s="9" t="s">
        <v>21</v>
      </c>
      <c r="E31" s="18"/>
      <c r="F31" s="19"/>
      <c r="G31" s="19"/>
      <c r="H31" s="19"/>
      <c r="I31" s="19"/>
      <c r="J31" s="20"/>
      <c r="N31" s="15"/>
    </row>
    <row r="32" spans="2:21" ht="40.5" customHeight="1" thickTop="1" thickBot="1">
      <c r="B32" s="10">
        <v>22</v>
      </c>
      <c r="C32" s="9" t="s">
        <v>22</v>
      </c>
      <c r="E32" s="18"/>
      <c r="F32" s="19"/>
      <c r="G32" s="19"/>
      <c r="H32" s="19"/>
      <c r="I32" s="19"/>
      <c r="J32" s="20"/>
      <c r="N32" s="15"/>
    </row>
    <row r="33" spans="2:14" ht="40.5" customHeight="1" thickTop="1" thickBot="1">
      <c r="B33" s="146" t="s">
        <v>576</v>
      </c>
      <c r="C33" s="146"/>
      <c r="E33" s="21"/>
      <c r="F33" s="22"/>
      <c r="G33" s="22"/>
      <c r="H33" s="22"/>
      <c r="I33" s="22"/>
      <c r="J33" s="23"/>
      <c r="L33" s="16"/>
      <c r="M33" s="16"/>
      <c r="N33" s="17"/>
    </row>
    <row r="34" spans="2:14" s="12" customFormat="1" ht="51" customHeight="1" thickTop="1">
      <c r="C34" s="14"/>
    </row>
  </sheetData>
  <mergeCells count="5">
    <mergeCell ref="B33:C33"/>
    <mergeCell ref="B10:C10"/>
    <mergeCell ref="E10:J24"/>
    <mergeCell ref="L10:U19"/>
    <mergeCell ref="L20:U21"/>
  </mergeCells>
  <hyperlinks>
    <hyperlink ref="C15" location="'AFRICA_ Country Info'!A1" display="Africa Country Information" xr:uid="{4FF3FBC8-2EE5-E04B-B496-8474E20ED824}"/>
    <hyperlink ref="C16" location="'Statistics on Africa'!A1" display="Statistics on Africa" xr:uid="{20FCC32B-45F4-7541-97C7-A5252CFB2871}"/>
    <hyperlink ref="C17" location="'Africa in DIAGRAMS'!A1" display="Africa in Diagrams" xr:uid="{35B6F901-8049-B345-A3CA-B421CF5E0BB4}"/>
    <hyperlink ref="C18" location="'AMERICAS_Country info'!A1" display="Americas Country Information" xr:uid="{9D78BED4-AFE3-3245-9B97-F45E32579127}"/>
    <hyperlink ref="C19" location="'Statistics on Americas'!A1" display="Statistics on Americas" xr:uid="{C135C9B7-8884-7342-A6C7-4642F0E10B78}"/>
    <hyperlink ref="C20" location="'Americas in DIAGRAMS'!A1" display="Americas in Diagrams" xr:uid="{05F0DF94-1A74-B246-B0B9-DF31DA3A79A4}"/>
    <hyperlink ref="C21" location="'ARAB STATES_Country info'!A1" display="Arab states Country Information" xr:uid="{715A023E-30B2-8449-8308-61CA1520351A}"/>
    <hyperlink ref="C22" location="'Statistics on ARAB States'!A1" display="Statistics on Arab States" xr:uid="{C2E140FD-6554-AD4F-956D-EBDADF2A2F69}"/>
    <hyperlink ref="C23" location="'Arab States in DIAGRAMS'!A1" display="Arab States in Diagrams" xr:uid="{EBD812ED-F2F5-4342-A020-11BAC9096574}"/>
    <hyperlink ref="C24" location="'Asia &amp; Pacific_Country info'!A1" display="Asia &amp; Pacific Country Information" xr:uid="{916E5A31-731E-B54A-9F03-F0041D27FC2F}"/>
    <hyperlink ref="C25" location="'Statistics on Asia &amp; Pacific'!A1" display="Statistics on Asia &amp; Pacific" xr:uid="{801EEF7E-E18F-3442-952E-D1064E927CE6}"/>
    <hyperlink ref="C26" location="'A&amp;P in DIAGRAMS'!A1" display="A&amp;P in Diagrams" xr:uid="{0DD66971-D3F9-404C-A085-A75BA54EB9ED}"/>
    <hyperlink ref="C27" location="'Europe &amp; C.Asia_Country info'!A1" display="Europe &amp; C.Asia Country Information" xr:uid="{BF4FC61B-3612-D24A-83F1-AAF3D26FD4F8}"/>
    <hyperlink ref="C28" location="'Statistics on Europe &amp; C.Asia'!A1" display="Statistics on Europe &amp; C.Asia" xr:uid="{0765EF55-99A5-F943-8D39-06A28C26F58A}"/>
    <hyperlink ref="C29" location="'Europe &amp; C.Asia in DIAGRAMS'!A1" display="Europe &amp; C.Asia in Diagrams" xr:uid="{5A1383C7-D4FC-FE40-9915-BAA88AE49569}"/>
    <hyperlink ref="C11" location="'Global country info'!A1" display="Global Country Information" xr:uid="{FDA9578C-E834-2844-A547-1A5A9F111A9E}"/>
    <hyperlink ref="C12" location="'Global Statistics'!A1" display="Global Statistics" xr:uid="{301ACFEB-8B3B-704D-99ED-45DC372554DF}"/>
    <hyperlink ref="C14" location="'SD MAPS'!A1" display="Tripartie Social Dialogue in MAPS" xr:uid="{75CD0D98-0FDB-F64D-B568-4573F78139FC}"/>
    <hyperlink ref="C13" location="'Global Statistics in DIAGRAMS'!A1" display="Global Statistics in Diagrams" xr:uid="{07F6E2DB-334E-4DC9-9987-8794C4229484}"/>
    <hyperlink ref="C30" location="'Main SD Conventions'!A1" display="Main SD Conventions" xr:uid="{96FEE82A-D67F-4B44-A97A-B80DF30D4FAF}"/>
    <hyperlink ref="C31" location="'Statistics_Main SD Conventions'!A1" display="Statistics on main SD Conventions" xr:uid="{4FDF3F93-3F14-4109-9DA8-D6FC01FBCF2D}"/>
    <hyperlink ref="C32" location="'Main SD Conventions in DIAGRAMS'!A1" display="Main SD Conventions in DIAGRAMS" xr:uid="{7AE6C3D8-F003-42BF-8DFF-491C47510D65}"/>
    <hyperlink ref="B33" location="'Special cases'!A1" display="NB! Special cases " xr:uid="{28D00813-320E-40D4-A984-83E55F9078D7}"/>
    <hyperlink ref="L20:O21" location="'Methodology_explainatory note'!A1" display="Methodology and explainatory note (READ ME)" xr:uid="{062210AF-7240-44B2-B224-99842C8C80D5}"/>
  </hyperlinks>
  <pageMargins left="0.25" right="0.25" top="0.75" bottom="0.75" header="0.3" footer="0.3"/>
  <pageSetup paperSize="9" scale="4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B41AB-4B2F-4FB4-BF95-E0DC199692A8}">
  <sheetPr>
    <tabColor rgb="FF003DA0"/>
  </sheetPr>
  <dimension ref="B4:V24"/>
  <sheetViews>
    <sheetView showGridLines="0" showRowColHeaders="0" topLeftCell="A12" zoomScale="85" zoomScaleNormal="85" workbookViewId="0">
      <selection activeCell="O24" sqref="O24:Q24"/>
      <extLst>
        <ext xmlns:xlsdti="http://schemas.microsoft.com/office/spreadsheetml/2023/showDataTypeIcons" uri="{77bfe23e-c014-4d31-8a63-9c772dbf06b6}">
          <xlsdti:showDataTypeIcons visible="0"/>
        </ext>
      </extLst>
    </sheetView>
  </sheetViews>
  <sheetFormatPr defaultColWidth="8.85546875" defaultRowHeight="15"/>
  <cols>
    <col min="2" max="2" width="12" customWidth="1"/>
    <col min="15" max="15" width="22.28515625" customWidth="1"/>
    <col min="16" max="16" width="10.42578125" bestFit="1" customWidth="1"/>
  </cols>
  <sheetData>
    <row r="4" spans="2:22" ht="41.25">
      <c r="F4" s="11" t="s">
        <v>584</v>
      </c>
    </row>
    <row r="5" spans="2:22" ht="34.5">
      <c r="F5" s="13" t="s">
        <v>585</v>
      </c>
    </row>
    <row r="10" spans="2:22" ht="21">
      <c r="B10" s="170" t="s">
        <v>418</v>
      </c>
      <c r="C10" s="170"/>
      <c r="D10" s="170"/>
      <c r="E10" s="170"/>
      <c r="F10" s="170"/>
      <c r="G10" s="170"/>
      <c r="H10" s="170"/>
      <c r="I10" s="170"/>
      <c r="J10" s="170"/>
      <c r="K10" s="170"/>
      <c r="L10" s="170"/>
      <c r="M10" s="170"/>
      <c r="N10" s="170"/>
      <c r="O10" s="170"/>
      <c r="P10" s="170"/>
      <c r="Q10" s="170"/>
      <c r="R10" s="170"/>
      <c r="S10" s="170"/>
      <c r="T10" s="170"/>
      <c r="U10" s="170"/>
      <c r="V10" s="170"/>
    </row>
    <row r="11" spans="2:22" ht="87" customHeight="1">
      <c r="B11" s="70" t="s">
        <v>232</v>
      </c>
      <c r="C11" s="171" t="s">
        <v>233</v>
      </c>
      <c r="D11" s="172"/>
      <c r="E11" s="177" t="s">
        <v>234</v>
      </c>
      <c r="F11" s="176"/>
      <c r="G11" s="173" t="s">
        <v>27</v>
      </c>
      <c r="H11" s="174"/>
      <c r="I11" s="175" t="s">
        <v>28</v>
      </c>
      <c r="J11" s="176"/>
      <c r="K11" s="178" t="s">
        <v>29</v>
      </c>
      <c r="L11" s="174"/>
      <c r="M11" s="171" t="s">
        <v>30</v>
      </c>
      <c r="N11" s="172"/>
      <c r="O11" s="173" t="s">
        <v>31</v>
      </c>
      <c r="P11" s="174"/>
      <c r="Q11" s="177" t="s">
        <v>419</v>
      </c>
      <c r="R11" s="176"/>
      <c r="S11" s="175" t="s">
        <v>33</v>
      </c>
      <c r="T11" s="176"/>
      <c r="U11" s="175" t="s">
        <v>34</v>
      </c>
      <c r="V11" s="176"/>
    </row>
    <row r="12" spans="2:22" ht="60">
      <c r="B12" s="159">
        <f>COUNTA('AMERICAS_Country info'!B14:B48)</f>
        <v>35</v>
      </c>
      <c r="C12" s="51" t="s">
        <v>236</v>
      </c>
      <c r="D12" s="55">
        <f>COUNTIF('AMERICAS_Country info'!C14:C48,"&lt;&gt;-")</f>
        <v>29</v>
      </c>
      <c r="E12" s="51" t="s">
        <v>236</v>
      </c>
      <c r="F12" s="55">
        <f>COUNTIF('AMERICAS_Country info'!D14:D47,"yes (1)")+COUNTIF('AMERICAS_Country info'!D14:D47,"yes (2)")+COUNTIF('AMERICAS_Country info'!D14:D47,"yes (3)")+COUNTIF('AMERICAS_Country info'!D14:D47,"yes (4)")+COUNTIF('AMERICAS_Country info'!D14:D47,"yes (5)")</f>
        <v>22</v>
      </c>
      <c r="G12" s="51" t="s">
        <v>237</v>
      </c>
      <c r="H12" s="55">
        <f>COUNTIF('AMERICAS_Country info'!E14:E48,"trip+")</f>
        <v>4</v>
      </c>
      <c r="I12" s="51" t="s">
        <v>238</v>
      </c>
      <c r="J12" s="55">
        <f>COUNTIF('AMERICAS_Country info'!F14:F48,"&lt;2000")</f>
        <v>9</v>
      </c>
      <c r="K12" s="51" t="s">
        <v>239</v>
      </c>
      <c r="L12" s="55">
        <f>COUNTIF('AMERICAS_Country info'!G14:G48,"&lt;30")+COUNTIF('AMERICAS_Country info'!G14:G48,"=30")</f>
        <v>19</v>
      </c>
      <c r="M12" s="51" t="s">
        <v>236</v>
      </c>
      <c r="N12" s="55">
        <f>COUNTIF('AMERICAS_Country info'!I14:I48,"yes")+COUNTIF('AMERICAS_Country info'!I14:I48,"yes-G")</f>
        <v>15</v>
      </c>
      <c r="O12" s="51" t="s">
        <v>240</v>
      </c>
      <c r="P12" s="55">
        <f>COUNTIF('AMERICAS_Country info'!J14:J48,"Prime Minister")+COUNTIF('AMERICAS_Country info'!J14:J48,"President")</f>
        <v>1</v>
      </c>
      <c r="Q12" s="51" t="s">
        <v>241</v>
      </c>
      <c r="R12" s="55">
        <f>COUNTIF('AMERICAS_Country info'!K14:K48,"yes")</f>
        <v>9</v>
      </c>
      <c r="S12" s="51" t="s">
        <v>236</v>
      </c>
      <c r="T12" s="55">
        <f>COUNTIF('AMERICAS_Country info'!L14:L48,"yes")</f>
        <v>7</v>
      </c>
      <c r="U12" s="51" t="s">
        <v>242</v>
      </c>
      <c r="V12" s="55">
        <f>COUNTIF('AMERICAS_Country info'!M14:M48,"yes")</f>
        <v>10</v>
      </c>
    </row>
    <row r="13" spans="2:22" ht="75">
      <c r="B13" s="159"/>
      <c r="C13" s="38" t="s">
        <v>243</v>
      </c>
      <c r="D13" s="56">
        <f>COUNTIF('AMERICAS_Country info'!C14:C48,"-")</f>
        <v>6</v>
      </c>
      <c r="E13" s="38" t="s">
        <v>244</v>
      </c>
      <c r="F13" s="56">
        <f>COUNTIF('AMERICAS_Country info'!D14:D48,"no")</f>
        <v>10</v>
      </c>
      <c r="G13" s="38" t="s">
        <v>245</v>
      </c>
      <c r="H13" s="56">
        <f>COUNTIF('AMERICAS_Country info'!E14:E48,"trip")</f>
        <v>20</v>
      </c>
      <c r="I13" s="38" t="s">
        <v>246</v>
      </c>
      <c r="J13" s="56">
        <f>COUNTIF('AMERICAS_Country info'!F14:F48,"&gt;2000")+COUNTIF('AMERICAS_Country info'!F14:F48,"=2000")</f>
        <v>17</v>
      </c>
      <c r="K13" s="38" t="s">
        <v>247</v>
      </c>
      <c r="L13" s="56">
        <f>COUNTIFS('AMERICAS_Country info'!G14:G48,"&gt;30",'AMERICAS_Country info'!G14:G48,"&lt;61")</f>
        <v>4</v>
      </c>
      <c r="M13" s="38" t="s">
        <v>244</v>
      </c>
      <c r="N13" s="56">
        <f>COUNTIF('AMERICAS_Country info'!I14:I48,"no")</f>
        <v>0</v>
      </c>
      <c r="O13" s="38" t="s">
        <v>248</v>
      </c>
      <c r="P13" s="56">
        <f>COUNTIF('AMERICAS_Country info'!J14:J48,"Minister")+COUNTIF('AMERICAS_Country info'!J14:J48,"Deputy Minister")+COUNTIF('AMERICAS_Country info'!J14:J48,"Commissioner")+COUNTIF('AMERICAS_Country info'!J14:J48,"Department Director")+COUNTIF('AMERICAS_Country info'!J14:J48,"Other government official")</f>
        <v>9</v>
      </c>
      <c r="Q13" s="38" t="s">
        <v>249</v>
      </c>
      <c r="R13" s="56">
        <f>COUNTIF('AMERICAS_Country info'!K14:K48,"no")</f>
        <v>3</v>
      </c>
      <c r="S13" s="38" t="s">
        <v>244</v>
      </c>
      <c r="T13" s="56">
        <f>COUNTIF('AMERICAS_Country info'!L14:L48,"no")</f>
        <v>12</v>
      </c>
      <c r="U13" s="38" t="s">
        <v>250</v>
      </c>
      <c r="V13" s="56">
        <f>COUNTIF('AMERICAS_Country info'!M14:M48,"no")</f>
        <v>2</v>
      </c>
    </row>
    <row r="14" spans="2:22" ht="30">
      <c r="B14" s="160"/>
      <c r="C14" s="54" t="s">
        <v>251</v>
      </c>
      <c r="D14" s="58">
        <v>0</v>
      </c>
      <c r="E14" s="54" t="s">
        <v>252</v>
      </c>
      <c r="F14" s="58">
        <f>COUNTIF('AMERICAS_Country info'!D14:D48,"-")</f>
        <v>3</v>
      </c>
      <c r="G14" s="54" t="s">
        <v>253</v>
      </c>
      <c r="H14" s="58">
        <f>COUNTIF('AMERICAS_Country info'!E14:E48,"bipar+")</f>
        <v>3</v>
      </c>
      <c r="I14" s="54" t="s">
        <v>252</v>
      </c>
      <c r="J14" s="58">
        <f>COUNTIF('AMERICAS_Country info'!F14:F48,"-")</f>
        <v>6</v>
      </c>
      <c r="K14" s="54" t="s">
        <v>254</v>
      </c>
      <c r="L14" s="58">
        <f>COUNTIF('AMERICAS_Country info'!G14:G48,"&gt;60")</f>
        <v>1</v>
      </c>
      <c r="M14" s="54" t="s">
        <v>252</v>
      </c>
      <c r="N14" s="58">
        <f>COUNTIF('AMERICAS_Country info'!I14:I48,"-")</f>
        <v>6</v>
      </c>
      <c r="O14" s="54" t="s">
        <v>255</v>
      </c>
      <c r="P14" s="58">
        <f>COUNTIF('AMERICAS_Country info'!J14:J48,"Independent")</f>
        <v>2</v>
      </c>
      <c r="Q14" s="54" t="s">
        <v>252</v>
      </c>
      <c r="R14" s="58">
        <f>COUNTIF('AMERICAS_Country info'!K14:K48,"-")</f>
        <v>6</v>
      </c>
      <c r="S14" s="54" t="s">
        <v>252</v>
      </c>
      <c r="T14" s="58">
        <f>COUNTIF('AMERICAS_Country info'!L14:L48,"-")</f>
        <v>6</v>
      </c>
      <c r="U14" s="54" t="s">
        <v>252</v>
      </c>
      <c r="V14" s="58">
        <f>COUNTIF('AMERICAS_Country info'!M14:M48,"-")</f>
        <v>6</v>
      </c>
    </row>
    <row r="15" spans="2:22" ht="30">
      <c r="B15" s="46"/>
      <c r="C15" s="63"/>
      <c r="D15" s="77"/>
      <c r="E15" s="78" t="s">
        <v>251</v>
      </c>
      <c r="F15" s="79">
        <f>COUNTIF('AMERICAS_Country info'!D14:D48,"NI")</f>
        <v>0</v>
      </c>
      <c r="G15" s="51" t="s">
        <v>256</v>
      </c>
      <c r="H15" s="55">
        <f>COUNTIF('AMERICAS_Country info'!E14:E48,"bipar")</f>
        <v>0</v>
      </c>
      <c r="I15" s="74" t="s">
        <v>251</v>
      </c>
      <c r="J15" s="75">
        <f>COUNTIF('AMERICAS_Country info'!F14:F48,"NI")</f>
        <v>3</v>
      </c>
      <c r="K15" s="51" t="s">
        <v>257</v>
      </c>
      <c r="L15" s="55">
        <f>COUNTIF('AMERICAS_Country info'!G14:G48,"Irregular")</f>
        <v>2</v>
      </c>
      <c r="M15" s="74" t="s">
        <v>251</v>
      </c>
      <c r="N15" s="75">
        <f>COUNTIF('AMERICAS_Country info'!I14:I48,"NI")</f>
        <v>14</v>
      </c>
      <c r="O15" s="51" t="s">
        <v>258</v>
      </c>
      <c r="P15" s="55">
        <f>COUNTIF('AMERICAS_Country info'!J14:J48,"Rotational basis")</f>
        <v>1</v>
      </c>
      <c r="Q15" s="74" t="s">
        <v>251</v>
      </c>
      <c r="R15" s="75">
        <f>COUNTIF('AMERICAS_Country info'!K14:K48,"NI")</f>
        <v>17</v>
      </c>
      <c r="S15" s="74" t="s">
        <v>251</v>
      </c>
      <c r="T15" s="75">
        <f>COUNTIF('AMERICAS_Country info'!L14:L48,"NI")</f>
        <v>10</v>
      </c>
      <c r="U15" s="74" t="s">
        <v>251</v>
      </c>
      <c r="V15" s="75">
        <f>COUNTIF('AMERICAS_Country info'!M14:M48,"NI")</f>
        <v>17</v>
      </c>
    </row>
    <row r="16" spans="2:22" ht="15.75">
      <c r="B16" s="46"/>
      <c r="C16" s="63"/>
      <c r="D16" s="64"/>
      <c r="E16" s="63"/>
      <c r="F16" s="64"/>
      <c r="G16" s="38" t="s">
        <v>252</v>
      </c>
      <c r="H16" s="56">
        <f>COUNTIF('AMERICAS_Country info'!E14:E48,"-")</f>
        <v>6</v>
      </c>
      <c r="I16" s="38"/>
      <c r="J16" s="56"/>
      <c r="K16" s="38" t="s">
        <v>252</v>
      </c>
      <c r="L16" s="56">
        <f>COUNTIF('AMERICAS_Country info'!G14:G48,"-")</f>
        <v>6</v>
      </c>
      <c r="M16" s="38" t="s">
        <v>259</v>
      </c>
      <c r="N16" s="56">
        <f>COUNTIF('AMERICAS_Country info'!I14:I48,"yes-G")</f>
        <v>2</v>
      </c>
      <c r="O16" s="38" t="s">
        <v>260</v>
      </c>
      <c r="P16" s="56">
        <f>COUNTIF('AMERICAS_Country info'!J14:J48,"Joint Presidency")</f>
        <v>0</v>
      </c>
      <c r="Q16" s="38"/>
      <c r="R16" s="56"/>
      <c r="S16" s="38"/>
      <c r="T16" s="56"/>
      <c r="U16" s="38"/>
      <c r="V16" s="56"/>
    </row>
    <row r="17" spans="2:22" ht="15.75">
      <c r="B17" s="46"/>
      <c r="C17" s="63"/>
      <c r="D17" s="64"/>
      <c r="E17" s="63"/>
      <c r="F17" s="64"/>
      <c r="G17" s="80" t="s">
        <v>251</v>
      </c>
      <c r="H17" s="81">
        <f>COUNTIF('AMERICAS_Country info'!E14:E48,"NI")</f>
        <v>2</v>
      </c>
      <c r="I17" s="54"/>
      <c r="J17" s="58"/>
      <c r="K17" s="74" t="s">
        <v>251</v>
      </c>
      <c r="L17" s="75">
        <f>COUNTIF('AMERICAS_Country info'!G14:G48,"NI")</f>
        <v>3</v>
      </c>
      <c r="M17" s="54"/>
      <c r="N17" s="58"/>
      <c r="O17" s="54" t="s">
        <v>261</v>
      </c>
      <c r="P17" s="58">
        <f>COUNTIF('AMERICAS_Country info'!J14:J48,"Elected by peers")</f>
        <v>2</v>
      </c>
      <c r="Q17" s="54"/>
      <c r="R17" s="58"/>
      <c r="S17" s="54"/>
      <c r="T17" s="58"/>
      <c r="U17" s="54"/>
      <c r="V17" s="58"/>
    </row>
    <row r="18" spans="2:22" ht="15.75">
      <c r="B18" s="46"/>
      <c r="C18" s="63"/>
      <c r="D18" s="64"/>
      <c r="E18" s="63"/>
      <c r="F18" s="64"/>
      <c r="G18" s="63"/>
      <c r="H18" s="64"/>
      <c r="I18" s="51"/>
      <c r="J18" s="55"/>
      <c r="K18" s="51"/>
      <c r="L18" s="55"/>
      <c r="M18" s="51"/>
      <c r="N18" s="55"/>
      <c r="O18" s="51" t="s">
        <v>252</v>
      </c>
      <c r="P18" s="55">
        <f>COUNTIF('AMERICAS_Country info'!J14:J48,"-")</f>
        <v>6</v>
      </c>
      <c r="Q18" s="51"/>
      <c r="R18" s="55"/>
      <c r="S18" s="51"/>
      <c r="T18" s="55"/>
      <c r="U18" s="51"/>
      <c r="V18" s="55"/>
    </row>
    <row r="19" spans="2:22" ht="15.75">
      <c r="B19" s="48"/>
      <c r="C19" s="65"/>
      <c r="D19" s="66"/>
      <c r="E19" s="65"/>
      <c r="F19" s="66"/>
      <c r="G19" s="65"/>
      <c r="H19" s="66"/>
      <c r="I19" s="65"/>
      <c r="J19" s="66"/>
      <c r="K19" s="65"/>
      <c r="L19" s="66"/>
      <c r="M19" s="65"/>
      <c r="N19" s="82"/>
      <c r="O19" s="83" t="s">
        <v>251</v>
      </c>
      <c r="P19" s="76">
        <f>COUNTIF('AMERICAS_Country info'!J14:J48,"NI")</f>
        <v>14</v>
      </c>
      <c r="Q19" s="72"/>
      <c r="R19" s="73"/>
      <c r="S19" s="72"/>
      <c r="T19" s="73"/>
      <c r="U19" s="72"/>
      <c r="V19" s="73"/>
    </row>
    <row r="24" spans="2:22" ht="23.25">
      <c r="F24" s="158" t="s">
        <v>228</v>
      </c>
      <c r="G24" s="158"/>
      <c r="H24" s="158"/>
      <c r="I24" s="158"/>
      <c r="J24" s="97"/>
      <c r="K24" s="158" t="s">
        <v>229</v>
      </c>
      <c r="L24" s="158"/>
      <c r="M24" s="158"/>
      <c r="N24" s="97"/>
      <c r="O24" s="158" t="s">
        <v>230</v>
      </c>
      <c r="P24" s="158"/>
      <c r="Q24" s="158"/>
    </row>
  </sheetData>
  <mergeCells count="15">
    <mergeCell ref="B12:B14"/>
    <mergeCell ref="O24:Q24"/>
    <mergeCell ref="K24:M24"/>
    <mergeCell ref="F24:I24"/>
    <mergeCell ref="B10:V10"/>
    <mergeCell ref="C11:D11"/>
    <mergeCell ref="E11:F11"/>
    <mergeCell ref="G11:H11"/>
    <mergeCell ref="I11:J11"/>
    <mergeCell ref="K11:L11"/>
    <mergeCell ref="M11:N11"/>
    <mergeCell ref="O11:P11"/>
    <mergeCell ref="Q11:R11"/>
    <mergeCell ref="S11:T11"/>
    <mergeCell ref="U11:V11"/>
  </mergeCells>
  <hyperlinks>
    <hyperlink ref="K24" location="Content!A1" display="HOME PAGE" xr:uid="{4370EBC4-44DD-BD44-BF56-B6767EDD43F7}"/>
    <hyperlink ref="F24" location="'AMERICAS_Country info'!A1" display="PREVIOUS PAGE" xr:uid="{F60A9D3F-A245-5049-B7E0-B4B94DFAF1EE}"/>
    <hyperlink ref="O24" location="'Americas in DIAGRAMS'!A1" display="NEXT PAGE" xr:uid="{B4D1452F-8BC0-B74C-8545-73DCC562F664}"/>
  </hyperlinks>
  <pageMargins left="0.7" right="0.7" top="0.75" bottom="0.75" header="0.3" footer="0.3"/>
  <pageSetup paperSize="9" scale="41"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04D80-CA8E-495A-A30D-6DC1183A1B6A}">
  <sheetPr>
    <tabColor rgb="FF003DA0"/>
  </sheetPr>
  <dimension ref="B5:V76"/>
  <sheetViews>
    <sheetView showGridLines="0" showRowColHeaders="0" topLeftCell="A38" zoomScale="70" zoomScaleNormal="70" workbookViewId="0">
      <selection activeCell="R76" sqref="R76:T76"/>
      <extLst>
        <ext xmlns:xlsdti="http://schemas.microsoft.com/office/spreadsheetml/2023/showDataTypeIcons" uri="{77bfe23e-c014-4d31-8a63-9c772dbf06b6}">
          <xlsdti:showDataTypeIcons visible="0"/>
        </ext>
      </extLst>
    </sheetView>
  </sheetViews>
  <sheetFormatPr defaultColWidth="8.85546875" defaultRowHeight="15"/>
  <sheetData>
    <row r="5" spans="2:9" ht="41.25">
      <c r="G5" s="11" t="s">
        <v>584</v>
      </c>
    </row>
    <row r="6" spans="2:9" ht="34.5">
      <c r="G6" s="13" t="s">
        <v>585</v>
      </c>
    </row>
    <row r="12" spans="2:9" ht="34.5">
      <c r="B12" s="13" t="s">
        <v>595</v>
      </c>
    </row>
    <row r="15" spans="2:9">
      <c r="B15" s="179"/>
      <c r="C15" s="179"/>
      <c r="D15" s="179"/>
      <c r="E15" s="179"/>
      <c r="F15" s="179"/>
      <c r="G15" s="179"/>
      <c r="H15" s="179"/>
      <c r="I15" s="179"/>
    </row>
    <row r="16" spans="2:9">
      <c r="B16" s="179"/>
      <c r="C16" s="179"/>
      <c r="D16" s="179"/>
      <c r="E16" s="179"/>
      <c r="F16" s="179"/>
      <c r="G16" s="179"/>
      <c r="H16" s="179"/>
      <c r="I16" s="179"/>
    </row>
    <row r="17" spans="2:9">
      <c r="B17" s="179"/>
      <c r="C17" s="179"/>
      <c r="D17" s="179"/>
      <c r="E17" s="179"/>
      <c r="F17" s="179"/>
      <c r="G17" s="179"/>
      <c r="H17" s="179"/>
      <c r="I17" s="179"/>
    </row>
    <row r="18" spans="2:9">
      <c r="B18" s="179"/>
      <c r="C18" s="179"/>
      <c r="D18" s="179"/>
      <c r="E18" s="179"/>
      <c r="F18" s="179"/>
      <c r="G18" s="179"/>
      <c r="H18" s="179"/>
      <c r="I18" s="179"/>
    </row>
    <row r="19" spans="2:9">
      <c r="B19" s="179"/>
      <c r="C19" s="179"/>
      <c r="D19" s="179"/>
      <c r="E19" s="179"/>
      <c r="F19" s="179"/>
      <c r="G19" s="179"/>
      <c r="H19" s="179"/>
      <c r="I19" s="179"/>
    </row>
    <row r="20" spans="2:9">
      <c r="B20" s="179"/>
      <c r="C20" s="179"/>
      <c r="D20" s="179"/>
      <c r="E20" s="179"/>
      <c r="F20" s="179"/>
      <c r="G20" s="179"/>
      <c r="H20" s="179"/>
      <c r="I20" s="179"/>
    </row>
    <row r="21" spans="2:9">
      <c r="B21" s="179"/>
      <c r="C21" s="179"/>
      <c r="D21" s="179"/>
      <c r="E21" s="179"/>
      <c r="F21" s="179"/>
      <c r="G21" s="179"/>
      <c r="H21" s="179"/>
      <c r="I21" s="179"/>
    </row>
    <row r="22" spans="2:9">
      <c r="B22" s="179"/>
      <c r="C22" s="179"/>
      <c r="D22" s="179"/>
      <c r="E22" s="179"/>
      <c r="F22" s="179"/>
      <c r="G22" s="179"/>
      <c r="H22" s="179"/>
      <c r="I22" s="179"/>
    </row>
    <row r="23" spans="2:9">
      <c r="B23" s="179"/>
      <c r="C23" s="179"/>
      <c r="D23" s="179"/>
      <c r="E23" s="179"/>
      <c r="F23" s="179"/>
      <c r="G23" s="179"/>
      <c r="H23" s="179"/>
      <c r="I23" s="179"/>
    </row>
    <row r="24" spans="2:9">
      <c r="B24" s="179"/>
      <c r="C24" s="179"/>
      <c r="D24" s="179"/>
      <c r="E24" s="179"/>
      <c r="F24" s="179"/>
      <c r="G24" s="179"/>
      <c r="H24" s="179"/>
      <c r="I24" s="179"/>
    </row>
    <row r="25" spans="2:9">
      <c r="B25" s="179"/>
      <c r="C25" s="179"/>
      <c r="D25" s="179"/>
      <c r="E25" s="179"/>
      <c r="F25" s="179"/>
      <c r="G25" s="179"/>
      <c r="H25" s="179"/>
      <c r="I25" s="179"/>
    </row>
    <row r="26" spans="2:9">
      <c r="B26" s="179"/>
      <c r="C26" s="179"/>
      <c r="D26" s="179"/>
      <c r="E26" s="179"/>
      <c r="F26" s="179"/>
      <c r="G26" s="179"/>
      <c r="H26" s="179"/>
      <c r="I26" s="179"/>
    </row>
    <row r="27" spans="2:9">
      <c r="B27" s="179"/>
      <c r="C27" s="179"/>
      <c r="D27" s="179"/>
      <c r="E27" s="179"/>
      <c r="F27" s="179"/>
      <c r="G27" s="179"/>
      <c r="H27" s="179"/>
      <c r="I27" s="179"/>
    </row>
    <row r="28" spans="2:9">
      <c r="B28" s="179"/>
      <c r="C28" s="179"/>
      <c r="D28" s="179"/>
      <c r="E28" s="179"/>
      <c r="F28" s="179"/>
      <c r="G28" s="179"/>
      <c r="H28" s="179"/>
      <c r="I28" s="179"/>
    </row>
    <row r="29" spans="2:9">
      <c r="B29" s="179"/>
      <c r="C29" s="179"/>
      <c r="D29" s="179"/>
      <c r="E29" s="179"/>
      <c r="F29" s="179"/>
      <c r="G29" s="179"/>
      <c r="H29" s="179"/>
      <c r="I29" s="179"/>
    </row>
    <row r="76" spans="9:22" ht="23.25">
      <c r="I76" s="158" t="s">
        <v>228</v>
      </c>
      <c r="J76" s="158"/>
      <c r="K76" s="158"/>
      <c r="L76" s="158"/>
      <c r="M76" s="97"/>
      <c r="N76" s="158" t="s">
        <v>229</v>
      </c>
      <c r="O76" s="158"/>
      <c r="P76" s="158"/>
      <c r="Q76" s="97"/>
      <c r="R76" s="158" t="s">
        <v>230</v>
      </c>
      <c r="S76" s="158"/>
      <c r="T76" s="158"/>
      <c r="U76" s="98"/>
      <c r="V76" s="98"/>
    </row>
  </sheetData>
  <mergeCells count="4">
    <mergeCell ref="B15:I29"/>
    <mergeCell ref="R76:T76"/>
    <mergeCell ref="N76:P76"/>
    <mergeCell ref="I76:L76"/>
  </mergeCells>
  <hyperlinks>
    <hyperlink ref="N76" location="Content!A1" display="HOME PAGE" xr:uid="{E95EA49D-90CD-AB44-B347-B3B27E96A19C}"/>
    <hyperlink ref="I76" location="'Statistics on Americas'!A1" display="PREVIOUS PAGE" xr:uid="{6B24C9D1-80AE-6247-B871-D020563D11B6}"/>
    <hyperlink ref="R76" location="'ARAB STATES_Country info'!A1" display="NEXT PAGE" xr:uid="{DECFB43C-8CC6-744E-B5E4-411E1761E404}"/>
  </hyperlinks>
  <pageMargins left="0.7" right="0.7" top="0.75" bottom="0.75" header="0.3" footer="0.3"/>
  <pageSetup paperSize="9" scale="38" orientation="portrait" verticalDpi="0"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E5D78-CA17-4F71-849F-484B5E0F8DC8}">
  <sheetPr>
    <tabColor rgb="FF003DA0"/>
    <pageSetUpPr fitToPage="1"/>
  </sheetPr>
  <dimension ref="B4:O28"/>
  <sheetViews>
    <sheetView showGridLines="0" showRowColHeaders="0" zoomScale="70" zoomScaleNormal="70" workbookViewId="0">
      <selection activeCell="L28" sqref="L28:M28"/>
      <extLst>
        <ext xmlns:xlsdti="http://schemas.microsoft.com/office/spreadsheetml/2023/showDataTypeIcons" uri="{77bfe23e-c014-4d31-8a63-9c772dbf06b6}">
          <xlsdti:showDataTypeIcons visible="0"/>
        </ext>
      </extLst>
    </sheetView>
  </sheetViews>
  <sheetFormatPr defaultColWidth="8.85546875" defaultRowHeight="15"/>
  <cols>
    <col min="2" max="2" width="15.42578125" customWidth="1"/>
    <col min="3" max="3" width="16.140625" customWidth="1"/>
    <col min="4" max="4" width="18.42578125" customWidth="1"/>
    <col min="5" max="5" width="13.42578125" customWidth="1"/>
    <col min="6" max="6" width="17.85546875" customWidth="1"/>
    <col min="7" max="8" width="18.140625" customWidth="1"/>
    <col min="9" max="9" width="20" customWidth="1"/>
    <col min="10" max="10" width="20.140625" customWidth="1"/>
    <col min="11" max="11" width="19.42578125" customWidth="1"/>
    <col min="12" max="12" width="18.42578125" customWidth="1"/>
    <col min="13" max="13" width="22.85546875" customWidth="1"/>
  </cols>
  <sheetData>
    <row r="4" spans="2:13" ht="41.25">
      <c r="E4" s="11" t="s">
        <v>584</v>
      </c>
    </row>
    <row r="5" spans="2:13" ht="34.5">
      <c r="E5" s="13" t="s">
        <v>585</v>
      </c>
    </row>
    <row r="10" spans="2:13" ht="34.5">
      <c r="B10" s="13" t="s">
        <v>597</v>
      </c>
    </row>
    <row r="12" spans="2:13" ht="84">
      <c r="B12" s="87" t="s">
        <v>24</v>
      </c>
      <c r="C12" s="88" t="s">
        <v>25</v>
      </c>
      <c r="D12" s="89" t="s">
        <v>26</v>
      </c>
      <c r="E12" s="90" t="s">
        <v>27</v>
      </c>
      <c r="F12" s="91" t="s">
        <v>235</v>
      </c>
      <c r="G12" s="170" t="s">
        <v>29</v>
      </c>
      <c r="H12" s="170"/>
      <c r="I12" s="88" t="s">
        <v>30</v>
      </c>
      <c r="J12" s="91" t="s">
        <v>31</v>
      </c>
      <c r="K12" s="88" t="s">
        <v>32</v>
      </c>
      <c r="L12" s="91" t="s">
        <v>33</v>
      </c>
      <c r="M12" s="88" t="s">
        <v>34</v>
      </c>
    </row>
    <row r="13" spans="2:13" ht="15.75">
      <c r="B13" s="94" t="s">
        <v>51</v>
      </c>
      <c r="C13" s="95" t="s">
        <v>310</v>
      </c>
      <c r="D13" s="95" t="s">
        <v>310</v>
      </c>
      <c r="E13" s="95" t="s">
        <v>310</v>
      </c>
      <c r="F13" s="95" t="s">
        <v>310</v>
      </c>
      <c r="G13" s="95" t="s">
        <v>310</v>
      </c>
      <c r="H13" s="95" t="s">
        <v>310</v>
      </c>
      <c r="I13" s="95" t="s">
        <v>310</v>
      </c>
      <c r="J13" s="95" t="s">
        <v>310</v>
      </c>
      <c r="K13" s="95" t="s">
        <v>310</v>
      </c>
      <c r="L13" s="95" t="s">
        <v>310</v>
      </c>
      <c r="M13" s="95" t="s">
        <v>310</v>
      </c>
    </row>
    <row r="14" spans="2:13" ht="30">
      <c r="B14" s="96" t="s">
        <v>118</v>
      </c>
      <c r="C14" s="95" t="s">
        <v>420</v>
      </c>
      <c r="D14" s="95" t="s">
        <v>281</v>
      </c>
      <c r="E14" s="95" t="s">
        <v>270</v>
      </c>
      <c r="F14" s="95">
        <v>2006</v>
      </c>
      <c r="G14" s="95">
        <v>27</v>
      </c>
      <c r="H14" s="95" t="s">
        <v>421</v>
      </c>
      <c r="I14" s="95" t="s">
        <v>268</v>
      </c>
      <c r="J14" s="95" t="s">
        <v>300</v>
      </c>
      <c r="K14" s="95" t="s">
        <v>266</v>
      </c>
      <c r="L14" s="95" t="s">
        <v>273</v>
      </c>
      <c r="M14" s="95" t="s">
        <v>273</v>
      </c>
    </row>
    <row r="15" spans="2:13" ht="90">
      <c r="B15" s="96" t="s">
        <v>124</v>
      </c>
      <c r="C15" s="95" t="s">
        <v>295</v>
      </c>
      <c r="D15" s="95" t="s">
        <v>268</v>
      </c>
      <c r="E15" s="95" t="s">
        <v>267</v>
      </c>
      <c r="F15" s="95">
        <v>2007</v>
      </c>
      <c r="G15" s="95">
        <v>45</v>
      </c>
      <c r="H15" s="95" t="s">
        <v>422</v>
      </c>
      <c r="I15" s="95" t="s">
        <v>273</v>
      </c>
      <c r="J15" s="95" t="s">
        <v>266</v>
      </c>
      <c r="K15" s="95" t="s">
        <v>273</v>
      </c>
      <c r="L15" s="95" t="s">
        <v>273</v>
      </c>
      <c r="M15" s="95" t="s">
        <v>273</v>
      </c>
    </row>
    <row r="16" spans="2:13" ht="30">
      <c r="B16" s="96" t="s">
        <v>128</v>
      </c>
      <c r="C16" s="95" t="s">
        <v>423</v>
      </c>
      <c r="D16" s="95" t="s">
        <v>268</v>
      </c>
      <c r="E16" s="95" t="s">
        <v>270</v>
      </c>
      <c r="F16" s="95" t="s">
        <v>266</v>
      </c>
      <c r="G16" s="95">
        <v>10</v>
      </c>
      <c r="H16" s="95" t="s">
        <v>424</v>
      </c>
      <c r="I16" s="95" t="s">
        <v>273</v>
      </c>
      <c r="J16" s="95" t="s">
        <v>272</v>
      </c>
      <c r="K16" s="95" t="s">
        <v>266</v>
      </c>
      <c r="L16" s="95" t="s">
        <v>266</v>
      </c>
      <c r="M16" s="95" t="s">
        <v>266</v>
      </c>
    </row>
    <row r="17" spans="2:15" ht="15.75">
      <c r="B17" s="96" t="s">
        <v>132</v>
      </c>
      <c r="C17" s="95" t="s">
        <v>295</v>
      </c>
      <c r="D17" s="95" t="s">
        <v>365</v>
      </c>
      <c r="E17" s="95" t="s">
        <v>267</v>
      </c>
      <c r="F17" s="95">
        <v>1999</v>
      </c>
      <c r="G17" s="95">
        <v>65</v>
      </c>
      <c r="H17" s="95" t="s">
        <v>266</v>
      </c>
      <c r="I17" s="95" t="s">
        <v>273</v>
      </c>
      <c r="J17" s="95" t="s">
        <v>296</v>
      </c>
      <c r="K17" s="95" t="s">
        <v>266</v>
      </c>
      <c r="L17" s="95" t="s">
        <v>266</v>
      </c>
      <c r="M17" s="95" t="s">
        <v>273</v>
      </c>
    </row>
    <row r="18" spans="2:15" ht="47.25">
      <c r="B18" s="96" t="s">
        <v>162</v>
      </c>
      <c r="C18" s="95" t="s">
        <v>425</v>
      </c>
      <c r="D18" s="95" t="s">
        <v>292</v>
      </c>
      <c r="E18" s="95" t="s">
        <v>270</v>
      </c>
      <c r="F18" s="95">
        <v>2003</v>
      </c>
      <c r="G18" s="95">
        <v>22</v>
      </c>
      <c r="H18" s="95" t="s">
        <v>426</v>
      </c>
      <c r="I18" s="95" t="s">
        <v>268</v>
      </c>
      <c r="J18" s="95" t="s">
        <v>300</v>
      </c>
      <c r="K18" s="95" t="s">
        <v>273</v>
      </c>
      <c r="L18" s="95" t="s">
        <v>268</v>
      </c>
      <c r="M18" s="95" t="s">
        <v>273</v>
      </c>
    </row>
    <row r="19" spans="2:15" ht="15.75">
      <c r="B19" s="96" t="s">
        <v>163</v>
      </c>
      <c r="C19" s="95" t="s">
        <v>427</v>
      </c>
      <c r="D19" s="95" t="s">
        <v>428</v>
      </c>
      <c r="E19" s="95" t="s">
        <v>270</v>
      </c>
      <c r="F19" s="95">
        <v>2010</v>
      </c>
      <c r="G19" s="95">
        <v>9</v>
      </c>
      <c r="H19" s="95" t="s">
        <v>389</v>
      </c>
      <c r="I19" s="95" t="s">
        <v>259</v>
      </c>
      <c r="J19" s="95" t="s">
        <v>300</v>
      </c>
      <c r="K19" s="95" t="s">
        <v>273</v>
      </c>
      <c r="L19" s="95" t="s">
        <v>273</v>
      </c>
      <c r="M19" s="95" t="s">
        <v>273</v>
      </c>
    </row>
    <row r="20" spans="2:15" ht="15.75">
      <c r="B20" s="94" t="s">
        <v>173</v>
      </c>
      <c r="C20" s="95" t="s">
        <v>310</v>
      </c>
      <c r="D20" s="95" t="s">
        <v>310</v>
      </c>
      <c r="E20" s="95" t="s">
        <v>310</v>
      </c>
      <c r="F20" s="95" t="s">
        <v>310</v>
      </c>
      <c r="G20" s="95" t="s">
        <v>310</v>
      </c>
      <c r="H20" s="95" t="s">
        <v>310</v>
      </c>
      <c r="I20" s="95" t="s">
        <v>310</v>
      </c>
      <c r="J20" s="95" t="s">
        <v>310</v>
      </c>
      <c r="K20" s="95" t="s">
        <v>310</v>
      </c>
      <c r="L20" s="95" t="s">
        <v>310</v>
      </c>
      <c r="M20" s="95" t="s">
        <v>310</v>
      </c>
    </row>
    <row r="21" spans="2:15" ht="15.75">
      <c r="B21" s="94" t="s">
        <v>185</v>
      </c>
      <c r="C21" s="95" t="s">
        <v>310</v>
      </c>
      <c r="D21" s="95" t="s">
        <v>310</v>
      </c>
      <c r="E21" s="95" t="s">
        <v>310</v>
      </c>
      <c r="F21" s="95" t="s">
        <v>310</v>
      </c>
      <c r="G21" s="95" t="s">
        <v>310</v>
      </c>
      <c r="H21" s="95" t="s">
        <v>310</v>
      </c>
      <c r="I21" s="95" t="s">
        <v>310</v>
      </c>
      <c r="J21" s="95" t="s">
        <v>310</v>
      </c>
      <c r="K21" s="95" t="s">
        <v>310</v>
      </c>
      <c r="L21" s="95" t="s">
        <v>310</v>
      </c>
      <c r="M21" s="95" t="s">
        <v>310</v>
      </c>
    </row>
    <row r="22" spans="2:15" ht="31.5">
      <c r="B22" s="94" t="s">
        <v>203</v>
      </c>
      <c r="C22" s="95" t="s">
        <v>310</v>
      </c>
      <c r="D22" s="95" t="s">
        <v>310</v>
      </c>
      <c r="E22" s="95" t="s">
        <v>310</v>
      </c>
      <c r="F22" s="95" t="s">
        <v>310</v>
      </c>
      <c r="G22" s="95" t="s">
        <v>310</v>
      </c>
      <c r="H22" s="95" t="s">
        <v>310</v>
      </c>
      <c r="I22" s="95" t="s">
        <v>310</v>
      </c>
      <c r="J22" s="95" t="s">
        <v>310</v>
      </c>
      <c r="K22" s="95" t="s">
        <v>310</v>
      </c>
      <c r="L22" s="95" t="s">
        <v>310</v>
      </c>
      <c r="M22" s="95" t="s">
        <v>310</v>
      </c>
    </row>
    <row r="23" spans="2:15" ht="31.5">
      <c r="B23" s="94" t="s">
        <v>218</v>
      </c>
      <c r="C23" s="95" t="s">
        <v>310</v>
      </c>
      <c r="D23" s="95" t="s">
        <v>310</v>
      </c>
      <c r="E23" s="95" t="s">
        <v>310</v>
      </c>
      <c r="F23" s="95" t="s">
        <v>310</v>
      </c>
      <c r="G23" s="95" t="s">
        <v>310</v>
      </c>
      <c r="H23" s="95" t="s">
        <v>310</v>
      </c>
      <c r="I23" s="95" t="s">
        <v>310</v>
      </c>
      <c r="J23" s="95" t="s">
        <v>310</v>
      </c>
      <c r="K23" s="95" t="s">
        <v>310</v>
      </c>
      <c r="L23" s="95" t="s">
        <v>310</v>
      </c>
      <c r="M23" s="95" t="s">
        <v>310</v>
      </c>
    </row>
    <row r="24" spans="2:15" ht="15.75">
      <c r="B24" s="94" t="s">
        <v>225</v>
      </c>
      <c r="C24" s="95" t="s">
        <v>310</v>
      </c>
      <c r="D24" s="95" t="s">
        <v>310</v>
      </c>
      <c r="E24" s="95" t="s">
        <v>310</v>
      </c>
      <c r="F24" s="95" t="s">
        <v>310</v>
      </c>
      <c r="G24" s="95" t="s">
        <v>310</v>
      </c>
      <c r="H24" s="95" t="s">
        <v>310</v>
      </c>
      <c r="I24" s="95" t="s">
        <v>310</v>
      </c>
      <c r="J24" s="95" t="s">
        <v>310</v>
      </c>
      <c r="K24" s="95" t="s">
        <v>310</v>
      </c>
      <c r="L24" s="95" t="s">
        <v>310</v>
      </c>
      <c r="M24" s="95" t="s">
        <v>310</v>
      </c>
    </row>
    <row r="28" spans="2:15" s="5" customFormat="1" ht="25.5">
      <c r="C28" s="97"/>
      <c r="D28" s="158" t="s">
        <v>228</v>
      </c>
      <c r="E28" s="158"/>
      <c r="F28" s="97"/>
      <c r="G28" s="97"/>
      <c r="H28" s="158" t="s">
        <v>229</v>
      </c>
      <c r="I28" s="158"/>
      <c r="J28" s="97"/>
      <c r="K28" s="97"/>
      <c r="L28" s="158" t="s">
        <v>230</v>
      </c>
      <c r="M28" s="158"/>
      <c r="N28" s="97"/>
      <c r="O28" s="97"/>
    </row>
  </sheetData>
  <autoFilter ref="B12:M12" xr:uid="{EDCE5D78-CA17-4F71-849F-484B5E0F8DC8}">
    <filterColumn colId="5" showButton="0"/>
  </autoFilter>
  <mergeCells count="4">
    <mergeCell ref="G12:H12"/>
    <mergeCell ref="D28:E28"/>
    <mergeCell ref="H28:I28"/>
    <mergeCell ref="L28:M28"/>
  </mergeCells>
  <conditionalFormatting sqref="B13:B24">
    <cfRule type="cellIs" dxfId="13" priority="1" operator="equal">
      <formula>"NI"</formula>
    </cfRule>
  </conditionalFormatting>
  <conditionalFormatting sqref="C13:M24">
    <cfRule type="cellIs" dxfId="12" priority="3" operator="equal">
      <formula>"-"</formula>
    </cfRule>
    <cfRule type="cellIs" dxfId="11" priority="4" stopIfTrue="1" operator="notEqual">
      <formula>"NI"</formula>
    </cfRule>
    <cfRule type="cellIs" dxfId="10" priority="5" operator="equal">
      <formula>"NI"</formula>
    </cfRule>
  </conditionalFormatting>
  <hyperlinks>
    <hyperlink ref="H28" location="Content!A1" display="HOME PAGE" xr:uid="{219585CF-C07C-D84B-88E6-1566DA930193}"/>
    <hyperlink ref="D28" location="'Americas in DIAGRAMS'!A1" display="PREVIOUS PAGE" xr:uid="{A393CE8A-A772-4D46-BED8-6F319A0DAF60}"/>
    <hyperlink ref="L28" location="'Statistics on ARAB States'!A1" display="NEXT PAGE" xr:uid="{033FA217-6463-CE4E-91A7-B0CA5C28825E}"/>
  </hyperlinks>
  <pageMargins left="0.7" right="0.7" top="0.75" bottom="0.75" header="0.3" footer="0.3"/>
  <pageSetup paperSize="9" scale="40" fitToHeight="4" orientation="portrait" verticalDpi="0" r:id="rId1"/>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01C84D-C5D3-466F-A76B-0AB06BF83835}">
  <sheetPr>
    <tabColor rgb="FF003DA0"/>
  </sheetPr>
  <dimension ref="B3:V23"/>
  <sheetViews>
    <sheetView showGridLines="0" showRowColHeaders="0" topLeftCell="A12" zoomScaleNormal="100" workbookViewId="0">
      <selection activeCell="O23" sqref="O23:Q23"/>
      <extLst>
        <ext xmlns:xlsdti="http://schemas.microsoft.com/office/spreadsheetml/2023/showDataTypeIcons" uri="{77bfe23e-c014-4d31-8a63-9c772dbf06b6}">
          <xlsdti:showDataTypeIcons visible="0"/>
        </ext>
      </extLst>
    </sheetView>
  </sheetViews>
  <sheetFormatPr defaultColWidth="8.85546875" defaultRowHeight="15"/>
  <cols>
    <col min="2" max="2" width="11.28515625" customWidth="1"/>
    <col min="4" max="4" width="10.42578125" bestFit="1" customWidth="1"/>
    <col min="12" max="12" width="10.7109375" bestFit="1" customWidth="1"/>
    <col min="15" max="15" width="14.85546875" customWidth="1"/>
  </cols>
  <sheetData>
    <row r="3" spans="2:22" ht="41.25">
      <c r="F3" s="11" t="s">
        <v>584</v>
      </c>
    </row>
    <row r="4" spans="2:22" ht="34.5">
      <c r="F4" s="13" t="s">
        <v>585</v>
      </c>
    </row>
    <row r="9" spans="2:22" ht="21">
      <c r="B9" s="170" t="s">
        <v>429</v>
      </c>
      <c r="C9" s="170"/>
      <c r="D9" s="170"/>
      <c r="E9" s="170"/>
      <c r="F9" s="170"/>
      <c r="G9" s="170"/>
      <c r="H9" s="170"/>
      <c r="I9" s="170"/>
      <c r="J9" s="170"/>
      <c r="K9" s="170"/>
      <c r="L9" s="170"/>
      <c r="M9" s="170"/>
      <c r="N9" s="170"/>
      <c r="O9" s="170"/>
      <c r="P9" s="170"/>
      <c r="Q9" s="170"/>
      <c r="R9" s="170"/>
      <c r="S9" s="170"/>
      <c r="T9" s="170"/>
      <c r="U9" s="170"/>
      <c r="V9" s="170"/>
    </row>
    <row r="10" spans="2:22" ht="93" customHeight="1">
      <c r="B10" s="70" t="s">
        <v>232</v>
      </c>
      <c r="C10" s="171" t="s">
        <v>233</v>
      </c>
      <c r="D10" s="172"/>
      <c r="E10" s="177" t="s">
        <v>234</v>
      </c>
      <c r="F10" s="176"/>
      <c r="G10" s="173" t="s">
        <v>27</v>
      </c>
      <c r="H10" s="174"/>
      <c r="I10" s="175" t="s">
        <v>28</v>
      </c>
      <c r="J10" s="176"/>
      <c r="K10" s="178" t="s">
        <v>29</v>
      </c>
      <c r="L10" s="174"/>
      <c r="M10" s="171" t="s">
        <v>30</v>
      </c>
      <c r="N10" s="172"/>
      <c r="O10" s="173" t="s">
        <v>31</v>
      </c>
      <c r="P10" s="174"/>
      <c r="Q10" s="177" t="s">
        <v>264</v>
      </c>
      <c r="R10" s="176"/>
      <c r="S10" s="175" t="s">
        <v>33</v>
      </c>
      <c r="T10" s="176"/>
      <c r="U10" s="175" t="s">
        <v>34</v>
      </c>
      <c r="V10" s="176"/>
    </row>
    <row r="11" spans="2:22" ht="60">
      <c r="B11" s="159">
        <f>COUNTA('ARAB STATES_Country info'!B13:B24)</f>
        <v>12</v>
      </c>
      <c r="C11" s="51" t="s">
        <v>236</v>
      </c>
      <c r="D11" s="55">
        <f>COUNTIF('ARAB STATES_Country info'!C13:C24,"&lt;&gt;-")</f>
        <v>6</v>
      </c>
      <c r="E11" s="51" t="s">
        <v>236</v>
      </c>
      <c r="F11" s="55">
        <f>COUNTIF('ARAB STATES_Country info'!D13:D24,"yes")+COUNTIF('ARAB STATES_Country info'!D13:D24,"yes (1)")+COUNTIF('ARAB STATES_Country info'!D13:D24,"yes (2)")+COUNTIF('ARAB STATES_Country info'!D13:D24,"yes (3)")+COUNTIF('ARAB STATES_Country info'!D13:D24,"yes (4)")+COUNTIF('ARAB STATES_Country info'!D13:D24,"yes (5)")+COUNTIF('ARAB STATES_Country info'!D13:D24,"yes (6)")+COUNTIF('ARAB STATES_Country info'!D13:D24,"yes (7)")+COUNTIF('ARAB STATES_Country info'!D13:D24,"yes (8)")+COUNTIF('ARAB STATES_Country info'!D13:D24,"yes (9)")+COUNTIF('ARAB STATES_Country info'!D13:D24,"yes (10)")+COUNTIF('ARAB STATES_Country info'!D13:D24,"yes (11)")+COUNTIF('ARAB STATES_Country info'!D13:D24,"yes (12)")+COUNTIF('ARAB STATES_Country info'!D13:D24,"yes (13)")+COUNTIF('ARAB STATES_Country info'!D13:D24,"yes (14)")+COUNTIF('ARAB STATES_Country info'!D13:D24,"yes (15)")</f>
        <v>4</v>
      </c>
      <c r="G11" s="51" t="s">
        <v>237</v>
      </c>
      <c r="H11" s="55">
        <f>COUNTIF('ARAB STATES_Country info'!E13:E24,"trip+")</f>
        <v>2</v>
      </c>
      <c r="I11" s="51" t="s">
        <v>238</v>
      </c>
      <c r="J11" s="55">
        <f>COUNTIF('ARAB STATES_Country info'!F13:F24,"&lt;2000")</f>
        <v>1</v>
      </c>
      <c r="K11" s="51" t="s">
        <v>239</v>
      </c>
      <c r="L11" s="55">
        <f>COUNTIF('ARAB STATES_Country info'!G13:G24,"&lt;30")+COUNTIF('ARAB STATES_Country info'!G13:G24,"=30")</f>
        <v>4</v>
      </c>
      <c r="M11" s="51" t="s">
        <v>236</v>
      </c>
      <c r="N11" s="55">
        <f>COUNTIF('ARAB STATES_Country info'!I13:I24,"yes")+COUNTIF('ARAB STATES_Country info'!I13:I24,"yes-G")</f>
        <v>4</v>
      </c>
      <c r="O11" s="51" t="s">
        <v>240</v>
      </c>
      <c r="P11" s="55">
        <f>COUNTIF('ARAB STATES_Country info'!J13:J24,"President")+COUNTIF('ARAB STATES_Country info'!J13:J24,"Prime Minister")</f>
        <v>0</v>
      </c>
      <c r="Q11" s="51" t="s">
        <v>241</v>
      </c>
      <c r="R11" s="55">
        <f>COUNTIF('ARAB STATES_Country info'!K13:K24,"yes")</f>
        <v>3</v>
      </c>
      <c r="S11" s="51" t="s">
        <v>236</v>
      </c>
      <c r="T11" s="55">
        <f>COUNTIF('ARAB STATES_Country info'!L13:L24,"yes")</f>
        <v>3</v>
      </c>
      <c r="U11" s="51" t="s">
        <v>242</v>
      </c>
      <c r="V11" s="55">
        <f>COUNTIF('ARAB STATES_Country info'!M13:M24,"yes")</f>
        <v>5</v>
      </c>
    </row>
    <row r="12" spans="2:22" ht="75">
      <c r="B12" s="159"/>
      <c r="C12" s="38" t="s">
        <v>243</v>
      </c>
      <c r="D12" s="56">
        <f>COUNTIF('ARAB STATES_Country info'!C13:C24,"-")</f>
        <v>6</v>
      </c>
      <c r="E12" s="38" t="s">
        <v>244</v>
      </c>
      <c r="F12" s="56">
        <f>COUNTIF('ARAB STATES_Country info'!D13:D24,"no")</f>
        <v>2</v>
      </c>
      <c r="G12" s="38" t="s">
        <v>245</v>
      </c>
      <c r="H12" s="56">
        <f>COUNTIF('ARAB STATES_Country info'!E13:E24,"trip")</f>
        <v>4</v>
      </c>
      <c r="I12" s="38" t="s">
        <v>246</v>
      </c>
      <c r="J12" s="56">
        <f>COUNTIF('ARAB STATES_Country info'!F13:F24,"&gt;2000")+COUNTIF('ARAB STATES_Country info'!F13:F24,"=2000")</f>
        <v>4</v>
      </c>
      <c r="K12" s="38" t="s">
        <v>247</v>
      </c>
      <c r="L12" s="56">
        <f>COUNTIFS('ARAB STATES_Country info'!G13:G24,"&gt;30",'ARAB STATES_Country info'!G13:G24,"&lt;61")</f>
        <v>1</v>
      </c>
      <c r="M12" s="38" t="s">
        <v>244</v>
      </c>
      <c r="N12" s="56">
        <f>COUNTIF('ARAB STATES_Country info'!I13:I24,"no")</f>
        <v>2</v>
      </c>
      <c r="O12" s="38" t="s">
        <v>248</v>
      </c>
      <c r="P12" s="56">
        <f>COUNTIF('ARAB STATES_Country info'!J13:J24,"Minister")+COUNTIF('ARAB STATES_Country info'!J13:J24,"Deputy Minister")+COUNTIF('ARAB STATES_Country info'!J13:J24,"Department Director")+COUNTIF('ARAB STATES_Country info'!J13:J24,"Commissioner")+COUNTIF('ARAB STATES_Country info'!J13:J24,"Other government official")</f>
        <v>4</v>
      </c>
      <c r="Q12" s="38" t="s">
        <v>249</v>
      </c>
      <c r="R12" s="56">
        <f>COUNTIF('ARAB STATES_Country info'!K13:K24,"no")</f>
        <v>0</v>
      </c>
      <c r="S12" s="38" t="s">
        <v>244</v>
      </c>
      <c r="T12" s="56">
        <f>COUNTIF('ARAB STATES_Country info'!L13:L24,"no")</f>
        <v>1</v>
      </c>
      <c r="U12" s="38" t="s">
        <v>250</v>
      </c>
      <c r="V12" s="56">
        <f>COUNTIF('ARAB STATES_Country info'!M13:M24,"no")</f>
        <v>0</v>
      </c>
    </row>
    <row r="13" spans="2:22" ht="30">
      <c r="B13" s="160"/>
      <c r="C13" s="54" t="s">
        <v>251</v>
      </c>
      <c r="D13" s="58">
        <f>COUNTIF('ARAB STATES_Country info'!C13:C24,"NI")</f>
        <v>0</v>
      </c>
      <c r="E13" s="54" t="s">
        <v>252</v>
      </c>
      <c r="F13" s="58">
        <f>COUNTIF('ARAB STATES_Country info'!D13:D24,"-")</f>
        <v>6</v>
      </c>
      <c r="G13" s="54" t="s">
        <v>253</v>
      </c>
      <c r="H13" s="58">
        <f>COUNTIF('ARAB STATES_Country info'!E13:E24,"bipar+")</f>
        <v>0</v>
      </c>
      <c r="I13" s="54" t="s">
        <v>252</v>
      </c>
      <c r="J13" s="58">
        <f>COUNTIF('ARAB STATES_Country info'!F13:F24,"-")</f>
        <v>6</v>
      </c>
      <c r="K13" s="54" t="s">
        <v>254</v>
      </c>
      <c r="L13" s="58">
        <f>COUNTIF('ARAB STATES_Country info'!G13:G24,"&gt;60")</f>
        <v>1</v>
      </c>
      <c r="M13" s="54" t="s">
        <v>252</v>
      </c>
      <c r="N13" s="58">
        <f>COUNTIF('ARAB STATES_Country info'!I13:I24,"-")</f>
        <v>6</v>
      </c>
      <c r="O13" s="54" t="s">
        <v>255</v>
      </c>
      <c r="P13" s="58">
        <f>COUNTIF('ARAB STATES_Country info'!J13:J24,"Independent")</f>
        <v>0</v>
      </c>
      <c r="Q13" s="54" t="s">
        <v>252</v>
      </c>
      <c r="R13" s="58">
        <f>COUNTIF('ARAB STATES_Country info'!K13:K24,"-")</f>
        <v>6</v>
      </c>
      <c r="S13" s="54" t="s">
        <v>252</v>
      </c>
      <c r="T13" s="58">
        <f>COUNTIF('ARAB STATES_Country info'!L13:L24,"-")</f>
        <v>6</v>
      </c>
      <c r="U13" s="54" t="s">
        <v>252</v>
      </c>
      <c r="V13" s="58">
        <f>COUNTIF('ARAB STATES_Country info'!M13:M24,"-")</f>
        <v>6</v>
      </c>
    </row>
    <row r="14" spans="2:22" ht="30">
      <c r="B14" s="46"/>
      <c r="C14" s="63"/>
      <c r="D14" s="77"/>
      <c r="E14" s="78" t="s">
        <v>251</v>
      </c>
      <c r="F14" s="79">
        <f>COUNTIF('ARAB STATES_Country info'!D13:D24,"NI")</f>
        <v>0</v>
      </c>
      <c r="G14" s="51" t="s">
        <v>256</v>
      </c>
      <c r="H14" s="55">
        <f>COUNTIF('ARAB STATES_Country info'!E13:E24,"bipar")</f>
        <v>0</v>
      </c>
      <c r="I14" s="74" t="s">
        <v>251</v>
      </c>
      <c r="J14" s="75">
        <f>COUNTIF('ARAB STATES_Country info'!F13:F24,"NI")</f>
        <v>1</v>
      </c>
      <c r="K14" s="51" t="s">
        <v>257</v>
      </c>
      <c r="L14" s="55">
        <f>COUNTIF('ARAB STATES_Country info'!G13:G24,"Irregular")</f>
        <v>0</v>
      </c>
      <c r="M14" s="74" t="s">
        <v>251</v>
      </c>
      <c r="N14" s="75">
        <f>COUNTIF('ARAB STATES_Country info'!I13:I24,"NI")</f>
        <v>0</v>
      </c>
      <c r="O14" s="51" t="s">
        <v>258</v>
      </c>
      <c r="P14" s="55">
        <f>COUNTIF('ARAB STATES_Country info'!J13:J24,"Rotational basis")</f>
        <v>0</v>
      </c>
      <c r="Q14" s="74" t="s">
        <v>251</v>
      </c>
      <c r="R14" s="75">
        <f>COUNTIF('ARAB STATES_Country info'!K13:K24,"NI")</f>
        <v>3</v>
      </c>
      <c r="S14" s="74" t="s">
        <v>251</v>
      </c>
      <c r="T14" s="75">
        <f>COUNTIF('ARAB STATES_Country info'!L13:L24,"NI")</f>
        <v>2</v>
      </c>
      <c r="U14" s="74" t="s">
        <v>251</v>
      </c>
      <c r="V14" s="75">
        <f>COUNTIF('ARAB STATES_Country info'!M13:M24,"NI")</f>
        <v>1</v>
      </c>
    </row>
    <row r="15" spans="2:22" ht="30">
      <c r="B15" s="46"/>
      <c r="C15" s="63"/>
      <c r="D15" s="64"/>
      <c r="E15" s="63"/>
      <c r="F15" s="64"/>
      <c r="G15" s="38" t="s">
        <v>252</v>
      </c>
      <c r="H15" s="56">
        <f>COUNTIF('ARAB STATES_Country info'!E13:E24,"-")</f>
        <v>6</v>
      </c>
      <c r="I15" s="38"/>
      <c r="J15" s="56"/>
      <c r="K15" s="38" t="s">
        <v>252</v>
      </c>
      <c r="L15" s="56">
        <f>COUNTIF('ARAB STATES_Country info'!G13:G24,"-")</f>
        <v>6</v>
      </c>
      <c r="M15" s="38" t="s">
        <v>259</v>
      </c>
      <c r="N15" s="56">
        <f>COUNTIF('ARAB STATES_Country info'!I13:I24,"yes-G")</f>
        <v>1</v>
      </c>
      <c r="O15" s="38" t="s">
        <v>260</v>
      </c>
      <c r="P15" s="56">
        <f>COUNTIF('ARAB STATES_Country info'!J13:J24,"Joint Presidency")</f>
        <v>0</v>
      </c>
      <c r="Q15" s="38"/>
      <c r="R15" s="56"/>
      <c r="S15" s="38"/>
      <c r="T15" s="56"/>
      <c r="U15" s="38"/>
      <c r="V15" s="56"/>
    </row>
    <row r="16" spans="2:22" ht="15.75">
      <c r="B16" s="46"/>
      <c r="C16" s="63"/>
      <c r="D16" s="64"/>
      <c r="E16" s="63"/>
      <c r="F16" s="64"/>
      <c r="G16" s="80" t="s">
        <v>251</v>
      </c>
      <c r="H16" s="81">
        <f>COUNTIF('ARAB STATES_Country info'!E13:E24,"NI")</f>
        <v>0</v>
      </c>
      <c r="I16" s="54"/>
      <c r="J16" s="58"/>
      <c r="K16" s="74" t="s">
        <v>251</v>
      </c>
      <c r="L16" s="75">
        <f>COUNTIF('ARAB STATES_Country info'!G13:G24,"NI")</f>
        <v>0</v>
      </c>
      <c r="M16" s="54"/>
      <c r="N16" s="58"/>
      <c r="O16" s="54" t="s">
        <v>261</v>
      </c>
      <c r="P16" s="58">
        <f>COUNTIF('ARAB STATES_Country info'!J13:J24,"Elected by peers")</f>
        <v>1</v>
      </c>
      <c r="Q16" s="54"/>
      <c r="R16" s="58"/>
      <c r="S16" s="54"/>
      <c r="T16" s="58"/>
      <c r="U16" s="54"/>
      <c r="V16" s="58"/>
    </row>
    <row r="17" spans="2:22" ht="15.75">
      <c r="B17" s="46"/>
      <c r="C17" s="63"/>
      <c r="D17" s="64"/>
      <c r="E17" s="63"/>
      <c r="F17" s="64"/>
      <c r="G17" s="63"/>
      <c r="H17" s="64"/>
      <c r="I17" s="51"/>
      <c r="J17" s="55"/>
      <c r="K17" s="51"/>
      <c r="L17" s="55"/>
      <c r="M17" s="51"/>
      <c r="N17" s="55"/>
      <c r="O17" s="51" t="s">
        <v>252</v>
      </c>
      <c r="P17" s="55">
        <f>COUNTIF('ARAB STATES_Country info'!J13:J24,"-")</f>
        <v>6</v>
      </c>
      <c r="Q17" s="51"/>
      <c r="R17" s="55"/>
      <c r="S17" s="51"/>
      <c r="T17" s="55"/>
      <c r="U17" s="51"/>
      <c r="V17" s="55"/>
    </row>
    <row r="18" spans="2:22" ht="15.75">
      <c r="B18" s="48"/>
      <c r="C18" s="65"/>
      <c r="D18" s="66"/>
      <c r="E18" s="65"/>
      <c r="F18" s="66"/>
      <c r="G18" s="65"/>
      <c r="H18" s="66"/>
      <c r="I18" s="65"/>
      <c r="J18" s="66"/>
      <c r="K18" s="65"/>
      <c r="L18" s="66"/>
      <c r="M18" s="65"/>
      <c r="N18" s="82"/>
      <c r="O18" s="83" t="s">
        <v>251</v>
      </c>
      <c r="P18" s="76">
        <f>COUNTIF('ARAB STATES_Country info'!J13:J24,"NI")</f>
        <v>1</v>
      </c>
      <c r="Q18" s="72"/>
      <c r="R18" s="73"/>
      <c r="S18" s="72"/>
      <c r="T18" s="73"/>
      <c r="U18" s="72"/>
      <c r="V18" s="73"/>
    </row>
    <row r="23" spans="2:22" s="5" customFormat="1" ht="25.5">
      <c r="D23" s="97"/>
      <c r="E23" s="97"/>
      <c r="F23" s="158" t="s">
        <v>228</v>
      </c>
      <c r="G23" s="158"/>
      <c r="H23" s="158"/>
      <c r="I23" s="158"/>
      <c r="J23" s="97"/>
      <c r="K23" s="158" t="s">
        <v>229</v>
      </c>
      <c r="L23" s="158"/>
      <c r="M23" s="158"/>
      <c r="N23" s="97"/>
      <c r="O23" s="158" t="s">
        <v>230</v>
      </c>
      <c r="P23" s="158"/>
      <c r="Q23" s="158"/>
    </row>
  </sheetData>
  <mergeCells count="15">
    <mergeCell ref="B11:B13"/>
    <mergeCell ref="F23:I23"/>
    <mergeCell ref="K23:M23"/>
    <mergeCell ref="O23:Q23"/>
    <mergeCell ref="B9:V9"/>
    <mergeCell ref="C10:D10"/>
    <mergeCell ref="E10:F10"/>
    <mergeCell ref="G10:H10"/>
    <mergeCell ref="I10:J10"/>
    <mergeCell ref="K10:L10"/>
    <mergeCell ref="M10:N10"/>
    <mergeCell ref="O10:P10"/>
    <mergeCell ref="Q10:R10"/>
    <mergeCell ref="S10:T10"/>
    <mergeCell ref="U10:V10"/>
  </mergeCells>
  <hyperlinks>
    <hyperlink ref="K23" location="Content!A1" display="HOME PAGE" xr:uid="{7B9C3A42-658E-694C-A50A-FC3DFEB60C64}"/>
    <hyperlink ref="F23" location="'ARAB STATES_Country info'!A1" display="PREVIOUS PAGE" xr:uid="{51514AB0-4A6D-C54A-99E5-F403DE6733A4}"/>
    <hyperlink ref="O23" location="'Arab States in DIAGRAMS'!A1" display="NEXT PAGE" xr:uid="{1B819341-AB10-104B-B5B7-B29C6F0DB9A3}"/>
  </hyperlinks>
  <pageMargins left="0.7" right="0.7" top="0.75" bottom="0.75" header="0.3" footer="0.3"/>
  <pageSetup paperSize="9" scale="41"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5DC9B-17F2-4331-94AA-BC7F5E8CB3E6}">
  <sheetPr>
    <tabColor rgb="FF003DA0"/>
  </sheetPr>
  <dimension ref="B4:U79"/>
  <sheetViews>
    <sheetView showGridLines="0" showRowColHeaders="0" topLeftCell="A41" zoomScale="70" zoomScaleNormal="70" workbookViewId="0">
      <selection activeCell="P79" sqref="P79:R79"/>
    </sheetView>
  </sheetViews>
  <sheetFormatPr defaultColWidth="8.85546875" defaultRowHeight="15"/>
  <sheetData>
    <row r="4" spans="3:7" ht="41.25">
      <c r="G4" s="11" t="s">
        <v>584</v>
      </c>
    </row>
    <row r="5" spans="3:7" ht="34.5">
      <c r="G5" s="13" t="s">
        <v>585</v>
      </c>
    </row>
    <row r="10" spans="3:7" ht="34.5">
      <c r="C10" s="13" t="s">
        <v>596</v>
      </c>
    </row>
    <row r="17" spans="2:9">
      <c r="B17" s="179"/>
      <c r="C17" s="179"/>
      <c r="D17" s="179"/>
      <c r="E17" s="179"/>
      <c r="F17" s="179"/>
      <c r="G17" s="179"/>
      <c r="H17" s="179"/>
      <c r="I17" s="179"/>
    </row>
    <row r="18" spans="2:9">
      <c r="B18" s="179"/>
      <c r="C18" s="179"/>
      <c r="D18" s="179"/>
      <c r="E18" s="179"/>
      <c r="F18" s="179"/>
      <c r="G18" s="179"/>
      <c r="H18" s="179"/>
      <c r="I18" s="179"/>
    </row>
    <row r="19" spans="2:9">
      <c r="B19" s="179"/>
      <c r="C19" s="179"/>
      <c r="D19" s="179"/>
      <c r="E19" s="179"/>
      <c r="F19" s="179"/>
      <c r="G19" s="179"/>
      <c r="H19" s="179"/>
      <c r="I19" s="179"/>
    </row>
    <row r="20" spans="2:9">
      <c r="B20" s="179"/>
      <c r="C20" s="179"/>
      <c r="D20" s="179"/>
      <c r="E20" s="179"/>
      <c r="F20" s="179"/>
      <c r="G20" s="179"/>
      <c r="H20" s="179"/>
      <c r="I20" s="179"/>
    </row>
    <row r="21" spans="2:9">
      <c r="B21" s="179"/>
      <c r="C21" s="179"/>
      <c r="D21" s="179"/>
      <c r="E21" s="179"/>
      <c r="F21" s="179"/>
      <c r="G21" s="179"/>
      <c r="H21" s="179"/>
      <c r="I21" s="179"/>
    </row>
    <row r="22" spans="2:9">
      <c r="B22" s="179"/>
      <c r="C22" s="179"/>
      <c r="D22" s="179"/>
      <c r="E22" s="179"/>
      <c r="F22" s="179"/>
      <c r="G22" s="179"/>
      <c r="H22" s="179"/>
      <c r="I22" s="179"/>
    </row>
    <row r="23" spans="2:9">
      <c r="B23" s="179"/>
      <c r="C23" s="179"/>
      <c r="D23" s="179"/>
      <c r="E23" s="179"/>
      <c r="F23" s="179"/>
      <c r="G23" s="179"/>
      <c r="H23" s="179"/>
      <c r="I23" s="179"/>
    </row>
    <row r="24" spans="2:9">
      <c r="B24" s="179"/>
      <c r="C24" s="179"/>
      <c r="D24" s="179"/>
      <c r="E24" s="179"/>
      <c r="F24" s="179"/>
      <c r="G24" s="179"/>
      <c r="H24" s="179"/>
      <c r="I24" s="179"/>
    </row>
    <row r="25" spans="2:9">
      <c r="B25" s="179"/>
      <c r="C25" s="179"/>
      <c r="D25" s="179"/>
      <c r="E25" s="179"/>
      <c r="F25" s="179"/>
      <c r="G25" s="179"/>
      <c r="H25" s="179"/>
      <c r="I25" s="179"/>
    </row>
    <row r="26" spans="2:9">
      <c r="B26" s="179"/>
      <c r="C26" s="179"/>
      <c r="D26" s="179"/>
      <c r="E26" s="179"/>
      <c r="F26" s="179"/>
      <c r="G26" s="179"/>
      <c r="H26" s="179"/>
      <c r="I26" s="179"/>
    </row>
    <row r="27" spans="2:9">
      <c r="B27" s="179"/>
      <c r="C27" s="179"/>
      <c r="D27" s="179"/>
      <c r="E27" s="179"/>
      <c r="F27" s="179"/>
      <c r="G27" s="179"/>
      <c r="H27" s="179"/>
      <c r="I27" s="179"/>
    </row>
    <row r="28" spans="2:9">
      <c r="B28" s="179"/>
      <c r="C28" s="179"/>
      <c r="D28" s="179"/>
      <c r="E28" s="179"/>
      <c r="F28" s="179"/>
      <c r="G28" s="179"/>
      <c r="H28" s="179"/>
      <c r="I28" s="179"/>
    </row>
    <row r="29" spans="2:9">
      <c r="B29" s="179"/>
      <c r="C29" s="179"/>
      <c r="D29" s="179"/>
      <c r="E29" s="179"/>
      <c r="F29" s="179"/>
      <c r="G29" s="179"/>
      <c r="H29" s="179"/>
      <c r="I29" s="179"/>
    </row>
    <row r="30" spans="2:9">
      <c r="B30" s="179"/>
      <c r="C30" s="179"/>
      <c r="D30" s="179"/>
      <c r="E30" s="179"/>
      <c r="F30" s="179"/>
      <c r="G30" s="179"/>
      <c r="H30" s="179"/>
      <c r="I30" s="179"/>
    </row>
    <row r="31" spans="2:9">
      <c r="B31" s="179"/>
      <c r="C31" s="179"/>
      <c r="D31" s="179"/>
      <c r="E31" s="179"/>
      <c r="F31" s="179"/>
      <c r="G31" s="179"/>
      <c r="H31" s="179"/>
      <c r="I31" s="179"/>
    </row>
    <row r="32" spans="2:9">
      <c r="B32" s="179"/>
      <c r="C32" s="179"/>
      <c r="D32" s="179"/>
      <c r="E32" s="179"/>
      <c r="F32" s="179"/>
      <c r="G32" s="179"/>
      <c r="H32" s="179"/>
      <c r="I32" s="179"/>
    </row>
    <row r="79" spans="6:21" ht="25.5">
      <c r="F79" s="5"/>
      <c r="G79" s="158" t="s">
        <v>228</v>
      </c>
      <c r="H79" s="158"/>
      <c r="I79" s="158"/>
      <c r="J79" s="158"/>
      <c r="K79" s="97"/>
      <c r="L79" s="158" t="s">
        <v>229</v>
      </c>
      <c r="M79" s="158"/>
      <c r="N79" s="158"/>
      <c r="O79" s="97"/>
      <c r="P79" s="158" t="s">
        <v>230</v>
      </c>
      <c r="Q79" s="158"/>
      <c r="R79" s="158"/>
      <c r="S79" s="97"/>
      <c r="T79" s="97"/>
      <c r="U79" s="5"/>
    </row>
  </sheetData>
  <mergeCells count="4">
    <mergeCell ref="B17:I32"/>
    <mergeCell ref="G79:J79"/>
    <mergeCell ref="L79:N79"/>
    <mergeCell ref="P79:R79"/>
  </mergeCells>
  <hyperlinks>
    <hyperlink ref="L79" location="Content!A1" display="HOME PAGE" xr:uid="{D55E41B5-A4E8-084C-91F7-51DD1B148666}"/>
    <hyperlink ref="G79" location="'Statistics on ARAB States'!A1" display="PREVIOUS PAGE" xr:uid="{68534491-C597-AE47-93E3-FDE86FE578D7}"/>
    <hyperlink ref="P79" location="'Asia &amp; Pacific_Country info'!A1" display="NEXT PAGE" xr:uid="{62A5FE78-8890-2142-9B76-056619D9EA46}"/>
  </hyperlinks>
  <pageMargins left="0.7" right="0.7" top="0.75" bottom="0.75" header="0.3" footer="0.3"/>
  <pageSetup paperSize="9" scale="38" orientation="portrait" verticalDpi="0" r:id="rId1"/>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7C3E4-5A22-4F3E-89AB-328BB579698A}">
  <sheetPr>
    <tabColor rgb="FF003DA0"/>
    <pageSetUpPr fitToPage="1"/>
  </sheetPr>
  <dimension ref="B4:M59"/>
  <sheetViews>
    <sheetView showGridLines="0" showRowColHeaders="0" topLeftCell="A35" zoomScale="85" zoomScaleNormal="85" workbookViewId="0">
      <selection activeCell="H56" sqref="H56:I56"/>
    </sheetView>
  </sheetViews>
  <sheetFormatPr defaultColWidth="8.85546875" defaultRowHeight="15"/>
  <cols>
    <col min="2" max="2" width="18.42578125" customWidth="1"/>
    <col min="3" max="3" width="12.140625" customWidth="1"/>
    <col min="4" max="4" width="20.42578125" customWidth="1"/>
    <col min="5" max="5" width="17.85546875" customWidth="1"/>
    <col min="6" max="6" width="18.42578125" customWidth="1"/>
    <col min="7" max="8" width="21.28515625" customWidth="1"/>
    <col min="9" max="9" width="21" customWidth="1"/>
    <col min="10" max="10" width="20.140625" customWidth="1"/>
    <col min="11" max="11" width="20.28515625" customWidth="1"/>
    <col min="12" max="12" width="20.85546875" customWidth="1"/>
    <col min="13" max="13" width="25.42578125" customWidth="1"/>
  </cols>
  <sheetData>
    <row r="4" spans="2:13" ht="41.25">
      <c r="E4" s="11" t="s">
        <v>584</v>
      </c>
    </row>
    <row r="5" spans="2:13" ht="34.5">
      <c r="E5" s="13" t="s">
        <v>585</v>
      </c>
    </row>
    <row r="11" spans="2:13" ht="34.5">
      <c r="B11" s="13" t="s">
        <v>598</v>
      </c>
    </row>
    <row r="14" spans="2:13" ht="84">
      <c r="B14" s="87" t="s">
        <v>24</v>
      </c>
      <c r="C14" s="88" t="s">
        <v>233</v>
      </c>
      <c r="D14" s="89" t="s">
        <v>430</v>
      </c>
      <c r="E14" s="90" t="s">
        <v>27</v>
      </c>
      <c r="F14" s="91" t="s">
        <v>28</v>
      </c>
      <c r="G14" s="170" t="s">
        <v>29</v>
      </c>
      <c r="H14" s="170"/>
      <c r="I14" s="88" t="s">
        <v>30</v>
      </c>
      <c r="J14" s="91" t="s">
        <v>31</v>
      </c>
      <c r="K14" s="88" t="s">
        <v>431</v>
      </c>
      <c r="L14" s="91" t="s">
        <v>33</v>
      </c>
      <c r="M14" s="88" t="s">
        <v>34</v>
      </c>
    </row>
    <row r="15" spans="2:13" ht="15.75">
      <c r="B15" s="96" t="s">
        <v>36</v>
      </c>
      <c r="C15" s="29" t="s">
        <v>432</v>
      </c>
      <c r="D15" s="29" t="s">
        <v>275</v>
      </c>
      <c r="E15" s="29" t="s">
        <v>270</v>
      </c>
      <c r="F15" s="29">
        <v>2007</v>
      </c>
      <c r="G15" s="29">
        <v>9</v>
      </c>
      <c r="H15" s="29" t="s">
        <v>389</v>
      </c>
      <c r="I15" s="29" t="s">
        <v>266</v>
      </c>
      <c r="J15" s="29" t="s">
        <v>266</v>
      </c>
      <c r="K15" s="29" t="s">
        <v>266</v>
      </c>
      <c r="L15" s="29" t="s">
        <v>266</v>
      </c>
      <c r="M15" s="29" t="s">
        <v>266</v>
      </c>
    </row>
    <row r="16" spans="2:13" ht="15.75">
      <c r="B16" s="96" t="s">
        <v>46</v>
      </c>
      <c r="C16" s="29" t="s">
        <v>433</v>
      </c>
      <c r="D16" s="29" t="s">
        <v>275</v>
      </c>
      <c r="E16" s="29" t="s">
        <v>266</v>
      </c>
      <c r="F16" s="29">
        <v>1977</v>
      </c>
      <c r="G16" s="29">
        <v>15</v>
      </c>
      <c r="H16" s="29" t="s">
        <v>434</v>
      </c>
      <c r="I16" s="29" t="s">
        <v>259</v>
      </c>
      <c r="J16" s="29" t="s">
        <v>300</v>
      </c>
      <c r="K16" s="29" t="s">
        <v>273</v>
      </c>
      <c r="L16" s="29" t="s">
        <v>273</v>
      </c>
      <c r="M16" s="29" t="s">
        <v>273</v>
      </c>
    </row>
    <row r="17" spans="2:13" ht="15.75">
      <c r="B17" s="96" t="s">
        <v>52</v>
      </c>
      <c r="C17" s="29" t="s">
        <v>435</v>
      </c>
      <c r="D17" s="29" t="s">
        <v>288</v>
      </c>
      <c r="E17" s="29" t="s">
        <v>270</v>
      </c>
      <c r="F17" s="29">
        <v>1976</v>
      </c>
      <c r="G17" s="29">
        <v>60</v>
      </c>
      <c r="H17" s="29" t="s">
        <v>436</v>
      </c>
      <c r="I17" s="29" t="s">
        <v>259</v>
      </c>
      <c r="J17" s="29" t="s">
        <v>300</v>
      </c>
      <c r="K17" s="29" t="s">
        <v>273</v>
      </c>
      <c r="L17" s="29" t="s">
        <v>273</v>
      </c>
      <c r="M17" s="29" t="s">
        <v>273</v>
      </c>
    </row>
    <row r="18" spans="2:13" ht="31.5">
      <c r="B18" s="94" t="s">
        <v>62</v>
      </c>
      <c r="C18" s="29" t="s">
        <v>310</v>
      </c>
      <c r="D18" s="29" t="s">
        <v>310</v>
      </c>
      <c r="E18" s="29" t="s">
        <v>310</v>
      </c>
      <c r="F18" s="29" t="s">
        <v>310</v>
      </c>
      <c r="G18" s="29" t="s">
        <v>310</v>
      </c>
      <c r="H18" s="29" t="s">
        <v>310</v>
      </c>
      <c r="I18" s="29" t="s">
        <v>310</v>
      </c>
      <c r="J18" s="29" t="s">
        <v>310</v>
      </c>
      <c r="K18" s="29" t="s">
        <v>310</v>
      </c>
      <c r="L18" s="29" t="s">
        <v>310</v>
      </c>
      <c r="M18" s="29" t="s">
        <v>310</v>
      </c>
    </row>
    <row r="19" spans="2:13" ht="31.5">
      <c r="B19" s="96" t="s">
        <v>67</v>
      </c>
      <c r="C19" s="29" t="s">
        <v>437</v>
      </c>
      <c r="D19" s="29" t="s">
        <v>275</v>
      </c>
      <c r="E19" s="29" t="s">
        <v>270</v>
      </c>
      <c r="F19" s="29">
        <v>1997</v>
      </c>
      <c r="G19" s="29">
        <v>24</v>
      </c>
      <c r="H19" s="29" t="s">
        <v>401</v>
      </c>
      <c r="I19" s="29" t="s">
        <v>259</v>
      </c>
      <c r="J19" s="29" t="s">
        <v>300</v>
      </c>
      <c r="K19" s="29" t="s">
        <v>266</v>
      </c>
      <c r="L19" s="29" t="s">
        <v>268</v>
      </c>
      <c r="M19" s="29" t="s">
        <v>273</v>
      </c>
    </row>
    <row r="20" spans="2:13" ht="78.75">
      <c r="B20" s="96" t="s">
        <v>73</v>
      </c>
      <c r="C20" s="29" t="s">
        <v>438</v>
      </c>
      <c r="D20" s="29" t="s">
        <v>268</v>
      </c>
      <c r="E20" s="29" t="s">
        <v>267</v>
      </c>
      <c r="F20" s="29">
        <v>2001</v>
      </c>
      <c r="G20" s="29">
        <v>214</v>
      </c>
      <c r="H20" s="29" t="s">
        <v>439</v>
      </c>
      <c r="I20" s="29" t="s">
        <v>273</v>
      </c>
      <c r="J20" s="29" t="s">
        <v>296</v>
      </c>
      <c r="K20" s="29" t="s">
        <v>273</v>
      </c>
      <c r="L20" s="29" t="s">
        <v>268</v>
      </c>
      <c r="M20" s="29" t="s">
        <v>273</v>
      </c>
    </row>
    <row r="21" spans="2:13" ht="31.5">
      <c r="B21" s="96" t="s">
        <v>77</v>
      </c>
      <c r="C21" s="29" t="s">
        <v>440</v>
      </c>
      <c r="D21" s="29" t="s">
        <v>268</v>
      </c>
      <c r="E21" s="29" t="s">
        <v>270</v>
      </c>
      <c r="F21" s="29">
        <v>2015</v>
      </c>
      <c r="G21" s="29" t="s">
        <v>266</v>
      </c>
      <c r="H21" s="29" t="s">
        <v>266</v>
      </c>
      <c r="I21" s="29" t="s">
        <v>259</v>
      </c>
      <c r="J21" s="29" t="s">
        <v>336</v>
      </c>
      <c r="K21" s="29" t="s">
        <v>266</v>
      </c>
      <c r="L21" s="29" t="s">
        <v>273</v>
      </c>
      <c r="M21" s="29" t="s">
        <v>266</v>
      </c>
    </row>
    <row r="22" spans="2:13" ht="31.5">
      <c r="B22" s="96" t="s">
        <v>97</v>
      </c>
      <c r="C22" s="29" t="s">
        <v>441</v>
      </c>
      <c r="D22" s="29" t="s">
        <v>292</v>
      </c>
      <c r="E22" s="29" t="s">
        <v>270</v>
      </c>
      <c r="F22" s="29">
        <v>2007</v>
      </c>
      <c r="G22" s="29">
        <v>15</v>
      </c>
      <c r="H22" s="29" t="s">
        <v>317</v>
      </c>
      <c r="I22" s="29" t="s">
        <v>259</v>
      </c>
      <c r="J22" s="29" t="s">
        <v>336</v>
      </c>
      <c r="K22" s="29" t="s">
        <v>273</v>
      </c>
      <c r="L22" s="29" t="s">
        <v>273</v>
      </c>
      <c r="M22" s="29" t="s">
        <v>273</v>
      </c>
    </row>
    <row r="23" spans="2:13" ht="94.5">
      <c r="B23" s="96" t="s">
        <v>115</v>
      </c>
      <c r="C23" s="29" t="s">
        <v>442</v>
      </c>
      <c r="D23" s="29" t="s">
        <v>316</v>
      </c>
      <c r="E23" s="29" t="s">
        <v>270</v>
      </c>
      <c r="F23" s="29">
        <v>1942</v>
      </c>
      <c r="G23" s="29" t="s">
        <v>386</v>
      </c>
      <c r="H23" s="29" t="s">
        <v>443</v>
      </c>
      <c r="I23" s="29" t="s">
        <v>259</v>
      </c>
      <c r="J23" s="29" t="s">
        <v>300</v>
      </c>
      <c r="K23" s="29" t="s">
        <v>268</v>
      </c>
      <c r="L23" s="29" t="s">
        <v>268</v>
      </c>
      <c r="M23" s="29" t="s">
        <v>268</v>
      </c>
    </row>
    <row r="24" spans="2:13" ht="15.75">
      <c r="B24" s="96" t="s">
        <v>116</v>
      </c>
      <c r="C24" s="29" t="s">
        <v>444</v>
      </c>
      <c r="D24" s="29" t="s">
        <v>279</v>
      </c>
      <c r="E24" s="29" t="s">
        <v>270</v>
      </c>
      <c r="F24" s="29">
        <v>2005</v>
      </c>
      <c r="G24" s="29">
        <v>45</v>
      </c>
      <c r="H24" s="29" t="s">
        <v>445</v>
      </c>
      <c r="I24" s="29" t="s">
        <v>259</v>
      </c>
      <c r="J24" s="29" t="s">
        <v>300</v>
      </c>
      <c r="K24" s="29" t="s">
        <v>273</v>
      </c>
      <c r="L24" s="29" t="s">
        <v>273</v>
      </c>
      <c r="M24" s="29" t="s">
        <v>273</v>
      </c>
    </row>
    <row r="25" spans="2:13" ht="31.5">
      <c r="B25" s="96" t="s">
        <v>117</v>
      </c>
      <c r="C25" s="29" t="s">
        <v>446</v>
      </c>
      <c r="D25" s="29" t="s">
        <v>268</v>
      </c>
      <c r="E25" s="29" t="s">
        <v>270</v>
      </c>
      <c r="F25" s="29">
        <v>1990</v>
      </c>
      <c r="G25" s="29" t="s">
        <v>266</v>
      </c>
      <c r="H25" s="29" t="s">
        <v>266</v>
      </c>
      <c r="I25" s="29" t="s">
        <v>259</v>
      </c>
      <c r="J25" s="29" t="s">
        <v>336</v>
      </c>
      <c r="K25" s="29" t="s">
        <v>266</v>
      </c>
      <c r="L25" s="29" t="s">
        <v>273</v>
      </c>
      <c r="M25" s="29" t="s">
        <v>266</v>
      </c>
    </row>
    <row r="26" spans="2:13" ht="31.5">
      <c r="B26" s="96" t="s">
        <v>123</v>
      </c>
      <c r="C26" s="29" t="s">
        <v>580</v>
      </c>
      <c r="D26" s="29" t="s">
        <v>275</v>
      </c>
      <c r="E26" s="29" t="s">
        <v>267</v>
      </c>
      <c r="F26" s="29">
        <v>2001</v>
      </c>
      <c r="G26" s="29">
        <v>30</v>
      </c>
      <c r="H26" s="29" t="s">
        <v>515</v>
      </c>
      <c r="I26" s="29" t="s">
        <v>259</v>
      </c>
      <c r="J26" s="29" t="s">
        <v>296</v>
      </c>
      <c r="K26" s="29" t="s">
        <v>273</v>
      </c>
      <c r="L26" s="29" t="s">
        <v>266</v>
      </c>
      <c r="M26" s="29" t="s">
        <v>273</v>
      </c>
    </row>
    <row r="27" spans="2:13" ht="31.5">
      <c r="B27" s="96" t="s">
        <v>127</v>
      </c>
      <c r="C27" s="29" t="s">
        <v>447</v>
      </c>
      <c r="D27" s="29" t="s">
        <v>268</v>
      </c>
      <c r="E27" s="29" t="s">
        <v>270</v>
      </c>
      <c r="F27" s="29">
        <v>2010</v>
      </c>
      <c r="G27" s="29" t="s">
        <v>266</v>
      </c>
      <c r="H27" s="29" t="s">
        <v>266</v>
      </c>
      <c r="I27" s="29" t="s">
        <v>259</v>
      </c>
      <c r="J27" s="29" t="s">
        <v>336</v>
      </c>
      <c r="K27" s="29" t="s">
        <v>266</v>
      </c>
      <c r="L27" s="29" t="s">
        <v>273</v>
      </c>
      <c r="M27" s="29" t="s">
        <v>266</v>
      </c>
    </row>
    <row r="28" spans="2:13" ht="36" customHeight="1">
      <c r="B28" s="96" t="s">
        <v>130</v>
      </c>
      <c r="C28" s="29" t="s">
        <v>578</v>
      </c>
      <c r="D28" s="29" t="s">
        <v>279</v>
      </c>
      <c r="E28" s="29" t="s">
        <v>270</v>
      </c>
      <c r="F28" s="29">
        <v>2021</v>
      </c>
      <c r="G28" s="29">
        <v>18</v>
      </c>
      <c r="H28" s="29" t="s">
        <v>448</v>
      </c>
      <c r="I28" s="29" t="s">
        <v>259</v>
      </c>
      <c r="J28" s="29" t="s">
        <v>336</v>
      </c>
      <c r="K28" s="29" t="s">
        <v>273</v>
      </c>
      <c r="L28" s="29" t="s">
        <v>273</v>
      </c>
      <c r="M28" s="29" t="s">
        <v>273</v>
      </c>
    </row>
    <row r="29" spans="2:13" ht="15.75">
      <c r="B29" s="96" t="s">
        <v>140</v>
      </c>
      <c r="C29" s="29" t="s">
        <v>350</v>
      </c>
      <c r="D29" s="29" t="s">
        <v>281</v>
      </c>
      <c r="E29" s="29" t="s">
        <v>270</v>
      </c>
      <c r="F29" s="29">
        <v>1983</v>
      </c>
      <c r="G29" s="29">
        <v>48</v>
      </c>
      <c r="H29" s="29" t="s">
        <v>449</v>
      </c>
      <c r="I29" s="29" t="s">
        <v>259</v>
      </c>
      <c r="J29" s="29" t="s">
        <v>300</v>
      </c>
      <c r="K29" s="29" t="s">
        <v>273</v>
      </c>
      <c r="L29" s="29" t="s">
        <v>273</v>
      </c>
      <c r="M29" s="29" t="s">
        <v>273</v>
      </c>
    </row>
    <row r="30" spans="2:13" ht="31.5">
      <c r="B30" s="96" t="s">
        <v>141</v>
      </c>
      <c r="C30" s="29" t="s">
        <v>450</v>
      </c>
      <c r="D30" s="29" t="s">
        <v>268</v>
      </c>
      <c r="E30" s="29" t="s">
        <v>270</v>
      </c>
      <c r="F30" s="29">
        <v>2024</v>
      </c>
      <c r="G30" s="29" t="s">
        <v>266</v>
      </c>
      <c r="H30" s="29" t="s">
        <v>266</v>
      </c>
      <c r="I30" s="29" t="s">
        <v>259</v>
      </c>
      <c r="J30" s="29" t="s">
        <v>336</v>
      </c>
      <c r="K30" s="29" t="s">
        <v>268</v>
      </c>
      <c r="L30" s="29" t="s">
        <v>266</v>
      </c>
      <c r="M30" s="29" t="s">
        <v>268</v>
      </c>
    </row>
    <row r="31" spans="2:13" ht="30.75" customHeight="1">
      <c r="B31" s="94" t="s">
        <v>144</v>
      </c>
      <c r="C31" s="29" t="s">
        <v>310</v>
      </c>
      <c r="D31" s="29" t="s">
        <v>310</v>
      </c>
      <c r="E31" s="29" t="s">
        <v>310</v>
      </c>
      <c r="F31" s="29" t="s">
        <v>310</v>
      </c>
      <c r="G31" s="29" t="s">
        <v>310</v>
      </c>
      <c r="H31" s="29" t="s">
        <v>310</v>
      </c>
      <c r="I31" s="29" t="s">
        <v>310</v>
      </c>
      <c r="J31" s="29" t="s">
        <v>310</v>
      </c>
      <c r="K31" s="29" t="s">
        <v>310</v>
      </c>
      <c r="L31" s="29" t="s">
        <v>310</v>
      </c>
      <c r="M31" s="29" t="s">
        <v>310</v>
      </c>
    </row>
    <row r="32" spans="2:13" ht="15.75">
      <c r="B32" s="96" t="s">
        <v>148</v>
      </c>
      <c r="C32" s="29" t="s">
        <v>451</v>
      </c>
      <c r="D32" s="29" t="s">
        <v>275</v>
      </c>
      <c r="E32" s="29" t="s">
        <v>270</v>
      </c>
      <c r="F32" s="29">
        <v>1999</v>
      </c>
      <c r="G32" s="29" t="s">
        <v>266</v>
      </c>
      <c r="H32" s="29" t="s">
        <v>266</v>
      </c>
      <c r="I32" s="29" t="s">
        <v>259</v>
      </c>
      <c r="J32" s="29" t="s">
        <v>300</v>
      </c>
      <c r="K32" s="29" t="s">
        <v>273</v>
      </c>
      <c r="L32" s="29" t="s">
        <v>273</v>
      </c>
      <c r="M32" s="29" t="s">
        <v>273</v>
      </c>
    </row>
    <row r="33" spans="2:13" ht="31.5">
      <c r="B33" s="96" t="s">
        <v>152</v>
      </c>
      <c r="C33" s="29" t="s">
        <v>452</v>
      </c>
      <c r="D33" s="29" t="s">
        <v>292</v>
      </c>
      <c r="E33" s="29" t="s">
        <v>270</v>
      </c>
      <c r="F33" s="29">
        <v>2014</v>
      </c>
      <c r="G33" s="29">
        <v>28</v>
      </c>
      <c r="H33" s="29" t="s">
        <v>453</v>
      </c>
      <c r="I33" s="29" t="s">
        <v>259</v>
      </c>
      <c r="J33" s="29" t="s">
        <v>300</v>
      </c>
      <c r="K33" s="29" t="s">
        <v>266</v>
      </c>
      <c r="L33" s="29" t="s">
        <v>266</v>
      </c>
      <c r="M33" s="29" t="s">
        <v>266</v>
      </c>
    </row>
    <row r="34" spans="2:13" ht="15.75">
      <c r="B34" s="96" t="s">
        <v>154</v>
      </c>
      <c r="C34" s="29" t="s">
        <v>454</v>
      </c>
      <c r="D34" s="29" t="s">
        <v>279</v>
      </c>
      <c r="E34" s="29" t="s">
        <v>270</v>
      </c>
      <c r="F34" s="29">
        <v>1992</v>
      </c>
      <c r="G34" s="29">
        <v>21</v>
      </c>
      <c r="H34" s="29" t="s">
        <v>455</v>
      </c>
      <c r="I34" s="29" t="s">
        <v>259</v>
      </c>
      <c r="J34" s="29" t="s">
        <v>300</v>
      </c>
      <c r="K34" s="29" t="s">
        <v>273</v>
      </c>
      <c r="L34" s="29" t="s">
        <v>268</v>
      </c>
      <c r="M34" s="29" t="s">
        <v>273</v>
      </c>
    </row>
    <row r="35" spans="2:13" ht="15.75">
      <c r="B35" s="94" t="s">
        <v>156</v>
      </c>
      <c r="C35" s="29" t="s">
        <v>310</v>
      </c>
      <c r="D35" s="29" t="s">
        <v>310</v>
      </c>
      <c r="E35" s="29" t="s">
        <v>310</v>
      </c>
      <c r="F35" s="29" t="s">
        <v>310</v>
      </c>
      <c r="G35" s="29" t="s">
        <v>310</v>
      </c>
      <c r="H35" s="29" t="s">
        <v>310</v>
      </c>
      <c r="I35" s="29" t="s">
        <v>310</v>
      </c>
      <c r="J35" s="29" t="s">
        <v>310</v>
      </c>
      <c r="K35" s="29" t="s">
        <v>310</v>
      </c>
      <c r="L35" s="29" t="s">
        <v>310</v>
      </c>
      <c r="M35" s="29" t="s">
        <v>310</v>
      </c>
    </row>
    <row r="36" spans="2:13" ht="15.75">
      <c r="B36" s="96" t="s">
        <v>164</v>
      </c>
      <c r="C36" s="29" t="s">
        <v>456</v>
      </c>
      <c r="D36" s="29" t="s">
        <v>316</v>
      </c>
      <c r="E36" s="29" t="s">
        <v>270</v>
      </c>
      <c r="F36" s="29">
        <v>2014</v>
      </c>
      <c r="G36" s="29">
        <v>8</v>
      </c>
      <c r="H36" s="29" t="s">
        <v>457</v>
      </c>
      <c r="I36" s="29" t="s">
        <v>259</v>
      </c>
      <c r="J36" s="29" t="s">
        <v>300</v>
      </c>
      <c r="K36" s="29" t="s">
        <v>273</v>
      </c>
      <c r="L36" s="29" t="s">
        <v>273</v>
      </c>
      <c r="M36" s="29" t="s">
        <v>273</v>
      </c>
    </row>
    <row r="37" spans="2:13" ht="15.75">
      <c r="B37" s="94" t="s">
        <v>165</v>
      </c>
      <c r="C37" s="29" t="s">
        <v>310</v>
      </c>
      <c r="D37" s="29" t="s">
        <v>310</v>
      </c>
      <c r="E37" s="29" t="s">
        <v>310</v>
      </c>
      <c r="F37" s="29" t="s">
        <v>310</v>
      </c>
      <c r="G37" s="29" t="s">
        <v>310</v>
      </c>
      <c r="H37" s="29" t="s">
        <v>310</v>
      </c>
      <c r="I37" s="29" t="s">
        <v>310</v>
      </c>
      <c r="J37" s="29" t="s">
        <v>310</v>
      </c>
      <c r="K37" s="29" t="s">
        <v>310</v>
      </c>
      <c r="L37" s="29" t="s">
        <v>310</v>
      </c>
      <c r="M37" s="29" t="s">
        <v>310</v>
      </c>
    </row>
    <row r="38" spans="2:13" ht="31.5">
      <c r="B38" s="96" t="s">
        <v>167</v>
      </c>
      <c r="C38" s="29" t="s">
        <v>579</v>
      </c>
      <c r="D38" s="29" t="s">
        <v>268</v>
      </c>
      <c r="E38" s="29" t="s">
        <v>270</v>
      </c>
      <c r="F38" s="29">
        <v>1991</v>
      </c>
      <c r="G38" s="29">
        <v>16</v>
      </c>
      <c r="H38" s="29" t="s">
        <v>458</v>
      </c>
      <c r="I38" s="29" t="s">
        <v>273</v>
      </c>
      <c r="J38" s="29" t="s">
        <v>300</v>
      </c>
      <c r="K38" s="29" t="s">
        <v>273</v>
      </c>
      <c r="L38" s="29" t="s">
        <v>273</v>
      </c>
      <c r="M38" s="29" t="s">
        <v>273</v>
      </c>
    </row>
    <row r="39" spans="2:13" ht="15.75">
      <c r="B39" s="96" t="s">
        <v>170</v>
      </c>
      <c r="C39" s="29" t="s">
        <v>459</v>
      </c>
      <c r="D39" s="29" t="s">
        <v>316</v>
      </c>
      <c r="E39" s="29" t="s">
        <v>270</v>
      </c>
      <c r="F39" s="29">
        <v>1990</v>
      </c>
      <c r="G39" s="29" t="s">
        <v>386</v>
      </c>
      <c r="H39" s="29" t="s">
        <v>387</v>
      </c>
      <c r="I39" s="29" t="s">
        <v>259</v>
      </c>
      <c r="J39" s="29" t="s">
        <v>300</v>
      </c>
      <c r="K39" s="29" t="s">
        <v>273</v>
      </c>
      <c r="L39" s="29" t="s">
        <v>273</v>
      </c>
      <c r="M39" s="29" t="s">
        <v>273</v>
      </c>
    </row>
    <row r="40" spans="2:13" ht="47.25">
      <c r="B40" s="96" t="s">
        <v>175</v>
      </c>
      <c r="C40" s="29" t="s">
        <v>460</v>
      </c>
      <c r="D40" s="29" t="s">
        <v>268</v>
      </c>
      <c r="E40" s="29" t="s">
        <v>267</v>
      </c>
      <c r="F40" s="29">
        <v>1998</v>
      </c>
      <c r="G40" s="29">
        <v>17</v>
      </c>
      <c r="H40" s="29" t="s">
        <v>461</v>
      </c>
      <c r="I40" s="29" t="s">
        <v>273</v>
      </c>
      <c r="J40" s="29" t="s">
        <v>255</v>
      </c>
      <c r="K40" s="29" t="s">
        <v>273</v>
      </c>
      <c r="L40" s="29" t="s">
        <v>268</v>
      </c>
      <c r="M40" s="29" t="s">
        <v>273</v>
      </c>
    </row>
    <row r="41" spans="2:13" ht="31.5">
      <c r="B41" s="96" t="s">
        <v>182</v>
      </c>
      <c r="C41" s="29" t="s">
        <v>462</v>
      </c>
      <c r="D41" s="29" t="s">
        <v>268</v>
      </c>
      <c r="E41" s="29" t="s">
        <v>270</v>
      </c>
      <c r="F41" s="29">
        <v>2013</v>
      </c>
      <c r="G41" s="29">
        <v>12</v>
      </c>
      <c r="H41" s="29" t="s">
        <v>313</v>
      </c>
      <c r="I41" s="29" t="s">
        <v>259</v>
      </c>
      <c r="J41" s="29" t="s">
        <v>336</v>
      </c>
      <c r="K41" s="29" t="s">
        <v>273</v>
      </c>
      <c r="L41" s="29" t="s">
        <v>273</v>
      </c>
      <c r="M41" s="29" t="s">
        <v>273</v>
      </c>
    </row>
    <row r="42" spans="2:13" ht="15.75">
      <c r="B42" s="96" t="s">
        <v>190</v>
      </c>
      <c r="C42" s="29" t="s">
        <v>581</v>
      </c>
      <c r="D42" s="29" t="s">
        <v>316</v>
      </c>
      <c r="E42" s="29" t="s">
        <v>270</v>
      </c>
      <c r="F42" s="29">
        <v>1972</v>
      </c>
      <c r="G42" s="29">
        <v>21</v>
      </c>
      <c r="H42" s="29" t="s">
        <v>342</v>
      </c>
      <c r="I42" s="29" t="s">
        <v>273</v>
      </c>
      <c r="J42" s="29" t="s">
        <v>255</v>
      </c>
      <c r="K42" s="29" t="s">
        <v>273</v>
      </c>
      <c r="L42" s="29" t="s">
        <v>266</v>
      </c>
      <c r="M42" s="29" t="s">
        <v>273</v>
      </c>
    </row>
    <row r="43" spans="2:13" ht="33.75" customHeight="1">
      <c r="B43" s="96" t="s">
        <v>193</v>
      </c>
      <c r="C43" s="29" t="s">
        <v>464</v>
      </c>
      <c r="D43" s="29" t="s">
        <v>268</v>
      </c>
      <c r="E43" s="29" t="s">
        <v>270</v>
      </c>
      <c r="F43" s="29">
        <v>2012</v>
      </c>
      <c r="G43" s="29" t="s">
        <v>266</v>
      </c>
      <c r="H43" s="29" t="s">
        <v>266</v>
      </c>
      <c r="I43" s="29" t="s">
        <v>259</v>
      </c>
      <c r="J43" s="29" t="s">
        <v>336</v>
      </c>
      <c r="K43" s="29" t="s">
        <v>266</v>
      </c>
      <c r="L43" s="29" t="s">
        <v>266</v>
      </c>
      <c r="M43" s="29" t="s">
        <v>266</v>
      </c>
    </row>
    <row r="44" spans="2:13" ht="15.75">
      <c r="B44" s="96" t="s">
        <v>198</v>
      </c>
      <c r="C44" s="29" t="s">
        <v>350</v>
      </c>
      <c r="D44" s="29" t="s">
        <v>268</v>
      </c>
      <c r="E44" s="29" t="s">
        <v>270</v>
      </c>
      <c r="F44" s="29">
        <v>1994</v>
      </c>
      <c r="G44" s="29" t="s">
        <v>386</v>
      </c>
      <c r="H44" s="29" t="s">
        <v>387</v>
      </c>
      <c r="I44" s="29" t="s">
        <v>259</v>
      </c>
      <c r="J44" s="29" t="s">
        <v>300</v>
      </c>
      <c r="K44" s="29" t="s">
        <v>273</v>
      </c>
      <c r="L44" s="29" t="s">
        <v>273</v>
      </c>
      <c r="M44" s="29" t="s">
        <v>273</v>
      </c>
    </row>
    <row r="45" spans="2:13" ht="15.75">
      <c r="B45" s="96" t="s">
        <v>206</v>
      </c>
      <c r="C45" s="29" t="s">
        <v>465</v>
      </c>
      <c r="D45" s="29" t="s">
        <v>365</v>
      </c>
      <c r="E45" s="29" t="s">
        <v>270</v>
      </c>
      <c r="F45" s="29">
        <v>1977</v>
      </c>
      <c r="G45" s="29">
        <v>20</v>
      </c>
      <c r="H45" s="29" t="s">
        <v>466</v>
      </c>
      <c r="I45" s="29" t="s">
        <v>266</v>
      </c>
      <c r="J45" s="29" t="s">
        <v>266</v>
      </c>
      <c r="K45" s="29" t="s">
        <v>266</v>
      </c>
      <c r="L45" s="29" t="s">
        <v>266</v>
      </c>
      <c r="M45" s="29" t="s">
        <v>266</v>
      </c>
    </row>
    <row r="46" spans="2:13" ht="31.5">
      <c r="B46" s="96" t="s">
        <v>207</v>
      </c>
      <c r="C46" s="29" t="s">
        <v>305</v>
      </c>
      <c r="D46" s="29" t="s">
        <v>292</v>
      </c>
      <c r="E46" s="29" t="s">
        <v>270</v>
      </c>
      <c r="F46" s="29">
        <v>2012</v>
      </c>
      <c r="G46" s="29">
        <v>7</v>
      </c>
      <c r="H46" s="29" t="s">
        <v>582</v>
      </c>
      <c r="I46" s="29" t="s">
        <v>259</v>
      </c>
      <c r="J46" s="29" t="s">
        <v>336</v>
      </c>
      <c r="K46" s="29" t="s">
        <v>273</v>
      </c>
      <c r="L46" s="29" t="s">
        <v>273</v>
      </c>
      <c r="M46" s="29" t="s">
        <v>273</v>
      </c>
    </row>
    <row r="47" spans="2:13" ht="31.5">
      <c r="B47" s="96" t="s">
        <v>209</v>
      </c>
      <c r="C47" s="29" t="s">
        <v>335</v>
      </c>
      <c r="D47" s="29" t="s">
        <v>268</v>
      </c>
      <c r="E47" s="29" t="s">
        <v>270</v>
      </c>
      <c r="F47" s="29">
        <v>2020</v>
      </c>
      <c r="G47" s="29" t="s">
        <v>266</v>
      </c>
      <c r="H47" s="29" t="s">
        <v>266</v>
      </c>
      <c r="I47" s="29" t="s">
        <v>259</v>
      </c>
      <c r="J47" s="29" t="s">
        <v>336</v>
      </c>
      <c r="K47" s="29" t="s">
        <v>266</v>
      </c>
      <c r="L47" s="29" t="s">
        <v>273</v>
      </c>
      <c r="M47" s="29" t="s">
        <v>266</v>
      </c>
    </row>
    <row r="48" spans="2:13" ht="15.75">
      <c r="B48" s="96" t="s">
        <v>214</v>
      </c>
      <c r="C48" s="29" t="s">
        <v>468</v>
      </c>
      <c r="D48" s="29" t="s">
        <v>275</v>
      </c>
      <c r="E48" s="29" t="s">
        <v>266</v>
      </c>
      <c r="F48" s="29" t="s">
        <v>266</v>
      </c>
      <c r="G48" s="29" t="s">
        <v>266</v>
      </c>
      <c r="H48" s="29" t="s">
        <v>266</v>
      </c>
      <c r="I48" s="29" t="s">
        <v>266</v>
      </c>
      <c r="J48" s="29" t="s">
        <v>266</v>
      </c>
      <c r="K48" s="29" t="s">
        <v>266</v>
      </c>
      <c r="L48" s="29" t="s">
        <v>266</v>
      </c>
      <c r="M48" s="29" t="s">
        <v>266</v>
      </c>
    </row>
    <row r="49" spans="2:13" ht="15.75">
      <c r="B49" s="96" t="s">
        <v>222</v>
      </c>
      <c r="C49" s="29" t="s">
        <v>335</v>
      </c>
      <c r="D49" s="29" t="s">
        <v>268</v>
      </c>
      <c r="E49" s="29" t="s">
        <v>270</v>
      </c>
      <c r="F49" s="29">
        <v>2011</v>
      </c>
      <c r="G49" s="29">
        <v>3</v>
      </c>
      <c r="H49" s="29" t="s">
        <v>469</v>
      </c>
      <c r="I49" s="29" t="s">
        <v>259</v>
      </c>
      <c r="J49" s="29" t="s">
        <v>300</v>
      </c>
      <c r="K49" s="29" t="s">
        <v>266</v>
      </c>
      <c r="L49" s="29" t="s">
        <v>268</v>
      </c>
      <c r="M49" s="29" t="s">
        <v>266</v>
      </c>
    </row>
    <row r="50" spans="2:13" ht="15.75">
      <c r="B50" s="96" t="s">
        <v>224</v>
      </c>
      <c r="C50" s="29" t="s">
        <v>470</v>
      </c>
      <c r="D50" s="29" t="s">
        <v>279</v>
      </c>
      <c r="E50" s="29" t="s">
        <v>270</v>
      </c>
      <c r="F50" s="29">
        <v>2007</v>
      </c>
      <c r="G50" s="29">
        <v>9</v>
      </c>
      <c r="H50" s="29" t="s">
        <v>471</v>
      </c>
      <c r="I50" s="29" t="s">
        <v>259</v>
      </c>
      <c r="J50" s="29" t="s">
        <v>300</v>
      </c>
      <c r="K50" s="29" t="s">
        <v>273</v>
      </c>
      <c r="L50" s="29" t="s">
        <v>273</v>
      </c>
      <c r="M50" s="29" t="s">
        <v>273</v>
      </c>
    </row>
    <row r="53" spans="2:13">
      <c r="B53" s="1"/>
    </row>
    <row r="54" spans="2:13">
      <c r="B54" s="1"/>
    </row>
    <row r="55" spans="2:13">
      <c r="B55" s="1"/>
    </row>
    <row r="56" spans="2:13" ht="23.25">
      <c r="B56" s="1"/>
      <c r="C56" s="158" t="s">
        <v>228</v>
      </c>
      <c r="D56" s="158"/>
      <c r="E56" s="97"/>
      <c r="F56" s="97"/>
      <c r="G56" s="97"/>
      <c r="H56" s="158" t="s">
        <v>229</v>
      </c>
      <c r="I56" s="158"/>
      <c r="J56" s="97"/>
      <c r="K56" s="97"/>
      <c r="L56" s="158" t="s">
        <v>230</v>
      </c>
      <c r="M56" s="158"/>
    </row>
    <row r="57" spans="2:13">
      <c r="B57" s="1"/>
      <c r="C57" s="98"/>
      <c r="D57" s="98"/>
      <c r="E57" s="98"/>
      <c r="F57" s="98"/>
      <c r="G57" s="98"/>
      <c r="H57" s="98"/>
      <c r="I57" s="98"/>
      <c r="J57" s="98"/>
      <c r="K57" s="98"/>
      <c r="L57" s="98"/>
      <c r="M57" s="98"/>
    </row>
    <row r="58" spans="2:13">
      <c r="B58" s="1"/>
    </row>
    <row r="59" spans="2:13">
      <c r="B59" s="1"/>
    </row>
  </sheetData>
  <autoFilter ref="B14:M50" xr:uid="{E817C3E4-5A22-4F3E-89AB-328BB579698A}">
    <filterColumn colId="5" showButton="0"/>
  </autoFilter>
  <mergeCells count="4">
    <mergeCell ref="G14:H14"/>
    <mergeCell ref="C56:D56"/>
    <mergeCell ref="H56:I56"/>
    <mergeCell ref="L56:M56"/>
  </mergeCells>
  <conditionalFormatting sqref="B15:B50">
    <cfRule type="cellIs" dxfId="9" priority="1" operator="equal">
      <formula>"NI"</formula>
    </cfRule>
  </conditionalFormatting>
  <conditionalFormatting sqref="C15:M50">
    <cfRule type="cellIs" dxfId="8" priority="2" operator="equal">
      <formula>"-"</formula>
    </cfRule>
    <cfRule type="cellIs" dxfId="7" priority="3" stopIfTrue="1" operator="notEqual">
      <formula>"NI"</formula>
    </cfRule>
    <cfRule type="cellIs" dxfId="6" priority="4" operator="equal">
      <formula>"NI"</formula>
    </cfRule>
  </conditionalFormatting>
  <hyperlinks>
    <hyperlink ref="H56" location="Content!A1" display="HOME PAGE" xr:uid="{DB529348-8939-2B49-988E-DB2406B70BB4}"/>
    <hyperlink ref="C56" location="'Arab States in DIAGRAMS'!A1" display="PREVIOUS PAGE" xr:uid="{7090CF73-08C1-7B4C-BD29-4E3FC44A0645}"/>
    <hyperlink ref="L56" location="'Statistics on Asia &amp; Pacific'!A1" display="NEXT PAGE" xr:uid="{4C6896EB-E6BE-4E42-85D0-7E70955E633F}"/>
  </hyperlinks>
  <pageMargins left="0.7" right="0.7" top="0.75" bottom="0.75" header="0.3" footer="0.3"/>
  <pageSetup paperSize="9" scale="36" fitToHeight="2" orientation="portrait" verticalDpi="0" r:id="rId1"/>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1373B-7742-4556-87CB-79DB2999D888}">
  <sheetPr>
    <tabColor rgb="FF003DA0"/>
  </sheetPr>
  <dimension ref="B3:V22"/>
  <sheetViews>
    <sheetView showGridLines="0" showRowColHeaders="0" topLeftCell="A10" zoomScale="85" zoomScaleNormal="85" workbookViewId="0">
      <selection activeCell="O22" sqref="O22:P22"/>
      <extLst>
        <ext xmlns:xlsdti="http://schemas.microsoft.com/office/spreadsheetml/2023/showDataTypeIcons" uri="{77bfe23e-c014-4d31-8a63-9c772dbf06b6}">
          <xlsdti:showDataTypeIcons visible="0"/>
        </ext>
      </extLst>
    </sheetView>
  </sheetViews>
  <sheetFormatPr defaultColWidth="8.85546875" defaultRowHeight="15"/>
  <cols>
    <col min="2" max="2" width="12.42578125" customWidth="1"/>
    <col min="11" max="11" width="11.42578125" customWidth="1"/>
    <col min="15" max="15" width="16" customWidth="1"/>
    <col min="17" max="17" width="14.42578125" customWidth="1"/>
  </cols>
  <sheetData>
    <row r="3" spans="2:22" ht="41.25">
      <c r="G3" s="11" t="s">
        <v>584</v>
      </c>
    </row>
    <row r="4" spans="2:22" ht="34.5">
      <c r="G4" s="13" t="s">
        <v>585</v>
      </c>
    </row>
    <row r="9" spans="2:22" ht="21">
      <c r="B9" s="170" t="s">
        <v>472</v>
      </c>
      <c r="C9" s="170"/>
      <c r="D9" s="170"/>
      <c r="E9" s="170"/>
      <c r="F9" s="170"/>
      <c r="G9" s="170"/>
      <c r="H9" s="170"/>
      <c r="I9" s="170"/>
      <c r="J9" s="170"/>
      <c r="K9" s="170"/>
      <c r="L9" s="170"/>
      <c r="M9" s="170"/>
      <c r="N9" s="170"/>
      <c r="O9" s="170"/>
      <c r="P9" s="170"/>
      <c r="Q9" s="170"/>
      <c r="R9" s="170"/>
      <c r="S9" s="170"/>
      <c r="T9" s="170"/>
      <c r="U9" s="170"/>
      <c r="V9" s="170"/>
    </row>
    <row r="10" spans="2:22" ht="89.25" customHeight="1">
      <c r="B10" s="70" t="s">
        <v>232</v>
      </c>
      <c r="C10" s="171" t="s">
        <v>233</v>
      </c>
      <c r="D10" s="172"/>
      <c r="E10" s="177" t="s">
        <v>234</v>
      </c>
      <c r="F10" s="176"/>
      <c r="G10" s="173" t="s">
        <v>27</v>
      </c>
      <c r="H10" s="174"/>
      <c r="I10" s="175" t="s">
        <v>28</v>
      </c>
      <c r="J10" s="176"/>
      <c r="K10" s="178" t="s">
        <v>29</v>
      </c>
      <c r="L10" s="174"/>
      <c r="M10" s="171" t="s">
        <v>30</v>
      </c>
      <c r="N10" s="172"/>
      <c r="O10" s="173" t="s">
        <v>31</v>
      </c>
      <c r="P10" s="174"/>
      <c r="Q10" s="177" t="s">
        <v>264</v>
      </c>
      <c r="R10" s="176"/>
      <c r="S10" s="175" t="s">
        <v>33</v>
      </c>
      <c r="T10" s="176"/>
      <c r="U10" s="175" t="s">
        <v>34</v>
      </c>
      <c r="V10" s="176"/>
    </row>
    <row r="11" spans="2:22" ht="30">
      <c r="B11" s="159">
        <f>COUNTA('Asia &amp; Pacific_Country info'!B15:B50)</f>
        <v>36</v>
      </c>
      <c r="C11" s="51" t="s">
        <v>236</v>
      </c>
      <c r="D11" s="55">
        <f>COUNTIF('Asia &amp; Pacific_Country info'!C15:C50,"&lt;&gt;-")</f>
        <v>32</v>
      </c>
      <c r="E11" s="51" t="s">
        <v>236</v>
      </c>
      <c r="F11" s="55">
        <f>COUNTIF('Asia &amp; Pacific_Country info'!D15:D50,"yes")+COUNTIF('Asia &amp; Pacific_Country info'!D15:D50,"yes (1)")+COUNTIF('Asia &amp; Pacific_Country info'!D15:D50,"yes (2)")+COUNTIF('Asia &amp; Pacific_Country info'!D15:D50,"yes (3)")+COUNTIF('Asia &amp; Pacific_Country info'!D15:D50,"yes (4)")+COUNTIF('Asia &amp; Pacific_Country info'!D15:D50,"yes (5)")+COUNTIF('Asia &amp; Pacific_Country info'!D15:D50,"yes (6)")+COUNTIF('Asia &amp; Pacific_Country info'!D15:D50,"yes (7)")+COUNTIF('Asia &amp; Pacific_Country info'!D15:D50,"yes (8)")+COUNTIF('Asia &amp; Pacific_Country info'!D15:D50,"yes (9)")+COUNTIF('Asia &amp; Pacific_Country info'!D15:D50,"yes (10)")+COUNTIF('Asia &amp; Pacific_Country info'!D15:D50,"yes (11)")+COUNTIF('Asia &amp; Pacific_Country info'!D15:D50,"yes (12)")+COUNTIF('Asia &amp; Pacific_Country info'!D15:D50,"yes (13)")+COUNTIF('Asia &amp; Pacific_Country info'!D15:D50,"yes (14)")+COUNTIF('Asia &amp; Pacific_Country info'!D15:D50,"yes (15)")+COUNTIF('Asia &amp; Pacific_Country info'!D15:D50,"yes (16)")+COUNTIF('Asia &amp; Pacific_Country info'!D15:D50,"yes (17)")+COUNTIF('Asia &amp; Pacific_Country info'!D15:D50,"yes (18)")+COUNTIF('Asia &amp; Pacific_Country info'!D15:D50,"yes (19)")+COUNTIF('Asia &amp; Pacific_Country info'!D15:D50,"yes (20)")+COUNTIF('Asia &amp; Pacific_Country info'!D15:D50,"yes (many)")</f>
        <v>20</v>
      </c>
      <c r="G11" s="51" t="s">
        <v>237</v>
      </c>
      <c r="H11" s="55">
        <f>COUNTIF('Asia &amp; Pacific_Country info'!E15:E50,"trip+")</f>
        <v>3</v>
      </c>
      <c r="I11" s="51" t="s">
        <v>238</v>
      </c>
      <c r="J11" s="55">
        <f>COUNTIF('Asia &amp; Pacific_Country info'!F15:F50,"&lt;2000")</f>
        <v>14</v>
      </c>
      <c r="K11" s="51" t="s">
        <v>239</v>
      </c>
      <c r="L11" s="55">
        <f>COUNTIF('Asia &amp; Pacific_Country info'!G15:G50,"&lt;31")</f>
        <v>17</v>
      </c>
      <c r="M11" s="51" t="s">
        <v>236</v>
      </c>
      <c r="N11" s="55">
        <f>COUNTIF('Asia &amp; Pacific_Country info'!I15:I50,"yes")+COUNTIF('Asia &amp; Pacific_Country info'!I15:I50,"yes-G")</f>
        <v>29</v>
      </c>
      <c r="O11" s="51" t="s">
        <v>240</v>
      </c>
      <c r="P11" s="55">
        <f>COUNTIF('Asia &amp; Pacific_Country info'!J15:J50,"President")+COUNTIF('Asia &amp; Pacific_Country info'!J15:J50,"Prime Minister")+COUNTIF('Asia &amp; Pacific_Country info'!J15:J50,"Deputy Prime Minister")</f>
        <v>0</v>
      </c>
      <c r="Q11" s="51" t="s">
        <v>241</v>
      </c>
      <c r="R11" s="55">
        <f>COUNTIF('Asia &amp; Pacific_Country info'!K15:K50,"yes")</f>
        <v>19</v>
      </c>
      <c r="S11" s="51" t="s">
        <v>236</v>
      </c>
      <c r="T11" s="55">
        <f>COUNTIF('Asia &amp; Pacific_Country info'!L15:L50,"yes")</f>
        <v>18</v>
      </c>
      <c r="U11" s="51" t="s">
        <v>242</v>
      </c>
      <c r="V11" s="55">
        <f>COUNTIF('Asia &amp; Pacific_Country info'!M15:M50,"yes")</f>
        <v>20</v>
      </c>
    </row>
    <row r="12" spans="2:22" ht="162" customHeight="1">
      <c r="B12" s="159"/>
      <c r="C12" s="38" t="s">
        <v>243</v>
      </c>
      <c r="D12" s="56">
        <f>COUNTIF('Asia &amp; Pacific_Country info'!C15:C50,"-")</f>
        <v>4</v>
      </c>
      <c r="E12" s="38" t="s">
        <v>244</v>
      </c>
      <c r="F12" s="56">
        <f>COUNTIF('Asia &amp; Pacific_Country info'!D15:D50,"no")</f>
        <v>12</v>
      </c>
      <c r="G12" s="38" t="s">
        <v>245</v>
      </c>
      <c r="H12" s="56">
        <f>COUNTIF('Asia &amp; Pacific_Country info'!E15:E50,"trip")</f>
        <v>27</v>
      </c>
      <c r="I12" s="38" t="s">
        <v>246</v>
      </c>
      <c r="J12" s="56">
        <f>COUNTIF('Asia &amp; Pacific_Country info'!F15:F50,"&gt;2000")+COUNTIF('Asia &amp; Pacific_Country info'!F15:F50,"=2000")</f>
        <v>17</v>
      </c>
      <c r="K12" s="38" t="s">
        <v>247</v>
      </c>
      <c r="L12" s="56">
        <f>COUNTIFS('Asia &amp; Pacific_Country info'!G15:G50,"&gt;30",'Asia &amp; Pacific_Country info'!G15:G50,"&lt;61")</f>
        <v>3</v>
      </c>
      <c r="M12" s="38" t="s">
        <v>244</v>
      </c>
      <c r="N12" s="56">
        <f>COUNTIF('Asia &amp; Pacific_Country info'!I15:I50,"no")</f>
        <v>0</v>
      </c>
      <c r="O12" s="38" t="s">
        <v>248</v>
      </c>
      <c r="P12" s="56">
        <f>COUNTIF('Asia &amp; Pacific_Country info'!J15:J50,"Minister")+COUNTIF('Asia &amp; Pacific_Country info'!J15:J50,"Deputy Minister")+COUNTIF('Asia &amp; Pacific_Country info'!J15:J50,"Commissioner")+COUNTIF('Asia &amp; Pacific_Country info'!J15:J50,"Department Director")++COUNTIF('Asia &amp; Pacific_Country info'!J15:J50,"Other government official")</f>
        <v>25</v>
      </c>
      <c r="Q12" s="38" t="s">
        <v>473</v>
      </c>
      <c r="R12" s="56">
        <f>COUNTIF('Asia &amp; Pacific_Country info'!K15:K50,"no")</f>
        <v>2</v>
      </c>
      <c r="S12" s="38" t="s">
        <v>244</v>
      </c>
      <c r="T12" s="56">
        <f>COUNTIF('Asia &amp; Pacific_Country info'!L15:L50,"no")</f>
        <v>6</v>
      </c>
      <c r="U12" s="38" t="s">
        <v>250</v>
      </c>
      <c r="V12" s="56">
        <f>COUNTIF('Asia &amp; Pacific_Country info'!M15:M50,"no")</f>
        <v>2</v>
      </c>
    </row>
    <row r="13" spans="2:22" ht="30">
      <c r="B13" s="160"/>
      <c r="C13" s="54" t="s">
        <v>251</v>
      </c>
      <c r="D13" s="58">
        <f>COUNTIF('Asia &amp; Pacific_Country info'!C15:C50,"NI")</f>
        <v>0</v>
      </c>
      <c r="E13" s="54" t="s">
        <v>252</v>
      </c>
      <c r="F13" s="58">
        <f>COUNTIF('Asia &amp; Pacific_Country info'!D15:D50,"-")</f>
        <v>4</v>
      </c>
      <c r="G13" s="54" t="s">
        <v>253</v>
      </c>
      <c r="H13" s="58">
        <f>COUNTIF('Asia &amp; Pacific_Country info'!E15:E50,"bipar+")</f>
        <v>0</v>
      </c>
      <c r="I13" s="54" t="s">
        <v>252</v>
      </c>
      <c r="J13" s="58">
        <f>COUNTIF('Asia &amp; Pacific_Country info'!F15:F50,"-")</f>
        <v>4</v>
      </c>
      <c r="K13" s="54" t="s">
        <v>254</v>
      </c>
      <c r="L13" s="58">
        <f>COUNTIF('Asia &amp; Pacific_Country info'!G15:G50,"&gt;60")</f>
        <v>1</v>
      </c>
      <c r="M13" s="54" t="s">
        <v>252</v>
      </c>
      <c r="N13" s="58">
        <f>COUNTIF('Asia &amp; Pacific_Country info'!I15:I50,"-")</f>
        <v>4</v>
      </c>
      <c r="O13" s="54" t="s">
        <v>255</v>
      </c>
      <c r="P13" s="58">
        <f>COUNTIF('Asia &amp; Pacific_Country info'!J15:J50,"Independent")</f>
        <v>2</v>
      </c>
      <c r="Q13" s="54" t="s">
        <v>252</v>
      </c>
      <c r="R13" s="58">
        <f>COUNTIF('Asia &amp; Pacific_Country info'!K15:K50,"-")</f>
        <v>4</v>
      </c>
      <c r="S13" s="54" t="s">
        <v>252</v>
      </c>
      <c r="T13" s="58">
        <f>COUNTIF('Asia &amp; Pacific_Country info'!L15:L50,"-")</f>
        <v>4</v>
      </c>
      <c r="U13" s="54" t="s">
        <v>252</v>
      </c>
      <c r="V13" s="58">
        <f>COUNTIF('Asia &amp; Pacific_Country info'!M15:M50,"-")</f>
        <v>4</v>
      </c>
    </row>
    <row r="14" spans="2:22" ht="30">
      <c r="B14" s="46"/>
      <c r="C14" s="63"/>
      <c r="D14" s="77"/>
      <c r="E14" s="78" t="s">
        <v>251</v>
      </c>
      <c r="F14" s="79">
        <f>COUNTIF('Asia &amp; Pacific_Country info'!D15:D50,"NI")</f>
        <v>0</v>
      </c>
      <c r="G14" s="51" t="s">
        <v>256</v>
      </c>
      <c r="H14" s="55">
        <f>COUNTIF('Asia &amp; Pacific_Country info'!E15:E50,"bipar")</f>
        <v>0</v>
      </c>
      <c r="I14" s="74" t="s">
        <v>251</v>
      </c>
      <c r="J14" s="75">
        <f>COUNTIF('Asia &amp; Pacific_Country info'!F15:F50,"NI")</f>
        <v>1</v>
      </c>
      <c r="K14" s="51" t="s">
        <v>257</v>
      </c>
      <c r="L14" s="55">
        <f>COUNTIF('Asia &amp; Pacific_Country info'!G15:G50,"Irregular")</f>
        <v>3</v>
      </c>
      <c r="M14" s="74" t="s">
        <v>251</v>
      </c>
      <c r="N14" s="75">
        <f>COUNTIF('Asia &amp; Pacific_Country info'!I15:I50,"NI")</f>
        <v>3</v>
      </c>
      <c r="O14" s="51" t="s">
        <v>258</v>
      </c>
      <c r="P14" s="55">
        <f>COUNTIF('Asia &amp; Pacific_Country info'!J15:J50,"Rotational basis")</f>
        <v>0</v>
      </c>
      <c r="Q14" s="74" t="s">
        <v>251</v>
      </c>
      <c r="R14" s="75">
        <f>COUNTIF('Asia &amp; Pacific_Country info'!K15:K50,"NI")</f>
        <v>11</v>
      </c>
      <c r="S14" s="74" t="s">
        <v>251</v>
      </c>
      <c r="T14" s="75">
        <f>COUNTIF('Asia &amp; Pacific_Country info'!L15:L50,"NI")</f>
        <v>8</v>
      </c>
      <c r="U14" s="74" t="s">
        <v>251</v>
      </c>
      <c r="V14" s="75">
        <f>COUNTIF('Asia &amp; Pacific_Country info'!M15:M50,"NI")</f>
        <v>10</v>
      </c>
    </row>
    <row r="15" spans="2:22" ht="30">
      <c r="B15" s="46"/>
      <c r="C15" s="63"/>
      <c r="D15" s="64"/>
      <c r="E15" s="63"/>
      <c r="F15" s="64"/>
      <c r="G15" s="38" t="s">
        <v>252</v>
      </c>
      <c r="H15" s="56">
        <f>COUNTIF('Asia &amp; Pacific_Country info'!E15:E50,"-")</f>
        <v>4</v>
      </c>
      <c r="I15" s="38"/>
      <c r="J15" s="56"/>
      <c r="K15" s="38" t="s">
        <v>252</v>
      </c>
      <c r="L15" s="56">
        <f>COUNTIF('Asia &amp; Pacific_Country info'!G15:G50,"-")</f>
        <v>4</v>
      </c>
      <c r="M15" s="38" t="s">
        <v>259</v>
      </c>
      <c r="N15" s="56">
        <f>COUNTIF('Asia &amp; Pacific_Country info'!I15:I50,"yes-G")</f>
        <v>25</v>
      </c>
      <c r="O15" s="38" t="s">
        <v>260</v>
      </c>
      <c r="P15" s="56">
        <f>COUNTIF('Asia &amp; Pacific_Country info'!J15:J50,"Joint Presidency")</f>
        <v>0</v>
      </c>
      <c r="Q15" s="38"/>
      <c r="R15" s="56"/>
      <c r="S15" s="38"/>
      <c r="T15" s="56"/>
      <c r="U15" s="38"/>
      <c r="V15" s="56"/>
    </row>
    <row r="16" spans="2:22" ht="15.75">
      <c r="B16" s="46"/>
      <c r="C16" s="63"/>
      <c r="D16" s="64"/>
      <c r="E16" s="63"/>
      <c r="F16" s="64"/>
      <c r="G16" s="80" t="s">
        <v>251</v>
      </c>
      <c r="H16" s="81">
        <f>COUNTIF('Asia &amp; Pacific_Country info'!E15:E50,"NI")</f>
        <v>2</v>
      </c>
      <c r="I16" s="54"/>
      <c r="J16" s="58"/>
      <c r="K16" s="74" t="s">
        <v>251</v>
      </c>
      <c r="L16" s="75">
        <f>COUNTIF('Asia &amp; Pacific_Country info'!G15:G50,"NI")</f>
        <v>8</v>
      </c>
      <c r="M16" s="54"/>
      <c r="N16" s="58"/>
      <c r="O16" s="54" t="s">
        <v>261</v>
      </c>
      <c r="P16" s="58">
        <f>COUNTIF('Asia &amp; Pacific_Country info'!J15:J50,"Elected by peers")</f>
        <v>2</v>
      </c>
      <c r="Q16" s="54"/>
      <c r="R16" s="58"/>
      <c r="S16" s="54"/>
      <c r="T16" s="58"/>
      <c r="U16" s="54"/>
      <c r="V16" s="58"/>
    </row>
    <row r="17" spans="2:22" ht="15.75">
      <c r="B17" s="46"/>
      <c r="C17" s="63"/>
      <c r="D17" s="64"/>
      <c r="E17" s="63"/>
      <c r="F17" s="64"/>
      <c r="G17" s="63"/>
      <c r="H17" s="64"/>
      <c r="I17" s="51"/>
      <c r="J17" s="55"/>
      <c r="K17" s="51"/>
      <c r="L17" s="55"/>
      <c r="M17" s="51"/>
      <c r="N17" s="55"/>
      <c r="O17" s="51" t="s">
        <v>252</v>
      </c>
      <c r="P17" s="55">
        <f>COUNTIF('Asia &amp; Pacific_Country info'!J15:J50,"-")</f>
        <v>4</v>
      </c>
      <c r="Q17" s="51"/>
      <c r="R17" s="55"/>
      <c r="S17" s="51"/>
      <c r="T17" s="55"/>
      <c r="U17" s="51"/>
      <c r="V17" s="55"/>
    </row>
    <row r="18" spans="2:22" ht="15.75">
      <c r="B18" s="48"/>
      <c r="C18" s="65"/>
      <c r="D18" s="66"/>
      <c r="E18" s="65"/>
      <c r="F18" s="66"/>
      <c r="G18" s="65"/>
      <c r="H18" s="66"/>
      <c r="I18" s="65"/>
      <c r="J18" s="66"/>
      <c r="K18" s="65"/>
      <c r="L18" s="66"/>
      <c r="M18" s="65"/>
      <c r="N18" s="82"/>
      <c r="O18" s="83" t="s">
        <v>251</v>
      </c>
      <c r="P18" s="76">
        <f>COUNTIF('Asia &amp; Pacific_Country info'!J15:J50,"NI")</f>
        <v>3</v>
      </c>
      <c r="Q18" s="72"/>
      <c r="R18" s="73"/>
      <c r="S18" s="72"/>
      <c r="T18" s="73"/>
      <c r="U18" s="72"/>
      <c r="V18" s="73"/>
    </row>
    <row r="22" spans="2:22" ht="23.25">
      <c r="E22" s="1"/>
      <c r="F22" s="158" t="s">
        <v>228</v>
      </c>
      <c r="G22" s="158"/>
      <c r="H22" s="158"/>
      <c r="I22" s="158"/>
      <c r="J22" s="97"/>
      <c r="K22" s="158" t="s">
        <v>229</v>
      </c>
      <c r="L22" s="158"/>
      <c r="M22" s="158"/>
      <c r="N22" s="97"/>
      <c r="O22" s="158" t="s">
        <v>230</v>
      </c>
      <c r="P22" s="158"/>
    </row>
  </sheetData>
  <mergeCells count="15">
    <mergeCell ref="F22:I22"/>
    <mergeCell ref="K22:M22"/>
    <mergeCell ref="O22:P22"/>
    <mergeCell ref="B9:V9"/>
    <mergeCell ref="M10:N10"/>
    <mergeCell ref="O10:P10"/>
    <mergeCell ref="Q10:R10"/>
    <mergeCell ref="U10:V10"/>
    <mergeCell ref="B11:B13"/>
    <mergeCell ref="C10:D10"/>
    <mergeCell ref="E10:F10"/>
    <mergeCell ref="G10:H10"/>
    <mergeCell ref="S10:T10"/>
    <mergeCell ref="I10:J10"/>
    <mergeCell ref="K10:L10"/>
  </mergeCells>
  <hyperlinks>
    <hyperlink ref="K22" location="Content!A1" display="HOME PAGE" xr:uid="{76A4CD6F-5BEB-1643-ABD9-847FDBF85BB8}"/>
    <hyperlink ref="F22" location="'Asia &amp; Pacific_Country info'!A1" display="PREVIOUS PAGE" xr:uid="{80346D0B-804F-FB41-813D-74A896552C3A}"/>
    <hyperlink ref="O22" location="'A&amp;P in DIAGRAMS'!A1" display="NEXT PAGE" xr:uid="{4EDE7C6D-FEA5-8945-9BBD-DB279829970C}"/>
  </hyperlinks>
  <pageMargins left="0.7" right="0.7" top="0.75" bottom="0.75" header="0.3" footer="0.3"/>
  <pageSetup paperSize="9" scale="38"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313FED-5776-42E1-BBF2-C1A2C1B2A33A}">
  <sheetPr>
    <tabColor rgb="FF003DA0"/>
  </sheetPr>
  <dimension ref="B5:U76"/>
  <sheetViews>
    <sheetView showGridLines="0" showRowColHeaders="0" topLeftCell="A38" zoomScaleNormal="100" workbookViewId="0">
      <selection activeCell="Q76" sqref="Q76:S76"/>
      <extLst>
        <ext xmlns:xlsdti="http://schemas.microsoft.com/office/spreadsheetml/2023/showDataTypeIcons" uri="{77bfe23e-c014-4d31-8a63-9c772dbf06b6}">
          <xlsdti:showDataTypeIcons visible="0"/>
        </ext>
      </extLst>
    </sheetView>
  </sheetViews>
  <sheetFormatPr defaultColWidth="8.85546875" defaultRowHeight="15"/>
  <sheetData>
    <row r="5" spans="2:7" ht="41.25">
      <c r="G5" s="11" t="s">
        <v>584</v>
      </c>
    </row>
    <row r="6" spans="2:7" ht="34.5">
      <c r="G6" s="13" t="s">
        <v>585</v>
      </c>
    </row>
    <row r="11" spans="2:7" ht="34.5">
      <c r="B11" s="13" t="s">
        <v>599</v>
      </c>
    </row>
    <row r="76" spans="8:21" ht="23.25">
      <c r="H76" s="158" t="s">
        <v>228</v>
      </c>
      <c r="I76" s="158"/>
      <c r="J76" s="158"/>
      <c r="K76" s="158"/>
      <c r="L76" s="97"/>
      <c r="M76" s="158" t="s">
        <v>229</v>
      </c>
      <c r="N76" s="158"/>
      <c r="O76" s="158"/>
      <c r="P76" s="97"/>
      <c r="Q76" s="158" t="s">
        <v>230</v>
      </c>
      <c r="R76" s="158"/>
      <c r="S76" s="158"/>
      <c r="T76" s="98"/>
      <c r="U76" s="98"/>
    </row>
  </sheetData>
  <mergeCells count="3">
    <mergeCell ref="H76:K76"/>
    <mergeCell ref="M76:O76"/>
    <mergeCell ref="Q76:S76"/>
  </mergeCells>
  <hyperlinks>
    <hyperlink ref="M76" location="Content!A1" display="HOME PAGE" xr:uid="{83D4C481-D1BC-D94E-AD5E-5755E1A66C81}"/>
    <hyperlink ref="H76" location="'Statistics on Asia &amp; Pacific'!A1" display="PREVIOUS PAGE" xr:uid="{C4AB65E1-FB22-B145-BC27-7D782F01BB0F}"/>
    <hyperlink ref="Q76" location="'Europe &amp; C.Asia_Country info'!A1" display="NEXT PAGE" xr:uid="{D588A5DB-656A-644E-B8DD-5C5FC62DC39B}"/>
  </hyperlinks>
  <pageMargins left="0.7" right="0.7" top="0.75" bottom="0.75" header="0.3" footer="0.3"/>
  <pageSetup paperSize="9" scale="38" orientation="portrait" verticalDpi="0" r:id="rId1"/>
  <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EF9A6-4894-4B3F-89D8-AD249A3039C2}">
  <sheetPr>
    <tabColor rgb="FF003DA0"/>
  </sheetPr>
  <dimension ref="B4:P71"/>
  <sheetViews>
    <sheetView showGridLines="0" showRowColHeaders="0" topLeftCell="A54" zoomScale="115" zoomScaleNormal="115" workbookViewId="0">
      <selection activeCell="H68" sqref="H68:I68"/>
      <extLst>
        <ext xmlns:xlsdti="http://schemas.microsoft.com/office/spreadsheetml/2023/showDataTypeIcons" uri="{77bfe23e-c014-4d31-8a63-9c772dbf06b6}">
          <xlsdti:showDataTypeIcons visible="0"/>
        </ext>
      </extLst>
    </sheetView>
  </sheetViews>
  <sheetFormatPr defaultColWidth="8.85546875" defaultRowHeight="15"/>
  <cols>
    <col min="2" max="2" width="17" customWidth="1"/>
    <col min="3" max="3" width="16.42578125" customWidth="1"/>
    <col min="4" max="4" width="19.85546875" customWidth="1"/>
    <col min="5" max="5" width="8.85546875" style="6"/>
    <col min="6" max="6" width="15.7109375" customWidth="1"/>
    <col min="7" max="7" width="19.140625" customWidth="1"/>
    <col min="8" max="8" width="25.28515625" customWidth="1"/>
    <col min="9" max="9" width="17" customWidth="1"/>
    <col min="10" max="10" width="18.85546875" customWidth="1"/>
    <col min="11" max="11" width="18" customWidth="1"/>
    <col min="12" max="12" width="18.28515625" customWidth="1"/>
    <col min="13" max="13" width="17.85546875" customWidth="1"/>
  </cols>
  <sheetData>
    <row r="4" spans="2:13" ht="41.25">
      <c r="E4" s="11" t="s">
        <v>584</v>
      </c>
    </row>
    <row r="5" spans="2:13" ht="34.5">
      <c r="E5" s="13" t="s">
        <v>585</v>
      </c>
    </row>
    <row r="10" spans="2:13" ht="34.5">
      <c r="B10" s="13" t="s">
        <v>600</v>
      </c>
    </row>
    <row r="13" spans="2:13" ht="105">
      <c r="B13" s="87" t="s">
        <v>24</v>
      </c>
      <c r="C13" s="88" t="s">
        <v>25</v>
      </c>
      <c r="D13" s="89" t="s">
        <v>234</v>
      </c>
      <c r="E13" s="90" t="s">
        <v>27</v>
      </c>
      <c r="F13" s="91" t="s">
        <v>28</v>
      </c>
      <c r="G13" s="170" t="s">
        <v>29</v>
      </c>
      <c r="H13" s="170"/>
      <c r="I13" s="88" t="s">
        <v>30</v>
      </c>
      <c r="J13" s="91" t="s">
        <v>31</v>
      </c>
      <c r="K13" s="88" t="s">
        <v>32</v>
      </c>
      <c r="L13" s="91" t="s">
        <v>33</v>
      </c>
      <c r="M13" s="88" t="s">
        <v>34</v>
      </c>
    </row>
    <row r="14" spans="2:13" ht="15.75">
      <c r="B14" s="86" t="s">
        <v>38</v>
      </c>
      <c r="C14" s="29" t="s">
        <v>305</v>
      </c>
      <c r="D14" s="29" t="s">
        <v>268</v>
      </c>
      <c r="E14" s="29" t="s">
        <v>270</v>
      </c>
      <c r="F14" s="29">
        <v>1996</v>
      </c>
      <c r="G14" s="29">
        <v>27</v>
      </c>
      <c r="H14" s="29" t="s">
        <v>474</v>
      </c>
      <c r="I14" s="29" t="s">
        <v>266</v>
      </c>
      <c r="J14" s="29" t="s">
        <v>300</v>
      </c>
      <c r="K14" s="29" t="s">
        <v>266</v>
      </c>
      <c r="L14" s="29" t="s">
        <v>273</v>
      </c>
      <c r="M14" s="29" t="s">
        <v>266</v>
      </c>
    </row>
    <row r="15" spans="2:13" ht="15.75">
      <c r="B15" s="86" t="s">
        <v>45</v>
      </c>
      <c r="C15" s="29" t="s">
        <v>475</v>
      </c>
      <c r="D15" s="29" t="s">
        <v>275</v>
      </c>
      <c r="E15" s="29" t="s">
        <v>270</v>
      </c>
      <c r="F15" s="29">
        <v>2009</v>
      </c>
      <c r="G15" s="29">
        <v>15</v>
      </c>
      <c r="H15" s="29" t="s">
        <v>317</v>
      </c>
      <c r="I15" s="29" t="s">
        <v>273</v>
      </c>
      <c r="J15" s="29" t="s">
        <v>286</v>
      </c>
      <c r="K15" s="29" t="s">
        <v>273</v>
      </c>
      <c r="L15" s="29" t="s">
        <v>273</v>
      </c>
      <c r="M15" s="29" t="s">
        <v>273</v>
      </c>
    </row>
    <row r="16" spans="2:13" ht="15.75">
      <c r="B16" s="86" t="s">
        <v>47</v>
      </c>
      <c r="C16" s="29" t="s">
        <v>385</v>
      </c>
      <c r="D16" s="29" t="s">
        <v>275</v>
      </c>
      <c r="E16" s="29" t="s">
        <v>270</v>
      </c>
      <c r="F16" s="29">
        <v>1954</v>
      </c>
      <c r="G16" s="29">
        <v>8</v>
      </c>
      <c r="H16" s="29" t="s">
        <v>467</v>
      </c>
      <c r="I16" s="29" t="s">
        <v>273</v>
      </c>
      <c r="J16" s="29" t="s">
        <v>476</v>
      </c>
      <c r="K16" s="29" t="s">
        <v>273</v>
      </c>
      <c r="L16" s="29" t="s">
        <v>273</v>
      </c>
      <c r="M16" s="29" t="s">
        <v>273</v>
      </c>
    </row>
    <row r="17" spans="2:13" ht="15.75">
      <c r="B17" s="86" t="s">
        <v>48</v>
      </c>
      <c r="C17" s="29" t="s">
        <v>477</v>
      </c>
      <c r="D17" s="29" t="s">
        <v>275</v>
      </c>
      <c r="E17" s="29" t="s">
        <v>270</v>
      </c>
      <c r="F17" s="29">
        <v>2016</v>
      </c>
      <c r="G17" s="29">
        <v>15</v>
      </c>
      <c r="H17" s="29" t="s">
        <v>478</v>
      </c>
      <c r="I17" s="29" t="s">
        <v>273</v>
      </c>
      <c r="J17" s="29" t="s">
        <v>286</v>
      </c>
      <c r="K17" s="29" t="s">
        <v>273</v>
      </c>
      <c r="L17" s="29" t="s">
        <v>273</v>
      </c>
      <c r="M17" s="29" t="s">
        <v>273</v>
      </c>
    </row>
    <row r="18" spans="2:13" ht="15.75">
      <c r="B18" s="86" t="s">
        <v>54</v>
      </c>
      <c r="C18" s="29" t="s">
        <v>479</v>
      </c>
      <c r="D18" s="29" t="s">
        <v>275</v>
      </c>
      <c r="E18" s="29" t="s">
        <v>267</v>
      </c>
      <c r="F18" s="29" t="s">
        <v>266</v>
      </c>
      <c r="G18" s="29" t="s">
        <v>266</v>
      </c>
      <c r="H18" s="29" t="s">
        <v>266</v>
      </c>
      <c r="I18" s="29" t="s">
        <v>266</v>
      </c>
      <c r="J18" s="29" t="s">
        <v>266</v>
      </c>
      <c r="K18" s="29" t="s">
        <v>266</v>
      </c>
      <c r="L18" s="29" t="s">
        <v>266</v>
      </c>
      <c r="M18" s="29" t="s">
        <v>266</v>
      </c>
    </row>
    <row r="19" spans="2:13" ht="15.75">
      <c r="B19" s="86" t="s">
        <v>55</v>
      </c>
      <c r="C19" s="29" t="s">
        <v>305</v>
      </c>
      <c r="D19" s="29" t="s">
        <v>275</v>
      </c>
      <c r="E19" s="29" t="s">
        <v>282</v>
      </c>
      <c r="F19" s="29">
        <v>1952</v>
      </c>
      <c r="G19" s="29">
        <v>26</v>
      </c>
      <c r="H19" s="29" t="s">
        <v>480</v>
      </c>
      <c r="I19" s="29" t="s">
        <v>273</v>
      </c>
      <c r="J19" s="29" t="s">
        <v>296</v>
      </c>
      <c r="K19" s="29" t="s">
        <v>273</v>
      </c>
      <c r="L19" s="29" t="s">
        <v>273</v>
      </c>
      <c r="M19" s="29" t="s">
        <v>273</v>
      </c>
    </row>
    <row r="20" spans="2:13" ht="31.5">
      <c r="B20" s="86" t="s">
        <v>59</v>
      </c>
      <c r="C20" s="29" t="s">
        <v>295</v>
      </c>
      <c r="D20" s="29" t="s">
        <v>275</v>
      </c>
      <c r="E20" s="29" t="s">
        <v>270</v>
      </c>
      <c r="F20" s="29">
        <v>2002</v>
      </c>
      <c r="G20" s="29">
        <v>21</v>
      </c>
      <c r="H20" s="29" t="s">
        <v>342</v>
      </c>
      <c r="I20" s="29" t="s">
        <v>266</v>
      </c>
      <c r="J20" s="29" t="s">
        <v>296</v>
      </c>
      <c r="K20" s="29" t="s">
        <v>266</v>
      </c>
      <c r="L20" s="29" t="s">
        <v>273</v>
      </c>
      <c r="M20" s="29" t="s">
        <v>266</v>
      </c>
    </row>
    <row r="21" spans="2:13" ht="31.5">
      <c r="B21" s="86" t="s">
        <v>63</v>
      </c>
      <c r="C21" s="29" t="s">
        <v>481</v>
      </c>
      <c r="D21" s="29" t="s">
        <v>275</v>
      </c>
      <c r="E21" s="29" t="s">
        <v>270</v>
      </c>
      <c r="F21" s="29">
        <v>1993</v>
      </c>
      <c r="G21" s="29">
        <v>36</v>
      </c>
      <c r="H21" s="29" t="s">
        <v>482</v>
      </c>
      <c r="I21" s="29" t="s">
        <v>273</v>
      </c>
      <c r="J21" s="29" t="s">
        <v>483</v>
      </c>
      <c r="K21" s="29" t="s">
        <v>266</v>
      </c>
      <c r="L21" s="29" t="s">
        <v>266</v>
      </c>
      <c r="M21" s="29" t="s">
        <v>266</v>
      </c>
    </row>
    <row r="22" spans="2:13" ht="15.75">
      <c r="B22" s="86" t="s">
        <v>80</v>
      </c>
      <c r="C22" s="29" t="s">
        <v>295</v>
      </c>
      <c r="D22" s="29" t="s">
        <v>268</v>
      </c>
      <c r="E22" s="29" t="s">
        <v>270</v>
      </c>
      <c r="F22" s="29">
        <v>2002</v>
      </c>
      <c r="G22" s="29">
        <v>14</v>
      </c>
      <c r="H22" s="29" t="s">
        <v>484</v>
      </c>
      <c r="I22" s="29" t="s">
        <v>266</v>
      </c>
      <c r="J22" s="29" t="s">
        <v>266</v>
      </c>
      <c r="K22" s="29" t="s">
        <v>266</v>
      </c>
      <c r="L22" s="29" t="s">
        <v>273</v>
      </c>
      <c r="M22" s="29" t="s">
        <v>266</v>
      </c>
    </row>
    <row r="23" spans="2:13" ht="15.75">
      <c r="B23" s="86" t="s">
        <v>82</v>
      </c>
      <c r="C23" s="29" t="s">
        <v>311</v>
      </c>
      <c r="D23" s="29" t="s">
        <v>485</v>
      </c>
      <c r="E23" s="29" t="s">
        <v>270</v>
      </c>
      <c r="F23" s="29">
        <v>1962</v>
      </c>
      <c r="G23" s="29" t="s">
        <v>386</v>
      </c>
      <c r="H23" s="29" t="s">
        <v>387</v>
      </c>
      <c r="I23" s="29" t="s">
        <v>259</v>
      </c>
      <c r="J23" s="29" t="s">
        <v>300</v>
      </c>
      <c r="K23" s="29" t="s">
        <v>273</v>
      </c>
      <c r="L23" s="29" t="s">
        <v>273</v>
      </c>
      <c r="M23" s="29" t="s">
        <v>273</v>
      </c>
    </row>
    <row r="24" spans="2:13" ht="15.75">
      <c r="B24" s="86" t="s">
        <v>83</v>
      </c>
      <c r="C24" s="29" t="s">
        <v>486</v>
      </c>
      <c r="D24" s="29" t="s">
        <v>268</v>
      </c>
      <c r="E24" s="29" t="s">
        <v>270</v>
      </c>
      <c r="F24" s="29">
        <v>1990</v>
      </c>
      <c r="G24" s="29">
        <v>21</v>
      </c>
      <c r="H24" s="29" t="s">
        <v>342</v>
      </c>
      <c r="I24" s="29" t="s">
        <v>273</v>
      </c>
      <c r="J24" s="29" t="s">
        <v>290</v>
      </c>
      <c r="K24" s="29" t="s">
        <v>266</v>
      </c>
      <c r="L24" s="29" t="s">
        <v>266</v>
      </c>
      <c r="M24" s="29" t="s">
        <v>266</v>
      </c>
    </row>
    <row r="25" spans="2:13" ht="47.25">
      <c r="B25" s="86" t="s">
        <v>84</v>
      </c>
      <c r="C25" s="29" t="s">
        <v>487</v>
      </c>
      <c r="D25" s="29" t="s">
        <v>279</v>
      </c>
      <c r="E25" s="29" t="s">
        <v>267</v>
      </c>
      <c r="F25" s="29">
        <v>1962</v>
      </c>
      <c r="G25" s="29">
        <v>24</v>
      </c>
      <c r="H25" s="29" t="s">
        <v>488</v>
      </c>
      <c r="I25" s="29" t="s">
        <v>273</v>
      </c>
      <c r="J25" s="29" t="s">
        <v>489</v>
      </c>
      <c r="K25" s="29" t="s">
        <v>273</v>
      </c>
      <c r="L25" s="29" t="s">
        <v>268</v>
      </c>
      <c r="M25" s="29" t="s">
        <v>273</v>
      </c>
    </row>
    <row r="26" spans="2:13" ht="15.75">
      <c r="B26" s="86" t="s">
        <v>94</v>
      </c>
      <c r="C26" s="29" t="s">
        <v>490</v>
      </c>
      <c r="D26" s="29" t="s">
        <v>268</v>
      </c>
      <c r="E26" s="29" t="s">
        <v>270</v>
      </c>
      <c r="F26" s="29">
        <v>1991</v>
      </c>
      <c r="G26" s="29" t="s">
        <v>266</v>
      </c>
      <c r="H26" s="29" t="s">
        <v>266</v>
      </c>
      <c r="I26" s="29" t="s">
        <v>266</v>
      </c>
      <c r="J26" s="29" t="s">
        <v>266</v>
      </c>
      <c r="K26" s="29" t="s">
        <v>266</v>
      </c>
      <c r="L26" s="29" t="s">
        <v>273</v>
      </c>
      <c r="M26" s="29" t="s">
        <v>266</v>
      </c>
    </row>
    <row r="27" spans="2:13" ht="63" customHeight="1">
      <c r="B27" s="86" t="s">
        <v>98</v>
      </c>
      <c r="C27" s="29" t="s">
        <v>491</v>
      </c>
      <c r="D27" s="29" t="s">
        <v>268</v>
      </c>
      <c r="E27" s="29" t="s">
        <v>267</v>
      </c>
      <c r="F27" s="29">
        <v>1966</v>
      </c>
      <c r="G27" s="29">
        <v>21</v>
      </c>
      <c r="H27" s="29" t="s">
        <v>492</v>
      </c>
      <c r="I27" s="29" t="s">
        <v>259</v>
      </c>
      <c r="J27" s="29" t="s">
        <v>290</v>
      </c>
      <c r="K27" s="29" t="s">
        <v>273</v>
      </c>
      <c r="L27" s="29" t="s">
        <v>273</v>
      </c>
      <c r="M27" s="29" t="s">
        <v>273</v>
      </c>
    </row>
    <row r="28" spans="2:13" ht="31.5">
      <c r="B28" s="86" t="s">
        <v>99</v>
      </c>
      <c r="C28" s="29" t="s">
        <v>265</v>
      </c>
      <c r="D28" s="29" t="s">
        <v>292</v>
      </c>
      <c r="E28" s="29" t="s">
        <v>398</v>
      </c>
      <c r="F28" s="29">
        <v>1925</v>
      </c>
      <c r="G28" s="29">
        <v>175</v>
      </c>
      <c r="H28" s="29" t="s">
        <v>493</v>
      </c>
      <c r="I28" s="29" t="s">
        <v>273</v>
      </c>
      <c r="J28" s="29" t="s">
        <v>296</v>
      </c>
      <c r="K28" s="29" t="s">
        <v>273</v>
      </c>
      <c r="L28" s="29" t="s">
        <v>273</v>
      </c>
      <c r="M28" s="29" t="s">
        <v>273</v>
      </c>
    </row>
    <row r="29" spans="2:13" ht="15.75">
      <c r="B29" s="86" t="s">
        <v>102</v>
      </c>
      <c r="C29" s="29" t="s">
        <v>494</v>
      </c>
      <c r="D29" s="29" t="s">
        <v>268</v>
      </c>
      <c r="E29" s="29" t="s">
        <v>270</v>
      </c>
      <c r="F29" s="29">
        <v>2013</v>
      </c>
      <c r="G29" s="29">
        <v>18</v>
      </c>
      <c r="H29" s="29" t="s">
        <v>403</v>
      </c>
      <c r="I29" s="29" t="s">
        <v>259</v>
      </c>
      <c r="J29" s="29" t="s">
        <v>290</v>
      </c>
      <c r="K29" s="29" t="s">
        <v>273</v>
      </c>
      <c r="L29" s="29" t="s">
        <v>273</v>
      </c>
      <c r="M29" s="29" t="s">
        <v>273</v>
      </c>
    </row>
    <row r="30" spans="2:13" ht="15.75">
      <c r="B30" s="85" t="s">
        <v>103</v>
      </c>
      <c r="C30" s="29" t="s">
        <v>310</v>
      </c>
      <c r="D30" s="29" t="s">
        <v>310</v>
      </c>
      <c r="E30" s="29" t="s">
        <v>310</v>
      </c>
      <c r="F30" s="29" t="s">
        <v>310</v>
      </c>
      <c r="G30" s="29" t="s">
        <v>310</v>
      </c>
      <c r="H30" s="29" t="s">
        <v>310</v>
      </c>
      <c r="I30" s="29" t="s">
        <v>310</v>
      </c>
      <c r="J30" s="29" t="s">
        <v>310</v>
      </c>
      <c r="K30" s="29" t="s">
        <v>310</v>
      </c>
      <c r="L30" s="29" t="s">
        <v>310</v>
      </c>
      <c r="M30" s="29" t="s">
        <v>310</v>
      </c>
    </row>
    <row r="31" spans="2:13" ht="31.5">
      <c r="B31" s="86" t="s">
        <v>105</v>
      </c>
      <c r="C31" s="29" t="s">
        <v>495</v>
      </c>
      <c r="D31" s="29" t="s">
        <v>275</v>
      </c>
      <c r="E31" s="29" t="s">
        <v>398</v>
      </c>
      <c r="F31" s="29">
        <v>1994</v>
      </c>
      <c r="G31" s="29">
        <v>60</v>
      </c>
      <c r="H31" s="29" t="s">
        <v>496</v>
      </c>
      <c r="I31" s="29" t="s">
        <v>273</v>
      </c>
      <c r="J31" s="29" t="s">
        <v>296</v>
      </c>
      <c r="K31" s="29" t="s">
        <v>273</v>
      </c>
      <c r="L31" s="29" t="s">
        <v>273</v>
      </c>
      <c r="M31" s="29" t="s">
        <v>273</v>
      </c>
    </row>
    <row r="32" spans="2:13" ht="15.75">
      <c r="B32" s="86" t="s">
        <v>113</v>
      </c>
      <c r="C32" s="29" t="s">
        <v>295</v>
      </c>
      <c r="D32" s="29" t="s">
        <v>275</v>
      </c>
      <c r="E32" s="29" t="s">
        <v>267</v>
      </c>
      <c r="F32" s="29">
        <v>2011</v>
      </c>
      <c r="G32" s="29" t="s">
        <v>266</v>
      </c>
      <c r="H32" s="29" t="s">
        <v>266</v>
      </c>
      <c r="I32" s="29" t="s">
        <v>266</v>
      </c>
      <c r="J32" s="29" t="s">
        <v>266</v>
      </c>
      <c r="K32" s="29" t="s">
        <v>266</v>
      </c>
      <c r="L32" s="29" t="s">
        <v>266</v>
      </c>
      <c r="M32" s="29" t="s">
        <v>266</v>
      </c>
    </row>
    <row r="33" spans="2:13" ht="109.5" customHeight="1">
      <c r="B33" s="86" t="s">
        <v>114</v>
      </c>
      <c r="C33" s="29" t="s">
        <v>497</v>
      </c>
      <c r="D33" s="29" t="s">
        <v>268</v>
      </c>
      <c r="E33" s="29" t="s">
        <v>267</v>
      </c>
      <c r="F33" s="29">
        <v>2016</v>
      </c>
      <c r="G33" s="29" t="s">
        <v>386</v>
      </c>
      <c r="H33" s="29" t="s">
        <v>387</v>
      </c>
      <c r="I33" s="29" t="s">
        <v>273</v>
      </c>
      <c r="J33" s="29" t="s">
        <v>290</v>
      </c>
      <c r="K33" s="29" t="s">
        <v>273</v>
      </c>
      <c r="L33" s="29" t="s">
        <v>266</v>
      </c>
      <c r="M33" s="29" t="s">
        <v>273</v>
      </c>
    </row>
    <row r="34" spans="2:13" ht="212.25" customHeight="1">
      <c r="B34" s="86" t="s">
        <v>119</v>
      </c>
      <c r="C34" s="29" t="s">
        <v>498</v>
      </c>
      <c r="D34" s="29" t="s">
        <v>292</v>
      </c>
      <c r="E34" s="29" t="s">
        <v>267</v>
      </c>
      <c r="F34" s="29">
        <v>1973</v>
      </c>
      <c r="G34" s="29">
        <v>29</v>
      </c>
      <c r="H34" s="30" t="s">
        <v>499</v>
      </c>
      <c r="I34" s="29" t="s">
        <v>273</v>
      </c>
      <c r="J34" s="29" t="s">
        <v>336</v>
      </c>
      <c r="K34" s="29" t="s">
        <v>273</v>
      </c>
      <c r="L34" s="29" t="s">
        <v>268</v>
      </c>
      <c r="M34" s="29" t="s">
        <v>273</v>
      </c>
    </row>
    <row r="35" spans="2:13" ht="15.75">
      <c r="B35" s="85" t="s">
        <v>120</v>
      </c>
      <c r="C35" s="29" t="s">
        <v>310</v>
      </c>
      <c r="D35" s="29" t="s">
        <v>310</v>
      </c>
      <c r="E35" s="29" t="s">
        <v>310</v>
      </c>
      <c r="F35" s="29" t="s">
        <v>310</v>
      </c>
      <c r="G35" s="29" t="s">
        <v>310</v>
      </c>
      <c r="H35" s="29" t="s">
        <v>310</v>
      </c>
      <c r="I35" s="29" t="s">
        <v>310</v>
      </c>
      <c r="J35" s="29" t="s">
        <v>310</v>
      </c>
      <c r="K35" s="29" t="s">
        <v>310</v>
      </c>
      <c r="L35" s="29" t="s">
        <v>310</v>
      </c>
      <c r="M35" s="29" t="s">
        <v>310</v>
      </c>
    </row>
    <row r="36" spans="2:13" ht="137.25" customHeight="1">
      <c r="B36" s="86" t="s">
        <v>121</v>
      </c>
      <c r="C36" s="29" t="s">
        <v>500</v>
      </c>
      <c r="D36" s="29" t="s">
        <v>268</v>
      </c>
      <c r="E36" s="29" t="s">
        <v>267</v>
      </c>
      <c r="F36" s="29">
        <v>1957</v>
      </c>
      <c r="G36" s="29">
        <v>64</v>
      </c>
      <c r="H36" s="30" t="s">
        <v>501</v>
      </c>
      <c r="I36" s="29" t="s">
        <v>273</v>
      </c>
      <c r="J36" s="29" t="s">
        <v>296</v>
      </c>
      <c r="K36" s="29" t="s">
        <v>273</v>
      </c>
      <c r="L36" s="29" t="s">
        <v>268</v>
      </c>
      <c r="M36" s="29" t="s">
        <v>273</v>
      </c>
    </row>
    <row r="37" spans="2:13" ht="31.5">
      <c r="B37" s="86" t="s">
        <v>125</v>
      </c>
      <c r="C37" s="29" t="s">
        <v>502</v>
      </c>
      <c r="D37" s="29" t="s">
        <v>268</v>
      </c>
      <c r="E37" s="29" t="s">
        <v>270</v>
      </c>
      <c r="F37" s="29">
        <v>1994</v>
      </c>
      <c r="G37" s="29" t="s">
        <v>386</v>
      </c>
      <c r="H37" s="29" t="s">
        <v>387</v>
      </c>
      <c r="I37" s="29" t="s">
        <v>273</v>
      </c>
      <c r="J37" s="29" t="s">
        <v>483</v>
      </c>
      <c r="K37" s="29" t="s">
        <v>273</v>
      </c>
      <c r="L37" s="29" t="s">
        <v>273</v>
      </c>
      <c r="M37" s="29" t="s">
        <v>273</v>
      </c>
    </row>
    <row r="38" spans="2:13" ht="31.5">
      <c r="B38" s="86" t="s">
        <v>129</v>
      </c>
      <c r="C38" s="29" t="s">
        <v>475</v>
      </c>
      <c r="D38" s="29" t="s">
        <v>268</v>
      </c>
      <c r="E38" s="29" t="s">
        <v>270</v>
      </c>
      <c r="F38" s="29">
        <v>1993</v>
      </c>
      <c r="G38" s="29">
        <v>33</v>
      </c>
      <c r="H38" s="29" t="s">
        <v>503</v>
      </c>
      <c r="I38" s="29" t="s">
        <v>273</v>
      </c>
      <c r="J38" s="29" t="s">
        <v>483</v>
      </c>
      <c r="K38" s="29" t="s">
        <v>273</v>
      </c>
      <c r="L38" s="29" t="s">
        <v>273</v>
      </c>
      <c r="M38" s="29" t="s">
        <v>273</v>
      </c>
    </row>
    <row r="39" spans="2:13" ht="15.75">
      <c r="B39" s="86" t="s">
        <v>131</v>
      </c>
      <c r="C39" s="29" t="s">
        <v>435</v>
      </c>
      <c r="D39" s="29" t="s">
        <v>268</v>
      </c>
      <c r="E39" s="29" t="s">
        <v>270</v>
      </c>
      <c r="F39" s="29">
        <v>1996</v>
      </c>
      <c r="G39" s="29" t="s">
        <v>266</v>
      </c>
      <c r="H39" s="29" t="s">
        <v>266</v>
      </c>
      <c r="I39" s="29" t="s">
        <v>266</v>
      </c>
      <c r="J39" s="29" t="s">
        <v>266</v>
      </c>
      <c r="K39" s="29" t="s">
        <v>266</v>
      </c>
      <c r="L39" s="29" t="s">
        <v>266</v>
      </c>
      <c r="M39" s="29" t="s">
        <v>266</v>
      </c>
    </row>
    <row r="40" spans="2:13" ht="15.75">
      <c r="B40" s="86" t="s">
        <v>136</v>
      </c>
      <c r="C40" s="29" t="s">
        <v>504</v>
      </c>
      <c r="D40" s="29" t="s">
        <v>268</v>
      </c>
      <c r="E40" s="29" t="s">
        <v>270</v>
      </c>
      <c r="F40" s="29">
        <v>1995</v>
      </c>
      <c r="G40" s="29" t="s">
        <v>266</v>
      </c>
      <c r="H40" s="29" t="s">
        <v>266</v>
      </c>
      <c r="I40" s="29" t="s">
        <v>266</v>
      </c>
      <c r="J40" s="29" t="s">
        <v>266</v>
      </c>
      <c r="K40" s="29" t="s">
        <v>266</v>
      </c>
      <c r="L40" s="29" t="s">
        <v>266</v>
      </c>
      <c r="M40" s="29" t="s">
        <v>266</v>
      </c>
    </row>
    <row r="41" spans="2:13" ht="31.5">
      <c r="B41" s="86" t="s">
        <v>137</v>
      </c>
      <c r="C41" s="29" t="s">
        <v>295</v>
      </c>
      <c r="D41" s="29" t="s">
        <v>275</v>
      </c>
      <c r="E41" s="29" t="s">
        <v>282</v>
      </c>
      <c r="F41" s="29">
        <v>1966</v>
      </c>
      <c r="G41" s="29">
        <v>39</v>
      </c>
      <c r="H41" s="29" t="s">
        <v>505</v>
      </c>
      <c r="I41" s="29" t="s">
        <v>273</v>
      </c>
      <c r="J41" s="29" t="s">
        <v>296</v>
      </c>
      <c r="K41" s="29" t="s">
        <v>273</v>
      </c>
      <c r="L41" s="29" t="s">
        <v>268</v>
      </c>
      <c r="M41" s="29" t="s">
        <v>273</v>
      </c>
    </row>
    <row r="42" spans="2:13" ht="191.25" customHeight="1">
      <c r="B42" s="86" t="s">
        <v>143</v>
      </c>
      <c r="C42" s="29" t="s">
        <v>506</v>
      </c>
      <c r="D42" s="29" t="s">
        <v>292</v>
      </c>
      <c r="E42" s="29" t="s">
        <v>267</v>
      </c>
      <c r="F42" s="29">
        <v>2001</v>
      </c>
      <c r="G42" s="29">
        <v>18</v>
      </c>
      <c r="H42" s="29" t="s">
        <v>507</v>
      </c>
      <c r="I42" s="29" t="s">
        <v>273</v>
      </c>
      <c r="J42" s="29" t="s">
        <v>255</v>
      </c>
      <c r="K42" s="29" t="s">
        <v>273</v>
      </c>
      <c r="L42" s="29" t="s">
        <v>273</v>
      </c>
      <c r="M42" s="29" t="s">
        <v>273</v>
      </c>
    </row>
    <row r="43" spans="2:13" ht="15.75">
      <c r="B43" s="86" t="s">
        <v>149</v>
      </c>
      <c r="C43" s="29" t="s">
        <v>508</v>
      </c>
      <c r="D43" s="29" t="s">
        <v>268</v>
      </c>
      <c r="E43" s="29" t="s">
        <v>270</v>
      </c>
      <c r="F43" s="29">
        <v>2007</v>
      </c>
      <c r="G43" s="29">
        <v>24</v>
      </c>
      <c r="H43" s="29" t="s">
        <v>401</v>
      </c>
      <c r="I43" s="29" t="s">
        <v>273</v>
      </c>
      <c r="J43" s="29" t="s">
        <v>296</v>
      </c>
      <c r="K43" s="29" t="s">
        <v>266</v>
      </c>
      <c r="L43" s="29" t="s">
        <v>273</v>
      </c>
      <c r="M43" s="29" t="s">
        <v>266</v>
      </c>
    </row>
    <row r="44" spans="2:13" ht="31.5">
      <c r="B44" s="86" t="s">
        <v>155</v>
      </c>
      <c r="C44" s="29" t="s">
        <v>295</v>
      </c>
      <c r="D44" s="29" t="s">
        <v>275</v>
      </c>
      <c r="E44" s="29" t="s">
        <v>398</v>
      </c>
      <c r="F44" s="29">
        <v>1950</v>
      </c>
      <c r="G44" s="29">
        <v>33</v>
      </c>
      <c r="H44" s="29" t="s">
        <v>509</v>
      </c>
      <c r="I44" s="29" t="s">
        <v>273</v>
      </c>
      <c r="J44" s="29" t="s">
        <v>255</v>
      </c>
      <c r="K44" s="29" t="s">
        <v>273</v>
      </c>
      <c r="L44" s="29" t="s">
        <v>273</v>
      </c>
      <c r="M44" s="29" t="s">
        <v>273</v>
      </c>
    </row>
    <row r="45" spans="2:13" ht="31.5">
      <c r="B45" s="86" t="s">
        <v>160</v>
      </c>
      <c r="C45" s="29" t="s">
        <v>510</v>
      </c>
      <c r="D45" s="29" t="s">
        <v>268</v>
      </c>
      <c r="E45" s="29" t="s">
        <v>270</v>
      </c>
      <c r="F45" s="29">
        <v>1996</v>
      </c>
      <c r="G45" s="29">
        <v>12</v>
      </c>
      <c r="H45" s="29" t="s">
        <v>313</v>
      </c>
      <c r="I45" s="29" t="s">
        <v>266</v>
      </c>
      <c r="J45" s="29" t="s">
        <v>266</v>
      </c>
      <c r="K45" s="29" t="s">
        <v>266</v>
      </c>
      <c r="L45" s="29" t="s">
        <v>273</v>
      </c>
      <c r="M45" s="29" t="s">
        <v>266</v>
      </c>
    </row>
    <row r="46" spans="2:13" ht="15.75">
      <c r="B46" s="86" t="s">
        <v>161</v>
      </c>
      <c r="C46" s="29" t="s">
        <v>511</v>
      </c>
      <c r="D46" s="29" t="s">
        <v>288</v>
      </c>
      <c r="E46" s="29" t="s">
        <v>270</v>
      </c>
      <c r="F46" s="29">
        <v>2004</v>
      </c>
      <c r="G46" s="29">
        <v>12</v>
      </c>
      <c r="H46" s="29" t="s">
        <v>313</v>
      </c>
      <c r="I46" s="29" t="s">
        <v>259</v>
      </c>
      <c r="J46" s="29" t="s">
        <v>300</v>
      </c>
      <c r="K46" s="29" t="s">
        <v>273</v>
      </c>
      <c r="L46" s="29" t="s">
        <v>273</v>
      </c>
      <c r="M46" s="29" t="s">
        <v>273</v>
      </c>
    </row>
    <row r="47" spans="2:13" ht="15.75">
      <c r="B47" s="86" t="s">
        <v>171</v>
      </c>
      <c r="C47" s="29" t="s">
        <v>512</v>
      </c>
      <c r="D47" s="29" t="s">
        <v>268</v>
      </c>
      <c r="E47" s="29" t="s">
        <v>270</v>
      </c>
      <c r="F47" s="29">
        <v>2015</v>
      </c>
      <c r="G47" s="29" t="s">
        <v>266</v>
      </c>
      <c r="H47" s="29" t="s">
        <v>266</v>
      </c>
      <c r="I47" s="29" t="s">
        <v>273</v>
      </c>
      <c r="J47" s="29" t="s">
        <v>266</v>
      </c>
      <c r="K47" s="29" t="s">
        <v>266</v>
      </c>
      <c r="L47" s="29" t="s">
        <v>266</v>
      </c>
      <c r="M47" s="29" t="s">
        <v>266</v>
      </c>
    </row>
    <row r="48" spans="2:13" ht="31.5">
      <c r="B48" s="86" t="s">
        <v>172</v>
      </c>
      <c r="C48" s="29" t="s">
        <v>295</v>
      </c>
      <c r="D48" s="29" t="s">
        <v>292</v>
      </c>
      <c r="E48" s="29" t="s">
        <v>267</v>
      </c>
      <c r="F48" s="29">
        <v>1991</v>
      </c>
      <c r="G48" s="29">
        <v>76</v>
      </c>
      <c r="H48" s="29" t="s">
        <v>513</v>
      </c>
      <c r="I48" s="29" t="s">
        <v>273</v>
      </c>
      <c r="J48" s="29" t="s">
        <v>255</v>
      </c>
      <c r="K48" s="29" t="s">
        <v>273</v>
      </c>
      <c r="L48" s="29" t="s">
        <v>273</v>
      </c>
      <c r="M48" s="29" t="s">
        <v>273</v>
      </c>
    </row>
    <row r="49" spans="2:13" ht="15.75">
      <c r="B49" s="86" t="s">
        <v>174</v>
      </c>
      <c r="C49" s="29" t="s">
        <v>514</v>
      </c>
      <c r="D49" s="29" t="s">
        <v>268</v>
      </c>
      <c r="E49" s="29" t="s">
        <v>270</v>
      </c>
      <c r="F49" s="29">
        <v>2006</v>
      </c>
      <c r="G49" s="29">
        <v>30</v>
      </c>
      <c r="H49" s="29" t="s">
        <v>515</v>
      </c>
      <c r="I49" s="29" t="s">
        <v>273</v>
      </c>
      <c r="J49" s="29" t="s">
        <v>266</v>
      </c>
      <c r="K49" s="29" t="s">
        <v>266</v>
      </c>
      <c r="L49" s="29" t="s">
        <v>273</v>
      </c>
      <c r="M49" s="29" t="s">
        <v>266</v>
      </c>
    </row>
    <row r="50" spans="2:13" ht="31.5">
      <c r="B50" s="86" t="s">
        <v>176</v>
      </c>
      <c r="C50" s="29" t="s">
        <v>516</v>
      </c>
      <c r="D50" s="29" t="s">
        <v>268</v>
      </c>
      <c r="E50" s="29" t="s">
        <v>270</v>
      </c>
      <c r="F50" s="29" t="s">
        <v>266</v>
      </c>
      <c r="G50" s="29" t="s">
        <v>266</v>
      </c>
      <c r="H50" s="29" t="s">
        <v>266</v>
      </c>
      <c r="I50" s="29" t="s">
        <v>266</v>
      </c>
      <c r="J50" s="29" t="s">
        <v>290</v>
      </c>
      <c r="K50" s="29" t="s">
        <v>266</v>
      </c>
      <c r="L50" s="29" t="s">
        <v>273</v>
      </c>
      <c r="M50" s="29" t="s">
        <v>266</v>
      </c>
    </row>
    <row r="51" spans="2:13" ht="31.5">
      <c r="B51" s="86" t="s">
        <v>177</v>
      </c>
      <c r="C51" s="29" t="s">
        <v>517</v>
      </c>
      <c r="D51" s="29" t="s">
        <v>275</v>
      </c>
      <c r="E51" s="29" t="s">
        <v>270</v>
      </c>
      <c r="F51" s="29">
        <v>1992</v>
      </c>
      <c r="G51" s="29">
        <v>90</v>
      </c>
      <c r="H51" s="29" t="s">
        <v>518</v>
      </c>
      <c r="I51" s="29" t="s">
        <v>273</v>
      </c>
      <c r="J51" s="29" t="s">
        <v>483</v>
      </c>
      <c r="K51" s="29" t="s">
        <v>273</v>
      </c>
      <c r="L51" s="29" t="s">
        <v>273</v>
      </c>
      <c r="M51" s="29" t="s">
        <v>273</v>
      </c>
    </row>
    <row r="52" spans="2:13" ht="15.75">
      <c r="B52" s="86" t="s">
        <v>183</v>
      </c>
      <c r="C52" s="29" t="s">
        <v>463</v>
      </c>
      <c r="D52" s="29" t="s">
        <v>268</v>
      </c>
      <c r="E52" s="29" t="s">
        <v>270</v>
      </c>
      <c r="F52" s="29" t="s">
        <v>266</v>
      </c>
      <c r="G52" s="29">
        <v>12</v>
      </c>
      <c r="H52" s="29" t="s">
        <v>519</v>
      </c>
      <c r="I52" s="29" t="s">
        <v>259</v>
      </c>
      <c r="J52" s="29" t="s">
        <v>300</v>
      </c>
      <c r="K52" s="29" t="s">
        <v>273</v>
      </c>
      <c r="L52" s="29" t="s">
        <v>266</v>
      </c>
      <c r="M52" s="29" t="s">
        <v>273</v>
      </c>
    </row>
    <row r="53" spans="2:13" ht="15.75">
      <c r="B53" s="86" t="s">
        <v>187</v>
      </c>
      <c r="C53" s="29" t="s">
        <v>295</v>
      </c>
      <c r="D53" s="29" t="s">
        <v>268</v>
      </c>
      <c r="E53" s="29" t="s">
        <v>270</v>
      </c>
      <c r="F53" s="29">
        <v>2001</v>
      </c>
      <c r="G53" s="29">
        <v>18</v>
      </c>
      <c r="H53" s="29" t="s">
        <v>574</v>
      </c>
      <c r="I53" s="29" t="s">
        <v>273</v>
      </c>
      <c r="J53" s="29" t="s">
        <v>286</v>
      </c>
      <c r="K53" s="29" t="s">
        <v>273</v>
      </c>
      <c r="L53" s="29" t="s">
        <v>273</v>
      </c>
      <c r="M53" s="29" t="s">
        <v>273</v>
      </c>
    </row>
    <row r="54" spans="2:13" ht="15.75">
      <c r="B54" s="86" t="s">
        <v>191</v>
      </c>
      <c r="C54" s="29" t="s">
        <v>295</v>
      </c>
      <c r="D54" s="29" t="s">
        <v>268</v>
      </c>
      <c r="E54" s="29" t="s">
        <v>270</v>
      </c>
      <c r="F54" s="29">
        <v>2006</v>
      </c>
      <c r="G54" s="29">
        <v>21</v>
      </c>
      <c r="H54" s="29" t="s">
        <v>342</v>
      </c>
      <c r="I54" s="29" t="s">
        <v>266</v>
      </c>
      <c r="J54" s="29" t="s">
        <v>300</v>
      </c>
      <c r="K54" s="29" t="s">
        <v>266</v>
      </c>
      <c r="L54" s="29" t="s">
        <v>266</v>
      </c>
      <c r="M54" s="29" t="s">
        <v>266</v>
      </c>
    </row>
    <row r="55" spans="2:13" ht="15.75">
      <c r="B55" s="86" t="s">
        <v>192</v>
      </c>
      <c r="C55" s="29" t="s">
        <v>295</v>
      </c>
      <c r="D55" s="29" t="s">
        <v>268</v>
      </c>
      <c r="E55" s="29" t="s">
        <v>270</v>
      </c>
      <c r="F55" s="29">
        <v>1994</v>
      </c>
      <c r="G55" s="29">
        <v>15</v>
      </c>
      <c r="H55" s="29" t="s">
        <v>575</v>
      </c>
      <c r="I55" s="29" t="s">
        <v>273</v>
      </c>
      <c r="J55" s="29" t="s">
        <v>286</v>
      </c>
      <c r="K55" s="29" t="s">
        <v>273</v>
      </c>
      <c r="L55" s="29" t="s">
        <v>273</v>
      </c>
      <c r="M55" s="29" t="s">
        <v>273</v>
      </c>
    </row>
    <row r="56" spans="2:13" ht="31.5">
      <c r="B56" s="86" t="s">
        <v>197</v>
      </c>
      <c r="C56" s="29" t="s">
        <v>295</v>
      </c>
      <c r="D56" s="29" t="s">
        <v>292</v>
      </c>
      <c r="E56" s="29" t="s">
        <v>398</v>
      </c>
      <c r="F56" s="29">
        <v>1991</v>
      </c>
      <c r="G56" s="29">
        <v>61</v>
      </c>
      <c r="H56" s="29" t="s">
        <v>520</v>
      </c>
      <c r="I56" s="29" t="s">
        <v>273</v>
      </c>
      <c r="J56" s="29" t="s">
        <v>255</v>
      </c>
      <c r="K56" s="29" t="s">
        <v>273</v>
      </c>
      <c r="L56" s="29" t="s">
        <v>268</v>
      </c>
      <c r="M56" s="29" t="s">
        <v>273</v>
      </c>
    </row>
    <row r="57" spans="2:13" ht="15.75">
      <c r="B57" s="85" t="s">
        <v>201</v>
      </c>
      <c r="C57" s="29" t="s">
        <v>310</v>
      </c>
      <c r="D57" s="29" t="s">
        <v>310</v>
      </c>
      <c r="E57" s="29" t="s">
        <v>310</v>
      </c>
      <c r="F57" s="29" t="s">
        <v>310</v>
      </c>
      <c r="G57" s="29" t="s">
        <v>310</v>
      </c>
      <c r="H57" s="29" t="s">
        <v>310</v>
      </c>
      <c r="I57" s="29" t="s">
        <v>310</v>
      </c>
      <c r="J57" s="29" t="s">
        <v>310</v>
      </c>
      <c r="K57" s="29" t="s">
        <v>310</v>
      </c>
      <c r="L57" s="29" t="s">
        <v>310</v>
      </c>
      <c r="M57" s="29" t="s">
        <v>310</v>
      </c>
    </row>
    <row r="58" spans="2:13" ht="63">
      <c r="B58" s="86" t="s">
        <v>202</v>
      </c>
      <c r="C58" s="29" t="s">
        <v>521</v>
      </c>
      <c r="D58" s="29" t="s">
        <v>275</v>
      </c>
      <c r="E58" s="29" t="s">
        <v>267</v>
      </c>
      <c r="F58" s="29">
        <v>1964</v>
      </c>
      <c r="G58" s="29">
        <v>20</v>
      </c>
      <c r="H58" s="29" t="s">
        <v>522</v>
      </c>
      <c r="I58" s="29" t="s">
        <v>259</v>
      </c>
      <c r="J58" s="29" t="s">
        <v>272</v>
      </c>
      <c r="K58" s="29" t="s">
        <v>273</v>
      </c>
      <c r="L58" s="29" t="s">
        <v>268</v>
      </c>
      <c r="M58" s="29" t="s">
        <v>273</v>
      </c>
    </row>
    <row r="59" spans="2:13" ht="15.75">
      <c r="B59" s="86" t="s">
        <v>204</v>
      </c>
      <c r="C59" s="29" t="s">
        <v>523</v>
      </c>
      <c r="D59" s="29" t="s">
        <v>268</v>
      </c>
      <c r="E59" s="29" t="s">
        <v>270</v>
      </c>
      <c r="F59" s="29">
        <v>2008</v>
      </c>
      <c r="G59" s="29">
        <v>33</v>
      </c>
      <c r="H59" s="29" t="s">
        <v>524</v>
      </c>
      <c r="I59" s="29" t="s">
        <v>273</v>
      </c>
      <c r="J59" s="29" t="s">
        <v>290</v>
      </c>
      <c r="K59" s="29" t="s">
        <v>273</v>
      </c>
      <c r="L59" s="29" t="s">
        <v>273</v>
      </c>
      <c r="M59" s="29" t="s">
        <v>273</v>
      </c>
    </row>
    <row r="60" spans="2:13" ht="15.75">
      <c r="B60" s="86" t="s">
        <v>212</v>
      </c>
      <c r="C60" s="29" t="s">
        <v>295</v>
      </c>
      <c r="D60" s="29" t="s">
        <v>292</v>
      </c>
      <c r="E60" s="29" t="s">
        <v>267</v>
      </c>
      <c r="F60" s="29">
        <v>1995</v>
      </c>
      <c r="G60" s="29" t="s">
        <v>266</v>
      </c>
      <c r="H60" s="29" t="s">
        <v>266</v>
      </c>
      <c r="I60" s="29" t="s">
        <v>259</v>
      </c>
      <c r="J60" s="29" t="s">
        <v>290</v>
      </c>
      <c r="K60" s="29" t="s">
        <v>266</v>
      </c>
      <c r="L60" s="29" t="s">
        <v>273</v>
      </c>
      <c r="M60" s="29" t="s">
        <v>266</v>
      </c>
    </row>
    <row r="61" spans="2:13" ht="15.75">
      <c r="B61" s="86" t="s">
        <v>213</v>
      </c>
      <c r="C61" s="29" t="s">
        <v>523</v>
      </c>
      <c r="D61" s="29" t="s">
        <v>268</v>
      </c>
      <c r="E61" s="29" t="s">
        <v>270</v>
      </c>
      <c r="F61" s="29">
        <v>2019</v>
      </c>
      <c r="G61" s="29">
        <v>21</v>
      </c>
      <c r="H61" s="29" t="s">
        <v>525</v>
      </c>
      <c r="I61" s="29" t="s">
        <v>273</v>
      </c>
      <c r="J61" s="29" t="s">
        <v>331</v>
      </c>
      <c r="K61" s="29" t="s">
        <v>273</v>
      </c>
      <c r="L61" s="29" t="s">
        <v>273</v>
      </c>
      <c r="M61" s="29" t="s">
        <v>273</v>
      </c>
    </row>
    <row r="62" spans="2:13" ht="15.75">
      <c r="B62" s="86" t="s">
        <v>217</v>
      </c>
      <c r="C62" s="29" t="s">
        <v>526</v>
      </c>
      <c r="D62" s="29" t="s">
        <v>268</v>
      </c>
      <c r="E62" s="29" t="s">
        <v>270</v>
      </c>
      <c r="F62" s="29">
        <v>2005</v>
      </c>
      <c r="G62" s="29">
        <v>60</v>
      </c>
      <c r="H62" s="29" t="s">
        <v>436</v>
      </c>
      <c r="I62" s="29" t="s">
        <v>266</v>
      </c>
      <c r="J62" s="29" t="s">
        <v>266</v>
      </c>
      <c r="K62" s="29" t="s">
        <v>266</v>
      </c>
      <c r="L62" s="29" t="s">
        <v>266</v>
      </c>
      <c r="M62" s="29" t="s">
        <v>273</v>
      </c>
    </row>
    <row r="63" spans="2:13" ht="15.75">
      <c r="B63" s="86" t="s">
        <v>216</v>
      </c>
      <c r="C63" s="29" t="s">
        <v>310</v>
      </c>
      <c r="D63" s="29" t="s">
        <v>275</v>
      </c>
      <c r="E63" s="29" t="s">
        <v>310</v>
      </c>
      <c r="F63" s="29" t="s">
        <v>310</v>
      </c>
      <c r="G63" s="29" t="s">
        <v>310</v>
      </c>
      <c r="H63" s="29" t="s">
        <v>310</v>
      </c>
      <c r="I63" s="29" t="s">
        <v>310</v>
      </c>
      <c r="J63" s="29" t="s">
        <v>310</v>
      </c>
      <c r="K63" s="29" t="s">
        <v>310</v>
      </c>
      <c r="L63" s="29" t="s">
        <v>310</v>
      </c>
      <c r="M63" s="29" t="s">
        <v>310</v>
      </c>
    </row>
    <row r="64" spans="2:13" ht="15.75">
      <c r="B64" s="86" t="s">
        <v>221</v>
      </c>
      <c r="C64" s="29" t="s">
        <v>527</v>
      </c>
      <c r="D64" s="29" t="s">
        <v>268</v>
      </c>
      <c r="E64" s="29" t="s">
        <v>270</v>
      </c>
      <c r="F64" s="29">
        <v>2019</v>
      </c>
      <c r="G64" s="29">
        <v>22</v>
      </c>
      <c r="H64" s="29" t="s">
        <v>528</v>
      </c>
      <c r="I64" s="29" t="s">
        <v>273</v>
      </c>
      <c r="J64" s="29" t="s">
        <v>286</v>
      </c>
      <c r="K64" s="29" t="s">
        <v>273</v>
      </c>
      <c r="L64" s="29" t="s">
        <v>273</v>
      </c>
      <c r="M64" s="29" t="s">
        <v>273</v>
      </c>
    </row>
    <row r="65" spans="4:16">
      <c r="G65" s="6"/>
    </row>
    <row r="66" spans="4:16">
      <c r="G66" s="6"/>
    </row>
    <row r="67" spans="4:16">
      <c r="G67" s="6"/>
    </row>
    <row r="68" spans="4:16" s="5" customFormat="1" ht="25.5">
      <c r="D68" s="181" t="s">
        <v>228</v>
      </c>
      <c r="E68" s="181"/>
      <c r="F68" s="181"/>
      <c r="G68" s="99"/>
      <c r="H68" s="181" t="s">
        <v>229</v>
      </c>
      <c r="I68" s="181"/>
      <c r="J68" s="100"/>
      <c r="K68" s="100"/>
      <c r="L68" s="181" t="s">
        <v>230</v>
      </c>
      <c r="M68" s="181"/>
      <c r="N68" s="100"/>
      <c r="O68" s="100"/>
      <c r="P68" s="100"/>
    </row>
    <row r="69" spans="4:16">
      <c r="D69" s="101"/>
      <c r="E69" s="102"/>
      <c r="F69" s="101"/>
      <c r="G69" s="101"/>
      <c r="H69" s="101"/>
      <c r="I69" s="101"/>
      <c r="J69" s="101"/>
      <c r="K69" s="101"/>
      <c r="L69" s="101"/>
      <c r="M69" s="101"/>
      <c r="N69" s="101"/>
      <c r="O69" s="101"/>
      <c r="P69" s="101"/>
    </row>
    <row r="70" spans="4:16">
      <c r="D70" s="101"/>
      <c r="E70" s="102"/>
      <c r="F70" s="101"/>
      <c r="G70" s="101"/>
      <c r="H70" s="101"/>
      <c r="I70" s="101"/>
      <c r="J70" s="101"/>
      <c r="K70" s="101"/>
      <c r="L70" s="101"/>
      <c r="M70" s="101"/>
      <c r="N70" s="101"/>
      <c r="O70" s="101"/>
      <c r="P70" s="101"/>
    </row>
    <row r="71" spans="4:16">
      <c r="D71" s="101"/>
      <c r="E71" s="102"/>
      <c r="F71" s="101"/>
      <c r="G71" s="101"/>
      <c r="H71" s="101"/>
      <c r="I71" s="101"/>
      <c r="J71" s="101"/>
      <c r="K71" s="101"/>
      <c r="L71" s="101"/>
      <c r="M71" s="101"/>
      <c r="N71" s="101"/>
      <c r="O71" s="101"/>
      <c r="P71" s="101"/>
    </row>
  </sheetData>
  <autoFilter ref="B13:M64" xr:uid="{29CEF9A6-4894-4B3F-89D8-AD249A3039C2}">
    <filterColumn colId="5" showButton="0"/>
  </autoFilter>
  <mergeCells count="4">
    <mergeCell ref="G13:H13"/>
    <mergeCell ref="D68:F68"/>
    <mergeCell ref="H68:I68"/>
    <mergeCell ref="L68:M68"/>
  </mergeCells>
  <conditionalFormatting sqref="B14:B64">
    <cfRule type="cellIs" dxfId="5" priority="1" operator="equal">
      <formula>"NI"</formula>
    </cfRule>
  </conditionalFormatting>
  <conditionalFormatting sqref="C14:M64">
    <cfRule type="cellIs" dxfId="4" priority="2" operator="equal">
      <formula>"-"</formula>
    </cfRule>
    <cfRule type="cellIs" dxfId="3" priority="3" stopIfTrue="1" operator="notEqual">
      <formula>"NI"</formula>
    </cfRule>
    <cfRule type="cellIs" dxfId="2" priority="4" operator="equal">
      <formula>"NI"</formula>
    </cfRule>
  </conditionalFormatting>
  <hyperlinks>
    <hyperlink ref="H68" location="Content!A1" display="HOME PAGE" xr:uid="{D8E7BF37-02D8-0048-A87D-12785F70C5A0}"/>
    <hyperlink ref="D68" location="'A&amp;P in DIAGRAMS'!A1" display="PREVIOUS PAGE" xr:uid="{28D4C40C-79D5-7A4C-A771-F207790655E4}"/>
    <hyperlink ref="L68" location="'Statistics on Europe &amp; C.Asia'!A1" display="NEXT PAGE" xr:uid="{AD5AFEBC-33BB-2843-8291-47C6E55255FE}"/>
  </hyperlinks>
  <pageMargins left="0.7" right="0.7" top="0.75" bottom="0.75" header="0.3" footer="0.3"/>
  <pageSetup paperSize="9" scale="38" orientation="portrait" verticalDpi="0" r:id="rId1"/>
  <drawing r:id="rId2"/>
  <legacy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466A6-F75C-4FFA-9873-84C69C3129BE}">
  <sheetPr>
    <tabColor rgb="FF003DA0"/>
  </sheetPr>
  <dimension ref="B3:V23"/>
  <sheetViews>
    <sheetView showGridLines="0" showRowColHeaders="0" topLeftCell="A16" zoomScaleNormal="100" workbookViewId="0">
      <selection activeCell="P23" sqref="P23:R23"/>
      <extLst>
        <ext xmlns:xlsdti="http://schemas.microsoft.com/office/spreadsheetml/2023/showDataTypeIcons" uri="{77bfe23e-c014-4d31-8a63-9c772dbf06b6}">
          <xlsdti:showDataTypeIcons visible="0"/>
        </ext>
      </extLst>
    </sheetView>
  </sheetViews>
  <sheetFormatPr defaultColWidth="8.85546875" defaultRowHeight="15"/>
  <cols>
    <col min="2" max="2" width="15.140625" customWidth="1"/>
    <col min="15" max="15" width="21.42578125" customWidth="1"/>
  </cols>
  <sheetData>
    <row r="3" spans="2:22" ht="41.25">
      <c r="F3" s="11" t="s">
        <v>584</v>
      </c>
    </row>
    <row r="4" spans="2:22" ht="34.5">
      <c r="F4" s="13" t="s">
        <v>585</v>
      </c>
    </row>
    <row r="5" spans="2:22">
      <c r="K5" s="179"/>
      <c r="L5" s="179"/>
      <c r="M5" s="179"/>
      <c r="N5" s="179"/>
    </row>
    <row r="6" spans="2:22">
      <c r="K6" s="179"/>
      <c r="L6" s="179"/>
      <c r="M6" s="179"/>
      <c r="N6" s="179"/>
    </row>
    <row r="7" spans="2:22">
      <c r="K7" s="179"/>
      <c r="L7" s="179"/>
      <c r="M7" s="179"/>
      <c r="N7" s="179"/>
    </row>
    <row r="8" spans="2:22">
      <c r="K8" s="179"/>
      <c r="L8" s="179"/>
      <c r="M8" s="179"/>
      <c r="N8" s="179"/>
    </row>
    <row r="9" spans="2:22" ht="21">
      <c r="B9" s="170" t="s">
        <v>529</v>
      </c>
      <c r="C9" s="170"/>
      <c r="D9" s="170"/>
      <c r="E9" s="170"/>
      <c r="F9" s="170"/>
      <c r="G9" s="170"/>
      <c r="H9" s="170"/>
      <c r="I9" s="170"/>
      <c r="J9" s="170"/>
      <c r="K9" s="170"/>
      <c r="L9" s="170"/>
      <c r="M9" s="170"/>
      <c r="N9" s="170"/>
      <c r="O9" s="170"/>
      <c r="P9" s="170"/>
      <c r="Q9" s="170"/>
      <c r="R9" s="170"/>
      <c r="S9" s="170"/>
      <c r="T9" s="170"/>
      <c r="U9" s="170"/>
      <c r="V9" s="170"/>
    </row>
    <row r="10" spans="2:22" ht="92.25" customHeight="1">
      <c r="B10" s="70" t="s">
        <v>232</v>
      </c>
      <c r="C10" s="171" t="s">
        <v>233</v>
      </c>
      <c r="D10" s="172"/>
      <c r="E10" s="177" t="s">
        <v>234</v>
      </c>
      <c r="F10" s="176"/>
      <c r="G10" s="173" t="s">
        <v>27</v>
      </c>
      <c r="H10" s="174"/>
      <c r="I10" s="175" t="s">
        <v>28</v>
      </c>
      <c r="J10" s="176"/>
      <c r="K10" s="178" t="s">
        <v>29</v>
      </c>
      <c r="L10" s="174"/>
      <c r="M10" s="171" t="s">
        <v>30</v>
      </c>
      <c r="N10" s="172"/>
      <c r="O10" s="173" t="s">
        <v>31</v>
      </c>
      <c r="P10" s="174"/>
      <c r="Q10" s="177" t="s">
        <v>264</v>
      </c>
      <c r="R10" s="176"/>
      <c r="S10" s="175" t="s">
        <v>33</v>
      </c>
      <c r="T10" s="176"/>
      <c r="U10" s="175" t="s">
        <v>34</v>
      </c>
      <c r="V10" s="176"/>
    </row>
    <row r="11" spans="2:22" ht="60">
      <c r="B11" s="159">
        <f>COUNTA('Europe &amp; C.Asia_Country info'!B14:B64)</f>
        <v>51</v>
      </c>
      <c r="C11" s="51" t="s">
        <v>236</v>
      </c>
      <c r="D11" s="55">
        <f>COUNTIFS('Europe &amp; C.Asia_Country info'!C14:C64,"&lt;&gt;-",'Europe &amp; C.Asia_Country info'!C14:C64,"&lt;&gt;NI")</f>
        <v>47</v>
      </c>
      <c r="E11" s="51" t="s">
        <v>236</v>
      </c>
      <c r="F11" s="55">
        <f>COUNTIF('Europe &amp; C.Asia_Country info'!D14:D64,"yes")+COUNTIF('Europe &amp; C.Asia_Country info'!D14:D64,"yes (1)")+COUNTIF('Europe &amp; C.Asia_Country info'!D14:D64,"yes (2)")+COUNTIF('Europe &amp; C.Asia_Country info'!D14:D64,"yes (3)")+COUNTIF('Europe &amp; C.Asia_Country info'!D8:D64,"yes (4)")+COUNTIF('Europe &amp; C.Asia_Country info'!D8:D64,"yes (5)")+COUNTIF('Europe &amp; C.Asia_Country info'!D8:D64,"yes (6)")+COUNTIF('Europe &amp; C.Asia_Country info'!D8:D64,"yes (7)")+COUNTIF('Europe &amp; C.Asia_Country info'!D8:D64,"yes (8)")+COUNTIF('Europe &amp; C.Asia_Country info'!D8:D64,"yes (9)")+COUNTIF('Europe &amp; C.Asia_Country info'!D8:D64,"yes (10)")+COUNTIF('Europe &amp; C.Asia_Country info'!D8:D64,"yes (11)")+COUNTIF('Europe &amp; C.Asia_Country info'!D14:D64,"yes (12)")+COUNTIF('Europe &amp; C.Asia_Country info'!D14:D64,"yes (13)")+COUNTIF('Europe &amp; C.Asia_Country info'!D14:D64,"yes (14)")+COUNTIF('Europe &amp; C.Asia_Country info'!D14:D64,"yes (15)")+COUNTIF('Europe &amp; C.Asia_Country info'!D8:D64,"yes (16)")+COUNTIF('Europe &amp; C.Asia_Country info'!D8:D64,"yes (17)")+COUNTIF('Europe &amp; C.Asia_Country info'!D8:D64,"yes (18)")+COUNTIF('Europe &amp; C.Asia_Country info'!D8:D64,"yes (19)")+COUNTIF('Europe &amp; C.Asia_Country info'!D8:D64,"yes (20)")+COUNTIF('Europe &amp; C.Asia_Country info'!D8:D64,"yes (many)")</f>
        <v>23</v>
      </c>
      <c r="G11" s="51" t="s">
        <v>237</v>
      </c>
      <c r="H11" s="55">
        <f>COUNTIF('Europe &amp; C.Asia_Country info'!E14:E64,"trip+")</f>
        <v>11</v>
      </c>
      <c r="I11" s="51" t="s">
        <v>238</v>
      </c>
      <c r="J11" s="55">
        <f>COUNTIF('Europe &amp; C.Asia_Country info'!F14:F64,"&lt;2000")</f>
        <v>26</v>
      </c>
      <c r="K11" s="51" t="s">
        <v>239</v>
      </c>
      <c r="L11" s="55">
        <f>COUNTIF('Europe &amp; C.Asia_Country info'!G14:G64,"&lt;31")</f>
        <v>24</v>
      </c>
      <c r="M11" s="51" t="s">
        <v>236</v>
      </c>
      <c r="N11" s="55">
        <f>COUNTIF('Europe &amp; C.Asia_Country info'!I14:I64,"yes")+COUNTIF('Europe &amp; C.Asia_Country info'!I14:I64,"yes-G")</f>
        <v>35</v>
      </c>
      <c r="O11" s="51" t="s">
        <v>240</v>
      </c>
      <c r="P11" s="55">
        <f>COUNTIF('Europe &amp; C.Asia_Country info'!J14:J64,"President")+COUNTIF('Europe &amp; C.Asia_Country info'!J14:J64,"Prime Minister")+COUNTIF('Europe &amp; C.Asia_Country info'!J14:J64,"Deputy Prime Minister")+COUNTIF('Europe &amp; C.Asia_Country info'!J14:J64,"Chancellor")</f>
        <v>12</v>
      </c>
      <c r="Q11" s="51" t="s">
        <v>241</v>
      </c>
      <c r="R11" s="55">
        <f>COUNTIF('Europe &amp; C.Asia_Country info'!K14:K64,"yes")</f>
        <v>29</v>
      </c>
      <c r="S11" s="51" t="s">
        <v>236</v>
      </c>
      <c r="T11" s="55">
        <f>COUNTIF('Europe &amp; C.Asia_Country info'!L14:L64,"yes")</f>
        <v>30</v>
      </c>
      <c r="U11" s="51" t="s">
        <v>242</v>
      </c>
      <c r="V11" s="55">
        <f>COUNTIF('Europe &amp; C.Asia_Country info'!M14:M64,"yes")</f>
        <v>30</v>
      </c>
    </row>
    <row r="12" spans="2:22" ht="75">
      <c r="B12" s="159"/>
      <c r="C12" s="38" t="s">
        <v>243</v>
      </c>
      <c r="D12" s="56">
        <f>COUNTIF('Europe &amp; C.Asia_Country info'!C14:C64,"-")</f>
        <v>4</v>
      </c>
      <c r="E12" s="38" t="s">
        <v>244</v>
      </c>
      <c r="F12" s="56">
        <f>COUNTIF('Europe &amp; C.Asia_Country info'!D14:D64,"no")</f>
        <v>25</v>
      </c>
      <c r="G12" s="38" t="s">
        <v>245</v>
      </c>
      <c r="H12" s="56">
        <f>COUNTIF('Europe &amp; C.Asia_Country info'!E14:E64,"trip")</f>
        <v>30</v>
      </c>
      <c r="I12" s="38" t="s">
        <v>246</v>
      </c>
      <c r="J12" s="56">
        <f>COUNTIF('Europe &amp; C.Asia_Country info'!F14:F64,"&gt;1999")</f>
        <v>18</v>
      </c>
      <c r="K12" s="38" t="s">
        <v>247</v>
      </c>
      <c r="L12" s="56">
        <f>COUNTIFS('Europe &amp; C.Asia_Country info'!G14:G64,"&gt;30",'Europe &amp; C.Asia_Country info'!G14:G64,"&lt;61")</f>
        <v>7</v>
      </c>
      <c r="M12" s="38" t="s">
        <v>244</v>
      </c>
      <c r="N12" s="56">
        <f>COUNTIF('Europe &amp; C.Asia_Country info'!I14:I64,"no")</f>
        <v>0</v>
      </c>
      <c r="O12" s="38" t="s">
        <v>248</v>
      </c>
      <c r="P12" s="56">
        <f>COUNTIF('Europe &amp; C.Asia_Country info'!J14:J64,"Minister")+COUNTIF('Europe &amp; C.Asia_Country info'!J14:J64,"Deputy Minister")+COUNTIF('Europe &amp; C.Asia_Country info'!J14:J64,"Department Director")+COUNTIF('Europe &amp; C.Asia_Country info'!J14:J64,"Comnissioner")+COUNTIF('Europe &amp; C.Asia_Country info'!J14:J64,"Other government official")</f>
        <v>8</v>
      </c>
      <c r="Q12" s="38" t="s">
        <v>249</v>
      </c>
      <c r="R12" s="56">
        <f>COUNTIF('Europe &amp; C.Asia_Country info'!K14:K64,"no")</f>
        <v>0</v>
      </c>
      <c r="S12" s="38" t="s">
        <v>244</v>
      </c>
      <c r="T12" s="56">
        <f>COUNTIF('Europe &amp; C.Asia_Country info'!L14:L64,"no")</f>
        <v>6</v>
      </c>
      <c r="U12" s="38" t="s">
        <v>250</v>
      </c>
      <c r="V12" s="56">
        <f>COUNTIF('Europe &amp; C.Asia_Country info'!M14:M64,"no")</f>
        <v>0</v>
      </c>
    </row>
    <row r="13" spans="2:22" ht="30">
      <c r="B13" s="160"/>
      <c r="C13" s="54" t="s">
        <v>251</v>
      </c>
      <c r="D13" s="58">
        <f>COUNTIF('Europe &amp; C.Asia_Country info'!C14:C64,"NI")</f>
        <v>0</v>
      </c>
      <c r="E13" s="54" t="s">
        <v>252</v>
      </c>
      <c r="F13" s="58">
        <f>COUNTIF('Europe &amp; C.Asia_Country info'!D14:D64,"-")</f>
        <v>3</v>
      </c>
      <c r="G13" s="54" t="s">
        <v>253</v>
      </c>
      <c r="H13" s="58">
        <f>COUNTIF('Europe &amp; C.Asia_Country info'!E14:E64,"bipar+")</f>
        <v>4</v>
      </c>
      <c r="I13" s="54" t="s">
        <v>252</v>
      </c>
      <c r="J13" s="58">
        <f>COUNTIF('Europe &amp; C.Asia_Country info'!F14:F64,"-")</f>
        <v>4</v>
      </c>
      <c r="K13" s="54" t="s">
        <v>254</v>
      </c>
      <c r="L13" s="58">
        <f>COUNTIF('Europe &amp; C.Asia_Country info'!G14:G64,"&gt;60")</f>
        <v>5</v>
      </c>
      <c r="M13" s="54" t="s">
        <v>252</v>
      </c>
      <c r="N13" s="58">
        <f>COUNTIF('Europe &amp; C.Asia_Country info'!I14:I64,"-")</f>
        <v>4</v>
      </c>
      <c r="O13" s="54" t="s">
        <v>368</v>
      </c>
      <c r="P13" s="58">
        <f>COUNTIF('Europe &amp; C.Asia_Country info'!J14:J64,"Independent")</f>
        <v>4</v>
      </c>
      <c r="Q13" s="54" t="s">
        <v>252</v>
      </c>
      <c r="R13" s="58">
        <f>COUNTIF('Europe &amp; C.Asia_Country info'!K14:K64,"-")</f>
        <v>4</v>
      </c>
      <c r="S13" s="54" t="s">
        <v>252</v>
      </c>
      <c r="T13" s="58">
        <f>COUNTIF('Europe &amp; C.Asia_Country info'!L14:L64,"-")</f>
        <v>4</v>
      </c>
      <c r="U13" s="54" t="s">
        <v>252</v>
      </c>
      <c r="V13" s="58">
        <f>COUNTIF('Europe &amp; C.Asia_Country info'!M14:M64,"-")</f>
        <v>4</v>
      </c>
    </row>
    <row r="14" spans="2:22" ht="30">
      <c r="B14" s="46"/>
      <c r="C14" s="63"/>
      <c r="D14" s="77"/>
      <c r="E14" s="78" t="s">
        <v>251</v>
      </c>
      <c r="F14" s="79">
        <f>COUNTIF('Europe &amp; C.Asia_Country info'!D14:D64,"NI")</f>
        <v>0</v>
      </c>
      <c r="G14" s="51" t="s">
        <v>256</v>
      </c>
      <c r="H14" s="55">
        <f>COUNTIF('Europe &amp; C.Asia_Country info'!E14:E64,"bipar")</f>
        <v>2</v>
      </c>
      <c r="I14" s="74" t="s">
        <v>251</v>
      </c>
      <c r="J14" s="75">
        <f>COUNTIF('Europe &amp; C.Asia_Country info'!F14:F64,"NI")</f>
        <v>3</v>
      </c>
      <c r="K14" s="51" t="s">
        <v>257</v>
      </c>
      <c r="L14" s="55">
        <f>COUNTIF('Europe &amp; C.Asia_Country info'!G14:G64,"Irregular")</f>
        <v>3</v>
      </c>
      <c r="M14" s="74" t="s">
        <v>251</v>
      </c>
      <c r="N14" s="75">
        <f>COUNTIF('Europe &amp; C.Asia_Country info'!I14:I64,"NI")</f>
        <v>12</v>
      </c>
      <c r="O14" s="51" t="s">
        <v>258</v>
      </c>
      <c r="P14" s="55">
        <f>COUNTIF('Europe &amp; C.Asia_Country info'!J14:J64,"Rotational basis")</f>
        <v>5</v>
      </c>
      <c r="Q14" s="74" t="s">
        <v>251</v>
      </c>
      <c r="R14" s="75">
        <f>COUNTIF('Europe &amp; C.Asia_Country info'!K14:K64,"NI")</f>
        <v>18</v>
      </c>
      <c r="S14" s="74" t="s">
        <v>251</v>
      </c>
      <c r="T14" s="75">
        <f>COUNTIF('Europe &amp; C.Asia_Country info'!L14:L64,"NI")</f>
        <v>11</v>
      </c>
      <c r="U14" s="74" t="s">
        <v>251</v>
      </c>
      <c r="V14" s="75">
        <f>COUNTIF('Europe &amp; C.Asia_Country info'!M14:M64,"NI")</f>
        <v>17</v>
      </c>
    </row>
    <row r="15" spans="2:22" ht="15.75">
      <c r="B15" s="46"/>
      <c r="C15" s="63"/>
      <c r="D15" s="64"/>
      <c r="E15" s="63"/>
      <c r="F15" s="64"/>
      <c r="G15" s="38" t="s">
        <v>252</v>
      </c>
      <c r="H15" s="56">
        <f>COUNTIF('Europe &amp; C.Asia_Country info'!E14:E64,"-")</f>
        <v>4</v>
      </c>
      <c r="I15" s="38"/>
      <c r="J15" s="56"/>
      <c r="K15" s="38" t="s">
        <v>252</v>
      </c>
      <c r="L15" s="56">
        <f>COUNTIF('Europe &amp; C.Asia_Country info'!G14:G64,"-")</f>
        <v>4</v>
      </c>
      <c r="M15" s="38" t="s">
        <v>259</v>
      </c>
      <c r="N15" s="56">
        <f>COUNTIF('Europe &amp; C.Asia_Country info'!I14:I64,"yes-G")</f>
        <v>7</v>
      </c>
      <c r="O15" s="38" t="s">
        <v>260</v>
      </c>
      <c r="P15" s="56">
        <f>COUNTIF('Europe &amp; C.Asia_Country info'!J14:J64,"Joint Presidency")</f>
        <v>1</v>
      </c>
      <c r="Q15" s="38"/>
      <c r="R15" s="56"/>
      <c r="S15" s="38"/>
      <c r="T15" s="56"/>
      <c r="U15" s="38"/>
      <c r="V15" s="56"/>
    </row>
    <row r="16" spans="2:22" ht="15.75">
      <c r="B16" s="46"/>
      <c r="C16" s="63"/>
      <c r="D16" s="64"/>
      <c r="E16" s="63"/>
      <c r="F16" s="64"/>
      <c r="G16" s="80" t="s">
        <v>251</v>
      </c>
      <c r="H16" s="81">
        <f>COUNTIF('Europe &amp; C.Asia_Country info'!E14:E64,"NI")</f>
        <v>0</v>
      </c>
      <c r="I16" s="54"/>
      <c r="J16" s="58"/>
      <c r="K16" s="74" t="s">
        <v>251</v>
      </c>
      <c r="L16" s="75">
        <f>COUNTIF('Europe &amp; C.Asia_Country info'!G14:G64,"NI")</f>
        <v>8</v>
      </c>
      <c r="M16" s="54"/>
      <c r="N16" s="58"/>
      <c r="O16" s="54" t="s">
        <v>261</v>
      </c>
      <c r="P16" s="58">
        <f>COUNTIF('Europe &amp; C.Asia_Country info'!J14:J64,"Elected by peers")</f>
        <v>7</v>
      </c>
      <c r="Q16" s="54"/>
      <c r="R16" s="58"/>
      <c r="S16" s="54"/>
      <c r="T16" s="58"/>
      <c r="U16" s="54"/>
      <c r="V16" s="58"/>
    </row>
    <row r="17" spans="2:22" ht="15.75">
      <c r="B17" s="46"/>
      <c r="C17" s="63"/>
      <c r="D17" s="64"/>
      <c r="E17" s="63"/>
      <c r="F17" s="64"/>
      <c r="G17" s="63"/>
      <c r="H17" s="64"/>
      <c r="I17" s="51"/>
      <c r="J17" s="55"/>
      <c r="K17" s="51"/>
      <c r="L17" s="55"/>
      <c r="M17" s="51"/>
      <c r="N17" s="55"/>
      <c r="O17" s="51" t="s">
        <v>252</v>
      </c>
      <c r="P17" s="55">
        <f>COUNTIF('Europe &amp; C.Asia_Country info'!J14:J64,"-")</f>
        <v>4</v>
      </c>
      <c r="Q17" s="51"/>
      <c r="R17" s="55"/>
      <c r="S17" s="51"/>
      <c r="T17" s="55"/>
      <c r="U17" s="51"/>
      <c r="V17" s="55"/>
    </row>
    <row r="18" spans="2:22" ht="15.75">
      <c r="B18" s="48"/>
      <c r="C18" s="65"/>
      <c r="D18" s="66"/>
      <c r="E18" s="65"/>
      <c r="F18" s="66"/>
      <c r="G18" s="65"/>
      <c r="H18" s="66"/>
      <c r="I18" s="65"/>
      <c r="J18" s="66"/>
      <c r="K18" s="65"/>
      <c r="L18" s="66"/>
      <c r="M18" s="65"/>
      <c r="N18" s="82"/>
      <c r="O18" s="83" t="s">
        <v>251</v>
      </c>
      <c r="P18" s="76">
        <f>COUNTIF('Europe &amp; C.Asia_Country info'!J14:J64,"NI")</f>
        <v>10</v>
      </c>
      <c r="Q18" s="72"/>
      <c r="R18" s="73"/>
      <c r="S18" s="72"/>
      <c r="T18" s="73"/>
      <c r="U18" s="72"/>
      <c r="V18" s="73"/>
    </row>
    <row r="23" spans="2:22" s="5" customFormat="1" ht="25.5">
      <c r="G23" s="158" t="s">
        <v>228</v>
      </c>
      <c r="H23" s="158"/>
      <c r="I23" s="158"/>
      <c r="J23" s="158"/>
      <c r="K23" s="97"/>
      <c r="L23" s="158" t="s">
        <v>229</v>
      </c>
      <c r="M23" s="158"/>
      <c r="N23" s="158"/>
      <c r="O23" s="97"/>
      <c r="P23" s="158" t="s">
        <v>230</v>
      </c>
      <c r="Q23" s="158"/>
      <c r="R23" s="158"/>
      <c r="S23" s="97"/>
      <c r="T23" s="97"/>
    </row>
  </sheetData>
  <mergeCells count="16">
    <mergeCell ref="B11:B13"/>
    <mergeCell ref="G23:J23"/>
    <mergeCell ref="L23:N23"/>
    <mergeCell ref="P23:R23"/>
    <mergeCell ref="K5:N8"/>
    <mergeCell ref="B9:V9"/>
    <mergeCell ref="C10:D10"/>
    <mergeCell ref="E10:F10"/>
    <mergeCell ref="G10:H10"/>
    <mergeCell ref="I10:J10"/>
    <mergeCell ref="K10:L10"/>
    <mergeCell ref="M10:N10"/>
    <mergeCell ref="O10:P10"/>
    <mergeCell ref="Q10:R10"/>
    <mergeCell ref="S10:T10"/>
    <mergeCell ref="U10:V10"/>
  </mergeCells>
  <hyperlinks>
    <hyperlink ref="L23" location="Content!A1" display="HOME PAGE" xr:uid="{7F9EAD6E-369A-CD4E-AB79-1471B310004A}"/>
    <hyperlink ref="G23" location="'Europe &amp; C.Asia_Country info'!A1" display="PREVIOUS PAGE" xr:uid="{8726BD97-1BC7-5D42-8265-A4AFC5FB445F}"/>
    <hyperlink ref="P23" location="'Europe &amp; C.Asia in DIAGRAMS'!A1" display="NEXT PAGE" xr:uid="{64D51790-A922-8147-B6AD-7B296A65F205}"/>
  </hyperlinks>
  <pageMargins left="0.7" right="0.7" top="0.75" bottom="0.75" header="0.3" footer="0.3"/>
  <pageSetup paperSize="9" scale="40"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D1C5E2-B39C-4EFB-A5D7-EB14E6AAD2A7}">
  <sheetPr>
    <tabColor rgb="FF003DA0"/>
  </sheetPr>
  <dimension ref="A3:N205"/>
  <sheetViews>
    <sheetView showGridLines="0" showRowColHeaders="0" topLeftCell="A182" zoomScaleNormal="100" zoomScaleSheetLayoutView="70" workbookViewId="0">
      <selection activeCell="H205" sqref="H205:I205"/>
      <extLst>
        <ext xmlns:xlsdti="http://schemas.microsoft.com/office/spreadsheetml/2023/showDataTypeIcons" uri="{77bfe23e-c014-4d31-8a63-9c772dbf06b6}">
          <xlsdti:showDataTypeIcons visible="0"/>
        </ext>
      </extLst>
    </sheetView>
  </sheetViews>
  <sheetFormatPr defaultColWidth="11.42578125" defaultRowHeight="15"/>
  <cols>
    <col min="3" max="3" width="24.28515625" bestFit="1" customWidth="1"/>
    <col min="4" max="4" width="18" customWidth="1"/>
    <col min="5" max="5" width="25.85546875" customWidth="1"/>
    <col min="7" max="7" width="23" customWidth="1"/>
    <col min="9" max="9" width="33.7109375" customWidth="1"/>
    <col min="10" max="10" width="20.140625" customWidth="1"/>
    <col min="11" max="11" width="22.28515625" customWidth="1"/>
    <col min="12" max="12" width="17.28515625" customWidth="1"/>
    <col min="13" max="13" width="18" customWidth="1"/>
    <col min="14" max="14" width="27.42578125" customWidth="1"/>
  </cols>
  <sheetData>
    <row r="3" spans="1:14" ht="41.25">
      <c r="E3" s="11" t="s">
        <v>584</v>
      </c>
    </row>
    <row r="4" spans="1:14" ht="34.5">
      <c r="E4" s="13" t="s">
        <v>585</v>
      </c>
    </row>
    <row r="9" spans="1:14" ht="34.5">
      <c r="B9" s="13" t="s">
        <v>587</v>
      </c>
    </row>
    <row r="11" spans="1:14">
      <c r="B11" s="25"/>
      <c r="C11" s="25"/>
    </row>
    <row r="12" spans="1:14" ht="84">
      <c r="A12" s="26"/>
      <c r="B12" s="33" t="s">
        <v>23</v>
      </c>
      <c r="C12" s="34" t="s">
        <v>24</v>
      </c>
      <c r="D12" s="35" t="s">
        <v>25</v>
      </c>
      <c r="E12" s="36" t="s">
        <v>26</v>
      </c>
      <c r="F12" s="37" t="s">
        <v>27</v>
      </c>
      <c r="G12" s="34" t="s">
        <v>28</v>
      </c>
      <c r="H12" s="156" t="s">
        <v>29</v>
      </c>
      <c r="I12" s="157"/>
      <c r="J12" s="37" t="s">
        <v>30</v>
      </c>
      <c r="K12" s="34" t="s">
        <v>31</v>
      </c>
      <c r="L12" s="37" t="s">
        <v>32</v>
      </c>
      <c r="M12" s="34" t="s">
        <v>33</v>
      </c>
      <c r="N12" s="27" t="s">
        <v>34</v>
      </c>
    </row>
    <row r="13" spans="1:14" ht="15.75">
      <c r="B13" s="28" t="s">
        <v>35</v>
      </c>
      <c r="C13" s="31" t="s">
        <v>36</v>
      </c>
      <c r="D13" s="29" t="str">
        <f>VLOOKUP($C13,'Asia &amp; Pacific_Country info'!$B15:$M50,2,FALSE)</f>
        <v>LHC</v>
      </c>
      <c r="E13" s="29" t="str">
        <f>VLOOKUP($C13,'Asia &amp; Pacific_Country info'!$B15:$M50,3,FALSE)</f>
        <v>yes (1)</v>
      </c>
      <c r="F13" s="29" t="str">
        <f>VLOOKUP($C13,'Asia &amp; Pacific_Country info'!$B15:$M50,4,FALSE)</f>
        <v>trip</v>
      </c>
      <c r="G13" s="29">
        <f>VLOOKUP($C13,'Asia &amp; Pacific_Country info'!$B15:$M50,5,FALSE)</f>
        <v>2007</v>
      </c>
      <c r="H13" s="29">
        <f>VLOOKUP($C13,'Asia &amp; Pacific_Country info'!$B15:$M50,6,FALSE)</f>
        <v>9</v>
      </c>
      <c r="I13" s="29" t="str">
        <f>VLOOKUP($C13,'Asia &amp; Pacific_Country info'!$B15:$M50,7,FALSE)</f>
        <v>(3G+3E+3W)</v>
      </c>
      <c r="J13" s="29" t="str">
        <f>VLOOKUP($C13,'Asia &amp; Pacific_Country info'!$B15:$M50,8,FALSE)</f>
        <v>NI</v>
      </c>
      <c r="K13" s="29" t="str">
        <f>VLOOKUP($C13,'Asia &amp; Pacific_Country info'!$B15:$M50,9,FALSE)</f>
        <v>NI</v>
      </c>
      <c r="L13" s="29" t="str">
        <f>VLOOKUP($C13,'Asia &amp; Pacific_Country info'!$B15:$M50,10,FALSE)</f>
        <v>NI</v>
      </c>
      <c r="M13" s="29" t="str">
        <f>VLOOKUP($C13,'Asia &amp; Pacific_Country info'!$B15:$M50,11,FALSE)</f>
        <v>NI</v>
      </c>
      <c r="N13" s="29" t="str">
        <f>VLOOKUP($C13,'Asia &amp; Pacific_Country info'!$B15:$M50,12,FALSE)</f>
        <v>NI</v>
      </c>
    </row>
    <row r="14" spans="1:14" ht="15.75">
      <c r="B14" s="28" t="s">
        <v>37</v>
      </c>
      <c r="C14" s="31" t="s">
        <v>38</v>
      </c>
      <c r="D14" s="29" t="str">
        <f>VLOOKUP($C14,'Europe &amp; C.Asia_Country info'!$B8:$M64,2,FALSE)</f>
        <v>NLC</v>
      </c>
      <c r="E14" s="29" t="str">
        <f>VLOOKUP($C14,'Europe &amp; C.Asia_Country info'!$B8:$M64,3,FALSE)</f>
        <v>no</v>
      </c>
      <c r="F14" s="29" t="str">
        <f>VLOOKUP($C14,'Europe &amp; C.Asia_Country info'!$B$14:$M$72,4,FALSE)</f>
        <v>trip</v>
      </c>
      <c r="G14" s="29">
        <f>VLOOKUP($C14,'Europe &amp; C.Asia_Country info'!$B$14:$M$72,5,FALSE)</f>
        <v>1996</v>
      </c>
      <c r="H14" s="29">
        <f>VLOOKUP($C14,'Europe &amp; C.Asia_Country info'!$B$14:$M$72,6,FALSE)</f>
        <v>27</v>
      </c>
      <c r="I14" s="29" t="str">
        <f>VLOOKUP($C14,'Europe &amp; C.Asia_Country info'!$B$14:$M$72,7,FALSE)</f>
        <v>(7G+ 10E+ 10W)</v>
      </c>
      <c r="J14" s="29" t="str">
        <f>VLOOKUP($C14,'Europe &amp; C.Asia_Country info'!$B$14:$M$72,8,FALSE)</f>
        <v>NI</v>
      </c>
      <c r="K14" s="29" t="str">
        <f>VLOOKUP($C14,'Europe &amp; C.Asia_Country info'!$B$14:$M$72,9,FALSE)</f>
        <v>Minister</v>
      </c>
      <c r="L14" s="29" t="str">
        <f>VLOOKUP($C14,'Europe &amp; C.Asia_Country info'!$B$14:$M$72,10,FALSE)</f>
        <v>NI</v>
      </c>
      <c r="M14" s="29" t="str">
        <f>VLOOKUP($C14,'Europe &amp; C.Asia_Country info'!$B$14:$M$72,11,FALSE)</f>
        <v>yes</v>
      </c>
      <c r="N14" s="29" t="str">
        <f>VLOOKUP($C14,'Europe &amp; C.Asia_Country info'!$B$14:$M$72,12,FALSE)</f>
        <v>NI</v>
      </c>
    </row>
    <row r="15" spans="1:14" ht="47.25">
      <c r="B15" s="28" t="s">
        <v>39</v>
      </c>
      <c r="C15" s="31" t="s">
        <v>40</v>
      </c>
      <c r="D15" s="29" t="str">
        <f xml:space="preserve"> VLOOKUP($C15,'AFRICA_ Country Info'!$C14:$N67,2,FALSE)</f>
        <v>ESEC</v>
      </c>
      <c r="E15" s="29" t="str">
        <f xml:space="preserve"> VLOOKUP($C15,'AFRICA_ Country Info'!$C14:$N67,3,FALSE)</f>
        <v>NI</v>
      </c>
      <c r="F15" s="29" t="str">
        <f xml:space="preserve"> VLOOKUP($C15,'AFRICA_ Country Info'!$C14:$N67,4,FALSE)</f>
        <v>trip+</v>
      </c>
      <c r="G15" s="29" t="str">
        <f xml:space="preserve"> VLOOKUP($C15,'AFRICA_ Country Info'!$C14:$N67,5,FALSE)</f>
        <v>NI</v>
      </c>
      <c r="H15" s="29">
        <f xml:space="preserve"> VLOOKUP($C15,'AFRICA_ Country Info'!$C14:$N67,6,FALSE)</f>
        <v>200</v>
      </c>
      <c r="I15" s="30" t="str">
        <f xml:space="preserve"> VLOOKUP($C15,'AFRICA_ Country Info'!$C14:$N67,7,FALSE)</f>
        <v xml:space="preserve">75 soc., environ., econ. Sectors + 60 civ. Society + 20 experts + 45 admin-ns and state instit. </v>
      </c>
      <c r="J15" s="29" t="str">
        <f xml:space="preserve"> VLOOKUP($C15,'AFRICA_ Country Info'!$C14:$N67,8,FALSE)</f>
        <v>NI</v>
      </c>
      <c r="K15" s="29" t="str">
        <f xml:space="preserve"> VLOOKUP($C15,'AFRICA_ Country Info'!$C14:$N67,9,FALSE)</f>
        <v>NI</v>
      </c>
      <c r="L15" s="29" t="str">
        <f xml:space="preserve"> VLOOKUP($C15,'AFRICA_ Country Info'!$C14:$N67,10,FALSE)</f>
        <v>NI</v>
      </c>
      <c r="M15" s="29" t="str">
        <f xml:space="preserve"> VLOOKUP($C15,'AFRICA_ Country Info'!$C14:$N67,11,FALSE)</f>
        <v>no</v>
      </c>
      <c r="N15" s="29" t="str">
        <f xml:space="preserve"> VLOOKUP($C15,'AFRICA_ Country Info'!$C14:$N67,12,FALSE)</f>
        <v>NI</v>
      </c>
    </row>
    <row r="16" spans="1:14" ht="15.75">
      <c r="B16" s="28" t="s">
        <v>39</v>
      </c>
      <c r="C16" s="31" t="s">
        <v>41</v>
      </c>
      <c r="D16" s="29" t="str">
        <f xml:space="preserve"> VLOOKUP($C16,'AFRICA_ Country Info'!$C15:$N68,2,FALSE)</f>
        <v xml:space="preserve">ILO NC </v>
      </c>
      <c r="E16" s="29" t="str">
        <f xml:space="preserve"> VLOOKUP($C16,'AFRICA_ Country Info'!$C15:$N68,3,FALSE)</f>
        <v>no</v>
      </c>
      <c r="F16" s="29" t="str">
        <f xml:space="preserve"> VLOOKUP($C16,'AFRICA_ Country Info'!$C15:$N68,4,FALSE)</f>
        <v>trip</v>
      </c>
      <c r="G16" s="29" t="str">
        <f xml:space="preserve"> VLOOKUP($C16,'AFRICA_ Country Info'!$C15:$N68,5,FALSE)</f>
        <v>NI</v>
      </c>
      <c r="H16" s="29">
        <f xml:space="preserve"> VLOOKUP($C16,'AFRICA_ Country Info'!$C15:$N68,6,FALSE)</f>
        <v>13</v>
      </c>
      <c r="I16" s="29" t="str">
        <f xml:space="preserve"> VLOOKUP($C16,'AFRICA_ Country Info'!$C15:$N68,7,FALSE)</f>
        <v>(7G+3E+3W)</v>
      </c>
      <c r="J16" s="29" t="str">
        <f xml:space="preserve"> VLOOKUP($C16,'AFRICA_ Country Info'!$C15:$N68,8,FALSE)</f>
        <v>NI</v>
      </c>
      <c r="K16" s="29" t="str">
        <f xml:space="preserve"> VLOOKUP($C16,'AFRICA_ Country Info'!$C15:$N68,9,FALSE)</f>
        <v>Department Director</v>
      </c>
      <c r="L16" s="29" t="str">
        <f xml:space="preserve"> VLOOKUP($C16,'AFRICA_ Country Info'!$C15:$N68,10,FALSE)</f>
        <v>NI</v>
      </c>
      <c r="M16" s="29" t="str">
        <f xml:space="preserve"> VLOOKUP($C16,'AFRICA_ Country Info'!$C15:$N68,11,FALSE)</f>
        <v>yes</v>
      </c>
      <c r="N16" s="29" t="str">
        <f xml:space="preserve"> VLOOKUP($C16,'AFRICA_ Country Info'!$C15:$N68,12,FALSE)</f>
        <v>NI</v>
      </c>
    </row>
    <row r="17" spans="2:14" ht="31.5">
      <c r="B17" s="28" t="s">
        <v>42</v>
      </c>
      <c r="C17" s="31" t="s">
        <v>43</v>
      </c>
      <c r="D17" s="29" t="str">
        <f>VLOOKUP($C17,'AMERICAS_Country info'!B14:M48,2,FALSE)</f>
        <v>NLB 
NESC</v>
      </c>
      <c r="E17" s="29" t="str">
        <f>VLOOKUP($C17,'AMERICAS_Country info'!$B14:$M48,3,FALSE)</f>
        <v>yes (1)</v>
      </c>
      <c r="F17" s="29" t="str">
        <f>VLOOKUP($C17,'AMERICAS_Country info'!$B14:$M48,4,FALSE)</f>
        <v>trip</v>
      </c>
      <c r="G17" s="29">
        <f>VLOOKUP($C17,'AMERICAS_Country info'!$B14:$M48,5,FALSE)</f>
        <v>2014</v>
      </c>
      <c r="H17" s="29">
        <f>VLOOKUP($C17,'AMERICAS_Country info'!$B14:$M48,6,FALSE)</f>
        <v>12</v>
      </c>
      <c r="I17" s="29" t="str">
        <f>VLOOKUP($C17,'AMERICAS_Country info'!$B14:$M48,7,FALSE)</f>
        <v>(4G+4E+4W)</v>
      </c>
      <c r="J17" s="29" t="str">
        <f>VLOOKUP($C17,'AMERICAS_Country info'!$B14:$M48,8,FALSE)</f>
        <v>yes</v>
      </c>
      <c r="K17" s="29" t="str">
        <f>VLOOKUP($C17,'AMERICAS_Country info'!$B14:$M48,9,FALSE)</f>
        <v>Elected by peers</v>
      </c>
      <c r="L17" s="29" t="str">
        <f>VLOOKUP($C17,'AMERICAS_Country info'!$B14:$M48,10,FALSE)</f>
        <v>yes</v>
      </c>
      <c r="M17" s="29" t="str">
        <f>VLOOKUP($C17,'AMERICAS_Country info'!$B14:$M48,11,FALSE)</f>
        <v>no</v>
      </c>
      <c r="N17" s="29" t="str">
        <f>VLOOKUP($C17,'AMERICAS_Country info'!$B14:$M48,12,FALSE)</f>
        <v>yes</v>
      </c>
    </row>
    <row r="18" spans="2:14" ht="31.5">
      <c r="B18" s="28" t="s">
        <v>42</v>
      </c>
      <c r="C18" s="31" t="s">
        <v>44</v>
      </c>
      <c r="D18" s="29" t="str">
        <f>VLOOKUP($C18,'AMERICAS_Country info'!B15:M49,2,FALSE)</f>
        <v>ESC
NCEPMW</v>
      </c>
      <c r="E18" s="29" t="str">
        <f>VLOOKUP($C18,'AMERICAS_Country info'!$B15:$M49,3,FALSE)</f>
        <v>yes (3)</v>
      </c>
      <c r="F18" s="29" t="str">
        <f>VLOOKUP($C18,'AMERICAS_Country info'!$B15:$M49,4,FALSE)</f>
        <v>trip+</v>
      </c>
      <c r="G18" s="29">
        <f>VLOOKUP($C18,'AMERICAS_Country info'!$B15:$M49,5,FALSE)</f>
        <v>2021</v>
      </c>
      <c r="H18" s="29">
        <f>VLOOKUP($C18,'AMERICAS_Country info'!$B15:$M49,6,FALSE)</f>
        <v>37</v>
      </c>
      <c r="I18" s="29" t="str">
        <f>VLOOKUP($C18,'AMERICAS_Country info'!$B15:$M49,7,FALSE)</f>
        <v>NI</v>
      </c>
      <c r="J18" s="29" t="str">
        <f>VLOOKUP($C18,'AMERICAS_Country info'!$B15:$M49,8,FALSE)</f>
        <v>NI</v>
      </c>
      <c r="K18" s="29" t="str">
        <f>VLOOKUP($C18,'AMERICAS_Country info'!$B15:$M49,9,FALSE)</f>
        <v>NI</v>
      </c>
      <c r="L18" s="29" t="str">
        <f>VLOOKUP($C18,'AMERICAS_Country info'!$B15:$M49,10,FALSE)</f>
        <v>NI</v>
      </c>
      <c r="M18" s="29" t="str">
        <f>VLOOKUP($C18,'AMERICAS_Country info'!$B15:$M49,11,FALSE)</f>
        <v>NI</v>
      </c>
      <c r="N18" s="29" t="str">
        <f>VLOOKUP($C18,'AMERICAS_Country info'!$B15:$M49,12,FALSE)</f>
        <v>NI</v>
      </c>
    </row>
    <row r="19" spans="2:14" ht="15.75">
      <c r="B19" s="28" t="s">
        <v>37</v>
      </c>
      <c r="C19" s="31" t="s">
        <v>45</v>
      </c>
      <c r="D19" s="29" t="str">
        <f>VLOOKUP($C19,'Europe &amp; C.Asia_Country info'!$B13:$M69,2,FALSE)</f>
        <v>RTC</v>
      </c>
      <c r="E19" s="29" t="str">
        <f>VLOOKUP($C19,'Europe &amp; C.Asia_Country info'!$B$14:$M$72,3,FALSE)</f>
        <v>yes (1)</v>
      </c>
      <c r="F19" s="29" t="str">
        <f>VLOOKUP($C19,'Europe &amp; C.Asia_Country info'!$B$14:$M$72,4,FALSE)</f>
        <v>trip</v>
      </c>
      <c r="G19" s="29">
        <f>VLOOKUP($C19,'Europe &amp; C.Asia_Country info'!$B$14:$M$72,5,FALSE)</f>
        <v>2009</v>
      </c>
      <c r="H19" s="29">
        <f>VLOOKUP($C19,'Europe &amp; C.Asia_Country info'!$B$14:$M$72,6,FALSE)</f>
        <v>15</v>
      </c>
      <c r="I19" s="29" t="str">
        <f>VLOOKUP($C19,'Europe &amp; C.Asia_Country info'!$B$14:$M$72,7,FALSE)</f>
        <v>(5G+5E+5W)</v>
      </c>
      <c r="J19" s="29" t="str">
        <f>VLOOKUP($C19,'Europe &amp; C.Asia_Country info'!$B$14:$M$72,8,FALSE)</f>
        <v>yes</v>
      </c>
      <c r="K19" s="29" t="str">
        <f>VLOOKUP($C19,'Europe &amp; C.Asia_Country info'!$B$14:$M$72,9,FALSE)</f>
        <v>Rotational basis</v>
      </c>
      <c r="L19" s="29" t="str">
        <f>VLOOKUP($C19,'Europe &amp; C.Asia_Country info'!$B$14:$M$72,10,FALSE)</f>
        <v>yes</v>
      </c>
      <c r="M19" s="29" t="str">
        <f>VLOOKUP($C19,'Europe &amp; C.Asia_Country info'!$B$14:$M$72,11,FALSE)</f>
        <v>yes</v>
      </c>
      <c r="N19" s="29" t="str">
        <f>VLOOKUP($C19,'Europe &amp; C.Asia_Country info'!$B$14:$M$72,12,FALSE)</f>
        <v>yes</v>
      </c>
    </row>
    <row r="20" spans="2:14" ht="15.75">
      <c r="B20" s="28" t="s">
        <v>35</v>
      </c>
      <c r="C20" s="31" t="s">
        <v>46</v>
      </c>
      <c r="D20" s="29" t="str">
        <f>VLOOKUP($C20,'Asia &amp; Pacific_Country info'!$B16:$M51,2,FALSE)</f>
        <v>NWRCC</v>
      </c>
      <c r="E20" s="29" t="str">
        <f>VLOOKUP($C20,'Asia &amp; Pacific_Country info'!$B16:$M51,3,FALSE)</f>
        <v>yes (1)</v>
      </c>
      <c r="F20" s="29" t="str">
        <f>VLOOKUP($C20,'Asia &amp; Pacific_Country info'!$B16:$M51,4,FALSE)</f>
        <v>NI</v>
      </c>
      <c r="G20" s="29">
        <f>VLOOKUP($C20,'Asia &amp; Pacific_Country info'!$B16:$M51,5,FALSE)</f>
        <v>1977</v>
      </c>
      <c r="H20" s="29">
        <f>VLOOKUP($C20,'Asia &amp; Pacific_Country info'!$B16:$M51,6,FALSE)</f>
        <v>15</v>
      </c>
      <c r="I20" s="29" t="str">
        <f>VLOOKUP($C20,'Asia &amp; Pacific_Country info'!$B16:$M51,7,FALSE)</f>
        <v>(Chair+ 7E+ 7W)</v>
      </c>
      <c r="J20" s="29" t="str">
        <f>VLOOKUP($C20,'Asia &amp; Pacific_Country info'!$B16:$M51,8,FALSE)</f>
        <v>yes-G</v>
      </c>
      <c r="K20" s="29" t="str">
        <f>VLOOKUP($C20,'Asia &amp; Pacific_Country info'!$B16:$M51,9,FALSE)</f>
        <v>Minister</v>
      </c>
      <c r="L20" s="29" t="str">
        <f>VLOOKUP($C20,'Asia &amp; Pacific_Country info'!$B16:$M51,10,FALSE)</f>
        <v>yes</v>
      </c>
      <c r="M20" s="29" t="str">
        <f>VLOOKUP($C20,'Asia &amp; Pacific_Country info'!$B16:$M51,11,FALSE)</f>
        <v>yes</v>
      </c>
      <c r="N20" s="29" t="str">
        <f>VLOOKUP($C20,'Asia &amp; Pacific_Country info'!$B16:$M51,12,FALSE)</f>
        <v>yes</v>
      </c>
    </row>
    <row r="21" spans="2:14" ht="15.75">
      <c r="B21" s="28" t="s">
        <v>37</v>
      </c>
      <c r="C21" s="31" t="s">
        <v>47</v>
      </c>
      <c r="D21" s="29" t="str">
        <f>VLOOKUP($C21,'Europe &amp; C.Asia_Country info'!$B15:$M71,2,FALSE)</f>
        <v>SP</v>
      </c>
      <c r="E21" s="29" t="str">
        <f>VLOOKUP($C21,'Europe &amp; C.Asia_Country info'!$B$14:$M$72,3,FALSE)</f>
        <v>yes (1)</v>
      </c>
      <c r="F21" s="29" t="str">
        <f>VLOOKUP($C21,'Europe &amp; C.Asia_Country info'!$B$14:$M$72,4,FALSE)</f>
        <v>trip</v>
      </c>
      <c r="G21" s="29">
        <f>VLOOKUP($C21,'Europe &amp; C.Asia_Country info'!$B$14:$M$72,5,FALSE)</f>
        <v>1954</v>
      </c>
      <c r="H21" s="29">
        <f>VLOOKUP($C21,'Europe &amp; C.Asia_Country info'!$B$14:$M$72,6,FALSE)</f>
        <v>8</v>
      </c>
      <c r="I21" s="29" t="str">
        <f>VLOOKUP($C21,'Europe &amp; C.Asia_Country info'!$B$14:$M$72,7,FALSE)</f>
        <v>(4G+2E+2W)</v>
      </c>
      <c r="J21" s="29" t="str">
        <f>VLOOKUP($C21,'Europe &amp; C.Asia_Country info'!$B$14:$M$72,8,FALSE)</f>
        <v>yes</v>
      </c>
      <c r="K21" s="29" t="str">
        <f>VLOOKUP($C21,'Europe &amp; C.Asia_Country info'!$B$14:$M$72,9,FALSE)</f>
        <v>Chancellor</v>
      </c>
      <c r="L21" s="29" t="str">
        <f>VLOOKUP($C21,'Europe &amp; C.Asia_Country info'!$B$14:$M$72,10,FALSE)</f>
        <v>yes</v>
      </c>
      <c r="M21" s="29" t="str">
        <f>VLOOKUP($C21,'Europe &amp; C.Asia_Country info'!$B$14:$M$72,11,FALSE)</f>
        <v>yes</v>
      </c>
      <c r="N21" s="29" t="str">
        <f>VLOOKUP($C21,'Europe &amp; C.Asia_Country info'!$B$14:$M$72,12,FALSE)</f>
        <v>yes</v>
      </c>
    </row>
    <row r="22" spans="2:14" ht="15.75">
      <c r="B22" s="28" t="s">
        <v>37</v>
      </c>
      <c r="C22" s="31" t="s">
        <v>48</v>
      </c>
      <c r="D22" s="29" t="str">
        <f>VLOOKUP($C22,'Europe &amp; C.Asia_Country info'!$B16:$M72,2,FALSE)</f>
        <v>TCSEA</v>
      </c>
      <c r="E22" s="29" t="str">
        <f>VLOOKUP($C22,'Europe &amp; C.Asia_Country info'!$B$14:$M$72,3,FALSE)</f>
        <v>yes (1)</v>
      </c>
      <c r="F22" s="29" t="str">
        <f>VLOOKUP($C22,'Europe &amp; C.Asia_Country info'!$B$14:$M$72,4,FALSE)</f>
        <v>trip</v>
      </c>
      <c r="G22" s="29">
        <f>VLOOKUP($C22,'Europe &amp; C.Asia_Country info'!$B$14:$M$72,5,FALSE)</f>
        <v>2016</v>
      </c>
      <c r="H22" s="29">
        <f>VLOOKUP($C22,'Europe &amp; C.Asia_Country info'!$B$14:$M$72,6,FALSE)</f>
        <v>15</v>
      </c>
      <c r="I22" s="29" t="str">
        <f>VLOOKUP($C22,'Europe &amp; C.Asia_Country info'!$B$14:$M$72,7,FALSE)</f>
        <v>(5G+ 5E+ 5W)</v>
      </c>
      <c r="J22" s="29" t="str">
        <f>VLOOKUP($C22,'Europe &amp; C.Asia_Country info'!$B$14:$M$72,8,FALSE)</f>
        <v>yes</v>
      </c>
      <c r="K22" s="29" t="str">
        <f>VLOOKUP($C22,'Europe &amp; C.Asia_Country info'!$B$14:$M$72,9,FALSE)</f>
        <v>Rotational basis</v>
      </c>
      <c r="L22" s="29" t="str">
        <f>VLOOKUP($C22,'Europe &amp; C.Asia_Country info'!$B$14:$M$72,10,FALSE)</f>
        <v>yes</v>
      </c>
      <c r="M22" s="29" t="str">
        <f>VLOOKUP($C22,'Europe &amp; C.Asia_Country info'!$B$14:$M$72,11,FALSE)</f>
        <v>yes</v>
      </c>
      <c r="N22" s="29" t="str">
        <f>VLOOKUP($C22,'Europe &amp; C.Asia_Country info'!$B$14:$M$72,12,FALSE)</f>
        <v>yes</v>
      </c>
    </row>
    <row r="23" spans="2:14" ht="15.75">
      <c r="B23" s="28" t="s">
        <v>42</v>
      </c>
      <c r="C23" s="31" t="s">
        <v>49</v>
      </c>
      <c r="D23" s="29" t="str">
        <f>VLOOKUP($C23,'AMERICAS_Country info'!B16:M50,2,FALSE)</f>
        <v>NTC</v>
      </c>
      <c r="E23" s="29" t="str">
        <f>VLOOKUP($C23,'AMERICAS_Country info'!$B16:$M50,3,FALSE)</f>
        <v>yes (1)</v>
      </c>
      <c r="F23" s="29" t="str">
        <f>VLOOKUP($C23,'AMERICAS_Country info'!$B16:$M50,4,FALSE)</f>
        <v>trip</v>
      </c>
      <c r="G23" s="29">
        <f>VLOOKUP($C23,'AMERICAS_Country info'!$B16:$M50,5,FALSE)</f>
        <v>2015</v>
      </c>
      <c r="H23" s="29">
        <f>VLOOKUP($C23,'AMERICAS_Country info'!$B16:$M50,6,FALSE)</f>
        <v>12</v>
      </c>
      <c r="I23" s="29" t="str">
        <f>VLOOKUP($C23,'AMERICAS_Country info'!$B16:$M50,7,FALSE)</f>
        <v>(4G+4E+4W)</v>
      </c>
      <c r="J23" s="29" t="str">
        <f>VLOOKUP($C23,'AMERICAS_Country info'!$B16:$M50,8,FALSE)</f>
        <v>yes-G</v>
      </c>
      <c r="K23" s="29" t="str">
        <f>VLOOKUP($C23,'AMERICAS_Country info'!$B16:$M50,9,FALSE)</f>
        <v>Rotational basis</v>
      </c>
      <c r="L23" s="29" t="str">
        <f>VLOOKUP($C23,'AMERICAS_Country info'!$B16:$M50,10,FALSE)</f>
        <v>yes</v>
      </c>
      <c r="M23" s="29" t="str">
        <f>VLOOKUP($C23,'AMERICAS_Country info'!$B16:$M50,11,FALSE)</f>
        <v>yes</v>
      </c>
      <c r="N23" s="29" t="str">
        <f>VLOOKUP($C23,'AMERICAS_Country info'!$B16:$M50,12,FALSE)</f>
        <v>yes</v>
      </c>
    </row>
    <row r="24" spans="2:14" ht="15.75">
      <c r="B24" s="28" t="s">
        <v>50</v>
      </c>
      <c r="C24" s="32" t="s">
        <v>51</v>
      </c>
      <c r="D24" s="29" t="str">
        <f>VLOOKUP($C24,'ARAB STATES_Country info'!$B13:$M24,2,FALSE)</f>
        <v>-</v>
      </c>
      <c r="E24" s="29" t="str">
        <f>VLOOKUP($C24,'ARAB STATES_Country info'!$B13:$M24,3,FALSE)</f>
        <v>-</v>
      </c>
      <c r="F24" s="29" t="str">
        <f>VLOOKUP($C24,'ARAB STATES_Country info'!$B13:$M24,4,FALSE)</f>
        <v>-</v>
      </c>
      <c r="G24" s="29" t="str">
        <f>VLOOKUP($C24,'ARAB STATES_Country info'!$B13:$M24,5,FALSE)</f>
        <v>-</v>
      </c>
      <c r="H24" s="29" t="str">
        <f>VLOOKUP($C24,'ARAB STATES_Country info'!$B13:$M24,6,FALSE)</f>
        <v>-</v>
      </c>
      <c r="I24" s="29" t="str">
        <f>VLOOKUP($C24,'ARAB STATES_Country info'!$B13:$M24,7,FALSE)</f>
        <v>-</v>
      </c>
      <c r="J24" s="29" t="str">
        <f>VLOOKUP($C24,'ARAB STATES_Country info'!$B13:$M24,8,FALSE)</f>
        <v>-</v>
      </c>
      <c r="K24" s="29" t="str">
        <f>VLOOKUP($C24,'ARAB STATES_Country info'!$B13:$M24,9,FALSE)</f>
        <v>-</v>
      </c>
      <c r="L24" s="29" t="str">
        <f>VLOOKUP($C24,'ARAB STATES_Country info'!$B13:$M24,10,FALSE)</f>
        <v>-</v>
      </c>
      <c r="M24" s="29" t="str">
        <f>VLOOKUP($C24,'ARAB STATES_Country info'!$B13:$M24,11,FALSE)</f>
        <v>-</v>
      </c>
      <c r="N24" s="29" t="str">
        <f>VLOOKUP($C24,'ARAB STATES_Country info'!$B13:$M24,12,FALSE)</f>
        <v>-</v>
      </c>
    </row>
    <row r="25" spans="2:14" ht="15.75">
      <c r="B25" s="28" t="s">
        <v>35</v>
      </c>
      <c r="C25" s="31" t="s">
        <v>52</v>
      </c>
      <c r="D25" s="29" t="str">
        <f>VLOOKUP($C25,'Asia &amp; Pacific_Country info'!$B17:$M52,2,FALSE)</f>
        <v>NTCC</v>
      </c>
      <c r="E25" s="29" t="str">
        <f>VLOOKUP($C25,'Asia &amp; Pacific_Country info'!$B17:$M52,3,FALSE)</f>
        <v>yes (4)</v>
      </c>
      <c r="F25" s="29" t="str">
        <f>VLOOKUP($C25,'Asia &amp; Pacific_Country info'!$B17:$M52,4,FALSE)</f>
        <v>trip</v>
      </c>
      <c r="G25" s="29">
        <f>VLOOKUP($C25,'Asia &amp; Pacific_Country info'!$B17:$M52,5,FALSE)</f>
        <v>1976</v>
      </c>
      <c r="H25" s="29">
        <f>VLOOKUP($C25,'Asia &amp; Pacific_Country info'!$B17:$M52,6,FALSE)</f>
        <v>60</v>
      </c>
      <c r="I25" s="29" t="str">
        <f>VLOOKUP($C25,'Asia &amp; Pacific_Country info'!$B17:$M52,7,FALSE)</f>
        <v>(20G+ 20E+ 20W)</v>
      </c>
      <c r="J25" s="29" t="str">
        <f>VLOOKUP($C25,'Asia &amp; Pacific_Country info'!$B17:$M52,8,FALSE)</f>
        <v>yes-G</v>
      </c>
      <c r="K25" s="29" t="str">
        <f>VLOOKUP($C25,'Asia &amp; Pacific_Country info'!$B17:$M52,9,FALSE)</f>
        <v>Minister</v>
      </c>
      <c r="L25" s="29" t="str">
        <f>VLOOKUP($C25,'Asia &amp; Pacific_Country info'!$B17:$M52,10,FALSE)</f>
        <v>yes</v>
      </c>
      <c r="M25" s="29" t="str">
        <f>VLOOKUP($C25,'Asia &amp; Pacific_Country info'!$B17:$M52,11,FALSE)</f>
        <v>yes</v>
      </c>
      <c r="N25" s="29" t="str">
        <f>VLOOKUP($C25,'Asia &amp; Pacific_Country info'!$B17:$M52,12,FALSE)</f>
        <v>yes</v>
      </c>
    </row>
    <row r="26" spans="2:14" ht="15.75">
      <c r="B26" s="28" t="s">
        <v>42</v>
      </c>
      <c r="C26" s="31" t="s">
        <v>53</v>
      </c>
      <c r="D26" s="29" t="str">
        <f>VLOOKUP($C26,'AMERICAS_Country info'!B17:M51,2,FALSE)</f>
        <v>SP</v>
      </c>
      <c r="E26" s="29" t="str">
        <f>VLOOKUP($C26,'AMERICAS_Country info'!$B17:$M51,3,FALSE)</f>
        <v>yes (4)</v>
      </c>
      <c r="F26" s="29" t="str">
        <f>VLOOKUP($C26,'AMERICAS_Country info'!$B17:$M51,4,FALSE)</f>
        <v>trip</v>
      </c>
      <c r="G26" s="29">
        <f>VLOOKUP($C26,'AMERICAS_Country info'!$B17:$M51,5,FALSE)</f>
        <v>1993</v>
      </c>
      <c r="H26" s="29" t="str">
        <f>VLOOKUP($C26,'AMERICAS_Country info'!$B17:$M51,6,FALSE)</f>
        <v>Irregular</v>
      </c>
      <c r="I26" s="29" t="str">
        <f>VLOOKUP($C26,'AMERICAS_Country info'!$B17:$M51,7,FALSE)</f>
        <v>Depends on meeting</v>
      </c>
      <c r="J26" s="29" t="str">
        <f>VLOOKUP($C26,'AMERICAS_Country info'!$B17:$M51,8,FALSE)</f>
        <v>yes-G</v>
      </c>
      <c r="K26" s="29" t="str">
        <f>VLOOKUP($C26,'AMERICAS_Country info'!$B17:$M51,9,FALSE)</f>
        <v>Prime Minister</v>
      </c>
      <c r="L26" s="29" t="str">
        <f>VLOOKUP($C26,'AMERICAS_Country info'!$B17:$M51,10,FALSE)</f>
        <v>yes</v>
      </c>
      <c r="M26" s="29" t="str">
        <f>VLOOKUP($C26,'AMERICAS_Country info'!$B17:$M51,11,FALSE)</f>
        <v>no</v>
      </c>
      <c r="N26" s="29" t="str">
        <f>VLOOKUP($C26,'AMERICAS_Country info'!$B17:$M51,12,FALSE)</f>
        <v>yes</v>
      </c>
    </row>
    <row r="27" spans="2:14" ht="15.75">
      <c r="B27" s="28" t="s">
        <v>37</v>
      </c>
      <c r="C27" s="31" t="s">
        <v>54</v>
      </c>
      <c r="D27" s="29" t="str">
        <f>VLOOKUP($C27,'Europe &amp; C.Asia_Country info'!$B14:$M64,2,FALSE)</f>
        <v>NCLSI</v>
      </c>
      <c r="E27" s="29" t="str">
        <f>VLOOKUP($C27,'Europe &amp; C.Asia_Country info'!$B$14:$M$72,3,FALSE)</f>
        <v>yes (1)</v>
      </c>
      <c r="F27" s="29" t="str">
        <f>VLOOKUP($C27,'Europe &amp; C.Asia_Country info'!$B$14:$M$72,4,FALSE)</f>
        <v>trip+</v>
      </c>
      <c r="G27" s="29" t="str">
        <f>VLOOKUP($C27,'Europe &amp; C.Asia_Country info'!$B$14:$M$72,5,FALSE)</f>
        <v>NI</v>
      </c>
      <c r="H27" s="29" t="str">
        <f>VLOOKUP($C27,'Europe &amp; C.Asia_Country info'!$B$14:$M$72,6,FALSE)</f>
        <v>NI</v>
      </c>
      <c r="I27" s="29" t="str">
        <f>VLOOKUP($C27,'Europe &amp; C.Asia_Country info'!$B$14:$M$72,7,FALSE)</f>
        <v>NI</v>
      </c>
      <c r="J27" s="29" t="str">
        <f>VLOOKUP($C27,'Europe &amp; C.Asia_Country info'!$B$14:$M$72,8,FALSE)</f>
        <v>NI</v>
      </c>
      <c r="K27" s="29" t="str">
        <f>VLOOKUP($C27,'Europe &amp; C.Asia_Country info'!$B$14:$M$72,9,FALSE)</f>
        <v>NI</v>
      </c>
      <c r="L27" s="29" t="str">
        <f>VLOOKUP($C27,'Europe &amp; C.Asia_Country info'!$B$14:$M$72,10,FALSE)</f>
        <v>NI</v>
      </c>
      <c r="M27" s="29" t="str">
        <f>VLOOKUP($C27,'Europe &amp; C.Asia_Country info'!$B$14:$M$72,11,FALSE)</f>
        <v>NI</v>
      </c>
      <c r="N27" s="29" t="str">
        <f>VLOOKUP($C27,'Europe &amp; C.Asia_Country info'!$B$14:$M$72,12,FALSE)</f>
        <v>NI</v>
      </c>
    </row>
    <row r="28" spans="2:14" ht="15.75">
      <c r="B28" s="28" t="s">
        <v>37</v>
      </c>
      <c r="C28" s="31" t="s">
        <v>55</v>
      </c>
      <c r="D28" s="29" t="str">
        <f>VLOOKUP($C28,'Europe &amp; C.Asia_Country info'!$B15:$M65,2,FALSE)</f>
        <v>NLC</v>
      </c>
      <c r="E28" s="29" t="str">
        <f>VLOOKUP($C28,'Europe &amp; C.Asia_Country info'!$B$14:$M$72,3,FALSE)</f>
        <v>yes (1)</v>
      </c>
      <c r="F28" s="29" t="str">
        <f>VLOOKUP($C28,'Europe &amp; C.Asia_Country info'!$B$14:$M$72,4,FALSE)</f>
        <v>bipar</v>
      </c>
      <c r="G28" s="29">
        <f>VLOOKUP($C28,'Europe &amp; C.Asia_Country info'!$B$14:$M$72,5,FALSE)</f>
        <v>1952</v>
      </c>
      <c r="H28" s="29">
        <f>VLOOKUP($C28,'Europe &amp; C.Asia_Country info'!$B$14:$M$72,6,FALSE)</f>
        <v>26</v>
      </c>
      <c r="I28" s="29" t="str">
        <f>VLOOKUP($C28,'Europe &amp; C.Asia_Country info'!$B$14:$M$72,7,FALSE)</f>
        <v>(13E+13W)</v>
      </c>
      <c r="J28" s="29" t="str">
        <f>VLOOKUP($C28,'Europe &amp; C.Asia_Country info'!$B$14:$M$72,8,FALSE)</f>
        <v>yes</v>
      </c>
      <c r="K28" s="29" t="str">
        <f>VLOOKUP($C28,'Europe &amp; C.Asia_Country info'!$B$14:$M$72,9,FALSE)</f>
        <v>Elected by peers</v>
      </c>
      <c r="L28" s="29" t="str">
        <f>VLOOKUP($C28,'Europe &amp; C.Asia_Country info'!$B$14:$M$72,10,FALSE)</f>
        <v>yes</v>
      </c>
      <c r="M28" s="29" t="str">
        <f>VLOOKUP($C28,'Europe &amp; C.Asia_Country info'!$B$14:$M$72,11,FALSE)</f>
        <v>yes</v>
      </c>
      <c r="N28" s="29" t="str">
        <f>VLOOKUP($C28,'Europe &amp; C.Asia_Country info'!$B$14:$M$72,12,FALSE)</f>
        <v>yes</v>
      </c>
    </row>
    <row r="29" spans="2:14" ht="31.5">
      <c r="B29" s="28" t="s">
        <v>42</v>
      </c>
      <c r="C29" s="31" t="s">
        <v>56</v>
      </c>
      <c r="D29" s="29" t="str">
        <f>VLOOKUP($C29,'AMERICAS_Country info'!B18:M52,2,FALSE)</f>
        <v>LAB 
TB</v>
      </c>
      <c r="E29" s="29" t="str">
        <f>VLOOKUP($C29,'AMERICAS_Country info'!$B18:$M52,3,FALSE)</f>
        <v>yes (1)</v>
      </c>
      <c r="F29" s="29" t="str">
        <f>VLOOKUP($C29,'AMERICAS_Country info'!$B18:$M52,4,FALSE)</f>
        <v>trip</v>
      </c>
      <c r="G29" s="29">
        <f>VLOOKUP($C29,'AMERICAS_Country info'!$B18:$M52,5,FALSE)</f>
        <v>2017</v>
      </c>
      <c r="H29" s="29">
        <f>VLOOKUP($C29,'AMERICAS_Country info'!$B18:$M52,6,FALSE)</f>
        <v>9</v>
      </c>
      <c r="I29" s="29" t="str">
        <f>VLOOKUP($C29,'AMERICAS_Country info'!$B18:$M52,7,FALSE)</f>
        <v>(3G+3E+3W)</v>
      </c>
      <c r="J29" s="29" t="str">
        <f>VLOOKUP($C29,'AMERICAS_Country info'!$B18:$M52,8,FALSE)</f>
        <v>yes</v>
      </c>
      <c r="K29" s="29" t="str">
        <f>VLOOKUP($C29,'AMERICAS_Country info'!$B18:$M52,9,FALSE)</f>
        <v>Other government official</v>
      </c>
      <c r="L29" s="29" t="str">
        <f>VLOOKUP($C29,'AMERICAS_Country info'!$B18:$M52,10,FALSE)</f>
        <v>yes</v>
      </c>
      <c r="M29" s="29" t="str">
        <f>VLOOKUP($C29,'AMERICAS_Country info'!$B18:$M52,11,FALSE)</f>
        <v>yes</v>
      </c>
      <c r="N29" s="29" t="str">
        <f>VLOOKUP($C29,'AMERICAS_Country info'!$B18:$M52,12,FALSE)</f>
        <v>yes</v>
      </c>
    </row>
    <row r="30" spans="2:14" ht="31.5">
      <c r="B30" s="28" t="s">
        <v>39</v>
      </c>
      <c r="C30" s="31" t="s">
        <v>57</v>
      </c>
      <c r="D30" s="29" t="str">
        <f xml:space="preserve"> VLOOKUP($C30,'AFRICA_ Country Info'!$C16:$N69,2,FALSE)</f>
        <v>NCCDCB</v>
      </c>
      <c r="E30" s="29" t="str">
        <f xml:space="preserve"> VLOOKUP($C30,'AFRICA_ Country Info'!$C16:$N69,3,FALSE)</f>
        <v>yes (1)</v>
      </c>
      <c r="F30" s="29" t="str">
        <f xml:space="preserve"> VLOOKUP($C30,'AFRICA_ Country Info'!$C16:$N69,4,FALSE)</f>
        <v>trip</v>
      </c>
      <c r="G30" s="29">
        <f xml:space="preserve"> VLOOKUP($C30,'AFRICA_ Country Info'!$C16:$N69,5,FALSE)</f>
        <v>2021</v>
      </c>
      <c r="H30" s="29">
        <f xml:space="preserve"> VLOOKUP($C30,'AFRICA_ Country Info'!$C16:$N69,6,FALSE)</f>
        <v>16</v>
      </c>
      <c r="I30" s="29" t="str">
        <f xml:space="preserve"> VLOOKUP($C30,'AFRICA_ Country Info'!$C16:$N69,7,FALSE)</f>
        <v xml:space="preserve">6G + 4E+ 6W </v>
      </c>
      <c r="J30" s="29" t="str">
        <f xml:space="preserve"> VLOOKUP($C30,'AFRICA_ Country Info'!$C16:$N69,8,FALSE)</f>
        <v>yes-G</v>
      </c>
      <c r="K30" s="29" t="str">
        <f xml:space="preserve"> VLOOKUP($C30,'AFRICA_ Country Info'!$C16:$N69,9,FALSE)</f>
        <v xml:space="preserve">Minister of Development </v>
      </c>
      <c r="L30" s="29" t="str">
        <f xml:space="preserve"> VLOOKUP($C30,'AFRICA_ Country Info'!$C16:$N69,10,FALSE)</f>
        <v>yes</v>
      </c>
      <c r="M30" s="29" t="str">
        <f xml:space="preserve"> VLOOKUP($C30,'AFRICA_ Country Info'!$C16:$N69,11,FALSE)</f>
        <v>yes</v>
      </c>
      <c r="N30" s="29" t="str">
        <f xml:space="preserve"> VLOOKUP($C30,'AFRICA_ Country Info'!$C16:$N69,12,FALSE)</f>
        <v>yes</v>
      </c>
    </row>
    <row r="31" spans="2:14" ht="15.75">
      <c r="B31" s="28" t="s">
        <v>42</v>
      </c>
      <c r="C31" s="32" t="s">
        <v>58</v>
      </c>
      <c r="D31" s="29" t="str">
        <f>VLOOKUP($C31,'AMERICAS_Country info'!B19:M53,2,FALSE)</f>
        <v>-</v>
      </c>
      <c r="E31" s="29" t="str">
        <f>VLOOKUP($C31,'AMERICAS_Country info'!$B19:$M53,3,FALSE)</f>
        <v>yes (2)</v>
      </c>
      <c r="F31" s="29" t="str">
        <f>VLOOKUP($C31,'AMERICAS_Country info'!$B19:$M53,4,FALSE)</f>
        <v>-</v>
      </c>
      <c r="G31" s="29" t="str">
        <f>VLOOKUP($C31,'AMERICAS_Country info'!$B19:$M53,5,FALSE)</f>
        <v>-</v>
      </c>
      <c r="H31" s="29" t="str">
        <f>VLOOKUP($C31,'AMERICAS_Country info'!$B19:$M53,6,FALSE)</f>
        <v>-</v>
      </c>
      <c r="I31" s="29" t="str">
        <f>VLOOKUP($C31,'AMERICAS_Country info'!$B19:$M53,7,FALSE)</f>
        <v>-</v>
      </c>
      <c r="J31" s="29" t="str">
        <f>VLOOKUP($C31,'AMERICAS_Country info'!$B19:$M53,8,FALSE)</f>
        <v>-</v>
      </c>
      <c r="K31" s="29" t="str">
        <f>VLOOKUP($C31,'AMERICAS_Country info'!$B19:$M53,9,FALSE)</f>
        <v>-</v>
      </c>
      <c r="L31" s="29" t="str">
        <f>VLOOKUP($C31,'AMERICAS_Country info'!$B19:$M53,10,FALSE)</f>
        <v>-</v>
      </c>
      <c r="M31" s="29" t="str">
        <f>VLOOKUP($C31,'AMERICAS_Country info'!$B19:$M53,11,FALSE)</f>
        <v>-</v>
      </c>
      <c r="N31" s="29" t="str">
        <f>VLOOKUP($C31,'AMERICAS_Country info'!$B19:$M53,12,FALSE)</f>
        <v>-</v>
      </c>
    </row>
    <row r="32" spans="2:14" ht="15.75">
      <c r="B32" s="28" t="s">
        <v>37</v>
      </c>
      <c r="C32" s="31" t="s">
        <v>59</v>
      </c>
      <c r="D32" s="29" t="str">
        <f>VLOOKUP($C32,'Europe &amp; C.Asia_Country info'!$B19:$M69,2,FALSE)</f>
        <v>ESC</v>
      </c>
      <c r="E32" s="29" t="str">
        <f>VLOOKUP($C32,'Europe &amp; C.Asia_Country info'!$B$14:$M$72,3,FALSE)</f>
        <v>yes (1)</v>
      </c>
      <c r="F32" s="29" t="str">
        <f>VLOOKUP($C32,'Europe &amp; C.Asia_Country info'!$B$14:$M$72,4,FALSE)</f>
        <v>trip</v>
      </c>
      <c r="G32" s="29">
        <f>VLOOKUP($C32,'Europe &amp; C.Asia_Country info'!$B$14:$M$72,5,FALSE)</f>
        <v>2002</v>
      </c>
      <c r="H32" s="29">
        <f>VLOOKUP($C32,'Europe &amp; C.Asia_Country info'!$B$14:$M$72,6,FALSE)</f>
        <v>21</v>
      </c>
      <c r="I32" s="29" t="str">
        <f>VLOOKUP($C32,'Europe &amp; C.Asia_Country info'!$B$14:$M$72,7,FALSE)</f>
        <v>(7G+7E+7W)</v>
      </c>
      <c r="J32" s="29" t="str">
        <f>VLOOKUP($C32,'Europe &amp; C.Asia_Country info'!$B$14:$M$72,8,FALSE)</f>
        <v>NI</v>
      </c>
      <c r="K32" s="29" t="str">
        <f>VLOOKUP($C32,'Europe &amp; C.Asia_Country info'!$B$14:$M$72,9,FALSE)</f>
        <v>Elected by peers</v>
      </c>
      <c r="L32" s="29" t="str">
        <f>VLOOKUP($C32,'Europe &amp; C.Asia_Country info'!$B$14:$M$72,10,FALSE)</f>
        <v>NI</v>
      </c>
      <c r="M32" s="29" t="str">
        <f>VLOOKUP($C32,'Europe &amp; C.Asia_Country info'!$B$14:$M$72,11,FALSE)</f>
        <v>yes</v>
      </c>
      <c r="N32" s="29" t="str">
        <f>VLOOKUP($C32,'Europe &amp; C.Asia_Country info'!$B$14:$M$72,12,FALSE)</f>
        <v>NI</v>
      </c>
    </row>
    <row r="33" spans="2:14" ht="15.75">
      <c r="B33" s="28" t="s">
        <v>39</v>
      </c>
      <c r="C33" s="31" t="s">
        <v>60</v>
      </c>
      <c r="D33" s="29" t="str">
        <f xml:space="preserve"> VLOOKUP($C33,'AFRICA_ Country Info'!$C17:$N70,2,FALSE)</f>
        <v>LAC</v>
      </c>
      <c r="E33" s="29" t="str">
        <f xml:space="preserve"> VLOOKUP($C33,'AFRICA_ Country Info'!$C17:$N70,3,FALSE)</f>
        <v>yes (3)</v>
      </c>
      <c r="F33" s="29" t="str">
        <f xml:space="preserve"> VLOOKUP($C33,'AFRICA_ Country Info'!$C17:$N70,4,FALSE)</f>
        <v>trip+</v>
      </c>
      <c r="G33" s="29">
        <f xml:space="preserve"> VLOOKUP($C33,'AFRICA_ Country Info'!$C17:$N70,5,FALSE)</f>
        <v>1982</v>
      </c>
      <c r="H33" s="29">
        <f xml:space="preserve"> VLOOKUP($C33,'AFRICA_ Country Info'!$C17:$N70,6,FALSE)</f>
        <v>14</v>
      </c>
      <c r="I33" s="29" t="str">
        <f xml:space="preserve"> VLOOKUP($C33,'AFRICA_ Country Info'!$C17:$N70,7,FALSE)</f>
        <v>(3G+4E+4W+ 3 Indep. Persons)</v>
      </c>
      <c r="J33" s="29" t="str">
        <f xml:space="preserve"> VLOOKUP($C33,'AFRICA_ Country Info'!$C17:$N70,8,FALSE)</f>
        <v>yes-G</v>
      </c>
      <c r="K33" s="29" t="str">
        <f xml:space="preserve"> VLOOKUP($C33,'AFRICA_ Country Info'!$C17:$N70,9,FALSE)</f>
        <v>NI</v>
      </c>
      <c r="L33" s="29" t="str">
        <f xml:space="preserve"> VLOOKUP($C33,'AFRICA_ Country Info'!$C17:$N70,10,FALSE)</f>
        <v>no</v>
      </c>
      <c r="M33" s="29" t="str">
        <f xml:space="preserve"> VLOOKUP($C33,'AFRICA_ Country Info'!$C17:$N70,11,FALSE)</f>
        <v>yes</v>
      </c>
      <c r="N33" s="29" t="str">
        <f xml:space="preserve"> VLOOKUP($C33,'AFRICA_ Country Info'!$C17:$N70,12,FALSE)</f>
        <v>no</v>
      </c>
    </row>
    <row r="34" spans="2:14" ht="31.5">
      <c r="B34" s="28" t="s">
        <v>42</v>
      </c>
      <c r="C34" s="31" t="s">
        <v>61</v>
      </c>
      <c r="D34" s="29" t="str">
        <f>VLOOKUP($C34,'AMERICAS_Country info'!B20:M54,2,FALSE)</f>
        <v>CDESS
NLC</v>
      </c>
      <c r="E34" s="29" t="str">
        <f>VLOOKUP($C34,'AMERICAS_Country info'!$B20:$M54,3,FALSE)</f>
        <v>no</v>
      </c>
      <c r="F34" s="29" t="str">
        <f>VLOOKUP($C34,'AMERICAS_Country info'!$B20:$M54,4,FALSE)</f>
        <v>NI</v>
      </c>
      <c r="G34" s="29">
        <f>VLOOKUP($C34,'AMERICAS_Country info'!$B20:$M54,5,FALSE)</f>
        <v>2023</v>
      </c>
      <c r="H34" s="29" t="str">
        <f>VLOOKUP($C34,'AMERICAS_Country info'!$B20:$M54,6,FALSE)</f>
        <v>NI</v>
      </c>
      <c r="I34" s="29" t="str">
        <f>VLOOKUP($C34,'AMERICAS_Country info'!$B20:$M54,7,FALSE)</f>
        <v>NI</v>
      </c>
      <c r="J34" s="29" t="str">
        <f>VLOOKUP($C34,'AMERICAS_Country info'!$B20:$M54,8,FALSE)</f>
        <v>NI</v>
      </c>
      <c r="K34" s="29" t="str">
        <f>VLOOKUP($C34,'AMERICAS_Country info'!$B20:$M54,9,FALSE)</f>
        <v>NI</v>
      </c>
      <c r="L34" s="29" t="str">
        <f>VLOOKUP($C34,'AMERICAS_Country info'!$B20:$M54,10,FALSE)</f>
        <v>NI</v>
      </c>
      <c r="M34" s="29" t="str">
        <f>VLOOKUP($C34,'AMERICAS_Country info'!$B20:$M54,11,FALSE)</f>
        <v>NI</v>
      </c>
      <c r="N34" s="29" t="str">
        <f>VLOOKUP($C34,'AMERICAS_Country info'!$B20:$M54,12,FALSE)</f>
        <v>NI</v>
      </c>
    </row>
    <row r="35" spans="2:14" ht="15.75">
      <c r="B35" s="28" t="s">
        <v>35</v>
      </c>
      <c r="C35" s="32" t="s">
        <v>62</v>
      </c>
      <c r="D35" s="29" t="str">
        <f>VLOOKUP($C35,'Asia &amp; Pacific_Country info'!$B18:$M53,2,FALSE)</f>
        <v>-</v>
      </c>
      <c r="E35" s="29" t="str">
        <f>VLOOKUP($C35,'Asia &amp; Pacific_Country info'!$B18:$M53,3,FALSE)</f>
        <v>-</v>
      </c>
      <c r="F35" s="29" t="str">
        <f>VLOOKUP($C35,'Asia &amp; Pacific_Country info'!$B18:$M53,4,FALSE)</f>
        <v>-</v>
      </c>
      <c r="G35" s="29" t="str">
        <f>VLOOKUP($C35,'Asia &amp; Pacific_Country info'!$B18:$M53,5,FALSE)</f>
        <v>-</v>
      </c>
      <c r="H35" s="29" t="str">
        <f>VLOOKUP($C35,'Asia &amp; Pacific_Country info'!$B18:$M53,6,FALSE)</f>
        <v>-</v>
      </c>
      <c r="I35" s="29" t="str">
        <f>VLOOKUP($C35,'Asia &amp; Pacific_Country info'!$B18:$M53,7,FALSE)</f>
        <v>-</v>
      </c>
      <c r="J35" s="29" t="str">
        <f>VLOOKUP($C35,'Asia &amp; Pacific_Country info'!$B18:$M53,8,FALSE)</f>
        <v>-</v>
      </c>
      <c r="K35" s="29" t="str">
        <f>VLOOKUP($C35,'Asia &amp; Pacific_Country info'!$B18:$M53,9,FALSE)</f>
        <v>-</v>
      </c>
      <c r="L35" s="29" t="str">
        <f>VLOOKUP($C35,'Asia &amp; Pacific_Country info'!$B18:$M53,10,FALSE)</f>
        <v>-</v>
      </c>
      <c r="M35" s="29" t="str">
        <f>VLOOKUP($C35,'Asia &amp; Pacific_Country info'!$B18:$M53,11,FALSE)</f>
        <v>-</v>
      </c>
      <c r="N35" s="29" t="str">
        <f>VLOOKUP($C35,'Asia &amp; Pacific_Country info'!$B18:$M53,12,FALSE)</f>
        <v>-</v>
      </c>
    </row>
    <row r="36" spans="2:14" ht="31.5">
      <c r="B36" s="28" t="s">
        <v>37</v>
      </c>
      <c r="C36" s="31" t="s">
        <v>63</v>
      </c>
      <c r="D36" s="29" t="str">
        <f>VLOOKUP($C36,'Europe &amp; C.Asia_Country info'!$B14:$M64,2,FALSE)</f>
        <v>NCTC
ESC</v>
      </c>
      <c r="E36" s="29" t="str">
        <f>VLOOKUP($C36,'Europe &amp; C.Asia_Country info'!$B$14:$M$72,3,FALSE)</f>
        <v>yes (1)</v>
      </c>
      <c r="F36" s="29" t="str">
        <f>VLOOKUP($C36,'Europe &amp; C.Asia_Country info'!$B$14:$M$72,4,FALSE)</f>
        <v>trip</v>
      </c>
      <c r="G36" s="29">
        <f>VLOOKUP($C36,'Europe &amp; C.Asia_Country info'!$B$14:$M$72,5,FALSE)</f>
        <v>1993</v>
      </c>
      <c r="H36" s="29">
        <f>VLOOKUP($C36,'Europe &amp; C.Asia_Country info'!$B$14:$M$72,6,FALSE)</f>
        <v>36</v>
      </c>
      <c r="I36" s="29" t="str">
        <f>VLOOKUP($C36,'Europe &amp; C.Asia_Country info'!$B$14:$M$72,7,FALSE)</f>
        <v>(12G+ 12E+ 12W)</v>
      </c>
      <c r="J36" s="29" t="str">
        <f>VLOOKUP($C36,'Europe &amp; C.Asia_Country info'!$B$14:$M$72,8,FALSE)</f>
        <v>yes</v>
      </c>
      <c r="K36" s="29" t="str">
        <f>VLOOKUP($C36,'Europe &amp; C.Asia_Country info'!$B$14:$M$72,9,FALSE)</f>
        <v>Deputy Prime Minister</v>
      </c>
      <c r="L36" s="29" t="str">
        <f>VLOOKUP($C36,'Europe &amp; C.Asia_Country info'!$B$14:$M$72,10,FALSE)</f>
        <v>NI</v>
      </c>
      <c r="M36" s="29" t="str">
        <f>VLOOKUP($C36,'Europe &amp; C.Asia_Country info'!$B$14:$M$72,11,FALSE)</f>
        <v>NI</v>
      </c>
      <c r="N36" s="29" t="str">
        <f>VLOOKUP($C36,'Europe &amp; C.Asia_Country info'!$B$14:$M$72,12,FALSE)</f>
        <v>NI</v>
      </c>
    </row>
    <row r="37" spans="2:14" ht="15.75">
      <c r="B37" s="28" t="s">
        <v>39</v>
      </c>
      <c r="C37" s="31" t="s">
        <v>64</v>
      </c>
      <c r="D37" s="29" t="str">
        <f xml:space="preserve"> VLOOKUP($C37,'AFRICA_ Country Info'!$C18:$N71,2,FALSE)</f>
        <v>LAC</v>
      </c>
      <c r="E37" s="29" t="str">
        <f xml:space="preserve"> VLOOKUP($C37,'AFRICA_ Country Info'!$C18:$N71,3,FALSE)</f>
        <v>yes (5)</v>
      </c>
      <c r="F37" s="29" t="str">
        <f xml:space="preserve"> VLOOKUP($C37,'AFRICA_ Country Info'!$C18:$N71,4,FALSE)</f>
        <v>bipar</v>
      </c>
      <c r="G37" s="29">
        <f xml:space="preserve"> VLOOKUP($C37,'AFRICA_ Country Info'!$C18:$N71,5,FALSE)</f>
        <v>1997</v>
      </c>
      <c r="H37" s="29">
        <f xml:space="preserve"> VLOOKUP($C37,'AFRICA_ Country Info'!$C18:$N71,6,FALSE)</f>
        <v>24</v>
      </c>
      <c r="I37" s="30" t="str">
        <f xml:space="preserve"> VLOOKUP($C37,'AFRICA_ Country Info'!$C18:$N71,7,FALSE)</f>
        <v>12E + 12W</v>
      </c>
      <c r="J37" s="29" t="str">
        <f xml:space="preserve"> VLOOKUP($C37,'AFRICA_ Country Info'!$C18:$N71,8,FALSE)</f>
        <v>NI</v>
      </c>
      <c r="K37" s="29" t="str">
        <f xml:space="preserve"> VLOOKUP($C37,'AFRICA_ Country Info'!$C18:$N71,9,FALSE)</f>
        <v>NI</v>
      </c>
      <c r="L37" s="29" t="str">
        <f xml:space="preserve"> VLOOKUP($C37,'AFRICA_ Country Info'!$C18:$N71,10,FALSE)</f>
        <v>NI</v>
      </c>
      <c r="M37" s="29" t="str">
        <f xml:space="preserve"> VLOOKUP($C37,'AFRICA_ Country Info'!$C18:$N71,11,FALSE)</f>
        <v>yes</v>
      </c>
      <c r="N37" s="29" t="str">
        <f xml:space="preserve"> VLOOKUP($C37,'AFRICA_ Country Info'!$C18:$N71,12,FALSE)</f>
        <v>no</v>
      </c>
    </row>
    <row r="38" spans="2:14" ht="31.5">
      <c r="B38" s="28" t="s">
        <v>39</v>
      </c>
      <c r="C38" s="31" t="s">
        <v>65</v>
      </c>
      <c r="D38" s="29" t="str">
        <f xml:space="preserve"> VLOOKUP($C38,'AFRICA_ Country Info'!$C19:$N72,2,FALSE)</f>
        <v>NSDC
ESC</v>
      </c>
      <c r="E38" s="29" t="str">
        <f xml:space="preserve"> VLOOKUP($C38,'AFRICA_ Country Info'!$C19:$N72,3,FALSE)</f>
        <v>no</v>
      </c>
      <c r="F38" s="29" t="str">
        <f xml:space="preserve"> VLOOKUP($C38,'AFRICA_ Country Info'!$C19:$N72,4,FALSE)</f>
        <v>trip</v>
      </c>
      <c r="G38" s="29">
        <f xml:space="preserve"> VLOOKUP($C38,'AFRICA_ Country Info'!$C19:$N72,5,FALSE)</f>
        <v>2012</v>
      </c>
      <c r="H38" s="29">
        <f xml:space="preserve"> VLOOKUP($C38,'AFRICA_ Country Info'!$C19:$N72,6,FALSE)</f>
        <v>22</v>
      </c>
      <c r="I38" s="29" t="str">
        <f xml:space="preserve"> VLOOKUP($C38,'AFRICA_ Country Info'!$C19:$N72,7,FALSE)</f>
        <v>(Chair +7G +7E+ 7W)</v>
      </c>
      <c r="J38" s="29" t="str">
        <f xml:space="preserve"> VLOOKUP($C38,'AFRICA_ Country Info'!$C19:$N72,8,FALSE)</f>
        <v>yes</v>
      </c>
      <c r="K38" s="29" t="str">
        <f xml:space="preserve"> VLOOKUP($C38,'AFRICA_ Country Info'!$C19:$N72,9,FALSE)</f>
        <v>Rotational basis</v>
      </c>
      <c r="L38" s="29" t="str">
        <f xml:space="preserve"> VLOOKUP($C38,'AFRICA_ Country Info'!$C19:$N72,10,FALSE)</f>
        <v>yes</v>
      </c>
      <c r="M38" s="29" t="str">
        <f xml:space="preserve"> VLOOKUP($C38,'AFRICA_ Country Info'!$C19:$N72,11,FALSE)</f>
        <v>yes</v>
      </c>
      <c r="N38" s="29" t="str">
        <f xml:space="preserve"> VLOOKUP($C38,'AFRICA_ Country Info'!$C19:$N72,12,FALSE)</f>
        <v>yes</v>
      </c>
    </row>
    <row r="39" spans="2:14" ht="15.75">
      <c r="B39" s="28" t="s">
        <v>39</v>
      </c>
      <c r="C39" s="31" t="s">
        <v>66</v>
      </c>
      <c r="D39" s="29" t="str">
        <f xml:space="preserve"> VLOOKUP($C39,'AFRICA_ Country Info'!$C20:$N73,2,FALSE)</f>
        <v>CCS</v>
      </c>
      <c r="E39" s="29" t="str">
        <f xml:space="preserve"> VLOOKUP($C39,'AFRICA_ Country Info'!$C20:$N73,3,FALSE)</f>
        <v>yes (4)</v>
      </c>
      <c r="F39" s="29" t="str">
        <f xml:space="preserve"> VLOOKUP($C39,'AFRICA_ Country Info'!$C20:$N73,4,FALSE)</f>
        <v>trip</v>
      </c>
      <c r="G39" s="29">
        <f xml:space="preserve"> VLOOKUP($C39,'AFRICA_ Country Info'!$C20:$N73,5,FALSE)</f>
        <v>1993</v>
      </c>
      <c r="H39" s="29">
        <f xml:space="preserve"> VLOOKUP($C39,'AFRICA_ Country Info'!$C20:$N73,6,FALSE)</f>
        <v>12</v>
      </c>
      <c r="I39" s="29" t="str">
        <f xml:space="preserve"> VLOOKUP($C39,'AFRICA_ Country Info'!$C20:$N73,7,FALSE)</f>
        <v>4G + 4E + 4W</v>
      </c>
      <c r="J39" s="29" t="str">
        <f xml:space="preserve"> VLOOKUP($C39,'AFRICA_ Country Info'!$C20:$N73,8,FALSE)</f>
        <v>yes</v>
      </c>
      <c r="K39" s="29" t="str">
        <f xml:space="preserve"> VLOOKUP($C39,'AFRICA_ Country Info'!$C20:$N73,9,FALSE)</f>
        <v>Prime Minister</v>
      </c>
      <c r="L39" s="29" t="str">
        <f xml:space="preserve"> VLOOKUP($C39,'AFRICA_ Country Info'!$C20:$N73,10,FALSE)</f>
        <v>yes</v>
      </c>
      <c r="M39" s="29" t="str">
        <f xml:space="preserve"> VLOOKUP($C39,'AFRICA_ Country Info'!$C20:$N73,11,FALSE)</f>
        <v>yes</v>
      </c>
      <c r="N39" s="29" t="str">
        <f xml:space="preserve"> VLOOKUP($C39,'AFRICA_ Country Info'!$C20:$N73,12,FALSE)</f>
        <v>yes</v>
      </c>
    </row>
    <row r="40" spans="2:14" ht="31.5">
      <c r="B40" s="28" t="s">
        <v>35</v>
      </c>
      <c r="C40" s="31" t="s">
        <v>67</v>
      </c>
      <c r="D40" s="29" t="str">
        <f>VLOOKUP($C40,'Asia &amp; Pacific_Country info'!$B19:$M54,2,FALSE)</f>
        <v xml:space="preserve">LAC 
</v>
      </c>
      <c r="E40" s="29" t="str">
        <f>VLOOKUP($C40,'Asia &amp; Pacific_Country info'!$B19:$M54,3,FALSE)</f>
        <v>yes (1)</v>
      </c>
      <c r="F40" s="29" t="str">
        <f>VLOOKUP($C40,'Asia &amp; Pacific_Country info'!$B19:$M54,4,FALSE)</f>
        <v>trip</v>
      </c>
      <c r="G40" s="29">
        <f>VLOOKUP($C40,'Asia &amp; Pacific_Country info'!$B19:$M54,5,FALSE)</f>
        <v>1997</v>
      </c>
      <c r="H40" s="29">
        <f>VLOOKUP($C40,'Asia &amp; Pacific_Country info'!$B19:$M54,6,FALSE)</f>
        <v>24</v>
      </c>
      <c r="I40" s="29" t="str">
        <f>VLOOKUP($C40,'Asia &amp; Pacific_Country info'!$B19:$M54,7,FALSE)</f>
        <v>(8G+8E+8W)</v>
      </c>
      <c r="J40" s="29" t="str">
        <f>VLOOKUP($C40,'Asia &amp; Pacific_Country info'!$B19:$M54,8,FALSE)</f>
        <v>yes-G</v>
      </c>
      <c r="K40" s="29" t="str">
        <f>VLOOKUP($C40,'Asia &amp; Pacific_Country info'!$B19:$M54,9,FALSE)</f>
        <v>Minister</v>
      </c>
      <c r="L40" s="29" t="str">
        <f>VLOOKUP($C40,'Asia &amp; Pacific_Country info'!$B19:$M54,10,FALSE)</f>
        <v>NI</v>
      </c>
      <c r="M40" s="29" t="str">
        <f>VLOOKUP($C40,'Asia &amp; Pacific_Country info'!$B19:$M54,11,FALSE)</f>
        <v>no</v>
      </c>
      <c r="N40" s="29" t="str">
        <f>VLOOKUP($C40,'Asia &amp; Pacific_Country info'!$B19:$M54,12,FALSE)</f>
        <v>yes</v>
      </c>
    </row>
    <row r="41" spans="2:14" ht="177.75" customHeight="1">
      <c r="B41" s="28" t="s">
        <v>39</v>
      </c>
      <c r="C41" s="31" t="s">
        <v>68</v>
      </c>
      <c r="D41" s="29" t="str">
        <f xml:space="preserve"> VLOOKUP($C41,'AFRICA_ Country Info'!$C21:$N74,2,FALSE)</f>
        <v>CCSDS</v>
      </c>
      <c r="E41" s="29" t="str">
        <f xml:space="preserve"> VLOOKUP($C41,'AFRICA_ Country Info'!$C21:$N74,3,FALSE)</f>
        <v>yes (2)</v>
      </c>
      <c r="F41" s="29" t="str">
        <f xml:space="preserve"> VLOOKUP($C41,'AFRICA_ Country Info'!$C21:$N74,4,FALSE)</f>
        <v>trip+</v>
      </c>
      <c r="G41" s="29">
        <f xml:space="preserve"> VLOOKUP($C41,'AFRICA_ Country Info'!$C21:$N74,5,FALSE)</f>
        <v>2014</v>
      </c>
      <c r="H41" s="29">
        <f xml:space="preserve"> VLOOKUP($C41,'AFRICA_ Country Info'!$C21:$N74,6,FALSE)</f>
        <v>37</v>
      </c>
      <c r="I41" s="30" t="str">
        <f xml:space="preserve"> VLOOKUP($C41,'AFRICA_ Country Info'!$C21:$N74,7,FALSE)</f>
        <v>7G + 10E + 12W + 4 civil society reps + 4 teachers' union reps.</v>
      </c>
      <c r="J41" s="29" t="str">
        <f xml:space="preserve"> VLOOKUP($C41,'AFRICA_ Country Info'!$C21:$N74,8,FALSE)</f>
        <v>yes</v>
      </c>
      <c r="K41" s="29" t="str">
        <f xml:space="preserve"> VLOOKUP($C41,'AFRICA_ Country Info'!$C21:$N74,9,FALSE)</f>
        <v>Minister of Labor and Social Security</v>
      </c>
      <c r="L41" s="29" t="str">
        <f xml:space="preserve"> VLOOKUP($C41,'AFRICA_ Country Info'!$C21:$N74,10,FALSE)</f>
        <v>yes</v>
      </c>
      <c r="M41" s="29" t="str">
        <f xml:space="preserve"> VLOOKUP($C41,'AFRICA_ Country Info'!$C21:$N74,11,FALSE)</f>
        <v>yes</v>
      </c>
      <c r="N41" s="29" t="str">
        <f xml:space="preserve"> VLOOKUP($C41,'AFRICA_ Country Info'!$C21:$N74,12,FALSE)</f>
        <v>yes</v>
      </c>
    </row>
    <row r="42" spans="2:14" ht="15.75">
      <c r="B42" s="28" t="s">
        <v>42</v>
      </c>
      <c r="C42" s="32" t="s">
        <v>69</v>
      </c>
      <c r="D42" s="29" t="str">
        <f>VLOOKUP($C42,'AMERICAS_Country info'!B21:M55,2,FALSE)</f>
        <v>-</v>
      </c>
      <c r="E42" s="29" t="str">
        <f>VLOOKUP($C42,'AMERICAS_Country info'!$B21:$M55,3,FALSE)</f>
        <v>-</v>
      </c>
      <c r="F42" s="29" t="str">
        <f>VLOOKUP($C42,'AMERICAS_Country info'!$B21:$M55,4,FALSE)</f>
        <v>-</v>
      </c>
      <c r="G42" s="29" t="str">
        <f>VLOOKUP($C42,'AMERICAS_Country info'!$B21:$M55,5,FALSE)</f>
        <v>-</v>
      </c>
      <c r="H42" s="29" t="str">
        <f>VLOOKUP($C42,'AMERICAS_Country info'!$B21:$M55,6,FALSE)</f>
        <v>-</v>
      </c>
      <c r="I42" s="29" t="str">
        <f>VLOOKUP($C42,'AMERICAS_Country info'!$B21:$M55,7,FALSE)</f>
        <v>-</v>
      </c>
      <c r="J42" s="29" t="str">
        <f>VLOOKUP($C42,'AMERICAS_Country info'!$B21:$M55,8,FALSE)</f>
        <v>-</v>
      </c>
      <c r="K42" s="29" t="str">
        <f>VLOOKUP($C42,'AMERICAS_Country info'!$B21:$M55,9,FALSE)</f>
        <v>-</v>
      </c>
      <c r="L42" s="29" t="str">
        <f>VLOOKUP($C42,'AMERICAS_Country info'!$B21:$M55,10,FALSE)</f>
        <v>-</v>
      </c>
      <c r="M42" s="29" t="str">
        <f>VLOOKUP($C42,'AMERICAS_Country info'!$B21:$M55,11,FALSE)</f>
        <v>-</v>
      </c>
      <c r="N42" s="29" t="str">
        <f>VLOOKUP($C42,'AMERICAS_Country info'!$B21:$M55,12,FALSE)</f>
        <v>-</v>
      </c>
    </row>
    <row r="43" spans="2:14" ht="47.25">
      <c r="B43" s="28" t="s">
        <v>39</v>
      </c>
      <c r="C43" s="31" t="s">
        <v>70</v>
      </c>
      <c r="D43" s="29" t="str">
        <f xml:space="preserve"> VLOOKUP($C43,'AFRICA_ Country Info'!$C22:$N75,2,FALSE)</f>
        <v>ESC</v>
      </c>
      <c r="E43" s="29" t="str">
        <f xml:space="preserve"> VLOOKUP($C43,'AFRICA_ Country Info'!$C22:$N75,3,FALSE)</f>
        <v>yes (4)</v>
      </c>
      <c r="F43" s="29" t="str">
        <f xml:space="preserve"> VLOOKUP($C43,'AFRICA_ Country Info'!$C22:$N75,4,FALSE)</f>
        <v>trip+</v>
      </c>
      <c r="G43" s="29">
        <f xml:space="preserve"> VLOOKUP($C43,'AFRICA_ Country Info'!$C22:$N75,5,FALSE)</f>
        <v>2017</v>
      </c>
      <c r="H43" s="29">
        <f xml:space="preserve"> VLOOKUP($C43,'AFRICA_ Country Info'!$C22:$N75,6,FALSE)</f>
        <v>84</v>
      </c>
      <c r="I43" s="30" t="str">
        <f xml:space="preserve"> VLOOKUP($C43,'AFRICA_ Country Info'!$C22:$N75,7,FALSE)</f>
        <v xml:space="preserve">8G + 47 E, W, civ. society and economic operators + 20 prefectures + 9 districts </v>
      </c>
      <c r="J43" s="29" t="str">
        <f xml:space="preserve"> VLOOKUP($C43,'AFRICA_ Country Info'!$C22:$N75,8,FALSE)</f>
        <v>yes</v>
      </c>
      <c r="K43" s="29" t="str">
        <f xml:space="preserve"> VLOOKUP($C43,'AFRICA_ Country Info'!$C22:$N75,9,FALSE)</f>
        <v>Elected by peers</v>
      </c>
      <c r="L43" s="29" t="str">
        <f xml:space="preserve"> VLOOKUP($C43,'AFRICA_ Country Info'!$C22:$N75,10,FALSE)</f>
        <v>yes</v>
      </c>
      <c r="M43" s="29" t="str">
        <f xml:space="preserve"> VLOOKUP($C43,'AFRICA_ Country Info'!$C22:$N75,11,FALSE)</f>
        <v>no</v>
      </c>
      <c r="N43" s="29" t="str">
        <f xml:space="preserve"> VLOOKUP($C43,'AFRICA_ Country Info'!$C22:$N75,12,FALSE)</f>
        <v>yes</v>
      </c>
    </row>
    <row r="44" spans="2:14" ht="15.75">
      <c r="B44" s="28" t="s">
        <v>39</v>
      </c>
      <c r="C44" s="31" t="s">
        <v>71</v>
      </c>
      <c r="D44" s="29" t="str">
        <f xml:space="preserve"> VLOOKUP($C44,'AFRICA_ Country Info'!$C23:$N76,2,FALSE)</f>
        <v xml:space="preserve">ESCC </v>
      </c>
      <c r="E44" s="29" t="str">
        <f xml:space="preserve"> VLOOKUP($C44,'AFRICA_ Country Info'!$C23:$N76,3,FALSE)</f>
        <v>no</v>
      </c>
      <c r="F44" s="29" t="str">
        <f xml:space="preserve"> VLOOKUP($C44,'AFRICA_ Country Info'!$C23:$N76,4,FALSE)</f>
        <v>NI</v>
      </c>
      <c r="G44" s="29">
        <f xml:space="preserve"> VLOOKUP($C44,'AFRICA_ Country Info'!$C23:$N76,5,FALSE)</f>
        <v>2006</v>
      </c>
      <c r="H44" s="29">
        <f xml:space="preserve"> VLOOKUP($C44,'AFRICA_ Country Info'!$C23:$N76,6,FALSE)</f>
        <v>31</v>
      </c>
      <c r="I44" s="29" t="str">
        <f xml:space="preserve"> VLOOKUP($C44,'AFRICA_ Country Info'!$C23:$N76,7,FALSE)</f>
        <v>NI</v>
      </c>
      <c r="J44" s="29" t="str">
        <f xml:space="preserve"> VLOOKUP($C44,'AFRICA_ Country Info'!$C23:$N76,8,FALSE)</f>
        <v>NI</v>
      </c>
      <c r="K44" s="29" t="str">
        <f xml:space="preserve"> VLOOKUP($C44,'AFRICA_ Country Info'!$C23:$N76,9,FALSE)</f>
        <v>Elected by peers</v>
      </c>
      <c r="L44" s="29" t="str">
        <f xml:space="preserve"> VLOOKUP($C44,'AFRICA_ Country Info'!$C23:$N76,10,FALSE)</f>
        <v>yes</v>
      </c>
      <c r="M44" s="29" t="str">
        <f xml:space="preserve"> VLOOKUP($C44,'AFRICA_ Country Info'!$C23:$N76,11,FALSE)</f>
        <v>no</v>
      </c>
      <c r="N44" s="29" t="str">
        <f xml:space="preserve"> VLOOKUP($C44,'AFRICA_ Country Info'!$C23:$N76,12,FALSE)</f>
        <v>yes</v>
      </c>
    </row>
    <row r="45" spans="2:14" ht="15.75">
      <c r="B45" s="28" t="s">
        <v>42</v>
      </c>
      <c r="C45" s="31" t="s">
        <v>72</v>
      </c>
      <c r="D45" s="29" t="str">
        <f>VLOOKUP($C45,'AMERICAS_Country info'!B22:M56,2,FALSE)</f>
        <v>CSL</v>
      </c>
      <c r="E45" s="29" t="str">
        <f>VLOOKUP($C45,'AMERICAS_Country info'!$B22:$M56,3,FALSE)</f>
        <v>yes (1)</v>
      </c>
      <c r="F45" s="29" t="str">
        <f>VLOOKUP($C45,'AMERICAS_Country info'!$B22:$M56,4,FALSE)</f>
        <v>trip</v>
      </c>
      <c r="G45" s="29">
        <f>VLOOKUP($C45,'AMERICAS_Country info'!$B22:$M56,5,FALSE)</f>
        <v>2017</v>
      </c>
      <c r="H45" s="29">
        <f>VLOOKUP($C45,'AMERICAS_Country info'!$B22:$M56,6,FALSE)</f>
        <v>9</v>
      </c>
      <c r="I45" s="29" t="str">
        <f>VLOOKUP($C45,'AMERICAS_Country info'!$B22:$M56,7,FALSE)</f>
        <v>(3G+3W+3E)</v>
      </c>
      <c r="J45" s="29" t="str">
        <f>VLOOKUP($C45,'AMERICAS_Country info'!$B22:$M56,8,FALSE)</f>
        <v>NI</v>
      </c>
      <c r="K45" s="29" t="str">
        <f>VLOOKUP($C45,'AMERICAS_Country info'!$B22:$M56,9,FALSE)</f>
        <v>NI</v>
      </c>
      <c r="L45" s="29" t="str">
        <f>VLOOKUP($C45,'AMERICAS_Country info'!$B22:$M56,10,FALSE)</f>
        <v>NI</v>
      </c>
      <c r="M45" s="29" t="str">
        <f>VLOOKUP($C45,'AMERICAS_Country info'!$B22:$M56,11,FALSE)</f>
        <v>no</v>
      </c>
      <c r="N45" s="29" t="str">
        <f>VLOOKUP($C45,'AMERICAS_Country info'!$B22:$M56,12,FALSE)</f>
        <v>NI</v>
      </c>
    </row>
    <row r="46" spans="2:14" ht="47.25">
      <c r="B46" s="28" t="s">
        <v>35</v>
      </c>
      <c r="C46" s="31" t="s">
        <v>73</v>
      </c>
      <c r="D46" s="29" t="str">
        <f>VLOOKUP($C46,'Asia &amp; Pacific_Country info'!$B20:$M55,2,FALSE)</f>
        <v>CESC
NTCC</v>
      </c>
      <c r="E46" s="29" t="str">
        <f>VLOOKUP($C46,'Asia &amp; Pacific_Country info'!$B20:$M55,3,FALSE)</f>
        <v>no</v>
      </c>
      <c r="F46" s="29" t="str">
        <f>VLOOKUP($C46,'Asia &amp; Pacific_Country info'!$B20:$M55,4,FALSE)</f>
        <v>trip+</v>
      </c>
      <c r="G46" s="29">
        <f>VLOOKUP($C46,'Asia &amp; Pacific_Country info'!$B20:$M55,5,FALSE)</f>
        <v>2001</v>
      </c>
      <c r="H46" s="29">
        <f>VLOOKUP($C46,'Asia &amp; Pacific_Country info'!$B20:$M55,6,FALSE)</f>
        <v>214</v>
      </c>
      <c r="I46" s="29" t="str">
        <f>VLOOKUP($C46,'Asia &amp; Pacific_Country info'!$B20:$M55,7,FALSE)</f>
        <v>214, comprising experts, scholars, and executives from economic and social sectors</v>
      </c>
      <c r="J46" s="29" t="str">
        <f>VLOOKUP($C46,'Asia &amp; Pacific_Country info'!$B20:$M55,8,FALSE)</f>
        <v>yes</v>
      </c>
      <c r="K46" s="29" t="str">
        <f>VLOOKUP($C46,'Asia &amp; Pacific_Country info'!$B20:$M55,9,FALSE)</f>
        <v>Elected by peers</v>
      </c>
      <c r="L46" s="29" t="str">
        <f>VLOOKUP($C46,'Asia &amp; Pacific_Country info'!$B20:$M55,10,FALSE)</f>
        <v>yes</v>
      </c>
      <c r="M46" s="29" t="str">
        <f>VLOOKUP($C46,'Asia &amp; Pacific_Country info'!$B20:$M55,11,FALSE)</f>
        <v>no</v>
      </c>
      <c r="N46" s="29" t="str">
        <f>VLOOKUP($C46,'Asia &amp; Pacific_Country info'!$B20:$M55,12,FALSE)</f>
        <v>yes</v>
      </c>
    </row>
    <row r="47" spans="2:14" ht="15.75">
      <c r="B47" s="28" t="s">
        <v>42</v>
      </c>
      <c r="C47" s="31" t="s">
        <v>74</v>
      </c>
      <c r="D47" s="29" t="str">
        <f>VLOOKUP($C47,'AMERICAS_Country info'!B23:M57,2,FALSE)</f>
        <v>CPCPSL</v>
      </c>
      <c r="E47" s="29" t="str">
        <f>VLOOKUP($C47,'AMERICAS_Country info'!$B23:$M57,3,FALSE)</f>
        <v>no</v>
      </c>
      <c r="F47" s="29" t="str">
        <f>VLOOKUP($C47,'AMERICAS_Country info'!$B23:$M57,4,FALSE)</f>
        <v>trip</v>
      </c>
      <c r="G47" s="29">
        <f>VLOOKUP($C47,'AMERICAS_Country info'!$B23:$M57,5,FALSE)</f>
        <v>1996</v>
      </c>
      <c r="H47" s="29">
        <f>VLOOKUP($C47,'AMERICAS_Country info'!$B23:$M57,6,FALSE)</f>
        <v>15</v>
      </c>
      <c r="I47" s="29" t="str">
        <f>VLOOKUP($C47,'AMERICAS_Country info'!$B23:$M57,7,FALSE)</f>
        <v>(5G+5E+5W)</v>
      </c>
      <c r="J47" s="29" t="str">
        <f>VLOOKUP($C47,'AMERICAS_Country info'!$B23:$M57,8,FALSE)</f>
        <v>NI</v>
      </c>
      <c r="K47" s="29" t="str">
        <f>VLOOKUP($C47,'AMERICAS_Country info'!$B23:$M57,9,FALSE)</f>
        <v>NI</v>
      </c>
      <c r="L47" s="29" t="str">
        <f>VLOOKUP($C47,'AMERICAS_Country info'!$B23:$M57,10,FALSE)</f>
        <v>NI</v>
      </c>
      <c r="M47" s="29" t="str">
        <f>VLOOKUP($C47,'AMERICAS_Country info'!$B23:$M57,11,FALSE)</f>
        <v>yes</v>
      </c>
      <c r="N47" s="29" t="str">
        <f>VLOOKUP($C47,'AMERICAS_Country info'!$B23:$M57,12,FALSE)</f>
        <v>NI</v>
      </c>
    </row>
    <row r="48" spans="2:14" ht="15.75">
      <c r="B48" s="28" t="s">
        <v>39</v>
      </c>
      <c r="C48" s="31" t="s">
        <v>75</v>
      </c>
      <c r="D48" s="29" t="str">
        <f xml:space="preserve"> VLOOKUP($C48,'AFRICA_ Country Info'!$C24:$N77,2,FALSE)</f>
        <v>CCTE</v>
      </c>
      <c r="E48" s="29" t="str">
        <f xml:space="preserve"> VLOOKUP($C48,'AFRICA_ Country Info'!$C24:$N77,3,FALSE)</f>
        <v>no</v>
      </c>
      <c r="F48" s="29" t="str">
        <f xml:space="preserve"> VLOOKUP($C48,'AFRICA_ Country Info'!$C24:$N77,4,FALSE)</f>
        <v>trip</v>
      </c>
      <c r="G48" s="29">
        <f xml:space="preserve"> VLOOKUP($C48,'AFRICA_ Country Info'!$C24:$N77,5,FALSE)</f>
        <v>2012</v>
      </c>
      <c r="H48" s="29">
        <f xml:space="preserve"> VLOOKUP($C48,'AFRICA_ Country Info'!$C24:$N77,6,FALSE)</f>
        <v>12</v>
      </c>
      <c r="I48" s="29" t="str">
        <f xml:space="preserve"> VLOOKUP($C48,'AFRICA_ Country Info'!$C24:$N77,7,FALSE)</f>
        <v>(6G+3E+3W)</v>
      </c>
      <c r="J48" s="29" t="str">
        <f xml:space="preserve"> VLOOKUP($C48,'AFRICA_ Country Info'!$C24:$N77,8,FALSE)</f>
        <v>yes</v>
      </c>
      <c r="K48" s="29" t="str">
        <f xml:space="preserve"> VLOOKUP($C48,'AFRICA_ Country Info'!$C24:$N77,9,FALSE)</f>
        <v>Minister</v>
      </c>
      <c r="L48" s="29" t="str">
        <f xml:space="preserve"> VLOOKUP($C48,'AFRICA_ Country Info'!$C24:$N77,10,FALSE)</f>
        <v>no</v>
      </c>
      <c r="M48" s="29" t="str">
        <f xml:space="preserve"> VLOOKUP($C48,'AFRICA_ Country Info'!$C24:$N77,11,FALSE)</f>
        <v>no</v>
      </c>
      <c r="N48" s="29" t="str">
        <f xml:space="preserve"> VLOOKUP($C48,'AFRICA_ Country Info'!$C24:$N77,12,FALSE)</f>
        <v>no</v>
      </c>
    </row>
    <row r="49" spans="2:14" ht="261.75" customHeight="1">
      <c r="B49" s="28" t="s">
        <v>39</v>
      </c>
      <c r="C49" s="31" t="s">
        <v>76</v>
      </c>
      <c r="D49" s="29" t="str">
        <f xml:space="preserve"> VLOOKUP($C49,'AFRICA_ Country Info'!$C25:$N78,2,FALSE)</f>
        <v>CNDS</v>
      </c>
      <c r="E49" s="29" t="str">
        <f xml:space="preserve"> VLOOKUP($C49,'AFRICA_ Country Info'!$C25:$N78,3,FALSE)</f>
        <v>yes (2)</v>
      </c>
      <c r="F49" s="29" t="str">
        <f xml:space="preserve"> VLOOKUP($C49,'AFRICA_ Country Info'!$C25:$N78,4,FALSE)</f>
        <v>trip</v>
      </c>
      <c r="G49" s="29">
        <f xml:space="preserve"> VLOOKUP($C49,'AFRICA_ Country Info'!$C25:$N78,5,FALSE)</f>
        <v>2002</v>
      </c>
      <c r="H49" s="29">
        <f xml:space="preserve"> VLOOKUP($C49,'AFRICA_ Country Info'!$C25:$N78,6,FALSE)</f>
        <v>48</v>
      </c>
      <c r="I49" s="30" t="str">
        <f xml:space="preserve"> VLOOKUP($C49,'AFRICA_ Country Info'!$C25:$N78,7,FALSE)</f>
        <v>24G + 12E + 12W</v>
      </c>
      <c r="J49" s="29" t="str">
        <f xml:space="preserve"> VLOOKUP($C49,'AFRICA_ Country Info'!$C25:$N78,8,FALSE)</f>
        <v>yes-G</v>
      </c>
      <c r="K49" s="29" t="str">
        <f xml:space="preserve"> VLOOKUP($C49,'AFRICA_ Country Info'!$C25:$N78,9,FALSE)</f>
        <v>Prime Minister</v>
      </c>
      <c r="L49" s="29" t="str">
        <f xml:space="preserve"> VLOOKUP($C49,'AFRICA_ Country Info'!$C25:$N78,10,FALSE)</f>
        <v>yes</v>
      </c>
      <c r="M49" s="29" t="str">
        <f xml:space="preserve"> VLOOKUP($C49,'AFRICA_ Country Info'!$C25:$N78,11,FALSE)</f>
        <v>yes</v>
      </c>
      <c r="N49" s="29" t="str">
        <f xml:space="preserve"> VLOOKUP($C49,'AFRICA_ Country Info'!$C25:$N78,12,FALSE)</f>
        <v>yes</v>
      </c>
    </row>
    <row r="50" spans="2:14" ht="31.5">
      <c r="B50" s="28" t="s">
        <v>35</v>
      </c>
      <c r="C50" s="31" t="s">
        <v>77</v>
      </c>
      <c r="D50" s="29" t="str">
        <f>VLOOKUP($C50,'Asia &amp; Pacific_Country info'!$B21:$M56,2,FALSE)</f>
        <v>NTLAC</v>
      </c>
      <c r="E50" s="29" t="str">
        <f>VLOOKUP($C50,'Asia &amp; Pacific_Country info'!$B21:$M56,3,FALSE)</f>
        <v>no</v>
      </c>
      <c r="F50" s="29" t="str">
        <f>VLOOKUP($C50,'Asia &amp; Pacific_Country info'!$B21:$M56,4,FALSE)</f>
        <v>trip</v>
      </c>
      <c r="G50" s="29">
        <f>VLOOKUP($C50,'Asia &amp; Pacific_Country info'!$B21:$M56,5,FALSE)</f>
        <v>2015</v>
      </c>
      <c r="H50" s="29" t="str">
        <f>VLOOKUP($C50,'Asia &amp; Pacific_Country info'!$B21:$M56,6,FALSE)</f>
        <v>NI</v>
      </c>
      <c r="I50" s="29" t="str">
        <f>VLOOKUP($C50,'Asia &amp; Pacific_Country info'!$B21:$M56,7,FALSE)</f>
        <v>NI</v>
      </c>
      <c r="J50" s="29" t="str">
        <f>VLOOKUP($C50,'Asia &amp; Pacific_Country info'!$B21:$M56,8,FALSE)</f>
        <v>yes-G</v>
      </c>
      <c r="K50" s="29" t="str">
        <f>VLOOKUP($C50,'Asia &amp; Pacific_Country info'!$B21:$M56,9,FALSE)</f>
        <v>Other government official</v>
      </c>
      <c r="L50" s="29" t="str">
        <f>VLOOKUP($C50,'Asia &amp; Pacific_Country info'!$B21:$M56,10,FALSE)</f>
        <v>NI</v>
      </c>
      <c r="M50" s="29" t="str">
        <f>VLOOKUP($C50,'Asia &amp; Pacific_Country info'!$B21:$M56,11,FALSE)</f>
        <v>yes</v>
      </c>
      <c r="N50" s="29" t="str">
        <f>VLOOKUP($C50,'Asia &amp; Pacific_Country info'!$B21:$M56,12,FALSE)</f>
        <v>NI</v>
      </c>
    </row>
    <row r="51" spans="2:14" ht="110.25">
      <c r="B51" s="28" t="s">
        <v>42</v>
      </c>
      <c r="C51" s="31" t="s">
        <v>78</v>
      </c>
      <c r="D51" s="29" t="str">
        <f>VLOOKUP($C51,'AMERICAS_Country info'!B24:M58,2,FALSE)</f>
        <v>CCES
CST</v>
      </c>
      <c r="E51" s="29" t="str">
        <f>VLOOKUP($C51,'AMERICAS_Country info'!$B24:$M58,3,FALSE)</f>
        <v>yes (1)</v>
      </c>
      <c r="F51" s="29" t="str">
        <f>VLOOKUP($C51,'AMERICAS_Country info'!$B24:$M58,4,FALSE)</f>
        <v>trip+</v>
      </c>
      <c r="G51" s="29">
        <f>VLOOKUP($C51,'AMERICAS_Country info'!$B24:$M58,5,FALSE)</f>
        <v>2020</v>
      </c>
      <c r="H51" s="29">
        <f>VLOOKUP($C51,'AMERICAS_Country info'!$B24:$M58,6,FALSE)</f>
        <v>54</v>
      </c>
      <c r="I51" s="30" t="str">
        <f>VLOOKUP($C51,'AMERICAS_Country info'!$B24:$M58,7,FALSE)</f>
        <v xml:space="preserve">4G + 9W + 9E + 2 agricult. sec. + 9 indigenous peoples, elderly, youth, LGBTQI, people with disabilities + 6 solidarity economy + 5 civ. Society + 2 local territories + 5 academia + 3 women’s organizations </v>
      </c>
      <c r="J51" s="29" t="str">
        <f>VLOOKUP($C51,'AMERICAS_Country info'!$B24:$M58,8,FALSE)</f>
        <v>NI</v>
      </c>
      <c r="K51" s="29" t="str">
        <f>VLOOKUP($C51,'AMERICAS_Country info'!$B24:$M58,9,FALSE)</f>
        <v>NI</v>
      </c>
      <c r="L51" s="29" t="str">
        <f>VLOOKUP($C51,'AMERICAS_Country info'!$B24:$M58,10,FALSE)</f>
        <v>NI</v>
      </c>
      <c r="M51" s="29" t="str">
        <f>VLOOKUP($C51,'AMERICAS_Country info'!$B24:$M58,11,FALSE)</f>
        <v>NI</v>
      </c>
      <c r="N51" s="29" t="str">
        <f>VLOOKUP($C51,'AMERICAS_Country info'!$B24:$M58,12,FALSE)</f>
        <v>NI</v>
      </c>
    </row>
    <row r="52" spans="2:14" ht="47.25">
      <c r="B52" s="28" t="s">
        <v>39</v>
      </c>
      <c r="C52" s="31" t="s">
        <v>79</v>
      </c>
      <c r="D52" s="29" t="str">
        <f xml:space="preserve"> VLOOKUP($C52,'AFRICA_ Country Info'!$C26:$N79,2,FALSE)</f>
        <v>CNDS</v>
      </c>
      <c r="E52" s="29" t="str">
        <f xml:space="preserve"> VLOOKUP($C52,'AFRICA_ Country Info'!$C26:$N79,3,FALSE)</f>
        <v>yes (4)</v>
      </c>
      <c r="F52" s="29" t="str">
        <f xml:space="preserve"> VLOOKUP($C52,'AFRICA_ Country Info'!$C26:$N79,4,FALSE)</f>
        <v>trip</v>
      </c>
      <c r="G52" s="29">
        <f xml:space="preserve"> VLOOKUP($C52,'AFRICA_ Country Info'!$C26:$N79,5,FALSE)</f>
        <v>2015</v>
      </c>
      <c r="H52" s="29">
        <f xml:space="preserve"> VLOOKUP($C52,'AFRICA_ Country Info'!$C26:$N79,6,FALSE)</f>
        <v>54</v>
      </c>
      <c r="I52" s="29" t="str">
        <f xml:space="preserve"> VLOOKUP($C52,'AFRICA_ Country Info'!$C26:$N79,7,FALSE)</f>
        <v>18G + 18E + 18W, civil society can participate but has no voting power</v>
      </c>
      <c r="J52" s="29" t="str">
        <f xml:space="preserve"> VLOOKUP($C52,'AFRICA_ Country Info'!$C26:$N79,8,FALSE)</f>
        <v>yes-G</v>
      </c>
      <c r="K52" s="29" t="str">
        <f xml:space="preserve"> VLOOKUP($C52,'AFRICA_ Country Info'!$C26:$N79,9,FALSE)</f>
        <v>Elected by peers</v>
      </c>
      <c r="L52" s="29" t="str">
        <f xml:space="preserve"> VLOOKUP($C52,'AFRICA_ Country Info'!$C26:$N79,10,FALSE)</f>
        <v>yes</v>
      </c>
      <c r="M52" s="29" t="str">
        <f xml:space="preserve"> VLOOKUP($C52,'AFRICA_ Country Info'!$C26:$N79,11,FALSE)</f>
        <v>yes</v>
      </c>
      <c r="N52" s="29" t="str">
        <f xml:space="preserve"> VLOOKUP($C52,'AFRICA_ Country Info'!$C26:$N79,12,FALSE)</f>
        <v>yes</v>
      </c>
    </row>
    <row r="53" spans="2:14" ht="15.75">
      <c r="B53" s="28" t="s">
        <v>37</v>
      </c>
      <c r="C53" s="31" t="s">
        <v>80</v>
      </c>
      <c r="D53" s="29" t="str">
        <f>VLOOKUP($C53,'Europe &amp; C.Asia_Country info'!$B16:$M72,2,FALSE)</f>
        <v>ESC</v>
      </c>
      <c r="E53" s="29" t="str">
        <f>VLOOKUP($C53,'Europe &amp; C.Asia_Country info'!$B$14:$M$72,3,FALSE)</f>
        <v>no</v>
      </c>
      <c r="F53" s="29" t="str">
        <f>VLOOKUP($C53,'Europe &amp; C.Asia_Country info'!$B$14:$M$72,4,FALSE)</f>
        <v>trip</v>
      </c>
      <c r="G53" s="29">
        <f>VLOOKUP($C53,'Europe &amp; C.Asia_Country info'!$B$14:$M$72,5,FALSE)</f>
        <v>2002</v>
      </c>
      <c r="H53" s="29">
        <f>VLOOKUP($C53,'Europe &amp; C.Asia_Country info'!$B$14:$M$72,6,FALSE)</f>
        <v>14</v>
      </c>
      <c r="I53" s="29" t="str">
        <f>VLOOKUP($C53,'Europe &amp; C.Asia_Country info'!$B$14:$M$72,7,FALSE)</f>
        <v>(6G+4E+4W)</v>
      </c>
      <c r="J53" s="29" t="str">
        <f>VLOOKUP($C53,'Europe &amp; C.Asia_Country info'!$B$14:$M$72,8,FALSE)</f>
        <v>NI</v>
      </c>
      <c r="K53" s="29" t="str">
        <f>VLOOKUP($C53,'Europe &amp; C.Asia_Country info'!$B$14:$M$72,9,FALSE)</f>
        <v>NI</v>
      </c>
      <c r="L53" s="29" t="str">
        <f>VLOOKUP($C53,'Europe &amp; C.Asia_Country info'!$B$14:$M$72,10,FALSE)</f>
        <v>NI</v>
      </c>
      <c r="M53" s="29" t="str">
        <f>VLOOKUP($C53,'Europe &amp; C.Asia_Country info'!$B$14:$M$72,11,FALSE)</f>
        <v>yes</v>
      </c>
      <c r="N53" s="29" t="str">
        <f>VLOOKUP($C53,'Europe &amp; C.Asia_Country info'!$B$14:$M$72,12,FALSE)</f>
        <v>NI</v>
      </c>
    </row>
    <row r="54" spans="2:14" ht="15.75">
      <c r="B54" s="28" t="s">
        <v>42</v>
      </c>
      <c r="C54" s="32" t="s">
        <v>81</v>
      </c>
      <c r="D54" s="29" t="str">
        <f>VLOOKUP($C54,'AMERICAS_Country info'!B25:M59,2,FALSE)</f>
        <v>-</v>
      </c>
      <c r="E54" s="29" t="str">
        <f>VLOOKUP($C54,'AMERICAS_Country info'!$B25:$M59,3,FALSE)</f>
        <v>-</v>
      </c>
      <c r="F54" s="29" t="str">
        <f>VLOOKUP($C54,'AMERICAS_Country info'!$B25:$M59,4,FALSE)</f>
        <v>-</v>
      </c>
      <c r="G54" s="29" t="str">
        <f>VLOOKUP($C54,'AMERICAS_Country info'!$B25:$M59,5,FALSE)</f>
        <v>-</v>
      </c>
      <c r="H54" s="29" t="str">
        <f>VLOOKUP($C54,'AMERICAS_Country info'!$B25:$M59,6,FALSE)</f>
        <v>-</v>
      </c>
      <c r="I54" s="29" t="str">
        <f>VLOOKUP($C54,'AMERICAS_Country info'!$B25:$M59,7,FALSE)</f>
        <v>-</v>
      </c>
      <c r="J54" s="29" t="str">
        <f>VLOOKUP($C54,'AMERICAS_Country info'!$B25:$M59,8,FALSE)</f>
        <v>-</v>
      </c>
      <c r="K54" s="29" t="str">
        <f>VLOOKUP($C54,'AMERICAS_Country info'!$B25:$M59,9,FALSE)</f>
        <v>-</v>
      </c>
      <c r="L54" s="29" t="str">
        <f>VLOOKUP($C54,'AMERICAS_Country info'!$B25:$M59,10,FALSE)</f>
        <v>-</v>
      </c>
      <c r="M54" s="29" t="str">
        <f>VLOOKUP($C54,'AMERICAS_Country info'!$B25:$M59,11,FALSE)</f>
        <v>-</v>
      </c>
      <c r="N54" s="29" t="str">
        <f>VLOOKUP($C54,'AMERICAS_Country info'!$B25:$M59,12,FALSE)</f>
        <v>-</v>
      </c>
    </row>
    <row r="55" spans="2:14" ht="15.75">
      <c r="B55" s="28" t="s">
        <v>37</v>
      </c>
      <c r="C55" s="31" t="s">
        <v>82</v>
      </c>
      <c r="D55" s="29" t="str">
        <f>VLOOKUP($C55,'Europe &amp; C.Asia_Country info'!$B16:$M72,2,FALSE)</f>
        <v>LAB</v>
      </c>
      <c r="E55" s="29" t="str">
        <f>VLOOKUP($C55,'Europe &amp; C.Asia_Country info'!$B$14:$M$72,3,FALSE)</f>
        <v>yes (14)</v>
      </c>
      <c r="F55" s="29" t="str">
        <f>VLOOKUP($C55,'Europe &amp; C.Asia_Country info'!$B$14:$M$72,4,FALSE)</f>
        <v>trip</v>
      </c>
      <c r="G55" s="29">
        <f>VLOOKUP($C55,'Europe &amp; C.Asia_Country info'!$B$14:$M$72,5,FALSE)</f>
        <v>1962</v>
      </c>
      <c r="H55" s="29" t="str">
        <f>VLOOKUP($C55,'Europe &amp; C.Asia_Country info'!$B$14:$M$72,6,FALSE)</f>
        <v>Irregular</v>
      </c>
      <c r="I55" s="29" t="str">
        <f>VLOOKUP($C55,'Europe &amp; C.Asia_Country info'!$B$14:$M$72,7,FALSE)</f>
        <v>Depends on meeting</v>
      </c>
      <c r="J55" s="29" t="str">
        <f>VLOOKUP($C55,'Europe &amp; C.Asia_Country info'!$B$14:$M$72,8,FALSE)</f>
        <v>yes-G</v>
      </c>
      <c r="K55" s="29" t="str">
        <f>VLOOKUP($C55,'Europe &amp; C.Asia_Country info'!$B$14:$M$72,9,FALSE)</f>
        <v>Minister</v>
      </c>
      <c r="L55" s="29" t="str">
        <f>VLOOKUP($C55,'Europe &amp; C.Asia_Country info'!$B$14:$M$72,10,FALSE)</f>
        <v>yes</v>
      </c>
      <c r="M55" s="29" t="str">
        <f>VLOOKUP($C55,'Europe &amp; C.Asia_Country info'!$B$14:$M$72,11,FALSE)</f>
        <v>yes</v>
      </c>
      <c r="N55" s="29" t="str">
        <f>VLOOKUP($C55,'Europe &amp; C.Asia_Country info'!$B$14:$M$72,12,FALSE)</f>
        <v>yes</v>
      </c>
    </row>
    <row r="56" spans="2:14" ht="15.75">
      <c r="B56" s="28" t="s">
        <v>37</v>
      </c>
      <c r="C56" s="31" t="s">
        <v>83</v>
      </c>
      <c r="D56" s="29" t="str">
        <f>VLOOKUP($C56,'Europe &amp; C.Asia_Country info'!$B16:$M72,2,FALSE)</f>
        <v>CESA</v>
      </c>
      <c r="E56" s="29" t="str">
        <f>VLOOKUP($C56,'Europe &amp; C.Asia_Country info'!$B$14:$M$72,3,FALSE)</f>
        <v>no</v>
      </c>
      <c r="F56" s="29" t="str">
        <f>VLOOKUP($C56,'Europe &amp; C.Asia_Country info'!$B$14:$M$72,4,FALSE)</f>
        <v>trip</v>
      </c>
      <c r="G56" s="29">
        <f>VLOOKUP($C56,'Europe &amp; C.Asia_Country info'!$B$14:$M$72,5,FALSE)</f>
        <v>1990</v>
      </c>
      <c r="H56" s="29">
        <f>VLOOKUP($C56,'Europe &amp; C.Asia_Country info'!$B$14:$M$72,6,FALSE)</f>
        <v>21</v>
      </c>
      <c r="I56" s="29" t="str">
        <f>VLOOKUP($C56,'Europe &amp; C.Asia_Country info'!$B$14:$M$72,7,FALSE)</f>
        <v>(7G+7E+7W)</v>
      </c>
      <c r="J56" s="29" t="str">
        <f>VLOOKUP($C56,'Europe &amp; C.Asia_Country info'!$B$14:$M$72,8,FALSE)</f>
        <v>yes</v>
      </c>
      <c r="K56" s="29" t="str">
        <f>VLOOKUP($C56,'Europe &amp; C.Asia_Country info'!$B$14:$M$72,9,FALSE)</f>
        <v>Prime Minister</v>
      </c>
      <c r="L56" s="29" t="str">
        <f>VLOOKUP($C56,'Europe &amp; C.Asia_Country info'!$B$14:$M$72,10,FALSE)</f>
        <v>NI</v>
      </c>
      <c r="M56" s="29" t="str">
        <f>VLOOKUP($C56,'Europe &amp; C.Asia_Country info'!$B$14:$M$72,11,FALSE)</f>
        <v>NI</v>
      </c>
      <c r="N56" s="29" t="str">
        <f>VLOOKUP($C56,'Europe &amp; C.Asia_Country info'!$B$14:$M$72,12,FALSE)</f>
        <v>NI</v>
      </c>
    </row>
    <row r="57" spans="2:14" ht="47.25">
      <c r="B57" s="28" t="s">
        <v>37</v>
      </c>
      <c r="C57" s="31" t="s">
        <v>84</v>
      </c>
      <c r="D57" s="29" t="str">
        <f>VLOOKUP($C57,'Europe &amp; C.Asia_Country info'!$B16:$M72,2,FALSE)</f>
        <v>DEC</v>
      </c>
      <c r="E57" s="29" t="str">
        <f>VLOOKUP($C57,'Europe &amp; C.Asia_Country info'!$B$14:$M$72,3,FALSE)</f>
        <v>yes (3)</v>
      </c>
      <c r="F57" s="29" t="str">
        <f>VLOOKUP($C57,'Europe &amp; C.Asia_Country info'!$B$14:$M$72,4,FALSE)</f>
        <v>trip+</v>
      </c>
      <c r="G57" s="29">
        <f>VLOOKUP($C57,'Europe &amp; C.Asia_Country info'!$B$14:$M$72,5,FALSE)</f>
        <v>1962</v>
      </c>
      <c r="H57" s="29">
        <f>VLOOKUP($C57,'Europe &amp; C.Asia_Country info'!$B$14:$M$72,6,FALSE)</f>
        <v>24</v>
      </c>
      <c r="I57" s="29" t="str">
        <f>VLOOKUP($C57,'Europe &amp; C.Asia_Country info'!$B$14:$M$72,7,FALSE)</f>
        <v>(4G+6E+6W+4Chairs+ academics, Central Bank and economic institutions</v>
      </c>
      <c r="J57" s="29" t="str">
        <f>VLOOKUP($C57,'Europe &amp; C.Asia_Country info'!$B$14:$M$72,8,FALSE)</f>
        <v>yes</v>
      </c>
      <c r="K57" s="29" t="str">
        <f>VLOOKUP($C57,'Europe &amp; C.Asia_Country info'!$B$14:$M$72,9,FALSE)</f>
        <v>Joint Presidency</v>
      </c>
      <c r="L57" s="29" t="str">
        <f>VLOOKUP($C57,'Europe &amp; C.Asia_Country info'!$B$14:$M$72,10,FALSE)</f>
        <v>yes</v>
      </c>
      <c r="M57" s="29" t="str">
        <f>VLOOKUP($C57,'Europe &amp; C.Asia_Country info'!$B$14:$M$72,11,FALSE)</f>
        <v>no</v>
      </c>
      <c r="N57" s="29" t="str">
        <f>VLOOKUP($C57,'Europe &amp; C.Asia_Country info'!$B$14:$M$72,12,FALSE)</f>
        <v>yes</v>
      </c>
    </row>
    <row r="58" spans="2:14" ht="15.75">
      <c r="B58" s="28" t="s">
        <v>39</v>
      </c>
      <c r="C58" s="31" t="s">
        <v>85</v>
      </c>
      <c r="D58" s="29" t="str">
        <f xml:space="preserve"> VLOOKUP($C58,'AFRICA_ Country Info'!$C27:$N80,2,FALSE)</f>
        <v>CONTESS</v>
      </c>
      <c r="E58" s="29" t="str">
        <f xml:space="preserve"> VLOOKUP($C58,'AFRICA_ Country Info'!$C27:$N80,3,FALSE)</f>
        <v>yes (2)</v>
      </c>
      <c r="F58" s="29" t="str">
        <f xml:space="preserve"> VLOOKUP($C58,'AFRICA_ Country Info'!$C27:$N80,4,FALSE)</f>
        <v>trip</v>
      </c>
      <c r="G58" s="29">
        <f xml:space="preserve"> VLOOKUP($C58,'AFRICA_ Country Info'!$C27:$N80,5,FALSE)</f>
        <v>2012</v>
      </c>
      <c r="H58" s="29" t="str">
        <f xml:space="preserve"> VLOOKUP($C58,'AFRICA_ Country Info'!$C27:$N80,6,FALSE)</f>
        <v>no</v>
      </c>
      <c r="I58" s="29" t="str">
        <f xml:space="preserve"> VLOOKUP($C58,'AFRICA_ Country Info'!$C27:$N80,7,FALSE)</f>
        <v>no</v>
      </c>
      <c r="J58" s="29" t="str">
        <f xml:space="preserve"> VLOOKUP($C58,'AFRICA_ Country Info'!$C27:$N80,8,FALSE)</f>
        <v>no</v>
      </c>
      <c r="K58" s="29" t="str">
        <f xml:space="preserve"> VLOOKUP($C58,'AFRICA_ Country Info'!$C27:$N80,9,FALSE)</f>
        <v>no</v>
      </c>
      <c r="L58" s="29" t="str">
        <f xml:space="preserve"> VLOOKUP($C58,'AFRICA_ Country Info'!$C27:$N80,10,FALSE)</f>
        <v>no</v>
      </c>
      <c r="M58" s="29" t="str">
        <f xml:space="preserve"> VLOOKUP($C58,'AFRICA_ Country Info'!$C27:$N80,11,FALSE)</f>
        <v>no</v>
      </c>
      <c r="N58" s="29" t="str">
        <f xml:space="preserve"> VLOOKUP($C58,'AFRICA_ Country Info'!$C27:$N80,12,FALSE)</f>
        <v>no</v>
      </c>
    </row>
    <row r="59" spans="2:14" ht="15.75">
      <c r="B59" s="28" t="s">
        <v>42</v>
      </c>
      <c r="C59" s="31" t="s">
        <v>86</v>
      </c>
      <c r="D59" s="29" t="str">
        <f>VLOOKUP($C59,'AMERICAS_Country info'!B26:M60,2,FALSE)</f>
        <v>IRAC</v>
      </c>
      <c r="E59" s="29" t="str">
        <f>VLOOKUP($C59,'AMERICAS_Country info'!$B26:$M60,3,FALSE)</f>
        <v>yes (2)</v>
      </c>
      <c r="F59" s="29" t="str">
        <f>VLOOKUP($C59,'AMERICAS_Country info'!$B26:$M60,4,FALSE)</f>
        <v>trip</v>
      </c>
      <c r="G59" s="29">
        <f>VLOOKUP($C59,'AMERICAS_Country info'!$B26:$M60,5,FALSE)</f>
        <v>2009</v>
      </c>
      <c r="H59" s="29">
        <f>VLOOKUP($C59,'AMERICAS_Country info'!$B26:$M60,6,FALSE)</f>
        <v>9</v>
      </c>
      <c r="I59" s="29" t="str">
        <f>VLOOKUP($C59,'AMERICAS_Country info'!$B26:$M60,7,FALSE)</f>
        <v>NI</v>
      </c>
      <c r="J59" s="29" t="str">
        <f>VLOOKUP($C59,'AMERICAS_Country info'!$B26:$M60,8,FALSE)</f>
        <v>yes</v>
      </c>
      <c r="K59" s="29" t="str">
        <f>VLOOKUP($C59,'AMERICAS_Country info'!$B26:$M60,9,FALSE)</f>
        <v>Minister</v>
      </c>
      <c r="L59" s="29" t="str">
        <f>VLOOKUP($C59,'AMERICAS_Country info'!$B26:$M60,10,FALSE)</f>
        <v>no</v>
      </c>
      <c r="M59" s="29" t="str">
        <f>VLOOKUP($C59,'AMERICAS_Country info'!$B26:$M60,11,FALSE)</f>
        <v>no</v>
      </c>
      <c r="N59" s="29" t="str">
        <f>VLOOKUP($C59,'AMERICAS_Country info'!$B26:$M60,12,FALSE)</f>
        <v>yes</v>
      </c>
    </row>
    <row r="60" spans="2:14" ht="31.5">
      <c r="B60" s="28" t="s">
        <v>42</v>
      </c>
      <c r="C60" s="31" t="s">
        <v>87</v>
      </c>
      <c r="D60" s="29" t="str">
        <f>VLOOKUP($C60,'AMERICAS_Country info'!B27:M61,2,FALSE)</f>
        <v>ESC 
LAC</v>
      </c>
      <c r="E60" s="29" t="str">
        <f>VLOOKUP($C60,'AMERICAS_Country info'!$B27:$M61,3,FALSE)</f>
        <v>yes (3)</v>
      </c>
      <c r="F60" s="29" t="str">
        <f>VLOOKUP($C60,'AMERICAS_Country info'!$B27:$M61,4,FALSE)</f>
        <v>bipar+</v>
      </c>
      <c r="G60" s="29">
        <f>VLOOKUP($C60,'AMERICAS_Country info'!$B27:$M61,5,FALSE)</f>
        <v>2005</v>
      </c>
      <c r="H60" s="29">
        <f>VLOOKUP($C60,'AMERICAS_Country info'!$B27:$M61,6,FALSE)</f>
        <v>45</v>
      </c>
      <c r="I60" s="29" t="str">
        <f>VLOOKUP($C60,'AMERICAS_Country info'!$B27:$M61,7,FALSE)</f>
        <v>NI</v>
      </c>
      <c r="J60" s="29" t="str">
        <f>VLOOKUP($C60,'AMERICAS_Country info'!$B27:$M61,8,FALSE)</f>
        <v>NI</v>
      </c>
      <c r="K60" s="29" t="str">
        <f>VLOOKUP($C60,'AMERICAS_Country info'!$B27:$M61,9,FALSE)</f>
        <v>NI</v>
      </c>
      <c r="L60" s="29" t="str">
        <f>VLOOKUP($C60,'AMERICAS_Country info'!$B27:$M61,10,FALSE)</f>
        <v>NI</v>
      </c>
      <c r="M60" s="29" t="str">
        <f>VLOOKUP($C60,'AMERICAS_Country info'!$B27:$M61,11,FALSE)</f>
        <v>no</v>
      </c>
      <c r="N60" s="29" t="str">
        <f>VLOOKUP($C60,'AMERICAS_Country info'!$B27:$M61,12,FALSE)</f>
        <v>NI</v>
      </c>
    </row>
    <row r="61" spans="2:14" ht="47.25">
      <c r="B61" s="28" t="s">
        <v>39</v>
      </c>
      <c r="C61" s="31" t="s">
        <v>88</v>
      </c>
      <c r="D61" s="29" t="str">
        <f xml:space="preserve"> VLOOKUP($C61,'AFRICA_ Country Info'!$C28:$N81,2,FALSE)</f>
        <v>NLC</v>
      </c>
      <c r="E61" s="29" t="str">
        <f xml:space="preserve"> VLOOKUP($C61,'AFRICA_ Country Info'!$C28:$N81,3,FALSE)</f>
        <v>yes (4)</v>
      </c>
      <c r="F61" s="29" t="str">
        <f xml:space="preserve"> VLOOKUP($C61,'AFRICA_ Country Info'!$C28:$N81,4,FALSE)</f>
        <v>trip</v>
      </c>
      <c r="G61" s="29">
        <f xml:space="preserve"> VLOOKUP($C61,'AFRICA_ Country Info'!$C28:$N81,5,FALSE)</f>
        <v>1967</v>
      </c>
      <c r="H61" s="29">
        <f xml:space="preserve"> VLOOKUP($C61,'AFRICA_ Country Info'!$C28:$N81,6,FALSE)</f>
        <v>36</v>
      </c>
      <c r="I61" s="29" t="str">
        <f xml:space="preserve"> VLOOKUP($C61,'AFRICA_ Country Info'!$C28:$N81,7,FALSE)</f>
        <v>12G + 12E + 12W</v>
      </c>
      <c r="J61" s="29" t="str">
        <f xml:space="preserve"> VLOOKUP($C61,'AFRICA_ Country Info'!$C28:$N81,8,FALSE)</f>
        <v>yes-G</v>
      </c>
      <c r="K61" s="29" t="str">
        <f xml:space="preserve"> VLOOKUP($C61,'AFRICA_ Country Info'!$C28:$N81,9,FALSE)</f>
        <v>Minister of Employment and Labor</v>
      </c>
      <c r="L61" s="29" t="str">
        <f xml:space="preserve"> VLOOKUP($C61,'AFRICA_ Country Info'!$C28:$N81,10,FALSE)</f>
        <v>no</v>
      </c>
      <c r="M61" s="29" t="str">
        <f xml:space="preserve"> VLOOKUP($C61,'AFRICA_ Country Info'!$C28:$N81,11,FALSE)</f>
        <v>yes</v>
      </c>
      <c r="N61" s="29" t="str">
        <f xml:space="preserve"> VLOOKUP($C61,'AFRICA_ Country Info'!$C28:$N81,12,FALSE)</f>
        <v>no</v>
      </c>
    </row>
    <row r="62" spans="2:14" ht="15.75">
      <c r="B62" s="28" t="s">
        <v>42</v>
      </c>
      <c r="C62" s="31" t="s">
        <v>89</v>
      </c>
      <c r="D62" s="29" t="str">
        <f>VLOOKUP($C62,'AMERICAS_Country info'!B28:M62,2,FALSE)</f>
        <v>CNTS</v>
      </c>
      <c r="E62" s="29" t="str">
        <f>VLOOKUP($C62,'AMERICAS_Country info'!$B28:$M62,3,FALSE)</f>
        <v>no</v>
      </c>
      <c r="F62" s="29" t="str">
        <f>VLOOKUP($C62,'AMERICAS_Country info'!$B28:$M62,4,FALSE)</f>
        <v>trip</v>
      </c>
      <c r="G62" s="29">
        <f>VLOOKUP($C62,'AMERICAS_Country info'!$B28:$M62,5,FALSE)</f>
        <v>2015</v>
      </c>
      <c r="H62" s="29" t="str">
        <f>VLOOKUP($C62,'AMERICAS_Country info'!$B28:$M62,6,FALSE)</f>
        <v>NI</v>
      </c>
      <c r="I62" s="29" t="str">
        <f>VLOOKUP($C62,'AMERICAS_Country info'!$B28:$M62,7,FALSE)</f>
        <v>NI</v>
      </c>
      <c r="J62" s="29" t="str">
        <f>VLOOKUP($C62,'AMERICAS_Country info'!$B28:$M62,8,FALSE)</f>
        <v>NI</v>
      </c>
      <c r="K62" s="29" t="str">
        <f>VLOOKUP($C62,'AMERICAS_Country info'!$B28:$M62,9,FALSE)</f>
        <v>NI</v>
      </c>
      <c r="L62" s="29" t="str">
        <f>VLOOKUP($C62,'AMERICAS_Country info'!$B28:$M62,10,FALSE)</f>
        <v>NI</v>
      </c>
      <c r="M62" s="29" t="str">
        <f>VLOOKUP($C62,'AMERICAS_Country info'!$B28:$M62,11,FALSE)</f>
        <v>NI</v>
      </c>
      <c r="N62" s="29" t="str">
        <f>VLOOKUP($C62,'AMERICAS_Country info'!$B28:$M62,12,FALSE)</f>
        <v>NI</v>
      </c>
    </row>
    <row r="63" spans="2:14" ht="15.75">
      <c r="B63" s="28" t="s">
        <v>39</v>
      </c>
      <c r="C63" s="31" t="s">
        <v>90</v>
      </c>
      <c r="D63" s="29" t="str">
        <f xml:space="preserve"> VLOOKUP($C63,'AFRICA_ Country Info'!$C29:$N82,2,FALSE)</f>
        <v>HCSDWL</v>
      </c>
      <c r="E63" s="29" t="str">
        <f xml:space="preserve"> VLOOKUP($C63,'AFRICA_ Country Info'!$C29:$N82,3,FALSE)</f>
        <v>yes (2)</v>
      </c>
      <c r="F63" s="29" t="str">
        <f xml:space="preserve"> VLOOKUP($C63,'AFRICA_ Country Info'!$C29:$N82,4,FALSE)</f>
        <v>trip</v>
      </c>
      <c r="G63" s="29">
        <f xml:space="preserve"> VLOOKUP($C63,'AFRICA_ Country Info'!$C29:$N82,5,FALSE)</f>
        <v>2018</v>
      </c>
      <c r="H63" s="29">
        <f xml:space="preserve"> VLOOKUP($C63,'AFRICA_ Country Info'!$C29:$N82,6,FALSE)</f>
        <v>15</v>
      </c>
      <c r="I63" s="29" t="str">
        <f xml:space="preserve"> VLOOKUP($C63,'AFRICA_ Country Info'!$C29:$N82,7,FALSE)</f>
        <v>(4G+E6+W6)</v>
      </c>
      <c r="J63" s="29" t="str">
        <f xml:space="preserve"> VLOOKUP($C63,'AFRICA_ Country Info'!$C29:$N82,8,FALSE)</f>
        <v>NI</v>
      </c>
      <c r="K63" s="29" t="str">
        <f xml:space="preserve"> VLOOKUP($C63,'AFRICA_ Country Info'!$C29:$N82,9,FALSE)</f>
        <v>Minister</v>
      </c>
      <c r="L63" s="29" t="str">
        <f xml:space="preserve"> VLOOKUP($C63,'AFRICA_ Country Info'!$C29:$N82,10,FALSE)</f>
        <v>yes</v>
      </c>
      <c r="M63" s="29" t="str">
        <f xml:space="preserve"> VLOOKUP($C63,'AFRICA_ Country Info'!$C29:$N82,11,FALSE)</f>
        <v>yes</v>
      </c>
      <c r="N63" s="29" t="str">
        <f xml:space="preserve"> VLOOKUP($C63,'AFRICA_ Country Info'!$C29:$N82,12,FALSE)</f>
        <v>yes</v>
      </c>
    </row>
    <row r="64" spans="2:14" ht="15.75">
      <c r="B64" s="28" t="s">
        <v>42</v>
      </c>
      <c r="C64" s="31" t="s">
        <v>91</v>
      </c>
      <c r="D64" s="29" t="str">
        <f>VLOOKUP($C64,'AMERICAS_Country info'!B29:M63,2,FALSE)</f>
        <v>CST</v>
      </c>
      <c r="E64" s="29" t="str">
        <f>VLOOKUP($C64,'AMERICAS_Country info'!$B29:$M63,3,FALSE)</f>
        <v>no</v>
      </c>
      <c r="F64" s="29" t="str">
        <f>VLOOKUP($C64,'AMERICAS_Country info'!$B29:$M63,4,FALSE)</f>
        <v>trip</v>
      </c>
      <c r="G64" s="29">
        <f>VLOOKUP($C64,'AMERICAS_Country info'!$B29:$M63,5,FALSE)</f>
        <v>1994</v>
      </c>
      <c r="H64" s="29">
        <f>VLOOKUP($C64,'AMERICAS_Country info'!$B29:$M63,6,FALSE)</f>
        <v>24</v>
      </c>
      <c r="I64" s="29" t="str">
        <f>VLOOKUP($C64,'AMERICAS_Country info'!$B29:$M63,7,FALSE)</f>
        <v>(8G+8E+8W)</v>
      </c>
      <c r="J64" s="29" t="str">
        <f>VLOOKUP($C64,'AMERICAS_Country info'!$B29:$M63,8,FALSE)</f>
        <v>NI</v>
      </c>
      <c r="K64" s="29" t="str">
        <f>VLOOKUP($C64,'AMERICAS_Country info'!$B29:$M63,9,FALSE)</f>
        <v>Minister</v>
      </c>
      <c r="L64" s="29" t="str">
        <f>VLOOKUP($C64,'AMERICAS_Country info'!$B29:$M63,10,FALSE)</f>
        <v>NI</v>
      </c>
      <c r="M64" s="29" t="str">
        <f>VLOOKUP($C64,'AMERICAS_Country info'!$B29:$M63,11,FALSE)</f>
        <v>NI</v>
      </c>
      <c r="N64" s="29" t="str">
        <f>VLOOKUP($C64,'AMERICAS_Country info'!$B29:$M63,12,FALSE)</f>
        <v>NI</v>
      </c>
    </row>
    <row r="65" spans="2:14" ht="15.75">
      <c r="B65" s="28" t="s">
        <v>39</v>
      </c>
      <c r="C65" s="32" t="s">
        <v>92</v>
      </c>
      <c r="D65" s="29" t="str">
        <f xml:space="preserve"> VLOOKUP($C65,'AFRICA_ Country Info'!$C30:$N83,2,FALSE)</f>
        <v>-</v>
      </c>
      <c r="E65" s="29" t="str">
        <f xml:space="preserve"> VLOOKUP($C65,'AFRICA_ Country Info'!$C30:$N83,3,FALSE)</f>
        <v>-</v>
      </c>
      <c r="F65" s="29" t="str">
        <f xml:space="preserve"> VLOOKUP($C65,'AFRICA_ Country Info'!$C30:$N83,4,FALSE)</f>
        <v>-</v>
      </c>
      <c r="G65" s="29" t="str">
        <f xml:space="preserve"> VLOOKUP($C65,'AFRICA_ Country Info'!$C30:$N83,5,FALSE)</f>
        <v>-</v>
      </c>
      <c r="H65" s="29" t="str">
        <f xml:space="preserve"> VLOOKUP($C65,'AFRICA_ Country Info'!$C30:$N83,6,FALSE)</f>
        <v>-</v>
      </c>
      <c r="I65" s="29" t="str">
        <f xml:space="preserve"> VLOOKUP($C65,'AFRICA_ Country Info'!$C30:$N83,7,FALSE)</f>
        <v>-</v>
      </c>
      <c r="J65" s="29" t="str">
        <f xml:space="preserve"> VLOOKUP($C65,'AFRICA_ Country Info'!$C30:$N83,8,FALSE)</f>
        <v>-</v>
      </c>
      <c r="K65" s="29" t="str">
        <f xml:space="preserve"> VLOOKUP($C65,'AFRICA_ Country Info'!$C30:$N83,9,FALSE)</f>
        <v>-</v>
      </c>
      <c r="L65" s="29" t="str">
        <f xml:space="preserve"> VLOOKUP($C65,'AFRICA_ Country Info'!$C30:$N83,10,FALSE)</f>
        <v>-</v>
      </c>
      <c r="M65" s="29" t="str">
        <f xml:space="preserve"> VLOOKUP($C65,'AFRICA_ Country Info'!$C30:$N83,11,FALSE)</f>
        <v>-</v>
      </c>
      <c r="N65" s="29" t="str">
        <f xml:space="preserve"> VLOOKUP($C65,'AFRICA_ Country Info'!$C30:$N83,12,FALSE)</f>
        <v>-</v>
      </c>
    </row>
    <row r="66" spans="2:14" ht="31.5">
      <c r="B66" s="28" t="s">
        <v>39</v>
      </c>
      <c r="C66" s="31" t="s">
        <v>93</v>
      </c>
      <c r="D66" s="29" t="str">
        <f xml:space="preserve"> VLOOKUP($C66,'AFRICA_ Country Info'!$C31:$N84,2,FALSE)</f>
        <v>LAB</v>
      </c>
      <c r="E66" s="29" t="str">
        <f xml:space="preserve"> VLOOKUP($C66,'AFRICA_ Country Info'!$C31:$N84,3,FALSE)</f>
        <v>yes (5)</v>
      </c>
      <c r="F66" s="29" t="str">
        <f xml:space="preserve"> VLOOKUP($C66,'AFRICA_ Country Info'!$C31:$N84,4,FALSE)</f>
        <v>trip+</v>
      </c>
      <c r="G66" s="29">
        <f xml:space="preserve"> VLOOKUP($C66,'AFRICA_ Country Info'!$C31:$N84,5,FALSE)</f>
        <v>2006</v>
      </c>
      <c r="H66" s="29">
        <f xml:space="preserve"> VLOOKUP($C66,'AFRICA_ Country Info'!$C31:$N84,6,FALSE)</f>
        <v>13</v>
      </c>
      <c r="I66" s="29" t="str">
        <f xml:space="preserve"> VLOOKUP($C66,'AFRICA_ Country Info'!$C31:$N84,7,FALSE)</f>
        <v xml:space="preserve">Chair + 7G + 2E + 2W + 1 disability rep.  </v>
      </c>
      <c r="J66" s="29" t="str">
        <f xml:space="preserve"> VLOOKUP($C66,'AFRICA_ Country Info'!$C31:$N84,8,FALSE)</f>
        <v>yes-G</v>
      </c>
      <c r="K66" s="29" t="str">
        <f xml:space="preserve"> VLOOKUP($C66,'AFRICA_ Country Info'!$C31:$N84,9,FALSE)</f>
        <v>Independent</v>
      </c>
      <c r="L66" s="29" t="str">
        <f xml:space="preserve"> VLOOKUP($C66,'AFRICA_ Country Info'!$C31:$N84,10,FALSE)</f>
        <v>no</v>
      </c>
      <c r="M66" s="29" t="str">
        <f xml:space="preserve"> VLOOKUP($C66,'AFRICA_ Country Info'!$C31:$N84,11,FALSE)</f>
        <v>yes</v>
      </c>
      <c r="N66" s="29" t="str">
        <f xml:space="preserve"> VLOOKUP($C66,'AFRICA_ Country Info'!$C31:$N84,12,FALSE)</f>
        <v>yes</v>
      </c>
    </row>
    <row r="67" spans="2:14" s="3" customFormat="1" ht="15.75">
      <c r="B67" s="28" t="s">
        <v>37</v>
      </c>
      <c r="C67" s="31" t="s">
        <v>94</v>
      </c>
      <c r="D67" s="29" t="str">
        <f>VLOOKUP($C67,'Europe &amp; C.Asia_Country info'!$B16:$M72,2,FALSE)</f>
        <v>ILO TC</v>
      </c>
      <c r="E67" s="29" t="str">
        <f>VLOOKUP($C67,'Europe &amp; C.Asia_Country info'!$B$14:$M$72,3,FALSE)</f>
        <v>no</v>
      </c>
      <c r="F67" s="29" t="str">
        <f>VLOOKUP($C67,'Europe &amp; C.Asia_Country info'!$B$14:$M$72,4,FALSE)</f>
        <v>trip</v>
      </c>
      <c r="G67" s="29">
        <f>VLOOKUP($C67,'Europe &amp; C.Asia_Country info'!$B$14:$M$72,5,FALSE)</f>
        <v>1991</v>
      </c>
      <c r="H67" s="29" t="str">
        <f>VLOOKUP($C67,'Europe &amp; C.Asia_Country info'!$B$14:$M$72,6,FALSE)</f>
        <v>NI</v>
      </c>
      <c r="I67" s="29" t="str">
        <f>VLOOKUP($C67,'Europe &amp; C.Asia_Country info'!$B$14:$M$72,7,FALSE)</f>
        <v>NI</v>
      </c>
      <c r="J67" s="29" t="str">
        <f>VLOOKUP($C67,'Europe &amp; C.Asia_Country info'!$B$14:$M$72,8,FALSE)</f>
        <v>NI</v>
      </c>
      <c r="K67" s="29" t="str">
        <f>VLOOKUP($C67,'Europe &amp; C.Asia_Country info'!$B$14:$M$72,9,FALSE)</f>
        <v>NI</v>
      </c>
      <c r="L67" s="29" t="str">
        <f>VLOOKUP($C67,'Europe &amp; C.Asia_Country info'!$B$14:$M$72,10,FALSE)</f>
        <v>NI</v>
      </c>
      <c r="M67" s="29" t="str">
        <f>VLOOKUP($C67,'Europe &amp; C.Asia_Country info'!$B$14:$M$72,11,FALSE)</f>
        <v>yes</v>
      </c>
      <c r="N67" s="29" t="str">
        <f>VLOOKUP($C67,'Europe &amp; C.Asia_Country info'!$B$14:$M$72,12,FALSE)</f>
        <v>NI</v>
      </c>
    </row>
    <row r="68" spans="2:14" ht="15.75">
      <c r="B68" s="28" t="s">
        <v>39</v>
      </c>
      <c r="C68" s="31" t="s">
        <v>95</v>
      </c>
      <c r="D68" s="29" t="str">
        <f xml:space="preserve"> VLOOKUP($C68,'AFRICA_ Country Info'!$C32:$N85,2,FALSE)</f>
        <v>LAB</v>
      </c>
      <c r="E68" s="29" t="str">
        <f xml:space="preserve"> VLOOKUP($C68,'AFRICA_ Country Info'!$C32:$N85,3,FALSE)</f>
        <v>no</v>
      </c>
      <c r="F68" s="29" t="str">
        <f xml:space="preserve"> VLOOKUP($C68,'AFRICA_ Country Info'!$C32:$N85,4,FALSE)</f>
        <v>trip</v>
      </c>
      <c r="G68" s="29">
        <f xml:space="preserve"> VLOOKUP($C68,'AFRICA_ Country Info'!$C32:$N85,5,FALSE)</f>
        <v>1980</v>
      </c>
      <c r="H68" s="29">
        <f xml:space="preserve"> VLOOKUP($C68,'AFRICA_ Country Info'!$C32:$N85,6,FALSE)</f>
        <v>12</v>
      </c>
      <c r="I68" s="29" t="str">
        <f xml:space="preserve"> VLOOKUP($C68,'AFRICA_ Country Info'!$C32:$N85,7,FALSE)</f>
        <v>(4G+4E+4W)</v>
      </c>
      <c r="J68" s="29" t="str">
        <f xml:space="preserve"> VLOOKUP($C68,'AFRICA_ Country Info'!$C32:$N85,8,FALSE)</f>
        <v>yes-G</v>
      </c>
      <c r="K68" s="29" t="str">
        <f xml:space="preserve"> VLOOKUP($C68,'AFRICA_ Country Info'!$C32:$N85,9,FALSE)</f>
        <v>Commissioner</v>
      </c>
      <c r="L68" s="29" t="str">
        <f xml:space="preserve"> VLOOKUP($C68,'AFRICA_ Country Info'!$C32:$N85,10,FALSE)</f>
        <v>yes</v>
      </c>
      <c r="M68" s="29" t="str">
        <f xml:space="preserve"> VLOOKUP($C68,'AFRICA_ Country Info'!$C32:$N85,11,FALSE)</f>
        <v>yes</v>
      </c>
      <c r="N68" s="29" t="str">
        <f xml:space="preserve"> VLOOKUP($C68,'AFRICA_ Country Info'!$C32:$N85,12,FALSE)</f>
        <v>yes</v>
      </c>
    </row>
    <row r="69" spans="2:14" ht="15.75">
      <c r="B69" s="28" t="s">
        <v>39</v>
      </c>
      <c r="C69" s="31" t="s">
        <v>96</v>
      </c>
      <c r="D69" s="29" t="str">
        <f xml:space="preserve"> VLOOKUP($C69,'AFRICA_ Country Info'!$C33:$N86,2,FALSE)</f>
        <v>NLAB</v>
      </c>
      <c r="E69" s="29" t="str">
        <f xml:space="preserve"> VLOOKUP($C69,'AFRICA_ Country Info'!$C33:$N86,3,FALSE)</f>
        <v>yes (many)</v>
      </c>
      <c r="F69" s="29" t="str">
        <f xml:space="preserve"> VLOOKUP($C69,'AFRICA_ Country Info'!$C33:$N86,4,FALSE)</f>
        <v>trip</v>
      </c>
      <c r="G69" s="29">
        <f xml:space="preserve"> VLOOKUP($C69,'AFRICA_ Country Info'!$C33:$N86,5,FALSE)</f>
        <v>2019</v>
      </c>
      <c r="H69" s="29">
        <f xml:space="preserve"> VLOOKUP($C69,'AFRICA_ Country Info'!$C33:$N86,6,FALSE)</f>
        <v>15</v>
      </c>
      <c r="I69" s="29" t="str">
        <f xml:space="preserve"> VLOOKUP($C69,'AFRICA_ Country Info'!$C33:$N86,7,FALSE)</f>
        <v>(5G+5E+5W)</v>
      </c>
      <c r="J69" s="29" t="str">
        <f xml:space="preserve"> VLOOKUP($C69,'AFRICA_ Country Info'!$C33:$N86,8,FALSE)</f>
        <v>yes</v>
      </c>
      <c r="K69" s="29" t="str">
        <f xml:space="preserve"> VLOOKUP($C69,'AFRICA_ Country Info'!$C33:$N86,9,FALSE)</f>
        <v>Minister</v>
      </c>
      <c r="L69" s="29" t="str">
        <f xml:space="preserve"> VLOOKUP($C69,'AFRICA_ Country Info'!$C33:$N86,10,FALSE)</f>
        <v>no</v>
      </c>
      <c r="M69" s="29" t="str">
        <f xml:space="preserve"> VLOOKUP($C69,'AFRICA_ Country Info'!$C33:$N86,11,FALSE)</f>
        <v>no</v>
      </c>
      <c r="N69" s="29" t="str">
        <f xml:space="preserve"> VLOOKUP($C69,'AFRICA_ Country Info'!$C33:$N86,12,FALSE)</f>
        <v>no</v>
      </c>
    </row>
    <row r="70" spans="2:14" ht="31.5">
      <c r="B70" s="28" t="s">
        <v>35</v>
      </c>
      <c r="C70" s="31" t="s">
        <v>97</v>
      </c>
      <c r="D70" s="29" t="str">
        <f>VLOOKUP($C70,'Asia &amp; Pacific_Country info'!$B22:$M57,2,FALSE)</f>
        <v>ERAB
NEDC</v>
      </c>
      <c r="E70" s="29" t="str">
        <f>VLOOKUP($C70,'Asia &amp; Pacific_Country info'!$B22:$M57,3,FALSE)</f>
        <v>yes (2)</v>
      </c>
      <c r="F70" s="29" t="str">
        <f>VLOOKUP($C70,'Asia &amp; Pacific_Country info'!$B22:$M57,4,FALSE)</f>
        <v>trip</v>
      </c>
      <c r="G70" s="29">
        <f>VLOOKUP($C70,'Asia &amp; Pacific_Country info'!$B22:$M57,5,FALSE)</f>
        <v>2007</v>
      </c>
      <c r="H70" s="29">
        <f>VLOOKUP($C70,'Asia &amp; Pacific_Country info'!$B22:$M57,6,FALSE)</f>
        <v>15</v>
      </c>
      <c r="I70" s="29" t="str">
        <f>VLOOKUP($C70,'Asia &amp; Pacific_Country info'!$B22:$M57,7,FALSE)</f>
        <v>(5G+5E+5W)</v>
      </c>
      <c r="J70" s="29" t="str">
        <f>VLOOKUP($C70,'Asia &amp; Pacific_Country info'!$B22:$M57,8,FALSE)</f>
        <v>yes-G</v>
      </c>
      <c r="K70" s="29" t="str">
        <f>VLOOKUP($C70,'Asia &amp; Pacific_Country info'!$B22:$M57,9,FALSE)</f>
        <v>Other government official</v>
      </c>
      <c r="L70" s="29" t="str">
        <f>VLOOKUP($C70,'Asia &amp; Pacific_Country info'!$B22:$M57,10,FALSE)</f>
        <v>yes</v>
      </c>
      <c r="M70" s="29" t="str">
        <f>VLOOKUP($C70,'Asia &amp; Pacific_Country info'!$B22:$M57,11,FALSE)</f>
        <v>yes</v>
      </c>
      <c r="N70" s="29" t="str">
        <f>VLOOKUP($C70,'Asia &amp; Pacific_Country info'!$B22:$M57,12,FALSE)</f>
        <v>yes</v>
      </c>
    </row>
    <row r="71" spans="2:14" ht="31.5">
      <c r="B71" s="28" t="s">
        <v>37</v>
      </c>
      <c r="C71" s="31" t="s">
        <v>98</v>
      </c>
      <c r="D71" s="29" t="str">
        <f>VLOOKUP($C71,'Europe &amp; C.Asia_Country info'!$B16:$M72,2,FALSE)</f>
        <v>EC</v>
      </c>
      <c r="E71" s="29" t="str">
        <f>VLOOKUP($C71,'Europe &amp; C.Asia_Country info'!$B$14:$M$72,3,FALSE)</f>
        <v>no</v>
      </c>
      <c r="F71" s="29" t="str">
        <f>VLOOKUP($C71,'Europe &amp; C.Asia_Country info'!$B$14:$M$72,4,FALSE)</f>
        <v>trip+</v>
      </c>
      <c r="G71" s="29">
        <f>VLOOKUP($C71,'Europe &amp; C.Asia_Country info'!$B$14:$M$72,5,FALSE)</f>
        <v>1966</v>
      </c>
      <c r="H71" s="29">
        <f>VLOOKUP($C71,'Europe &amp; C.Asia_Country info'!$B$14:$M$72,6,FALSE)</f>
        <v>21</v>
      </c>
      <c r="I71" s="29" t="str">
        <f>VLOOKUP($C71,'Europe &amp; C.Asia_Country info'!$B$14:$M$72,7,FALSE)</f>
        <v>11G (Ministers) + 2 E + 3 W + 5 various economis groups</v>
      </c>
      <c r="J71" s="29" t="str">
        <f>VLOOKUP($C71,'Europe &amp; C.Asia_Country info'!$B$14:$M$72,8,FALSE)</f>
        <v>yes-G</v>
      </c>
      <c r="K71" s="29" t="str">
        <f>VLOOKUP($C71,'Europe &amp; C.Asia_Country info'!$B$14:$M$72,9,FALSE)</f>
        <v>Prime Minister</v>
      </c>
      <c r="L71" s="29" t="str">
        <f>VLOOKUP($C71,'Europe &amp; C.Asia_Country info'!$B$14:$M$72,10,FALSE)</f>
        <v>yes</v>
      </c>
      <c r="M71" s="29" t="str">
        <f>VLOOKUP($C71,'Europe &amp; C.Asia_Country info'!$B$14:$M$72,11,FALSE)</f>
        <v>yes</v>
      </c>
      <c r="N71" s="29" t="str">
        <f>VLOOKUP($C71,'Europe &amp; C.Asia_Country info'!$B$14:$M$72,12,FALSE)</f>
        <v>yes</v>
      </c>
    </row>
    <row r="72" spans="2:14" ht="15.75">
      <c r="B72" s="28" t="s">
        <v>37</v>
      </c>
      <c r="C72" s="31" t="s">
        <v>99</v>
      </c>
      <c r="D72" s="29" t="str">
        <f>VLOOKUP($C72,'Europe &amp; C.Asia_Country info'!$B16:$M72,2,FALSE)</f>
        <v>ESEC</v>
      </c>
      <c r="E72" s="29" t="str">
        <f>VLOOKUP($C72,'Europe &amp; C.Asia_Country info'!$B$14:$M$72,3,FALSE)</f>
        <v>yes (2)</v>
      </c>
      <c r="F72" s="29" t="str">
        <f>VLOOKUP($C72,'Europe &amp; C.Asia_Country info'!$B$14:$M$72,4,FALSE)</f>
        <v>bipar+</v>
      </c>
      <c r="G72" s="29">
        <f>VLOOKUP($C72,'Europe &amp; C.Asia_Country info'!$B$14:$M$72,5,FALSE)</f>
        <v>1925</v>
      </c>
      <c r="H72" s="29">
        <f>VLOOKUP($C72,'Europe &amp; C.Asia_Country info'!$B$14:$M$72,6,FALSE)</f>
        <v>175</v>
      </c>
      <c r="I72" s="29" t="str">
        <f>VLOOKUP($C72,'Europe &amp; C.Asia_Country info'!$B$14:$M$72,7,FALSE)</f>
        <v>(52E+52W+71 various groups)</v>
      </c>
      <c r="J72" s="29" t="str">
        <f>VLOOKUP($C72,'Europe &amp; C.Asia_Country info'!$B$14:$M$72,8,FALSE)</f>
        <v>yes</v>
      </c>
      <c r="K72" s="29" t="str">
        <f>VLOOKUP($C72,'Europe &amp; C.Asia_Country info'!$B$14:$M$72,9,FALSE)</f>
        <v>Elected by peers</v>
      </c>
      <c r="L72" s="29" t="str">
        <f>VLOOKUP($C72,'Europe &amp; C.Asia_Country info'!$B$14:$M$72,10,FALSE)</f>
        <v>yes</v>
      </c>
      <c r="M72" s="29" t="str">
        <f>VLOOKUP($C72,'Europe &amp; C.Asia_Country info'!$B$14:$M$72,11,FALSE)</f>
        <v>yes</v>
      </c>
      <c r="N72" s="29" t="str">
        <f>VLOOKUP($C72,'Europe &amp; C.Asia_Country info'!$B$14:$M$72,12,FALSE)</f>
        <v>yes</v>
      </c>
    </row>
    <row r="73" spans="2:14" ht="63">
      <c r="B73" s="28" t="s">
        <v>39</v>
      </c>
      <c r="C73" s="31" t="s">
        <v>100</v>
      </c>
      <c r="D73" s="29" t="str">
        <f xml:space="preserve"> VLOOKUP($C73,'AFRICA_ Country Info'!$C34:$N87,2,FALSE)</f>
        <v>CESEC</v>
      </c>
      <c r="E73" s="29" t="str">
        <f xml:space="preserve"> VLOOKUP($C73,'AFRICA_ Country Info'!$C34:$N87,3,FALSE)</f>
        <v>no</v>
      </c>
      <c r="F73" s="29" t="str">
        <f xml:space="preserve"> VLOOKUP($C73,'AFRICA_ Country Info'!$C34:$N87,4,FALSE)</f>
        <v>trip+</v>
      </c>
      <c r="G73" s="29">
        <f xml:space="preserve"> VLOOKUP($C73,'AFRICA_ Country Info'!$C34:$N87,5,FALSE)</f>
        <v>1959</v>
      </c>
      <c r="H73" s="29">
        <f xml:space="preserve"> VLOOKUP($C73,'AFRICA_ Country Info'!$C34:$N87,6,FALSE)</f>
        <v>99</v>
      </c>
      <c r="I73" s="29" t="str">
        <f xml:space="preserve"> VLOOKUP($C73,'AFRICA_ Country Info'!$C34:$N87,7,FALSE)</f>
        <v xml:space="preserve">15G + 25E + 25 W+ 16 reps of different associations and groups + 18 reps of local authorities;
</v>
      </c>
      <c r="J73" s="29" t="str">
        <f xml:space="preserve"> VLOOKUP($C73,'AFRICA_ Country Info'!$C34:$N87,8,FALSE)</f>
        <v>yes</v>
      </c>
      <c r="K73" s="29" t="str">
        <f xml:space="preserve"> VLOOKUP($C73,'AFRICA_ Country Info'!$C34:$N87,9,FALSE)</f>
        <v>Prime Minister</v>
      </c>
      <c r="L73" s="29" t="str">
        <f xml:space="preserve"> VLOOKUP($C73,'AFRICA_ Country Info'!$C34:$N87,10,FALSE)</f>
        <v>yes</v>
      </c>
      <c r="M73" s="29" t="str">
        <f xml:space="preserve"> VLOOKUP($C73,'AFRICA_ Country Info'!$C34:$N87,11,FALSE)</f>
        <v>yes</v>
      </c>
      <c r="N73" s="29" t="str">
        <f xml:space="preserve"> VLOOKUP($C73,'AFRICA_ Country Info'!$C34:$N87,12,FALSE)</f>
        <v>yes</v>
      </c>
    </row>
    <row r="74" spans="2:14" ht="31.5">
      <c r="B74" s="28" t="s">
        <v>39</v>
      </c>
      <c r="C74" s="31" t="s">
        <v>101</v>
      </c>
      <c r="D74" s="29" t="str">
        <f xml:space="preserve"> VLOOKUP($C74,'AFRICA_ Country Info'!$C35:$N88,2,FALSE)</f>
        <v>LAB</v>
      </c>
      <c r="E74" s="29" t="str">
        <f xml:space="preserve"> VLOOKUP($C74,'AFRICA_ Country Info'!$C35:$N88,3,FALSE)</f>
        <v>yes (2)</v>
      </c>
      <c r="F74" s="29" t="str">
        <f xml:space="preserve"> VLOOKUP($C74,'AFRICA_ Country Info'!$C35:$N88,4,FALSE)</f>
        <v>trip</v>
      </c>
      <c r="G74" s="29">
        <f xml:space="preserve"> VLOOKUP($C74,'AFRICA_ Country Info'!$C35:$N88,5,FALSE)</f>
        <v>2023</v>
      </c>
      <c r="H74" s="29">
        <f xml:space="preserve"> VLOOKUP($C74,'AFRICA_ Country Info'!$C35:$N88,6,FALSE)</f>
        <v>19</v>
      </c>
      <c r="I74" s="29" t="str">
        <f xml:space="preserve"> VLOOKUP($C74,'AFRICA_ Country Info'!$C35:$N88,7,FALSE)</f>
        <v xml:space="preserve">Chair + 7G + 5E + 5W + 1 civil society rep </v>
      </c>
      <c r="J74" s="29" t="str">
        <f xml:space="preserve"> VLOOKUP($C74,'AFRICA_ Country Info'!$C35:$N88,8,FALSE)</f>
        <v>yes-G</v>
      </c>
      <c r="K74" s="29" t="str">
        <f xml:space="preserve"> VLOOKUP($C74,'AFRICA_ Country Info'!$C35:$N88,9,FALSE)</f>
        <v>Elected by peers</v>
      </c>
      <c r="L74" s="29" t="str">
        <f xml:space="preserve"> VLOOKUP($C74,'AFRICA_ Country Info'!$C35:$N88,10,FALSE)</f>
        <v>yes</v>
      </c>
      <c r="M74" s="29" t="str">
        <f xml:space="preserve"> VLOOKUP($C74,'AFRICA_ Country Info'!$C35:$N88,11,FALSE)</f>
        <v>yes</v>
      </c>
      <c r="N74" s="29" t="str">
        <f xml:space="preserve"> VLOOKUP($C74,'AFRICA_ Country Info'!$C35:$N88,12,FALSE)</f>
        <v>yes</v>
      </c>
    </row>
    <row r="75" spans="2:14" ht="15.75">
      <c r="B75" s="28" t="s">
        <v>37</v>
      </c>
      <c r="C75" s="31" t="s">
        <v>102</v>
      </c>
      <c r="D75" s="29" t="str">
        <f>VLOOKUP($C75,'Europe &amp; C.Asia_Country info'!$B16:$M72,2,FALSE)</f>
        <v>TSPC</v>
      </c>
      <c r="E75" s="29" t="str">
        <f>VLOOKUP($C75,'Europe &amp; C.Asia_Country info'!$B$14:$M$72,3,FALSE)</f>
        <v>no</v>
      </c>
      <c r="F75" s="29" t="str">
        <f>VLOOKUP($C75,'Europe &amp; C.Asia_Country info'!$B$14:$M$72,4,FALSE)</f>
        <v>trip</v>
      </c>
      <c r="G75" s="29">
        <f>VLOOKUP($C75,'Europe &amp; C.Asia_Country info'!$B$14:$M$72,5,FALSE)</f>
        <v>2013</v>
      </c>
      <c r="H75" s="29">
        <f>VLOOKUP($C75,'Europe &amp; C.Asia_Country info'!$B$14:$M$72,6,FALSE)</f>
        <v>18</v>
      </c>
      <c r="I75" s="29" t="str">
        <f>VLOOKUP($C75,'Europe &amp; C.Asia_Country info'!$B$14:$M$72,7,FALSE)</f>
        <v>(6G+6E+6W)</v>
      </c>
      <c r="J75" s="29" t="str">
        <f>VLOOKUP($C75,'Europe &amp; C.Asia_Country info'!$B$14:$M$72,8,FALSE)</f>
        <v>yes-G</v>
      </c>
      <c r="K75" s="29" t="str">
        <f>VLOOKUP($C75,'Europe &amp; C.Asia_Country info'!$B$14:$M$72,9,FALSE)</f>
        <v>Prime Minister</v>
      </c>
      <c r="L75" s="29" t="str">
        <f>VLOOKUP($C75,'Europe &amp; C.Asia_Country info'!$B$14:$M$72,10,FALSE)</f>
        <v>yes</v>
      </c>
      <c r="M75" s="29" t="str">
        <f>VLOOKUP($C75,'Europe &amp; C.Asia_Country info'!$B$14:$M$72,11,FALSE)</f>
        <v>yes</v>
      </c>
      <c r="N75" s="29" t="str">
        <f>VLOOKUP($C75,'Europe &amp; C.Asia_Country info'!$B$14:$M$72,12,FALSE)</f>
        <v>yes</v>
      </c>
    </row>
    <row r="76" spans="2:14" ht="15.75">
      <c r="B76" s="28" t="s">
        <v>37</v>
      </c>
      <c r="C76" s="32" t="s">
        <v>103</v>
      </c>
      <c r="D76" s="29" t="str">
        <f>VLOOKUP($C76,'Europe &amp; C.Asia_Country info'!$B16:$M72,2,FALSE)</f>
        <v>-</v>
      </c>
      <c r="E76" s="29" t="str">
        <f>VLOOKUP($C76,'Europe &amp; C.Asia_Country info'!$B$14:$M$72,3,FALSE)</f>
        <v>-</v>
      </c>
      <c r="F76" s="29" t="str">
        <f>VLOOKUP($C76,'Europe &amp; C.Asia_Country info'!$B$14:$M$72,4,FALSE)</f>
        <v>-</v>
      </c>
      <c r="G76" s="29" t="str">
        <f>VLOOKUP($C76,'Europe &amp; C.Asia_Country info'!$B$14:$M$72,5,FALSE)</f>
        <v>-</v>
      </c>
      <c r="H76" s="29" t="str">
        <f>VLOOKUP($C76,'Europe &amp; C.Asia_Country info'!$B$14:$M$72,6,FALSE)</f>
        <v>-</v>
      </c>
      <c r="I76" s="29" t="str">
        <f>VLOOKUP($C76,'Europe &amp; C.Asia_Country info'!$B$14:$M$72,7,FALSE)</f>
        <v>-</v>
      </c>
      <c r="J76" s="29" t="str">
        <f>VLOOKUP($C76,'Europe &amp; C.Asia_Country info'!$B$14:$M$72,8,FALSE)</f>
        <v>-</v>
      </c>
      <c r="K76" s="29" t="str">
        <f>VLOOKUP($C76,'Europe &amp; C.Asia_Country info'!$B$14:$M$72,9,FALSE)</f>
        <v>-</v>
      </c>
      <c r="L76" s="29" t="str">
        <f>VLOOKUP($C76,'Europe &amp; C.Asia_Country info'!$B$14:$M$72,10,FALSE)</f>
        <v>-</v>
      </c>
      <c r="M76" s="29" t="str">
        <f>VLOOKUP($C76,'Europe &amp; C.Asia_Country info'!$B$14:$M$72,11,FALSE)</f>
        <v>-</v>
      </c>
      <c r="N76" s="29" t="str">
        <f>VLOOKUP($C76,'Europe &amp; C.Asia_Country info'!$B$14:$M$72,12,FALSE)</f>
        <v>-</v>
      </c>
    </row>
    <row r="77" spans="2:14" ht="15.75">
      <c r="B77" s="28" t="s">
        <v>39</v>
      </c>
      <c r="C77" s="31" t="s">
        <v>104</v>
      </c>
      <c r="D77" s="29" t="str">
        <f xml:space="preserve"> VLOOKUP($C77,'AFRICA_ Country Info'!$C36:$N89,2,FALSE)</f>
        <v>NTC</v>
      </c>
      <c r="E77" s="29" t="str">
        <f xml:space="preserve"> VLOOKUP($C77,'AFRICA_ Country Info'!$C36:$N89,3,FALSE)</f>
        <v>yes (4)</v>
      </c>
      <c r="F77" s="29" t="str">
        <f xml:space="preserve"> VLOOKUP($C77,'AFRICA_ Country Info'!$C36:$N89,4,FALSE)</f>
        <v>trip</v>
      </c>
      <c r="G77" s="29">
        <f xml:space="preserve"> VLOOKUP($C77,'AFRICA_ Country Info'!$C36:$N89,5,FALSE)</f>
        <v>2003</v>
      </c>
      <c r="H77" s="29">
        <f xml:space="preserve"> VLOOKUP($C77,'AFRICA_ Country Info'!$C36:$N89,6,FALSE)</f>
        <v>16</v>
      </c>
      <c r="I77" s="29" t="str">
        <f xml:space="preserve"> VLOOKUP($C77,'AFRICA_ Country Info'!$C36:$N89,7,FALSE)</f>
        <v>(Chair +5G +5E+5W)</v>
      </c>
      <c r="J77" s="29" t="str">
        <f xml:space="preserve"> VLOOKUP($C77,'AFRICA_ Country Info'!$C36:$N89,8,FALSE)</f>
        <v>yes</v>
      </c>
      <c r="K77" s="29" t="str">
        <f xml:space="preserve"> VLOOKUP($C77,'AFRICA_ Country Info'!$C36:$N89,9,FALSE)</f>
        <v>Minister</v>
      </c>
      <c r="L77" s="29" t="str">
        <f xml:space="preserve"> VLOOKUP($C77,'AFRICA_ Country Info'!$C36:$N89,10,FALSE)</f>
        <v>yes</v>
      </c>
      <c r="M77" s="29" t="str">
        <f xml:space="preserve"> VLOOKUP($C77,'AFRICA_ Country Info'!$C36:$N89,11,FALSE)</f>
        <v>yes</v>
      </c>
      <c r="N77" s="29" t="str">
        <f xml:space="preserve"> VLOOKUP($C77,'AFRICA_ Country Info'!$C36:$N89,12,FALSE)</f>
        <v>yes</v>
      </c>
    </row>
    <row r="78" spans="2:14" ht="31.5">
      <c r="B78" s="28" t="s">
        <v>37</v>
      </c>
      <c r="C78" s="31" t="s">
        <v>105</v>
      </c>
      <c r="D78" s="29" t="str">
        <f>VLOOKUP($C78,'Europe &amp; C.Asia_Country info'!$B16:$M72,2,FALSE)</f>
        <v>ESC 
HLC</v>
      </c>
      <c r="E78" s="29" t="str">
        <f>VLOOKUP($C78,'Europe &amp; C.Asia_Country info'!$B$14:$M$72,3,FALSE)</f>
        <v>yes (1)</v>
      </c>
      <c r="F78" s="29" t="str">
        <f>VLOOKUP($C78,'Europe &amp; C.Asia_Country info'!$B$14:$M$72,4,FALSE)</f>
        <v>bipar+</v>
      </c>
      <c r="G78" s="29">
        <f>VLOOKUP($C78,'Europe &amp; C.Asia_Country info'!$B$14:$M$72,5,FALSE)</f>
        <v>1994</v>
      </c>
      <c r="H78" s="29">
        <f>VLOOKUP($C78,'Europe &amp; C.Asia_Country info'!$B$14:$M$72,6,FALSE)</f>
        <v>60</v>
      </c>
      <c r="I78" s="29" t="str">
        <f>VLOOKUP($C78,'Europe &amp; C.Asia_Country info'!$B$14:$M$72,7,FALSE)</f>
        <v>(20E+ 20W+ 20 Various professions)</v>
      </c>
      <c r="J78" s="29" t="str">
        <f>VLOOKUP($C78,'Europe &amp; C.Asia_Country info'!$B$14:$M$72,8,FALSE)</f>
        <v>yes</v>
      </c>
      <c r="K78" s="29" t="str">
        <f>VLOOKUP($C78,'Europe &amp; C.Asia_Country info'!$B$14:$M$72,9,FALSE)</f>
        <v>Elected by peers</v>
      </c>
      <c r="L78" s="29" t="str">
        <f>VLOOKUP($C78,'Europe &amp; C.Asia_Country info'!$B$14:$M$72,10,FALSE)</f>
        <v>yes</v>
      </c>
      <c r="M78" s="29" t="str">
        <f>VLOOKUP($C78,'Europe &amp; C.Asia_Country info'!$B$14:$M$72,11,FALSE)</f>
        <v>yes</v>
      </c>
      <c r="N78" s="29" t="str">
        <f>VLOOKUP($C78,'Europe &amp; C.Asia_Country info'!$B$14:$M$72,12,FALSE)</f>
        <v>yes</v>
      </c>
    </row>
    <row r="79" spans="2:14" ht="15.75">
      <c r="B79" s="28" t="s">
        <v>42</v>
      </c>
      <c r="C79" s="31" t="s">
        <v>106</v>
      </c>
      <c r="D79" s="29" t="str">
        <f>VLOOKUP($C79,'AMERICAS_Country info'!B30:M64,2,FALSE)</f>
        <v>LAB</v>
      </c>
      <c r="E79" s="29" t="str">
        <f>VLOOKUP($C79,'AMERICAS_Country info'!$B30:$M64,3,FALSE)</f>
        <v>yes (2)</v>
      </c>
      <c r="F79" s="29" t="str">
        <f>VLOOKUP($C79,'AMERICAS_Country info'!$B30:$M64,4,FALSE)</f>
        <v>trip</v>
      </c>
      <c r="G79" s="29">
        <f>VLOOKUP($C79,'AMERICAS_Country info'!$B30:$M64,5,FALSE)</f>
        <v>1999</v>
      </c>
      <c r="H79" s="29">
        <f>VLOOKUP($C79,'AMERICAS_Country info'!$B30:$M64,6,FALSE)</f>
        <v>9</v>
      </c>
      <c r="I79" s="29" t="str">
        <f>VLOOKUP($C79,'AMERICAS_Country info'!$B30:$M64,7,FALSE)</f>
        <v>(3G+3E+3W)</v>
      </c>
      <c r="J79" s="29" t="str">
        <f>VLOOKUP($C79,'AMERICAS_Country info'!$B30:$M64,8,FALSE)</f>
        <v>yes</v>
      </c>
      <c r="K79" s="29" t="str">
        <f>VLOOKUP($C79,'AMERICAS_Country info'!$B30:$M64,9,FALSE)</f>
        <v>Minister</v>
      </c>
      <c r="L79" s="29" t="str">
        <f>VLOOKUP($C79,'AMERICAS_Country info'!$B30:$M64,10,FALSE)</f>
        <v>yes</v>
      </c>
      <c r="M79" s="29" t="str">
        <f>VLOOKUP($C79,'AMERICAS_Country info'!$B30:$M64,11,FALSE)</f>
        <v>yes</v>
      </c>
      <c r="N79" s="29" t="str">
        <f>VLOOKUP($C79,'AMERICAS_Country info'!$B30:$M64,12,FALSE)</f>
        <v>yes</v>
      </c>
    </row>
    <row r="80" spans="2:14" ht="15.75">
      <c r="B80" s="28" t="s">
        <v>42</v>
      </c>
      <c r="C80" s="31" t="s">
        <v>107</v>
      </c>
      <c r="D80" s="29" t="str">
        <f>VLOOKUP($C80,'AMERICAS_Country info'!B31:M65,2,FALSE)</f>
        <v>ESC</v>
      </c>
      <c r="E80" s="29" t="str">
        <f>VLOOKUP($C80,'AMERICAS_Country info'!$B31:$M65,3,FALSE)</f>
        <v>yes (2)</v>
      </c>
      <c r="F80" s="29" t="str">
        <f>VLOOKUP($C80,'AMERICAS_Country info'!$B31:$M65,4,FALSE)</f>
        <v>bipar+</v>
      </c>
      <c r="G80" s="29">
        <f>VLOOKUP($C80,'AMERICAS_Country info'!$B31:$M65,5,FALSE)</f>
        <v>2012</v>
      </c>
      <c r="H80" s="29">
        <f>VLOOKUP($C80,'AMERICAS_Country info'!$B31:$M65,6,FALSE)</f>
        <v>25</v>
      </c>
      <c r="I80" s="29" t="str">
        <f>VLOOKUP($C80,'AMERICAS_Country info'!$B31:$M65,7,FALSE)</f>
        <v>(chair + 8E+ 8W+ 8C)</v>
      </c>
      <c r="J80" s="29" t="str">
        <f>VLOOKUP($C80,'AMERICAS_Country info'!$B31:$M65,8,FALSE)</f>
        <v>yes</v>
      </c>
      <c r="K80" s="29" t="str">
        <f>VLOOKUP($C80,'AMERICAS_Country info'!$B31:$M65,9,FALSE)</f>
        <v>Independent</v>
      </c>
      <c r="L80" s="29" t="str">
        <f>VLOOKUP($C80,'AMERICAS_Country info'!$B31:$M65,10,FALSE)</f>
        <v>NI</v>
      </c>
      <c r="M80" s="29" t="str">
        <f>VLOOKUP($C80,'AMERICAS_Country info'!$B31:$M65,11,FALSE)</f>
        <v>no</v>
      </c>
      <c r="N80" s="29" t="str">
        <f>VLOOKUP($C80,'AMERICAS_Country info'!$B31:$M65,12,FALSE)</f>
        <v>NI</v>
      </c>
    </row>
    <row r="81" spans="2:14" ht="194.25" customHeight="1">
      <c r="B81" s="28" t="s">
        <v>39</v>
      </c>
      <c r="C81" s="31" t="s">
        <v>108</v>
      </c>
      <c r="D81" s="29" t="str">
        <f xml:space="preserve"> VLOOKUP($C81,'AFRICA_ Country Info'!$C37:$N90,2,FALSE)</f>
        <v xml:space="preserve">CNDS </v>
      </c>
      <c r="E81" s="29" t="str">
        <f xml:space="preserve"> VLOOKUP($C81,'AFRICA_ Country Info'!$C37:$N90,3,FALSE)</f>
        <v>no</v>
      </c>
      <c r="F81" s="29" t="str">
        <f xml:space="preserve"> VLOOKUP($C81,'AFRICA_ Country Info'!$C37:$N90,4,FALSE)</f>
        <v>trip</v>
      </c>
      <c r="G81" s="29">
        <f xml:space="preserve"> VLOOKUP($C81,'AFRICA_ Country Info'!$C37:$N90,5,FALSE)</f>
        <v>2022</v>
      </c>
      <c r="H81" s="29">
        <f xml:space="preserve"> VLOOKUP($C81,'AFRICA_ Country Info'!$C37:$N90,6,FALSE)</f>
        <v>48</v>
      </c>
      <c r="I81" s="30" t="str">
        <f xml:space="preserve"> VLOOKUP($C81,'AFRICA_ Country Info'!$C37:$N90,7,FALSE)</f>
        <v>16G + 16E + 16W</v>
      </c>
      <c r="J81" s="29" t="str">
        <f xml:space="preserve"> VLOOKUP($C81,'AFRICA_ Country Info'!$C37:$N90,8,FALSE)</f>
        <v>yes</v>
      </c>
      <c r="K81" s="29" t="str">
        <f xml:space="preserve"> VLOOKUP($C81,'AFRICA_ Country Info'!$C37:$N90,9,FALSE)</f>
        <v>Independent</v>
      </c>
      <c r="L81" s="29" t="str">
        <f xml:space="preserve"> VLOOKUP($C81,'AFRICA_ Country Info'!$C37:$N90,10,FALSE)</f>
        <v>yes</v>
      </c>
      <c r="M81" s="29" t="str">
        <f xml:space="preserve"> VLOOKUP($C81,'AFRICA_ Country Info'!$C37:$N90,11,FALSE)</f>
        <v>yes</v>
      </c>
      <c r="N81" s="29" t="str">
        <f xml:space="preserve"> VLOOKUP($C81,'AFRICA_ Country Info'!$C37:$N90,12,FALSE)</f>
        <v>yes</v>
      </c>
    </row>
    <row r="82" spans="2:14" ht="31.5">
      <c r="B82" s="28" t="s">
        <v>39</v>
      </c>
      <c r="C82" s="31" t="s">
        <v>109</v>
      </c>
      <c r="D82" s="29" t="str">
        <f xml:space="preserve"> VLOOKUP($C82,'AFRICA_ Country Info'!$C38:$N91,2,FALSE)</f>
        <v>CPCS</v>
      </c>
      <c r="E82" s="29" t="str">
        <f xml:space="preserve"> VLOOKUP($C82,'AFRICA_ Country Info'!$C38:$N91,3,FALSE)</f>
        <v>no</v>
      </c>
      <c r="F82" s="29" t="str">
        <f xml:space="preserve"> VLOOKUP($C82,'AFRICA_ Country Info'!$C38:$N91,4,FALSE)</f>
        <v>trip</v>
      </c>
      <c r="G82" s="29">
        <f xml:space="preserve"> VLOOKUP($C82,'AFRICA_ Country Info'!$C38:$N91,5,FALSE)</f>
        <v>2001</v>
      </c>
      <c r="H82" s="29">
        <f xml:space="preserve"> VLOOKUP($C82,'AFRICA_ Country Info'!$C38:$N91,6,FALSE)</f>
        <v>26</v>
      </c>
      <c r="I82" s="29" t="str">
        <f xml:space="preserve"> VLOOKUP($C82,'AFRICA_ Country Info'!$C38:$N91,7,FALSE)</f>
        <v>Chair + 8G + 8E + 8W + 1 exec. Secretary</v>
      </c>
      <c r="J82" s="29" t="str">
        <f xml:space="preserve"> VLOOKUP($C82,'AFRICA_ Country Info'!$C38:$N91,8,FALSE)</f>
        <v>no</v>
      </c>
      <c r="K82" s="29" t="str">
        <f xml:space="preserve"> VLOOKUP($C82,'AFRICA_ Country Info'!$C38:$N91,9,FALSE)</f>
        <v xml:space="preserve">Minister of Labor   </v>
      </c>
      <c r="L82" s="29" t="str">
        <f xml:space="preserve"> VLOOKUP($C82,'AFRICA_ Country Info'!$C38:$N91,10,FALSE)</f>
        <v>NI</v>
      </c>
      <c r="M82" s="29" t="str">
        <f xml:space="preserve"> VLOOKUP($C82,'AFRICA_ Country Info'!$C38:$N91,11,FALSE)</f>
        <v>NI</v>
      </c>
      <c r="N82" s="29" t="str">
        <f xml:space="preserve"> VLOOKUP($C82,'AFRICA_ Country Info'!$C38:$N91,12,FALSE)</f>
        <v>no</v>
      </c>
    </row>
    <row r="83" spans="2:14" ht="15.75">
      <c r="B83" s="28" t="s">
        <v>42</v>
      </c>
      <c r="C83" s="31" t="s">
        <v>110</v>
      </c>
      <c r="D83" s="29" t="str">
        <f>VLOOKUP($C83,'AMERICAS_Country info'!B32:M66,2,FALSE)</f>
        <v>NTC</v>
      </c>
      <c r="E83" s="29" t="str">
        <f>VLOOKUP($C83,'AMERICAS_Country info'!$B32:$M66,3,FALSE)</f>
        <v>yes (1)</v>
      </c>
      <c r="F83" s="29" t="str">
        <f>VLOOKUP($C83,'AMERICAS_Country info'!$B32:$M66,4,FALSE)</f>
        <v>trip</v>
      </c>
      <c r="G83" s="29">
        <f>VLOOKUP($C83,'AMERICAS_Country info'!$B32:$M66,5,FALSE)</f>
        <v>1993</v>
      </c>
      <c r="H83" s="29">
        <f>VLOOKUP($C83,'AMERICAS_Country info'!$B32:$M66,6,FALSE)</f>
        <v>18</v>
      </c>
      <c r="I83" s="29" t="str">
        <f>VLOOKUP($C83,'AMERICAS_Country info'!$B32:$M66,7,FALSE)</f>
        <v>(6G+6E+6W)</v>
      </c>
      <c r="J83" s="29" t="str">
        <f>VLOOKUP($C83,'AMERICAS_Country info'!$B32:$M66,8,FALSE)</f>
        <v>yes</v>
      </c>
      <c r="K83" s="29" t="str">
        <f>VLOOKUP($C83,'AMERICAS_Country info'!$B32:$M66,9,FALSE)</f>
        <v>Minister</v>
      </c>
      <c r="L83" s="29" t="str">
        <f>VLOOKUP($C83,'AMERICAS_Country info'!$B32:$M66,10,FALSE)</f>
        <v>yes</v>
      </c>
      <c r="M83" s="29" t="str">
        <f>VLOOKUP($C83,'AMERICAS_Country info'!$B32:$M66,11,FALSE)</f>
        <v>no</v>
      </c>
      <c r="N83" s="29" t="str">
        <f>VLOOKUP($C83,'AMERICAS_Country info'!$B32:$M66,12,FALSE)</f>
        <v>yes</v>
      </c>
    </row>
    <row r="84" spans="2:14" ht="15.75">
      <c r="B84" s="28" t="s">
        <v>42</v>
      </c>
      <c r="C84" s="31" t="s">
        <v>111</v>
      </c>
      <c r="D84" s="29" t="str">
        <f>VLOOKUP($C84,'AMERICAS_Country info'!B33:M67,2,FALSE)</f>
        <v>ESDC</v>
      </c>
      <c r="E84" s="29" t="str">
        <f>VLOOKUP($C84,'AMERICAS_Country info'!$B33:$M67,3,FALSE)</f>
        <v>yes (2)</v>
      </c>
      <c r="F84" s="29" t="str">
        <f>VLOOKUP($C84,'AMERICAS_Country info'!$B33:$M67,4,FALSE)</f>
        <v>NI</v>
      </c>
      <c r="G84" s="29" t="str">
        <f>VLOOKUP($C84,'AMERICAS_Country info'!$B33:$M67,5,FALSE)</f>
        <v>NI</v>
      </c>
      <c r="H84" s="29" t="str">
        <f>VLOOKUP($C84,'AMERICAS_Country info'!$B33:$M67,6,FALSE)</f>
        <v>NI</v>
      </c>
      <c r="I84" s="29" t="str">
        <f>VLOOKUP($C84,'AMERICAS_Country info'!$B33:$M67,7,FALSE)</f>
        <v>NI</v>
      </c>
      <c r="J84" s="29" t="str">
        <f>VLOOKUP($C84,'AMERICAS_Country info'!$B33:$M67,8,FALSE)</f>
        <v>NI</v>
      </c>
      <c r="K84" s="29" t="str">
        <f>VLOOKUP($C84,'AMERICAS_Country info'!$B33:$M67,9,FALSE)</f>
        <v>NI</v>
      </c>
      <c r="L84" s="29" t="str">
        <f>VLOOKUP($C84,'AMERICAS_Country info'!$B33:$M67,10,FALSE)</f>
        <v>NI</v>
      </c>
      <c r="M84" s="29" t="str">
        <f>VLOOKUP($C84,'AMERICAS_Country info'!$B33:$M67,11,FALSE)</f>
        <v>NI</v>
      </c>
      <c r="N84" s="29" t="str">
        <f>VLOOKUP($C84,'AMERICAS_Country info'!$B33:$M67,12,FALSE)</f>
        <v>NI</v>
      </c>
    </row>
    <row r="85" spans="2:14" ht="15.75">
      <c r="B85" s="28" t="s">
        <v>42</v>
      </c>
      <c r="C85" s="31" t="s">
        <v>112</v>
      </c>
      <c r="D85" s="29" t="str">
        <f>VLOOKUP($C85,'AMERICAS_Country info'!B34:M68,2,FALSE)</f>
        <v>ESC</v>
      </c>
      <c r="E85" s="29" t="str">
        <f>VLOOKUP($C85,'AMERICAS_Country info'!$B34:$M68,3,FALSE)</f>
        <v>no</v>
      </c>
      <c r="F85" s="29" t="str">
        <f>VLOOKUP($C85,'AMERICAS_Country info'!$B34:$M68,4,FALSE)</f>
        <v>trip</v>
      </c>
      <c r="G85" s="29">
        <f>VLOOKUP($C85,'AMERICAS_Country info'!$B34:$M68,5,FALSE)</f>
        <v>2000</v>
      </c>
      <c r="H85" s="29">
        <f>VLOOKUP($C85,'AMERICAS_Country info'!$B34:$M68,6,FALSE)</f>
        <v>12</v>
      </c>
      <c r="I85" s="29" t="str">
        <f>VLOOKUP($C85,'AMERICAS_Country info'!$B34:$M68,7,FALSE)</f>
        <v>(4G+4E+4W)</v>
      </c>
      <c r="J85" s="29" t="str">
        <f>VLOOKUP($C85,'AMERICAS_Country info'!$B34:$M68,8,FALSE)</f>
        <v>yes</v>
      </c>
      <c r="K85" s="29" t="str">
        <f>VLOOKUP($C85,'AMERICAS_Country info'!$B34:$M68,9,FALSE)</f>
        <v>NI</v>
      </c>
      <c r="L85" s="29" t="str">
        <f>VLOOKUP($C85,'AMERICAS_Country info'!$B34:$M68,10,FALSE)</f>
        <v>NI</v>
      </c>
      <c r="M85" s="29" t="str">
        <f>VLOOKUP($C85,'AMERICAS_Country info'!$B34:$M68,11,FALSE)</f>
        <v>no</v>
      </c>
      <c r="N85" s="29" t="str">
        <f>VLOOKUP($C85,'AMERICAS_Country info'!$B34:$M68,12,FALSE)</f>
        <v>NI</v>
      </c>
    </row>
    <row r="86" spans="2:14" ht="15.75">
      <c r="B86" s="28" t="s">
        <v>37</v>
      </c>
      <c r="C86" s="31" t="s">
        <v>113</v>
      </c>
      <c r="D86" s="29" t="str">
        <f>VLOOKUP($C86,'Europe &amp; C.Asia_Country info'!$B16:$M72,2,FALSE)</f>
        <v>ESC</v>
      </c>
      <c r="E86" s="29" t="str">
        <f>VLOOKUP($C86,'Europe &amp; C.Asia_Country info'!$B$14:$M$72,3,FALSE)</f>
        <v>yes (1)</v>
      </c>
      <c r="F86" s="29" t="str">
        <f>VLOOKUP($C86,'Europe &amp; C.Asia_Country info'!$B$14:$M$72,4,FALSE)</f>
        <v>trip+</v>
      </c>
      <c r="G86" s="29">
        <f>VLOOKUP($C86,'Europe &amp; C.Asia_Country info'!$B$14:$M$72,5,FALSE)</f>
        <v>2011</v>
      </c>
      <c r="H86" s="29" t="str">
        <f>VLOOKUP($C86,'Europe &amp; C.Asia_Country info'!$B$14:$M$72,6,FALSE)</f>
        <v>NI</v>
      </c>
      <c r="I86" s="29" t="str">
        <f>VLOOKUP($C86,'Europe &amp; C.Asia_Country info'!$B$14:$M$72,7,FALSE)</f>
        <v>NI</v>
      </c>
      <c r="J86" s="29" t="str">
        <f>VLOOKUP($C86,'Europe &amp; C.Asia_Country info'!$B$14:$M$72,8,FALSE)</f>
        <v>NI</v>
      </c>
      <c r="K86" s="29" t="str">
        <f>VLOOKUP($C86,'Europe &amp; C.Asia_Country info'!$B$14:$M$72,9,FALSE)</f>
        <v>NI</v>
      </c>
      <c r="L86" s="29" t="str">
        <f>VLOOKUP($C86,'Europe &amp; C.Asia_Country info'!$B$14:$M$72,10,FALSE)</f>
        <v>NI</v>
      </c>
      <c r="M86" s="29" t="str">
        <f>VLOOKUP($C86,'Europe &amp; C.Asia_Country info'!$B$14:$M$72,11,FALSE)</f>
        <v>NI</v>
      </c>
      <c r="N86" s="29" t="str">
        <f>VLOOKUP($C86,'Europe &amp; C.Asia_Country info'!$B$14:$M$72,12,FALSE)</f>
        <v>NI</v>
      </c>
    </row>
    <row r="87" spans="2:14" ht="15.75">
      <c r="B87" s="28" t="s">
        <v>37</v>
      </c>
      <c r="C87" s="31" t="s">
        <v>114</v>
      </c>
      <c r="D87" s="29" t="str">
        <f>VLOOKUP($C87,'Europe &amp; C.Asia_Country info'!$B16:$M72,2,FALSE)</f>
        <v>MC</v>
      </c>
      <c r="E87" s="29" t="str">
        <f>VLOOKUP($C87,'Europe &amp; C.Asia_Country info'!$B$14:$M$72,3,FALSE)</f>
        <v>no</v>
      </c>
      <c r="F87" s="29" t="str">
        <f>VLOOKUP($C87,'Europe &amp; C.Asia_Country info'!$B$14:$M$72,4,FALSE)</f>
        <v>trip+</v>
      </c>
      <c r="G87" s="29">
        <f>VLOOKUP($C87,'Europe &amp; C.Asia_Country info'!$B$14:$M$72,5,FALSE)</f>
        <v>2016</v>
      </c>
      <c r="H87" s="29" t="str">
        <f>VLOOKUP($C87,'Europe &amp; C.Asia_Country info'!$B$14:$M$72,6,FALSE)</f>
        <v>Irregular</v>
      </c>
      <c r="I87" s="29" t="str">
        <f>VLOOKUP($C87,'Europe &amp; C.Asia_Country info'!$B$14:$M$72,7,FALSE)</f>
        <v>Depends on meeting</v>
      </c>
      <c r="J87" s="29" t="str">
        <f>VLOOKUP($C87,'Europe &amp; C.Asia_Country info'!$B$14:$M$72,8,FALSE)</f>
        <v>yes</v>
      </c>
      <c r="K87" s="29" t="str">
        <f>VLOOKUP($C87,'Europe &amp; C.Asia_Country info'!$B$14:$M$72,9,FALSE)</f>
        <v>Prime Minister</v>
      </c>
      <c r="L87" s="29" t="str">
        <f>VLOOKUP($C87,'Europe &amp; C.Asia_Country info'!$B$14:$M$72,10,FALSE)</f>
        <v>yes</v>
      </c>
      <c r="M87" s="29" t="str">
        <f>VLOOKUP($C87,'Europe &amp; C.Asia_Country info'!$B$14:$M$72,11,FALSE)</f>
        <v>NI</v>
      </c>
      <c r="N87" s="29" t="str">
        <f>VLOOKUP($C87,'Europe &amp; C.Asia_Country info'!$B$14:$M$72,12,FALSE)</f>
        <v>yes</v>
      </c>
    </row>
    <row r="88" spans="2:14" ht="63">
      <c r="B88" s="28" t="s">
        <v>35</v>
      </c>
      <c r="C88" s="31" t="s">
        <v>115</v>
      </c>
      <c r="D88" s="29" t="str">
        <f>VLOOKUP($C88,'Asia &amp; Pacific_Country info'!$B23:$M58,2,FALSE)</f>
        <v>ILC</v>
      </c>
      <c r="E88" s="29" t="str">
        <f>VLOOKUP($C88,'Asia &amp; Pacific_Country info'!$B23:$M58,3,FALSE)</f>
        <v>yes (many)</v>
      </c>
      <c r="F88" s="29" t="str">
        <f>VLOOKUP($C88,'Asia &amp; Pacific_Country info'!$B23:$M58,4,FALSE)</f>
        <v>trip</v>
      </c>
      <c r="G88" s="29">
        <f>VLOOKUP($C88,'Asia &amp; Pacific_Country info'!$B23:$M58,5,FALSE)</f>
        <v>1942</v>
      </c>
      <c r="H88" s="29" t="str">
        <f>VLOOKUP($C88,'Asia &amp; Pacific_Country info'!$B23:$M58,6,FALSE)</f>
        <v>Irregular</v>
      </c>
      <c r="I88" s="29" t="str">
        <f>VLOOKUP($C88,'Asia &amp; Pacific_Country info'!$B23:$M58,7,FALSE)</f>
        <v>The ILC maintains parity between employer and worker groups by allocating an equal number of seats to each</v>
      </c>
      <c r="J88" s="29" t="str">
        <f>VLOOKUP($C88,'Asia &amp; Pacific_Country info'!$B23:$M58,8,FALSE)</f>
        <v>yes-G</v>
      </c>
      <c r="K88" s="29" t="str">
        <f>VLOOKUP($C88,'Asia &amp; Pacific_Country info'!$B23:$M58,9,FALSE)</f>
        <v>Minister</v>
      </c>
      <c r="L88" s="29" t="str">
        <f>VLOOKUP($C88,'Asia &amp; Pacific_Country info'!$B23:$M58,10,FALSE)</f>
        <v>no</v>
      </c>
      <c r="M88" s="29" t="str">
        <f>VLOOKUP($C88,'Asia &amp; Pacific_Country info'!$B23:$M58,11,FALSE)</f>
        <v>no</v>
      </c>
      <c r="N88" s="29" t="str">
        <f>VLOOKUP($C88,'Asia &amp; Pacific_Country info'!$B23:$M58,12,FALSE)</f>
        <v>no</v>
      </c>
    </row>
    <row r="89" spans="2:14" ht="15.75">
      <c r="B89" s="28" t="s">
        <v>35</v>
      </c>
      <c r="C89" s="31" t="s">
        <v>116</v>
      </c>
      <c r="D89" s="29" t="str">
        <f>VLOOKUP($C89,'Asia &amp; Pacific_Country info'!$B24:$M59,2,FALSE)</f>
        <v>LKS Tripnas</v>
      </c>
      <c r="E89" s="29" t="str">
        <f>VLOOKUP($C89,'Asia &amp; Pacific_Country info'!$B24:$M59,3,FALSE)</f>
        <v>yes (3)</v>
      </c>
      <c r="F89" s="29" t="str">
        <f>VLOOKUP($C89,'Asia &amp; Pacific_Country info'!$B24:$M59,4,FALSE)</f>
        <v>trip</v>
      </c>
      <c r="G89" s="29">
        <f>VLOOKUP($C89,'Asia &amp; Pacific_Country info'!$B24:$M59,5,FALSE)</f>
        <v>2005</v>
      </c>
      <c r="H89" s="29">
        <f>VLOOKUP($C89,'Asia &amp; Pacific_Country info'!$B24:$M59,6,FALSE)</f>
        <v>45</v>
      </c>
      <c r="I89" s="29" t="str">
        <f>VLOOKUP($C89,'Asia &amp; Pacific_Country info'!$B24:$M59,7,FALSE)</f>
        <v>(15G+ 15E+ 15W)</v>
      </c>
      <c r="J89" s="29" t="str">
        <f>VLOOKUP($C89,'Asia &amp; Pacific_Country info'!$B24:$M59,8,FALSE)</f>
        <v>yes-G</v>
      </c>
      <c r="K89" s="29" t="str">
        <f>VLOOKUP($C89,'Asia &amp; Pacific_Country info'!$B24:$M59,9,FALSE)</f>
        <v>Minister</v>
      </c>
      <c r="L89" s="29" t="str">
        <f>VLOOKUP($C89,'Asia &amp; Pacific_Country info'!$B24:$M59,10,FALSE)</f>
        <v>yes</v>
      </c>
      <c r="M89" s="29" t="str">
        <f>VLOOKUP($C89,'Asia &amp; Pacific_Country info'!$B24:$M59,11,FALSE)</f>
        <v>yes</v>
      </c>
      <c r="N89" s="29" t="str">
        <f>VLOOKUP($C89,'Asia &amp; Pacific_Country info'!$B24:$M59,12,FALSE)</f>
        <v>yes</v>
      </c>
    </row>
    <row r="90" spans="2:14" ht="31.5">
      <c r="B90" s="28" t="s">
        <v>35</v>
      </c>
      <c r="C90" s="31" t="s">
        <v>117</v>
      </c>
      <c r="D90" s="29" t="str">
        <f>VLOOKUP($C90,'Asia &amp; Pacific_Country info'!$B25:$M60,2,FALSE)</f>
        <v>SLC</v>
      </c>
      <c r="E90" s="29" t="str">
        <f>VLOOKUP($C90,'Asia &amp; Pacific_Country info'!$B25:$M60,3,FALSE)</f>
        <v>no</v>
      </c>
      <c r="F90" s="29" t="str">
        <f>VLOOKUP($C90,'Asia &amp; Pacific_Country info'!$B25:$M60,4,FALSE)</f>
        <v>trip</v>
      </c>
      <c r="G90" s="29">
        <f>VLOOKUP($C90,'Asia &amp; Pacific_Country info'!$B25:$M60,5,FALSE)</f>
        <v>1990</v>
      </c>
      <c r="H90" s="29" t="str">
        <f>VLOOKUP($C90,'Asia &amp; Pacific_Country info'!$B25:$M60,6,FALSE)</f>
        <v>NI</v>
      </c>
      <c r="I90" s="29" t="str">
        <f>VLOOKUP($C90,'Asia &amp; Pacific_Country info'!$B25:$M60,7,FALSE)</f>
        <v>NI</v>
      </c>
      <c r="J90" s="29" t="str">
        <f>VLOOKUP($C90,'Asia &amp; Pacific_Country info'!$B25:$M60,8,FALSE)</f>
        <v>yes-G</v>
      </c>
      <c r="K90" s="29" t="str">
        <f>VLOOKUP($C90,'Asia &amp; Pacific_Country info'!$B25:$M60,9,FALSE)</f>
        <v>Other government official</v>
      </c>
      <c r="L90" s="29" t="str">
        <f>VLOOKUP($C90,'Asia &amp; Pacific_Country info'!$B25:$M60,10,FALSE)</f>
        <v>NI</v>
      </c>
      <c r="M90" s="29" t="str">
        <f>VLOOKUP($C90,'Asia &amp; Pacific_Country info'!$B25:$M60,11,FALSE)</f>
        <v>yes</v>
      </c>
      <c r="N90" s="29" t="str">
        <f>VLOOKUP($C90,'Asia &amp; Pacific_Country info'!$B25:$M60,12,FALSE)</f>
        <v>NI</v>
      </c>
    </row>
    <row r="91" spans="2:14" ht="15.75">
      <c r="B91" s="28" t="s">
        <v>50</v>
      </c>
      <c r="C91" s="31" t="s">
        <v>118</v>
      </c>
      <c r="D91" s="29" t="str">
        <f>VLOOKUP($C91,'ARAB STATES_Country info'!$B14:$M25,2,FALSE)</f>
        <v xml:space="preserve">CLSA </v>
      </c>
      <c r="E91" s="29" t="str">
        <f>VLOOKUP($C91,'ARAB STATES_Country info'!$B14:$M25,3,FALSE)</f>
        <v>yes (5)</v>
      </c>
      <c r="F91" s="29" t="str">
        <f>VLOOKUP($C91,'ARAB STATES_Country info'!$B14:$M25,4,FALSE)</f>
        <v>trip</v>
      </c>
      <c r="G91" s="29">
        <f>VLOOKUP($C91,'ARAB STATES_Country info'!$B14:$M25,5,FALSE)</f>
        <v>2006</v>
      </c>
      <c r="H91" s="29">
        <f>VLOOKUP($C91,'ARAB STATES_Country info'!$B14:$M25,6,FALSE)</f>
        <v>27</v>
      </c>
      <c r="I91" s="29" t="str">
        <f>VLOOKUP($C91,'ARAB STATES_Country info'!$B14:$M25,7,FALSE)</f>
        <v>(21G +2E+ 1W+ 3Experts)</v>
      </c>
      <c r="J91" s="29" t="str">
        <f>VLOOKUP($C91,'ARAB STATES_Country info'!$B14:$M25,8,FALSE)</f>
        <v>no</v>
      </c>
      <c r="K91" s="29" t="str">
        <f>VLOOKUP($C91,'ARAB STATES_Country info'!$B14:$M25,9,FALSE)</f>
        <v>Minister</v>
      </c>
      <c r="L91" s="29" t="str">
        <f>VLOOKUP($C91,'ARAB STATES_Country info'!$B14:$M25,10,FALSE)</f>
        <v>NI</v>
      </c>
      <c r="M91" s="29" t="str">
        <f>VLOOKUP($C91,'ARAB STATES_Country info'!$B14:$M25,11,FALSE)</f>
        <v>yes</v>
      </c>
      <c r="N91" s="29" t="str">
        <f>VLOOKUP($C91,'ARAB STATES_Country info'!$B14:$M25,12,FALSE)</f>
        <v>yes</v>
      </c>
    </row>
    <row r="92" spans="2:14" ht="110.25">
      <c r="B92" s="28" t="s">
        <v>37</v>
      </c>
      <c r="C92" s="31" t="s">
        <v>119</v>
      </c>
      <c r="D92" s="29" t="str">
        <f>VLOOKUP($C92,'Europe &amp; C.Asia_Country info'!$B16:$M72,2,FALSE)</f>
        <v>NESC 
LEEF</v>
      </c>
      <c r="E92" s="29" t="str">
        <f>VLOOKUP($C92,'Europe &amp; C.Asia_Country info'!$B$14:$M$72,3,FALSE)</f>
        <v>yes (2)</v>
      </c>
      <c r="F92" s="29" t="str">
        <f>VLOOKUP($C92,'Europe &amp; C.Asia_Country info'!$B$14:$M$72,4,FALSE)</f>
        <v>trip+</v>
      </c>
      <c r="G92" s="29">
        <f>VLOOKUP($C92,'Europe &amp; C.Asia_Country info'!$B$14:$M$72,5,FALSE)</f>
        <v>1973</v>
      </c>
      <c r="H92" s="29">
        <f>VLOOKUP($C92,'Europe &amp; C.Asia_Country info'!$B$14:$M$72,6,FALSE)</f>
        <v>29</v>
      </c>
      <c r="I92" s="29" t="str">
        <f>VLOOKUP($C92,'Europe &amp; C.Asia_Country info'!$B$14:$M$72,7,FALSE)</f>
        <v>Chair (official from the Prime Minister Office) + deputy chair (official from the Prime Minister Office) + 4G + 3E +3W + 3 agricult.&amp;farming  +  3 civil society + 3 environment reps+ 8 indepen. Experts from academia</v>
      </c>
      <c r="J92" s="29" t="str">
        <f>VLOOKUP($C92,'Europe &amp; C.Asia_Country info'!$B$14:$M$72,8,FALSE)</f>
        <v>yes</v>
      </c>
      <c r="K92" s="29" t="str">
        <f>VLOOKUP($C92,'Europe &amp; C.Asia_Country info'!$B$14:$M$72,9,FALSE)</f>
        <v>Other government official</v>
      </c>
      <c r="L92" s="29" t="str">
        <f>VLOOKUP($C92,'Europe &amp; C.Asia_Country info'!$B$14:$M$72,10,FALSE)</f>
        <v>yes</v>
      </c>
      <c r="M92" s="29" t="str">
        <f>VLOOKUP($C92,'Europe &amp; C.Asia_Country info'!$B$14:$M$72,11,FALSE)</f>
        <v>no</v>
      </c>
      <c r="N92" s="29" t="str">
        <f>VLOOKUP($C92,'Europe &amp; C.Asia_Country info'!$B$14:$M$72,12,FALSE)</f>
        <v>yes</v>
      </c>
    </row>
    <row r="93" spans="2:14" ht="15.75">
      <c r="B93" s="28" t="s">
        <v>37</v>
      </c>
      <c r="C93" s="32" t="s">
        <v>120</v>
      </c>
      <c r="D93" s="29" t="str">
        <f>VLOOKUP($C93,'Europe &amp; C.Asia_Country info'!$B16:$M72,2,FALSE)</f>
        <v>-</v>
      </c>
      <c r="E93" s="29" t="str">
        <f>VLOOKUP($C93,'Europe &amp; C.Asia_Country info'!$B$14:$M$72,3,FALSE)</f>
        <v>-</v>
      </c>
      <c r="F93" s="29" t="str">
        <f>VLOOKUP($C93,'Europe &amp; C.Asia_Country info'!$B$14:$M$72,4,FALSE)</f>
        <v>-</v>
      </c>
      <c r="G93" s="29" t="str">
        <f>VLOOKUP($C93,'Europe &amp; C.Asia_Country info'!$B$14:$M$72,5,FALSE)</f>
        <v>-</v>
      </c>
      <c r="H93" s="29" t="str">
        <f>VLOOKUP($C93,'Europe &amp; C.Asia_Country info'!$B$14:$M$72,6,FALSE)</f>
        <v>-</v>
      </c>
      <c r="I93" s="29" t="str">
        <f>VLOOKUP($C93,'Europe &amp; C.Asia_Country info'!$B$14:$M$72,7,FALSE)</f>
        <v>-</v>
      </c>
      <c r="J93" s="29" t="str">
        <f>VLOOKUP($C93,'Europe &amp; C.Asia_Country info'!$B$14:$M$72,8,FALSE)</f>
        <v>-</v>
      </c>
      <c r="K93" s="29" t="str">
        <f>VLOOKUP($C93,'Europe &amp; C.Asia_Country info'!$B$14:$M$72,9,FALSE)</f>
        <v>-</v>
      </c>
      <c r="L93" s="29" t="str">
        <f>VLOOKUP($C93,'Europe &amp; C.Asia_Country info'!$B$14:$M$72,10,FALSE)</f>
        <v>-</v>
      </c>
      <c r="M93" s="29" t="str">
        <f>VLOOKUP($C93,'Europe &amp; C.Asia_Country info'!$B$14:$M$72,11,FALSE)</f>
        <v>-</v>
      </c>
      <c r="N93" s="29" t="str">
        <f>VLOOKUP($C93,'Europe &amp; C.Asia_Country info'!$B$14:$M$72,12,FALSE)</f>
        <v>-</v>
      </c>
    </row>
    <row r="94" spans="2:14" ht="103.5" customHeight="1">
      <c r="B94" s="28" t="s">
        <v>37</v>
      </c>
      <c r="C94" s="31" t="s">
        <v>121</v>
      </c>
      <c r="D94" s="29" t="str">
        <f>VLOOKUP($C94,'Europe &amp; C.Asia_Country info'!$B16:$M72,2,FALSE)</f>
        <v>NELC</v>
      </c>
      <c r="E94" s="29" t="str">
        <f>VLOOKUP($C94,'Europe &amp; C.Asia_Country info'!$B$14:$M$72,3,FALSE)</f>
        <v>no</v>
      </c>
      <c r="F94" s="29" t="str">
        <f>VLOOKUP($C94,'Europe &amp; C.Asia_Country info'!$B$14:$M$72,4,FALSE)</f>
        <v>trip+</v>
      </c>
      <c r="G94" s="29">
        <f>VLOOKUP($C94,'Europe &amp; C.Asia_Country info'!$B$14:$M$72,5,FALSE)</f>
        <v>1957</v>
      </c>
      <c r="H94" s="29">
        <f>VLOOKUP($C94,'Europe &amp; C.Asia_Country info'!$B$14:$M$72,6,FALSE)</f>
        <v>64</v>
      </c>
      <c r="I94" s="29" t="str">
        <f>VLOOKUP($C94,'Europe &amp; C.Asia_Country info'!$B$14:$M$72,7,FALSE)</f>
        <v>10 experts (including government reps)+  6 non-profit organ-s and assoc-ns of social promotion + 22 W + 9 Self-employed workers+ 17 E</v>
      </c>
      <c r="J94" s="29" t="str">
        <f>VLOOKUP($C94,'Europe &amp; C.Asia_Country info'!$B$14:$M$72,8,FALSE)</f>
        <v>yes</v>
      </c>
      <c r="K94" s="29" t="str">
        <f>VLOOKUP($C94,'Europe &amp; C.Asia_Country info'!$B$14:$M$72,9,FALSE)</f>
        <v>Elected by peers</v>
      </c>
      <c r="L94" s="29" t="str">
        <f>VLOOKUP($C94,'Europe &amp; C.Asia_Country info'!$B$14:$M$72,10,FALSE)</f>
        <v>yes</v>
      </c>
      <c r="M94" s="29" t="str">
        <f>VLOOKUP($C94,'Europe &amp; C.Asia_Country info'!$B$14:$M$72,11,FALSE)</f>
        <v>no</v>
      </c>
      <c r="N94" s="29" t="str">
        <f>VLOOKUP($C94,'Europe &amp; C.Asia_Country info'!$B$14:$M$72,12,FALSE)</f>
        <v>yes</v>
      </c>
    </row>
    <row r="95" spans="2:14" ht="15.75">
      <c r="B95" s="28" t="s">
        <v>42</v>
      </c>
      <c r="C95" s="31" t="s">
        <v>122</v>
      </c>
      <c r="D95" s="29" t="str">
        <f>VLOOKUP($C95,'AMERICAS_Country info'!B35:M69,2,FALSE)</f>
        <v>LAC</v>
      </c>
      <c r="E95" s="29" t="str">
        <f>VLOOKUP($C95,'AMERICAS_Country info'!$B35:$M69,3,FALSE)</f>
        <v>no</v>
      </c>
      <c r="F95" s="29" t="str">
        <f>VLOOKUP($C95,'AMERICAS_Country info'!$B35:$M69,4,FALSE)</f>
        <v>trip</v>
      </c>
      <c r="G95" s="29">
        <f>VLOOKUP($C95,'AMERICAS_Country info'!$B35:$M69,5,FALSE)</f>
        <v>1989</v>
      </c>
      <c r="H95" s="29" t="str">
        <f>VLOOKUP($C95,'AMERICAS_Country info'!$B35:$M69,6,FALSE)</f>
        <v>Irregular</v>
      </c>
      <c r="I95" s="29" t="str">
        <f>VLOOKUP($C95,'AMERICAS_Country info'!$B35:$M69,7,FALSE)</f>
        <v>Depends on meeting</v>
      </c>
      <c r="J95" s="29" t="str">
        <f>VLOOKUP($C95,'AMERICAS_Country info'!$B35:$M69,8,FALSE)</f>
        <v>yes</v>
      </c>
      <c r="K95" s="29" t="str">
        <f>VLOOKUP($C95,'AMERICAS_Country info'!$B35:$M69,9,FALSE)</f>
        <v>Minister</v>
      </c>
      <c r="L95" s="29" t="str">
        <f>VLOOKUP($C95,'AMERICAS_Country info'!$B35:$M69,10,FALSE)</f>
        <v>yes</v>
      </c>
      <c r="M95" s="29" t="str">
        <f>VLOOKUP($C95,'AMERICAS_Country info'!$B35:$M69,11,FALSE)</f>
        <v>yes</v>
      </c>
      <c r="N95" s="29" t="str">
        <f>VLOOKUP($C95,'AMERICAS_Country info'!$B35:$M69,12,FALSE)</f>
        <v>yes</v>
      </c>
    </row>
    <row r="96" spans="2:14" ht="31.5">
      <c r="B96" s="28" t="s">
        <v>35</v>
      </c>
      <c r="C96" s="31" t="s">
        <v>123</v>
      </c>
      <c r="D96" s="29" t="str">
        <f>VLOOKUP($C96,'Asia &amp; Pacific_Country info'!$B26:$M61,2,FALSE)</f>
        <v>LPC
CLRC</v>
      </c>
      <c r="E96" s="29" t="str">
        <f>VLOOKUP($C96,'Asia &amp; Pacific_Country info'!$B26:$M61,3,FALSE)</f>
        <v>yes (1)</v>
      </c>
      <c r="F96" s="29" t="str">
        <f>VLOOKUP($C96,'Asia &amp; Pacific_Country info'!$B26:$M61,4,FALSE)</f>
        <v>trip+</v>
      </c>
      <c r="G96" s="29">
        <f>VLOOKUP($C96,'Asia &amp; Pacific_Country info'!$B26:$M61,5,FALSE)</f>
        <v>2001</v>
      </c>
      <c r="H96" s="29">
        <f>VLOOKUP($C96,'Asia &amp; Pacific_Country info'!$B26:$M61,6,FALSE)</f>
        <v>30</v>
      </c>
      <c r="I96" s="29" t="str">
        <f>VLOOKUP($C96,'Asia &amp; Pacific_Country info'!$B26:$M61,7,FALSE)</f>
        <v>(10G+ 10E+ 10W)</v>
      </c>
      <c r="J96" s="29" t="str">
        <f>VLOOKUP($C96,'Asia &amp; Pacific_Country info'!$B26:$M61,8,FALSE)</f>
        <v>yes-G</v>
      </c>
      <c r="K96" s="29" t="str">
        <f>VLOOKUP($C96,'Asia &amp; Pacific_Country info'!$B26:$M61,9,FALSE)</f>
        <v>Elected by peers</v>
      </c>
      <c r="L96" s="29" t="str">
        <f>VLOOKUP($C96,'Asia &amp; Pacific_Country info'!$B26:$M61,10,FALSE)</f>
        <v>yes</v>
      </c>
      <c r="M96" s="29" t="str">
        <f>VLOOKUP($C96,'Asia &amp; Pacific_Country info'!$B26:$M61,11,FALSE)</f>
        <v>NI</v>
      </c>
      <c r="N96" s="29" t="str">
        <f>VLOOKUP($C96,'Asia &amp; Pacific_Country info'!$B26:$M61,12,FALSE)</f>
        <v>yes</v>
      </c>
    </row>
    <row r="97" spans="2:14" ht="47.25">
      <c r="B97" s="28" t="s">
        <v>50</v>
      </c>
      <c r="C97" s="31" t="s">
        <v>124</v>
      </c>
      <c r="D97" s="29" t="str">
        <f>VLOOKUP($C97,'ARAB STATES_Country info'!$B15:$M25,2,FALSE)</f>
        <v>ESC</v>
      </c>
      <c r="E97" s="29" t="str">
        <f>VLOOKUP($C97,'ARAB STATES_Country info'!$B15:$M25,3,FALSE)</f>
        <v>no</v>
      </c>
      <c r="F97" s="29" t="str">
        <f>VLOOKUP($C97,'ARAB STATES_Country info'!$B15:$M25,4,FALSE)</f>
        <v>trip+</v>
      </c>
      <c r="G97" s="29">
        <f>VLOOKUP($C97,'ARAB STATES_Country info'!$B15:$M25,5,FALSE)</f>
        <v>2007</v>
      </c>
      <c r="H97" s="29">
        <f>VLOOKUP($C97,'ARAB STATES_Country info'!$B15:$M25,6,FALSE)</f>
        <v>45</v>
      </c>
      <c r="I97" s="30" t="str">
        <f>VLOOKUP($C97,'ARAB STATES_Country info'!$B15:$M25,7,FALSE)</f>
        <v xml:space="preserve">9 experts (including G) + 
9 E + 9 W + 9 civ. society +9 Academia and Youth </v>
      </c>
      <c r="J97" s="29" t="str">
        <f>VLOOKUP($C97,'ARAB STATES_Country info'!$B15:$M25,8,FALSE)</f>
        <v>yes</v>
      </c>
      <c r="K97" s="29" t="str">
        <f>VLOOKUP($C97,'ARAB STATES_Country info'!$B15:$M25,9,FALSE)</f>
        <v>NI</v>
      </c>
      <c r="L97" s="29" t="str">
        <f>VLOOKUP($C97,'ARAB STATES_Country info'!$B15:$M25,10,FALSE)</f>
        <v>yes</v>
      </c>
      <c r="M97" s="29" t="str">
        <f>VLOOKUP($C97,'ARAB STATES_Country info'!$B15:$M25,11,FALSE)</f>
        <v>yes</v>
      </c>
      <c r="N97" s="29" t="str">
        <f>VLOOKUP($C97,'ARAB STATES_Country info'!$B15:$M25,12,FALSE)</f>
        <v>yes</v>
      </c>
    </row>
    <row r="98" spans="2:14" ht="15.75">
      <c r="B98" s="28" t="s">
        <v>37</v>
      </c>
      <c r="C98" s="31" t="s">
        <v>125</v>
      </c>
      <c r="D98" s="29" t="str">
        <f>VLOOKUP($C98,'Europe &amp; C.Asia_Country info'!$B16:$M72,2,FALSE)</f>
        <v>RTCSPRSLR</v>
      </c>
      <c r="E98" s="29" t="str">
        <f>VLOOKUP($C98,'Europe &amp; C.Asia_Country info'!$B$14:$M$72,3,FALSE)</f>
        <v>no</v>
      </c>
      <c r="F98" s="29" t="str">
        <f>VLOOKUP($C98,'Europe &amp; C.Asia_Country info'!$B$14:$M$72,4,FALSE)</f>
        <v>trip</v>
      </c>
      <c r="G98" s="29">
        <f>VLOOKUP($C98,'Europe &amp; C.Asia_Country info'!$B$14:$M$72,5,FALSE)</f>
        <v>1994</v>
      </c>
      <c r="H98" s="29" t="str">
        <f>VLOOKUP($C98,'Europe &amp; C.Asia_Country info'!$B$14:$M$72,6,FALSE)</f>
        <v>Irregular</v>
      </c>
      <c r="I98" s="29" t="str">
        <f>VLOOKUP($C98,'Europe &amp; C.Asia_Country info'!$B$14:$M$72,7,FALSE)</f>
        <v>Depends on meeting</v>
      </c>
      <c r="J98" s="29" t="str">
        <f>VLOOKUP($C98,'Europe &amp; C.Asia_Country info'!$B$14:$M$72,8,FALSE)</f>
        <v>yes</v>
      </c>
      <c r="K98" s="29" t="str">
        <f>VLOOKUP($C98,'Europe &amp; C.Asia_Country info'!$B$14:$M$72,9,FALSE)</f>
        <v>Deputy Prime Minister</v>
      </c>
      <c r="L98" s="29" t="str">
        <f>VLOOKUP($C98,'Europe &amp; C.Asia_Country info'!$B$14:$M$72,10,FALSE)</f>
        <v>yes</v>
      </c>
      <c r="M98" s="29" t="str">
        <f>VLOOKUP($C98,'Europe &amp; C.Asia_Country info'!$B$14:$M$72,11,FALSE)</f>
        <v>yes</v>
      </c>
      <c r="N98" s="29" t="str">
        <f>VLOOKUP($C98,'Europe &amp; C.Asia_Country info'!$B$14:$M$72,12,FALSE)</f>
        <v>yes</v>
      </c>
    </row>
    <row r="99" spans="2:14" ht="31.5">
      <c r="B99" s="28" t="s">
        <v>39</v>
      </c>
      <c r="C99" s="31" t="s">
        <v>126</v>
      </c>
      <c r="D99" s="29" t="str">
        <f xml:space="preserve"> VLOOKUP($C99,'AFRICA_ Country Info'!$C39:$N92,2,FALSE)</f>
        <v>NLB</v>
      </c>
      <c r="E99" s="29" t="str">
        <f xml:space="preserve"> VLOOKUP($C99,'AFRICA_ Country Info'!$C39:$N92,3,FALSE)</f>
        <v>yes (1)</v>
      </c>
      <c r="F99" s="29" t="str">
        <f xml:space="preserve"> VLOOKUP($C99,'AFRICA_ Country Info'!$C39:$N92,4,FALSE)</f>
        <v>trip</v>
      </c>
      <c r="G99" s="29">
        <f xml:space="preserve"> VLOOKUP($C99,'AFRICA_ Country Info'!$C39:$N92,5,FALSE)</f>
        <v>2007</v>
      </c>
      <c r="H99" s="29">
        <f xml:space="preserve"> VLOOKUP($C99,'AFRICA_ Country Info'!$C39:$N92,6,FALSE)</f>
        <v>14</v>
      </c>
      <c r="I99" s="29" t="str">
        <f xml:space="preserve"> VLOOKUP($C99,'AFRICA_ Country Info'!$C39:$N92,7,FALSE)</f>
        <v>(Chair +4G +3E +3W +3 independent members)</v>
      </c>
      <c r="J99" s="29" t="str">
        <f xml:space="preserve"> VLOOKUP($C99,'AFRICA_ Country Info'!$C39:$N92,8,FALSE)</f>
        <v>yes-G</v>
      </c>
      <c r="K99" s="29" t="str">
        <f xml:space="preserve"> VLOOKUP($C99,'AFRICA_ Country Info'!$C39:$N92,9,FALSE)</f>
        <v>Independent</v>
      </c>
      <c r="L99" s="29" t="str">
        <f xml:space="preserve"> VLOOKUP($C99,'AFRICA_ Country Info'!$C39:$N92,10,FALSE)</f>
        <v>yes</v>
      </c>
      <c r="M99" s="29" t="str">
        <f xml:space="preserve"> VLOOKUP($C99,'AFRICA_ Country Info'!$C39:$N92,11,FALSE)</f>
        <v>yes</v>
      </c>
      <c r="N99" s="29" t="str">
        <f xml:space="preserve"> VLOOKUP($C99,'AFRICA_ Country Info'!$C39:$N92,12,FALSE)</f>
        <v>yes</v>
      </c>
    </row>
    <row r="100" spans="2:14" ht="31.5">
      <c r="B100" s="28" t="s">
        <v>35</v>
      </c>
      <c r="C100" s="31" t="s">
        <v>127</v>
      </c>
      <c r="D100" s="29" t="str">
        <f>VLOOKUP($C100,'Asia &amp; Pacific_Country info'!$B27:$M62,2,FALSE)</f>
        <v>DWAB</v>
      </c>
      <c r="E100" s="29" t="str">
        <f>VLOOKUP($C100,'Asia &amp; Pacific_Country info'!$B27:$M62,3,FALSE)</f>
        <v>no</v>
      </c>
      <c r="F100" s="29" t="str">
        <f>VLOOKUP($C100,'Asia &amp; Pacific_Country info'!$B27:$M62,4,FALSE)</f>
        <v>trip</v>
      </c>
      <c r="G100" s="29">
        <f>VLOOKUP($C100,'Asia &amp; Pacific_Country info'!$B27:$M62,5,FALSE)</f>
        <v>2010</v>
      </c>
      <c r="H100" s="29" t="str">
        <f>VLOOKUP($C100,'Asia &amp; Pacific_Country info'!$B27:$M62,6,FALSE)</f>
        <v>NI</v>
      </c>
      <c r="I100" s="29" t="str">
        <f>VLOOKUP($C100,'Asia &amp; Pacific_Country info'!$B27:$M62,7,FALSE)</f>
        <v>NI</v>
      </c>
      <c r="J100" s="29" t="str">
        <f>VLOOKUP($C100,'Asia &amp; Pacific_Country info'!$B27:$M62,8,FALSE)</f>
        <v>yes-G</v>
      </c>
      <c r="K100" s="29" t="str">
        <f>VLOOKUP($C100,'Asia &amp; Pacific_Country info'!$B27:$M62,9,FALSE)</f>
        <v>Other government official</v>
      </c>
      <c r="L100" s="29" t="str">
        <f>VLOOKUP($C100,'Asia &amp; Pacific_Country info'!$B27:$M62,10,FALSE)</f>
        <v>NI</v>
      </c>
      <c r="M100" s="29" t="str">
        <f>VLOOKUP($C100,'Asia &amp; Pacific_Country info'!$B27:$M62,11,FALSE)</f>
        <v>yes</v>
      </c>
      <c r="N100" s="29" t="str">
        <f>VLOOKUP($C100,'Asia &amp; Pacific_Country info'!$B27:$M62,12,FALSE)</f>
        <v>NI</v>
      </c>
    </row>
    <row r="101" spans="2:14" ht="15.75">
      <c r="B101" s="28" t="s">
        <v>50</v>
      </c>
      <c r="C101" s="31" t="s">
        <v>128</v>
      </c>
      <c r="D101" s="29" t="str">
        <f>VLOOKUP($C101,'ARAB STATES_Country info'!$B16:$M25,2,FALSE)</f>
        <v xml:space="preserve">ACLA </v>
      </c>
      <c r="E101" s="29" t="str">
        <f>VLOOKUP($C101,'ARAB STATES_Country info'!$B16:$M25,3,FALSE)</f>
        <v>no</v>
      </c>
      <c r="F101" s="29" t="str">
        <f>VLOOKUP($C101,'ARAB STATES_Country info'!$B16:$M25,4,FALSE)</f>
        <v>trip</v>
      </c>
      <c r="G101" s="29" t="str">
        <f>VLOOKUP($C101,'ARAB STATES_Country info'!$B16:$M25,5,FALSE)</f>
        <v>NI</v>
      </c>
      <c r="H101" s="29">
        <f>VLOOKUP($C101,'ARAB STATES_Country info'!$B16:$M25,6,FALSE)</f>
        <v>10</v>
      </c>
      <c r="I101" s="29" t="str">
        <f>VLOOKUP($C101,'ARAB STATES_Country info'!$B16:$M25,7,FALSE)</f>
        <v>(6G+2E+2W)</v>
      </c>
      <c r="J101" s="29" t="str">
        <f>VLOOKUP($C101,'ARAB STATES_Country info'!$B16:$M25,8,FALSE)</f>
        <v>yes</v>
      </c>
      <c r="K101" s="29" t="str">
        <f>VLOOKUP($C101,'ARAB STATES_Country info'!$B16:$M25,9,FALSE)</f>
        <v>Department Director</v>
      </c>
      <c r="L101" s="29" t="str">
        <f>VLOOKUP($C101,'ARAB STATES_Country info'!$B16:$M25,10,FALSE)</f>
        <v>NI</v>
      </c>
      <c r="M101" s="29" t="str">
        <f>VLOOKUP($C101,'ARAB STATES_Country info'!$B16:$M25,11,FALSE)</f>
        <v>NI</v>
      </c>
      <c r="N101" s="29" t="str">
        <f>VLOOKUP($C101,'ARAB STATES_Country info'!$B16:$M25,12,FALSE)</f>
        <v>NI</v>
      </c>
    </row>
    <row r="102" spans="2:14" ht="15.75">
      <c r="B102" s="28" t="s">
        <v>37</v>
      </c>
      <c r="C102" s="31" t="s">
        <v>129</v>
      </c>
      <c r="D102" s="29" t="str">
        <f>VLOOKUP($C102,'Europe &amp; C.Asia_Country info'!$B16:$M72,2,FALSE)</f>
        <v>RTC</v>
      </c>
      <c r="E102" s="29" t="str">
        <f>VLOOKUP($C102,'Europe &amp; C.Asia_Country info'!$B$14:$M$72,3,FALSE)</f>
        <v>no</v>
      </c>
      <c r="F102" s="29" t="str">
        <f>VLOOKUP($C102,'Europe &amp; C.Asia_Country info'!$B$14:$M$72,4,FALSE)</f>
        <v>trip</v>
      </c>
      <c r="G102" s="29">
        <f>VLOOKUP($C102,'Europe &amp; C.Asia_Country info'!$B$14:$M$72,5,FALSE)</f>
        <v>1993</v>
      </c>
      <c r="H102" s="29">
        <f>VLOOKUP($C102,'Europe &amp; C.Asia_Country info'!$B$14:$M$72,6,FALSE)</f>
        <v>33</v>
      </c>
      <c r="I102" s="29" t="str">
        <f>VLOOKUP($C102,'Europe &amp; C.Asia_Country info'!$B$14:$M$72,7,FALSE)</f>
        <v>(11G+11E+ 11W)</v>
      </c>
      <c r="J102" s="29" t="str">
        <f>VLOOKUP($C102,'Europe &amp; C.Asia_Country info'!$B$14:$M$72,8,FALSE)</f>
        <v>yes</v>
      </c>
      <c r="K102" s="29" t="str">
        <f>VLOOKUP($C102,'Europe &amp; C.Asia_Country info'!$B$14:$M$72,9,FALSE)</f>
        <v>Deputy Prime Minister</v>
      </c>
      <c r="L102" s="29" t="str">
        <f>VLOOKUP($C102,'Europe &amp; C.Asia_Country info'!$B$14:$M$72,10,FALSE)</f>
        <v>yes</v>
      </c>
      <c r="M102" s="29" t="str">
        <f>VLOOKUP($C102,'Europe &amp; C.Asia_Country info'!$B$14:$M$72,11,FALSE)</f>
        <v>yes</v>
      </c>
      <c r="N102" s="29" t="str">
        <f>VLOOKUP($C102,'Europe &amp; C.Asia_Country info'!$B$14:$M$72,12,FALSE)</f>
        <v>yes</v>
      </c>
    </row>
    <row r="103" spans="2:14" ht="31.5">
      <c r="B103" s="28" t="s">
        <v>35</v>
      </c>
      <c r="C103" s="31" t="s">
        <v>130</v>
      </c>
      <c r="D103" s="29" t="str">
        <f>VLOOKUP($C103,'Asia &amp; Pacific_Country info'!$B28:$M63,2,FALSE)</f>
        <v xml:space="preserve">NTC
</v>
      </c>
      <c r="E103" s="29" t="str">
        <f>VLOOKUP($C103,'Asia &amp; Pacific_Country info'!$B28:$M63,3,FALSE)</f>
        <v>yes (3)</v>
      </c>
      <c r="F103" s="29" t="str">
        <f>VLOOKUP($C103,'Asia &amp; Pacific_Country info'!$B28:$M63,4,FALSE)</f>
        <v>trip</v>
      </c>
      <c r="G103" s="29">
        <f>VLOOKUP($C103,'Asia &amp; Pacific_Country info'!$B28:$M63,5,FALSE)</f>
        <v>2021</v>
      </c>
      <c r="H103" s="29">
        <f>VLOOKUP($C103,'Asia &amp; Pacific_Country info'!$B28:$M63,6,FALSE)</f>
        <v>18</v>
      </c>
      <c r="I103" s="29" t="str">
        <f>VLOOKUP($C103,'Asia &amp; Pacific_Country info'!$B28:$M63,7,FALSE)</f>
        <v>(8G+5E+5W)</v>
      </c>
      <c r="J103" s="29" t="str">
        <f>VLOOKUP($C103,'Asia &amp; Pacific_Country info'!$B28:$M63,8,FALSE)</f>
        <v>yes-G</v>
      </c>
      <c r="K103" s="29" t="str">
        <f>VLOOKUP($C103,'Asia &amp; Pacific_Country info'!$B28:$M63,9,FALSE)</f>
        <v>Other government official</v>
      </c>
      <c r="L103" s="29" t="str">
        <f>VLOOKUP($C103,'Asia &amp; Pacific_Country info'!$B28:$M63,10,FALSE)</f>
        <v>yes</v>
      </c>
      <c r="M103" s="29" t="str">
        <f>VLOOKUP($C103,'Asia &amp; Pacific_Country info'!$B28:$M63,11,FALSE)</f>
        <v>yes</v>
      </c>
      <c r="N103" s="29" t="str">
        <f>VLOOKUP($C103,'Asia &amp; Pacific_Country info'!$B28:$M63,12,FALSE)</f>
        <v>yes</v>
      </c>
    </row>
    <row r="104" spans="2:14" ht="15.75">
      <c r="B104" s="28" t="s">
        <v>37</v>
      </c>
      <c r="C104" s="31" t="s">
        <v>131</v>
      </c>
      <c r="D104" s="29" t="str">
        <f>VLOOKUP($C104,'Europe &amp; C.Asia_Country info'!$B16:$M72,2,FALSE)</f>
        <v>NTCC</v>
      </c>
      <c r="E104" s="29" t="str">
        <f>VLOOKUP($C104,'Europe &amp; C.Asia_Country info'!$B$14:$M$72,3,FALSE)</f>
        <v>no</v>
      </c>
      <c r="F104" s="29" t="str">
        <f>VLOOKUP($C104,'Europe &amp; C.Asia_Country info'!$B$14:$M$72,4,FALSE)</f>
        <v>trip</v>
      </c>
      <c r="G104" s="29">
        <f>VLOOKUP($C104,'Europe &amp; C.Asia_Country info'!$B$14:$M$72,5,FALSE)</f>
        <v>1996</v>
      </c>
      <c r="H104" s="29" t="str">
        <f>VLOOKUP($C104,'Europe &amp; C.Asia_Country info'!$B$14:$M$72,6,FALSE)</f>
        <v>NI</v>
      </c>
      <c r="I104" s="29" t="str">
        <f>VLOOKUP($C104,'Europe &amp; C.Asia_Country info'!$B$14:$M$72,7,FALSE)</f>
        <v>NI</v>
      </c>
      <c r="J104" s="29" t="str">
        <f>VLOOKUP($C104,'Europe &amp; C.Asia_Country info'!$B$14:$M$72,8,FALSE)</f>
        <v>NI</v>
      </c>
      <c r="K104" s="29" t="str">
        <f>VLOOKUP($C104,'Europe &amp; C.Asia_Country info'!$B$14:$M$72,9,FALSE)</f>
        <v>NI</v>
      </c>
      <c r="L104" s="29" t="str">
        <f>VLOOKUP($C104,'Europe &amp; C.Asia_Country info'!$B$14:$M$72,10,FALSE)</f>
        <v>NI</v>
      </c>
      <c r="M104" s="29" t="str">
        <f>VLOOKUP($C104,'Europe &amp; C.Asia_Country info'!$B$14:$M$72,11,FALSE)</f>
        <v>NI</v>
      </c>
      <c r="N104" s="29" t="str">
        <f>VLOOKUP($C104,'Europe &amp; C.Asia_Country info'!$B$14:$M$72,12,FALSE)</f>
        <v>NI</v>
      </c>
    </row>
    <row r="105" spans="2:14" ht="15.75">
      <c r="B105" s="28" t="s">
        <v>50</v>
      </c>
      <c r="C105" s="31" t="s">
        <v>132</v>
      </c>
      <c r="D105" s="29" t="str">
        <f>VLOOKUP($C105,'ARAB STATES_Country info'!$B17:$M26,2,FALSE)</f>
        <v>ESC</v>
      </c>
      <c r="E105" s="29" t="str">
        <f>VLOOKUP($C105,'ARAB STATES_Country info'!$B17:$M26,3,FALSE)</f>
        <v>yes (8)</v>
      </c>
      <c r="F105" s="29" t="str">
        <f>VLOOKUP($C105,'ARAB STATES_Country info'!$B17:$M26,4,FALSE)</f>
        <v>trip+</v>
      </c>
      <c r="G105" s="29">
        <f>VLOOKUP($C105,'ARAB STATES_Country info'!$B17:$M26,5,FALSE)</f>
        <v>1999</v>
      </c>
      <c r="H105" s="29">
        <f>VLOOKUP($C105,'ARAB STATES_Country info'!$B17:$M26,6,FALSE)</f>
        <v>65</v>
      </c>
      <c r="I105" s="29" t="str">
        <f>VLOOKUP($C105,'ARAB STATES_Country info'!$B17:$M26,7,FALSE)</f>
        <v>NI</v>
      </c>
      <c r="J105" s="29" t="str">
        <f>VLOOKUP($C105,'ARAB STATES_Country info'!$B17:$M26,8,FALSE)</f>
        <v>yes</v>
      </c>
      <c r="K105" s="29" t="str">
        <f>VLOOKUP($C105,'ARAB STATES_Country info'!$B17:$M26,9,FALSE)</f>
        <v>Elected by peers</v>
      </c>
      <c r="L105" s="29" t="str">
        <f>VLOOKUP($C105,'ARAB STATES_Country info'!$B17:$M26,10,FALSE)</f>
        <v>NI</v>
      </c>
      <c r="M105" s="29" t="str">
        <f>VLOOKUP($C105,'ARAB STATES_Country info'!$B17:$M26,11,FALSE)</f>
        <v>NI</v>
      </c>
      <c r="N105" s="29" t="str">
        <f>VLOOKUP($C105,'ARAB STATES_Country info'!$B17:$M26,12,FALSE)</f>
        <v>yes</v>
      </c>
    </row>
    <row r="106" spans="2:14" ht="15.75">
      <c r="B106" s="28" t="s">
        <v>39</v>
      </c>
      <c r="C106" s="31" t="s">
        <v>133</v>
      </c>
      <c r="D106" s="29" t="str">
        <f xml:space="preserve"> VLOOKUP($C106,'AFRICA_ Country Info'!$C40:$N93,2,FALSE)</f>
        <v>NACOLA</v>
      </c>
      <c r="E106" s="29" t="str">
        <f xml:space="preserve"> VLOOKUP($C106,'AFRICA_ Country Info'!$C40:$N93,3,FALSE)</f>
        <v>yes (3)</v>
      </c>
      <c r="F106" s="29" t="str">
        <f xml:space="preserve"> VLOOKUP($C106,'AFRICA_ Country Info'!$C40:$N93,4,FALSE)</f>
        <v>trip</v>
      </c>
      <c r="G106" s="29">
        <f xml:space="preserve"> VLOOKUP($C106,'AFRICA_ Country Info'!$C40:$N93,5,FALSE)</f>
        <v>1992</v>
      </c>
      <c r="H106" s="29">
        <f xml:space="preserve"> VLOOKUP($C106,'AFRICA_ Country Info'!$C40:$N93,6,FALSE)</f>
        <v>27</v>
      </c>
      <c r="I106" s="29" t="str">
        <f xml:space="preserve"> VLOOKUP($C106,'AFRICA_ Country Info'!$C40:$N93,7,FALSE)</f>
        <v>(Chair +2G +12E +12W)</v>
      </c>
      <c r="J106" s="29" t="str">
        <f xml:space="preserve"> VLOOKUP($C106,'AFRICA_ Country Info'!$C40:$N93,8,FALSE)</f>
        <v>yes-G</v>
      </c>
      <c r="K106" s="29" t="str">
        <f xml:space="preserve"> VLOOKUP($C106,'AFRICA_ Country Info'!$C40:$N93,9,FALSE)</f>
        <v>Deputy Minister</v>
      </c>
      <c r="L106" s="29" t="str">
        <f xml:space="preserve"> VLOOKUP($C106,'AFRICA_ Country Info'!$C40:$N93,10,FALSE)</f>
        <v>yes</v>
      </c>
      <c r="M106" s="29" t="str">
        <f xml:space="preserve"> VLOOKUP($C106,'AFRICA_ Country Info'!$C40:$N93,11,FALSE)</f>
        <v>yes</v>
      </c>
      <c r="N106" s="29" t="str">
        <f xml:space="preserve"> VLOOKUP($C106,'AFRICA_ Country Info'!$C40:$N93,12,FALSE)</f>
        <v>yes</v>
      </c>
    </row>
    <row r="107" spans="2:14" ht="15.75">
      <c r="B107" s="28" t="s">
        <v>39</v>
      </c>
      <c r="C107" s="31" t="s">
        <v>134</v>
      </c>
      <c r="D107" s="29" t="str">
        <f xml:space="preserve"> VLOOKUP($C107,'AFRICA_ Country Info'!$C41:$N94,2,FALSE)</f>
        <v>NTC</v>
      </c>
      <c r="E107" s="29" t="str">
        <f xml:space="preserve"> VLOOKUP($C107,'AFRICA_ Country Info'!$C41:$N94,3,FALSE)</f>
        <v>no</v>
      </c>
      <c r="F107" s="29" t="str">
        <f xml:space="preserve"> VLOOKUP($C107,'AFRICA_ Country Info'!$C41:$N94,4,FALSE)</f>
        <v>trip</v>
      </c>
      <c r="G107" s="29">
        <f xml:space="preserve"> VLOOKUP($C107,'AFRICA_ Country Info'!$C41:$N94,5,FALSE)</f>
        <v>2015</v>
      </c>
      <c r="H107" s="29">
        <f xml:space="preserve"> VLOOKUP($C107,'AFRICA_ Country Info'!$C41:$N94,6,FALSE)</f>
        <v>9</v>
      </c>
      <c r="I107" s="29" t="str">
        <f xml:space="preserve"> VLOOKUP($C107,'AFRICA_ Country Info'!$C41:$N94,7,FALSE)</f>
        <v>3G + 3E + 3W</v>
      </c>
      <c r="J107" s="29" t="str">
        <f xml:space="preserve"> VLOOKUP($C107,'AFRICA_ Country Info'!$C41:$N94,8,FALSE)</f>
        <v>yes-G</v>
      </c>
      <c r="K107" s="29" t="str">
        <f xml:space="preserve"> VLOOKUP($C107,'AFRICA_ Country Info'!$C41:$N94,9,FALSE)</f>
        <v>Minister</v>
      </c>
      <c r="L107" s="29" t="str">
        <f xml:space="preserve"> VLOOKUP($C107,'AFRICA_ Country Info'!$C41:$N94,10,FALSE)</f>
        <v>NI</v>
      </c>
      <c r="M107" s="29" t="str">
        <f xml:space="preserve"> VLOOKUP($C107,'AFRICA_ Country Info'!$C41:$N94,11,FALSE)</f>
        <v>NI</v>
      </c>
      <c r="N107" s="29" t="str">
        <f xml:space="preserve"> VLOOKUP($C107,'AFRICA_ Country Info'!$C41:$N94,12,FALSE)</f>
        <v>no</v>
      </c>
    </row>
    <row r="108" spans="2:14" ht="15.75">
      <c r="B108" s="28" t="s">
        <v>39</v>
      </c>
      <c r="C108" s="32" t="s">
        <v>135</v>
      </c>
      <c r="D108" s="29" t="str">
        <f xml:space="preserve"> VLOOKUP($C108,'AFRICA_ Country Info'!$C42:$N95,2,FALSE)</f>
        <v>-</v>
      </c>
      <c r="E108" s="29" t="str">
        <f xml:space="preserve"> VLOOKUP($C108,'AFRICA_ Country Info'!$C42:$N95,3,FALSE)</f>
        <v>-</v>
      </c>
      <c r="F108" s="29" t="str">
        <f xml:space="preserve"> VLOOKUP($C108,'AFRICA_ Country Info'!$C42:$N95,4,FALSE)</f>
        <v>-</v>
      </c>
      <c r="G108" s="29" t="str">
        <f xml:space="preserve"> VLOOKUP($C108,'AFRICA_ Country Info'!$C42:$N95,5,FALSE)</f>
        <v>-</v>
      </c>
      <c r="H108" s="29" t="str">
        <f xml:space="preserve"> VLOOKUP($C108,'AFRICA_ Country Info'!$C42:$N95,6,FALSE)</f>
        <v>-</v>
      </c>
      <c r="I108" s="29" t="str">
        <f xml:space="preserve"> VLOOKUP($C108,'AFRICA_ Country Info'!$C42:$N95,7,FALSE)</f>
        <v>-</v>
      </c>
      <c r="J108" s="29" t="str">
        <f xml:space="preserve"> VLOOKUP($C108,'AFRICA_ Country Info'!$C42:$N95,8,FALSE)</f>
        <v>-</v>
      </c>
      <c r="K108" s="29" t="str">
        <f xml:space="preserve"> VLOOKUP($C108,'AFRICA_ Country Info'!$C42:$N95,9,FALSE)</f>
        <v>-</v>
      </c>
      <c r="L108" s="29" t="str">
        <f xml:space="preserve"> VLOOKUP($C108,'AFRICA_ Country Info'!$C42:$N95,10,FALSE)</f>
        <v>-</v>
      </c>
      <c r="M108" s="29" t="str">
        <f xml:space="preserve"> VLOOKUP($C108,'AFRICA_ Country Info'!$C42:$N95,11,FALSE)</f>
        <v>-</v>
      </c>
      <c r="N108" s="29" t="str">
        <f xml:space="preserve"> VLOOKUP($C108,'AFRICA_ Country Info'!$C42:$N95,12,FALSE)</f>
        <v>-</v>
      </c>
    </row>
    <row r="109" spans="2:14" ht="15.75">
      <c r="B109" s="28" t="s">
        <v>37</v>
      </c>
      <c r="C109" s="31" t="s">
        <v>136</v>
      </c>
      <c r="D109" s="29" t="str">
        <f>VLOOKUP($C109,'Europe &amp; C.Asia_Country info'!$B16:$M72,2,FALSE)</f>
        <v>TCRL</v>
      </c>
      <c r="E109" s="29" t="str">
        <f>VLOOKUP($C109,'Europe &amp; C.Asia_Country info'!$B$14:$M$72,3,FALSE)</f>
        <v>no</v>
      </c>
      <c r="F109" s="29" t="str">
        <f>VLOOKUP($C109,'Europe &amp; C.Asia_Country info'!$B$14:$M$72,4,FALSE)</f>
        <v>trip</v>
      </c>
      <c r="G109" s="29">
        <f>VLOOKUP($C109,'Europe &amp; C.Asia_Country info'!$B$14:$M$72,5,FALSE)</f>
        <v>1995</v>
      </c>
      <c r="H109" s="29" t="str">
        <f>VLOOKUP($C109,'Europe &amp; C.Asia_Country info'!$B$14:$M$72,6,FALSE)</f>
        <v>NI</v>
      </c>
      <c r="I109" s="29" t="str">
        <f>VLOOKUP($C109,'Europe &amp; C.Asia_Country info'!$B$14:$M$72,7,FALSE)</f>
        <v>NI</v>
      </c>
      <c r="J109" s="29" t="str">
        <f>VLOOKUP($C109,'Europe &amp; C.Asia_Country info'!$B$14:$M$72,8,FALSE)</f>
        <v>NI</v>
      </c>
      <c r="K109" s="29" t="str">
        <f>VLOOKUP($C109,'Europe &amp; C.Asia_Country info'!$B$14:$M$72,9,FALSE)</f>
        <v>NI</v>
      </c>
      <c r="L109" s="29" t="str">
        <f>VLOOKUP($C109,'Europe &amp; C.Asia_Country info'!$B$14:$M$72,10,FALSE)</f>
        <v>NI</v>
      </c>
      <c r="M109" s="29" t="str">
        <f>VLOOKUP($C109,'Europe &amp; C.Asia_Country info'!$B$14:$M$72,11,FALSE)</f>
        <v>NI</v>
      </c>
      <c r="N109" s="29" t="str">
        <f>VLOOKUP($C109,'Europe &amp; C.Asia_Country info'!$B$14:$M$72,12,FALSE)</f>
        <v>NI</v>
      </c>
    </row>
    <row r="110" spans="2:14" ht="15.75">
      <c r="B110" s="28" t="s">
        <v>37</v>
      </c>
      <c r="C110" s="31" t="s">
        <v>137</v>
      </c>
      <c r="D110" s="29" t="str">
        <f>VLOOKUP($C110,'Europe &amp; C.Asia_Country info'!$B16:$M72,2,FALSE)</f>
        <v>ESC</v>
      </c>
      <c r="E110" s="29" t="str">
        <f>VLOOKUP($C110,'Europe &amp; C.Asia_Country info'!$B$14:$M$72,3,FALSE)</f>
        <v>yes (1)</v>
      </c>
      <c r="F110" s="29" t="str">
        <f>VLOOKUP($C110,'Europe &amp; C.Asia_Country info'!$B$14:$M$72,4,FALSE)</f>
        <v>bipar</v>
      </c>
      <c r="G110" s="29">
        <f>VLOOKUP($C110,'Europe &amp; C.Asia_Country info'!$B$14:$M$72,5,FALSE)</f>
        <v>1966</v>
      </c>
      <c r="H110" s="29">
        <f>VLOOKUP($C110,'Europe &amp; C.Asia_Country info'!$B$14:$M$72,6,FALSE)</f>
        <v>39</v>
      </c>
      <c r="I110" s="29" t="str">
        <f>VLOOKUP($C110,'Europe &amp; C.Asia_Country info'!$B$14:$M$72,7,FALSE)</f>
        <v>(18E+ 18W+ 3 Indep. members)</v>
      </c>
      <c r="J110" s="29" t="str">
        <f>VLOOKUP($C110,'Europe &amp; C.Asia_Country info'!$B$14:$M$72,8,FALSE)</f>
        <v>yes</v>
      </c>
      <c r="K110" s="29" t="str">
        <f>VLOOKUP($C110,'Europe &amp; C.Asia_Country info'!$B$14:$M$72,9,FALSE)</f>
        <v>Elected by peers</v>
      </c>
      <c r="L110" s="29" t="str">
        <f>VLOOKUP($C110,'Europe &amp; C.Asia_Country info'!$B$14:$M$72,10,FALSE)</f>
        <v>yes</v>
      </c>
      <c r="M110" s="29" t="str">
        <f>VLOOKUP($C110,'Europe &amp; C.Asia_Country info'!$B$14:$M$72,11,FALSE)</f>
        <v>no</v>
      </c>
      <c r="N110" s="29" t="str">
        <f>VLOOKUP($C110,'Europe &amp; C.Asia_Country info'!$B$14:$M$72,12,FALSE)</f>
        <v>yes</v>
      </c>
    </row>
    <row r="111" spans="2:14" ht="15.75">
      <c r="B111" s="28" t="s">
        <v>39</v>
      </c>
      <c r="C111" s="31" t="s">
        <v>138</v>
      </c>
      <c r="D111" s="29" t="str">
        <f xml:space="preserve"> VLOOKUP($C111,'AFRICA_ Country Info'!$C43:$N96,2,FALSE)</f>
        <v>CNL</v>
      </c>
      <c r="E111" s="29" t="str">
        <f xml:space="preserve"> VLOOKUP($C111,'AFRICA_ Country Info'!$C43:$N96,3,FALSE)</f>
        <v>no</v>
      </c>
      <c r="F111" s="29" t="str">
        <f xml:space="preserve"> VLOOKUP($C111,'AFRICA_ Country Info'!$C43:$N96,4,FALSE)</f>
        <v>trip</v>
      </c>
      <c r="G111" s="29">
        <f xml:space="preserve"> VLOOKUP($C111,'AFRICA_ Country Info'!$C43:$N96,5,FALSE)</f>
        <v>2017</v>
      </c>
      <c r="H111" s="29">
        <f xml:space="preserve"> VLOOKUP($C111,'AFRICA_ Country Info'!$C43:$N96,6,FALSE)</f>
        <v>48</v>
      </c>
      <c r="I111" s="29" t="str">
        <f xml:space="preserve"> VLOOKUP($C111,'AFRICA_ Country Info'!$C43:$N96,7,FALSE)</f>
        <v>(16G + E16 + 16W)</v>
      </c>
      <c r="J111" s="29" t="str">
        <f xml:space="preserve"> VLOOKUP($C111,'AFRICA_ Country Info'!$C43:$N96,8,FALSE)</f>
        <v>yes-G</v>
      </c>
      <c r="K111" s="29" t="str">
        <f xml:space="preserve"> VLOOKUP($C111,'AFRICA_ Country Info'!$C43:$N96,9,FALSE)</f>
        <v>Minister</v>
      </c>
      <c r="L111" s="29" t="str">
        <f xml:space="preserve"> VLOOKUP($C111,'AFRICA_ Country Info'!$C43:$N96,10,FALSE)</f>
        <v>yes</v>
      </c>
      <c r="M111" s="29" t="str">
        <f xml:space="preserve"> VLOOKUP($C111,'AFRICA_ Country Info'!$C43:$N96,11,FALSE)</f>
        <v>yes</v>
      </c>
      <c r="N111" s="29" t="str">
        <f xml:space="preserve"> VLOOKUP($C111,'AFRICA_ Country Info'!$C43:$N96,12,FALSE)</f>
        <v>yes</v>
      </c>
    </row>
    <row r="112" spans="2:14" ht="31.5">
      <c r="B112" s="28" t="s">
        <v>39</v>
      </c>
      <c r="C112" s="31" t="s">
        <v>139</v>
      </c>
      <c r="D112" s="29" t="str">
        <f xml:space="preserve"> VLOOKUP($C112,'AFRICA_ Country Info'!$C44:$N97,2,FALSE)</f>
        <v>TLAC</v>
      </c>
      <c r="E112" s="29" t="str">
        <f xml:space="preserve"> VLOOKUP($C112,'AFRICA_ Country Info'!$C44:$N97,3,FALSE)</f>
        <v>no</v>
      </c>
      <c r="F112" s="29" t="str">
        <f xml:space="preserve"> VLOOKUP($C112,'AFRICA_ Country Info'!$C44:$N97,4,FALSE)</f>
        <v>trip</v>
      </c>
      <c r="G112" s="29">
        <f xml:space="preserve"> VLOOKUP($C112,'AFRICA_ Country Info'!$C44:$N97,5,FALSE)</f>
        <v>1996</v>
      </c>
      <c r="H112" s="29">
        <f xml:space="preserve"> VLOOKUP($C112,'AFRICA_ Country Info'!$C44:$N97,6,FALSE)</f>
        <v>12</v>
      </c>
      <c r="I112" s="29" t="str">
        <f xml:space="preserve"> VLOOKUP($C112,'AFRICA_ Country Info'!$C44:$N97,7,FALSE)</f>
        <v>(4G+4E+4W)</v>
      </c>
      <c r="J112" s="29" t="str">
        <f xml:space="preserve"> VLOOKUP($C112,'AFRICA_ Country Info'!$C44:$N97,8,FALSE)</f>
        <v>yes-G</v>
      </c>
      <c r="K112" s="29" t="str">
        <f xml:space="preserve"> VLOOKUP($C112,'AFRICA_ Country Info'!$C44:$N97,9,FALSE)</f>
        <v>Other government official</v>
      </c>
      <c r="L112" s="29" t="str">
        <f xml:space="preserve"> VLOOKUP($C112,'AFRICA_ Country Info'!$C44:$N97,10,FALSE)</f>
        <v>yes</v>
      </c>
      <c r="M112" s="29" t="str">
        <f xml:space="preserve"> VLOOKUP($C112,'AFRICA_ Country Info'!$C44:$N97,11,FALSE)</f>
        <v>yes</v>
      </c>
      <c r="N112" s="29" t="str">
        <f xml:space="preserve"> VLOOKUP($C112,'AFRICA_ Country Info'!$C44:$N97,12,FALSE)</f>
        <v>yes</v>
      </c>
    </row>
    <row r="113" spans="2:14" ht="15.75">
      <c r="B113" s="28" t="s">
        <v>35</v>
      </c>
      <c r="C113" s="31" t="s">
        <v>140</v>
      </c>
      <c r="D113" s="29" t="str">
        <f>VLOOKUP($C113,'Asia &amp; Pacific_Country info'!$B29:$M64,2,FALSE)</f>
        <v>NLAC</v>
      </c>
      <c r="E113" s="29" t="str">
        <f>VLOOKUP($C113,'Asia &amp; Pacific_Country info'!$B29:$M64,3,FALSE)</f>
        <v>yes (5)</v>
      </c>
      <c r="F113" s="29" t="str">
        <f>VLOOKUP($C113,'Asia &amp; Pacific_Country info'!$B29:$M64,4,FALSE)</f>
        <v>trip</v>
      </c>
      <c r="G113" s="29">
        <f>VLOOKUP($C113,'Asia &amp; Pacific_Country info'!$B29:$M64,5,FALSE)</f>
        <v>1983</v>
      </c>
      <c r="H113" s="29">
        <f>VLOOKUP($C113,'Asia &amp; Pacific_Country info'!$B29:$M64,6,FALSE)</f>
        <v>48</v>
      </c>
      <c r="I113" s="29" t="str">
        <f>VLOOKUP($C113,'Asia &amp; Pacific_Country info'!$B29:$M64,7,FALSE)</f>
        <v>(16G+ 16E+ 16W)</v>
      </c>
      <c r="J113" s="29" t="str">
        <f>VLOOKUP($C113,'Asia &amp; Pacific_Country info'!$B29:$M64,8,FALSE)</f>
        <v>yes-G</v>
      </c>
      <c r="K113" s="29" t="str">
        <f>VLOOKUP($C113,'Asia &amp; Pacific_Country info'!$B29:$M64,9,FALSE)</f>
        <v>Minister</v>
      </c>
      <c r="L113" s="29" t="str">
        <f>VLOOKUP($C113,'Asia &amp; Pacific_Country info'!$B29:$M64,10,FALSE)</f>
        <v>yes</v>
      </c>
      <c r="M113" s="29" t="str">
        <f>VLOOKUP($C113,'Asia &amp; Pacific_Country info'!$B29:$M64,11,FALSE)</f>
        <v>yes</v>
      </c>
      <c r="N113" s="29" t="str">
        <f>VLOOKUP($C113,'Asia &amp; Pacific_Country info'!$B29:$M64,12,FALSE)</f>
        <v>yes</v>
      </c>
    </row>
    <row r="114" spans="2:14" ht="31.5">
      <c r="B114" s="28" t="s">
        <v>35</v>
      </c>
      <c r="C114" s="31" t="s">
        <v>141</v>
      </c>
      <c r="D114" s="29" t="str">
        <f>VLOOKUP($C114,'Asia &amp; Pacific_Country info'!$B30:$M65,2,FALSE)</f>
        <v>TLDF</v>
      </c>
      <c r="E114" s="29" t="str">
        <f>VLOOKUP($C114,'Asia &amp; Pacific_Country info'!$B30:$M65,3,FALSE)</f>
        <v>no</v>
      </c>
      <c r="F114" s="29" t="str">
        <f>VLOOKUP($C114,'Asia &amp; Pacific_Country info'!$B30:$M65,4,FALSE)</f>
        <v>trip</v>
      </c>
      <c r="G114" s="29">
        <f>VLOOKUP($C114,'Asia &amp; Pacific_Country info'!$B30:$M65,5,FALSE)</f>
        <v>2024</v>
      </c>
      <c r="H114" s="29" t="str">
        <f>VLOOKUP($C114,'Asia &amp; Pacific_Country info'!$B30:$M65,6,FALSE)</f>
        <v>NI</v>
      </c>
      <c r="I114" s="29" t="str">
        <f>VLOOKUP($C114,'Asia &amp; Pacific_Country info'!$B30:$M65,7,FALSE)</f>
        <v>NI</v>
      </c>
      <c r="J114" s="29" t="str">
        <f>VLOOKUP($C114,'Asia &amp; Pacific_Country info'!$B30:$M65,8,FALSE)</f>
        <v>yes-G</v>
      </c>
      <c r="K114" s="29" t="str">
        <f>VLOOKUP($C114,'Asia &amp; Pacific_Country info'!$B30:$M65,9,FALSE)</f>
        <v>Other government official</v>
      </c>
      <c r="L114" s="29" t="str">
        <f>VLOOKUP($C114,'Asia &amp; Pacific_Country info'!$B30:$M65,10,FALSE)</f>
        <v>no</v>
      </c>
      <c r="M114" s="29" t="str">
        <f>VLOOKUP($C114,'Asia &amp; Pacific_Country info'!$B30:$M65,11,FALSE)</f>
        <v>NI</v>
      </c>
      <c r="N114" s="29" t="str">
        <f>VLOOKUP($C114,'Asia &amp; Pacific_Country info'!$B30:$M65,12,FALSE)</f>
        <v>no</v>
      </c>
    </row>
    <row r="115" spans="2:14" ht="47.25">
      <c r="B115" s="28" t="s">
        <v>39</v>
      </c>
      <c r="C115" s="31" t="s">
        <v>142</v>
      </c>
      <c r="D115" s="29" t="str">
        <f xml:space="preserve"> VLOOKUP($C115,'AFRICA_ Country Info'!$C45:$N98,2,FALSE)</f>
        <v>HLC</v>
      </c>
      <c r="E115" s="29" t="str">
        <f xml:space="preserve"> VLOOKUP($C115,'AFRICA_ Country Info'!$C45:$N98,3,FALSE)</f>
        <v>yes (2)</v>
      </c>
      <c r="F115" s="29" t="str">
        <f xml:space="preserve"> VLOOKUP($C115,'AFRICA_ Country Info'!$C45:$N98,4,FALSE)</f>
        <v>trip</v>
      </c>
      <c r="G115" s="29">
        <f xml:space="preserve"> VLOOKUP($C115,'AFRICA_ Country Info'!$C45:$N98,5,FALSE)</f>
        <v>2017</v>
      </c>
      <c r="H115" s="29">
        <f xml:space="preserve"> VLOOKUP($C115,'AFRICA_ Country Info'!$C45:$N98,6,FALSE)</f>
        <v>19</v>
      </c>
      <c r="I115" s="29" t="str">
        <f xml:space="preserve"> VLOOKUP($C115,'AFRICA_ Country Info'!$C45:$N98,7,FALSE)</f>
        <v>1 Secretary + 6G + 6E + 6W + representatives of relevant ministries with advisory status</v>
      </c>
      <c r="J115" s="29" t="str">
        <f xml:space="preserve"> VLOOKUP($C115,'AFRICA_ Country Info'!$C45:$N98,8,FALSE)</f>
        <v>yes-G</v>
      </c>
      <c r="K115" s="29" t="str">
        <f xml:space="preserve"> VLOOKUP($C115,'AFRICA_ Country Info'!$C45:$N98,9,FALSE)</f>
        <v xml:space="preserve">Minister of Labor </v>
      </c>
      <c r="L115" s="29" t="str">
        <f xml:space="preserve"> VLOOKUP($C115,'AFRICA_ Country Info'!$C45:$N98,10,FALSE)</f>
        <v>yes</v>
      </c>
      <c r="M115" s="29" t="str">
        <f xml:space="preserve"> VLOOKUP($C115,'AFRICA_ Country Info'!$C45:$N98,11,FALSE)</f>
        <v>NI</v>
      </c>
      <c r="N115" s="29" t="str">
        <f xml:space="preserve"> VLOOKUP($C115,'AFRICA_ Country Info'!$C45:$N98,12,FALSE)</f>
        <v>yes</v>
      </c>
    </row>
    <row r="116" spans="2:14" ht="94.5">
      <c r="B116" s="28" t="s">
        <v>37</v>
      </c>
      <c r="C116" s="31" t="s">
        <v>143</v>
      </c>
      <c r="D116" s="29" t="str">
        <f>VLOOKUP($C116,'Europe &amp; C.Asia_Country info'!$B16:$M72,2,FALSE)</f>
        <v>MCESD</v>
      </c>
      <c r="E116" s="29" t="str">
        <f>VLOOKUP($C116,'Europe &amp; C.Asia_Country info'!$B$14:$M$72,3,FALSE)</f>
        <v>yes (2)</v>
      </c>
      <c r="F116" s="29" t="str">
        <f>VLOOKUP($C116,'Europe &amp; C.Asia_Country info'!$B$14:$M$72,4,FALSE)</f>
        <v>trip+</v>
      </c>
      <c r="G116" s="29">
        <f>VLOOKUP($C116,'Europe &amp; C.Asia_Country info'!$B$14:$M$72,5,FALSE)</f>
        <v>2001</v>
      </c>
      <c r="H116" s="29">
        <f>VLOOKUP($C116,'Europe &amp; C.Asia_Country info'!$B$14:$M$72,6,FALSE)</f>
        <v>18</v>
      </c>
      <c r="I116" s="29" t="str">
        <f>VLOOKUP($C116,'Europe &amp; C.Asia_Country info'!$B$14:$M$72,7,FALSE)</f>
        <v>Chair + Deputy Chair (principal Permanent Secretary of the Civil Service) + 5G + 4E + 4W  +  Chair the Gozo Regional Committee + Chair of the Civil Society Committee + Secretary</v>
      </c>
      <c r="J116" s="29" t="str">
        <f>VLOOKUP($C116,'Europe &amp; C.Asia_Country info'!$B$14:$M$72,8,FALSE)</f>
        <v>yes</v>
      </c>
      <c r="K116" s="29" t="str">
        <f>VLOOKUP($C116,'Europe &amp; C.Asia_Country info'!$B$14:$M$72,9,FALSE)</f>
        <v>Independent</v>
      </c>
      <c r="L116" s="29" t="str">
        <f>VLOOKUP($C116,'Europe &amp; C.Asia_Country info'!$B$14:$M$72,10,FALSE)</f>
        <v>yes</v>
      </c>
      <c r="M116" s="29" t="str">
        <f>VLOOKUP($C116,'Europe &amp; C.Asia_Country info'!$B$14:$M$72,11,FALSE)</f>
        <v>yes</v>
      </c>
      <c r="N116" s="29" t="str">
        <f>VLOOKUP($C116,'Europe &amp; C.Asia_Country info'!$B$14:$M$72,12,FALSE)</f>
        <v>yes</v>
      </c>
    </row>
    <row r="117" spans="2:14" ht="15.75">
      <c r="B117" s="28" t="s">
        <v>35</v>
      </c>
      <c r="C117" s="32" t="s">
        <v>144</v>
      </c>
      <c r="D117" s="29" t="str">
        <f>VLOOKUP($C117,'Asia &amp; Pacific_Country info'!$B31:$M66,2,FALSE)</f>
        <v>-</v>
      </c>
      <c r="E117" s="29" t="str">
        <f>VLOOKUP($C117,'Asia &amp; Pacific_Country info'!$B31:$M66,3,FALSE)</f>
        <v>-</v>
      </c>
      <c r="F117" s="29" t="str">
        <f>VLOOKUP($C117,'Asia &amp; Pacific_Country info'!$B31:$M66,4,FALSE)</f>
        <v>-</v>
      </c>
      <c r="G117" s="29" t="str">
        <f>VLOOKUP($C117,'Asia &amp; Pacific_Country info'!$B31:$M66,5,FALSE)</f>
        <v>-</v>
      </c>
      <c r="H117" s="29" t="str">
        <f>VLOOKUP($C117,'Asia &amp; Pacific_Country info'!$B31:$M66,6,FALSE)</f>
        <v>-</v>
      </c>
      <c r="I117" s="29" t="str">
        <f>VLOOKUP($C117,'Asia &amp; Pacific_Country info'!$B31:$M66,7,FALSE)</f>
        <v>-</v>
      </c>
      <c r="J117" s="29" t="str">
        <f>VLOOKUP($C117,'Asia &amp; Pacific_Country info'!$B31:$M66,8,FALSE)</f>
        <v>-</v>
      </c>
      <c r="K117" s="29" t="str">
        <f>VLOOKUP($C117,'Asia &amp; Pacific_Country info'!$B31:$M66,9,FALSE)</f>
        <v>-</v>
      </c>
      <c r="L117" s="29" t="str">
        <f>VLOOKUP($C117,'Asia &amp; Pacific_Country info'!$B31:$M66,10,FALSE)</f>
        <v>-</v>
      </c>
      <c r="M117" s="29" t="str">
        <f>VLOOKUP($C117,'Asia &amp; Pacific_Country info'!$B31:$M66,11,FALSE)</f>
        <v>-</v>
      </c>
      <c r="N117" s="29" t="str">
        <f>VLOOKUP($C117,'Asia &amp; Pacific_Country info'!$B31:$M66,12,FALSE)</f>
        <v>-</v>
      </c>
    </row>
    <row r="118" spans="2:14" ht="31.5">
      <c r="B118" s="28" t="s">
        <v>39</v>
      </c>
      <c r="C118" s="31" t="s">
        <v>145</v>
      </c>
      <c r="D118" s="29" t="str">
        <f xml:space="preserve"> VLOOKUP($C118,'AFRICA_ Country Info'!$C46:$N99,2,FALSE)</f>
        <v xml:space="preserve">
CNDS</v>
      </c>
      <c r="E118" s="29" t="str">
        <f xml:space="preserve"> VLOOKUP($C118,'AFRICA_ Country Info'!$C46:$N99,3,FALSE)</f>
        <v>no</v>
      </c>
      <c r="F118" s="29" t="str">
        <f xml:space="preserve"> VLOOKUP($C118,'AFRICA_ Country Info'!$C46:$N99,4,FALSE)</f>
        <v>trip</v>
      </c>
      <c r="G118" s="29">
        <f xml:space="preserve"> VLOOKUP($C118,'AFRICA_ Country Info'!$C46:$N99,5,FALSE)</f>
        <v>2021</v>
      </c>
      <c r="H118" s="29">
        <f xml:space="preserve"> VLOOKUP($C118,'AFRICA_ Country Info'!$C46:$N99,6,FALSE)</f>
        <v>21</v>
      </c>
      <c r="I118" s="30" t="str">
        <f xml:space="preserve"> VLOOKUP($C118,'AFRICA_ Country Info'!$C46:$N99,7,FALSE)</f>
        <v>7G + 7E + 7W</v>
      </c>
      <c r="J118" s="29" t="str">
        <f xml:space="preserve"> VLOOKUP($C118,'AFRICA_ Country Info'!$C46:$N99,8,FALSE)</f>
        <v>yes</v>
      </c>
      <c r="K118" s="29" t="str">
        <f xml:space="preserve"> VLOOKUP($C118,'AFRICA_ Country Info'!$C46:$N99,9,FALSE)</f>
        <v>Independent</v>
      </c>
      <c r="L118" s="29" t="str">
        <f xml:space="preserve"> VLOOKUP($C118,'AFRICA_ Country Info'!$C46:$N99,10,FALSE)</f>
        <v>yes</v>
      </c>
      <c r="M118" s="29" t="str">
        <f xml:space="preserve"> VLOOKUP($C118,'AFRICA_ Country Info'!$C46:$N99,11,FALSE)</f>
        <v>yes</v>
      </c>
      <c r="N118" s="29" t="str">
        <f xml:space="preserve"> VLOOKUP($C118,'AFRICA_ Country Info'!$C46:$N99,12,FALSE)</f>
        <v>yes</v>
      </c>
    </row>
    <row r="119" spans="2:14" ht="15.75">
      <c r="B119" s="28" t="s">
        <v>39</v>
      </c>
      <c r="C119" s="31" t="s">
        <v>146</v>
      </c>
      <c r="D119" s="29" t="str">
        <f xml:space="preserve"> VLOOKUP($C119,'AFRICA_ Country Info'!$C47:$N100,2,FALSE)</f>
        <v>NTC</v>
      </c>
      <c r="E119" s="29" t="str">
        <f xml:space="preserve"> VLOOKUP($C119,'AFRICA_ Country Info'!$C47:$N100,3,FALSE)</f>
        <v>yes (1)</v>
      </c>
      <c r="F119" s="29" t="str">
        <f xml:space="preserve"> VLOOKUP($C119,'AFRICA_ Country Info'!$C47:$N100,4,FALSE)</f>
        <v>trip</v>
      </c>
      <c r="G119" s="29">
        <f xml:space="preserve"> VLOOKUP($C119,'AFRICA_ Country Info'!$C47:$N100,5,FALSE)</f>
        <v>2023</v>
      </c>
      <c r="H119" s="29">
        <f xml:space="preserve"> VLOOKUP($C119,'AFRICA_ Country Info'!$C47:$N100,6,FALSE)</f>
        <v>21</v>
      </c>
      <c r="I119" s="29" t="str">
        <f xml:space="preserve"> VLOOKUP($C119,'AFRICA_ Country Info'!$C47:$N100,7,FALSE)</f>
        <v>(7G+7E+7W)</v>
      </c>
      <c r="J119" s="29" t="str">
        <f xml:space="preserve"> VLOOKUP($C119,'AFRICA_ Country Info'!$C47:$N100,8,FALSE)</f>
        <v>yes</v>
      </c>
      <c r="K119" s="29" t="str">
        <f xml:space="preserve"> VLOOKUP($C119,'AFRICA_ Country Info'!$C47:$N100,9,FALSE)</f>
        <v>Minister</v>
      </c>
      <c r="L119" s="29" t="str">
        <f xml:space="preserve"> VLOOKUP($C119,'AFRICA_ Country Info'!$C47:$N100,10,FALSE)</f>
        <v>yes</v>
      </c>
      <c r="M119" s="29" t="str">
        <f xml:space="preserve"> VLOOKUP($C119,'AFRICA_ Country Info'!$C47:$N100,11,FALSE)</f>
        <v>no</v>
      </c>
      <c r="N119" s="29" t="str">
        <f xml:space="preserve"> VLOOKUP($C119,'AFRICA_ Country Info'!$C47:$N100,12,FALSE)</f>
        <v>yes</v>
      </c>
    </row>
    <row r="120" spans="2:14" ht="15.75">
      <c r="B120" s="28" t="s">
        <v>42</v>
      </c>
      <c r="C120" s="32" t="s">
        <v>147</v>
      </c>
      <c r="D120" s="29" t="str">
        <f>VLOOKUP($C120,'AMERICAS_Country info'!B36:M70,2,FALSE)</f>
        <v>-</v>
      </c>
      <c r="E120" s="29" t="str">
        <f>VLOOKUP($C120,'AMERICAS_Country info'!$B36:$M70,3,FALSE)</f>
        <v>yes (1)</v>
      </c>
      <c r="F120" s="29" t="str">
        <f>VLOOKUP($C120,'AMERICAS_Country info'!$B36:$M70,4,FALSE)</f>
        <v>-</v>
      </c>
      <c r="G120" s="29" t="str">
        <f>VLOOKUP($C120,'AMERICAS_Country info'!$B36:$M70,5,FALSE)</f>
        <v>-</v>
      </c>
      <c r="H120" s="29" t="str">
        <f>VLOOKUP($C120,'AMERICAS_Country info'!$B36:$M70,6,FALSE)</f>
        <v>-</v>
      </c>
      <c r="I120" s="29" t="str">
        <f>VLOOKUP($C120,'AMERICAS_Country info'!$B36:$M70,7,FALSE)</f>
        <v>-</v>
      </c>
      <c r="J120" s="29" t="str">
        <f>VLOOKUP($C120,'AMERICAS_Country info'!$B36:$M70,8,FALSE)</f>
        <v>-</v>
      </c>
      <c r="K120" s="29" t="str">
        <f>VLOOKUP($C120,'AMERICAS_Country info'!$B36:$M70,9,FALSE)</f>
        <v>-</v>
      </c>
      <c r="L120" s="29" t="str">
        <f>VLOOKUP($C120,'AMERICAS_Country info'!$B36:$M70,10,FALSE)</f>
        <v>-</v>
      </c>
      <c r="M120" s="29" t="str">
        <f>VLOOKUP($C120,'AMERICAS_Country info'!$B36:$M70,11,FALSE)</f>
        <v>-</v>
      </c>
      <c r="N120" s="29" t="str">
        <f>VLOOKUP($C120,'AMERICAS_Country info'!$B36:$M70,12,FALSE)</f>
        <v>-</v>
      </c>
    </row>
    <row r="121" spans="2:14" ht="15.75">
      <c r="B121" s="28" t="s">
        <v>35</v>
      </c>
      <c r="C121" s="31" t="s">
        <v>148</v>
      </c>
      <c r="D121" s="29" t="str">
        <f>VLOOKUP($C121,'Asia &amp; Pacific_Country info'!$B32:$M67,2,FALSE)</f>
        <v>NTCLSC</v>
      </c>
      <c r="E121" s="29" t="str">
        <f>VLOOKUP($C121,'Asia &amp; Pacific_Country info'!$B32:$M67,3,FALSE)</f>
        <v>yes (1)</v>
      </c>
      <c r="F121" s="29" t="str">
        <f>VLOOKUP($C121,'Asia &amp; Pacific_Country info'!$B32:$M67,4,FALSE)</f>
        <v>trip</v>
      </c>
      <c r="G121" s="29">
        <f>VLOOKUP($C121,'Asia &amp; Pacific_Country info'!$B32:$M67,5,FALSE)</f>
        <v>1999</v>
      </c>
      <c r="H121" s="29" t="str">
        <f>VLOOKUP($C121,'Asia &amp; Pacific_Country info'!$B32:$M67,6,FALSE)</f>
        <v>NI</v>
      </c>
      <c r="I121" s="29" t="str">
        <f>VLOOKUP($C121,'Asia &amp; Pacific_Country info'!$B32:$M67,7,FALSE)</f>
        <v>NI</v>
      </c>
      <c r="J121" s="29" t="str">
        <f>VLOOKUP($C121,'Asia &amp; Pacific_Country info'!$B32:$M67,8,FALSE)</f>
        <v>yes-G</v>
      </c>
      <c r="K121" s="29" t="str">
        <f>VLOOKUP($C121,'Asia &amp; Pacific_Country info'!$B32:$M67,9,FALSE)</f>
        <v>Minister</v>
      </c>
      <c r="L121" s="29" t="str">
        <f>VLOOKUP($C121,'Asia &amp; Pacific_Country info'!$B32:$M67,10,FALSE)</f>
        <v>yes</v>
      </c>
      <c r="M121" s="29" t="str">
        <f>VLOOKUP($C121,'Asia &amp; Pacific_Country info'!$B32:$M67,11,FALSE)</f>
        <v>yes</v>
      </c>
      <c r="N121" s="29" t="str">
        <f>VLOOKUP($C121,'Asia &amp; Pacific_Country info'!$B32:$M67,12,FALSE)</f>
        <v>yes</v>
      </c>
    </row>
    <row r="122" spans="2:14" ht="15.75">
      <c r="B122" s="28" t="s">
        <v>37</v>
      </c>
      <c r="C122" s="31" t="s">
        <v>149</v>
      </c>
      <c r="D122" s="29" t="str">
        <f>VLOOKUP($C122,'Europe &amp; C.Asia_Country info'!$B16:$M72,2,FALSE)</f>
        <v>SC</v>
      </c>
      <c r="E122" s="29" t="str">
        <f>VLOOKUP($C122,'Europe &amp; C.Asia_Country info'!$B$14:$M$72,3,FALSE)</f>
        <v>no</v>
      </c>
      <c r="F122" s="29" t="str">
        <f>VLOOKUP($C122,'Europe &amp; C.Asia_Country info'!$B$14:$M$72,4,FALSE)</f>
        <v>trip</v>
      </c>
      <c r="G122" s="29">
        <f>VLOOKUP($C122,'Europe &amp; C.Asia_Country info'!$B$14:$M$72,5,FALSE)</f>
        <v>2007</v>
      </c>
      <c r="H122" s="29">
        <f>VLOOKUP($C122,'Europe &amp; C.Asia_Country info'!$B$14:$M$72,6,FALSE)</f>
        <v>24</v>
      </c>
      <c r="I122" s="29" t="str">
        <f>VLOOKUP($C122,'Europe &amp; C.Asia_Country info'!$B$14:$M$72,7,FALSE)</f>
        <v>(8G+8E+8W)</v>
      </c>
      <c r="J122" s="29" t="str">
        <f>VLOOKUP($C122,'Europe &amp; C.Asia_Country info'!$B$14:$M$72,8,FALSE)</f>
        <v>yes</v>
      </c>
      <c r="K122" s="29" t="str">
        <f>VLOOKUP($C122,'Europe &amp; C.Asia_Country info'!$B$14:$M$72,9,FALSE)</f>
        <v>Elected by peers</v>
      </c>
      <c r="L122" s="29" t="str">
        <f>VLOOKUP($C122,'Europe &amp; C.Asia_Country info'!$B$14:$M$72,10,FALSE)</f>
        <v>NI</v>
      </c>
      <c r="M122" s="29" t="str">
        <f>VLOOKUP($C122,'Europe &amp; C.Asia_Country info'!$B$14:$M$72,11,FALSE)</f>
        <v>yes</v>
      </c>
      <c r="N122" s="29" t="str">
        <f>VLOOKUP($C122,'Europe &amp; C.Asia_Country info'!$B$14:$M$72,12,FALSE)</f>
        <v>NI</v>
      </c>
    </row>
    <row r="123" spans="2:14" ht="47.25">
      <c r="B123" s="28" t="s">
        <v>39</v>
      </c>
      <c r="C123" s="31" t="s">
        <v>150</v>
      </c>
      <c r="D123" s="29" t="str">
        <f xml:space="preserve"> VLOOKUP($C123,'AFRICA_ Country Info'!$C48:$N101,2,FALSE)</f>
        <v xml:space="preserve">ESEC </v>
      </c>
      <c r="E123" s="29" t="str">
        <f xml:space="preserve"> VLOOKUP($C123,'AFRICA_ Country Info'!$C48:$N101,3,FALSE)</f>
        <v>yes (4)</v>
      </c>
      <c r="F123" s="29" t="str">
        <f xml:space="preserve"> VLOOKUP($C123,'AFRICA_ Country Info'!$C48:$N101,4,FALSE)</f>
        <v>trip+</v>
      </c>
      <c r="G123" s="29">
        <f xml:space="preserve"> VLOOKUP($C123,'AFRICA_ Country Info'!$C48:$N101,5,FALSE)</f>
        <v>2011</v>
      </c>
      <c r="H123" s="29">
        <f xml:space="preserve"> VLOOKUP($C123,'AFRICA_ Country Info'!$C48:$N101,6,FALSE)</f>
        <v>105</v>
      </c>
      <c r="I123" s="30" t="str">
        <f xml:space="preserve"> VLOOKUP($C123,'AFRICA_ Country Info'!$C48:$N101,7,FALSE)</f>
        <v xml:space="preserve">17 G+ 24 W + 24 professional organisations and associations+ 16 civ. society + 24 Experts    </v>
      </c>
      <c r="J123" s="29" t="str">
        <f xml:space="preserve"> VLOOKUP($C123,'AFRICA_ Country Info'!$C48:$N101,8,FALSE)</f>
        <v>NI</v>
      </c>
      <c r="K123" s="29" t="str">
        <f xml:space="preserve"> VLOOKUP($C123,'AFRICA_ Country Info'!$C48:$N101,9,FALSE)</f>
        <v>Independent</v>
      </c>
      <c r="L123" s="29" t="str">
        <f xml:space="preserve"> VLOOKUP($C123,'AFRICA_ Country Info'!$C48:$N101,10,FALSE)</f>
        <v>NI</v>
      </c>
      <c r="M123" s="29" t="str">
        <f xml:space="preserve"> VLOOKUP($C123,'AFRICA_ Country Info'!$C48:$N101,11,FALSE)</f>
        <v>yes</v>
      </c>
      <c r="N123" s="29" t="str">
        <f xml:space="preserve"> VLOOKUP($C123,'AFRICA_ Country Info'!$C48:$N101,12,FALSE)</f>
        <v>yes</v>
      </c>
    </row>
    <row r="124" spans="2:14" ht="15.75">
      <c r="B124" s="28" t="s">
        <v>39</v>
      </c>
      <c r="C124" s="31" t="s">
        <v>151</v>
      </c>
      <c r="D124" s="29" t="str">
        <f xml:space="preserve"> VLOOKUP($C124,'AFRICA_ Country Info'!$C49:$N102,2,FALSE)</f>
        <v>LAC</v>
      </c>
      <c r="E124" s="29" t="str">
        <f xml:space="preserve"> VLOOKUP($C124,'AFRICA_ Country Info'!$C49:$N102,3,FALSE)</f>
        <v>no</v>
      </c>
      <c r="F124" s="29" t="str">
        <f xml:space="preserve"> VLOOKUP($C124,'AFRICA_ Country Info'!$C49:$N102,4,FALSE)</f>
        <v>trip+</v>
      </c>
      <c r="G124" s="29">
        <f xml:space="preserve"> VLOOKUP($C124,'AFRICA_ Country Info'!$C49:$N102,5,FALSE)</f>
        <v>1994</v>
      </c>
      <c r="H124" s="29">
        <f xml:space="preserve"> VLOOKUP($C124,'AFRICA_ Country Info'!$C49:$N102,6,FALSE)</f>
        <v>33</v>
      </c>
      <c r="I124" s="29" t="str">
        <f xml:space="preserve"> VLOOKUP($C124,'AFRICA_ Country Info'!$C49:$N102,7,FALSE)</f>
        <v>(Chair + 8G +8E+8W+others)</v>
      </c>
      <c r="J124" s="29" t="str">
        <f xml:space="preserve"> VLOOKUP($C124,'AFRICA_ Country Info'!$C49:$N102,8,FALSE)</f>
        <v>yes</v>
      </c>
      <c r="K124" s="29" t="str">
        <f xml:space="preserve"> VLOOKUP($C124,'AFRICA_ Country Info'!$C49:$N102,9,FALSE)</f>
        <v>Minister</v>
      </c>
      <c r="L124" s="29" t="str">
        <f xml:space="preserve"> VLOOKUP($C124,'AFRICA_ Country Info'!$C49:$N102,10,FALSE)</f>
        <v>yes</v>
      </c>
      <c r="M124" s="29" t="str">
        <f xml:space="preserve"> VLOOKUP($C124,'AFRICA_ Country Info'!$C49:$N102,11,FALSE)</f>
        <v>yes</v>
      </c>
      <c r="N124" s="29" t="str">
        <f xml:space="preserve"> VLOOKUP($C124,'AFRICA_ Country Info'!$C49:$N102,12,FALSE)</f>
        <v>yes</v>
      </c>
    </row>
    <row r="125" spans="2:14" ht="15.75">
      <c r="B125" s="28" t="s">
        <v>35</v>
      </c>
      <c r="C125" s="31" t="s">
        <v>152</v>
      </c>
      <c r="D125" s="29" t="str">
        <f>VLOOKUP($C125,'Asia &amp; Pacific_Country info'!$B33:$M68,2,FALSE)</f>
        <v>NTDF</v>
      </c>
      <c r="E125" s="29" t="str">
        <f>VLOOKUP($C125,'Asia &amp; Pacific_Country info'!$B33:$M68,3,FALSE)</f>
        <v>yes (2)</v>
      </c>
      <c r="F125" s="29" t="str">
        <f>VLOOKUP($C125,'Asia &amp; Pacific_Country info'!$B33:$M68,4,FALSE)</f>
        <v>trip</v>
      </c>
      <c r="G125" s="29">
        <f>VLOOKUP($C125,'Asia &amp; Pacific_Country info'!$B33:$M68,5,FALSE)</f>
        <v>2014</v>
      </c>
      <c r="H125" s="29">
        <f>VLOOKUP($C125,'Asia &amp; Pacific_Country info'!$B33:$M68,6,FALSE)</f>
        <v>28</v>
      </c>
      <c r="I125" s="29" t="str">
        <f>VLOOKUP($C125,'Asia &amp; Pacific_Country info'!$B33:$M68,7,FALSE)</f>
        <v>(Chair+ 9G+ 9E  +9W)</v>
      </c>
      <c r="J125" s="29" t="str">
        <f>VLOOKUP($C125,'Asia &amp; Pacific_Country info'!$B33:$M68,8,FALSE)</f>
        <v>yes-G</v>
      </c>
      <c r="K125" s="29" t="str">
        <f>VLOOKUP($C125,'Asia &amp; Pacific_Country info'!$B33:$M68,9,FALSE)</f>
        <v>Minister</v>
      </c>
      <c r="L125" s="29" t="str">
        <f>VLOOKUP($C125,'Asia &amp; Pacific_Country info'!$B33:$M68,10,FALSE)</f>
        <v>NI</v>
      </c>
      <c r="M125" s="29" t="str">
        <f>VLOOKUP($C125,'Asia &amp; Pacific_Country info'!$B33:$M68,11,FALSE)</f>
        <v>NI</v>
      </c>
      <c r="N125" s="29" t="str">
        <f>VLOOKUP($C125,'Asia &amp; Pacific_Country info'!$B33:$M68,12,FALSE)</f>
        <v>NI</v>
      </c>
    </row>
    <row r="126" spans="2:14" ht="15.75">
      <c r="B126" s="28" t="s">
        <v>39</v>
      </c>
      <c r="C126" s="31" t="s">
        <v>153</v>
      </c>
      <c r="D126" s="29" t="str">
        <f xml:space="preserve"> VLOOKUP($C126,'AFRICA_ Country Info'!$C50:$N103,2,FALSE)</f>
        <v xml:space="preserve">LAC </v>
      </c>
      <c r="E126" s="29" t="str">
        <f xml:space="preserve"> VLOOKUP($C126,'AFRICA_ Country Info'!$C50:$N103,3,FALSE)</f>
        <v>no</v>
      </c>
      <c r="F126" s="29" t="str">
        <f xml:space="preserve"> VLOOKUP($C126,'AFRICA_ Country Info'!$C50:$N103,4,FALSE)</f>
        <v>trip</v>
      </c>
      <c r="G126" s="29">
        <f xml:space="preserve"> VLOOKUP($C126,'AFRICA_ Country Info'!$C50:$N103,5,FALSE)</f>
        <v>1992</v>
      </c>
      <c r="H126" s="29">
        <f xml:space="preserve"> VLOOKUP($C126,'AFRICA_ Country Info'!$C50:$N103,6,FALSE)</f>
        <v>13</v>
      </c>
      <c r="I126" s="29" t="str">
        <f xml:space="preserve"> VLOOKUP($C126,'AFRICA_ Country Info'!$C50:$N103,7,FALSE)</f>
        <v xml:space="preserve">(Chair +4G + 4E + W4) </v>
      </c>
      <c r="J126" s="29" t="str">
        <f xml:space="preserve"> VLOOKUP($C126,'AFRICA_ Country Info'!$C50:$N103,8,FALSE)</f>
        <v>yes-G</v>
      </c>
      <c r="K126" s="29" t="str">
        <f xml:space="preserve"> VLOOKUP($C126,'AFRICA_ Country Info'!$C50:$N103,9,FALSE)</f>
        <v>Independent</v>
      </c>
      <c r="L126" s="29" t="str">
        <f xml:space="preserve"> VLOOKUP($C126,'AFRICA_ Country Info'!$C50:$N103,10,FALSE)</f>
        <v>yes</v>
      </c>
      <c r="M126" s="29" t="str">
        <f xml:space="preserve"> VLOOKUP($C126,'AFRICA_ Country Info'!$C50:$N103,11,FALSE)</f>
        <v>yes</v>
      </c>
      <c r="N126" s="29" t="str">
        <f xml:space="preserve"> VLOOKUP($C126,'AFRICA_ Country Info'!$C50:$N103,12,FALSE)</f>
        <v>yes</v>
      </c>
    </row>
    <row r="127" spans="2:14" ht="15.75">
      <c r="B127" s="28" t="s">
        <v>35</v>
      </c>
      <c r="C127" s="31" t="s">
        <v>154</v>
      </c>
      <c r="D127" s="29" t="str">
        <f>VLOOKUP($C127,'Asia &amp; Pacific_Country info'!$B34:$M69,2,FALSE)</f>
        <v>CLAC</v>
      </c>
      <c r="E127" s="29" t="str">
        <f>VLOOKUP($C127,'Asia &amp; Pacific_Country info'!$B34:$M69,3,FALSE)</f>
        <v>yes (3)</v>
      </c>
      <c r="F127" s="29" t="str">
        <f>VLOOKUP($C127,'Asia &amp; Pacific_Country info'!$B34:$M69,4,FALSE)</f>
        <v>trip</v>
      </c>
      <c r="G127" s="29">
        <f>VLOOKUP($C127,'Asia &amp; Pacific_Country info'!$B34:$M69,5,FALSE)</f>
        <v>1992</v>
      </c>
      <c r="H127" s="29">
        <f>VLOOKUP($C127,'Asia &amp; Pacific_Country info'!$B34:$M69,6,FALSE)</f>
        <v>21</v>
      </c>
      <c r="I127" s="29" t="str">
        <f>VLOOKUP($C127,'Asia &amp; Pacific_Country info'!$B34:$M69,7,FALSE)</f>
        <v>(11G+5E+5W)</v>
      </c>
      <c r="J127" s="29" t="str">
        <f>VLOOKUP($C127,'Asia &amp; Pacific_Country info'!$B34:$M69,8,FALSE)</f>
        <v>yes-G</v>
      </c>
      <c r="K127" s="29" t="str">
        <f>VLOOKUP($C127,'Asia &amp; Pacific_Country info'!$B34:$M69,9,FALSE)</f>
        <v>Minister</v>
      </c>
      <c r="L127" s="29" t="str">
        <f>VLOOKUP($C127,'Asia &amp; Pacific_Country info'!$B34:$M69,10,FALSE)</f>
        <v>yes</v>
      </c>
      <c r="M127" s="29" t="str">
        <f>VLOOKUP($C127,'Asia &amp; Pacific_Country info'!$B34:$M69,11,FALSE)</f>
        <v>no</v>
      </c>
      <c r="N127" s="29" t="str">
        <f>VLOOKUP($C127,'Asia &amp; Pacific_Country info'!$B34:$M69,12,FALSE)</f>
        <v>yes</v>
      </c>
    </row>
    <row r="128" spans="2:14" ht="15.75">
      <c r="B128" s="28" t="s">
        <v>37</v>
      </c>
      <c r="C128" s="31" t="s">
        <v>155</v>
      </c>
      <c r="D128" s="29" t="str">
        <f>VLOOKUP($C128,'Europe &amp; C.Asia_Country info'!$B16:$M72,2,FALSE)</f>
        <v>ESC</v>
      </c>
      <c r="E128" s="29" t="str">
        <f>VLOOKUP($C128,'Europe &amp; C.Asia_Country info'!$B$14:$M$72,3,FALSE)</f>
        <v>yes (1)</v>
      </c>
      <c r="F128" s="29" t="str">
        <f>VLOOKUP($C128,'Europe &amp; C.Asia_Country info'!$B$14:$M$72,4,FALSE)</f>
        <v>bipar+</v>
      </c>
      <c r="G128" s="29">
        <f>VLOOKUP($C128,'Europe &amp; C.Asia_Country info'!$B$14:$M$72,5,FALSE)</f>
        <v>1950</v>
      </c>
      <c r="H128" s="29">
        <f>VLOOKUP($C128,'Europe &amp; C.Asia_Country info'!$B$14:$M$72,6,FALSE)</f>
        <v>33</v>
      </c>
      <c r="I128" s="29" t="str">
        <f>VLOOKUP($C128,'Europe &amp; C.Asia_Country info'!$B$14:$M$72,7,FALSE)</f>
        <v>(11 Crown members+ 11E + 11W)</v>
      </c>
      <c r="J128" s="29" t="str">
        <f>VLOOKUP($C128,'Europe &amp; C.Asia_Country info'!$B$14:$M$72,8,FALSE)</f>
        <v>yes</v>
      </c>
      <c r="K128" s="29" t="str">
        <f>VLOOKUP($C128,'Europe &amp; C.Asia_Country info'!$B$14:$M$72,9,FALSE)</f>
        <v>Independent</v>
      </c>
      <c r="L128" s="29" t="str">
        <f>VLOOKUP($C128,'Europe &amp; C.Asia_Country info'!$B$14:$M$72,10,FALSE)</f>
        <v>yes</v>
      </c>
      <c r="M128" s="29" t="str">
        <f>VLOOKUP($C128,'Europe &amp; C.Asia_Country info'!$B$14:$M$72,11,FALSE)</f>
        <v>yes</v>
      </c>
      <c r="N128" s="29" t="str">
        <f>VLOOKUP($C128,'Europe &amp; C.Asia_Country info'!$B$14:$M$72,12,FALSE)</f>
        <v>yes</v>
      </c>
    </row>
    <row r="129" spans="2:14" ht="15.75">
      <c r="B129" s="28" t="s">
        <v>35</v>
      </c>
      <c r="C129" s="32" t="s">
        <v>156</v>
      </c>
      <c r="D129" s="29" t="str">
        <f>VLOOKUP($C129,'Asia &amp; Pacific_Country info'!$B35:$M70,2,FALSE)</f>
        <v>-</v>
      </c>
      <c r="E129" s="29" t="str">
        <f>VLOOKUP($C129,'Asia &amp; Pacific_Country info'!$B35:$M70,3,FALSE)</f>
        <v>-</v>
      </c>
      <c r="F129" s="29" t="str">
        <f>VLOOKUP($C129,'Asia &amp; Pacific_Country info'!$B35:$M70,4,FALSE)</f>
        <v>-</v>
      </c>
      <c r="G129" s="29" t="str">
        <f>VLOOKUP($C129,'Asia &amp; Pacific_Country info'!$B35:$M70,5,FALSE)</f>
        <v>-</v>
      </c>
      <c r="H129" s="29" t="str">
        <f>VLOOKUP($C129,'Asia &amp; Pacific_Country info'!$B35:$M70,6,FALSE)</f>
        <v>-</v>
      </c>
      <c r="I129" s="29" t="str">
        <f>VLOOKUP($C129,'Asia &amp; Pacific_Country info'!$B35:$M70,7,FALSE)</f>
        <v>-</v>
      </c>
      <c r="J129" s="29" t="str">
        <f>VLOOKUP($C129,'Asia &amp; Pacific_Country info'!$B35:$M70,8,FALSE)</f>
        <v>-</v>
      </c>
      <c r="K129" s="29" t="str">
        <f>VLOOKUP($C129,'Asia &amp; Pacific_Country info'!$B35:$M70,9,FALSE)</f>
        <v>-</v>
      </c>
      <c r="L129" s="29" t="str">
        <f>VLOOKUP($C129,'Asia &amp; Pacific_Country info'!$B35:$M70,10,FALSE)</f>
        <v>-</v>
      </c>
      <c r="M129" s="29" t="str">
        <f>VLOOKUP($C129,'Asia &amp; Pacific_Country info'!$B35:$M70,11,FALSE)</f>
        <v>-</v>
      </c>
      <c r="N129" s="29" t="str">
        <f>VLOOKUP($C129,'Asia &amp; Pacific_Country info'!$B35:$M70,12,FALSE)</f>
        <v>-</v>
      </c>
    </row>
    <row r="130" spans="2:14" ht="409.5" customHeight="1">
      <c r="B130" s="28" t="s">
        <v>42</v>
      </c>
      <c r="C130" s="31" t="s">
        <v>157</v>
      </c>
      <c r="D130" s="29" t="str">
        <f>VLOOKUP($C130,'AMERICAS_Country info'!B37:M71,2,FALSE)</f>
        <v>CNPES</v>
      </c>
      <c r="E130" s="29" t="str">
        <f>VLOOKUP($C130,'AMERICAS_Country info'!$B37:$M71,3,FALSE)</f>
        <v>no</v>
      </c>
      <c r="F130" s="29" t="str">
        <f>VLOOKUP($C130,'AMERICAS_Country info'!$B37:$M71,4,FALSE)</f>
        <v>trip+</v>
      </c>
      <c r="G130" s="29">
        <f>VLOOKUP($C130,'AMERICAS_Country info'!$B37:$M71,5,FALSE)</f>
        <v>1999</v>
      </c>
      <c r="H130" s="29">
        <f>VLOOKUP($C130,'AMERICAS_Country info'!$B37:$M71,6,FALSE)</f>
        <v>100</v>
      </c>
      <c r="I130" s="30" t="str">
        <f>VLOOKUP($C130,'AMERICAS_Country info'!$B37:$M71,7,FALSE)</f>
        <v>2 association of professionals + 2 bankers + 2 Chamber of Commerce + 2 Chamber of Television + 2 Chamber of Mines + 2 Chamber of Small and Medium Sized Industries and Craftsmanship + 2Chamber of Radios + 2 Council of youth + 4 Council of universities (public and private) + 10 Private businessmen + 4 Journalists+ 4 Communal movements+ 2 Agricultural Organizations + 2 Cultural Organisations + 4 Women Organizations + Non Governmental Organizations (NGO)+ 10 Political parties + 10 Outstanding personalities of the civil society + 8 Civil society from the Atlantic coast + 16 W</v>
      </c>
      <c r="J130" s="29" t="str">
        <f>VLOOKUP($C130,'AMERICAS_Country info'!$B37:$M71,8,FALSE)</f>
        <v>NI</v>
      </c>
      <c r="K130" s="29" t="str">
        <f>VLOOKUP($C130,'AMERICAS_Country info'!$B37:$M71,9,FALSE)</f>
        <v>NI</v>
      </c>
      <c r="L130" s="29" t="str">
        <f>VLOOKUP($C130,'AMERICAS_Country info'!$B37:$M71,10,FALSE)</f>
        <v>NI</v>
      </c>
      <c r="M130" s="29" t="str">
        <f>VLOOKUP($C130,'AMERICAS_Country info'!$B37:$M71,11,FALSE)</f>
        <v>no</v>
      </c>
      <c r="N130" s="29" t="str">
        <f>VLOOKUP($C130,'AMERICAS_Country info'!$B37:$M71,12,FALSE)</f>
        <v>NI</v>
      </c>
    </row>
    <row r="131" spans="2:14" ht="31.5">
      <c r="B131" s="28" t="s">
        <v>39</v>
      </c>
      <c r="C131" s="31" t="s">
        <v>158</v>
      </c>
      <c r="D131" s="29" t="str">
        <f xml:space="preserve"> VLOOKUP($C131,'AFRICA_ Country Info'!$C51:$N104,2,FALSE)</f>
        <v>CNDS</v>
      </c>
      <c r="E131" s="29" t="str">
        <f xml:space="preserve"> VLOOKUP($C131,'AFRICA_ Country Info'!$C51:$N104,3,FALSE)</f>
        <v>no</v>
      </c>
      <c r="F131" s="29" t="str">
        <f xml:space="preserve"> VLOOKUP($C131,'AFRICA_ Country Info'!$C51:$N104,4,FALSE)</f>
        <v>trip+</v>
      </c>
      <c r="G131" s="29">
        <f xml:space="preserve"> VLOOKUP($C131,'AFRICA_ Country Info'!$C51:$N104,5,FALSE)</f>
        <v>2000</v>
      </c>
      <c r="H131" s="29">
        <f xml:space="preserve"> VLOOKUP($C131,'AFRICA_ Country Info'!$C51:$N104,6,FALSE)</f>
        <v>20</v>
      </c>
      <c r="I131" s="29" t="str">
        <f xml:space="preserve"> VLOOKUP($C131,'AFRICA_ Country Info'!$C51:$N104,7,FALSE)</f>
        <v>5G + 5E + 5W + 5 civil society reps.</v>
      </c>
      <c r="J131" s="29" t="str">
        <f xml:space="preserve"> VLOOKUP($C131,'AFRICA_ Country Info'!$C51:$N104,8,FALSE)</f>
        <v>yes-G</v>
      </c>
      <c r="K131" s="29" t="str">
        <f xml:space="preserve"> VLOOKUP($C131,'AFRICA_ Country Info'!$C51:$N104,9,FALSE)</f>
        <v xml:space="preserve">Government Official </v>
      </c>
      <c r="L131" s="29" t="str">
        <f xml:space="preserve"> VLOOKUP($C131,'AFRICA_ Country Info'!$C51:$N104,10,FALSE)</f>
        <v>yes</v>
      </c>
      <c r="M131" s="29" t="str">
        <f xml:space="preserve"> VLOOKUP($C131,'AFRICA_ Country Info'!$C51:$N104,11,FALSE)</f>
        <v>yes</v>
      </c>
      <c r="N131" s="29" t="str">
        <f xml:space="preserve"> VLOOKUP($C131,'AFRICA_ Country Info'!$C51:$N104,12,FALSE)</f>
        <v>yes</v>
      </c>
    </row>
    <row r="132" spans="2:14" ht="31.5">
      <c r="B132" s="28" t="s">
        <v>39</v>
      </c>
      <c r="C132" s="31" t="s">
        <v>159</v>
      </c>
      <c r="D132" s="29" t="str">
        <f xml:space="preserve"> VLOOKUP($C132,'AFRICA_ Country Info'!$C52:$N105,2,FALSE)</f>
        <v>NLAC</v>
      </c>
      <c r="E132" s="29" t="str">
        <f xml:space="preserve"> VLOOKUP($C132,'AFRICA_ Country Info'!$C52:$N105,3,FALSE)</f>
        <v>yes (2)</v>
      </c>
      <c r="F132" s="29" t="str">
        <f xml:space="preserve"> VLOOKUP($C132,'AFRICA_ Country Info'!$C52:$N105,4,FALSE)</f>
        <v>trip</v>
      </c>
      <c r="G132" s="29">
        <f xml:space="preserve"> VLOOKUP($C132,'AFRICA_ Country Info'!$C52:$N105,5,FALSE)</f>
        <v>1955</v>
      </c>
      <c r="H132" s="29">
        <f xml:space="preserve"> VLOOKUP($C132,'AFRICA_ Country Info'!$C52:$N105,6,FALSE)</f>
        <v>64</v>
      </c>
      <c r="I132" s="29" t="str">
        <f xml:space="preserve"> VLOOKUP($C132,'AFRICA_ Country Info'!$C52:$N105,7,FALSE)</f>
        <v>40G + 8E + 16W</v>
      </c>
      <c r="J132" s="29" t="str">
        <f xml:space="preserve"> VLOOKUP($C132,'AFRICA_ Country Info'!$C52:$N105,8,FALSE)</f>
        <v>yes</v>
      </c>
      <c r="K132" s="29" t="str">
        <f xml:space="preserve"> VLOOKUP($C132,'AFRICA_ Country Info'!$C52:$N105,9,FALSE)</f>
        <v>Minister of Labor and Employment</v>
      </c>
      <c r="L132" s="29" t="str">
        <f xml:space="preserve"> VLOOKUP($C132,'AFRICA_ Country Info'!$C52:$N105,10,FALSE)</f>
        <v>no</v>
      </c>
      <c r="M132" s="29" t="str">
        <f xml:space="preserve"> VLOOKUP($C132,'AFRICA_ Country Info'!$C52:$N105,11,FALSE)</f>
        <v>yes</v>
      </c>
      <c r="N132" s="29" t="str">
        <f xml:space="preserve"> VLOOKUP($C132,'AFRICA_ Country Info'!$C52:$N105,12,FALSE)</f>
        <v>no</v>
      </c>
    </row>
    <row r="133" spans="2:14" ht="15.75">
      <c r="B133" s="28" t="s">
        <v>37</v>
      </c>
      <c r="C133" s="31" t="s">
        <v>160</v>
      </c>
      <c r="D133" s="29" t="str">
        <f>VLOOKUP($C133,'Europe &amp; C.Asia_Country info'!$B16:$M72,2,FALSE)</f>
        <v>NESC</v>
      </c>
      <c r="E133" s="29" t="str">
        <f>VLOOKUP($C133,'Europe &amp; C.Asia_Country info'!$B$14:$M$72,3,FALSE)</f>
        <v>no</v>
      </c>
      <c r="F133" s="29" t="str">
        <f>VLOOKUP($C133,'Europe &amp; C.Asia_Country info'!$B$14:$M$72,4,FALSE)</f>
        <v>trip</v>
      </c>
      <c r="G133" s="29">
        <f>VLOOKUP($C133,'Europe &amp; C.Asia_Country info'!$B$14:$M$72,5,FALSE)</f>
        <v>1996</v>
      </c>
      <c r="H133" s="29">
        <f>VLOOKUP($C133,'Europe &amp; C.Asia_Country info'!$B$14:$M$72,6,FALSE)</f>
        <v>12</v>
      </c>
      <c r="I133" s="29" t="str">
        <f>VLOOKUP($C133,'Europe &amp; C.Asia_Country info'!$B$14:$M$72,7,FALSE)</f>
        <v>(4G+4E+4W)</v>
      </c>
      <c r="J133" s="29" t="str">
        <f>VLOOKUP($C133,'Europe &amp; C.Asia_Country info'!$B$14:$M$72,8,FALSE)</f>
        <v>NI</v>
      </c>
      <c r="K133" s="29" t="str">
        <f>VLOOKUP($C133,'Europe &amp; C.Asia_Country info'!$B$14:$M$72,9,FALSE)</f>
        <v>NI</v>
      </c>
      <c r="L133" s="29" t="str">
        <f>VLOOKUP($C133,'Europe &amp; C.Asia_Country info'!$B$14:$M$72,10,FALSE)</f>
        <v>NI</v>
      </c>
      <c r="M133" s="29" t="str">
        <f>VLOOKUP($C133,'Europe &amp; C.Asia_Country info'!$B$14:$M$72,11,FALSE)</f>
        <v>yes</v>
      </c>
      <c r="N133" s="29" t="str">
        <f>VLOOKUP($C133,'Europe &amp; C.Asia_Country info'!$B$14:$M$72,12,FALSE)</f>
        <v>NI</v>
      </c>
    </row>
    <row r="134" spans="2:14" ht="15.75">
      <c r="B134" s="28" t="s">
        <v>37</v>
      </c>
      <c r="C134" s="31" t="s">
        <v>161</v>
      </c>
      <c r="D134" s="29" t="str">
        <f>VLOOKUP($C134,'Europe &amp; C.Asia_Country info'!$B16:$M72,2,FALSE)</f>
        <v>CWLPP</v>
      </c>
      <c r="E134" s="29" t="str">
        <f>VLOOKUP($C134,'Europe &amp; C.Asia_Country info'!$B$14:$M$72,3,FALSE)</f>
        <v>yes (4)</v>
      </c>
      <c r="F134" s="29" t="str">
        <f>VLOOKUP($C134,'Europe &amp; C.Asia_Country info'!$B$14:$M$72,4,FALSE)</f>
        <v>trip</v>
      </c>
      <c r="G134" s="29">
        <f>VLOOKUP($C134,'Europe &amp; C.Asia_Country info'!$B$14:$M$72,5,FALSE)</f>
        <v>2004</v>
      </c>
      <c r="H134" s="29">
        <f>VLOOKUP($C134,'Europe &amp; C.Asia_Country info'!$B$14:$M$72,6,FALSE)</f>
        <v>12</v>
      </c>
      <c r="I134" s="29" t="str">
        <f>VLOOKUP($C134,'Europe &amp; C.Asia_Country info'!$B$14:$M$72,7,FALSE)</f>
        <v>(4G+4E+4W)</v>
      </c>
      <c r="J134" s="29" t="str">
        <f>VLOOKUP($C134,'Europe &amp; C.Asia_Country info'!$B$14:$M$72,8,FALSE)</f>
        <v>yes-G</v>
      </c>
      <c r="K134" s="29" t="str">
        <f>VLOOKUP($C134,'Europe &amp; C.Asia_Country info'!$B$14:$M$72,9,FALSE)</f>
        <v>Minister</v>
      </c>
      <c r="L134" s="29" t="str">
        <f>VLOOKUP($C134,'Europe &amp; C.Asia_Country info'!$B$14:$M$72,10,FALSE)</f>
        <v>yes</v>
      </c>
      <c r="M134" s="29" t="str">
        <f>VLOOKUP($C134,'Europe &amp; C.Asia_Country info'!$B$14:$M$72,11,FALSE)</f>
        <v>yes</v>
      </c>
      <c r="N134" s="29" t="str">
        <f>VLOOKUP($C134,'Europe &amp; C.Asia_Country info'!$B$14:$M$72,12,FALSE)</f>
        <v>yes</v>
      </c>
    </row>
    <row r="135" spans="2:14" ht="30">
      <c r="B135" s="28" t="s">
        <v>50</v>
      </c>
      <c r="C135" s="31" t="s">
        <v>162</v>
      </c>
      <c r="D135" s="29" t="str">
        <f>VLOOKUP($C135,'ARAB STATES_Country info'!$B18:$M27,2,FALSE)</f>
        <v>NTLPC</v>
      </c>
      <c r="E135" s="29" t="str">
        <f>VLOOKUP($C135,'ARAB STATES_Country info'!$B18:$M27,3,FALSE)</f>
        <v>yes (2)</v>
      </c>
      <c r="F135" s="29" t="str">
        <f>VLOOKUP($C135,'ARAB STATES_Country info'!$B18:$M27,4,FALSE)</f>
        <v>trip</v>
      </c>
      <c r="G135" s="29">
        <f>VLOOKUP($C135,'ARAB STATES_Country info'!$B18:$M27,5,FALSE)</f>
        <v>2003</v>
      </c>
      <c r="H135" s="29">
        <f>VLOOKUP($C135,'ARAB STATES_Country info'!$B18:$M27,6,FALSE)</f>
        <v>22</v>
      </c>
      <c r="I135" s="29" t="str">
        <f>VLOOKUP($C135,'ARAB STATES_Country info'!$B18:$M27,7,FALSE)</f>
        <v>(8G+7E+7W)</v>
      </c>
      <c r="J135" s="29" t="str">
        <f>VLOOKUP($C135,'ARAB STATES_Country info'!$B18:$M27,8,FALSE)</f>
        <v>no</v>
      </c>
      <c r="K135" s="29" t="str">
        <f>VLOOKUP($C135,'ARAB STATES_Country info'!$B18:$M27,9,FALSE)</f>
        <v>Minister</v>
      </c>
      <c r="L135" s="29" t="str">
        <f>VLOOKUP($C135,'ARAB STATES_Country info'!$B18:$M27,10,FALSE)</f>
        <v>yes</v>
      </c>
      <c r="M135" s="29" t="str">
        <f>VLOOKUP($C135,'ARAB STATES_Country info'!$B18:$M27,11,FALSE)</f>
        <v>no</v>
      </c>
      <c r="N135" s="29" t="str">
        <f>VLOOKUP($C135,'ARAB STATES_Country info'!$B18:$M27,12,FALSE)</f>
        <v>yes</v>
      </c>
    </row>
    <row r="136" spans="2:14" ht="15.75">
      <c r="B136" s="28" t="s">
        <v>50</v>
      </c>
      <c r="C136" s="31" t="s">
        <v>163</v>
      </c>
      <c r="D136" s="29" t="str">
        <f>VLOOKUP($C136,'ARAB STATES_Country info'!$B19:$M28,2,FALSE)</f>
        <v>TSDC</v>
      </c>
      <c r="E136" s="29" t="str">
        <f>VLOOKUP($C136,'ARAB STATES_Country info'!$B19:$M28,3,FALSE)</f>
        <v>yes (15)</v>
      </c>
      <c r="F136" s="29" t="str">
        <f>VLOOKUP($C136,'ARAB STATES_Country info'!$B19:$M28,4,FALSE)</f>
        <v>trip</v>
      </c>
      <c r="G136" s="29">
        <f>VLOOKUP($C136,'ARAB STATES_Country info'!$B19:$M28,5,FALSE)</f>
        <v>2010</v>
      </c>
      <c r="H136" s="29">
        <f>VLOOKUP($C136,'ARAB STATES_Country info'!$B19:$M28,6,FALSE)</f>
        <v>9</v>
      </c>
      <c r="I136" s="29" t="str">
        <f>VLOOKUP($C136,'ARAB STATES_Country info'!$B19:$M28,7,FALSE)</f>
        <v>(3G+3E+3W)</v>
      </c>
      <c r="J136" s="29" t="str">
        <f>VLOOKUP($C136,'ARAB STATES_Country info'!$B19:$M28,8,FALSE)</f>
        <v>yes-G</v>
      </c>
      <c r="K136" s="29" t="str">
        <f>VLOOKUP($C136,'ARAB STATES_Country info'!$B19:$M28,9,FALSE)</f>
        <v>Minister</v>
      </c>
      <c r="L136" s="29" t="str">
        <f>VLOOKUP($C136,'ARAB STATES_Country info'!$B19:$M28,10,FALSE)</f>
        <v>yes</v>
      </c>
      <c r="M136" s="29" t="str">
        <f>VLOOKUP($C136,'ARAB STATES_Country info'!$B19:$M28,11,FALSE)</f>
        <v>yes</v>
      </c>
      <c r="N136" s="29" t="str">
        <f>VLOOKUP($C136,'ARAB STATES_Country info'!$B19:$M28,12,FALSE)</f>
        <v>yes</v>
      </c>
    </row>
    <row r="137" spans="2:14" ht="15.75">
      <c r="B137" s="28" t="s">
        <v>35</v>
      </c>
      <c r="C137" s="31" t="s">
        <v>164</v>
      </c>
      <c r="D137" s="29" t="str">
        <f>VLOOKUP($C137,'Asia &amp; Pacific_Country info'!$B36:$M71,2,FALSE)</f>
        <v>FTCC</v>
      </c>
      <c r="E137" s="29" t="str">
        <f>VLOOKUP($C137,'Asia &amp; Pacific_Country info'!$B36:$M71,3,FALSE)</f>
        <v>yes (many)</v>
      </c>
      <c r="F137" s="29" t="str">
        <f>VLOOKUP($C137,'Asia &amp; Pacific_Country info'!$B36:$M71,4,FALSE)</f>
        <v>trip</v>
      </c>
      <c r="G137" s="29">
        <f>VLOOKUP($C137,'Asia &amp; Pacific_Country info'!$B36:$M71,5,FALSE)</f>
        <v>2014</v>
      </c>
      <c r="H137" s="29">
        <f>VLOOKUP($C137,'Asia &amp; Pacific_Country info'!$B36:$M71,6,FALSE)</f>
        <v>8</v>
      </c>
      <c r="I137" s="29" t="str">
        <f>VLOOKUP($C137,'Asia &amp; Pacific_Country info'!$B36:$M71,7,FALSE)</f>
        <v>(6G+1E+1W)</v>
      </c>
      <c r="J137" s="29" t="str">
        <f>VLOOKUP($C137,'Asia &amp; Pacific_Country info'!$B36:$M71,8,FALSE)</f>
        <v>yes-G</v>
      </c>
      <c r="K137" s="29" t="str">
        <f>VLOOKUP($C137,'Asia &amp; Pacific_Country info'!$B36:$M71,9,FALSE)</f>
        <v>Minister</v>
      </c>
      <c r="L137" s="29" t="str">
        <f>VLOOKUP($C137,'Asia &amp; Pacific_Country info'!$B36:$M71,10,FALSE)</f>
        <v>yes</v>
      </c>
      <c r="M137" s="29" t="str">
        <f>VLOOKUP($C137,'Asia &amp; Pacific_Country info'!$B36:$M71,11,FALSE)</f>
        <v>yes</v>
      </c>
      <c r="N137" s="29" t="str">
        <f>VLOOKUP($C137,'Asia &amp; Pacific_Country info'!$B36:$M71,12,FALSE)</f>
        <v>yes</v>
      </c>
    </row>
    <row r="138" spans="2:14" ht="15.75">
      <c r="B138" s="28" t="s">
        <v>35</v>
      </c>
      <c r="C138" s="32" t="s">
        <v>165</v>
      </c>
      <c r="D138" s="29" t="str">
        <f>VLOOKUP($C138,'Asia &amp; Pacific_Country info'!$B37:$M72,2,FALSE)</f>
        <v>-</v>
      </c>
      <c r="E138" s="29" t="str">
        <f>VLOOKUP($C138,'Asia &amp; Pacific_Country info'!$B37:$M72,3,FALSE)</f>
        <v>-</v>
      </c>
      <c r="F138" s="29" t="str">
        <f>VLOOKUP($C138,'Asia &amp; Pacific_Country info'!$B37:$M72,4,FALSE)</f>
        <v>-</v>
      </c>
      <c r="G138" s="29" t="str">
        <f>VLOOKUP($C138,'Asia &amp; Pacific_Country info'!$B37:$M72,5,FALSE)</f>
        <v>-</v>
      </c>
      <c r="H138" s="29" t="str">
        <f>VLOOKUP($C138,'Asia &amp; Pacific_Country info'!$B37:$M72,6,FALSE)</f>
        <v>-</v>
      </c>
      <c r="I138" s="29" t="str">
        <f>VLOOKUP($C138,'Asia &amp; Pacific_Country info'!$B37:$M72,7,FALSE)</f>
        <v>-</v>
      </c>
      <c r="J138" s="29" t="str">
        <f>VLOOKUP($C138,'Asia &amp; Pacific_Country info'!$B37:$M72,8,FALSE)</f>
        <v>-</v>
      </c>
      <c r="K138" s="29" t="str">
        <f>VLOOKUP($C138,'Asia &amp; Pacific_Country info'!$B37:$M72,9,FALSE)</f>
        <v>-</v>
      </c>
      <c r="L138" s="29" t="str">
        <f>VLOOKUP($C138,'Asia &amp; Pacific_Country info'!$B37:$M72,10,FALSE)</f>
        <v>-</v>
      </c>
      <c r="M138" s="29" t="str">
        <f>VLOOKUP($C138,'Asia &amp; Pacific_Country info'!$B37:$M72,11,FALSE)</f>
        <v>-</v>
      </c>
      <c r="N138" s="29" t="str">
        <f>VLOOKUP($C138,'Asia &amp; Pacific_Country info'!$B37:$M72,12,FALSE)</f>
        <v>-</v>
      </c>
    </row>
    <row r="139" spans="2:14" ht="15.75">
      <c r="B139" s="28" t="s">
        <v>42</v>
      </c>
      <c r="C139" s="31" t="s">
        <v>166</v>
      </c>
      <c r="D139" s="29" t="str">
        <f>VLOOKUP($C139,'AMERICAS_Country info'!B38:M72,2,FALSE)</f>
        <v>CCND</v>
      </c>
      <c r="E139" s="29" t="str">
        <f>VLOOKUP($C139,'AMERICAS_Country info'!$B38:$M72,3,FALSE)</f>
        <v>yes (1)</v>
      </c>
      <c r="F139" s="29" t="str">
        <f>VLOOKUP($C139,'AMERICAS_Country info'!$B38:$M72,4,FALSE)</f>
        <v>trip+</v>
      </c>
      <c r="G139" s="29">
        <f>VLOOKUP($C139,'AMERICAS_Country info'!$B38:$M72,5,FALSE)</f>
        <v>2008</v>
      </c>
      <c r="H139" s="29">
        <f>VLOOKUP($C139,'AMERICAS_Country info'!$B38:$M72,6,FALSE)</f>
        <v>37</v>
      </c>
      <c r="I139" s="29" t="str">
        <f>VLOOKUP($C139,'AMERICAS_Country info'!$B38:$M72,7,FALSE)</f>
        <v>3E+ 3W + other (including G)</v>
      </c>
      <c r="J139" s="29" t="str">
        <f>VLOOKUP($C139,'AMERICAS_Country info'!$B38:$M72,8,FALSE)</f>
        <v>NI</v>
      </c>
      <c r="K139" s="29" t="str">
        <f>VLOOKUP($C139,'AMERICAS_Country info'!$B38:$M72,9,FALSE)</f>
        <v>NI</v>
      </c>
      <c r="L139" s="29" t="str">
        <f>VLOOKUP($C139,'AMERICAS_Country info'!$B38:$M72,10,FALSE)</f>
        <v>NI</v>
      </c>
      <c r="M139" s="29" t="str">
        <f>VLOOKUP($C139,'AMERICAS_Country info'!$B38:$M72,11,FALSE)</f>
        <v>no</v>
      </c>
      <c r="N139" s="29" t="str">
        <f>VLOOKUP($C139,'AMERICAS_Country info'!$B38:$M72,12,FALSE)</f>
        <v>NI</v>
      </c>
    </row>
    <row r="140" spans="2:14" ht="31.5">
      <c r="B140" s="28" t="s">
        <v>35</v>
      </c>
      <c r="C140" s="31" t="s">
        <v>167</v>
      </c>
      <c r="D140" s="29" t="str">
        <f>VLOOKUP($C140,'Asia &amp; Pacific_Country info'!$B38:$M73,2,FALSE)</f>
        <v>NTCC
NMWB</v>
      </c>
      <c r="E140" s="29" t="str">
        <f>VLOOKUP($C140,'Asia &amp; Pacific_Country info'!$B38:$M73,3,FALSE)</f>
        <v>no</v>
      </c>
      <c r="F140" s="29" t="str">
        <f>VLOOKUP($C140,'Asia &amp; Pacific_Country info'!$B38:$M73,4,FALSE)</f>
        <v>trip</v>
      </c>
      <c r="G140" s="29">
        <f>VLOOKUP($C140,'Asia &amp; Pacific_Country info'!$B38:$M73,5,FALSE)</f>
        <v>1991</v>
      </c>
      <c r="H140" s="29">
        <f>VLOOKUP($C140,'Asia &amp; Pacific_Country info'!$B38:$M73,6,FALSE)</f>
        <v>16</v>
      </c>
      <c r="I140" s="29" t="str">
        <f>VLOOKUP($C140,'Asia &amp; Pacific_Country info'!$B38:$M73,7,FALSE)</f>
        <v>(4 Ministers + 6E+6W)</v>
      </c>
      <c r="J140" s="29" t="str">
        <f>VLOOKUP($C140,'Asia &amp; Pacific_Country info'!$B38:$M73,8,FALSE)</f>
        <v>yes</v>
      </c>
      <c r="K140" s="29" t="str">
        <f>VLOOKUP($C140,'Asia &amp; Pacific_Country info'!$B38:$M73,9,FALSE)</f>
        <v>Minister</v>
      </c>
      <c r="L140" s="29" t="str">
        <f>VLOOKUP($C140,'Asia &amp; Pacific_Country info'!$B38:$M73,10,FALSE)</f>
        <v>yes</v>
      </c>
      <c r="M140" s="29" t="str">
        <f>VLOOKUP($C140,'Asia &amp; Pacific_Country info'!$B38:$M73,11,FALSE)</f>
        <v>yes</v>
      </c>
      <c r="N140" s="29" t="str">
        <f>VLOOKUP($C140,'Asia &amp; Pacific_Country info'!$B38:$M73,12,FALSE)</f>
        <v>yes</v>
      </c>
    </row>
    <row r="141" spans="2:14" ht="15.75">
      <c r="B141" s="28" t="s">
        <v>42</v>
      </c>
      <c r="C141" s="31" t="s">
        <v>168</v>
      </c>
      <c r="D141" s="29" t="str">
        <f>VLOOKUP($C141,'AMERICAS_Country info'!B39:M73,2,FALSE)</f>
        <v>CCT</v>
      </c>
      <c r="E141" s="29" t="str">
        <f>VLOOKUP($C141,'AMERICAS_Country info'!$B39:$M73,3,FALSE)</f>
        <v>yes (1)</v>
      </c>
      <c r="F141" s="29" t="str">
        <f>VLOOKUP($C141,'AMERICAS_Country info'!$B39:$M73,4,FALSE)</f>
        <v>trip</v>
      </c>
      <c r="G141" s="29">
        <f>VLOOKUP($C141,'AMERICAS_Country info'!$B39:$M73,5,FALSE)</f>
        <v>2013</v>
      </c>
      <c r="H141" s="29">
        <f>VLOOKUP($C141,'AMERICAS_Country info'!$B39:$M73,6,FALSE)</f>
        <v>9</v>
      </c>
      <c r="I141" s="29" t="str">
        <f>VLOOKUP($C141,'AMERICAS_Country info'!$B39:$M73,7,FALSE)</f>
        <v>(3G+3E+3W)</v>
      </c>
      <c r="J141" s="29" t="str">
        <f>VLOOKUP($C141,'AMERICAS_Country info'!$B39:$M73,8,FALSE)</f>
        <v>NI</v>
      </c>
      <c r="K141" s="29" t="str">
        <f>VLOOKUP($C141,'AMERICAS_Country info'!$B39:$M73,9,FALSE)</f>
        <v>NI</v>
      </c>
      <c r="L141" s="29" t="str">
        <f>VLOOKUP($C141,'AMERICAS_Country info'!$B39:$M73,10,FALSE)</f>
        <v>NI</v>
      </c>
      <c r="M141" s="29" t="str">
        <f>VLOOKUP($C141,'AMERICAS_Country info'!$B39:$M73,11,FALSE)</f>
        <v>NI</v>
      </c>
      <c r="N141" s="29" t="str">
        <f>VLOOKUP($C141,'AMERICAS_Country info'!$B39:$M73,12,FALSE)</f>
        <v>NI</v>
      </c>
    </row>
    <row r="142" spans="2:14" ht="15.75">
      <c r="B142" s="28" t="s">
        <v>42</v>
      </c>
      <c r="C142" s="31" t="s">
        <v>169</v>
      </c>
      <c r="D142" s="29" t="str">
        <f>VLOOKUP($C142,'AMERICAS_Country info'!B40:M74,2,FALSE)</f>
        <v>CNTPE</v>
      </c>
      <c r="E142" s="29" t="str">
        <f>VLOOKUP($C142,'AMERICAS_Country info'!$B40:$M74,3,FALSE)</f>
        <v>yes (1)</v>
      </c>
      <c r="F142" s="29" t="str">
        <f>VLOOKUP($C142,'AMERICAS_Country info'!$B40:$M74,4,FALSE)</f>
        <v>trip</v>
      </c>
      <c r="G142" s="29" t="str">
        <f>VLOOKUP($C142,'AMERICAS_Country info'!$B40:$M74,5,FALSE)</f>
        <v>NI</v>
      </c>
      <c r="H142" s="29">
        <f>VLOOKUP($C142,'AMERICAS_Country info'!$B40:$M74,6,FALSE)</f>
        <v>21</v>
      </c>
      <c r="I142" s="29" t="str">
        <f>VLOOKUP($C142,'AMERICAS_Country info'!$B40:$M74,7,FALSE)</f>
        <v>(1G+ 10E+ 10W)</v>
      </c>
      <c r="J142" s="29" t="str">
        <f>VLOOKUP($C142,'AMERICAS_Country info'!$B40:$M74,8,FALSE)</f>
        <v>NI</v>
      </c>
      <c r="K142" s="29" t="str">
        <f>VLOOKUP($C142,'AMERICAS_Country info'!$B40:$M74,9,FALSE)</f>
        <v>NI</v>
      </c>
      <c r="L142" s="29" t="str">
        <f>VLOOKUP($C142,'AMERICAS_Country info'!$B40:$M74,10,FALSE)</f>
        <v>NI</v>
      </c>
      <c r="M142" s="29" t="str">
        <f>VLOOKUP($C142,'AMERICAS_Country info'!$B40:$M74,11,FALSE)</f>
        <v>NI</v>
      </c>
      <c r="N142" s="29" t="str">
        <f>VLOOKUP($C142,'AMERICAS_Country info'!$B40:$M74,12,FALSE)</f>
        <v>NI</v>
      </c>
    </row>
    <row r="143" spans="2:14" ht="15.75">
      <c r="B143" s="28" t="s">
        <v>35</v>
      </c>
      <c r="C143" s="31" t="s">
        <v>170</v>
      </c>
      <c r="D143" s="29" t="str">
        <f>VLOOKUP($C143,'Asia &amp; Pacific_Country info'!$B39:$M74,2,FALSE)</f>
        <v>NTIPC</v>
      </c>
      <c r="E143" s="29" t="str">
        <f>VLOOKUP($C143,'Asia &amp; Pacific_Country info'!$B39:$M74,3,FALSE)</f>
        <v>yes (many)</v>
      </c>
      <c r="F143" s="29" t="str">
        <f>VLOOKUP($C143,'Asia &amp; Pacific_Country info'!$B39:$M74,4,FALSE)</f>
        <v>trip</v>
      </c>
      <c r="G143" s="29">
        <f>VLOOKUP($C143,'Asia &amp; Pacific_Country info'!$B39:$M74,5,FALSE)</f>
        <v>1990</v>
      </c>
      <c r="H143" s="29" t="str">
        <f>VLOOKUP($C143,'Asia &amp; Pacific_Country info'!$B39:$M74,6,FALSE)</f>
        <v>Irregular</v>
      </c>
      <c r="I143" s="29" t="str">
        <f>VLOOKUP($C143,'Asia &amp; Pacific_Country info'!$B39:$M74,7,FALSE)</f>
        <v>Depends on meeting</v>
      </c>
      <c r="J143" s="29" t="str">
        <f>VLOOKUP($C143,'Asia &amp; Pacific_Country info'!$B39:$M74,8,FALSE)</f>
        <v>yes-G</v>
      </c>
      <c r="K143" s="29" t="str">
        <f>VLOOKUP($C143,'Asia &amp; Pacific_Country info'!$B39:$M74,9,FALSE)</f>
        <v>Minister</v>
      </c>
      <c r="L143" s="29" t="str">
        <f>VLOOKUP($C143,'Asia &amp; Pacific_Country info'!$B39:$M74,10,FALSE)</f>
        <v>yes</v>
      </c>
      <c r="M143" s="29" t="str">
        <f>VLOOKUP($C143,'Asia &amp; Pacific_Country info'!$B39:$M74,11,FALSE)</f>
        <v>yes</v>
      </c>
      <c r="N143" s="29" t="str">
        <f>VLOOKUP($C143,'Asia &amp; Pacific_Country info'!$B39:$M74,12,FALSE)</f>
        <v>yes</v>
      </c>
    </row>
    <row r="144" spans="2:14" ht="15.75">
      <c r="B144" s="28" t="s">
        <v>37</v>
      </c>
      <c r="C144" s="31" t="s">
        <v>171</v>
      </c>
      <c r="D144" s="29" t="str">
        <f>VLOOKUP($C144,'Europe &amp; C.Asia_Country info'!$B16:$M72,2,FALSE)</f>
        <v>SDC</v>
      </c>
      <c r="E144" s="29" t="str">
        <f>VLOOKUP($C144,'Europe &amp; C.Asia_Country info'!$B$14:$M$72,3,FALSE)</f>
        <v>no</v>
      </c>
      <c r="F144" s="29" t="str">
        <f>VLOOKUP($C144,'Europe &amp; C.Asia_Country info'!$B$14:$M$72,4,FALSE)</f>
        <v>trip</v>
      </c>
      <c r="G144" s="29">
        <f>VLOOKUP($C144,'Europe &amp; C.Asia_Country info'!$B$14:$M$72,5,FALSE)</f>
        <v>2015</v>
      </c>
      <c r="H144" s="29" t="str">
        <f>VLOOKUP($C144,'Europe &amp; C.Asia_Country info'!$B$14:$M$72,6,FALSE)</f>
        <v>NI</v>
      </c>
      <c r="I144" s="29" t="str">
        <f>VLOOKUP($C144,'Europe &amp; C.Asia_Country info'!$B$14:$M$72,7,FALSE)</f>
        <v>NI</v>
      </c>
      <c r="J144" s="29" t="str">
        <f>VLOOKUP($C144,'Europe &amp; C.Asia_Country info'!$B$14:$M$72,8,FALSE)</f>
        <v>yes</v>
      </c>
      <c r="K144" s="29" t="str">
        <f>VLOOKUP($C144,'Europe &amp; C.Asia_Country info'!$B$14:$M$72,9,FALSE)</f>
        <v>NI</v>
      </c>
      <c r="L144" s="29" t="str">
        <f>VLOOKUP($C144,'Europe &amp; C.Asia_Country info'!$B$14:$M$72,10,FALSE)</f>
        <v>NI</v>
      </c>
      <c r="M144" s="29" t="str">
        <f>VLOOKUP($C144,'Europe &amp; C.Asia_Country info'!$B$14:$M$72,11,FALSE)</f>
        <v>NI</v>
      </c>
      <c r="N144" s="29" t="str">
        <f>VLOOKUP($C144,'Europe &amp; C.Asia_Country info'!$B$14:$M$72,12,FALSE)</f>
        <v>NI</v>
      </c>
    </row>
    <row r="145" spans="2:14" ht="15.75">
      <c r="B145" s="28" t="s">
        <v>37</v>
      </c>
      <c r="C145" s="31" t="s">
        <v>172</v>
      </c>
      <c r="D145" s="29" t="str">
        <f>VLOOKUP($C145,'Europe &amp; C.Asia_Country info'!$B16:$M72,2,FALSE)</f>
        <v>ESC</v>
      </c>
      <c r="E145" s="29" t="str">
        <f>VLOOKUP($C145,'Europe &amp; C.Asia_Country info'!$B$14:$M$72,3,FALSE)</f>
        <v>yes (2)</v>
      </c>
      <c r="F145" s="29" t="str">
        <f>VLOOKUP($C145,'Europe &amp; C.Asia_Country info'!$B$14:$M$72,4,FALSE)</f>
        <v>trip+</v>
      </c>
      <c r="G145" s="29">
        <f>VLOOKUP($C145,'Europe &amp; C.Asia_Country info'!$B$14:$M$72,5,FALSE)</f>
        <v>1991</v>
      </c>
      <c r="H145" s="29">
        <f>VLOOKUP($C145,'Europe &amp; C.Asia_Country info'!$B$14:$M$72,6,FALSE)</f>
        <v>76</v>
      </c>
      <c r="I145" s="29" t="str">
        <f>VLOOKUP($C145,'Europe &amp; C.Asia_Country info'!$B$14:$M$72,7,FALSE)</f>
        <v>(8G+8E+8W + 60 other groups)</v>
      </c>
      <c r="J145" s="29" t="str">
        <f>VLOOKUP($C145,'Europe &amp; C.Asia_Country info'!$B$14:$M$72,8,FALSE)</f>
        <v>yes</v>
      </c>
      <c r="K145" s="29" t="str">
        <f>VLOOKUP($C145,'Europe &amp; C.Asia_Country info'!$B$14:$M$72,9,FALSE)</f>
        <v>Independent</v>
      </c>
      <c r="L145" s="29" t="str">
        <f>VLOOKUP($C145,'Europe &amp; C.Asia_Country info'!$B$14:$M$72,10,FALSE)</f>
        <v>yes</v>
      </c>
      <c r="M145" s="29" t="str">
        <f>VLOOKUP($C145,'Europe &amp; C.Asia_Country info'!$B$14:$M$72,11,FALSE)</f>
        <v>yes</v>
      </c>
      <c r="N145" s="29" t="str">
        <f>VLOOKUP($C145,'Europe &amp; C.Asia_Country info'!$B$14:$M$72,12,FALSE)</f>
        <v>yes</v>
      </c>
    </row>
    <row r="146" spans="2:14" ht="15.75">
      <c r="B146" s="28" t="s">
        <v>50</v>
      </c>
      <c r="C146" s="32" t="s">
        <v>173</v>
      </c>
      <c r="D146" s="29" t="str">
        <f>VLOOKUP($C146,'ARAB STATES_Country info'!$B20:$M29,2,FALSE)</f>
        <v>-</v>
      </c>
      <c r="E146" s="29" t="str">
        <f>VLOOKUP($C146,'ARAB STATES_Country info'!$B20:$M29,3,FALSE)</f>
        <v>-</v>
      </c>
      <c r="F146" s="29" t="str">
        <f>VLOOKUP($C146,'ARAB STATES_Country info'!$B20:$M29,4,FALSE)</f>
        <v>-</v>
      </c>
      <c r="G146" s="29" t="str">
        <f>VLOOKUP($C146,'ARAB STATES_Country info'!$B20:$M29,5,FALSE)</f>
        <v>-</v>
      </c>
      <c r="H146" s="29" t="str">
        <f>VLOOKUP($C146,'ARAB STATES_Country info'!$B20:$M29,6,FALSE)</f>
        <v>-</v>
      </c>
      <c r="I146" s="29" t="str">
        <f>VLOOKUP($C146,'ARAB STATES_Country info'!$B20:$M29,7,FALSE)</f>
        <v>-</v>
      </c>
      <c r="J146" s="29" t="str">
        <f>VLOOKUP($C146,'ARAB STATES_Country info'!$B20:$M29,8,FALSE)</f>
        <v>-</v>
      </c>
      <c r="K146" s="29" t="str">
        <f>VLOOKUP($C146,'ARAB STATES_Country info'!$B20:$M29,9,FALSE)</f>
        <v>-</v>
      </c>
      <c r="L146" s="29" t="str">
        <f>VLOOKUP($C146,'ARAB STATES_Country info'!$B20:$M29,10,FALSE)</f>
        <v>-</v>
      </c>
      <c r="M146" s="29" t="str">
        <f>VLOOKUP($C146,'ARAB STATES_Country info'!$B20:$M29,11,FALSE)</f>
        <v>-</v>
      </c>
      <c r="N146" s="29" t="str">
        <f>VLOOKUP($C146,'ARAB STATES_Country info'!$B20:$M29,12,FALSE)</f>
        <v>-</v>
      </c>
    </row>
    <row r="147" spans="2:14" ht="15.75">
      <c r="B147" s="28" t="s">
        <v>37</v>
      </c>
      <c r="C147" s="31" t="s">
        <v>174</v>
      </c>
      <c r="D147" s="29" t="str">
        <f>VLOOKUP($C147,'Europe &amp; C.Asia_Country info'!$B16:$M72,2,FALSE)</f>
        <v>NCCCB</v>
      </c>
      <c r="E147" s="29" t="str">
        <f>VLOOKUP($C147,'Europe &amp; C.Asia_Country info'!$B$14:$M$72,3,FALSE)</f>
        <v>no</v>
      </c>
      <c r="F147" s="29" t="str">
        <f>VLOOKUP($C147,'Europe &amp; C.Asia_Country info'!$B$14:$M$72,4,FALSE)</f>
        <v>trip</v>
      </c>
      <c r="G147" s="29">
        <f>VLOOKUP($C147,'Europe &amp; C.Asia_Country info'!$B$14:$M$72,5,FALSE)</f>
        <v>2006</v>
      </c>
      <c r="H147" s="29">
        <f>VLOOKUP($C147,'Europe &amp; C.Asia_Country info'!$B$14:$M$72,6,FALSE)</f>
        <v>30</v>
      </c>
      <c r="I147" s="29" t="str">
        <f>VLOOKUP($C147,'Europe &amp; C.Asia_Country info'!$B$14:$M$72,7,FALSE)</f>
        <v>(10G+ 10E+ 10W)</v>
      </c>
      <c r="J147" s="29" t="str">
        <f>VLOOKUP($C147,'Europe &amp; C.Asia_Country info'!$B$14:$M$72,8,FALSE)</f>
        <v>yes</v>
      </c>
      <c r="K147" s="29" t="str">
        <f>VLOOKUP($C147,'Europe &amp; C.Asia_Country info'!$B$14:$M$72,9,FALSE)</f>
        <v>NI</v>
      </c>
      <c r="L147" s="29" t="str">
        <f>VLOOKUP($C147,'Europe &amp; C.Asia_Country info'!$B$14:$M$72,10,FALSE)</f>
        <v>NI</v>
      </c>
      <c r="M147" s="29" t="str">
        <f>VLOOKUP($C147,'Europe &amp; C.Asia_Country info'!$B$14:$M$72,11,FALSE)</f>
        <v>yes</v>
      </c>
      <c r="N147" s="29" t="str">
        <f>VLOOKUP($C147,'Europe &amp; C.Asia_Country info'!$B$14:$M$72,12,FALSE)</f>
        <v>NI</v>
      </c>
    </row>
    <row r="148" spans="2:14" ht="31.5">
      <c r="B148" s="28" t="s">
        <v>35</v>
      </c>
      <c r="C148" s="31" t="s">
        <v>175</v>
      </c>
      <c r="D148" s="29" t="str">
        <f>VLOOKUP($C148,'Asia &amp; Pacific_Country info'!$B40:$M75,2,FALSE)</f>
        <v>ESLC</v>
      </c>
      <c r="E148" s="29" t="str">
        <f>VLOOKUP($C148,'Asia &amp; Pacific_Country info'!$B40:$M75,3,FALSE)</f>
        <v>no</v>
      </c>
      <c r="F148" s="29" t="str">
        <f>VLOOKUP($C148,'Asia &amp; Pacific_Country info'!$B40:$M75,4,FALSE)</f>
        <v>trip+</v>
      </c>
      <c r="G148" s="29">
        <f>VLOOKUP($C148,'Asia &amp; Pacific_Country info'!$B40:$M75,5,FALSE)</f>
        <v>1998</v>
      </c>
      <c r="H148" s="29">
        <f>VLOOKUP($C148,'Asia &amp; Pacific_Country info'!$B40:$M75,6,FALSE)</f>
        <v>17</v>
      </c>
      <c r="I148" s="29" t="str">
        <f>VLOOKUP($C148,'Asia &amp; Pacific_Country info'!$B40:$M75,7,FALSE)</f>
        <v>(Chair + 2G +5E+5W+4publ. interests)</v>
      </c>
      <c r="J148" s="29" t="str">
        <f>VLOOKUP($C148,'Asia &amp; Pacific_Country info'!$B40:$M75,8,FALSE)</f>
        <v>yes</v>
      </c>
      <c r="K148" s="29" t="str">
        <f>VLOOKUP($C148,'Asia &amp; Pacific_Country info'!$B40:$M75,9,FALSE)</f>
        <v>Independent</v>
      </c>
      <c r="L148" s="29" t="str">
        <f>VLOOKUP($C148,'Asia &amp; Pacific_Country info'!$B40:$M75,10,FALSE)</f>
        <v>yes</v>
      </c>
      <c r="M148" s="29" t="str">
        <f>VLOOKUP($C148,'Asia &amp; Pacific_Country info'!$B40:$M75,11,FALSE)</f>
        <v>no</v>
      </c>
      <c r="N148" s="29" t="str">
        <f>VLOOKUP($C148,'Asia &amp; Pacific_Country info'!$B40:$M75,12,FALSE)</f>
        <v>yes</v>
      </c>
    </row>
    <row r="149" spans="2:14" ht="31.5">
      <c r="B149" s="28" t="s">
        <v>37</v>
      </c>
      <c r="C149" s="31" t="s">
        <v>176</v>
      </c>
      <c r="D149" s="29" t="str">
        <f>VLOOKUP($C149,'Europe &amp; C.Asia_Country info'!$B16:$M72,2,FALSE)</f>
        <v>NTCSD 
ESC</v>
      </c>
      <c r="E149" s="29" t="str">
        <f>VLOOKUP($C149,'Europe &amp; C.Asia_Country info'!$B$14:$M$72,3,FALSE)</f>
        <v>no</v>
      </c>
      <c r="F149" s="29" t="str">
        <f>VLOOKUP($C149,'Europe &amp; C.Asia_Country info'!$B$14:$M$72,4,FALSE)</f>
        <v>trip</v>
      </c>
      <c r="G149" s="29" t="str">
        <f>VLOOKUP($C149,'Europe &amp; C.Asia_Country info'!$B$14:$M$72,5,FALSE)</f>
        <v>NI</v>
      </c>
      <c r="H149" s="29" t="str">
        <f>VLOOKUP($C149,'Europe &amp; C.Asia_Country info'!$B$14:$M$72,6,FALSE)</f>
        <v>NI</v>
      </c>
      <c r="I149" s="29" t="str">
        <f>VLOOKUP($C149,'Europe &amp; C.Asia_Country info'!$B$14:$M$72,7,FALSE)</f>
        <v>NI</v>
      </c>
      <c r="J149" s="29" t="str">
        <f>VLOOKUP($C149,'Europe &amp; C.Asia_Country info'!$B$14:$M$72,8,FALSE)</f>
        <v>NI</v>
      </c>
      <c r="K149" s="29" t="str">
        <f>VLOOKUP($C149,'Europe &amp; C.Asia_Country info'!$B$14:$M$72,9,FALSE)</f>
        <v>Prime Minister</v>
      </c>
      <c r="L149" s="29" t="str">
        <f>VLOOKUP($C149,'Europe &amp; C.Asia_Country info'!$B$14:$M$72,10,FALSE)</f>
        <v>NI</v>
      </c>
      <c r="M149" s="29" t="str">
        <f>VLOOKUP($C149,'Europe &amp; C.Asia_Country info'!$B$14:$M$72,11,FALSE)</f>
        <v>yes</v>
      </c>
      <c r="N149" s="29" t="str">
        <f>VLOOKUP($C149,'Europe &amp; C.Asia_Country info'!$B$14:$M$72,12,FALSE)</f>
        <v>NI</v>
      </c>
    </row>
    <row r="150" spans="2:14" ht="15.75">
      <c r="B150" s="28" t="s">
        <v>37</v>
      </c>
      <c r="C150" s="31" t="s">
        <v>177</v>
      </c>
      <c r="D150" s="29" t="str">
        <f>VLOOKUP($C150,'Europe &amp; C.Asia_Country info'!$B16:$M72,2,FALSE)</f>
        <v>RTCRSLR</v>
      </c>
      <c r="E150" s="29" t="str">
        <f>VLOOKUP($C150,'Europe &amp; C.Asia_Country info'!$B$14:$M$72,3,FALSE)</f>
        <v>yes (1)</v>
      </c>
      <c r="F150" s="29" t="str">
        <f>VLOOKUP($C150,'Europe &amp; C.Asia_Country info'!$B$14:$M$72,4,FALSE)</f>
        <v>trip</v>
      </c>
      <c r="G150" s="29">
        <f>VLOOKUP($C150,'Europe &amp; C.Asia_Country info'!$B$14:$M$72,5,FALSE)</f>
        <v>1992</v>
      </c>
      <c r="H150" s="29">
        <f>VLOOKUP($C150,'Europe &amp; C.Asia_Country info'!$B$14:$M$72,6,FALSE)</f>
        <v>90</v>
      </c>
      <c r="I150" s="29" t="str">
        <f>VLOOKUP($C150,'Europe &amp; C.Asia_Country info'!$B$14:$M$72,7,FALSE)</f>
        <v>(30G+ 30E+ 30W)</v>
      </c>
      <c r="J150" s="29" t="str">
        <f>VLOOKUP($C150,'Europe &amp; C.Asia_Country info'!$B$14:$M$72,8,FALSE)</f>
        <v>yes</v>
      </c>
      <c r="K150" s="29" t="str">
        <f>VLOOKUP($C150,'Europe &amp; C.Asia_Country info'!$B$14:$M$72,9,FALSE)</f>
        <v>Deputy Prime Minister</v>
      </c>
      <c r="L150" s="29" t="str">
        <f>VLOOKUP($C150,'Europe &amp; C.Asia_Country info'!$B$14:$M$72,10,FALSE)</f>
        <v>yes</v>
      </c>
      <c r="M150" s="29" t="str">
        <f>VLOOKUP($C150,'Europe &amp; C.Asia_Country info'!$B$14:$M$72,11,FALSE)</f>
        <v>yes</v>
      </c>
      <c r="N150" s="29" t="str">
        <f>VLOOKUP($C150,'Europe &amp; C.Asia_Country info'!$B$14:$M$72,12,FALSE)</f>
        <v>yes</v>
      </c>
    </row>
    <row r="151" spans="2:14" ht="31.5">
      <c r="B151" s="28" t="s">
        <v>39</v>
      </c>
      <c r="C151" s="31" t="s">
        <v>178</v>
      </c>
      <c r="D151" s="29" t="str">
        <f xml:space="preserve"> VLOOKUP($C151,'AFRICA_ Country Info'!$C53:$N106,2,FALSE)</f>
        <v>NLC
ESDC</v>
      </c>
      <c r="E151" s="29" t="str">
        <f xml:space="preserve"> VLOOKUP($C151,'AFRICA_ Country Info'!$C53:$N106,3,FALSE)</f>
        <v>no</v>
      </c>
      <c r="F151" s="29" t="str">
        <f xml:space="preserve"> VLOOKUP($C151,'AFRICA_ Country Info'!$C53:$N106,4,FALSE)</f>
        <v>trip+</v>
      </c>
      <c r="G151" s="29">
        <f xml:space="preserve"> VLOOKUP($C151,'AFRICA_ Country Info'!$C53:$N106,5,FALSE)</f>
        <v>2007</v>
      </c>
      <c r="H151" s="29">
        <f xml:space="preserve"> VLOOKUP($C151,'AFRICA_ Country Info'!$C53:$N106,6,FALSE)</f>
        <v>21</v>
      </c>
      <c r="I151" s="29" t="str">
        <f xml:space="preserve"> VLOOKUP($C151,'AFRICA_ Country Info'!$C53:$N106,7,FALSE)</f>
        <v>(Chair +5G+ 5E+ 5W+ 5CS)</v>
      </c>
      <c r="J151" s="29" t="str">
        <f xml:space="preserve"> VLOOKUP($C151,'AFRICA_ Country Info'!$C53:$N106,8,FALSE)</f>
        <v>yes-G</v>
      </c>
      <c r="K151" s="29" t="str">
        <f xml:space="preserve"> VLOOKUP($C151,'AFRICA_ Country Info'!$C53:$N106,9,FALSE)</f>
        <v>Minister</v>
      </c>
      <c r="L151" s="29" t="str">
        <f xml:space="preserve"> VLOOKUP($C151,'AFRICA_ Country Info'!$C53:$N106,10,FALSE)</f>
        <v>no</v>
      </c>
      <c r="M151" s="29" t="str">
        <f xml:space="preserve"> VLOOKUP($C151,'AFRICA_ Country Info'!$C53:$N106,11,FALSE)</f>
        <v>yes</v>
      </c>
      <c r="N151" s="29" t="str">
        <f xml:space="preserve"> VLOOKUP($C151,'AFRICA_ Country Info'!$C53:$N106,12,FALSE)</f>
        <v>no</v>
      </c>
    </row>
    <row r="152" spans="2:14" ht="15.75">
      <c r="B152" s="28" t="s">
        <v>42</v>
      </c>
      <c r="C152" s="31" t="s">
        <v>179</v>
      </c>
      <c r="D152" s="29" t="str">
        <f>VLOOKUP($C152,'AMERICAS_Country info'!B41:M75,2,FALSE)</f>
        <v>NTC</v>
      </c>
      <c r="E152" s="29" t="str">
        <f>VLOOKUP($C152,'AMERICAS_Country info'!$B41:$M75,3,FALSE)</f>
        <v>yes (1)</v>
      </c>
      <c r="F152" s="29" t="str">
        <f>VLOOKUP($C152,'AMERICAS_Country info'!$B41:$M75,4,FALSE)</f>
        <v>trip</v>
      </c>
      <c r="G152" s="29">
        <f>VLOOKUP($C152,'AMERICAS_Country info'!$B41:$M75,5,FALSE)</f>
        <v>2013</v>
      </c>
      <c r="H152" s="29">
        <f>VLOOKUP($C152,'AMERICAS_Country info'!$B41:$M75,6,FALSE)</f>
        <v>12</v>
      </c>
      <c r="I152" s="29" t="str">
        <f>VLOOKUP($C152,'AMERICAS_Country info'!$B41:$M75,7,FALSE)</f>
        <v>(6G+3E+3W)</v>
      </c>
      <c r="J152" s="29" t="str">
        <f>VLOOKUP($C152,'AMERICAS_Country info'!$B41:$M75,8,FALSE)</f>
        <v>yes</v>
      </c>
      <c r="K152" s="29" t="str">
        <f>VLOOKUP($C152,'AMERICAS_Country info'!$B41:$M75,9,FALSE)</f>
        <v>Minister</v>
      </c>
      <c r="L152" s="29" t="str">
        <f>VLOOKUP($C152,'AMERICAS_Country info'!$B41:$M75,10,FALSE)</f>
        <v>yes</v>
      </c>
      <c r="M152" s="29" t="str">
        <f>VLOOKUP($C152,'AMERICAS_Country info'!$B41:$M75,11,FALSE)</f>
        <v>yes</v>
      </c>
      <c r="N152" s="29" t="str">
        <f>VLOOKUP($C152,'AMERICAS_Country info'!$B41:$M75,12,FALSE)</f>
        <v>yes</v>
      </c>
    </row>
    <row r="153" spans="2:14" ht="15.75">
      <c r="B153" s="28" t="s">
        <v>42</v>
      </c>
      <c r="C153" s="32" t="s">
        <v>180</v>
      </c>
      <c r="D153" s="29" t="str">
        <f>VLOOKUP($C153,'AMERICAS_Country info'!B42:M76,2,FALSE)</f>
        <v>-</v>
      </c>
      <c r="E153" s="29" t="str">
        <f>VLOOKUP($C153,'AMERICAS_Country info'!$B42:$M76,3,FALSE)</f>
        <v>yes (1)</v>
      </c>
      <c r="F153" s="29" t="str">
        <f>VLOOKUP($C153,'AMERICAS_Country info'!$B42:$M76,4,FALSE)</f>
        <v>-</v>
      </c>
      <c r="G153" s="29" t="str">
        <f>VLOOKUP($C153,'AMERICAS_Country info'!$B42:$M76,5,FALSE)</f>
        <v>-</v>
      </c>
      <c r="H153" s="29" t="str">
        <f>VLOOKUP($C153,'AMERICAS_Country info'!$B42:$M76,6,FALSE)</f>
        <v>-</v>
      </c>
      <c r="I153" s="29" t="str">
        <f>VLOOKUP($C153,'AMERICAS_Country info'!$B42:$M76,7,FALSE)</f>
        <v>-</v>
      </c>
      <c r="J153" s="29" t="str">
        <f>VLOOKUP($C153,'AMERICAS_Country info'!$B42:$M76,8,FALSE)</f>
        <v>-</v>
      </c>
      <c r="K153" s="29" t="str">
        <f>VLOOKUP($C153,'AMERICAS_Country info'!$B42:$M76,9,FALSE)</f>
        <v>-</v>
      </c>
      <c r="L153" s="29" t="str">
        <f>VLOOKUP($C153,'AMERICAS_Country info'!$B42:$M76,10,FALSE)</f>
        <v>-</v>
      </c>
      <c r="M153" s="29" t="str">
        <f>VLOOKUP($C153,'AMERICAS_Country info'!$B42:$M76,11,FALSE)</f>
        <v>-</v>
      </c>
      <c r="N153" s="29" t="str">
        <f>VLOOKUP($C153,'AMERICAS_Country info'!$B42:$M76,12,FALSE)</f>
        <v>-</v>
      </c>
    </row>
    <row r="154" spans="2:14" ht="31.5">
      <c r="B154" s="28" t="s">
        <v>42</v>
      </c>
      <c r="C154" s="31" t="s">
        <v>181</v>
      </c>
      <c r="D154" s="29" t="str">
        <f>VLOOKUP($C154,'AMERICAS_Country info'!B43:M77,2,FALSE)</f>
        <v>NTC 
ESC</v>
      </c>
      <c r="E154" s="29" t="str">
        <f>VLOOKUP($C154,'AMERICAS_Country info'!$B43:$M77,3,FALSE)</f>
        <v>no</v>
      </c>
      <c r="F154" s="29" t="str">
        <f>VLOOKUP($C154,'AMERICAS_Country info'!$B43:$M77,4,FALSE)</f>
        <v>trip</v>
      </c>
      <c r="G154" s="29">
        <f>VLOOKUP($C154,'AMERICAS_Country info'!$B43:$M77,5,FALSE)</f>
        <v>2001</v>
      </c>
      <c r="H154" s="29">
        <f>VLOOKUP($C154,'AMERICAS_Country info'!$B43:$M77,6,FALSE)</f>
        <v>9</v>
      </c>
      <c r="I154" s="29" t="str">
        <f>VLOOKUP($C154,'AMERICAS_Country info'!$B43:$M77,7,FALSE)</f>
        <v>(3G+3E+3W)</v>
      </c>
      <c r="J154" s="29" t="str">
        <f>VLOOKUP($C154,'AMERICAS_Country info'!$B43:$M77,8,FALSE)</f>
        <v>yes</v>
      </c>
      <c r="K154" s="29" t="str">
        <f>VLOOKUP($C154,'AMERICAS_Country info'!$B43:$M77,9,FALSE)</f>
        <v>Minister</v>
      </c>
      <c r="L154" s="29" t="str">
        <f>VLOOKUP($C154,'AMERICAS_Country info'!$B43:$M77,10,FALSE)</f>
        <v>no</v>
      </c>
      <c r="M154" s="29" t="str">
        <f>VLOOKUP($C154,'AMERICAS_Country info'!$B43:$M77,11,FALSE)</f>
        <v>no</v>
      </c>
      <c r="N154" s="29" t="str">
        <f>VLOOKUP($C154,'AMERICAS_Country info'!$B43:$M77,12,FALSE)</f>
        <v>no</v>
      </c>
    </row>
    <row r="155" spans="2:14" ht="31.5">
      <c r="B155" s="28" t="s">
        <v>35</v>
      </c>
      <c r="C155" s="31" t="s">
        <v>182</v>
      </c>
      <c r="D155" s="29" t="str">
        <f>VLOOKUP($C155,'Asia &amp; Pacific_Country info'!$B41:$M76,2,FALSE)</f>
        <v>SNTF</v>
      </c>
      <c r="E155" s="29" t="str">
        <f>VLOOKUP($C155,'Asia &amp; Pacific_Country info'!$B41:$M76,3,FALSE)</f>
        <v>no</v>
      </c>
      <c r="F155" s="29" t="str">
        <f>VLOOKUP($C155,'Asia &amp; Pacific_Country info'!$B41:$M76,4,FALSE)</f>
        <v>trip</v>
      </c>
      <c r="G155" s="29">
        <f>VLOOKUP($C155,'Asia &amp; Pacific_Country info'!$B41:$M76,5,FALSE)</f>
        <v>2013</v>
      </c>
      <c r="H155" s="29">
        <f>VLOOKUP($C155,'Asia &amp; Pacific_Country info'!$B41:$M76,6,FALSE)</f>
        <v>12</v>
      </c>
      <c r="I155" s="29" t="str">
        <f>VLOOKUP($C155,'Asia &amp; Pacific_Country info'!$B41:$M76,7,FALSE)</f>
        <v>(4G+4E+4W)</v>
      </c>
      <c r="J155" s="29" t="str">
        <f>VLOOKUP($C155,'Asia &amp; Pacific_Country info'!$B41:$M76,8,FALSE)</f>
        <v>yes-G</v>
      </c>
      <c r="K155" s="29" t="str">
        <f>VLOOKUP($C155,'Asia &amp; Pacific_Country info'!$B41:$M76,9,FALSE)</f>
        <v>Other government official</v>
      </c>
      <c r="L155" s="29" t="str">
        <f>VLOOKUP($C155,'Asia &amp; Pacific_Country info'!$B41:$M76,10,FALSE)</f>
        <v>yes</v>
      </c>
      <c r="M155" s="29" t="str">
        <f>VLOOKUP($C155,'Asia &amp; Pacific_Country info'!$B41:$M76,11,FALSE)</f>
        <v>yes</v>
      </c>
      <c r="N155" s="29" t="str">
        <f>VLOOKUP($C155,'Asia &amp; Pacific_Country info'!$B41:$M76,12,FALSE)</f>
        <v>yes</v>
      </c>
    </row>
    <row r="156" spans="2:14" ht="15.75">
      <c r="B156" s="28" t="s">
        <v>37</v>
      </c>
      <c r="C156" s="31" t="s">
        <v>183</v>
      </c>
      <c r="D156" s="29" t="str">
        <f>VLOOKUP($C156,'Europe &amp; C.Asia_Country info'!$B16:$M72,2,FALSE)</f>
        <v>TC</v>
      </c>
      <c r="E156" s="29" t="str">
        <f>VLOOKUP($C156,'Europe &amp; C.Asia_Country info'!$B$14:$M$72,3,FALSE)</f>
        <v>no</v>
      </c>
      <c r="F156" s="29" t="str">
        <f>VLOOKUP($C156,'Europe &amp; C.Asia_Country info'!$B$14:$M$72,4,FALSE)</f>
        <v>trip</v>
      </c>
      <c r="G156" s="29" t="str">
        <f>VLOOKUP($C156,'Europe &amp; C.Asia_Country info'!$B$14:$M$72,5,FALSE)</f>
        <v>NI</v>
      </c>
      <c r="H156" s="29">
        <f>VLOOKUP($C156,'Europe &amp; C.Asia_Country info'!$B$14:$M$72,6,FALSE)</f>
        <v>12</v>
      </c>
      <c r="I156" s="29" t="str">
        <f>VLOOKUP($C156,'Europe &amp; C.Asia_Country info'!$B$14:$M$72,7,FALSE)</f>
        <v>6G+3E+3W</v>
      </c>
      <c r="J156" s="29" t="str">
        <f>VLOOKUP($C156,'Europe &amp; C.Asia_Country info'!$B$14:$M$72,8,FALSE)</f>
        <v>yes-G</v>
      </c>
      <c r="K156" s="29" t="str">
        <f>VLOOKUP($C156,'Europe &amp; C.Asia_Country info'!$B$14:$M$72,9,FALSE)</f>
        <v>Minister</v>
      </c>
      <c r="L156" s="29" t="str">
        <f>VLOOKUP($C156,'Europe &amp; C.Asia_Country info'!$B$14:$M$72,10,FALSE)</f>
        <v>yes</v>
      </c>
      <c r="M156" s="29" t="str">
        <f>VLOOKUP($C156,'Europe &amp; C.Asia_Country info'!$B$14:$M$72,11,FALSE)</f>
        <v>NI</v>
      </c>
      <c r="N156" s="29" t="str">
        <f>VLOOKUP($C156,'Europe &amp; C.Asia_Country info'!$B$14:$M$72,12,FALSE)</f>
        <v>yes</v>
      </c>
    </row>
    <row r="157" spans="2:14" ht="15.75">
      <c r="B157" s="28" t="s">
        <v>39</v>
      </c>
      <c r="C157" s="31" t="s">
        <v>184</v>
      </c>
      <c r="D157" s="29" t="str">
        <f xml:space="preserve"> VLOOKUP($C157,'AFRICA_ Country Info'!$C54:$N107,2,FALSE)</f>
        <v>CNCS</v>
      </c>
      <c r="E157" s="29" t="str">
        <f xml:space="preserve"> VLOOKUP($C157,'AFRICA_ Country Info'!$C54:$N107,3,FALSE)</f>
        <v>no</v>
      </c>
      <c r="F157" s="29" t="str">
        <f xml:space="preserve"> VLOOKUP($C157,'AFRICA_ Country Info'!$C54:$N107,4,FALSE)</f>
        <v>trip</v>
      </c>
      <c r="G157" s="29">
        <f xml:space="preserve"> VLOOKUP($C157,'AFRICA_ Country Info'!$C54:$N107,5,FALSE)</f>
        <v>1999</v>
      </c>
      <c r="H157" s="29">
        <f xml:space="preserve"> VLOOKUP($C157,'AFRICA_ Country Info'!$C54:$N107,6,FALSE)</f>
        <v>12</v>
      </c>
      <c r="I157" s="29" t="str">
        <f xml:space="preserve"> VLOOKUP($C157,'AFRICA_ Country Info'!$C54:$N107,7,FALSE)</f>
        <v>4G + 4E + 4W</v>
      </c>
      <c r="J157" s="29" t="str">
        <f xml:space="preserve"> VLOOKUP($C157,'AFRICA_ Country Info'!$C54:$N107,8,FALSE)</f>
        <v>yes</v>
      </c>
      <c r="K157" s="29" t="str">
        <f xml:space="preserve"> VLOOKUP($C157,'AFRICA_ Country Info'!$C54:$N107,9,FALSE)</f>
        <v xml:space="preserve">Prime Minister </v>
      </c>
      <c r="L157" s="29" t="str">
        <f xml:space="preserve"> VLOOKUP($C157,'AFRICA_ Country Info'!$C54:$N107,10,FALSE)</f>
        <v>no</v>
      </c>
      <c r="M157" s="29" t="str">
        <f xml:space="preserve"> VLOOKUP($C157,'AFRICA_ Country Info'!$C54:$N107,11,FALSE)</f>
        <v>no</v>
      </c>
      <c r="N157" s="29" t="str">
        <f xml:space="preserve"> VLOOKUP($C157,'AFRICA_ Country Info'!$C54:$N107,12,FALSE)</f>
        <v>no</v>
      </c>
    </row>
    <row r="158" spans="2:14" ht="15.75">
      <c r="B158" s="28" t="s">
        <v>50</v>
      </c>
      <c r="C158" s="32" t="s">
        <v>185</v>
      </c>
      <c r="D158" s="29" t="str">
        <f>VLOOKUP($C158,'ARAB STATES_Country info'!$B21:$M30,2,FALSE)</f>
        <v>-</v>
      </c>
      <c r="E158" s="29" t="str">
        <f>VLOOKUP($C158,'ARAB STATES_Country info'!$B21:$M30,3,FALSE)</f>
        <v>-</v>
      </c>
      <c r="F158" s="29" t="str">
        <f>VLOOKUP($C158,'ARAB STATES_Country info'!$B21:$M30,4,FALSE)</f>
        <v>-</v>
      </c>
      <c r="G158" s="29" t="str">
        <f>VLOOKUP($C158,'ARAB STATES_Country info'!$B21:$M30,5,FALSE)</f>
        <v>-</v>
      </c>
      <c r="H158" s="29" t="str">
        <f>VLOOKUP($C158,'ARAB STATES_Country info'!$B21:$M30,6,FALSE)</f>
        <v>-</v>
      </c>
      <c r="I158" s="29" t="str">
        <f>VLOOKUP($C158,'ARAB STATES_Country info'!$B21:$M30,7,FALSE)</f>
        <v>-</v>
      </c>
      <c r="J158" s="29" t="str">
        <f>VLOOKUP($C158,'ARAB STATES_Country info'!$B21:$M30,8,FALSE)</f>
        <v>-</v>
      </c>
      <c r="K158" s="29" t="str">
        <f>VLOOKUP($C158,'ARAB STATES_Country info'!$B21:$M30,9,FALSE)</f>
        <v>-</v>
      </c>
      <c r="L158" s="29" t="str">
        <f>VLOOKUP($C158,'ARAB STATES_Country info'!$B21:$M30,10,FALSE)</f>
        <v>-</v>
      </c>
      <c r="M158" s="29" t="str">
        <f>VLOOKUP($C158,'ARAB STATES_Country info'!$B21:$M30,11,FALSE)</f>
        <v>-</v>
      </c>
      <c r="N158" s="29" t="str">
        <f>VLOOKUP($C158,'ARAB STATES_Country info'!$B21:$M30,12,FALSE)</f>
        <v>-</v>
      </c>
    </row>
    <row r="159" spans="2:14" ht="15.75">
      <c r="B159" s="28" t="s">
        <v>39</v>
      </c>
      <c r="C159" s="31" t="s">
        <v>186</v>
      </c>
      <c r="D159" s="29" t="str">
        <f xml:space="preserve"> VLOOKUP($C159,'AFRICA_ Country Info'!$C55:$N108,2,FALSE)</f>
        <v>HCDS</v>
      </c>
      <c r="E159" s="29" t="str">
        <f xml:space="preserve"> VLOOKUP($C159,'AFRICA_ Country Info'!$C55:$N108,3,FALSE)</f>
        <v>yes (5)</v>
      </c>
      <c r="F159" s="29" t="str">
        <f xml:space="preserve"> VLOOKUP($C159,'AFRICA_ Country Info'!$C55:$N108,4,FALSE)</f>
        <v>trip</v>
      </c>
      <c r="G159" s="29">
        <f xml:space="preserve"> VLOOKUP($C159,'AFRICA_ Country Info'!$C55:$N108,5,FALSE)</f>
        <v>2014</v>
      </c>
      <c r="H159" s="29">
        <f xml:space="preserve"> VLOOKUP($C159,'AFRICA_ Country Info'!$C55:$N108,6,FALSE)</f>
        <v>30</v>
      </c>
      <c r="I159" s="29" t="str">
        <f xml:space="preserve"> VLOOKUP($C159,'AFRICA_ Country Info'!$C55:$N108,7,FALSE)</f>
        <v xml:space="preserve">10G + 10E + 10W </v>
      </c>
      <c r="J159" s="29" t="str">
        <f xml:space="preserve"> VLOOKUP($C159,'AFRICA_ Country Info'!$C55:$N108,8,FALSE)</f>
        <v>yes</v>
      </c>
      <c r="K159" s="29" t="str">
        <f xml:space="preserve"> VLOOKUP($C159,'AFRICA_ Country Info'!$C55:$N108,9,FALSE)</f>
        <v>Independent</v>
      </c>
      <c r="L159" s="29" t="str">
        <f xml:space="preserve"> VLOOKUP($C159,'AFRICA_ Country Info'!$C55:$N108,10,FALSE)</f>
        <v>yes</v>
      </c>
      <c r="M159" s="29" t="str">
        <f xml:space="preserve"> VLOOKUP($C159,'AFRICA_ Country Info'!$C55:$N108,11,FALSE)</f>
        <v>no</v>
      </c>
      <c r="N159" s="29" t="str">
        <f xml:space="preserve"> VLOOKUP($C159,'AFRICA_ Country Info'!$C55:$N108,12,FALSE)</f>
        <v>yes</v>
      </c>
    </row>
    <row r="160" spans="2:14" ht="15.75">
      <c r="B160" s="28" t="s">
        <v>37</v>
      </c>
      <c r="C160" s="31" t="s">
        <v>187</v>
      </c>
      <c r="D160" s="29" t="str">
        <f>VLOOKUP($C160,'Europe &amp; C.Asia_Country info'!$B16:$M72,2,FALSE)</f>
        <v>ESC</v>
      </c>
      <c r="E160" s="29" t="str">
        <f>VLOOKUP($C160,'Europe &amp; C.Asia_Country info'!$B$14:$M$72,3,FALSE)</f>
        <v>no</v>
      </c>
      <c r="F160" s="29" t="str">
        <f>VLOOKUP($C160,'Europe &amp; C.Asia_Country info'!$B$14:$M$72,4,FALSE)</f>
        <v>trip</v>
      </c>
      <c r="G160" s="29">
        <f>VLOOKUP($C160,'Europe &amp; C.Asia_Country info'!$B$14:$M$72,5,FALSE)</f>
        <v>2001</v>
      </c>
      <c r="H160" s="29">
        <f>VLOOKUP($C160,'Europe &amp; C.Asia_Country info'!$B$14:$M$72,6,FALSE)</f>
        <v>18</v>
      </c>
      <c r="I160" s="29" t="str">
        <f>VLOOKUP($C160,'Europe &amp; C.Asia_Country info'!$B$14:$M$72,7,FALSE)</f>
        <v>(6G + 6E + 6W)</v>
      </c>
      <c r="J160" s="29" t="str">
        <f>VLOOKUP($C160,'Europe &amp; C.Asia_Country info'!$B$14:$M$72,8,FALSE)</f>
        <v>yes</v>
      </c>
      <c r="K160" s="29" t="str">
        <f>VLOOKUP($C160,'Europe &amp; C.Asia_Country info'!$B$14:$M$72,9,FALSE)</f>
        <v>Rotational basis</v>
      </c>
      <c r="L160" s="29" t="str">
        <f>VLOOKUP($C160,'Europe &amp; C.Asia_Country info'!$B$14:$M$72,10,FALSE)</f>
        <v>yes</v>
      </c>
      <c r="M160" s="29" t="str">
        <f>VLOOKUP($C160,'Europe &amp; C.Asia_Country info'!$B$14:$M$72,11,FALSE)</f>
        <v>yes</v>
      </c>
      <c r="N160" s="29" t="str">
        <f>VLOOKUP($C160,'Europe &amp; C.Asia_Country info'!$B$14:$M$72,12,FALSE)</f>
        <v>yes</v>
      </c>
    </row>
    <row r="161" spans="2:14" ht="15.75">
      <c r="B161" s="28" t="s">
        <v>39</v>
      </c>
      <c r="C161" s="31" t="s">
        <v>188</v>
      </c>
      <c r="D161" s="29" t="str">
        <f xml:space="preserve"> VLOOKUP($C161,'AFRICA_ Country Info'!$C56:$N109,2,FALSE)</f>
        <v>NCCE</v>
      </c>
      <c r="E161" s="29" t="str">
        <f xml:space="preserve"> VLOOKUP($C161,'AFRICA_ Country Info'!$C56:$N109,3,FALSE)</f>
        <v>yes (4)</v>
      </c>
      <c r="F161" s="29" t="str">
        <f xml:space="preserve"> VLOOKUP($C161,'AFRICA_ Country Info'!$C56:$N109,4,FALSE)</f>
        <v>trip</v>
      </c>
      <c r="G161" s="29">
        <f xml:space="preserve"> VLOOKUP($C161,'AFRICA_ Country Info'!$C56:$N109,5,FALSE)</f>
        <v>2006</v>
      </c>
      <c r="H161" s="29">
        <f xml:space="preserve"> VLOOKUP($C161,'AFRICA_ Country Info'!$C56:$N109,6,FALSE)</f>
        <v>12</v>
      </c>
      <c r="I161" s="29" t="str">
        <f xml:space="preserve"> VLOOKUP($C161,'AFRICA_ Country Info'!$C56:$N109,7,FALSE)</f>
        <v>(6G+3E+3W)</v>
      </c>
      <c r="J161" s="29" t="str">
        <f xml:space="preserve"> VLOOKUP($C161,'AFRICA_ Country Info'!$C56:$N109,8,FALSE)</f>
        <v>yes</v>
      </c>
      <c r="K161" s="29" t="str">
        <f xml:space="preserve"> VLOOKUP($C161,'AFRICA_ Country Info'!$C56:$N109,9,FALSE)</f>
        <v>Minister</v>
      </c>
      <c r="L161" s="29" t="str">
        <f xml:space="preserve"> VLOOKUP($C161,'AFRICA_ Country Info'!$C56:$N109,10,FALSE)</f>
        <v>yes</v>
      </c>
      <c r="M161" s="29" t="str">
        <f xml:space="preserve"> VLOOKUP($C161,'AFRICA_ Country Info'!$C56:$N109,11,FALSE)</f>
        <v>yes</v>
      </c>
      <c r="N161" s="29" t="str">
        <f xml:space="preserve"> VLOOKUP($C161,'AFRICA_ Country Info'!$C56:$N109,12,FALSE)</f>
        <v>yes</v>
      </c>
    </row>
    <row r="162" spans="2:14" ht="31.5">
      <c r="B162" s="28" t="s">
        <v>39</v>
      </c>
      <c r="C162" s="31" t="s">
        <v>189</v>
      </c>
      <c r="D162" s="29" t="str">
        <f xml:space="preserve"> VLOOKUP($C162,'AFRICA_ Country Info'!$C57:$N110,2,FALSE)</f>
        <v>JCC</v>
      </c>
      <c r="E162" s="29" t="str">
        <f xml:space="preserve"> VLOOKUP($C162,'AFRICA_ Country Info'!$C57:$N110,3,FALSE)</f>
        <v>yes (6)</v>
      </c>
      <c r="F162" s="29" t="str">
        <f xml:space="preserve"> VLOOKUP($C162,'AFRICA_ Country Info'!$C57:$N110,4,FALSE)</f>
        <v>trip</v>
      </c>
      <c r="G162" s="29">
        <f xml:space="preserve"> VLOOKUP($C162,'AFRICA_ Country Info'!$C57:$N110,5,FALSE)</f>
        <v>2023</v>
      </c>
      <c r="H162" s="29">
        <f xml:space="preserve"> VLOOKUP($C162,'AFRICA_ Country Info'!$C57:$N110,6,FALSE)</f>
        <v>26</v>
      </c>
      <c r="I162" s="29" t="str">
        <f xml:space="preserve"> VLOOKUP($C162,'AFRICA_ Country Info'!$C57:$N110,7,FALSE)</f>
        <v>Chair + 5G + 10E +10W</v>
      </c>
      <c r="J162" s="29" t="str">
        <f xml:space="preserve"> VLOOKUP($C162,'AFRICA_ Country Info'!$C57:$N110,8,FALSE)</f>
        <v>yes-G</v>
      </c>
      <c r="K162" s="29" t="str">
        <f xml:space="preserve"> VLOOKUP($C162,'AFRICA_ Country Info'!$C57:$N110,9,FALSE)</f>
        <v>Commissioner of Labor</v>
      </c>
      <c r="L162" s="29" t="str">
        <f xml:space="preserve"> VLOOKUP($C162,'AFRICA_ Country Info'!$C57:$N110,10,FALSE)</f>
        <v>yes</v>
      </c>
      <c r="M162" s="29" t="str">
        <f xml:space="preserve"> VLOOKUP($C162,'AFRICA_ Country Info'!$C57:$N110,11,FALSE)</f>
        <v>yes</v>
      </c>
      <c r="N162" s="29" t="str">
        <f xml:space="preserve"> VLOOKUP($C162,'AFRICA_ Country Info'!$C57:$N110,12,FALSE)</f>
        <v>yes</v>
      </c>
    </row>
    <row r="163" spans="2:14" ht="15.75">
      <c r="B163" s="28" t="s">
        <v>35</v>
      </c>
      <c r="C163" s="31" t="s">
        <v>190</v>
      </c>
      <c r="D163" s="29" t="str">
        <f>VLOOKUP($C163,'Asia &amp; Pacific_Country info'!$B42:$M77,2,FALSE)</f>
        <v>NWC</v>
      </c>
      <c r="E163" s="29" t="str">
        <f>VLOOKUP($C163,'Asia &amp; Pacific_Country info'!$B42:$M77,3,FALSE)</f>
        <v>yes (many)</v>
      </c>
      <c r="F163" s="29" t="str">
        <f>VLOOKUP($C163,'Asia &amp; Pacific_Country info'!$B42:$M77,4,FALSE)</f>
        <v>trip</v>
      </c>
      <c r="G163" s="29">
        <f>VLOOKUP($C163,'Asia &amp; Pacific_Country info'!$B42:$M77,5,FALSE)</f>
        <v>1972</v>
      </c>
      <c r="H163" s="29">
        <f>VLOOKUP($C163,'Asia &amp; Pacific_Country info'!$B42:$M77,6,FALSE)</f>
        <v>21</v>
      </c>
      <c r="I163" s="29" t="str">
        <f>VLOOKUP($C163,'Asia &amp; Pacific_Country info'!$B42:$M77,7,FALSE)</f>
        <v>(7G+7E+7W)</v>
      </c>
      <c r="J163" s="29" t="str">
        <f>VLOOKUP($C163,'Asia &amp; Pacific_Country info'!$B42:$M77,8,FALSE)</f>
        <v>yes</v>
      </c>
      <c r="K163" s="29" t="str">
        <f>VLOOKUP($C163,'Asia &amp; Pacific_Country info'!$B42:$M77,9,FALSE)</f>
        <v>Independent</v>
      </c>
      <c r="L163" s="29" t="str">
        <f>VLOOKUP($C163,'Asia &amp; Pacific_Country info'!$B42:$M77,10,FALSE)</f>
        <v>yes</v>
      </c>
      <c r="M163" s="29" t="str">
        <f>VLOOKUP($C163,'Asia &amp; Pacific_Country info'!$B42:$M77,11,FALSE)</f>
        <v>NI</v>
      </c>
      <c r="N163" s="29" t="str">
        <f>VLOOKUP($C163,'Asia &amp; Pacific_Country info'!$B42:$M77,12,FALSE)</f>
        <v>yes</v>
      </c>
    </row>
    <row r="164" spans="2:14" ht="15.75">
      <c r="B164" s="28" t="s">
        <v>37</v>
      </c>
      <c r="C164" s="31" t="s">
        <v>191</v>
      </c>
      <c r="D164" s="29" t="str">
        <f>VLOOKUP($C164,'Europe &amp; C.Asia_Country info'!$B16:$M72,2,FALSE)</f>
        <v>ESC</v>
      </c>
      <c r="E164" s="29" t="str">
        <f>VLOOKUP($C164,'Europe &amp; C.Asia_Country info'!$B$14:$M$72,3,FALSE)</f>
        <v>no</v>
      </c>
      <c r="F164" s="29" t="str">
        <f>VLOOKUP($C164,'Europe &amp; C.Asia_Country info'!$B$14:$M$72,4,FALSE)</f>
        <v>trip</v>
      </c>
      <c r="G164" s="29">
        <f>VLOOKUP($C164,'Europe &amp; C.Asia_Country info'!$B$14:$M$72,5,FALSE)</f>
        <v>2006</v>
      </c>
      <c r="H164" s="29">
        <f>VLOOKUP($C164,'Europe &amp; C.Asia_Country info'!$B$14:$M$72,6,FALSE)</f>
        <v>21</v>
      </c>
      <c r="I164" s="29" t="str">
        <f>VLOOKUP($C164,'Europe &amp; C.Asia_Country info'!$B$14:$M$72,7,FALSE)</f>
        <v>(7G+7E+7W)</v>
      </c>
      <c r="J164" s="29" t="str">
        <f>VLOOKUP($C164,'Europe &amp; C.Asia_Country info'!$B$14:$M$72,8,FALSE)</f>
        <v>NI</v>
      </c>
      <c r="K164" s="29" t="str">
        <f>VLOOKUP($C164,'Europe &amp; C.Asia_Country info'!$B$14:$M$72,9,FALSE)</f>
        <v>Minister</v>
      </c>
      <c r="L164" s="29" t="str">
        <f>VLOOKUP($C164,'Europe &amp; C.Asia_Country info'!$B$14:$M$72,10,FALSE)</f>
        <v>NI</v>
      </c>
      <c r="M164" s="29" t="str">
        <f>VLOOKUP($C164,'Europe &amp; C.Asia_Country info'!$B$14:$M$72,11,FALSE)</f>
        <v>NI</v>
      </c>
      <c r="N164" s="29" t="str">
        <f>VLOOKUP($C164,'Europe &amp; C.Asia_Country info'!$B$14:$M$72,12,FALSE)</f>
        <v>NI</v>
      </c>
    </row>
    <row r="165" spans="2:14" ht="15.75">
      <c r="B165" s="28" t="s">
        <v>37</v>
      </c>
      <c r="C165" s="31" t="s">
        <v>192</v>
      </c>
      <c r="D165" s="29" t="str">
        <f>VLOOKUP($C165,'Europe &amp; C.Asia_Country info'!$B16:$M72,2,FALSE)</f>
        <v>ESC</v>
      </c>
      <c r="E165" s="29" t="str">
        <f>VLOOKUP($C165,'Europe &amp; C.Asia_Country info'!$B$14:$M$72,3,FALSE)</f>
        <v>no</v>
      </c>
      <c r="F165" s="29" t="str">
        <f>VLOOKUP($C165,'Europe &amp; C.Asia_Country info'!$B$14:$M$72,4,FALSE)</f>
        <v>trip</v>
      </c>
      <c r="G165" s="29">
        <f>VLOOKUP($C165,'Europe &amp; C.Asia_Country info'!$B$14:$M$72,5,FALSE)</f>
        <v>1994</v>
      </c>
      <c r="H165" s="29">
        <f>VLOOKUP($C165,'Europe &amp; C.Asia_Country info'!$B$14:$M$72,6,FALSE)</f>
        <v>15</v>
      </c>
      <c r="I165" s="29" t="str">
        <f>VLOOKUP($C165,'Europe &amp; C.Asia_Country info'!$B$14:$M$72,7,FALSE)</f>
        <v>(5G+ 5E+5W)</v>
      </c>
      <c r="J165" s="29" t="str">
        <f>VLOOKUP($C165,'Europe &amp; C.Asia_Country info'!$B$14:$M$72,8,FALSE)</f>
        <v>yes</v>
      </c>
      <c r="K165" s="29" t="str">
        <f>VLOOKUP($C165,'Europe &amp; C.Asia_Country info'!$B$14:$M$72,9,FALSE)</f>
        <v>Rotational basis</v>
      </c>
      <c r="L165" s="29" t="str">
        <f>VLOOKUP($C165,'Europe &amp; C.Asia_Country info'!$B$14:$M$72,10,FALSE)</f>
        <v>yes</v>
      </c>
      <c r="M165" s="29" t="str">
        <f>VLOOKUP($C165,'Europe &amp; C.Asia_Country info'!$B$14:$M$72,11,FALSE)</f>
        <v>yes</v>
      </c>
      <c r="N165" s="29" t="str">
        <f>VLOOKUP($C165,'Europe &amp; C.Asia_Country info'!$B$14:$M$72,12,FALSE)</f>
        <v>yes</v>
      </c>
    </row>
    <row r="166" spans="2:14" ht="31.5">
      <c r="B166" s="28" t="s">
        <v>35</v>
      </c>
      <c r="C166" s="31" t="s">
        <v>193</v>
      </c>
      <c r="D166" s="29" t="str">
        <f>VLOOKUP($C166,'Asia &amp; Pacific_Country info'!$B43:$M78,2,FALSE)</f>
        <v>TLAB</v>
      </c>
      <c r="E166" s="29" t="str">
        <f>VLOOKUP($C166,'Asia &amp; Pacific_Country info'!$B43:$M78,3,FALSE)</f>
        <v>no</v>
      </c>
      <c r="F166" s="29" t="str">
        <f>VLOOKUP($C166,'Asia &amp; Pacific_Country info'!$B43:$M78,4,FALSE)</f>
        <v>trip</v>
      </c>
      <c r="G166" s="29">
        <f>VLOOKUP($C166,'Asia &amp; Pacific_Country info'!$B43:$M78,5,FALSE)</f>
        <v>2012</v>
      </c>
      <c r="H166" s="29" t="str">
        <f>VLOOKUP($C166,'Asia &amp; Pacific_Country info'!$B43:$M78,6,FALSE)</f>
        <v>NI</v>
      </c>
      <c r="I166" s="29" t="str">
        <f>VLOOKUP($C166,'Asia &amp; Pacific_Country info'!$B43:$M78,7,FALSE)</f>
        <v>NI</v>
      </c>
      <c r="J166" s="29" t="str">
        <f>VLOOKUP($C166,'Asia &amp; Pacific_Country info'!$B43:$M78,8,FALSE)</f>
        <v>yes-G</v>
      </c>
      <c r="K166" s="29" t="str">
        <f>VLOOKUP($C166,'Asia &amp; Pacific_Country info'!$B43:$M78,9,FALSE)</f>
        <v>Other government official</v>
      </c>
      <c r="L166" s="29" t="str">
        <f>VLOOKUP($C166,'Asia &amp; Pacific_Country info'!$B43:$M78,10,FALSE)</f>
        <v>NI</v>
      </c>
      <c r="M166" s="29" t="str">
        <f>VLOOKUP($C166,'Asia &amp; Pacific_Country info'!$B43:$M78,11,FALSE)</f>
        <v>NI</v>
      </c>
      <c r="N166" s="29" t="str">
        <f>VLOOKUP($C166,'Asia &amp; Pacific_Country info'!$B43:$M78,12,FALSE)</f>
        <v>NI</v>
      </c>
    </row>
    <row r="167" spans="2:14" ht="15.75">
      <c r="B167" s="28" t="s">
        <v>39</v>
      </c>
      <c r="C167" s="32" t="s">
        <v>194</v>
      </c>
      <c r="D167" s="29" t="str">
        <f xml:space="preserve"> VLOOKUP($C167,'AFRICA_ Country Info'!$C58:$N111,2,FALSE)</f>
        <v>-</v>
      </c>
      <c r="E167" s="29" t="str">
        <f xml:space="preserve"> VLOOKUP($C167,'AFRICA_ Country Info'!$C58:$N111,3,FALSE)</f>
        <v>-</v>
      </c>
      <c r="F167" s="29" t="str">
        <f xml:space="preserve"> VLOOKUP($C167,'AFRICA_ Country Info'!$C58:$N111,4,FALSE)</f>
        <v>-</v>
      </c>
      <c r="G167" s="29" t="str">
        <f xml:space="preserve"> VLOOKUP($C167,'AFRICA_ Country Info'!$C58:$N111,5,FALSE)</f>
        <v>-</v>
      </c>
      <c r="H167" s="29" t="str">
        <f xml:space="preserve"> VLOOKUP($C167,'AFRICA_ Country Info'!$C58:$N111,6,FALSE)</f>
        <v>-</v>
      </c>
      <c r="I167" s="29" t="str">
        <f xml:space="preserve"> VLOOKUP($C167,'AFRICA_ Country Info'!$C58:$N111,7,FALSE)</f>
        <v>-</v>
      </c>
      <c r="J167" s="29" t="str">
        <f xml:space="preserve"> VLOOKUP($C167,'AFRICA_ Country Info'!$C58:$N111,8,FALSE)</f>
        <v>-</v>
      </c>
      <c r="K167" s="29" t="str">
        <f xml:space="preserve"> VLOOKUP($C167,'AFRICA_ Country Info'!$C58:$N111,9,FALSE)</f>
        <v>-</v>
      </c>
      <c r="L167" s="29" t="str">
        <f xml:space="preserve"> VLOOKUP($C167,'AFRICA_ Country Info'!$C58:$N111,10,FALSE)</f>
        <v>-</v>
      </c>
      <c r="M167" s="29" t="str">
        <f xml:space="preserve"> VLOOKUP($C167,'AFRICA_ Country Info'!$C58:$N111,11,FALSE)</f>
        <v>-</v>
      </c>
      <c r="N167" s="29" t="str">
        <f xml:space="preserve"> VLOOKUP($C167,'AFRICA_ Country Info'!$C58:$N111,12,FALSE)</f>
        <v>-</v>
      </c>
    </row>
    <row r="168" spans="2:14" ht="15.75">
      <c r="B168" s="28" t="s">
        <v>39</v>
      </c>
      <c r="C168" s="31" t="s">
        <v>195</v>
      </c>
      <c r="D168" s="29" t="str">
        <f xml:space="preserve"> VLOOKUP($C168,'AFRICA_ Country Info'!$C59:$N112,2,FALSE)</f>
        <v>NEDLAC</v>
      </c>
      <c r="E168" s="29" t="str">
        <f xml:space="preserve"> VLOOKUP($C168,'AFRICA_ Country Info'!$C59:$N112,3,FALSE)</f>
        <v>yes (8)</v>
      </c>
      <c r="F168" s="29" t="str">
        <f xml:space="preserve"> VLOOKUP($C168,'AFRICA_ Country Info'!$C59:$N112,4,FALSE)</f>
        <v>trip+</v>
      </c>
      <c r="G168" s="29">
        <f xml:space="preserve"> VLOOKUP($C168,'AFRICA_ Country Info'!$C59:$N112,5,FALSE)</f>
        <v>1994</v>
      </c>
      <c r="H168" s="29">
        <f xml:space="preserve"> VLOOKUP($C168,'AFRICA_ Country Info'!$C59:$N112,6,FALSE)</f>
        <v>72</v>
      </c>
      <c r="I168" s="29" t="str">
        <f xml:space="preserve"> VLOOKUP($C168,'AFRICA_ Country Info'!$C59:$N112,7,FALSE)</f>
        <v xml:space="preserve">(18 members from each party) </v>
      </c>
      <c r="J168" s="29" t="str">
        <f xml:space="preserve"> VLOOKUP($C168,'AFRICA_ Country Info'!$C59:$N112,8,FALSE)</f>
        <v>yes</v>
      </c>
      <c r="K168" s="29" t="str">
        <f xml:space="preserve"> VLOOKUP($C168,'AFRICA_ Country Info'!$C59:$N112,9,FALSE)</f>
        <v>Rotational basis</v>
      </c>
      <c r="L168" s="29" t="str">
        <f xml:space="preserve"> VLOOKUP($C168,'AFRICA_ Country Info'!$C59:$N112,10,FALSE)</f>
        <v>yes</v>
      </c>
      <c r="M168" s="29" t="str">
        <f xml:space="preserve"> VLOOKUP($C168,'AFRICA_ Country Info'!$C59:$N112,11,FALSE)</f>
        <v>yes</v>
      </c>
      <c r="N168" s="29" t="str">
        <f xml:space="preserve"> VLOOKUP($C168,'AFRICA_ Country Info'!$C59:$N112,12,FALSE)</f>
        <v>yes</v>
      </c>
    </row>
    <row r="169" spans="2:14" ht="15.75">
      <c r="B169" s="28" t="s">
        <v>39</v>
      </c>
      <c r="C169" s="31" t="s">
        <v>196</v>
      </c>
      <c r="D169" s="29" t="str">
        <f xml:space="preserve"> VLOOKUP($C169,'AFRICA_ Country Info'!$C60:$N113,2,FALSE)</f>
        <v>LAC</v>
      </c>
      <c r="E169" s="29" t="str">
        <f xml:space="preserve"> VLOOKUP($C169,'AFRICA_ Country Info'!$C60:$N113,3,FALSE)</f>
        <v>no</v>
      </c>
      <c r="F169" s="29" t="str">
        <f xml:space="preserve"> VLOOKUP($C169,'AFRICA_ Country Info'!$C60:$N113,4,FALSE)</f>
        <v>trip</v>
      </c>
      <c r="G169" s="29">
        <f xml:space="preserve"> VLOOKUP($C169,'AFRICA_ Country Info'!$C60:$N113,5,FALSE)</f>
        <v>2022</v>
      </c>
      <c r="H169" s="29">
        <f xml:space="preserve"> VLOOKUP($C169,'AFRICA_ Country Info'!$C60:$N113,6,FALSE)</f>
        <v>7</v>
      </c>
      <c r="I169" s="29" t="str">
        <f xml:space="preserve"> VLOOKUP($C169,'AFRICA_ Country Info'!$C60:$N113,7,FALSE)</f>
        <v>Chair + 2G +2E +2W</v>
      </c>
      <c r="J169" s="29" t="str">
        <f xml:space="preserve"> VLOOKUP($C169,'AFRICA_ Country Info'!$C60:$N113,8,FALSE)</f>
        <v>yes</v>
      </c>
      <c r="K169" s="29" t="str">
        <f xml:space="preserve"> VLOOKUP($C169,'AFRICA_ Country Info'!$C60:$N113,9,FALSE)</f>
        <v xml:space="preserve">Independent </v>
      </c>
      <c r="L169" s="29" t="str">
        <f xml:space="preserve"> VLOOKUP($C169,'AFRICA_ Country Info'!$C60:$N113,10,FALSE)</f>
        <v>yes</v>
      </c>
      <c r="M169" s="29" t="str">
        <f xml:space="preserve"> VLOOKUP($C169,'AFRICA_ Country Info'!$C60:$N113,11,FALSE)</f>
        <v>yes</v>
      </c>
      <c r="N169" s="29" t="str">
        <f xml:space="preserve"> VLOOKUP($C169,'AFRICA_ Country Info'!$C60:$N113,12,FALSE)</f>
        <v>yes</v>
      </c>
    </row>
    <row r="170" spans="2:14" ht="15.75">
      <c r="B170" s="28" t="s">
        <v>37</v>
      </c>
      <c r="C170" s="31" t="s">
        <v>197</v>
      </c>
      <c r="D170" s="29" t="str">
        <f>VLOOKUP($C170,'Europe &amp; C.Asia_Country info'!$B16:$M72,2,FALSE)</f>
        <v>ESC</v>
      </c>
      <c r="E170" s="29" t="str">
        <f>VLOOKUP($C170,'Europe &amp; C.Asia_Country info'!$B$14:$M$72,3,FALSE)</f>
        <v>yes (2)</v>
      </c>
      <c r="F170" s="29" t="str">
        <f>VLOOKUP($C170,'Europe &amp; C.Asia_Country info'!$B$14:$M$72,4,FALSE)</f>
        <v>bipar+</v>
      </c>
      <c r="G170" s="29">
        <f>VLOOKUP($C170,'Europe &amp; C.Asia_Country info'!$B$14:$M$72,5,FALSE)</f>
        <v>1991</v>
      </c>
      <c r="H170" s="29">
        <f>VLOOKUP($C170,'Europe &amp; C.Asia_Country info'!$B$14:$M$72,6,FALSE)</f>
        <v>61</v>
      </c>
      <c r="I170" s="29" t="str">
        <f>VLOOKUP($C170,'Europe &amp; C.Asia_Country info'!$B$14:$M$72,7,FALSE)</f>
        <v>20E+20W + 20 various groups</v>
      </c>
      <c r="J170" s="29" t="str">
        <f>VLOOKUP($C170,'Europe &amp; C.Asia_Country info'!$B$14:$M$72,8,FALSE)</f>
        <v>yes</v>
      </c>
      <c r="K170" s="29" t="str">
        <f>VLOOKUP($C170,'Europe &amp; C.Asia_Country info'!$B$14:$M$72,9,FALSE)</f>
        <v>Independent</v>
      </c>
      <c r="L170" s="29" t="str">
        <f>VLOOKUP($C170,'Europe &amp; C.Asia_Country info'!$B$14:$M$72,10,FALSE)</f>
        <v>yes</v>
      </c>
      <c r="M170" s="29" t="str">
        <f>VLOOKUP($C170,'Europe &amp; C.Asia_Country info'!$B$14:$M$72,11,FALSE)</f>
        <v>no</v>
      </c>
      <c r="N170" s="29" t="str">
        <f>VLOOKUP($C170,'Europe &amp; C.Asia_Country info'!$B$14:$M$72,12,FALSE)</f>
        <v>yes</v>
      </c>
    </row>
    <row r="171" spans="2:14" ht="15.75">
      <c r="B171" s="28" t="s">
        <v>35</v>
      </c>
      <c r="C171" s="31" t="s">
        <v>198</v>
      </c>
      <c r="D171" s="29" t="str">
        <f>VLOOKUP($C171,'Asia &amp; Pacific_Country info'!$B44:$M79,2,FALSE)</f>
        <v>NLAC</v>
      </c>
      <c r="E171" s="29" t="str">
        <f>VLOOKUP($C171,'Asia &amp; Pacific_Country info'!$B44:$M79,3,FALSE)</f>
        <v>no</v>
      </c>
      <c r="F171" s="29" t="str">
        <f>VLOOKUP($C171,'Asia &amp; Pacific_Country info'!$B44:$M79,4,FALSE)</f>
        <v>trip</v>
      </c>
      <c r="G171" s="29">
        <f>VLOOKUP($C171,'Asia &amp; Pacific_Country info'!$B44:$M79,5,FALSE)</f>
        <v>1994</v>
      </c>
      <c r="H171" s="29" t="str">
        <f>VLOOKUP($C171,'Asia &amp; Pacific_Country info'!$B44:$M79,6,FALSE)</f>
        <v>Irregular</v>
      </c>
      <c r="I171" s="29" t="str">
        <f>VLOOKUP($C171,'Asia &amp; Pacific_Country info'!$B44:$M79,7,FALSE)</f>
        <v>Depends on meeting</v>
      </c>
      <c r="J171" s="29" t="str">
        <f>VLOOKUP($C171,'Asia &amp; Pacific_Country info'!$B44:$M79,8,FALSE)</f>
        <v>yes-G</v>
      </c>
      <c r="K171" s="29" t="str">
        <f>VLOOKUP($C171,'Asia &amp; Pacific_Country info'!$B44:$M79,9,FALSE)</f>
        <v>Minister</v>
      </c>
      <c r="L171" s="29" t="str">
        <f>VLOOKUP($C171,'Asia &amp; Pacific_Country info'!$B44:$M79,10,FALSE)</f>
        <v>yes</v>
      </c>
      <c r="M171" s="29" t="str">
        <f>VLOOKUP($C171,'Asia &amp; Pacific_Country info'!$B44:$M79,11,FALSE)</f>
        <v>yes</v>
      </c>
      <c r="N171" s="29" t="str">
        <f>VLOOKUP($C171,'Asia &amp; Pacific_Country info'!$B44:$M79,12,FALSE)</f>
        <v>yes</v>
      </c>
    </row>
    <row r="172" spans="2:14" ht="31.5">
      <c r="B172" s="28" t="s">
        <v>39</v>
      </c>
      <c r="C172" s="31" t="s">
        <v>199</v>
      </c>
      <c r="D172" s="29" t="str">
        <f xml:space="preserve"> VLOOKUP($C172,'AFRICA_ Country Info'!$C61:$N114,2,FALSE)</f>
        <v>HWC</v>
      </c>
      <c r="E172" s="29" t="str">
        <f xml:space="preserve"> VLOOKUP($C172,'AFRICA_ Country Info'!$C61:$N114,3,FALSE)</f>
        <v>yes (6)</v>
      </c>
      <c r="F172" s="29" t="str">
        <f xml:space="preserve"> VLOOKUP($C172,'AFRICA_ Country Info'!$C61:$N114,4,FALSE)</f>
        <v>trip</v>
      </c>
      <c r="G172" s="29">
        <f xml:space="preserve"> VLOOKUP($C172,'AFRICA_ Country Info'!$C61:$N114,5,FALSE)</f>
        <v>2005</v>
      </c>
      <c r="H172" s="29">
        <f xml:space="preserve"> VLOOKUP($C172,'AFRICA_ Country Info'!$C61:$N114,6,FALSE)</f>
        <v>15</v>
      </c>
      <c r="I172" s="29" t="str">
        <f xml:space="preserve"> VLOOKUP($C172,'AFRICA_ Country Info'!$C61:$N114,7,FALSE)</f>
        <v>6G + 3E + 3W + 3 experts and academics</v>
      </c>
      <c r="J172" s="29" t="str">
        <f xml:space="preserve"> VLOOKUP($C172,'AFRICA_ Country Info'!$C61:$N114,8,FALSE)</f>
        <v>yes-G</v>
      </c>
      <c r="K172" s="29" t="str">
        <f xml:space="preserve"> VLOOKUP($C172,'AFRICA_ Country Info'!$C61:$N114,9,FALSE)</f>
        <v xml:space="preserve">Government Official </v>
      </c>
      <c r="L172" s="29" t="str">
        <f xml:space="preserve"> VLOOKUP($C172,'AFRICA_ Country Info'!$C61:$N114,10,FALSE)</f>
        <v>yes</v>
      </c>
      <c r="M172" s="29" t="str">
        <f xml:space="preserve"> VLOOKUP($C172,'AFRICA_ Country Info'!$C61:$N114,11,FALSE)</f>
        <v>yes</v>
      </c>
      <c r="N172" s="29" t="str">
        <f xml:space="preserve"> VLOOKUP($C172,'AFRICA_ Country Info'!$C61:$N114,12,FALSE)</f>
        <v>yes</v>
      </c>
    </row>
    <row r="173" spans="2:14" ht="31.5">
      <c r="B173" s="28" t="s">
        <v>42</v>
      </c>
      <c r="C173" s="31" t="s">
        <v>200</v>
      </c>
      <c r="D173" s="29" t="str">
        <f>VLOOKUP($C173,'AMERICAS_Country info'!B44:M78,2,FALSE)</f>
        <v>LAB 
ESC</v>
      </c>
      <c r="E173" s="29" t="str">
        <f>VLOOKUP($C173,'AMERICAS_Country info'!$B44:$M78,3,FALSE)</f>
        <v>no</v>
      </c>
      <c r="F173" s="29" t="str">
        <f>VLOOKUP($C173,'AMERICAS_Country info'!$B44:$M78,4,FALSE)</f>
        <v>trip</v>
      </c>
      <c r="G173" s="29">
        <f>VLOOKUP($C173,'AMERICAS_Country info'!$B44:$M78,5,FALSE)</f>
        <v>1984</v>
      </c>
      <c r="H173" s="29">
        <f>VLOOKUP($C173,'AMERICAS_Country info'!$B44:$M78,6,FALSE)</f>
        <v>24</v>
      </c>
      <c r="I173" s="29" t="str">
        <f>VLOOKUP($C173,'AMERICAS_Country info'!$B44:$M78,7,FALSE)</f>
        <v>(8G+8E+8W)</v>
      </c>
      <c r="J173" s="29" t="str">
        <f>VLOOKUP($C173,'AMERICAS_Country info'!$B44:$M78,8,FALSE)</f>
        <v>yes</v>
      </c>
      <c r="K173" s="29" t="str">
        <f>VLOOKUP($C173,'AMERICAS_Country info'!$B44:$M78,9,FALSE)</f>
        <v>Independent</v>
      </c>
      <c r="L173" s="29" t="str">
        <f>VLOOKUP($C173,'AMERICAS_Country info'!$B44:$M78,10,FALSE)</f>
        <v>yes</v>
      </c>
      <c r="M173" s="29" t="str">
        <f>VLOOKUP($C173,'AMERICAS_Country info'!$B44:$M78,11,FALSE)</f>
        <v>yes</v>
      </c>
      <c r="N173" s="29" t="str">
        <f>VLOOKUP($C173,'AMERICAS_Country info'!$B44:$M78,12,FALSE)</f>
        <v>yes</v>
      </c>
    </row>
    <row r="174" spans="2:14" ht="15.75">
      <c r="B174" s="28" t="s">
        <v>37</v>
      </c>
      <c r="C174" s="32" t="s">
        <v>201</v>
      </c>
      <c r="D174" s="29" t="str">
        <f>VLOOKUP($C174,'Europe &amp; C.Asia_Country info'!$B16:$M72,2,FALSE)</f>
        <v>-</v>
      </c>
      <c r="E174" s="29" t="str">
        <f>VLOOKUP($C174,'Europe &amp; C.Asia_Country info'!$B$14:$M$72,3,FALSE)</f>
        <v>-</v>
      </c>
      <c r="F174" s="29" t="str">
        <f>VLOOKUP($C174,'Europe &amp; C.Asia_Country info'!$B$14:$M$72,4,FALSE)</f>
        <v>-</v>
      </c>
      <c r="G174" s="29" t="str">
        <f>VLOOKUP($C174,'Europe &amp; C.Asia_Country info'!$B$14:$M$72,5,FALSE)</f>
        <v>-</v>
      </c>
      <c r="H174" s="29" t="str">
        <f>VLOOKUP($C174,'Europe &amp; C.Asia_Country info'!$B$14:$M$72,6,FALSE)</f>
        <v>-</v>
      </c>
      <c r="I174" s="29" t="str">
        <f>VLOOKUP($C174,'Europe &amp; C.Asia_Country info'!$B$14:$M$72,7,FALSE)</f>
        <v>-</v>
      </c>
      <c r="J174" s="29" t="str">
        <f>VLOOKUP($C174,'Europe &amp; C.Asia_Country info'!$B$14:$M$72,8,FALSE)</f>
        <v>-</v>
      </c>
      <c r="K174" s="29" t="str">
        <f>VLOOKUP($C174,'Europe &amp; C.Asia_Country info'!$B$14:$M$72,9,FALSE)</f>
        <v>-</v>
      </c>
      <c r="L174" s="29" t="str">
        <f>VLOOKUP($C174,'Europe &amp; C.Asia_Country info'!$B$14:$M$72,10,FALSE)</f>
        <v>-</v>
      </c>
      <c r="M174" s="29" t="str">
        <f>VLOOKUP($C174,'Europe &amp; C.Asia_Country info'!$B$14:$M$72,11,FALSE)</f>
        <v>-</v>
      </c>
      <c r="N174" s="29" t="str">
        <f>VLOOKUP($C174,'Europe &amp; C.Asia_Country info'!$B$14:$M$72,12,FALSE)</f>
        <v>-</v>
      </c>
    </row>
    <row r="175" spans="2:14" ht="47.25">
      <c r="B175" s="28" t="s">
        <v>37</v>
      </c>
      <c r="C175" s="31" t="s">
        <v>202</v>
      </c>
      <c r="D175" s="29" t="str">
        <f>VLOOKUP($C175,'Europe &amp; C.Asia_Country info'!$B16:$M72,2,FALSE)</f>
        <v>CFT</v>
      </c>
      <c r="E175" s="29" t="str">
        <f>VLOOKUP($C175,'Europe &amp; C.Asia_Country info'!$B$14:$M$72,3,FALSE)</f>
        <v>yes (1)</v>
      </c>
      <c r="F175" s="29" t="str">
        <f>VLOOKUP($C175,'Europe &amp; C.Asia_Country info'!$B$14:$M$72,4,FALSE)</f>
        <v>trip+</v>
      </c>
      <c r="G175" s="29">
        <f>VLOOKUP($C175,'Europe &amp; C.Asia_Country info'!$B$14:$M$72,5,FALSE)</f>
        <v>1964</v>
      </c>
      <c r="H175" s="29">
        <f>VLOOKUP($C175,'Europe &amp; C.Asia_Country info'!$B$14:$M$72,6,FALSE)</f>
        <v>20</v>
      </c>
      <c r="I175" s="29" t="str">
        <f>VLOOKUP($C175,'Europe &amp; C.Asia_Country info'!$B$14:$M$72,7,FALSE)</f>
        <v xml:space="preserve">(2G + 2Reps of cantons + 2 Academia +7 E + 
7 W + 1 Women`s organisations) </v>
      </c>
      <c r="J175" s="29" t="str">
        <f>VLOOKUP($C175,'Europe &amp; C.Asia_Country info'!$B$14:$M$72,8,FALSE)</f>
        <v>yes-G</v>
      </c>
      <c r="K175" s="29" t="str">
        <f>VLOOKUP($C175,'Europe &amp; C.Asia_Country info'!$B$14:$M$72,9,FALSE)</f>
        <v>Department Director</v>
      </c>
      <c r="L175" s="29" t="str">
        <f>VLOOKUP($C175,'Europe &amp; C.Asia_Country info'!$B$14:$M$72,10,FALSE)</f>
        <v>yes</v>
      </c>
      <c r="M175" s="29" t="str">
        <f>VLOOKUP($C175,'Europe &amp; C.Asia_Country info'!$B$14:$M$72,11,FALSE)</f>
        <v>no</v>
      </c>
      <c r="N175" s="29" t="str">
        <f>VLOOKUP($C175,'Europe &amp; C.Asia_Country info'!$B$14:$M$72,12,FALSE)</f>
        <v>yes</v>
      </c>
    </row>
    <row r="176" spans="2:14" ht="15.75">
      <c r="B176" s="28" t="s">
        <v>50</v>
      </c>
      <c r="C176" s="32" t="s">
        <v>203</v>
      </c>
      <c r="D176" s="29" t="str">
        <f>VLOOKUP($C176,'ARAB STATES_Country info'!$B22:$M31,2,FALSE)</f>
        <v>-</v>
      </c>
      <c r="E176" s="29" t="str">
        <f>VLOOKUP($C176,'ARAB STATES_Country info'!$B22:$M31,3,FALSE)</f>
        <v>-</v>
      </c>
      <c r="F176" s="29" t="str">
        <f>VLOOKUP($C176,'ARAB STATES_Country info'!$B22:$M31,4,FALSE)</f>
        <v>-</v>
      </c>
      <c r="G176" s="29" t="str">
        <f>VLOOKUP($C176,'ARAB STATES_Country info'!$B22:$M31,5,FALSE)</f>
        <v>-</v>
      </c>
      <c r="H176" s="29" t="str">
        <f>VLOOKUP($C176,'ARAB STATES_Country info'!$B22:$M31,6,FALSE)</f>
        <v>-</v>
      </c>
      <c r="I176" s="29" t="str">
        <f>VLOOKUP($C176,'ARAB STATES_Country info'!$B22:$M31,7,FALSE)</f>
        <v>-</v>
      </c>
      <c r="J176" s="29" t="str">
        <f>VLOOKUP($C176,'ARAB STATES_Country info'!$B22:$M31,8,FALSE)</f>
        <v>-</v>
      </c>
      <c r="K176" s="29" t="str">
        <f>VLOOKUP($C176,'ARAB STATES_Country info'!$B22:$M31,9,FALSE)</f>
        <v>-</v>
      </c>
      <c r="L176" s="29" t="str">
        <f>VLOOKUP($C176,'ARAB STATES_Country info'!$B22:$M31,10,FALSE)</f>
        <v>-</v>
      </c>
      <c r="M176" s="29" t="str">
        <f>VLOOKUP($C176,'ARAB STATES_Country info'!$B22:$M31,11,FALSE)</f>
        <v>-</v>
      </c>
      <c r="N176" s="29" t="str">
        <f>VLOOKUP($C176,'ARAB STATES_Country info'!$B22:$M31,12,FALSE)</f>
        <v>-</v>
      </c>
    </row>
    <row r="177" spans="2:14" ht="15.75">
      <c r="B177" s="28" t="s">
        <v>37</v>
      </c>
      <c r="C177" s="31" t="s">
        <v>204</v>
      </c>
      <c r="D177" s="29" t="str">
        <f>VLOOKUP($C177,'Europe &amp; C.Asia_Country info'!$B16:$M72,2,FALSE)</f>
        <v>TCRSLR</v>
      </c>
      <c r="E177" s="29" t="str">
        <f>VLOOKUP($C177,'Europe &amp; C.Asia_Country info'!$B$14:$M$72,3,FALSE)</f>
        <v>no</v>
      </c>
      <c r="F177" s="29" t="str">
        <f>VLOOKUP($C177,'Europe &amp; C.Asia_Country info'!$B$14:$M$72,4,FALSE)</f>
        <v>trip</v>
      </c>
      <c r="G177" s="29">
        <f>VLOOKUP($C177,'Europe &amp; C.Asia_Country info'!$B$14:$M$72,5,FALSE)</f>
        <v>2008</v>
      </c>
      <c r="H177" s="29">
        <f>VLOOKUP($C177,'Europe &amp; C.Asia_Country info'!$B$14:$M$72,6,FALSE)</f>
        <v>33</v>
      </c>
      <c r="I177" s="29" t="str">
        <f>VLOOKUP($C177,'Europe &amp; C.Asia_Country info'!$B$14:$M$72,7,FALSE)</f>
        <v>(11G+ 11E+ 11W)</v>
      </c>
      <c r="J177" s="29" t="str">
        <f>VLOOKUP($C177,'Europe &amp; C.Asia_Country info'!$B$14:$M$72,8,FALSE)</f>
        <v>yes</v>
      </c>
      <c r="K177" s="29" t="str">
        <f>VLOOKUP($C177,'Europe &amp; C.Asia_Country info'!$B$14:$M$72,9,FALSE)</f>
        <v>Prime Minister</v>
      </c>
      <c r="L177" s="29" t="str">
        <f>VLOOKUP($C177,'Europe &amp; C.Asia_Country info'!$B$14:$M$72,10,FALSE)</f>
        <v>yes</v>
      </c>
      <c r="M177" s="29" t="str">
        <f>VLOOKUP($C177,'Europe &amp; C.Asia_Country info'!$B$14:$M$72,11,FALSE)</f>
        <v>yes</v>
      </c>
      <c r="N177" s="29" t="str">
        <f>VLOOKUP($C177,'Europe &amp; C.Asia_Country info'!$B$14:$M$72,12,FALSE)</f>
        <v>yes</v>
      </c>
    </row>
    <row r="178" spans="2:14" ht="31.5">
      <c r="B178" s="28" t="s">
        <v>39</v>
      </c>
      <c r="C178" s="31" t="s">
        <v>205</v>
      </c>
      <c r="D178" s="29" t="str">
        <f xml:space="preserve"> VLOOKUP($C178,'AFRICA_ Country Info'!$C62:$N115,2,FALSE)</f>
        <v xml:space="preserve">LESCO </v>
      </c>
      <c r="E178" s="29" t="str">
        <f xml:space="preserve"> VLOOKUP($C178,'AFRICA_ Country Info'!$C62:$N115,3,FALSE)</f>
        <v>yes (2)</v>
      </c>
      <c r="F178" s="29" t="str">
        <f xml:space="preserve"> VLOOKUP($C178,'AFRICA_ Country Info'!$C62:$N115,4,FALSE)</f>
        <v>trip</v>
      </c>
      <c r="G178" s="29">
        <f xml:space="preserve"> VLOOKUP($C178,'AFRICA_ Country Info'!$C62:$N115,5,FALSE)</f>
        <v>2004</v>
      </c>
      <c r="H178" s="29">
        <f xml:space="preserve"> VLOOKUP($C178,'AFRICA_ Country Info'!$C62:$N115,6,FALSE)</f>
        <v>17</v>
      </c>
      <c r="I178" s="29" t="str">
        <f xml:space="preserve"> VLOOKUP($C178,'AFRICA_ Country Info'!$C62:$N115,7,FALSE)</f>
        <v>(Chair+4G + E4 + W4 + 4 independent experts)</v>
      </c>
      <c r="J178" s="29" t="str">
        <f xml:space="preserve"> VLOOKUP($C178,'AFRICA_ Country Info'!$C62:$N115,8,FALSE)</f>
        <v>yes-G</v>
      </c>
      <c r="K178" s="29" t="str">
        <f xml:space="preserve"> VLOOKUP($C178,'AFRICA_ Country Info'!$C62:$N115,9,FALSE)</f>
        <v>Independent</v>
      </c>
      <c r="L178" s="29" t="str">
        <f xml:space="preserve"> VLOOKUP($C178,'AFRICA_ Country Info'!$C62:$N115,10,FALSE)</f>
        <v>yes</v>
      </c>
      <c r="M178" s="29" t="str">
        <f xml:space="preserve"> VLOOKUP($C178,'AFRICA_ Country Info'!$C62:$N115,11,FALSE)</f>
        <v>yes</v>
      </c>
      <c r="N178" s="29" t="str">
        <f xml:space="preserve"> VLOOKUP($C178,'AFRICA_ Country Info'!$C62:$N115,12,FALSE)</f>
        <v>yes</v>
      </c>
    </row>
    <row r="179" spans="2:14" ht="15.75">
      <c r="B179" s="28" t="s">
        <v>35</v>
      </c>
      <c r="C179" s="31" t="s">
        <v>206</v>
      </c>
      <c r="D179" s="29" t="str">
        <f>VLOOKUP($C179,'Asia &amp; Pacific_Country info'!$B45:$M80,2,FALSE)</f>
        <v>NLDAC</v>
      </c>
      <c r="E179" s="29" t="str">
        <f>VLOOKUP($C179,'Asia &amp; Pacific_Country info'!$B45:$M80,3,FALSE)</f>
        <v>yes (8)</v>
      </c>
      <c r="F179" s="29" t="str">
        <f>VLOOKUP($C179,'Asia &amp; Pacific_Country info'!$B45:$M80,4,FALSE)</f>
        <v>trip</v>
      </c>
      <c r="G179" s="29">
        <f>VLOOKUP($C179,'Asia &amp; Pacific_Country info'!$B45:$M80,5,FALSE)</f>
        <v>1977</v>
      </c>
      <c r="H179" s="29">
        <f>VLOOKUP($C179,'Asia &amp; Pacific_Country info'!$B45:$M80,6,FALSE)</f>
        <v>20</v>
      </c>
      <c r="I179" s="29" t="str">
        <f>VLOOKUP($C179,'Asia &amp; Pacific_Country info'!$B45:$M80,7,FALSE)</f>
        <v>(10G+5E+5W)</v>
      </c>
      <c r="J179" s="29" t="str">
        <f>VLOOKUP($C179,'Asia &amp; Pacific_Country info'!$B45:$M80,8,FALSE)</f>
        <v>NI</v>
      </c>
      <c r="K179" s="29" t="str">
        <f>VLOOKUP($C179,'Asia &amp; Pacific_Country info'!$B45:$M80,9,FALSE)</f>
        <v>NI</v>
      </c>
      <c r="L179" s="29" t="str">
        <f>VLOOKUP($C179,'Asia &amp; Pacific_Country info'!$B45:$M80,10,FALSE)</f>
        <v>NI</v>
      </c>
      <c r="M179" s="29" t="str">
        <f>VLOOKUP($C179,'Asia &amp; Pacific_Country info'!$B45:$M80,11,FALSE)</f>
        <v>NI</v>
      </c>
      <c r="N179" s="29" t="str">
        <f>VLOOKUP($C179,'Asia &amp; Pacific_Country info'!$B45:$M80,12,FALSE)</f>
        <v>NI</v>
      </c>
    </row>
    <row r="180" spans="2:14" ht="31.5">
      <c r="B180" s="28" t="s">
        <v>35</v>
      </c>
      <c r="C180" s="31" t="s">
        <v>207</v>
      </c>
      <c r="D180" s="29" t="str">
        <f>VLOOKUP($C180,'Asia &amp; Pacific_Country info'!$B46:$M81,2,FALSE)</f>
        <v>NLC</v>
      </c>
      <c r="E180" s="29" t="str">
        <f>VLOOKUP($C180,'Asia &amp; Pacific_Country info'!$B46:$M81,3,FALSE)</f>
        <v>yes (2)</v>
      </c>
      <c r="F180" s="29" t="str">
        <f>VLOOKUP($C180,'Asia &amp; Pacific_Country info'!$B46:$M81,4,FALSE)</f>
        <v>trip</v>
      </c>
      <c r="G180" s="29">
        <f>VLOOKUP($C180,'Asia &amp; Pacific_Country info'!$B46:$M81,5,FALSE)</f>
        <v>2012</v>
      </c>
      <c r="H180" s="29">
        <f>VLOOKUP($C180,'Asia &amp; Pacific_Country info'!$B46:$M81,6,FALSE)</f>
        <v>7</v>
      </c>
      <c r="I180" s="29" t="str">
        <f>VLOOKUP($C180,'Asia &amp; Pacific_Country info'!$B46:$M81,7,FALSE)</f>
        <v>(3G+2E+2W)</v>
      </c>
      <c r="J180" s="29" t="str">
        <f>VLOOKUP($C180,'Asia &amp; Pacific_Country info'!$B46:$M81,8,FALSE)</f>
        <v>yes-G</v>
      </c>
      <c r="K180" s="29" t="str">
        <f>VLOOKUP($C180,'Asia &amp; Pacific_Country info'!$B46:$M81,9,FALSE)</f>
        <v>Other government official</v>
      </c>
      <c r="L180" s="29" t="str">
        <f>VLOOKUP($C180,'Asia &amp; Pacific_Country info'!$B46:$M81,10,FALSE)</f>
        <v>yes</v>
      </c>
      <c r="M180" s="29" t="str">
        <f>VLOOKUP($C180,'Asia &amp; Pacific_Country info'!$B46:$M81,11,FALSE)</f>
        <v>yes</v>
      </c>
      <c r="N180" s="29" t="str">
        <f>VLOOKUP($C180,'Asia &amp; Pacific_Country info'!$B46:$M81,12,FALSE)</f>
        <v>yes</v>
      </c>
    </row>
    <row r="181" spans="2:14" ht="15.75">
      <c r="B181" s="28" t="s">
        <v>39</v>
      </c>
      <c r="C181" s="31" t="s">
        <v>208</v>
      </c>
      <c r="D181" s="29" t="str">
        <f xml:space="preserve"> VLOOKUP($C181,'AFRICA_ Country Info'!$C63:$N116,2,FALSE)</f>
        <v>CNDS</v>
      </c>
      <c r="E181" s="29" t="str">
        <f xml:space="preserve"> VLOOKUP($C181,'AFRICA_ Country Info'!$C63:$N116,3,FALSE)</f>
        <v>yes (3)</v>
      </c>
      <c r="F181" s="29" t="str">
        <f xml:space="preserve"> VLOOKUP($C181,'AFRICA_ Country Info'!$C63:$N116,4,FALSE)</f>
        <v>trip</v>
      </c>
      <c r="G181" s="29">
        <f xml:space="preserve"> VLOOKUP($C181,'AFRICA_ Country Info'!$C63:$N116,5,FALSE)</f>
        <v>2006</v>
      </c>
      <c r="H181" s="29">
        <f xml:space="preserve"> VLOOKUP($C181,'AFRICA_ Country Info'!$C63:$N116,6,FALSE)</f>
        <v>34</v>
      </c>
      <c r="I181" s="29" t="str">
        <f xml:space="preserve"> VLOOKUP($C181,'AFRICA_ Country Info'!$C63:$N116,7,FALSE)</f>
        <v>10G + 10E + 14W</v>
      </c>
      <c r="J181" s="29" t="str">
        <f xml:space="preserve"> VLOOKUP($C181,'AFRICA_ Country Info'!$C63:$N116,8,FALSE)</f>
        <v>yes</v>
      </c>
      <c r="K181" s="29" t="str">
        <f xml:space="preserve"> VLOOKUP($C181,'AFRICA_ Country Info'!$C63:$N116,9,FALSE)</f>
        <v xml:space="preserve">Independent </v>
      </c>
      <c r="L181" s="29" t="str">
        <f xml:space="preserve"> VLOOKUP($C181,'AFRICA_ Country Info'!$C63:$N116,10,FALSE)</f>
        <v>no</v>
      </c>
      <c r="M181" s="29" t="str">
        <f xml:space="preserve"> VLOOKUP($C181,'AFRICA_ Country Info'!$C63:$N116,11,FALSE)</f>
        <v>yes</v>
      </c>
      <c r="N181" s="29" t="str">
        <f xml:space="preserve"> VLOOKUP($C181,'AFRICA_ Country Info'!$C63:$N116,12,FALSE)</f>
        <v>no</v>
      </c>
    </row>
    <row r="182" spans="2:14" ht="31.5">
      <c r="B182" s="28" t="s">
        <v>35</v>
      </c>
      <c r="C182" s="31" t="s">
        <v>209</v>
      </c>
      <c r="D182" s="29" t="str">
        <f>VLOOKUP($C182,'Asia &amp; Pacific_Country info'!$B47:$M82,2,FALSE)</f>
        <v>TLAC</v>
      </c>
      <c r="E182" s="29" t="str">
        <f>VLOOKUP($C182,'Asia &amp; Pacific_Country info'!$B47:$M82,3,FALSE)</f>
        <v>no</v>
      </c>
      <c r="F182" s="29" t="str">
        <f>VLOOKUP($C182,'Asia &amp; Pacific_Country info'!$B47:$M82,4,FALSE)</f>
        <v>trip</v>
      </c>
      <c r="G182" s="29">
        <f>VLOOKUP($C182,'Asia &amp; Pacific_Country info'!$B47:$M82,5,FALSE)</f>
        <v>2020</v>
      </c>
      <c r="H182" s="29" t="str">
        <f>VLOOKUP($C182,'Asia &amp; Pacific_Country info'!$B47:$M82,6,FALSE)</f>
        <v>NI</v>
      </c>
      <c r="I182" s="29" t="str">
        <f>VLOOKUP($C182,'Asia &amp; Pacific_Country info'!$B47:$M82,7,FALSE)</f>
        <v>NI</v>
      </c>
      <c r="J182" s="29" t="str">
        <f>VLOOKUP($C182,'Asia &amp; Pacific_Country info'!$B47:$M82,8,FALSE)</f>
        <v>yes-G</v>
      </c>
      <c r="K182" s="29" t="str">
        <f>VLOOKUP($C182,'Asia &amp; Pacific_Country info'!$B47:$M82,9,FALSE)</f>
        <v>Other government official</v>
      </c>
      <c r="L182" s="29" t="str">
        <f>VLOOKUP($C182,'Asia &amp; Pacific_Country info'!$B47:$M82,10,FALSE)</f>
        <v>NI</v>
      </c>
      <c r="M182" s="29" t="str">
        <f>VLOOKUP($C182,'Asia &amp; Pacific_Country info'!$B47:$M82,11,FALSE)</f>
        <v>yes</v>
      </c>
      <c r="N182" s="29" t="str">
        <f>VLOOKUP($C182,'Asia &amp; Pacific_Country info'!$B47:$M82,12,FALSE)</f>
        <v>NI</v>
      </c>
    </row>
    <row r="183" spans="2:14" ht="15.75">
      <c r="B183" s="28" t="s">
        <v>42</v>
      </c>
      <c r="C183" s="31" t="s">
        <v>210</v>
      </c>
      <c r="D183" s="29" t="str">
        <f>VLOOKUP($C183,'AMERICAS_Country info'!B45:M79,2,FALSE)</f>
        <v>NTAC</v>
      </c>
      <c r="E183" s="29" t="str">
        <f>VLOOKUP($C183,'AMERICAS_Country info'!$B45:$M79,3,FALSE)</f>
        <v>yes (5)</v>
      </c>
      <c r="F183" s="29" t="str">
        <f>VLOOKUP($C183,'AMERICAS_Country info'!$B45:$M79,4,FALSE)</f>
        <v>trip</v>
      </c>
      <c r="G183" s="29">
        <f>VLOOKUP($C183,'AMERICAS_Country info'!$B45:$M79,5,FALSE)</f>
        <v>2016</v>
      </c>
      <c r="H183" s="29">
        <f>VLOOKUP($C183,'AMERICAS_Country info'!$B45:$M79,6,FALSE)</f>
        <v>19</v>
      </c>
      <c r="I183" s="29" t="str">
        <f>VLOOKUP($C183,'AMERICAS_Country info'!$B45:$M79,7,FALSE)</f>
        <v>(7G+6E+6W)</v>
      </c>
      <c r="J183" s="29" t="str">
        <f>VLOOKUP($C183,'AMERICAS_Country info'!$B45:$M79,8,FALSE)</f>
        <v>yes</v>
      </c>
      <c r="K183" s="29" t="str">
        <f>VLOOKUP($C183,'AMERICAS_Country info'!$B45:$M79,9,FALSE)</f>
        <v>Minister</v>
      </c>
      <c r="L183" s="29" t="str">
        <f>VLOOKUP($C183,'AMERICAS_Country info'!$B45:$M79,10,FALSE)</f>
        <v>no</v>
      </c>
      <c r="M183" s="29" t="str">
        <f>VLOOKUP($C183,'AMERICAS_Country info'!$B45:$M79,11,FALSE)</f>
        <v>no</v>
      </c>
      <c r="N183" s="29" t="str">
        <f>VLOOKUP($C183,'AMERICAS_Country info'!$B45:$M79,12,FALSE)</f>
        <v>no</v>
      </c>
    </row>
    <row r="184" spans="2:14" ht="15.75">
      <c r="B184" s="28" t="s">
        <v>39</v>
      </c>
      <c r="C184" s="31" t="s">
        <v>211</v>
      </c>
      <c r="D184" s="29" t="str">
        <f xml:space="preserve"> VLOOKUP($C184,'AFRICA_ Country Info'!$C64:$N117,2,FALSE)</f>
        <v xml:space="preserve">SDNC </v>
      </c>
      <c r="E184" s="29" t="str">
        <f xml:space="preserve"> VLOOKUP($C184,'AFRICA_ Country Info'!$C64:$N117,3,FALSE)</f>
        <v>yes (3)</v>
      </c>
      <c r="F184" s="29" t="str">
        <f xml:space="preserve"> VLOOKUP($C184,'AFRICA_ Country Info'!$C64:$N117,4,FALSE)</f>
        <v>trip</v>
      </c>
      <c r="G184" s="29">
        <f xml:space="preserve"> VLOOKUP($C184,'AFRICA_ Country Info'!$C64:$N117,5,FALSE)</f>
        <v>2017</v>
      </c>
      <c r="H184" s="29">
        <f xml:space="preserve"> VLOOKUP($C184,'AFRICA_ Country Info'!$C64:$N117,6,FALSE)</f>
        <v>100</v>
      </c>
      <c r="I184" s="29" t="str">
        <f xml:space="preserve"> VLOOKUP($C184,'AFRICA_ Country Info'!$C64:$N117,7,FALSE)</f>
        <v>(35G + 30E + 35W)</v>
      </c>
      <c r="J184" s="29" t="str">
        <f xml:space="preserve"> VLOOKUP($C184,'AFRICA_ Country Info'!$C64:$N117,8,FALSE)</f>
        <v>yes</v>
      </c>
      <c r="K184" s="29" t="str">
        <f xml:space="preserve"> VLOOKUP($C184,'AFRICA_ Country Info'!$C64:$N117,9,FALSE)</f>
        <v>Rotational basis</v>
      </c>
      <c r="L184" s="29" t="str">
        <f xml:space="preserve"> VLOOKUP($C184,'AFRICA_ Country Info'!$C64:$N117,10,FALSE)</f>
        <v>no</v>
      </c>
      <c r="M184" s="29" t="str">
        <f xml:space="preserve"> VLOOKUP($C184,'AFRICA_ Country Info'!$C64:$N117,11,FALSE)</f>
        <v>yes</v>
      </c>
      <c r="N184" s="29" t="str">
        <f xml:space="preserve"> VLOOKUP($C184,'AFRICA_ Country Info'!$C64:$N117,12,FALSE)</f>
        <v>no</v>
      </c>
    </row>
    <row r="185" spans="2:14" ht="15.75">
      <c r="B185" s="28" t="s">
        <v>37</v>
      </c>
      <c r="C185" s="31" t="s">
        <v>212</v>
      </c>
      <c r="D185" s="29" t="str">
        <f>VLOOKUP($C185,'Europe &amp; C.Asia_Country info'!$B16:$M72,2,FALSE)</f>
        <v>ESC</v>
      </c>
      <c r="E185" s="29" t="str">
        <f>VLOOKUP($C185,'Europe &amp; C.Asia_Country info'!$B$14:$M$72,3,FALSE)</f>
        <v>yes (2)</v>
      </c>
      <c r="F185" s="29" t="str">
        <f>VLOOKUP($C185,'Europe &amp; C.Asia_Country info'!$B$14:$M$72,4,FALSE)</f>
        <v>trip+</v>
      </c>
      <c r="G185" s="29">
        <f>VLOOKUP($C185,'Europe &amp; C.Asia_Country info'!$B$14:$M$72,5,FALSE)</f>
        <v>1995</v>
      </c>
      <c r="H185" s="29" t="str">
        <f>VLOOKUP($C185,'Europe &amp; C.Asia_Country info'!$B$14:$M$72,6,FALSE)</f>
        <v>NI</v>
      </c>
      <c r="I185" s="29" t="str">
        <f>VLOOKUP($C185,'Europe &amp; C.Asia_Country info'!$B$14:$M$72,7,FALSE)</f>
        <v>NI</v>
      </c>
      <c r="J185" s="29" t="str">
        <f>VLOOKUP($C185,'Europe &amp; C.Asia_Country info'!$B$14:$M$72,8,FALSE)</f>
        <v>yes-G</v>
      </c>
      <c r="K185" s="29" t="str">
        <f>VLOOKUP($C185,'Europe &amp; C.Asia_Country info'!$B$14:$M$72,9,FALSE)</f>
        <v>Prime Minister</v>
      </c>
      <c r="L185" s="29" t="str">
        <f>VLOOKUP($C185,'Europe &amp; C.Asia_Country info'!$B$14:$M$72,10,FALSE)</f>
        <v>NI</v>
      </c>
      <c r="M185" s="29" t="str">
        <f>VLOOKUP($C185,'Europe &amp; C.Asia_Country info'!$B$14:$M$72,11,FALSE)</f>
        <v>yes</v>
      </c>
      <c r="N185" s="29" t="str">
        <f>VLOOKUP($C185,'Europe &amp; C.Asia_Country info'!$B$14:$M$72,12,FALSE)</f>
        <v>NI</v>
      </c>
    </row>
    <row r="186" spans="2:14" ht="15.75">
      <c r="B186" s="28" t="s">
        <v>37</v>
      </c>
      <c r="C186" s="31" t="s">
        <v>213</v>
      </c>
      <c r="D186" s="29" t="str">
        <f>VLOOKUP($C186,'Europe &amp; C.Asia_Country info'!$B16:$M72,2,FALSE)</f>
        <v>TCRSLR</v>
      </c>
      <c r="E186" s="29" t="str">
        <f>VLOOKUP($C186,'Europe &amp; C.Asia_Country info'!$B$14:$M$72,3,FALSE)</f>
        <v>no</v>
      </c>
      <c r="F186" s="29" t="str">
        <f>VLOOKUP($C186,'Europe &amp; C.Asia_Country info'!$B$14:$M$72,4,FALSE)</f>
        <v>trip</v>
      </c>
      <c r="G186" s="29">
        <f>VLOOKUP($C186,'Europe &amp; C.Asia_Country info'!$B$14:$M$72,5,FALSE)</f>
        <v>2019</v>
      </c>
      <c r="H186" s="29">
        <f>VLOOKUP($C186,'Europe &amp; C.Asia_Country info'!$B$14:$M$72,6,FALSE)</f>
        <v>21</v>
      </c>
      <c r="I186" s="29" t="str">
        <f>VLOOKUP($C186,'Europe &amp; C.Asia_Country info'!$B$14:$M$72,7,FALSE)</f>
        <v>(7G+ 7E+ 7W)</v>
      </c>
      <c r="J186" s="29" t="str">
        <f>VLOOKUP($C186,'Europe &amp; C.Asia_Country info'!$B$14:$M$72,8,FALSE)</f>
        <v>yes</v>
      </c>
      <c r="K186" s="29" t="str">
        <f>VLOOKUP($C186,'Europe &amp; C.Asia_Country info'!$B$14:$M$72,9,FALSE)</f>
        <v>Deputy Minister</v>
      </c>
      <c r="L186" s="29" t="str">
        <f>VLOOKUP($C186,'Europe &amp; C.Asia_Country info'!$B$14:$M$72,10,FALSE)</f>
        <v>yes</v>
      </c>
      <c r="M186" s="29" t="str">
        <f>VLOOKUP($C186,'Europe &amp; C.Asia_Country info'!$B$14:$M$72,11,FALSE)</f>
        <v>yes</v>
      </c>
      <c r="N186" s="29" t="str">
        <f>VLOOKUP($C186,'Europe &amp; C.Asia_Country info'!$B$14:$M$72,12,FALSE)</f>
        <v>yes</v>
      </c>
    </row>
    <row r="187" spans="2:14" ht="15.75">
      <c r="B187" s="28" t="s">
        <v>35</v>
      </c>
      <c r="C187" s="31" t="s">
        <v>214</v>
      </c>
      <c r="D187" s="29" t="str">
        <f>VLOOKUP($C187,'Asia &amp; Pacific_Country info'!$B48:$M83,2,FALSE)</f>
        <v>LERAC</v>
      </c>
      <c r="E187" s="29" t="str">
        <f>VLOOKUP($C187,'Asia &amp; Pacific_Country info'!$B48:$M83,3,FALSE)</f>
        <v>yes (1)</v>
      </c>
      <c r="F187" s="29" t="str">
        <f>VLOOKUP($C187,'Asia &amp; Pacific_Country info'!$B48:$M83,4,FALSE)</f>
        <v>NI</v>
      </c>
      <c r="G187" s="29" t="str">
        <f>VLOOKUP($C187,'Asia &amp; Pacific_Country info'!$B48:$M83,5,FALSE)</f>
        <v>NI</v>
      </c>
      <c r="H187" s="29" t="str">
        <f>VLOOKUP($C187,'Asia &amp; Pacific_Country info'!$B48:$M83,6,FALSE)</f>
        <v>NI</v>
      </c>
      <c r="I187" s="29" t="str">
        <f>VLOOKUP($C187,'Asia &amp; Pacific_Country info'!$B48:$M83,7,FALSE)</f>
        <v>NI</v>
      </c>
      <c r="J187" s="29" t="str">
        <f>VLOOKUP($C187,'Asia &amp; Pacific_Country info'!$B48:$M83,8,FALSE)</f>
        <v>NI</v>
      </c>
      <c r="K187" s="29" t="str">
        <f>VLOOKUP($C187,'Asia &amp; Pacific_Country info'!$B48:$M83,9,FALSE)</f>
        <v>NI</v>
      </c>
      <c r="L187" s="29" t="str">
        <f>VLOOKUP($C187,'Asia &amp; Pacific_Country info'!$B48:$M83,10,FALSE)</f>
        <v>NI</v>
      </c>
      <c r="M187" s="29" t="str">
        <f>VLOOKUP($C187,'Asia &amp; Pacific_Country info'!$B48:$M83,11,FALSE)</f>
        <v>NI</v>
      </c>
      <c r="N187" s="29" t="str">
        <f>VLOOKUP($C187,'Asia &amp; Pacific_Country info'!$B48:$M83,12,FALSE)</f>
        <v>NI</v>
      </c>
    </row>
    <row r="188" spans="2:14" ht="31.5">
      <c r="B188" s="28" t="s">
        <v>39</v>
      </c>
      <c r="C188" s="31" t="s">
        <v>215</v>
      </c>
      <c r="D188" s="29" t="str">
        <f xml:space="preserve"> VLOOKUP($C188,'AFRICA_ Country Info'!$C65:$N118,2,FALSE)</f>
        <v>LAB</v>
      </c>
      <c r="E188" s="29" t="str">
        <f xml:space="preserve"> VLOOKUP($C188,'AFRICA_ Country Info'!$C65:$N118,3,FALSE)</f>
        <v>yes (5)</v>
      </c>
      <c r="F188" s="29" t="str">
        <f xml:space="preserve"> VLOOKUP($C188,'AFRICA_ Country Info'!$C65:$N118,4,FALSE)</f>
        <v>trip</v>
      </c>
      <c r="G188" s="29">
        <f xml:space="preserve"> VLOOKUP($C188,'AFRICA_ Country Info'!$C65:$N118,5,FALSE)</f>
        <v>2006</v>
      </c>
      <c r="H188" s="29">
        <f xml:space="preserve"> VLOOKUP($C188,'AFRICA_ Country Info'!$C65:$N118,6,FALSE)</f>
        <v>13</v>
      </c>
      <c r="I188" s="29" t="str">
        <f xml:space="preserve"> VLOOKUP($C188,'AFRICA_ Country Info'!$C65:$N118,7,FALSE)</f>
        <v>(Chair + G7 + E2 + W2 + 1 rep. of persons with disabilities)</v>
      </c>
      <c r="J188" s="29" t="str">
        <f xml:space="preserve"> VLOOKUP($C188,'AFRICA_ Country Info'!$C65:$N118,8,FALSE)</f>
        <v>yes-G</v>
      </c>
      <c r="K188" s="29" t="str">
        <f xml:space="preserve"> VLOOKUP($C188,'AFRICA_ Country Info'!$C65:$N118,9,FALSE)</f>
        <v>Independent</v>
      </c>
      <c r="L188" s="29" t="str">
        <f xml:space="preserve"> VLOOKUP($C188,'AFRICA_ Country Info'!$C65:$N118,10,FALSE)</f>
        <v>NI</v>
      </c>
      <c r="M188" s="29" t="str">
        <f xml:space="preserve"> VLOOKUP($C188,'AFRICA_ Country Info'!$C65:$N118,11,FALSE)</f>
        <v>yes</v>
      </c>
      <c r="N188" s="29" t="str">
        <f xml:space="preserve"> VLOOKUP($C188,'AFRICA_ Country Info'!$C65:$N118,12,FALSE)</f>
        <v>yes</v>
      </c>
    </row>
    <row r="189" spans="2:14" ht="15.75">
      <c r="B189" s="28" t="s">
        <v>37</v>
      </c>
      <c r="C189" s="32" t="s">
        <v>216</v>
      </c>
      <c r="D189" s="29" t="str">
        <f>VLOOKUP($C189,'Europe &amp; C.Asia_Country info'!$B16:$M72,2,FALSE)</f>
        <v>-</v>
      </c>
      <c r="E189" s="29" t="str">
        <f>VLOOKUP($C189,'Europe &amp; C.Asia_Country info'!$B$14:$M$72,3,FALSE)</f>
        <v>yes (1)</v>
      </c>
      <c r="F189" s="29" t="str">
        <f>VLOOKUP($C189,'Europe &amp; C.Asia_Country info'!$B$14:$M$72,4,FALSE)</f>
        <v>-</v>
      </c>
      <c r="G189" s="29" t="str">
        <f>VLOOKUP($C189,'Europe &amp; C.Asia_Country info'!$B$14:$M$72,5,FALSE)</f>
        <v>-</v>
      </c>
      <c r="H189" s="29" t="str">
        <f>VLOOKUP($C189,'Europe &amp; C.Asia_Country info'!$B$14:$M$72,6,FALSE)</f>
        <v>-</v>
      </c>
      <c r="I189" s="29" t="str">
        <f>VLOOKUP($C189,'Europe &amp; C.Asia_Country info'!$B$14:$M$72,7,FALSE)</f>
        <v>-</v>
      </c>
      <c r="J189" s="29" t="str">
        <f>VLOOKUP($C189,'Europe &amp; C.Asia_Country info'!$B$14:$M$72,8,FALSE)</f>
        <v>-</v>
      </c>
      <c r="K189" s="29" t="str">
        <f>VLOOKUP($C189,'Europe &amp; C.Asia_Country info'!$B$14:$M$72,9,FALSE)</f>
        <v>-</v>
      </c>
      <c r="L189" s="29" t="str">
        <f>VLOOKUP($C189,'Europe &amp; C.Asia_Country info'!$B$14:$M$72,10,FALSE)</f>
        <v>-</v>
      </c>
      <c r="M189" s="29" t="str">
        <f>VLOOKUP($C189,'Europe &amp; C.Asia_Country info'!$B$14:$M$72,11,FALSE)</f>
        <v>-</v>
      </c>
      <c r="N189" s="29" t="str">
        <f>VLOOKUP($C189,'Europe &amp; C.Asia_Country info'!$B$14:$M$72,12,FALSE)</f>
        <v>-</v>
      </c>
    </row>
    <row r="190" spans="2:14" ht="15.75">
      <c r="B190" s="28" t="s">
        <v>37</v>
      </c>
      <c r="C190" s="31" t="s">
        <v>217</v>
      </c>
      <c r="D190" s="29" t="str">
        <f>VLOOKUP($C190,'Europe &amp; C.Asia_Country info'!$B16:$M72,2,FALSE)</f>
        <v>NTSEC</v>
      </c>
      <c r="E190" s="29" t="str">
        <f>VLOOKUP($C190,'Europe &amp; C.Asia_Country info'!$B$14:$M$72,3,FALSE)</f>
        <v>no</v>
      </c>
      <c r="F190" s="29" t="str">
        <f>VLOOKUP($C190,'Europe &amp; C.Asia_Country info'!$B$14:$M$72,4,FALSE)</f>
        <v>trip</v>
      </c>
      <c r="G190" s="29">
        <f>VLOOKUP($C190,'Europe &amp; C.Asia_Country info'!$B$14:$M$72,5,FALSE)</f>
        <v>2005</v>
      </c>
      <c r="H190" s="29">
        <f>VLOOKUP($C190,'Europe &amp; C.Asia_Country info'!$B$14:$M$72,6,FALSE)</f>
        <v>60</v>
      </c>
      <c r="I190" s="29" t="str">
        <f>VLOOKUP($C190,'Europe &amp; C.Asia_Country info'!$B$14:$M$72,7,FALSE)</f>
        <v>(20G+ 20E+ 20W)</v>
      </c>
      <c r="J190" s="29" t="str">
        <f>VLOOKUP($C190,'Europe &amp; C.Asia_Country info'!$B$14:$M$72,8,FALSE)</f>
        <v>NI</v>
      </c>
      <c r="K190" s="29" t="str">
        <f>VLOOKUP($C190,'Europe &amp; C.Asia_Country info'!$B$14:$M$72,9,FALSE)</f>
        <v>NI</v>
      </c>
      <c r="L190" s="29" t="str">
        <f>VLOOKUP($C190,'Europe &amp; C.Asia_Country info'!$B$14:$M$72,10,FALSE)</f>
        <v>NI</v>
      </c>
      <c r="M190" s="29" t="str">
        <f>VLOOKUP($C190,'Europe &amp; C.Asia_Country info'!$B$14:$M$72,11,FALSE)</f>
        <v>NI</v>
      </c>
      <c r="N190" s="29" t="str">
        <f>VLOOKUP($C190,'Europe &amp; C.Asia_Country info'!$B$14:$M$72,12,FALSE)</f>
        <v>yes</v>
      </c>
    </row>
    <row r="191" spans="2:14" ht="15.75">
      <c r="B191" s="28" t="s">
        <v>50</v>
      </c>
      <c r="C191" s="32" t="s">
        <v>218</v>
      </c>
      <c r="D191" s="29" t="str">
        <f>VLOOKUP($C191,'ARAB STATES_Country info'!$B23:$M32,2,FALSE)</f>
        <v>-</v>
      </c>
      <c r="E191" s="29" t="str">
        <f>VLOOKUP($C191,'ARAB STATES_Country info'!$B23:$M32,3,FALSE)</f>
        <v>-</v>
      </c>
      <c r="F191" s="29" t="str">
        <f>VLOOKUP($C191,'ARAB STATES_Country info'!$B23:$M32,4,FALSE)</f>
        <v>-</v>
      </c>
      <c r="G191" s="29" t="str">
        <f>VLOOKUP($C191,'ARAB STATES_Country info'!$B23:$M32,5,FALSE)</f>
        <v>-</v>
      </c>
      <c r="H191" s="29" t="str">
        <f>VLOOKUP($C191,'ARAB STATES_Country info'!$B23:$M32,6,FALSE)</f>
        <v>-</v>
      </c>
      <c r="I191" s="29" t="str">
        <f>VLOOKUP($C191,'ARAB STATES_Country info'!$B23:$M32,7,FALSE)</f>
        <v>-</v>
      </c>
      <c r="J191" s="29" t="str">
        <f>VLOOKUP($C191,'ARAB STATES_Country info'!$B23:$M32,8,FALSE)</f>
        <v>-</v>
      </c>
      <c r="K191" s="29" t="str">
        <f>VLOOKUP($C191,'ARAB STATES_Country info'!$B23:$M32,9,FALSE)</f>
        <v>-</v>
      </c>
      <c r="L191" s="29" t="str">
        <f>VLOOKUP($C191,'ARAB STATES_Country info'!$B23:$M32,10,FALSE)</f>
        <v>-</v>
      </c>
      <c r="M191" s="29" t="str">
        <f>VLOOKUP($C191,'ARAB STATES_Country info'!$B23:$M32,11,FALSE)</f>
        <v>-</v>
      </c>
      <c r="N191" s="29" t="str">
        <f>VLOOKUP($C191,'ARAB STATES_Country info'!$B23:$M32,12,FALSE)</f>
        <v>-</v>
      </c>
    </row>
    <row r="192" spans="2:14" ht="47.25">
      <c r="B192" s="28" t="s">
        <v>42</v>
      </c>
      <c r="C192" s="31" t="s">
        <v>219</v>
      </c>
      <c r="D192" s="29" t="str">
        <f>VLOOKUP($C192,'AMERICAS_Country info'!B47:M81,2,FALSE)</f>
        <v>CST
CEN 
CAT</v>
      </c>
      <c r="E192" s="29" t="str">
        <f>VLOOKUP($C192,'AMERICAS_Country info'!$B47:$M81,3,FALSE)</f>
        <v>yes (4)</v>
      </c>
      <c r="F192" s="29" t="str">
        <f>VLOOKUP($C192,'AMERICAS_Country info'!$B47:$M81,4,FALSE)</f>
        <v>trip</v>
      </c>
      <c r="G192" s="29" t="str">
        <f>VLOOKUP($C192,'AMERICAS_Country info'!$B47:$M81,5,FALSE)</f>
        <v>NI</v>
      </c>
      <c r="H192" s="29">
        <f>VLOOKUP($C192,'AMERICAS_Country info'!$B47:$M81,6,FALSE)</f>
        <v>18</v>
      </c>
      <c r="I192" s="29" t="str">
        <f>VLOOKUP($C192,'AMERICAS_Country info'!$B47:$M81,7,FALSE)</f>
        <v>(6G+6E+6W)</v>
      </c>
      <c r="J192" s="29" t="str">
        <f>VLOOKUP($C192,'AMERICAS_Country info'!$B47:$M81,8,FALSE)</f>
        <v>NI</v>
      </c>
      <c r="K192" s="29" t="str">
        <f>VLOOKUP($C192,'AMERICAS_Country info'!$B47:$M81,9,FALSE)</f>
        <v>NI</v>
      </c>
      <c r="L192" s="29" t="str">
        <f>VLOOKUP($C192,'AMERICAS_Country info'!$B47:$M81,10,FALSE)</f>
        <v>NI</v>
      </c>
      <c r="M192" s="29" t="str">
        <f>VLOOKUP($C192,'AMERICAS_Country info'!$B47:$M81,11,FALSE)</f>
        <v>NI</v>
      </c>
      <c r="N192" s="29" t="str">
        <f>VLOOKUP($C192,'AMERICAS_Country info'!$B47:$M81,12,FALSE)</f>
        <v>NI</v>
      </c>
    </row>
    <row r="193" spans="2:14" ht="15.75">
      <c r="B193" s="28" t="s">
        <v>42</v>
      </c>
      <c r="C193" s="32" t="s">
        <v>220</v>
      </c>
      <c r="D193" s="29" t="str">
        <f>VLOOKUP($C193,'AMERICAS_Country info'!B46:M80,2,FALSE)</f>
        <v>-</v>
      </c>
      <c r="E193" s="29" t="str">
        <f>VLOOKUP($C193,'AMERICAS_Country info'!$B46:$M80,3,FALSE)</f>
        <v>-</v>
      </c>
      <c r="F193" s="29" t="str">
        <f>VLOOKUP($C193,'AMERICAS_Country info'!$B46:$M80,4,FALSE)</f>
        <v>-</v>
      </c>
      <c r="G193" s="29" t="str">
        <f>VLOOKUP($C193,'AMERICAS_Country info'!$B46:$M80,5,FALSE)</f>
        <v>-</v>
      </c>
      <c r="H193" s="29" t="str">
        <f>VLOOKUP($C193,'AMERICAS_Country info'!$B46:$M80,6,FALSE)</f>
        <v>-</v>
      </c>
      <c r="I193" s="29" t="str">
        <f>VLOOKUP($C193,'AMERICAS_Country info'!$B46:$M80,7,FALSE)</f>
        <v>-</v>
      </c>
      <c r="J193" s="29" t="str">
        <f>VLOOKUP($C193,'AMERICAS_Country info'!$B46:$M80,8,FALSE)</f>
        <v>-</v>
      </c>
      <c r="K193" s="29" t="str">
        <f>VLOOKUP($C193,'AMERICAS_Country info'!$B46:$M80,9,FALSE)</f>
        <v>-</v>
      </c>
      <c r="L193" s="29" t="str">
        <f>VLOOKUP($C193,'AMERICAS_Country info'!$B46:$M80,10,FALSE)</f>
        <v>-</v>
      </c>
      <c r="M193" s="29" t="str">
        <f>VLOOKUP($C193,'AMERICAS_Country info'!$B46:$M80,11,FALSE)</f>
        <v>-</v>
      </c>
      <c r="N193" s="29" t="str">
        <f>VLOOKUP($C193,'AMERICAS_Country info'!$B46:$M80,12,FALSE)</f>
        <v>-</v>
      </c>
    </row>
    <row r="194" spans="2:14" ht="15.75">
      <c r="B194" s="28" t="s">
        <v>37</v>
      </c>
      <c r="C194" s="31" t="s">
        <v>221</v>
      </c>
      <c r="D194" s="29" t="str">
        <f>VLOOKUP($C194,'Europe &amp; C.Asia_Country info'!$B16:$M72,2,FALSE)</f>
        <v>RTCSLI</v>
      </c>
      <c r="E194" s="29" t="str">
        <f>VLOOKUP($C194,'Europe &amp; C.Asia_Country info'!$B$14:$M$72,3,FALSE)</f>
        <v>no</v>
      </c>
      <c r="F194" s="29" t="str">
        <f>VLOOKUP($C194,'Europe &amp; C.Asia_Country info'!$B$14:$M$72,4,FALSE)</f>
        <v>trip</v>
      </c>
      <c r="G194" s="29">
        <f>VLOOKUP($C194,'Europe &amp; C.Asia_Country info'!$B$14:$M$72,5,FALSE)</f>
        <v>2019</v>
      </c>
      <c r="H194" s="29">
        <f>VLOOKUP($C194,'Europe &amp; C.Asia_Country info'!$B$14:$M$72,6,FALSE)</f>
        <v>22</v>
      </c>
      <c r="I194" s="29" t="str">
        <f>VLOOKUP($C194,'Europe &amp; C.Asia_Country info'!$B$14:$M$72,7,FALSE)</f>
        <v>(7G+8E+7W)</v>
      </c>
      <c r="J194" s="29" t="str">
        <f>VLOOKUP($C194,'Europe &amp; C.Asia_Country info'!$B$14:$M$72,8,FALSE)</f>
        <v>yes</v>
      </c>
      <c r="K194" s="29" t="str">
        <f>VLOOKUP($C194,'Europe &amp; C.Asia_Country info'!$B$14:$M$72,9,FALSE)</f>
        <v>Rotational basis</v>
      </c>
      <c r="L194" s="29" t="str">
        <f>VLOOKUP($C194,'Europe &amp; C.Asia_Country info'!$B$14:$M$72,10,FALSE)</f>
        <v>yes</v>
      </c>
      <c r="M194" s="29" t="str">
        <f>VLOOKUP($C194,'Europe &amp; C.Asia_Country info'!$B$14:$M$72,11,FALSE)</f>
        <v>yes</v>
      </c>
      <c r="N194" s="29" t="str">
        <f>VLOOKUP($C194,'Europe &amp; C.Asia_Country info'!$B$14:$M$72,12,FALSE)</f>
        <v>yes</v>
      </c>
    </row>
    <row r="195" spans="2:14" ht="15.75">
      <c r="B195" s="28" t="s">
        <v>35</v>
      </c>
      <c r="C195" s="31" t="s">
        <v>222</v>
      </c>
      <c r="D195" s="29" t="str">
        <f>VLOOKUP($C195,'Asia &amp; Pacific_Country info'!$B49:$M84,2,FALSE)</f>
        <v>TLAC</v>
      </c>
      <c r="E195" s="29" t="str">
        <f>VLOOKUP($C195,'Asia &amp; Pacific_Country info'!$B49:$M84,3,FALSE)</f>
        <v>no</v>
      </c>
      <c r="F195" s="29" t="str">
        <f>VLOOKUP($C195,'Asia &amp; Pacific_Country info'!$B49:$M84,4,FALSE)</f>
        <v>trip</v>
      </c>
      <c r="G195" s="29">
        <f>VLOOKUP($C195,'Asia &amp; Pacific_Country info'!$B49:$M84,5,FALSE)</f>
        <v>2011</v>
      </c>
      <c r="H195" s="29">
        <f>VLOOKUP($C195,'Asia &amp; Pacific_Country info'!$B49:$M84,6,FALSE)</f>
        <v>3</v>
      </c>
      <c r="I195" s="29" t="str">
        <f>VLOOKUP($C195,'Asia &amp; Pacific_Country info'!$B49:$M84,7,FALSE)</f>
        <v>(1G+1E+1W)</v>
      </c>
      <c r="J195" s="29" t="str">
        <f>VLOOKUP($C195,'Asia &amp; Pacific_Country info'!$B49:$M84,8,FALSE)</f>
        <v>yes-G</v>
      </c>
      <c r="K195" s="29" t="str">
        <f>VLOOKUP($C195,'Asia &amp; Pacific_Country info'!$B49:$M84,9,FALSE)</f>
        <v>Minister</v>
      </c>
      <c r="L195" s="29" t="str">
        <f>VLOOKUP($C195,'Asia &amp; Pacific_Country info'!$B49:$M84,10,FALSE)</f>
        <v>NI</v>
      </c>
      <c r="M195" s="29" t="str">
        <f>VLOOKUP($C195,'Asia &amp; Pacific_Country info'!$B49:$M84,11,FALSE)</f>
        <v>no</v>
      </c>
      <c r="N195" s="29" t="str">
        <f>VLOOKUP($C195,'Asia &amp; Pacific_Country info'!$B49:$M84,12,FALSE)</f>
        <v>NI</v>
      </c>
    </row>
    <row r="196" spans="2:14" ht="15.75">
      <c r="B196" s="28" t="s">
        <v>42</v>
      </c>
      <c r="C196" s="31" t="s">
        <v>223</v>
      </c>
      <c r="D196" s="29" t="str">
        <f>VLOOKUP($C196,'AMERICAS_Country info'!B48:M82,2,FALSE)</f>
        <v>CEN</v>
      </c>
      <c r="E196" s="29" t="str">
        <f>VLOOKUP($C196,'AMERICAS_Country info'!$B48:$M82,3,FALSE)</f>
        <v>no</v>
      </c>
      <c r="F196" s="29" t="str">
        <f>VLOOKUP($C196,'AMERICAS_Country info'!$B48:$M82,4,FALSE)</f>
        <v>bipar+</v>
      </c>
      <c r="G196" s="29">
        <f>VLOOKUP($C196,'AMERICAS_Country info'!$B48:$M82,5,FALSE)</f>
        <v>1946</v>
      </c>
      <c r="H196" s="29">
        <f>VLOOKUP($C196,'AMERICAS_Country info'!$B48:$M82,6,FALSE)</f>
        <v>17</v>
      </c>
      <c r="I196" s="29" t="str">
        <f>VLOOKUP($C196,'AMERICAS_Country info'!$B48:$M82,7,FALSE)</f>
        <v>NI</v>
      </c>
      <c r="J196" s="29" t="str">
        <f>VLOOKUP($C196,'AMERICAS_Country info'!$B48:$M82,8,FALSE)</f>
        <v>yes</v>
      </c>
      <c r="K196" s="29" t="str">
        <f>VLOOKUP($C196,'AMERICAS_Country info'!$B48:$M82,9,FALSE)</f>
        <v>Elected by peers</v>
      </c>
      <c r="L196" s="29" t="str">
        <f>VLOOKUP($C196,'AMERICAS_Country info'!$B48:$M82,10,FALSE)</f>
        <v>NI</v>
      </c>
      <c r="M196" s="29" t="str">
        <f>VLOOKUP($C196,'AMERICAS_Country info'!$B48:$M82,11,FALSE)</f>
        <v>NI</v>
      </c>
      <c r="N196" s="29" t="str">
        <f>VLOOKUP($C196,'AMERICAS_Country info'!$B48:$M82,12,FALSE)</f>
        <v>NI</v>
      </c>
    </row>
    <row r="197" spans="2:14" ht="15.75">
      <c r="B197" s="28" t="s">
        <v>35</v>
      </c>
      <c r="C197" s="31" t="s">
        <v>224</v>
      </c>
      <c r="D197" s="29" t="str">
        <f>VLOOKUP($C197,'Asia &amp; Pacific_Country info'!$B50:$M85,2,FALSE)</f>
        <v>NIRC</v>
      </c>
      <c r="E197" s="29" t="str">
        <f>VLOOKUP($C197,'Asia &amp; Pacific_Country info'!$B50:$M85,3,FALSE)</f>
        <v>yes (3)</v>
      </c>
      <c r="F197" s="29" t="str">
        <f>VLOOKUP($C197,'Asia &amp; Pacific_Country info'!$B50:$M85,4,FALSE)</f>
        <v>trip</v>
      </c>
      <c r="G197" s="29">
        <f>VLOOKUP($C197,'Asia &amp; Pacific_Country info'!$B50:$M85,5,FALSE)</f>
        <v>2007</v>
      </c>
      <c r="H197" s="29">
        <f>VLOOKUP($C197,'Asia &amp; Pacific_Country info'!$B50:$M85,6,FALSE)</f>
        <v>9</v>
      </c>
      <c r="I197" s="29" t="str">
        <f>VLOOKUP($C197,'Asia &amp; Pacific_Country info'!$B50:$M85,7,FALSE)</f>
        <v>(Chair +2G +3E +3W)</v>
      </c>
      <c r="J197" s="29" t="str">
        <f>VLOOKUP($C197,'Asia &amp; Pacific_Country info'!$B50:$M85,8,FALSE)</f>
        <v>yes-G</v>
      </c>
      <c r="K197" s="29" t="str">
        <f>VLOOKUP($C197,'Asia &amp; Pacific_Country info'!$B50:$M85,9,FALSE)</f>
        <v>Minister</v>
      </c>
      <c r="L197" s="29" t="str">
        <f>VLOOKUP($C197,'Asia &amp; Pacific_Country info'!$B50:$M85,10,FALSE)</f>
        <v>yes</v>
      </c>
      <c r="M197" s="29" t="str">
        <f>VLOOKUP($C197,'Asia &amp; Pacific_Country info'!$B50:$M85,11,FALSE)</f>
        <v>yes</v>
      </c>
      <c r="N197" s="29" t="str">
        <f>VLOOKUP($C197,'Asia &amp; Pacific_Country info'!$B50:$M85,12,FALSE)</f>
        <v>yes</v>
      </c>
    </row>
    <row r="198" spans="2:14" ht="15.75">
      <c r="B198" s="28" t="s">
        <v>50</v>
      </c>
      <c r="C198" s="32" t="s">
        <v>225</v>
      </c>
      <c r="D198" s="29" t="str">
        <f>VLOOKUP($C198,'ARAB STATES_Country info'!$B24:$M33,2,FALSE)</f>
        <v>-</v>
      </c>
      <c r="E198" s="29" t="str">
        <f>VLOOKUP($C198,'ARAB STATES_Country info'!$B24:$M33,3,FALSE)</f>
        <v>-</v>
      </c>
      <c r="F198" s="29" t="str">
        <f>VLOOKUP($C198,'ARAB STATES_Country info'!$B24:$M33,4,FALSE)</f>
        <v>-</v>
      </c>
      <c r="G198" s="29" t="str">
        <f>VLOOKUP($C198,'ARAB STATES_Country info'!$B24:$M33,5,FALSE)</f>
        <v>-</v>
      </c>
      <c r="H198" s="29" t="str">
        <f>VLOOKUP($C198,'ARAB STATES_Country info'!$B24:$M33,6,FALSE)</f>
        <v>-</v>
      </c>
      <c r="I198" s="29" t="str">
        <f>VLOOKUP($C198,'ARAB STATES_Country info'!$B24:$M33,7,FALSE)</f>
        <v>-</v>
      </c>
      <c r="J198" s="29" t="str">
        <f>VLOOKUP($C198,'ARAB STATES_Country info'!$B24:$M33,8,FALSE)</f>
        <v>-</v>
      </c>
      <c r="K198" s="29" t="str">
        <f>VLOOKUP($C198,'ARAB STATES_Country info'!$B24:$M33,9,FALSE)</f>
        <v>-</v>
      </c>
      <c r="L198" s="29" t="str">
        <f>VLOOKUP($C198,'ARAB STATES_Country info'!$B24:$M33,10,FALSE)</f>
        <v>-</v>
      </c>
      <c r="M198" s="29" t="str">
        <f>VLOOKUP($C198,'ARAB STATES_Country info'!$B24:$M33,11,FALSE)</f>
        <v>-</v>
      </c>
      <c r="N198" s="29" t="str">
        <f>VLOOKUP($C198,'ARAB STATES_Country info'!$B24:$M33,12,FALSE)</f>
        <v>-</v>
      </c>
    </row>
    <row r="199" spans="2:14" ht="15.75">
      <c r="B199" s="28" t="s">
        <v>39</v>
      </c>
      <c r="C199" s="31" t="s">
        <v>226</v>
      </c>
      <c r="D199" s="29" t="str">
        <f xml:space="preserve"> VLOOKUP($C199,'AFRICA_ Country Info'!$C66:$N119,2,FALSE)</f>
        <v>TCLC</v>
      </c>
      <c r="E199" s="29" t="str">
        <f xml:space="preserve"> VLOOKUP($C199,'AFRICA_ Country Info'!$C66:$N119,3,FALSE)</f>
        <v>yes (1)</v>
      </c>
      <c r="F199" s="29" t="str">
        <f xml:space="preserve"> VLOOKUP($C199,'AFRICA_ Country Info'!$C66:$N119,4,FALSE)</f>
        <v>trip</v>
      </c>
      <c r="G199" s="29">
        <f xml:space="preserve"> VLOOKUP($C199,'AFRICA_ Country Info'!$C66:$N119,5,FALSE)</f>
        <v>1993</v>
      </c>
      <c r="H199" s="29">
        <f xml:space="preserve"> VLOOKUP($C199,'AFRICA_ Country Info'!$C66:$N119,6,FALSE)</f>
        <v>21</v>
      </c>
      <c r="I199" s="29" t="str">
        <f xml:space="preserve"> VLOOKUP($C199,'AFRICA_ Country Info'!$C66:$N119,7,FALSE)</f>
        <v>(7G+E7+W7)</v>
      </c>
      <c r="J199" s="29" t="str">
        <f xml:space="preserve"> VLOOKUP($C199,'AFRICA_ Country Info'!$C66:$N119,8,FALSE)</f>
        <v>yes-G</v>
      </c>
      <c r="K199" s="29" t="str">
        <f xml:space="preserve"> VLOOKUP($C199,'AFRICA_ Country Info'!$C66:$N119,9,FALSE)</f>
        <v>Minister</v>
      </c>
      <c r="L199" s="29" t="str">
        <f xml:space="preserve"> VLOOKUP($C199,'AFRICA_ Country Info'!$C66:$N119,10,FALSE)</f>
        <v>yes</v>
      </c>
      <c r="M199" s="29" t="str">
        <f xml:space="preserve"> VLOOKUP($C199,'AFRICA_ Country Info'!$C66:$N119,11,FALSE)</f>
        <v>yes</v>
      </c>
      <c r="N199" s="29" t="str">
        <f xml:space="preserve"> VLOOKUP($C199,'AFRICA_ Country Info'!$C66:$N119,12,FALSE)</f>
        <v>yes</v>
      </c>
    </row>
    <row r="200" spans="2:14" ht="15.75">
      <c r="B200" s="28" t="s">
        <v>39</v>
      </c>
      <c r="C200" s="31" t="s">
        <v>227</v>
      </c>
      <c r="D200" s="29" t="str">
        <f xml:space="preserve"> VLOOKUP($C200,'AFRICA_ Country Info'!$C67:$N120,2,FALSE)</f>
        <v>TNF</v>
      </c>
      <c r="E200" s="29" t="str">
        <f xml:space="preserve"> VLOOKUP($C200,'AFRICA_ Country Info'!$C67:$N120,3,FALSE)</f>
        <v>yes (4)</v>
      </c>
      <c r="F200" s="29" t="str">
        <f xml:space="preserve"> VLOOKUP($C200,'AFRICA_ Country Info'!$C67:$N120,4,FALSE)</f>
        <v>trip</v>
      </c>
      <c r="G200" s="29">
        <f xml:space="preserve"> VLOOKUP($C200,'AFRICA_ Country Info'!$C67:$N120,5,FALSE)</f>
        <v>1998</v>
      </c>
      <c r="H200" s="29">
        <f xml:space="preserve"> VLOOKUP($C200,'AFRICA_ Country Info'!$C67:$N120,6,FALSE)</f>
        <v>21</v>
      </c>
      <c r="I200" s="29" t="str">
        <f xml:space="preserve"> VLOOKUP($C200,'AFRICA_ Country Info'!$C67:$N120,7,FALSE)</f>
        <v>(7G+E7+W7)</v>
      </c>
      <c r="J200" s="29" t="str">
        <f xml:space="preserve"> VLOOKUP($C200,'AFRICA_ Country Info'!$C67:$N120,8,FALSE)</f>
        <v>yes</v>
      </c>
      <c r="K200" s="29" t="str">
        <f xml:space="preserve"> VLOOKUP($C200,'AFRICA_ Country Info'!$C67:$N120,9,FALSE)</f>
        <v>Minister</v>
      </c>
      <c r="L200" s="29" t="str">
        <f xml:space="preserve"> VLOOKUP($C200,'AFRICA_ Country Info'!$C67:$N120,10,FALSE)</f>
        <v>yes</v>
      </c>
      <c r="M200" s="29" t="str">
        <f xml:space="preserve"> VLOOKUP($C200,'AFRICA_ Country Info'!$C67:$N120,11,FALSE)</f>
        <v>yes</v>
      </c>
      <c r="N200" s="29" t="str">
        <f xml:space="preserve"> VLOOKUP($C200,'AFRICA_ Country Info'!$C67:$N120,12,FALSE)</f>
        <v>yes</v>
      </c>
    </row>
    <row r="205" spans="2:14" ht="23.25">
      <c r="D205" s="158" t="s">
        <v>228</v>
      </c>
      <c r="E205" s="158"/>
      <c r="F205" s="98"/>
      <c r="G205" s="98"/>
      <c r="H205" s="158" t="s">
        <v>229</v>
      </c>
      <c r="I205" s="158"/>
      <c r="J205" s="98"/>
      <c r="K205" s="98"/>
      <c r="L205" s="158" t="s">
        <v>230</v>
      </c>
      <c r="M205" s="158"/>
      <c r="N205" s="98"/>
    </row>
  </sheetData>
  <autoFilter ref="B12:N200" xr:uid="{98D1C5E2-B39C-4EFB-A5D7-EB14E6AAD2A7}">
    <filterColumn colId="6" showButton="0"/>
    <sortState xmlns:xlrd2="http://schemas.microsoft.com/office/spreadsheetml/2017/richdata2" ref="B13:N200">
      <sortCondition ref="C12"/>
    </sortState>
  </autoFilter>
  <mergeCells count="4">
    <mergeCell ref="H12:I12"/>
    <mergeCell ref="D205:E205"/>
    <mergeCell ref="H205:I205"/>
    <mergeCell ref="L205:M205"/>
  </mergeCells>
  <conditionalFormatting sqref="C13:C200">
    <cfRule type="cellIs" dxfId="25" priority="10" operator="equal">
      <formula>"NI"</formula>
    </cfRule>
  </conditionalFormatting>
  <conditionalFormatting sqref="D13:N200">
    <cfRule type="cellIs" dxfId="24" priority="1" stopIfTrue="1" operator="equal">
      <formula>"-"</formula>
    </cfRule>
    <cfRule type="cellIs" dxfId="23" priority="2" operator="notEqual">
      <formula>"NI"</formula>
    </cfRule>
    <cfRule type="cellIs" dxfId="22" priority="3" operator="equal">
      <formula>"NI"</formula>
    </cfRule>
  </conditionalFormatting>
  <hyperlinks>
    <hyperlink ref="H205" location="Content!A1" display="HOME PAGE" xr:uid="{CED97BFF-8285-FE41-91A4-EDE232D7FF8B}"/>
    <hyperlink ref="D205" location="Content!A1" display="PREVIOUS PAGE" xr:uid="{1DD8805F-BC90-8D42-B519-0F82E6515D53}"/>
    <hyperlink ref="L205" location="'Global Statistics'!A1" display="NEXT PAGE" xr:uid="{85948617-B63B-3848-B4EC-BA3E11094D05}"/>
  </hyperlinks>
  <pageMargins left="0.7" right="0.7" top="0.75" bottom="0.75" header="0.3" footer="0.3"/>
  <pageSetup paperSize="9" scale="31" orientation="landscape" r:id="rId1"/>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711386-01D4-48FF-B9D1-DDFF5C29468F}">
  <sheetPr>
    <tabColor rgb="FF003DA0"/>
  </sheetPr>
  <dimension ref="C5:V76"/>
  <sheetViews>
    <sheetView showGridLines="0" showRowColHeaders="0" topLeftCell="A62" zoomScaleNormal="100" workbookViewId="0">
      <selection activeCell="S76" sqref="S76:U76"/>
      <extLst>
        <ext xmlns:xlsdti="http://schemas.microsoft.com/office/spreadsheetml/2023/showDataTypeIcons" uri="{77bfe23e-c014-4d31-8a63-9c772dbf06b6}">
          <xlsdti:showDataTypeIcons visible="0"/>
        </ext>
      </extLst>
    </sheetView>
  </sheetViews>
  <sheetFormatPr defaultColWidth="8.85546875" defaultRowHeight="15"/>
  <sheetData>
    <row r="5" spans="3:9" ht="41.25">
      <c r="I5" s="11" t="s">
        <v>584</v>
      </c>
    </row>
    <row r="6" spans="3:9" ht="34.5">
      <c r="I6" s="13" t="s">
        <v>585</v>
      </c>
    </row>
    <row r="11" spans="3:9" ht="34.5">
      <c r="C11" s="13" t="s">
        <v>601</v>
      </c>
    </row>
    <row r="76" spans="9:22" s="5" customFormat="1" ht="25.5" customHeight="1">
      <c r="I76" s="158" t="s">
        <v>228</v>
      </c>
      <c r="J76" s="158"/>
      <c r="K76" s="158"/>
      <c r="L76" s="158"/>
      <c r="M76" s="97"/>
      <c r="N76" s="158" t="s">
        <v>229</v>
      </c>
      <c r="O76" s="158"/>
      <c r="P76" s="158"/>
      <c r="Q76" s="97"/>
      <c r="R76" s="97"/>
      <c r="S76" s="158" t="s">
        <v>230</v>
      </c>
      <c r="T76" s="158"/>
      <c r="U76" s="158"/>
      <c r="V76" s="97"/>
    </row>
  </sheetData>
  <mergeCells count="3">
    <mergeCell ref="I76:L76"/>
    <mergeCell ref="N76:P76"/>
    <mergeCell ref="S76:U76"/>
  </mergeCells>
  <hyperlinks>
    <hyperlink ref="N76" location="Content!A1" display="HOME PAGE" xr:uid="{1A781708-DEB5-7542-BA29-A60F8B3CCAAD}"/>
    <hyperlink ref="I76" location="'Statistics on Europe &amp; C.Asia'!A1" display="PREVIOUS PAGE" xr:uid="{2BB3B658-330A-F342-A28A-CC74CC8394B8}"/>
    <hyperlink ref="S76" location="'Main SD Conventions'!A1" display="'Main SD Conventions'!A1" xr:uid="{00393B73-46C6-408D-8E1D-F6754A9E1272}"/>
    <hyperlink ref="S76:U76" location="'Main SD Conventions'!A1" display="NEXT PAGE" xr:uid="{1997F006-0DE6-4B33-A21F-5292B5F957D0}"/>
  </hyperlinks>
  <pageMargins left="0.7" right="0.7" top="0.75" bottom="0.75" header="0.3" footer="0.3"/>
  <pageSetup paperSize="9" scale="40" orientation="portrait" verticalDpi="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82FF0-075B-40D7-B35F-7AF26EF70726}">
  <sheetPr>
    <tabColor rgb="FF003DA0"/>
    <pageSetUpPr fitToPage="1"/>
  </sheetPr>
  <dimension ref="B4:O207"/>
  <sheetViews>
    <sheetView showGridLines="0" showRowColHeaders="0" topLeftCell="A175" zoomScale="85" zoomScaleNormal="100" workbookViewId="0">
      <selection activeCell="L207" sqref="L207:M207"/>
      <extLst>
        <ext xmlns:xlsdti="http://schemas.microsoft.com/office/spreadsheetml/2023/showDataTypeIcons" uri="{77bfe23e-c014-4d31-8a63-9c772dbf06b6}">
          <xlsdti:showDataTypeIcons visible="0"/>
        </ext>
      </extLst>
    </sheetView>
  </sheetViews>
  <sheetFormatPr defaultColWidth="8.85546875" defaultRowHeight="15"/>
  <cols>
    <col min="2" max="2" width="11.85546875" customWidth="1"/>
    <col min="3" max="3" width="17.85546875" customWidth="1"/>
    <col min="4" max="4" width="15.42578125" customWidth="1"/>
    <col min="5" max="5" width="16.140625" customWidth="1"/>
    <col min="6" max="6" width="15.85546875" customWidth="1"/>
    <col min="7" max="7" width="14.42578125" customWidth="1"/>
    <col min="8" max="8" width="16.42578125" customWidth="1"/>
    <col min="9" max="11" width="15.28515625" customWidth="1"/>
    <col min="12" max="12" width="17.7109375" customWidth="1"/>
    <col min="13" max="13" width="15.28515625" customWidth="1"/>
    <col min="14" max="14" width="17" customWidth="1"/>
    <col min="15" max="15" width="15.42578125" customWidth="1"/>
  </cols>
  <sheetData>
    <row r="4" spans="2:15" ht="41.25">
      <c r="F4" s="11" t="s">
        <v>584</v>
      </c>
    </row>
    <row r="5" spans="2:15" ht="34.5">
      <c r="F5" s="13" t="s">
        <v>585</v>
      </c>
    </row>
    <row r="9" spans="2:15" ht="34.5">
      <c r="C9" s="13" t="s">
        <v>602</v>
      </c>
    </row>
    <row r="12" spans="2:15" ht="15.75" thickBot="1">
      <c r="H12" s="103"/>
      <c r="I12" s="103"/>
    </row>
    <row r="13" spans="2:15" ht="103.5" customHeight="1" thickBot="1">
      <c r="B13" s="104" t="s">
        <v>23</v>
      </c>
      <c r="C13" s="114" t="s">
        <v>24</v>
      </c>
      <c r="D13" s="107" t="s">
        <v>530</v>
      </c>
      <c r="E13" s="107" t="s">
        <v>531</v>
      </c>
      <c r="F13" s="107" t="s">
        <v>532</v>
      </c>
      <c r="G13" s="107" t="s">
        <v>531</v>
      </c>
      <c r="H13" s="107" t="s">
        <v>533</v>
      </c>
      <c r="I13" s="108" t="s">
        <v>531</v>
      </c>
      <c r="J13" s="108" t="s">
        <v>534</v>
      </c>
      <c r="K13" s="107" t="s">
        <v>535</v>
      </c>
      <c r="L13" s="109" t="s">
        <v>536</v>
      </c>
      <c r="M13" s="109" t="s">
        <v>531</v>
      </c>
      <c r="N13" s="107" t="s">
        <v>537</v>
      </c>
      <c r="O13" s="107" t="s">
        <v>531</v>
      </c>
    </row>
    <row r="14" spans="2:15">
      <c r="B14" s="105" t="s">
        <v>35</v>
      </c>
      <c r="C14" s="106" t="s">
        <v>36</v>
      </c>
      <c r="D14" s="111" t="s">
        <v>538</v>
      </c>
      <c r="E14" s="117" t="s">
        <v>538</v>
      </c>
      <c r="F14" s="115" t="s">
        <v>538</v>
      </c>
      <c r="G14" s="119" t="s">
        <v>538</v>
      </c>
      <c r="H14" s="112" t="s">
        <v>539</v>
      </c>
      <c r="I14" s="118">
        <v>2010</v>
      </c>
      <c r="J14" s="115" t="s">
        <v>538</v>
      </c>
      <c r="K14" s="119" t="s">
        <v>538</v>
      </c>
      <c r="L14" s="111" t="s">
        <v>538</v>
      </c>
      <c r="M14" s="117" t="s">
        <v>538</v>
      </c>
      <c r="N14" s="115" t="s">
        <v>538</v>
      </c>
      <c r="O14" s="119" t="s">
        <v>538</v>
      </c>
    </row>
    <row r="15" spans="2:15">
      <c r="B15" s="105" t="s">
        <v>37</v>
      </c>
      <c r="C15" s="113" t="s">
        <v>38</v>
      </c>
      <c r="D15" s="112" t="s">
        <v>539</v>
      </c>
      <c r="E15" s="118">
        <v>1957</v>
      </c>
      <c r="F15" s="116" t="s">
        <v>539</v>
      </c>
      <c r="G15" s="120">
        <v>1957</v>
      </c>
      <c r="H15" s="112" t="s">
        <v>539</v>
      </c>
      <c r="I15" s="118">
        <v>1999</v>
      </c>
      <c r="J15" s="116" t="s">
        <v>539</v>
      </c>
      <c r="K15" s="120">
        <v>2004</v>
      </c>
      <c r="L15" s="112" t="s">
        <v>539</v>
      </c>
      <c r="M15" s="118">
        <v>1999</v>
      </c>
      <c r="N15" s="116" t="s">
        <v>539</v>
      </c>
      <c r="O15" s="120">
        <v>2002</v>
      </c>
    </row>
    <row r="16" spans="2:15">
      <c r="B16" s="105" t="s">
        <v>39</v>
      </c>
      <c r="C16" s="106" t="s">
        <v>40</v>
      </c>
      <c r="D16" s="112" t="s">
        <v>539</v>
      </c>
      <c r="E16" s="118">
        <v>1962</v>
      </c>
      <c r="F16" s="116" t="s">
        <v>539</v>
      </c>
      <c r="G16" s="120">
        <v>1962</v>
      </c>
      <c r="H16" s="112" t="s">
        <v>539</v>
      </c>
      <c r="I16" s="118">
        <v>1993</v>
      </c>
      <c r="J16" s="116" t="s">
        <v>539</v>
      </c>
      <c r="K16" s="120">
        <v>2006</v>
      </c>
      <c r="L16" s="111" t="s">
        <v>538</v>
      </c>
      <c r="M16" s="117" t="s">
        <v>538</v>
      </c>
      <c r="N16" s="115" t="s">
        <v>538</v>
      </c>
      <c r="O16" s="119" t="s">
        <v>538</v>
      </c>
    </row>
    <row r="17" spans="2:15">
      <c r="B17" s="105" t="s">
        <v>39</v>
      </c>
      <c r="C17" s="106" t="s">
        <v>41</v>
      </c>
      <c r="D17" s="112" t="s">
        <v>539</v>
      </c>
      <c r="E17" s="118">
        <v>2001</v>
      </c>
      <c r="F17" s="116" t="s">
        <v>539</v>
      </c>
      <c r="G17" s="120">
        <v>1976</v>
      </c>
      <c r="H17" s="112" t="s">
        <v>539</v>
      </c>
      <c r="I17" s="118">
        <v>2020</v>
      </c>
      <c r="J17" s="115" t="s">
        <v>538</v>
      </c>
      <c r="K17" s="119" t="s">
        <v>538</v>
      </c>
      <c r="L17" s="111" t="s">
        <v>538</v>
      </c>
      <c r="M17" s="117" t="s">
        <v>538</v>
      </c>
      <c r="N17" s="115" t="s">
        <v>538</v>
      </c>
      <c r="O17" s="119" t="s">
        <v>538</v>
      </c>
    </row>
    <row r="18" spans="2:15" ht="28.5">
      <c r="B18" s="105" t="s">
        <v>42</v>
      </c>
      <c r="C18" s="106" t="s">
        <v>43</v>
      </c>
      <c r="D18" s="112" t="s">
        <v>539</v>
      </c>
      <c r="E18" s="118">
        <v>1983</v>
      </c>
      <c r="F18" s="116" t="s">
        <v>539</v>
      </c>
      <c r="G18" s="120">
        <v>1983</v>
      </c>
      <c r="H18" s="112" t="s">
        <v>539</v>
      </c>
      <c r="I18" s="118">
        <v>2002</v>
      </c>
      <c r="J18" s="116" t="s">
        <v>539</v>
      </c>
      <c r="K18" s="120">
        <v>2002</v>
      </c>
      <c r="L18" s="112" t="s">
        <v>539</v>
      </c>
      <c r="M18" s="118">
        <v>2002</v>
      </c>
      <c r="N18" s="116" t="s">
        <v>539</v>
      </c>
      <c r="O18" s="120">
        <v>2002</v>
      </c>
    </row>
    <row r="19" spans="2:15">
      <c r="B19" s="105" t="s">
        <v>42</v>
      </c>
      <c r="C19" s="106" t="s">
        <v>44</v>
      </c>
      <c r="D19" s="112" t="s">
        <v>539</v>
      </c>
      <c r="E19" s="118">
        <v>1960</v>
      </c>
      <c r="F19" s="116" t="s">
        <v>539</v>
      </c>
      <c r="G19" s="120">
        <v>1956</v>
      </c>
      <c r="H19" s="112" t="s">
        <v>539</v>
      </c>
      <c r="I19" s="118">
        <v>1987</v>
      </c>
      <c r="J19" s="116" t="s">
        <v>539</v>
      </c>
      <c r="K19" s="120">
        <v>2006</v>
      </c>
      <c r="L19" s="112" t="s">
        <v>539</v>
      </c>
      <c r="M19" s="118">
        <v>1987</v>
      </c>
      <c r="N19" s="116" t="s">
        <v>539</v>
      </c>
      <c r="O19" s="120">
        <v>1993</v>
      </c>
    </row>
    <row r="20" spans="2:15">
      <c r="B20" s="105" t="s">
        <v>37</v>
      </c>
      <c r="C20" s="106" t="s">
        <v>45</v>
      </c>
      <c r="D20" s="112" t="s">
        <v>539</v>
      </c>
      <c r="E20" s="118">
        <v>2006</v>
      </c>
      <c r="F20" s="116" t="s">
        <v>539</v>
      </c>
      <c r="G20" s="120">
        <v>2003</v>
      </c>
      <c r="H20" s="112" t="s">
        <v>539</v>
      </c>
      <c r="I20" s="118">
        <v>2005</v>
      </c>
      <c r="J20" s="116" t="s">
        <v>539</v>
      </c>
      <c r="K20" s="120">
        <v>1994</v>
      </c>
      <c r="L20" s="112" t="s">
        <v>539</v>
      </c>
      <c r="M20" s="118">
        <v>1994</v>
      </c>
      <c r="N20" s="116" t="s">
        <v>539</v>
      </c>
      <c r="O20" s="120">
        <v>2005</v>
      </c>
    </row>
    <row r="21" spans="2:15">
      <c r="B21" s="105" t="s">
        <v>35</v>
      </c>
      <c r="C21" s="106" t="s">
        <v>46</v>
      </c>
      <c r="D21" s="112" t="s">
        <v>539</v>
      </c>
      <c r="E21" s="118">
        <v>1973</v>
      </c>
      <c r="F21" s="116" t="s">
        <v>539</v>
      </c>
      <c r="G21" s="120">
        <v>1973</v>
      </c>
      <c r="H21" s="112" t="s">
        <v>539</v>
      </c>
      <c r="I21" s="118">
        <v>1979</v>
      </c>
      <c r="J21" s="116" t="s">
        <v>539</v>
      </c>
      <c r="K21" s="120">
        <v>1993</v>
      </c>
      <c r="L21" s="111" t="s">
        <v>538</v>
      </c>
      <c r="M21" s="117" t="s">
        <v>538</v>
      </c>
      <c r="N21" s="115" t="s">
        <v>538</v>
      </c>
      <c r="O21" s="119" t="s">
        <v>538</v>
      </c>
    </row>
    <row r="22" spans="2:15">
      <c r="B22" s="105" t="s">
        <v>37</v>
      </c>
      <c r="C22" s="106" t="s">
        <v>47</v>
      </c>
      <c r="D22" s="112" t="s">
        <v>539</v>
      </c>
      <c r="E22" s="118">
        <v>1950</v>
      </c>
      <c r="F22" s="116" t="s">
        <v>539</v>
      </c>
      <c r="G22" s="120">
        <v>1951</v>
      </c>
      <c r="H22" s="112" t="s">
        <v>539</v>
      </c>
      <c r="I22" s="118">
        <v>1979</v>
      </c>
      <c r="J22" s="116" t="s">
        <v>539</v>
      </c>
      <c r="K22" s="120">
        <v>1973</v>
      </c>
      <c r="L22" s="111" t="s">
        <v>538</v>
      </c>
      <c r="M22" s="117" t="s">
        <v>538</v>
      </c>
      <c r="N22" s="115" t="s">
        <v>538</v>
      </c>
      <c r="O22" s="119" t="s">
        <v>538</v>
      </c>
    </row>
    <row r="23" spans="2:15">
      <c r="B23" s="105" t="s">
        <v>37</v>
      </c>
      <c r="C23" s="106" t="s">
        <v>48</v>
      </c>
      <c r="D23" s="112" t="s">
        <v>539</v>
      </c>
      <c r="E23" s="118">
        <v>1992</v>
      </c>
      <c r="F23" s="116" t="s">
        <v>539</v>
      </c>
      <c r="G23" s="120">
        <v>1992</v>
      </c>
      <c r="H23" s="112" t="s">
        <v>539</v>
      </c>
      <c r="I23" s="118">
        <v>1993</v>
      </c>
      <c r="J23" s="116" t="s">
        <v>539</v>
      </c>
      <c r="K23" s="120">
        <v>1993</v>
      </c>
      <c r="L23" s="112" t="s">
        <v>539</v>
      </c>
      <c r="M23" s="118">
        <v>1993</v>
      </c>
      <c r="N23" s="116" t="s">
        <v>539</v>
      </c>
      <c r="O23" s="120">
        <v>1993</v>
      </c>
    </row>
    <row r="24" spans="2:15">
      <c r="B24" s="105" t="s">
        <v>42</v>
      </c>
      <c r="C24" s="106" t="s">
        <v>49</v>
      </c>
      <c r="D24" s="112" t="s">
        <v>539</v>
      </c>
      <c r="E24" s="118">
        <v>2001</v>
      </c>
      <c r="F24" s="116" t="s">
        <v>539</v>
      </c>
      <c r="G24" s="120">
        <v>1976</v>
      </c>
      <c r="H24" s="112" t="s">
        <v>539</v>
      </c>
      <c r="I24" s="118">
        <v>1979</v>
      </c>
      <c r="J24" s="115" t="s">
        <v>538</v>
      </c>
      <c r="K24" s="119" t="s">
        <v>538</v>
      </c>
      <c r="L24" s="111" t="s">
        <v>538</v>
      </c>
      <c r="M24" s="117" t="s">
        <v>538</v>
      </c>
      <c r="N24" s="115" t="s">
        <v>538</v>
      </c>
      <c r="O24" s="119" t="s">
        <v>538</v>
      </c>
    </row>
    <row r="25" spans="2:15">
      <c r="B25" s="105" t="s">
        <v>50</v>
      </c>
      <c r="C25" s="106" t="s">
        <v>51</v>
      </c>
      <c r="D25" s="111" t="s">
        <v>538</v>
      </c>
      <c r="E25" s="117" t="s">
        <v>538</v>
      </c>
      <c r="F25" s="115" t="s">
        <v>538</v>
      </c>
      <c r="G25" s="119" t="s">
        <v>538</v>
      </c>
      <c r="H25" s="111" t="s">
        <v>538</v>
      </c>
      <c r="I25" s="117" t="s">
        <v>538</v>
      </c>
      <c r="J25" s="115" t="s">
        <v>538</v>
      </c>
      <c r="K25" s="119" t="s">
        <v>538</v>
      </c>
      <c r="L25" s="111" t="s">
        <v>538</v>
      </c>
      <c r="M25" s="117" t="s">
        <v>538</v>
      </c>
      <c r="N25" s="115" t="s">
        <v>538</v>
      </c>
      <c r="O25" s="119" t="s">
        <v>538</v>
      </c>
    </row>
    <row r="26" spans="2:15">
      <c r="B26" s="105" t="s">
        <v>35</v>
      </c>
      <c r="C26" s="106" t="s">
        <v>52</v>
      </c>
      <c r="D26" s="112" t="s">
        <v>539</v>
      </c>
      <c r="E26" s="118">
        <v>1972</v>
      </c>
      <c r="F26" s="116" t="s">
        <v>539</v>
      </c>
      <c r="G26" s="120">
        <v>1972</v>
      </c>
      <c r="H26" s="112" t="s">
        <v>539</v>
      </c>
      <c r="I26" s="118">
        <v>1979</v>
      </c>
      <c r="J26" s="115" t="s">
        <v>538</v>
      </c>
      <c r="K26" s="119" t="s">
        <v>538</v>
      </c>
      <c r="L26" s="111" t="s">
        <v>538</v>
      </c>
      <c r="M26" s="117" t="s">
        <v>538</v>
      </c>
      <c r="N26" s="115" t="s">
        <v>538</v>
      </c>
      <c r="O26" s="119" t="s">
        <v>538</v>
      </c>
    </row>
    <row r="27" spans="2:15">
      <c r="B27" s="105" t="s">
        <v>42</v>
      </c>
      <c r="C27" s="106" t="s">
        <v>53</v>
      </c>
      <c r="D27" s="112" t="s">
        <v>539</v>
      </c>
      <c r="E27" s="118">
        <v>1967</v>
      </c>
      <c r="F27" s="116" t="s">
        <v>539</v>
      </c>
      <c r="G27" s="120">
        <v>1967</v>
      </c>
      <c r="H27" s="112" t="s">
        <v>539</v>
      </c>
      <c r="I27" s="118">
        <v>1983</v>
      </c>
      <c r="J27" s="116" t="s">
        <v>539</v>
      </c>
      <c r="K27" s="120"/>
      <c r="L27" s="111" t="s">
        <v>538</v>
      </c>
      <c r="M27" s="117" t="s">
        <v>538</v>
      </c>
      <c r="N27" s="115" t="s">
        <v>538</v>
      </c>
      <c r="O27" s="119" t="s">
        <v>538</v>
      </c>
    </row>
    <row r="28" spans="2:15">
      <c r="B28" s="105" t="s">
        <v>37</v>
      </c>
      <c r="C28" s="106" t="s">
        <v>54</v>
      </c>
      <c r="D28" s="112" t="s">
        <v>539</v>
      </c>
      <c r="E28" s="118">
        <v>1956</v>
      </c>
      <c r="F28" s="116" t="s">
        <v>539</v>
      </c>
      <c r="G28" s="120">
        <v>1956</v>
      </c>
      <c r="H28" s="112" t="s">
        <v>539</v>
      </c>
      <c r="I28" s="118">
        <v>1993</v>
      </c>
      <c r="J28" s="115" t="s">
        <v>538</v>
      </c>
      <c r="K28" s="119" t="s">
        <v>538</v>
      </c>
      <c r="L28" s="112" t="s">
        <v>539</v>
      </c>
      <c r="M28" s="118">
        <v>1997</v>
      </c>
      <c r="N28" s="116" t="s">
        <v>539</v>
      </c>
      <c r="O28" s="120">
        <v>1997</v>
      </c>
    </row>
    <row r="29" spans="2:15">
      <c r="B29" s="105" t="s">
        <v>37</v>
      </c>
      <c r="C29" s="106" t="s">
        <v>55</v>
      </c>
      <c r="D29" s="112" t="s">
        <v>539</v>
      </c>
      <c r="E29" s="118">
        <v>1951</v>
      </c>
      <c r="F29" s="116" t="s">
        <v>539</v>
      </c>
      <c r="G29" s="120">
        <v>1953</v>
      </c>
      <c r="H29" s="112" t="s">
        <v>539</v>
      </c>
      <c r="I29" s="118">
        <v>1982</v>
      </c>
      <c r="J29" s="115" t="s">
        <v>538</v>
      </c>
      <c r="K29" s="119" t="s">
        <v>538</v>
      </c>
      <c r="L29" s="112" t="s">
        <v>539</v>
      </c>
      <c r="M29" s="118">
        <v>1991</v>
      </c>
      <c r="N29" s="116" t="s">
        <v>539</v>
      </c>
      <c r="O29" s="120">
        <v>1988</v>
      </c>
    </row>
    <row r="30" spans="2:15">
      <c r="B30" s="105" t="s">
        <v>42</v>
      </c>
      <c r="C30" s="106" t="s">
        <v>56</v>
      </c>
      <c r="D30" s="112" t="s">
        <v>539</v>
      </c>
      <c r="E30" s="118">
        <v>1983</v>
      </c>
      <c r="F30" s="116" t="s">
        <v>539</v>
      </c>
      <c r="G30" s="120">
        <v>1983</v>
      </c>
      <c r="H30" s="112" t="s">
        <v>539</v>
      </c>
      <c r="I30" s="118">
        <v>2000</v>
      </c>
      <c r="J30" s="116" t="s">
        <v>539</v>
      </c>
      <c r="K30" s="120">
        <v>1999</v>
      </c>
      <c r="L30" s="112" t="s">
        <v>539</v>
      </c>
      <c r="M30" s="118">
        <v>1999</v>
      </c>
      <c r="N30" s="116" t="s">
        <v>539</v>
      </c>
      <c r="O30" s="120">
        <v>1999</v>
      </c>
    </row>
    <row r="31" spans="2:15">
      <c r="B31" s="105" t="s">
        <v>39</v>
      </c>
      <c r="C31" s="106" t="s">
        <v>57</v>
      </c>
      <c r="D31" s="112" t="s">
        <v>539</v>
      </c>
      <c r="E31" s="118">
        <v>1960</v>
      </c>
      <c r="F31" s="116" t="s">
        <v>539</v>
      </c>
      <c r="G31" s="120">
        <v>1968</v>
      </c>
      <c r="H31" s="112" t="s">
        <v>539</v>
      </c>
      <c r="I31" s="118">
        <v>2001</v>
      </c>
      <c r="J31" s="116" t="s">
        <v>539</v>
      </c>
      <c r="K31" s="120">
        <v>2001</v>
      </c>
      <c r="L31" s="111" t="s">
        <v>538</v>
      </c>
      <c r="M31" s="117" t="s">
        <v>538</v>
      </c>
      <c r="N31" s="116" t="s">
        <v>539</v>
      </c>
      <c r="O31" s="120">
        <v>2012</v>
      </c>
    </row>
    <row r="32" spans="2:15">
      <c r="B32" s="105" t="s">
        <v>42</v>
      </c>
      <c r="C32" s="106" t="s">
        <v>58</v>
      </c>
      <c r="D32" s="112" t="s">
        <v>539</v>
      </c>
      <c r="E32" s="118">
        <v>1965</v>
      </c>
      <c r="F32" s="116" t="s">
        <v>539</v>
      </c>
      <c r="G32" s="120">
        <v>1973</v>
      </c>
      <c r="H32" s="111" t="s">
        <v>538</v>
      </c>
      <c r="I32" s="117" t="s">
        <v>538</v>
      </c>
      <c r="J32" s="115" t="s">
        <v>538</v>
      </c>
      <c r="K32" s="119" t="s">
        <v>538</v>
      </c>
      <c r="L32" s="111" t="s">
        <v>538</v>
      </c>
      <c r="M32" s="117" t="s">
        <v>538</v>
      </c>
      <c r="N32" s="115" t="s">
        <v>538</v>
      </c>
      <c r="O32" s="119" t="s">
        <v>538</v>
      </c>
    </row>
    <row r="33" spans="2:15" ht="28.5">
      <c r="B33" s="105" t="s">
        <v>37</v>
      </c>
      <c r="C33" s="106" t="s">
        <v>59</v>
      </c>
      <c r="D33" s="112" t="s">
        <v>539</v>
      </c>
      <c r="E33" s="118">
        <v>1993</v>
      </c>
      <c r="F33" s="116" t="s">
        <v>539</v>
      </c>
      <c r="G33" s="120">
        <v>1993</v>
      </c>
      <c r="H33" s="112" t="s">
        <v>539</v>
      </c>
      <c r="I33" s="118">
        <v>2006</v>
      </c>
      <c r="J33" s="116" t="s">
        <v>539</v>
      </c>
      <c r="K33" s="120">
        <v>1993</v>
      </c>
      <c r="L33" s="112" t="s">
        <v>539</v>
      </c>
      <c r="M33" s="118">
        <v>2015</v>
      </c>
      <c r="N33" s="116" t="s">
        <v>539</v>
      </c>
      <c r="O33" s="120">
        <v>2014</v>
      </c>
    </row>
    <row r="34" spans="2:15">
      <c r="B34" s="105" t="s">
        <v>39</v>
      </c>
      <c r="C34" s="106" t="s">
        <v>60</v>
      </c>
      <c r="D34" s="112" t="s">
        <v>539</v>
      </c>
      <c r="E34" s="118">
        <v>1997</v>
      </c>
      <c r="F34" s="116" t="s">
        <v>539</v>
      </c>
      <c r="G34" s="120">
        <v>1997</v>
      </c>
      <c r="H34" s="112" t="s">
        <v>539</v>
      </c>
      <c r="I34" s="118">
        <v>1997</v>
      </c>
      <c r="J34" s="115" t="s">
        <v>538</v>
      </c>
      <c r="K34" s="119" t="s">
        <v>538</v>
      </c>
      <c r="L34" s="112" t="s">
        <v>539</v>
      </c>
      <c r="M34" s="118">
        <v>1997</v>
      </c>
      <c r="N34" s="115" t="s">
        <v>538</v>
      </c>
      <c r="O34" s="119" t="s">
        <v>538</v>
      </c>
    </row>
    <row r="35" spans="2:15">
      <c r="B35" s="105" t="s">
        <v>42</v>
      </c>
      <c r="C35" s="106" t="s">
        <v>61</v>
      </c>
      <c r="D35" s="111" t="s">
        <v>538</v>
      </c>
      <c r="E35" s="117" t="s">
        <v>538</v>
      </c>
      <c r="F35" s="116" t="s">
        <v>539</v>
      </c>
      <c r="G35" s="120">
        <v>1952</v>
      </c>
      <c r="H35" s="112" t="s">
        <v>539</v>
      </c>
      <c r="I35" s="118">
        <v>1994</v>
      </c>
      <c r="J35" s="116" t="s">
        <v>539</v>
      </c>
      <c r="K35" s="120">
        <v>1990</v>
      </c>
      <c r="L35" s="112" t="s">
        <v>539</v>
      </c>
      <c r="M35" s="118">
        <v>2010</v>
      </c>
      <c r="N35" s="116" t="s">
        <v>539</v>
      </c>
      <c r="O35" s="120">
        <v>1992</v>
      </c>
    </row>
    <row r="36" spans="2:15" ht="28.5">
      <c r="B36" s="105" t="s">
        <v>35</v>
      </c>
      <c r="C36" s="106" t="s">
        <v>62</v>
      </c>
      <c r="D36" s="111" t="s">
        <v>538</v>
      </c>
      <c r="E36" s="117" t="s">
        <v>538</v>
      </c>
      <c r="F36" s="115" t="s">
        <v>538</v>
      </c>
      <c r="G36" s="119" t="s">
        <v>538</v>
      </c>
      <c r="H36" s="111" t="s">
        <v>538</v>
      </c>
      <c r="I36" s="117" t="s">
        <v>538</v>
      </c>
      <c r="J36" s="115" t="s">
        <v>538</v>
      </c>
      <c r="K36" s="119" t="s">
        <v>538</v>
      </c>
      <c r="L36" s="111" t="s">
        <v>538</v>
      </c>
      <c r="M36" s="117" t="s">
        <v>538</v>
      </c>
      <c r="N36" s="115" t="s">
        <v>538</v>
      </c>
      <c r="O36" s="119" t="s">
        <v>538</v>
      </c>
    </row>
    <row r="37" spans="2:15">
      <c r="B37" s="105" t="s">
        <v>37</v>
      </c>
      <c r="C37" s="106" t="s">
        <v>63</v>
      </c>
      <c r="D37" s="112" t="s">
        <v>539</v>
      </c>
      <c r="E37" s="118">
        <v>1959</v>
      </c>
      <c r="F37" s="116" t="s">
        <v>539</v>
      </c>
      <c r="G37" s="120">
        <v>1959</v>
      </c>
      <c r="H37" s="112" t="s">
        <v>539</v>
      </c>
      <c r="I37" s="118">
        <v>1998</v>
      </c>
      <c r="J37" s="115" t="s">
        <v>538</v>
      </c>
      <c r="K37" s="119" t="s">
        <v>538</v>
      </c>
      <c r="L37" s="111" t="s">
        <v>538</v>
      </c>
      <c r="M37" s="117" t="s">
        <v>538</v>
      </c>
      <c r="N37" s="115" t="s">
        <v>538</v>
      </c>
      <c r="O37" s="119" t="s">
        <v>538</v>
      </c>
    </row>
    <row r="38" spans="2:15">
      <c r="B38" s="105" t="s">
        <v>39</v>
      </c>
      <c r="C38" s="106" t="s">
        <v>64</v>
      </c>
      <c r="D38" s="112" t="s">
        <v>539</v>
      </c>
      <c r="E38" s="118">
        <v>1960</v>
      </c>
      <c r="F38" s="116" t="s">
        <v>539</v>
      </c>
      <c r="G38" s="120">
        <v>1962</v>
      </c>
      <c r="H38" s="112" t="s">
        <v>539</v>
      </c>
      <c r="I38" s="118">
        <v>2001</v>
      </c>
      <c r="J38" s="116" t="s">
        <v>539</v>
      </c>
      <c r="K38" s="120">
        <v>1974</v>
      </c>
      <c r="L38" s="111" t="s">
        <v>538</v>
      </c>
      <c r="M38" s="117" t="s">
        <v>538</v>
      </c>
      <c r="N38" s="115" t="s">
        <v>538</v>
      </c>
      <c r="O38" s="119" t="s">
        <v>538</v>
      </c>
    </row>
    <row r="39" spans="2:15">
      <c r="B39" s="105" t="s">
        <v>39</v>
      </c>
      <c r="C39" s="106" t="s">
        <v>65</v>
      </c>
      <c r="D39" s="112" t="s">
        <v>539</v>
      </c>
      <c r="E39" s="118">
        <v>1993</v>
      </c>
      <c r="F39" s="116" t="s">
        <v>539</v>
      </c>
      <c r="G39" s="120">
        <v>1997</v>
      </c>
      <c r="H39" s="112" t="s">
        <v>539</v>
      </c>
      <c r="I39" s="118">
        <v>1997</v>
      </c>
      <c r="J39" s="116" t="s">
        <v>539</v>
      </c>
      <c r="K39" s="120">
        <v>1997</v>
      </c>
      <c r="L39" s="111" t="s">
        <v>538</v>
      </c>
      <c r="M39" s="117" t="s">
        <v>538</v>
      </c>
      <c r="N39" s="115" t="s">
        <v>538</v>
      </c>
      <c r="O39" s="119" t="s">
        <v>538</v>
      </c>
    </row>
    <row r="40" spans="2:15">
      <c r="B40" s="105" t="s">
        <v>39</v>
      </c>
      <c r="C40" s="106" t="s">
        <v>66</v>
      </c>
      <c r="D40" s="112" t="s">
        <v>539</v>
      </c>
      <c r="E40" s="118">
        <v>1999</v>
      </c>
      <c r="F40" s="116" t="s">
        <v>539</v>
      </c>
      <c r="G40" s="120">
        <v>1979</v>
      </c>
      <c r="H40" s="112" t="s">
        <v>539</v>
      </c>
      <c r="I40" s="118">
        <v>2020</v>
      </c>
      <c r="J40" s="115" t="s">
        <v>538</v>
      </c>
      <c r="K40" s="119" t="s">
        <v>538</v>
      </c>
      <c r="L40" s="111" t="s">
        <v>538</v>
      </c>
      <c r="M40" s="117" t="s">
        <v>538</v>
      </c>
      <c r="N40" s="115" t="s">
        <v>538</v>
      </c>
      <c r="O40" s="119" t="s">
        <v>538</v>
      </c>
    </row>
    <row r="41" spans="2:15">
      <c r="B41" s="105" t="s">
        <v>35</v>
      </c>
      <c r="C41" s="106" t="s">
        <v>67</v>
      </c>
      <c r="D41" s="112" t="s">
        <v>539</v>
      </c>
      <c r="E41" s="118">
        <v>1999</v>
      </c>
      <c r="F41" s="116" t="s">
        <v>539</v>
      </c>
      <c r="G41" s="120">
        <v>1999</v>
      </c>
      <c r="H41" s="111" t="s">
        <v>538</v>
      </c>
      <c r="I41" s="117" t="s">
        <v>538</v>
      </c>
      <c r="J41" s="115" t="s">
        <v>538</v>
      </c>
      <c r="K41" s="119" t="s">
        <v>538</v>
      </c>
      <c r="L41" s="111" t="s">
        <v>538</v>
      </c>
      <c r="M41" s="117" t="s">
        <v>538</v>
      </c>
      <c r="N41" s="115" t="s">
        <v>538</v>
      </c>
      <c r="O41" s="119" t="s">
        <v>538</v>
      </c>
    </row>
    <row r="42" spans="2:15">
      <c r="B42" s="105" t="s">
        <v>39</v>
      </c>
      <c r="C42" s="106" t="s">
        <v>68</v>
      </c>
      <c r="D42" s="112" t="s">
        <v>539</v>
      </c>
      <c r="E42" s="118">
        <v>1960</v>
      </c>
      <c r="F42" s="116" t="s">
        <v>539</v>
      </c>
      <c r="G42" s="120">
        <v>1962</v>
      </c>
      <c r="H42" s="112" t="s">
        <v>539</v>
      </c>
      <c r="I42" s="118">
        <v>2018</v>
      </c>
      <c r="J42" s="116" t="s">
        <v>539</v>
      </c>
      <c r="K42" s="120">
        <v>1976</v>
      </c>
      <c r="L42" s="111" t="s">
        <v>538</v>
      </c>
      <c r="M42" s="117" t="s">
        <v>538</v>
      </c>
      <c r="N42" s="115" t="s">
        <v>538</v>
      </c>
      <c r="O42" s="119" t="s">
        <v>538</v>
      </c>
    </row>
    <row r="43" spans="2:15">
      <c r="B43" s="105" t="s">
        <v>42</v>
      </c>
      <c r="C43" s="106" t="s">
        <v>69</v>
      </c>
      <c r="D43" s="112" t="s">
        <v>539</v>
      </c>
      <c r="E43" s="118">
        <v>1972</v>
      </c>
      <c r="F43" s="116" t="s">
        <v>539</v>
      </c>
      <c r="G43" s="120">
        <v>2017</v>
      </c>
      <c r="H43" s="112" t="s">
        <v>539</v>
      </c>
      <c r="I43" s="118">
        <v>2011</v>
      </c>
      <c r="J43" s="115" t="s">
        <v>538</v>
      </c>
      <c r="K43" s="119" t="s">
        <v>538</v>
      </c>
      <c r="L43" s="111" t="s">
        <v>538</v>
      </c>
      <c r="M43" s="117" t="s">
        <v>538</v>
      </c>
      <c r="N43" s="115" t="s">
        <v>538</v>
      </c>
      <c r="O43" s="119" t="s">
        <v>538</v>
      </c>
    </row>
    <row r="44" spans="2:15">
      <c r="B44" s="105" t="s">
        <v>39</v>
      </c>
      <c r="C44" s="106" t="s">
        <v>70</v>
      </c>
      <c r="D44" s="112" t="s">
        <v>539</v>
      </c>
      <c r="E44" s="118">
        <v>1960</v>
      </c>
      <c r="F44" s="116" t="s">
        <v>539</v>
      </c>
      <c r="G44" s="120">
        <v>1964</v>
      </c>
      <c r="H44" s="112" t="s">
        <v>539</v>
      </c>
      <c r="I44" s="118">
        <v>2006</v>
      </c>
      <c r="J44" s="115" t="s">
        <v>538</v>
      </c>
      <c r="K44" s="119" t="s">
        <v>538</v>
      </c>
      <c r="L44" s="111" t="s">
        <v>538</v>
      </c>
      <c r="M44" s="117" t="s">
        <v>538</v>
      </c>
      <c r="N44" s="115" t="s">
        <v>538</v>
      </c>
      <c r="O44" s="119" t="s">
        <v>538</v>
      </c>
    </row>
    <row r="45" spans="2:15">
      <c r="B45" s="105" t="s">
        <v>39</v>
      </c>
      <c r="C45" s="106" t="s">
        <v>71</v>
      </c>
      <c r="D45" s="112" t="s">
        <v>539</v>
      </c>
      <c r="E45" s="118">
        <v>1960</v>
      </c>
      <c r="F45" s="116" t="s">
        <v>539</v>
      </c>
      <c r="G45" s="120">
        <v>1961</v>
      </c>
      <c r="H45" s="112" t="s">
        <v>539</v>
      </c>
      <c r="I45" s="118">
        <v>1998</v>
      </c>
      <c r="J45" s="116" t="s">
        <v>539</v>
      </c>
      <c r="K45" s="120">
        <v>1998</v>
      </c>
      <c r="L45" s="112" t="s">
        <v>539</v>
      </c>
      <c r="M45" s="118">
        <v>1998</v>
      </c>
      <c r="N45" s="115" t="s">
        <v>538</v>
      </c>
      <c r="O45" s="119" t="s">
        <v>538</v>
      </c>
    </row>
    <row r="46" spans="2:15">
      <c r="B46" s="105" t="s">
        <v>42</v>
      </c>
      <c r="C46" s="106" t="s">
        <v>72</v>
      </c>
      <c r="D46" s="112" t="s">
        <v>539</v>
      </c>
      <c r="E46" s="118">
        <v>1999</v>
      </c>
      <c r="F46" s="116" t="s">
        <v>539</v>
      </c>
      <c r="G46" s="120">
        <v>1999</v>
      </c>
      <c r="H46" s="112" t="s">
        <v>539</v>
      </c>
      <c r="I46" s="118">
        <v>1992</v>
      </c>
      <c r="J46" s="116" t="s">
        <v>539</v>
      </c>
      <c r="K46" s="120">
        <v>1999</v>
      </c>
      <c r="L46" s="112" t="s">
        <v>539</v>
      </c>
      <c r="M46" s="118">
        <v>2000</v>
      </c>
      <c r="N46" s="115" t="s">
        <v>538</v>
      </c>
      <c r="O46" s="119" t="s">
        <v>538</v>
      </c>
    </row>
    <row r="47" spans="2:15">
      <c r="B47" s="105" t="s">
        <v>35</v>
      </c>
      <c r="C47" s="106" t="s">
        <v>73</v>
      </c>
      <c r="D47" s="111" t="s">
        <v>538</v>
      </c>
      <c r="E47" s="117" t="s">
        <v>538</v>
      </c>
      <c r="F47" s="115" t="s">
        <v>538</v>
      </c>
      <c r="G47" s="119" t="s">
        <v>538</v>
      </c>
      <c r="H47" s="112" t="s">
        <v>539</v>
      </c>
      <c r="I47" s="118">
        <v>1990</v>
      </c>
      <c r="J47" s="115" t="s">
        <v>538</v>
      </c>
      <c r="K47" s="119" t="s">
        <v>538</v>
      </c>
      <c r="L47" s="111" t="s">
        <v>538</v>
      </c>
      <c r="M47" s="117" t="s">
        <v>538</v>
      </c>
      <c r="N47" s="115" t="s">
        <v>538</v>
      </c>
      <c r="O47" s="119" t="s">
        <v>538</v>
      </c>
    </row>
    <row r="48" spans="2:15">
      <c r="B48" s="105" t="s">
        <v>42</v>
      </c>
      <c r="C48" s="106" t="s">
        <v>74</v>
      </c>
      <c r="D48" s="112" t="s">
        <v>539</v>
      </c>
      <c r="E48" s="118">
        <v>1976</v>
      </c>
      <c r="F48" s="116" t="s">
        <v>539</v>
      </c>
      <c r="G48" s="120">
        <v>1976</v>
      </c>
      <c r="H48" s="112" t="s">
        <v>539</v>
      </c>
      <c r="I48" s="118">
        <v>1999</v>
      </c>
      <c r="J48" s="115" t="s">
        <v>538</v>
      </c>
      <c r="K48" s="119" t="s">
        <v>538</v>
      </c>
      <c r="L48" s="112" t="s">
        <v>539</v>
      </c>
      <c r="M48" s="118">
        <v>2000</v>
      </c>
      <c r="N48" s="116" t="s">
        <v>539</v>
      </c>
      <c r="O48" s="120">
        <v>2000</v>
      </c>
    </row>
    <row r="49" spans="2:15">
      <c r="B49" s="105" t="s">
        <v>39</v>
      </c>
      <c r="C49" s="106" t="s">
        <v>75</v>
      </c>
      <c r="D49" s="112" t="s">
        <v>539</v>
      </c>
      <c r="E49" s="118">
        <v>1978</v>
      </c>
      <c r="F49" s="116" t="s">
        <v>539</v>
      </c>
      <c r="G49" s="120">
        <v>1978</v>
      </c>
      <c r="H49" s="112" t="s">
        <v>539</v>
      </c>
      <c r="I49" s="118">
        <v>2014</v>
      </c>
      <c r="J49" s="115" t="s">
        <v>538</v>
      </c>
      <c r="K49" s="119" t="s">
        <v>538</v>
      </c>
      <c r="L49" s="111" t="s">
        <v>538</v>
      </c>
      <c r="M49" s="117" t="s">
        <v>538</v>
      </c>
      <c r="N49" s="115" t="s">
        <v>538</v>
      </c>
      <c r="O49" s="119" t="s">
        <v>538</v>
      </c>
    </row>
    <row r="50" spans="2:15">
      <c r="B50" s="105" t="s">
        <v>39</v>
      </c>
      <c r="C50" s="106" t="s">
        <v>76</v>
      </c>
      <c r="D50" s="112" t="s">
        <v>539</v>
      </c>
      <c r="E50" s="118">
        <v>1960</v>
      </c>
      <c r="F50" s="116" t="s">
        <v>539</v>
      </c>
      <c r="G50" s="120">
        <v>1999</v>
      </c>
      <c r="H50" s="112" t="s">
        <v>539</v>
      </c>
      <c r="I50" s="118">
        <v>1999</v>
      </c>
      <c r="J50" s="115" t="s">
        <v>538</v>
      </c>
      <c r="K50" s="119" t="s">
        <v>538</v>
      </c>
      <c r="L50" s="112" t="s">
        <v>539</v>
      </c>
      <c r="M50" s="118">
        <v>2023</v>
      </c>
      <c r="N50" s="116" t="s">
        <v>539</v>
      </c>
      <c r="O50" s="120">
        <v>2023</v>
      </c>
    </row>
    <row r="51" spans="2:15">
      <c r="B51" s="105" t="s">
        <v>35</v>
      </c>
      <c r="C51" s="106" t="s">
        <v>77</v>
      </c>
      <c r="D51" s="111" t="s">
        <v>538</v>
      </c>
      <c r="E51" s="117" t="s">
        <v>538</v>
      </c>
      <c r="F51" s="115" t="s">
        <v>538</v>
      </c>
      <c r="G51" s="119" t="s">
        <v>538</v>
      </c>
      <c r="H51" s="112" t="s">
        <v>539</v>
      </c>
      <c r="I51" s="118">
        <v>2018</v>
      </c>
      <c r="J51" s="115" t="s">
        <v>538</v>
      </c>
      <c r="K51" s="119" t="s">
        <v>538</v>
      </c>
      <c r="L51" s="111" t="s">
        <v>538</v>
      </c>
      <c r="M51" s="117" t="s">
        <v>538</v>
      </c>
      <c r="N51" s="115" t="s">
        <v>538</v>
      </c>
      <c r="O51" s="119" t="s">
        <v>538</v>
      </c>
    </row>
    <row r="52" spans="2:15">
      <c r="B52" s="105" t="s">
        <v>42</v>
      </c>
      <c r="C52" s="106" t="s">
        <v>78</v>
      </c>
      <c r="D52" s="112" t="s">
        <v>539</v>
      </c>
      <c r="E52" s="118">
        <v>1960</v>
      </c>
      <c r="F52" s="116" t="s">
        <v>539</v>
      </c>
      <c r="G52" s="120">
        <v>1960</v>
      </c>
      <c r="H52" s="112" t="s">
        <v>539</v>
      </c>
      <c r="I52" s="118">
        <v>1981</v>
      </c>
      <c r="J52" s="116" t="s">
        <v>539</v>
      </c>
      <c r="K52" s="120">
        <v>1977</v>
      </c>
      <c r="L52" s="111" t="s">
        <v>538</v>
      </c>
      <c r="M52" s="117" t="s">
        <v>538</v>
      </c>
      <c r="N52" s="115" t="s">
        <v>538</v>
      </c>
      <c r="O52" s="119" t="s">
        <v>538</v>
      </c>
    </row>
    <row r="53" spans="2:15">
      <c r="B53" s="105" t="s">
        <v>39</v>
      </c>
      <c r="C53" s="106" t="s">
        <v>79</v>
      </c>
      <c r="D53" s="112" t="s">
        <v>539</v>
      </c>
      <c r="E53" s="118">
        <v>1960</v>
      </c>
      <c r="F53" s="116" t="s">
        <v>539</v>
      </c>
      <c r="G53" s="120">
        <v>1961</v>
      </c>
      <c r="H53" s="112" t="s">
        <v>539</v>
      </c>
      <c r="I53" s="118">
        <v>1987</v>
      </c>
      <c r="J53" s="116" t="s">
        <v>539</v>
      </c>
      <c r="K53" s="120">
        <v>1973</v>
      </c>
      <c r="L53" s="111" t="s">
        <v>538</v>
      </c>
      <c r="M53" s="117" t="s">
        <v>538</v>
      </c>
      <c r="N53" s="115" t="s">
        <v>538</v>
      </c>
      <c r="O53" s="119" t="s">
        <v>538</v>
      </c>
    </row>
    <row r="54" spans="2:15">
      <c r="B54" s="105" t="s">
        <v>37</v>
      </c>
      <c r="C54" s="106" t="s">
        <v>80</v>
      </c>
      <c r="D54" s="112" t="s">
        <v>539</v>
      </c>
      <c r="E54" s="118">
        <v>1991</v>
      </c>
      <c r="F54" s="116" t="s">
        <v>539</v>
      </c>
      <c r="G54" s="120">
        <v>1991</v>
      </c>
      <c r="H54" s="112" t="s">
        <v>539</v>
      </c>
      <c r="I54" s="118">
        <v>2020</v>
      </c>
      <c r="J54" s="116" t="s">
        <v>539</v>
      </c>
      <c r="K54" s="120">
        <v>1991</v>
      </c>
      <c r="L54" s="111" t="s">
        <v>538</v>
      </c>
      <c r="M54" s="117" t="s">
        <v>538</v>
      </c>
      <c r="N54" s="115" t="s">
        <v>538</v>
      </c>
      <c r="O54" s="119" t="s">
        <v>538</v>
      </c>
    </row>
    <row r="55" spans="2:15">
      <c r="B55" s="105" t="s">
        <v>42</v>
      </c>
      <c r="C55" s="106" t="s">
        <v>81</v>
      </c>
      <c r="D55" s="112" t="s">
        <v>539</v>
      </c>
      <c r="E55" s="118">
        <v>1952</v>
      </c>
      <c r="F55" s="116" t="s">
        <v>539</v>
      </c>
      <c r="G55" s="120">
        <v>1952</v>
      </c>
      <c r="H55" s="111" t="s">
        <v>538</v>
      </c>
      <c r="I55" s="117" t="s">
        <v>538</v>
      </c>
      <c r="J55" s="116" t="s">
        <v>539</v>
      </c>
      <c r="K55" s="120">
        <v>1972</v>
      </c>
      <c r="L55" s="112" t="s">
        <v>539</v>
      </c>
      <c r="M55" s="118">
        <v>1980</v>
      </c>
      <c r="N55" s="115" t="s">
        <v>538</v>
      </c>
      <c r="O55" s="119" t="s">
        <v>538</v>
      </c>
    </row>
    <row r="56" spans="2:15">
      <c r="B56" s="105" t="s">
        <v>37</v>
      </c>
      <c r="C56" s="106" t="s">
        <v>82</v>
      </c>
      <c r="D56" s="112" t="s">
        <v>539</v>
      </c>
      <c r="E56" s="118">
        <v>1966</v>
      </c>
      <c r="F56" s="116" t="s">
        <v>539</v>
      </c>
      <c r="G56" s="120">
        <v>1966</v>
      </c>
      <c r="H56" s="112" t="s">
        <v>539</v>
      </c>
      <c r="I56" s="118">
        <v>1977</v>
      </c>
      <c r="J56" s="116" t="s">
        <v>539</v>
      </c>
      <c r="K56" s="120">
        <v>1996</v>
      </c>
      <c r="L56" s="112" t="s">
        <v>539</v>
      </c>
      <c r="M56" s="118">
        <v>1981</v>
      </c>
      <c r="N56" s="116" t="s">
        <v>539</v>
      </c>
      <c r="O56" s="120">
        <v>1989</v>
      </c>
    </row>
    <row r="57" spans="2:15">
      <c r="B57" s="105" t="s">
        <v>37</v>
      </c>
      <c r="C57" s="106" t="s">
        <v>83</v>
      </c>
      <c r="D57" s="112" t="s">
        <v>539</v>
      </c>
      <c r="E57" s="118">
        <v>1993</v>
      </c>
      <c r="F57" s="116" t="s">
        <v>539</v>
      </c>
      <c r="G57" s="120">
        <v>1993</v>
      </c>
      <c r="H57" s="112" t="s">
        <v>539</v>
      </c>
      <c r="I57" s="118">
        <v>2000</v>
      </c>
      <c r="J57" s="116" t="s">
        <v>539</v>
      </c>
      <c r="K57" s="120">
        <v>2000</v>
      </c>
      <c r="L57" s="111" t="s">
        <v>538</v>
      </c>
      <c r="M57" s="117" t="s">
        <v>538</v>
      </c>
      <c r="N57" s="116" t="s">
        <v>539</v>
      </c>
      <c r="O57" s="120">
        <v>2017</v>
      </c>
    </row>
    <row r="58" spans="2:15">
      <c r="B58" s="105" t="s">
        <v>37</v>
      </c>
      <c r="C58" s="106" t="s">
        <v>84</v>
      </c>
      <c r="D58" s="112" t="s">
        <v>539</v>
      </c>
      <c r="E58" s="118">
        <v>1951</v>
      </c>
      <c r="F58" s="116" t="s">
        <v>539</v>
      </c>
      <c r="G58" s="120">
        <v>1955</v>
      </c>
      <c r="H58" s="112" t="s">
        <v>539</v>
      </c>
      <c r="I58" s="118">
        <v>1978</v>
      </c>
      <c r="J58" s="116" t="s">
        <v>539</v>
      </c>
      <c r="K58" s="120">
        <v>1978</v>
      </c>
      <c r="L58" s="112" t="s">
        <v>539</v>
      </c>
      <c r="M58" s="118">
        <v>1981</v>
      </c>
      <c r="N58" s="115" t="s">
        <v>538</v>
      </c>
      <c r="O58" s="119" t="s">
        <v>538</v>
      </c>
    </row>
    <row r="59" spans="2:15">
      <c r="B59" s="105" t="s">
        <v>39</v>
      </c>
      <c r="C59" s="106" t="s">
        <v>85</v>
      </c>
      <c r="D59" s="112" t="s">
        <v>539</v>
      </c>
      <c r="E59" s="118">
        <v>1978</v>
      </c>
      <c r="F59" s="116" t="s">
        <v>539</v>
      </c>
      <c r="G59" s="120">
        <v>1978</v>
      </c>
      <c r="H59" s="112" t="s">
        <v>539</v>
      </c>
      <c r="I59" s="118">
        <v>2005</v>
      </c>
      <c r="J59" s="115" t="s">
        <v>538</v>
      </c>
      <c r="K59" s="119" t="s">
        <v>538</v>
      </c>
      <c r="L59" s="111" t="s">
        <v>538</v>
      </c>
      <c r="M59" s="117" t="s">
        <v>538</v>
      </c>
      <c r="N59" s="115" t="s">
        <v>538</v>
      </c>
      <c r="O59" s="119" t="s">
        <v>538</v>
      </c>
    </row>
    <row r="60" spans="2:15">
      <c r="B60" s="105" t="s">
        <v>42</v>
      </c>
      <c r="C60" s="106" t="s">
        <v>86</v>
      </c>
      <c r="D60" s="112" t="s">
        <v>539</v>
      </c>
      <c r="E60" s="118">
        <v>1983</v>
      </c>
      <c r="F60" s="116" t="s">
        <v>539</v>
      </c>
      <c r="G60" s="120">
        <v>1983</v>
      </c>
      <c r="H60" s="112" t="s">
        <v>539</v>
      </c>
      <c r="I60" s="118">
        <v>2002</v>
      </c>
      <c r="J60" s="116" t="s">
        <v>539</v>
      </c>
      <c r="K60" s="120">
        <v>2004</v>
      </c>
      <c r="L60" s="111" t="s">
        <v>538</v>
      </c>
      <c r="M60" s="117" t="s">
        <v>538</v>
      </c>
      <c r="N60" s="115" t="s">
        <v>538</v>
      </c>
      <c r="O60" s="119" t="s">
        <v>538</v>
      </c>
    </row>
    <row r="61" spans="2:15" ht="28.5">
      <c r="B61" s="105" t="s">
        <v>42</v>
      </c>
      <c r="C61" s="106" t="s">
        <v>87</v>
      </c>
      <c r="D61" s="112" t="s">
        <v>539</v>
      </c>
      <c r="E61" s="118">
        <v>1956</v>
      </c>
      <c r="F61" s="116" t="s">
        <v>539</v>
      </c>
      <c r="G61" s="120">
        <v>1953</v>
      </c>
      <c r="H61" s="112" t="s">
        <v>539</v>
      </c>
      <c r="I61" s="118">
        <v>1999</v>
      </c>
      <c r="J61" s="115" t="s">
        <v>538</v>
      </c>
      <c r="K61" s="119" t="s">
        <v>538</v>
      </c>
      <c r="L61" s="111" t="s">
        <v>538</v>
      </c>
      <c r="M61" s="117" t="s">
        <v>538</v>
      </c>
      <c r="N61" s="115" t="s">
        <v>538</v>
      </c>
      <c r="O61" s="119" t="s">
        <v>538</v>
      </c>
    </row>
    <row r="62" spans="2:15">
      <c r="B62" s="105" t="s">
        <v>39</v>
      </c>
      <c r="C62" s="106" t="s">
        <v>88</v>
      </c>
      <c r="D62" s="112" t="s">
        <v>539</v>
      </c>
      <c r="E62" s="118">
        <v>2001</v>
      </c>
      <c r="F62" s="116" t="s">
        <v>539</v>
      </c>
      <c r="G62" s="120">
        <v>1969</v>
      </c>
      <c r="H62" s="112" t="s">
        <v>539</v>
      </c>
      <c r="I62" s="118">
        <v>2001</v>
      </c>
      <c r="J62" s="116" t="s">
        <v>539</v>
      </c>
      <c r="K62" s="120">
        <v>2001</v>
      </c>
      <c r="L62" s="111" t="s">
        <v>538</v>
      </c>
      <c r="M62" s="117" t="s">
        <v>538</v>
      </c>
      <c r="N62" s="115" t="s">
        <v>538</v>
      </c>
      <c r="O62" s="119" t="s">
        <v>538</v>
      </c>
    </row>
    <row r="63" spans="2:15">
      <c r="B63" s="105" t="s">
        <v>42</v>
      </c>
      <c r="C63" s="106" t="s">
        <v>89</v>
      </c>
      <c r="D63" s="112" t="s">
        <v>539</v>
      </c>
      <c r="E63" s="118">
        <v>1967</v>
      </c>
      <c r="F63" s="116" t="s">
        <v>539</v>
      </c>
      <c r="G63" s="120">
        <v>1959</v>
      </c>
      <c r="H63" s="112" t="s">
        <v>539</v>
      </c>
      <c r="I63" s="118">
        <v>1979</v>
      </c>
      <c r="J63" s="115" t="s">
        <v>538</v>
      </c>
      <c r="K63" s="119" t="s">
        <v>538</v>
      </c>
      <c r="L63" s="111" t="s">
        <v>538</v>
      </c>
      <c r="M63" s="117" t="s">
        <v>538</v>
      </c>
      <c r="N63" s="115" t="s">
        <v>538</v>
      </c>
      <c r="O63" s="119" t="s">
        <v>538</v>
      </c>
    </row>
    <row r="64" spans="2:15">
      <c r="B64" s="105" t="s">
        <v>39</v>
      </c>
      <c r="C64" s="106" t="s">
        <v>90</v>
      </c>
      <c r="D64" s="112" t="s">
        <v>539</v>
      </c>
      <c r="E64" s="118">
        <v>1957</v>
      </c>
      <c r="F64" s="116" t="s">
        <v>539</v>
      </c>
      <c r="G64" s="120">
        <v>1954</v>
      </c>
      <c r="H64" s="112" t="s">
        <v>539</v>
      </c>
      <c r="I64" s="118">
        <v>1982</v>
      </c>
      <c r="J64" s="116" t="s">
        <v>539</v>
      </c>
      <c r="K64" s="120">
        <v>1982</v>
      </c>
      <c r="L64" s="111" t="s">
        <v>538</v>
      </c>
      <c r="M64" s="117" t="s">
        <v>538</v>
      </c>
      <c r="N64" s="115" t="s">
        <v>538</v>
      </c>
      <c r="O64" s="119" t="s">
        <v>538</v>
      </c>
    </row>
    <row r="65" spans="2:15">
      <c r="B65" s="105" t="s">
        <v>42</v>
      </c>
      <c r="C65" s="106" t="s">
        <v>91</v>
      </c>
      <c r="D65" s="112" t="s">
        <v>539</v>
      </c>
      <c r="E65" s="118">
        <v>2006</v>
      </c>
      <c r="F65" s="116" t="s">
        <v>539</v>
      </c>
      <c r="G65" s="120">
        <v>2006</v>
      </c>
      <c r="H65" s="112" t="s">
        <v>539</v>
      </c>
      <c r="I65" s="118">
        <v>1995</v>
      </c>
      <c r="J65" s="116" t="s">
        <v>539</v>
      </c>
      <c r="K65" s="120">
        <v>2006</v>
      </c>
      <c r="L65" s="112" t="s">
        <v>539</v>
      </c>
      <c r="M65" s="118">
        <v>2006</v>
      </c>
      <c r="N65" s="116" t="s">
        <v>539</v>
      </c>
      <c r="O65" s="120">
        <v>2022</v>
      </c>
    </row>
    <row r="66" spans="2:15">
      <c r="B66" s="105" t="s">
        <v>39</v>
      </c>
      <c r="C66" s="106" t="s">
        <v>92</v>
      </c>
      <c r="D66" s="112" t="s">
        <v>539</v>
      </c>
      <c r="E66" s="118">
        <v>2001</v>
      </c>
      <c r="F66" s="116" t="s">
        <v>539</v>
      </c>
      <c r="G66" s="120">
        <v>2001</v>
      </c>
      <c r="H66" s="111" t="s">
        <v>538</v>
      </c>
      <c r="I66" s="117" t="s">
        <v>538</v>
      </c>
      <c r="J66" s="115" t="s">
        <v>538</v>
      </c>
      <c r="K66" s="119" t="s">
        <v>538</v>
      </c>
      <c r="L66" s="111" t="s">
        <v>538</v>
      </c>
      <c r="M66" s="117" t="s">
        <v>538</v>
      </c>
      <c r="N66" s="115" t="s">
        <v>538</v>
      </c>
      <c r="O66" s="119" t="s">
        <v>538</v>
      </c>
    </row>
    <row r="67" spans="2:15">
      <c r="B67" s="105" t="s">
        <v>39</v>
      </c>
      <c r="C67" s="106" t="s">
        <v>93</v>
      </c>
      <c r="D67" s="112" t="s">
        <v>539</v>
      </c>
      <c r="E67" s="118">
        <v>2000</v>
      </c>
      <c r="F67" s="116" t="s">
        <v>539</v>
      </c>
      <c r="G67" s="120">
        <v>2000</v>
      </c>
      <c r="H67" s="111" t="s">
        <v>538</v>
      </c>
      <c r="I67" s="117" t="s">
        <v>538</v>
      </c>
      <c r="J67" s="115" t="s">
        <v>538</v>
      </c>
      <c r="K67" s="119" t="s">
        <v>538</v>
      </c>
      <c r="L67" s="111" t="s">
        <v>538</v>
      </c>
      <c r="M67" s="117" t="s">
        <v>538</v>
      </c>
      <c r="N67" s="115" t="s">
        <v>538</v>
      </c>
      <c r="O67" s="119" t="s">
        <v>538</v>
      </c>
    </row>
    <row r="68" spans="2:15">
      <c r="B68" s="105" t="s">
        <v>37</v>
      </c>
      <c r="C68" s="106" t="s">
        <v>94</v>
      </c>
      <c r="D68" s="112" t="s">
        <v>539</v>
      </c>
      <c r="E68" s="118">
        <v>1994</v>
      </c>
      <c r="F68" s="116" t="s">
        <v>539</v>
      </c>
      <c r="G68" s="120">
        <v>1994</v>
      </c>
      <c r="H68" s="112" t="s">
        <v>539</v>
      </c>
      <c r="I68" s="118">
        <v>1994</v>
      </c>
      <c r="J68" s="116" t="s">
        <v>539</v>
      </c>
      <c r="K68" s="120">
        <v>1996</v>
      </c>
      <c r="L68" s="111" t="s">
        <v>538</v>
      </c>
      <c r="M68" s="117" t="s">
        <v>538</v>
      </c>
      <c r="N68" s="115" t="s">
        <v>538</v>
      </c>
      <c r="O68" s="119" t="s">
        <v>538</v>
      </c>
    </row>
    <row r="69" spans="2:15">
      <c r="B69" s="105" t="s">
        <v>39</v>
      </c>
      <c r="C69" s="106" t="s">
        <v>95</v>
      </c>
      <c r="D69" s="112" t="s">
        <v>539</v>
      </c>
      <c r="E69" s="118">
        <v>1978</v>
      </c>
      <c r="F69" s="116" t="s">
        <v>539</v>
      </c>
      <c r="G69" s="120">
        <v>1978</v>
      </c>
      <c r="H69" s="112" t="s">
        <v>539</v>
      </c>
      <c r="I69" s="118">
        <v>1981</v>
      </c>
      <c r="J69" s="115" t="s">
        <v>538</v>
      </c>
      <c r="K69" s="119" t="s">
        <v>538</v>
      </c>
      <c r="L69" s="111" t="s">
        <v>538</v>
      </c>
      <c r="M69" s="117" t="s">
        <v>538</v>
      </c>
      <c r="N69" s="115" t="s">
        <v>538</v>
      </c>
      <c r="O69" s="119" t="s">
        <v>538</v>
      </c>
    </row>
    <row r="70" spans="2:15">
      <c r="B70" s="105" t="s">
        <v>39</v>
      </c>
      <c r="C70" s="106" t="s">
        <v>96</v>
      </c>
      <c r="D70" s="112" t="s">
        <v>539</v>
      </c>
      <c r="E70" s="118">
        <v>1963</v>
      </c>
      <c r="F70" s="116" t="s">
        <v>539</v>
      </c>
      <c r="G70" s="120">
        <v>1963</v>
      </c>
      <c r="H70" s="112" t="s">
        <v>539</v>
      </c>
      <c r="I70" s="118">
        <v>2011</v>
      </c>
      <c r="J70" s="115" t="s">
        <v>538</v>
      </c>
      <c r="K70" s="119" t="s">
        <v>538</v>
      </c>
      <c r="L70" s="111" t="s">
        <v>538</v>
      </c>
      <c r="M70" s="117" t="s">
        <v>538</v>
      </c>
      <c r="N70" s="115" t="s">
        <v>538</v>
      </c>
      <c r="O70" s="119" t="s">
        <v>538</v>
      </c>
    </row>
    <row r="71" spans="2:15">
      <c r="B71" s="105" t="s">
        <v>35</v>
      </c>
      <c r="C71" s="106" t="s">
        <v>97</v>
      </c>
      <c r="D71" s="112" t="s">
        <v>539</v>
      </c>
      <c r="E71" s="118">
        <v>2002</v>
      </c>
      <c r="F71" s="116" t="s">
        <v>539</v>
      </c>
      <c r="G71" s="120">
        <v>1974</v>
      </c>
      <c r="H71" s="112" t="s">
        <v>539</v>
      </c>
      <c r="I71" s="118">
        <v>1998</v>
      </c>
      <c r="J71" s="115" t="s">
        <v>538</v>
      </c>
      <c r="K71" s="119" t="s">
        <v>538</v>
      </c>
      <c r="L71" s="111" t="s">
        <v>538</v>
      </c>
      <c r="M71" s="117" t="s">
        <v>538</v>
      </c>
      <c r="N71" s="115" t="s">
        <v>538</v>
      </c>
      <c r="O71" s="119" t="s">
        <v>538</v>
      </c>
    </row>
    <row r="72" spans="2:15">
      <c r="B72" s="105" t="s">
        <v>37</v>
      </c>
      <c r="C72" s="106" t="s">
        <v>98</v>
      </c>
      <c r="D72" s="112" t="s">
        <v>539</v>
      </c>
      <c r="E72" s="118">
        <v>1950</v>
      </c>
      <c r="F72" s="116" t="s">
        <v>539</v>
      </c>
      <c r="G72" s="120">
        <v>1951</v>
      </c>
      <c r="H72" s="112" t="s">
        <v>539</v>
      </c>
      <c r="I72" s="118">
        <v>1978</v>
      </c>
      <c r="J72" s="116" t="s">
        <v>539</v>
      </c>
      <c r="K72" s="120">
        <v>1976</v>
      </c>
      <c r="L72" s="112" t="s">
        <v>539</v>
      </c>
      <c r="M72" s="118">
        <v>1980</v>
      </c>
      <c r="N72" s="116" t="s">
        <v>539</v>
      </c>
      <c r="O72" s="120">
        <v>1983</v>
      </c>
    </row>
    <row r="73" spans="2:15">
      <c r="B73" s="105" t="s">
        <v>37</v>
      </c>
      <c r="C73" s="106" t="s">
        <v>99</v>
      </c>
      <c r="D73" s="112" t="s">
        <v>539</v>
      </c>
      <c r="E73" s="118">
        <v>1951</v>
      </c>
      <c r="F73" s="116" t="s">
        <v>539</v>
      </c>
      <c r="G73" s="120">
        <v>1951</v>
      </c>
      <c r="H73" s="112" t="s">
        <v>539</v>
      </c>
      <c r="I73" s="118">
        <v>1982</v>
      </c>
      <c r="J73" s="116" t="s">
        <v>539</v>
      </c>
      <c r="K73" s="120">
        <v>1972</v>
      </c>
      <c r="L73" s="111" t="s">
        <v>538</v>
      </c>
      <c r="M73" s="117" t="s">
        <v>538</v>
      </c>
      <c r="N73" s="115" t="s">
        <v>538</v>
      </c>
      <c r="O73" s="119" t="s">
        <v>538</v>
      </c>
    </row>
    <row r="74" spans="2:15">
      <c r="B74" s="105" t="s">
        <v>39</v>
      </c>
      <c r="C74" s="106" t="s">
        <v>100</v>
      </c>
      <c r="D74" s="112" t="s">
        <v>539</v>
      </c>
      <c r="E74" s="118">
        <v>1960</v>
      </c>
      <c r="F74" s="116" t="s">
        <v>539</v>
      </c>
      <c r="G74" s="120">
        <v>1961</v>
      </c>
      <c r="H74" s="112" t="s">
        <v>539</v>
      </c>
      <c r="I74" s="118">
        <v>1988</v>
      </c>
      <c r="J74" s="116" t="s">
        <v>539</v>
      </c>
      <c r="K74" s="120">
        <v>1975</v>
      </c>
      <c r="L74" s="112" t="s">
        <v>539</v>
      </c>
      <c r="M74" s="118">
        <v>2009</v>
      </c>
      <c r="N74" s="116" t="s">
        <v>539</v>
      </c>
      <c r="O74" s="120">
        <v>1988</v>
      </c>
    </row>
    <row r="75" spans="2:15">
      <c r="B75" s="105" t="s">
        <v>39</v>
      </c>
      <c r="C75" s="106" t="s">
        <v>101</v>
      </c>
      <c r="D75" s="112" t="s">
        <v>539</v>
      </c>
      <c r="E75" s="118">
        <v>2000</v>
      </c>
      <c r="F75" s="116" t="s">
        <v>539</v>
      </c>
      <c r="G75" s="120">
        <v>2000</v>
      </c>
      <c r="H75" s="111" t="s">
        <v>538</v>
      </c>
      <c r="I75" s="117" t="s">
        <v>538</v>
      </c>
      <c r="J75" s="115" t="s">
        <v>538</v>
      </c>
      <c r="K75" s="119" t="s">
        <v>538</v>
      </c>
      <c r="L75" s="111" t="s">
        <v>538</v>
      </c>
      <c r="M75" s="117" t="s">
        <v>538</v>
      </c>
      <c r="N75" s="115" t="s">
        <v>538</v>
      </c>
      <c r="O75" s="119" t="s">
        <v>538</v>
      </c>
    </row>
    <row r="76" spans="2:15">
      <c r="B76" s="105" t="s">
        <v>37</v>
      </c>
      <c r="C76" s="106" t="s">
        <v>102</v>
      </c>
      <c r="D76" s="112" t="s">
        <v>539</v>
      </c>
      <c r="E76" s="118">
        <v>1999</v>
      </c>
      <c r="F76" s="116" t="s">
        <v>539</v>
      </c>
      <c r="G76" s="120">
        <v>1993</v>
      </c>
      <c r="H76" s="112" t="s">
        <v>539</v>
      </c>
      <c r="I76" s="118">
        <v>2018</v>
      </c>
      <c r="J76" s="115" t="s">
        <v>538</v>
      </c>
      <c r="K76" s="119" t="s">
        <v>538</v>
      </c>
      <c r="L76" s="112" t="s">
        <v>539</v>
      </c>
      <c r="M76" s="118">
        <v>2003</v>
      </c>
      <c r="N76" s="115" t="s">
        <v>538</v>
      </c>
      <c r="O76" s="119" t="s">
        <v>538</v>
      </c>
    </row>
    <row r="77" spans="2:15">
      <c r="B77" s="105" t="s">
        <v>37</v>
      </c>
      <c r="C77" s="106" t="s">
        <v>103</v>
      </c>
      <c r="D77" s="112" t="s">
        <v>539</v>
      </c>
      <c r="E77" s="118">
        <v>1957</v>
      </c>
      <c r="F77" s="116" t="s">
        <v>539</v>
      </c>
      <c r="G77" s="120">
        <v>1956</v>
      </c>
      <c r="H77" s="112" t="s">
        <v>539</v>
      </c>
      <c r="I77" s="118">
        <v>1979</v>
      </c>
      <c r="J77" s="116" t="s">
        <v>539</v>
      </c>
      <c r="K77" s="120">
        <v>1973</v>
      </c>
      <c r="L77" s="111" t="s">
        <v>538</v>
      </c>
      <c r="M77" s="117" t="s">
        <v>538</v>
      </c>
      <c r="N77" s="115" t="s">
        <v>538</v>
      </c>
      <c r="O77" s="119" t="s">
        <v>538</v>
      </c>
    </row>
    <row r="78" spans="2:15">
      <c r="B78" s="105" t="s">
        <v>39</v>
      </c>
      <c r="C78" s="106" t="s">
        <v>104</v>
      </c>
      <c r="D78" s="112" t="s">
        <v>539</v>
      </c>
      <c r="E78" s="118">
        <v>1965</v>
      </c>
      <c r="F78" s="116" t="s">
        <v>539</v>
      </c>
      <c r="G78" s="120">
        <v>1959</v>
      </c>
      <c r="H78" s="112" t="s">
        <v>539</v>
      </c>
      <c r="I78" s="118">
        <v>2011</v>
      </c>
      <c r="J78" s="115" t="s">
        <v>538</v>
      </c>
      <c r="K78" s="119" t="s">
        <v>538</v>
      </c>
      <c r="L78" s="112" t="s">
        <v>539</v>
      </c>
      <c r="M78" s="118">
        <v>1986</v>
      </c>
      <c r="N78" s="115" t="s">
        <v>538</v>
      </c>
      <c r="O78" s="119" t="s">
        <v>538</v>
      </c>
    </row>
    <row r="79" spans="2:15">
      <c r="B79" s="105" t="s">
        <v>37</v>
      </c>
      <c r="C79" s="106" t="s">
        <v>105</v>
      </c>
      <c r="D79" s="112" t="s">
        <v>539</v>
      </c>
      <c r="E79" s="118">
        <v>1962</v>
      </c>
      <c r="F79" s="116" t="s">
        <v>539</v>
      </c>
      <c r="G79" s="120">
        <v>1962</v>
      </c>
      <c r="H79" s="112" t="s">
        <v>539</v>
      </c>
      <c r="I79" s="118">
        <v>1981</v>
      </c>
      <c r="J79" s="116" t="s">
        <v>539</v>
      </c>
      <c r="K79" s="120">
        <v>1988</v>
      </c>
      <c r="L79" s="112" t="s">
        <v>539</v>
      </c>
      <c r="M79" s="118">
        <v>1996</v>
      </c>
      <c r="N79" s="116" t="s">
        <v>539</v>
      </c>
      <c r="O79" s="120">
        <v>1996</v>
      </c>
    </row>
    <row r="80" spans="2:15">
      <c r="B80" s="105" t="s">
        <v>42</v>
      </c>
      <c r="C80" s="106" t="s">
        <v>106</v>
      </c>
      <c r="D80" s="112" t="s">
        <v>539</v>
      </c>
      <c r="E80" s="118">
        <v>1994</v>
      </c>
      <c r="F80" s="116" t="s">
        <v>539</v>
      </c>
      <c r="G80" s="120">
        <v>1979</v>
      </c>
      <c r="H80" s="112" t="s">
        <v>539</v>
      </c>
      <c r="I80" s="118">
        <v>1994</v>
      </c>
      <c r="J80" s="115" t="s">
        <v>538</v>
      </c>
      <c r="K80" s="119" t="s">
        <v>538</v>
      </c>
      <c r="L80" s="111" t="s">
        <v>538</v>
      </c>
      <c r="M80" s="117" t="s">
        <v>538</v>
      </c>
      <c r="N80" s="115" t="s">
        <v>538</v>
      </c>
      <c r="O80" s="119" t="s">
        <v>538</v>
      </c>
    </row>
    <row r="81" spans="2:15">
      <c r="B81" s="105" t="s">
        <v>42</v>
      </c>
      <c r="C81" s="106" t="s">
        <v>107</v>
      </c>
      <c r="D81" s="112" t="s">
        <v>539</v>
      </c>
      <c r="E81" s="118">
        <v>1952</v>
      </c>
      <c r="F81" s="116" t="s">
        <v>539</v>
      </c>
      <c r="G81" s="120">
        <v>1952</v>
      </c>
      <c r="H81" s="112" t="s">
        <v>539</v>
      </c>
      <c r="I81" s="118">
        <v>1989</v>
      </c>
      <c r="J81" s="115" t="s">
        <v>538</v>
      </c>
      <c r="K81" s="119" t="s">
        <v>538</v>
      </c>
      <c r="L81" s="111" t="s">
        <v>538</v>
      </c>
      <c r="M81" s="117" t="s">
        <v>538</v>
      </c>
      <c r="N81" s="116" t="s">
        <v>539</v>
      </c>
      <c r="O81" s="120">
        <v>1996</v>
      </c>
    </row>
    <row r="82" spans="2:15">
      <c r="B82" s="105" t="s">
        <v>39</v>
      </c>
      <c r="C82" s="106" t="s">
        <v>108</v>
      </c>
      <c r="D82" s="112" t="s">
        <v>539</v>
      </c>
      <c r="E82" s="118">
        <v>1959</v>
      </c>
      <c r="F82" s="116" t="s">
        <v>539</v>
      </c>
      <c r="G82" s="120">
        <v>1959</v>
      </c>
      <c r="H82" s="112" t="s">
        <v>539</v>
      </c>
      <c r="I82" s="118">
        <v>1995</v>
      </c>
      <c r="J82" s="116" t="s">
        <v>539</v>
      </c>
      <c r="K82" s="120">
        <v>1977</v>
      </c>
      <c r="L82" s="112" t="s">
        <v>539</v>
      </c>
      <c r="M82" s="118">
        <v>1982</v>
      </c>
      <c r="N82" s="115" t="s">
        <v>538</v>
      </c>
      <c r="O82" s="119" t="s">
        <v>538</v>
      </c>
    </row>
    <row r="83" spans="2:15">
      <c r="B83" s="105" t="s">
        <v>39</v>
      </c>
      <c r="C83" s="106" t="s">
        <v>109</v>
      </c>
      <c r="D83" s="112" t="s">
        <v>539</v>
      </c>
      <c r="E83" s="118">
        <v>2023</v>
      </c>
      <c r="F83" s="116" t="s">
        <v>539</v>
      </c>
      <c r="G83" s="120">
        <v>1977</v>
      </c>
      <c r="H83" s="111" t="s">
        <v>538</v>
      </c>
      <c r="I83" s="117" t="s">
        <v>538</v>
      </c>
      <c r="J83" s="115" t="s">
        <v>538</v>
      </c>
      <c r="K83" s="119" t="s">
        <v>538</v>
      </c>
      <c r="L83" s="111" t="s">
        <v>538</v>
      </c>
      <c r="M83" s="117" t="s">
        <v>538</v>
      </c>
      <c r="N83" s="115" t="s">
        <v>538</v>
      </c>
      <c r="O83" s="119" t="s">
        <v>538</v>
      </c>
    </row>
    <row r="84" spans="2:15">
      <c r="B84" s="105" t="s">
        <v>42</v>
      </c>
      <c r="C84" s="106" t="s">
        <v>110</v>
      </c>
      <c r="D84" s="112" t="s">
        <v>539</v>
      </c>
      <c r="E84" s="118">
        <v>1967</v>
      </c>
      <c r="F84" s="116" t="s">
        <v>539</v>
      </c>
      <c r="G84" s="120">
        <v>1966</v>
      </c>
      <c r="H84" s="112" t="s">
        <v>539</v>
      </c>
      <c r="I84" s="118">
        <v>1983</v>
      </c>
      <c r="J84" s="116" t="s">
        <v>539</v>
      </c>
      <c r="K84" s="120">
        <v>1983</v>
      </c>
      <c r="L84" s="112" t="s">
        <v>539</v>
      </c>
      <c r="M84" s="118">
        <v>1983</v>
      </c>
      <c r="N84" s="115" t="s">
        <v>538</v>
      </c>
      <c r="O84" s="119" t="s">
        <v>538</v>
      </c>
    </row>
    <row r="85" spans="2:15">
      <c r="B85" s="105" t="s">
        <v>42</v>
      </c>
      <c r="C85" s="106" t="s">
        <v>111</v>
      </c>
      <c r="D85" s="112" t="s">
        <v>539</v>
      </c>
      <c r="E85" s="118">
        <v>1979</v>
      </c>
      <c r="F85" s="116" t="s">
        <v>539</v>
      </c>
      <c r="G85" s="120">
        <v>1957</v>
      </c>
      <c r="H85" s="111" t="s">
        <v>538</v>
      </c>
      <c r="I85" s="117" t="s">
        <v>538</v>
      </c>
      <c r="J85" s="115" t="s">
        <v>538</v>
      </c>
      <c r="K85" s="119" t="s">
        <v>538</v>
      </c>
      <c r="L85" s="111" t="s">
        <v>538</v>
      </c>
      <c r="M85" s="117" t="s">
        <v>538</v>
      </c>
      <c r="N85" s="115" t="s">
        <v>538</v>
      </c>
      <c r="O85" s="119" t="s">
        <v>538</v>
      </c>
    </row>
    <row r="86" spans="2:15">
      <c r="B86" s="105" t="s">
        <v>42</v>
      </c>
      <c r="C86" s="106" t="s">
        <v>112</v>
      </c>
      <c r="D86" s="112" t="s">
        <v>539</v>
      </c>
      <c r="E86" s="118">
        <v>1956</v>
      </c>
      <c r="F86" s="116" t="s">
        <v>539</v>
      </c>
      <c r="G86" s="120">
        <v>1956</v>
      </c>
      <c r="H86" s="112" t="s">
        <v>539</v>
      </c>
      <c r="I86" s="118">
        <v>2012</v>
      </c>
      <c r="J86" s="115" t="s">
        <v>538</v>
      </c>
      <c r="K86" s="119" t="s">
        <v>538</v>
      </c>
      <c r="L86" s="111" t="s">
        <v>538</v>
      </c>
      <c r="M86" s="117" t="s">
        <v>538</v>
      </c>
      <c r="N86" s="115" t="s">
        <v>538</v>
      </c>
      <c r="O86" s="119" t="s">
        <v>538</v>
      </c>
    </row>
    <row r="87" spans="2:15">
      <c r="B87" s="105" t="s">
        <v>37</v>
      </c>
      <c r="C87" s="106" t="s">
        <v>113</v>
      </c>
      <c r="D87" s="112" t="s">
        <v>539</v>
      </c>
      <c r="E87" s="118">
        <v>1957</v>
      </c>
      <c r="F87" s="116" t="s">
        <v>539</v>
      </c>
      <c r="G87" s="120">
        <v>1957</v>
      </c>
      <c r="H87" s="112" t="s">
        <v>539</v>
      </c>
      <c r="I87" s="118">
        <v>1994</v>
      </c>
      <c r="J87" s="116" t="s">
        <v>539</v>
      </c>
      <c r="K87" s="120">
        <v>1972</v>
      </c>
      <c r="L87" s="112" t="s">
        <v>539</v>
      </c>
      <c r="M87" s="118">
        <v>1994</v>
      </c>
      <c r="N87" s="116" t="s">
        <v>539</v>
      </c>
      <c r="O87" s="120">
        <v>1994</v>
      </c>
    </row>
    <row r="88" spans="2:15">
      <c r="B88" s="105" t="s">
        <v>37</v>
      </c>
      <c r="C88" s="106" t="s">
        <v>114</v>
      </c>
      <c r="D88" s="112" t="s">
        <v>539</v>
      </c>
      <c r="E88" s="118">
        <v>1950</v>
      </c>
      <c r="F88" s="116" t="s">
        <v>539</v>
      </c>
      <c r="G88" s="120">
        <v>1952</v>
      </c>
      <c r="H88" s="112" t="s">
        <v>539</v>
      </c>
      <c r="I88" s="118">
        <v>1981</v>
      </c>
      <c r="J88" s="115" t="s">
        <v>538</v>
      </c>
      <c r="K88" s="119" t="s">
        <v>538</v>
      </c>
      <c r="L88" s="111" t="s">
        <v>538</v>
      </c>
      <c r="M88" s="117" t="s">
        <v>538</v>
      </c>
      <c r="N88" s="115" t="s">
        <v>538</v>
      </c>
      <c r="O88" s="119" t="s">
        <v>538</v>
      </c>
    </row>
    <row r="89" spans="2:15">
      <c r="B89" s="105" t="s">
        <v>35</v>
      </c>
      <c r="C89" s="106" t="s">
        <v>115</v>
      </c>
      <c r="D89" s="111" t="s">
        <v>538</v>
      </c>
      <c r="E89" s="117" t="s">
        <v>538</v>
      </c>
      <c r="F89" s="115" t="s">
        <v>538</v>
      </c>
      <c r="G89" s="119" t="s">
        <v>538</v>
      </c>
      <c r="H89" s="112" t="s">
        <v>539</v>
      </c>
      <c r="I89" s="118">
        <v>1978</v>
      </c>
      <c r="J89" s="115" t="s">
        <v>538</v>
      </c>
      <c r="K89" s="119" t="s">
        <v>538</v>
      </c>
      <c r="L89" s="111" t="s">
        <v>538</v>
      </c>
      <c r="M89" s="117" t="s">
        <v>538</v>
      </c>
      <c r="N89" s="115" t="s">
        <v>538</v>
      </c>
      <c r="O89" s="119" t="s">
        <v>538</v>
      </c>
    </row>
    <row r="90" spans="2:15">
      <c r="B90" s="105" t="s">
        <v>35</v>
      </c>
      <c r="C90" s="106" t="s">
        <v>116</v>
      </c>
      <c r="D90" s="112" t="s">
        <v>539</v>
      </c>
      <c r="E90" s="118">
        <v>1998</v>
      </c>
      <c r="F90" s="116" t="s">
        <v>539</v>
      </c>
      <c r="G90" s="120">
        <v>1957</v>
      </c>
      <c r="H90" s="112" t="s">
        <v>539</v>
      </c>
      <c r="I90" s="118">
        <v>1990</v>
      </c>
      <c r="J90" s="115" t="s">
        <v>538</v>
      </c>
      <c r="K90" s="119" t="s">
        <v>538</v>
      </c>
      <c r="L90" s="111" t="s">
        <v>538</v>
      </c>
      <c r="M90" s="117" t="s">
        <v>538</v>
      </c>
      <c r="N90" s="115" t="s">
        <v>538</v>
      </c>
      <c r="O90" s="119" t="s">
        <v>538</v>
      </c>
    </row>
    <row r="91" spans="2:15">
      <c r="B91" s="105" t="s">
        <v>35</v>
      </c>
      <c r="C91" s="106" t="s">
        <v>117</v>
      </c>
      <c r="D91" s="111" t="s">
        <v>538</v>
      </c>
      <c r="E91" s="117" t="s">
        <v>538</v>
      </c>
      <c r="F91" s="115" t="s">
        <v>538</v>
      </c>
      <c r="G91" s="119" t="s">
        <v>538</v>
      </c>
      <c r="H91" s="111" t="s">
        <v>538</v>
      </c>
      <c r="I91" s="117" t="s">
        <v>538</v>
      </c>
      <c r="J91" s="115" t="s">
        <v>538</v>
      </c>
      <c r="K91" s="119" t="s">
        <v>538</v>
      </c>
      <c r="L91" s="111" t="s">
        <v>538</v>
      </c>
      <c r="M91" s="117" t="s">
        <v>538</v>
      </c>
      <c r="N91" s="115" t="s">
        <v>538</v>
      </c>
      <c r="O91" s="119" t="s">
        <v>538</v>
      </c>
    </row>
    <row r="92" spans="2:15">
      <c r="B92" s="105" t="s">
        <v>50</v>
      </c>
      <c r="C92" s="106" t="s">
        <v>118</v>
      </c>
      <c r="D92" s="112" t="s">
        <v>539</v>
      </c>
      <c r="E92" s="118">
        <v>2018</v>
      </c>
      <c r="F92" s="116" t="s">
        <v>539</v>
      </c>
      <c r="G92" s="120">
        <v>1962</v>
      </c>
      <c r="H92" s="112" t="s">
        <v>539</v>
      </c>
      <c r="I92" s="118">
        <v>1978</v>
      </c>
      <c r="J92" s="116" t="s">
        <v>539</v>
      </c>
      <c r="K92" s="120">
        <v>1972</v>
      </c>
      <c r="L92" s="111" t="s">
        <v>538</v>
      </c>
      <c r="M92" s="117" t="s">
        <v>538</v>
      </c>
      <c r="N92" s="115" t="s">
        <v>538</v>
      </c>
      <c r="O92" s="119" t="s">
        <v>538</v>
      </c>
    </row>
    <row r="93" spans="2:15">
      <c r="B93" s="105" t="s">
        <v>37</v>
      </c>
      <c r="C93" s="106" t="s">
        <v>119</v>
      </c>
      <c r="D93" s="112" t="s">
        <v>539</v>
      </c>
      <c r="E93" s="118">
        <v>1955</v>
      </c>
      <c r="F93" s="116" t="s">
        <v>539</v>
      </c>
      <c r="G93" s="120">
        <v>1955</v>
      </c>
      <c r="H93" s="112" t="s">
        <v>539</v>
      </c>
      <c r="I93" s="118">
        <v>1979</v>
      </c>
      <c r="J93" s="115" t="s">
        <v>538</v>
      </c>
      <c r="K93" s="119" t="s">
        <v>538</v>
      </c>
      <c r="L93" s="111" t="s">
        <v>538</v>
      </c>
      <c r="M93" s="117" t="s">
        <v>538</v>
      </c>
      <c r="N93" s="115" t="s">
        <v>538</v>
      </c>
      <c r="O93" s="119" t="s">
        <v>538</v>
      </c>
    </row>
    <row r="94" spans="2:15">
      <c r="B94" s="105" t="s">
        <v>37</v>
      </c>
      <c r="C94" s="106" t="s">
        <v>120</v>
      </c>
      <c r="D94" s="112" t="s">
        <v>539</v>
      </c>
      <c r="E94" s="118">
        <v>1957</v>
      </c>
      <c r="F94" s="116" t="s">
        <v>539</v>
      </c>
      <c r="G94" s="120">
        <v>1957</v>
      </c>
      <c r="H94" s="112" t="s">
        <v>539</v>
      </c>
      <c r="I94" s="118">
        <v>2010</v>
      </c>
      <c r="J94" s="115" t="s">
        <v>538</v>
      </c>
      <c r="K94" s="119" t="s">
        <v>538</v>
      </c>
      <c r="L94" s="111" t="s">
        <v>538</v>
      </c>
      <c r="M94" s="117" t="s">
        <v>538</v>
      </c>
      <c r="N94" s="115" t="s">
        <v>538</v>
      </c>
      <c r="O94" s="119" t="s">
        <v>538</v>
      </c>
    </row>
    <row r="95" spans="2:15">
      <c r="B95" s="105" t="s">
        <v>37</v>
      </c>
      <c r="C95" s="106" t="s">
        <v>121</v>
      </c>
      <c r="D95" s="112" t="s">
        <v>539</v>
      </c>
      <c r="E95" s="118">
        <v>1958</v>
      </c>
      <c r="F95" s="116" t="s">
        <v>539</v>
      </c>
      <c r="G95" s="120">
        <v>1958</v>
      </c>
      <c r="H95" s="112" t="s">
        <v>539</v>
      </c>
      <c r="I95" s="118">
        <v>1979</v>
      </c>
      <c r="J95" s="116" t="s">
        <v>539</v>
      </c>
      <c r="K95" s="120">
        <v>1981</v>
      </c>
      <c r="L95" s="112" t="s">
        <v>539</v>
      </c>
      <c r="M95" s="118">
        <v>1985</v>
      </c>
      <c r="N95" s="115" t="s">
        <v>538</v>
      </c>
      <c r="O95" s="119" t="s">
        <v>538</v>
      </c>
    </row>
    <row r="96" spans="2:15">
      <c r="B96" s="105" t="s">
        <v>42</v>
      </c>
      <c r="C96" s="106" t="s">
        <v>122</v>
      </c>
      <c r="D96" s="112" t="s">
        <v>539</v>
      </c>
      <c r="E96" s="118">
        <v>1962</v>
      </c>
      <c r="F96" s="116" t="s">
        <v>539</v>
      </c>
      <c r="G96" s="120">
        <v>1962</v>
      </c>
      <c r="H96" s="112" t="s">
        <v>539</v>
      </c>
      <c r="I96" s="118">
        <v>1996</v>
      </c>
      <c r="J96" s="115" t="s">
        <v>538</v>
      </c>
      <c r="K96" s="119" t="s">
        <v>538</v>
      </c>
      <c r="L96" s="111" t="s">
        <v>538</v>
      </c>
      <c r="M96" s="117" t="s">
        <v>538</v>
      </c>
      <c r="N96" s="115" t="s">
        <v>538</v>
      </c>
      <c r="O96" s="119" t="s">
        <v>538</v>
      </c>
    </row>
    <row r="97" spans="2:15">
      <c r="B97" s="105" t="s">
        <v>35</v>
      </c>
      <c r="C97" s="106" t="s">
        <v>123</v>
      </c>
      <c r="D97" s="112" t="s">
        <v>539</v>
      </c>
      <c r="E97" s="118">
        <v>1965</v>
      </c>
      <c r="F97" s="116" t="s">
        <v>539</v>
      </c>
      <c r="G97" s="120">
        <v>1953</v>
      </c>
      <c r="H97" s="112" t="s">
        <v>539</v>
      </c>
      <c r="I97" s="118">
        <v>2002</v>
      </c>
      <c r="J97" s="115" t="s">
        <v>538</v>
      </c>
      <c r="K97" s="119" t="s">
        <v>538</v>
      </c>
      <c r="L97" s="111" t="s">
        <v>538</v>
      </c>
      <c r="M97" s="117" t="s">
        <v>538</v>
      </c>
      <c r="N97" s="115" t="s">
        <v>538</v>
      </c>
      <c r="O97" s="119" t="s">
        <v>538</v>
      </c>
    </row>
    <row r="98" spans="2:15">
      <c r="B98" s="105" t="s">
        <v>50</v>
      </c>
      <c r="C98" s="106" t="s">
        <v>124</v>
      </c>
      <c r="D98" s="111" t="s">
        <v>538</v>
      </c>
      <c r="E98" s="117" t="s">
        <v>538</v>
      </c>
      <c r="F98" s="116" t="s">
        <v>539</v>
      </c>
      <c r="G98" s="120">
        <v>1968</v>
      </c>
      <c r="H98" s="112" t="s">
        <v>539</v>
      </c>
      <c r="I98" s="118">
        <v>2003</v>
      </c>
      <c r="J98" s="116" t="s">
        <v>539</v>
      </c>
      <c r="K98" s="120">
        <v>1979</v>
      </c>
      <c r="L98" s="111" t="s">
        <v>538</v>
      </c>
      <c r="M98" s="117" t="s">
        <v>538</v>
      </c>
      <c r="N98" s="115" t="s">
        <v>538</v>
      </c>
      <c r="O98" s="119" t="s">
        <v>538</v>
      </c>
    </row>
    <row r="99" spans="2:15">
      <c r="B99" s="105" t="s">
        <v>37</v>
      </c>
      <c r="C99" s="106" t="s">
        <v>125</v>
      </c>
      <c r="D99" s="112" t="s">
        <v>539</v>
      </c>
      <c r="E99" s="118">
        <v>2000</v>
      </c>
      <c r="F99" s="116" t="s">
        <v>539</v>
      </c>
      <c r="G99" s="120">
        <v>2001</v>
      </c>
      <c r="H99" s="112" t="s">
        <v>539</v>
      </c>
      <c r="I99" s="118">
        <v>2000</v>
      </c>
      <c r="J99" s="116" t="s">
        <v>539</v>
      </c>
      <c r="K99" s="120">
        <v>2000</v>
      </c>
      <c r="L99" s="111" t="s">
        <v>538</v>
      </c>
      <c r="M99" s="117" t="s">
        <v>538</v>
      </c>
      <c r="N99" s="115" t="s">
        <v>538</v>
      </c>
      <c r="O99" s="119" t="s">
        <v>538</v>
      </c>
    </row>
    <row r="100" spans="2:15">
      <c r="B100" s="105" t="s">
        <v>39</v>
      </c>
      <c r="C100" s="106" t="s">
        <v>126</v>
      </c>
      <c r="D100" s="111" t="s">
        <v>538</v>
      </c>
      <c r="E100" s="117" t="s">
        <v>538</v>
      </c>
      <c r="F100" s="116" t="s">
        <v>539</v>
      </c>
      <c r="G100" s="120">
        <v>1964</v>
      </c>
      <c r="H100" s="112" t="s">
        <v>539</v>
      </c>
      <c r="I100" s="118">
        <v>1990</v>
      </c>
      <c r="J100" s="116" t="s">
        <v>539</v>
      </c>
      <c r="K100" s="120">
        <v>1979</v>
      </c>
      <c r="L100" s="111" t="s">
        <v>538</v>
      </c>
      <c r="M100" s="117" t="s">
        <v>538</v>
      </c>
      <c r="N100" s="115" t="s">
        <v>538</v>
      </c>
      <c r="O100" s="119" t="s">
        <v>538</v>
      </c>
    </row>
    <row r="101" spans="2:15">
      <c r="B101" s="105" t="s">
        <v>35</v>
      </c>
      <c r="C101" s="106" t="s">
        <v>127</v>
      </c>
      <c r="D101" s="112" t="s">
        <v>539</v>
      </c>
      <c r="E101" s="118">
        <v>2000</v>
      </c>
      <c r="F101" s="116" t="s">
        <v>539</v>
      </c>
      <c r="G101" s="120">
        <v>2000</v>
      </c>
      <c r="H101" s="112" t="s">
        <v>539</v>
      </c>
      <c r="I101" s="118">
        <v>2019</v>
      </c>
      <c r="J101" s="115" t="s">
        <v>538</v>
      </c>
      <c r="K101" s="119" t="s">
        <v>538</v>
      </c>
      <c r="L101" s="111" t="s">
        <v>538</v>
      </c>
      <c r="M101" s="117" t="s">
        <v>538</v>
      </c>
      <c r="N101" s="115" t="s">
        <v>538</v>
      </c>
      <c r="O101" s="119" t="s">
        <v>538</v>
      </c>
    </row>
    <row r="102" spans="2:15">
      <c r="B102" s="105" t="s">
        <v>50</v>
      </c>
      <c r="C102" s="106" t="s">
        <v>128</v>
      </c>
      <c r="D102" s="112" t="s">
        <v>539</v>
      </c>
      <c r="E102" s="118">
        <v>1961</v>
      </c>
      <c r="F102" s="116" t="s">
        <v>539</v>
      </c>
      <c r="G102" s="120">
        <v>2007</v>
      </c>
      <c r="H102" s="112" t="s">
        <v>539</v>
      </c>
      <c r="I102" s="118">
        <v>2000</v>
      </c>
      <c r="J102" s="115" t="s">
        <v>538</v>
      </c>
      <c r="K102" s="119" t="s">
        <v>538</v>
      </c>
      <c r="L102" s="111" t="s">
        <v>538</v>
      </c>
      <c r="M102" s="117" t="s">
        <v>538</v>
      </c>
      <c r="N102" s="115" t="s">
        <v>538</v>
      </c>
      <c r="O102" s="119" t="s">
        <v>538</v>
      </c>
    </row>
    <row r="103" spans="2:15">
      <c r="B103" s="105" t="s">
        <v>37</v>
      </c>
      <c r="C103" s="106" t="s">
        <v>129</v>
      </c>
      <c r="D103" s="112" t="s">
        <v>539</v>
      </c>
      <c r="E103" s="118">
        <v>1992</v>
      </c>
      <c r="F103" s="116" t="s">
        <v>539</v>
      </c>
      <c r="G103" s="120">
        <v>1992</v>
      </c>
      <c r="H103" s="112" t="s">
        <v>539</v>
      </c>
      <c r="I103" s="118">
        <v>2007</v>
      </c>
      <c r="J103" s="115" t="s">
        <v>538</v>
      </c>
      <c r="K103" s="119" t="s">
        <v>538</v>
      </c>
      <c r="L103" s="111" t="s">
        <v>538</v>
      </c>
      <c r="M103" s="117" t="s">
        <v>538</v>
      </c>
      <c r="N103" s="116" t="s">
        <v>539</v>
      </c>
      <c r="O103" s="120">
        <v>2003</v>
      </c>
    </row>
    <row r="104" spans="2:15">
      <c r="B104" s="105" t="s">
        <v>35</v>
      </c>
      <c r="C104" s="106" t="s">
        <v>130</v>
      </c>
      <c r="D104" s="111" t="s">
        <v>538</v>
      </c>
      <c r="E104" s="117" t="s">
        <v>538</v>
      </c>
      <c r="F104" s="115" t="s">
        <v>538</v>
      </c>
      <c r="G104" s="119" t="s">
        <v>538</v>
      </c>
      <c r="H104" s="112" t="s">
        <v>539</v>
      </c>
      <c r="I104" s="118">
        <v>2010</v>
      </c>
      <c r="J104" s="115" t="s">
        <v>538</v>
      </c>
      <c r="K104" s="119" t="s">
        <v>538</v>
      </c>
      <c r="L104" s="111" t="s">
        <v>538</v>
      </c>
      <c r="M104" s="117" t="s">
        <v>538</v>
      </c>
      <c r="N104" s="115" t="s">
        <v>538</v>
      </c>
      <c r="O104" s="119" t="s">
        <v>538</v>
      </c>
    </row>
    <row r="105" spans="2:15">
      <c r="B105" s="105" t="s">
        <v>37</v>
      </c>
      <c r="C105" s="106" t="s">
        <v>131</v>
      </c>
      <c r="D105" s="112" t="s">
        <v>539</v>
      </c>
      <c r="E105" s="118">
        <v>1992</v>
      </c>
      <c r="F105" s="116" t="s">
        <v>539</v>
      </c>
      <c r="G105" s="120">
        <v>1992</v>
      </c>
      <c r="H105" s="112" t="s">
        <v>539</v>
      </c>
      <c r="I105" s="118">
        <v>1994</v>
      </c>
      <c r="J105" s="116" t="s">
        <v>539</v>
      </c>
      <c r="K105" s="120">
        <v>1992</v>
      </c>
      <c r="L105" s="112" t="s">
        <v>539</v>
      </c>
      <c r="M105" s="118">
        <v>1992</v>
      </c>
      <c r="N105" s="116" t="s">
        <v>539</v>
      </c>
      <c r="O105" s="120">
        <v>1994</v>
      </c>
    </row>
    <row r="106" spans="2:15">
      <c r="B106" s="105" t="s">
        <v>50</v>
      </c>
      <c r="C106" s="106" t="s">
        <v>132</v>
      </c>
      <c r="D106" s="111" t="s">
        <v>538</v>
      </c>
      <c r="E106" s="117" t="s">
        <v>538</v>
      </c>
      <c r="F106" s="116" t="s">
        <v>539</v>
      </c>
      <c r="G106" s="120">
        <v>1977</v>
      </c>
      <c r="H106" s="111" t="s">
        <v>538</v>
      </c>
      <c r="I106" s="117" t="s">
        <v>538</v>
      </c>
      <c r="J106" s="115" t="s">
        <v>538</v>
      </c>
      <c r="K106" s="119" t="s">
        <v>538</v>
      </c>
      <c r="L106" s="111" t="s">
        <v>538</v>
      </c>
      <c r="M106" s="117" t="s">
        <v>538</v>
      </c>
      <c r="N106" s="115" t="s">
        <v>538</v>
      </c>
      <c r="O106" s="119" t="s">
        <v>538</v>
      </c>
    </row>
    <row r="107" spans="2:15">
      <c r="B107" s="105" t="s">
        <v>39</v>
      </c>
      <c r="C107" s="106" t="s">
        <v>133</v>
      </c>
      <c r="D107" s="112" t="s">
        <v>539</v>
      </c>
      <c r="E107" s="118">
        <v>1966</v>
      </c>
      <c r="F107" s="116" t="s">
        <v>539</v>
      </c>
      <c r="G107" s="120">
        <v>1966</v>
      </c>
      <c r="H107" s="112" t="s">
        <v>539</v>
      </c>
      <c r="I107" s="118">
        <v>1998</v>
      </c>
      <c r="J107" s="116" t="s">
        <v>539</v>
      </c>
      <c r="K107" s="120">
        <v>1998</v>
      </c>
      <c r="L107" s="112" t="s">
        <v>539</v>
      </c>
      <c r="M107" s="118">
        <v>2023</v>
      </c>
      <c r="N107" s="115" t="s">
        <v>538</v>
      </c>
      <c r="O107" s="119" t="s">
        <v>538</v>
      </c>
    </row>
    <row r="108" spans="2:15">
      <c r="B108" s="105" t="s">
        <v>39</v>
      </c>
      <c r="C108" s="106" t="s">
        <v>134</v>
      </c>
      <c r="D108" s="112" t="s">
        <v>539</v>
      </c>
      <c r="E108" s="118">
        <v>1962</v>
      </c>
      <c r="F108" s="116" t="s">
        <v>539</v>
      </c>
      <c r="G108" s="120">
        <v>1962</v>
      </c>
      <c r="H108" s="112" t="s">
        <v>539</v>
      </c>
      <c r="I108" s="118">
        <v>2003</v>
      </c>
      <c r="J108" s="115" t="s">
        <v>538</v>
      </c>
      <c r="K108" s="119" t="s">
        <v>538</v>
      </c>
      <c r="L108" s="111" t="s">
        <v>538</v>
      </c>
      <c r="M108" s="117" t="s">
        <v>538</v>
      </c>
      <c r="N108" s="115" t="s">
        <v>538</v>
      </c>
      <c r="O108" s="119" t="s">
        <v>538</v>
      </c>
    </row>
    <row r="109" spans="2:15">
      <c r="B109" s="105" t="s">
        <v>39</v>
      </c>
      <c r="C109" s="106" t="s">
        <v>135</v>
      </c>
      <c r="D109" s="112" t="s">
        <v>539</v>
      </c>
      <c r="E109" s="118">
        <v>2000</v>
      </c>
      <c r="F109" s="116" t="s">
        <v>539</v>
      </c>
      <c r="G109" s="120">
        <v>1962</v>
      </c>
      <c r="H109" s="111" t="s">
        <v>538</v>
      </c>
      <c r="I109" s="117" t="s">
        <v>538</v>
      </c>
      <c r="J109" s="115" t="s">
        <v>538</v>
      </c>
      <c r="K109" s="119" t="s">
        <v>538</v>
      </c>
      <c r="L109" s="111" t="s">
        <v>538</v>
      </c>
      <c r="M109" s="117" t="s">
        <v>538</v>
      </c>
      <c r="N109" s="115" t="s">
        <v>538</v>
      </c>
      <c r="O109" s="119" t="s">
        <v>538</v>
      </c>
    </row>
    <row r="110" spans="2:15">
      <c r="B110" s="105" t="s">
        <v>37</v>
      </c>
      <c r="C110" s="106" t="s">
        <v>136</v>
      </c>
      <c r="D110" s="112" t="s">
        <v>539</v>
      </c>
      <c r="E110" s="118">
        <v>1994</v>
      </c>
      <c r="F110" s="116" t="s">
        <v>539</v>
      </c>
      <c r="G110" s="120">
        <v>1994</v>
      </c>
      <c r="H110" s="112" t="s">
        <v>539</v>
      </c>
      <c r="I110" s="118">
        <v>1994</v>
      </c>
      <c r="J110" s="116" t="s">
        <v>539</v>
      </c>
      <c r="K110" s="120">
        <v>1994</v>
      </c>
      <c r="L110" s="111" t="s">
        <v>538</v>
      </c>
      <c r="M110" s="117" t="s">
        <v>538</v>
      </c>
      <c r="N110" s="116" t="s">
        <v>539</v>
      </c>
      <c r="O110" s="120">
        <v>1994</v>
      </c>
    </row>
    <row r="111" spans="2:15">
      <c r="B111" s="105" t="s">
        <v>37</v>
      </c>
      <c r="C111" s="106" t="s">
        <v>137</v>
      </c>
      <c r="D111" s="112" t="s">
        <v>539</v>
      </c>
      <c r="E111" s="118">
        <v>1958</v>
      </c>
      <c r="F111" s="116" t="s">
        <v>539</v>
      </c>
      <c r="G111" s="120">
        <v>1958</v>
      </c>
      <c r="H111" s="112" t="s">
        <v>539</v>
      </c>
      <c r="I111" s="118">
        <v>2021</v>
      </c>
      <c r="J111" s="116" t="s">
        <v>539</v>
      </c>
      <c r="K111" s="120">
        <v>1979</v>
      </c>
      <c r="L111" s="112" t="s">
        <v>539</v>
      </c>
      <c r="M111" s="118">
        <v>2001</v>
      </c>
      <c r="N111" s="115" t="s">
        <v>538</v>
      </c>
      <c r="O111" s="119" t="s">
        <v>538</v>
      </c>
    </row>
    <row r="112" spans="2:15">
      <c r="B112" s="105" t="s">
        <v>39</v>
      </c>
      <c r="C112" s="106" t="s">
        <v>138</v>
      </c>
      <c r="D112" s="112" t="s">
        <v>539</v>
      </c>
      <c r="E112" s="118">
        <v>1960</v>
      </c>
      <c r="F112" s="116" t="s">
        <v>539</v>
      </c>
      <c r="G112" s="120">
        <v>1998</v>
      </c>
      <c r="H112" s="112" t="s">
        <v>539</v>
      </c>
      <c r="I112" s="118">
        <v>1997</v>
      </c>
      <c r="J112" s="115" t="s">
        <v>538</v>
      </c>
      <c r="K112" s="119" t="s">
        <v>538</v>
      </c>
      <c r="L112" s="112" t="s">
        <v>539</v>
      </c>
      <c r="M112" s="118">
        <v>2019</v>
      </c>
      <c r="N112" s="116" t="s">
        <v>539</v>
      </c>
      <c r="O112" s="120">
        <v>2019</v>
      </c>
    </row>
    <row r="113" spans="2:15">
      <c r="B113" s="105" t="s">
        <v>39</v>
      </c>
      <c r="C113" s="106" t="s">
        <v>139</v>
      </c>
      <c r="D113" s="112" t="s">
        <v>539</v>
      </c>
      <c r="E113" s="118">
        <v>1999</v>
      </c>
      <c r="F113" s="116" t="s">
        <v>539</v>
      </c>
      <c r="G113" s="120">
        <v>1965</v>
      </c>
      <c r="H113" s="112" t="s">
        <v>539</v>
      </c>
      <c r="I113" s="118">
        <v>1986</v>
      </c>
      <c r="J113" s="115" t="s">
        <v>538</v>
      </c>
      <c r="K113" s="119" t="s">
        <v>538</v>
      </c>
      <c r="L113" s="111" t="s">
        <v>538</v>
      </c>
      <c r="M113" s="117" t="s">
        <v>538</v>
      </c>
      <c r="N113" s="115" t="s">
        <v>538</v>
      </c>
      <c r="O113" s="119" t="s">
        <v>538</v>
      </c>
    </row>
    <row r="114" spans="2:15">
      <c r="B114" s="105" t="s">
        <v>35</v>
      </c>
      <c r="C114" s="106" t="s">
        <v>140</v>
      </c>
      <c r="D114" s="111" t="s">
        <v>538</v>
      </c>
      <c r="E114" s="117" t="s">
        <v>538</v>
      </c>
      <c r="F114" s="116" t="s">
        <v>539</v>
      </c>
      <c r="G114" s="120">
        <v>1961</v>
      </c>
      <c r="H114" s="112" t="s">
        <v>539</v>
      </c>
      <c r="I114" s="118">
        <v>2002</v>
      </c>
      <c r="J114" s="115" t="s">
        <v>538</v>
      </c>
      <c r="K114" s="119" t="s">
        <v>538</v>
      </c>
      <c r="L114" s="111" t="s">
        <v>538</v>
      </c>
      <c r="M114" s="117" t="s">
        <v>538</v>
      </c>
      <c r="N114" s="115" t="s">
        <v>538</v>
      </c>
      <c r="O114" s="119" t="s">
        <v>538</v>
      </c>
    </row>
    <row r="115" spans="2:15">
      <c r="B115" s="105" t="s">
        <v>35</v>
      </c>
      <c r="C115" s="106" t="s">
        <v>141</v>
      </c>
      <c r="D115" s="112" t="s">
        <v>539</v>
      </c>
      <c r="E115" s="118">
        <v>2013</v>
      </c>
      <c r="F115" s="116" t="s">
        <v>539</v>
      </c>
      <c r="G115" s="120">
        <v>2013</v>
      </c>
      <c r="H115" s="111" t="s">
        <v>538</v>
      </c>
      <c r="I115" s="117" t="s">
        <v>538</v>
      </c>
      <c r="J115" s="115" t="s">
        <v>538</v>
      </c>
      <c r="K115" s="119" t="s">
        <v>538</v>
      </c>
      <c r="L115" s="111" t="s">
        <v>538</v>
      </c>
      <c r="M115" s="117" t="s">
        <v>538</v>
      </c>
      <c r="N115" s="115" t="s">
        <v>538</v>
      </c>
      <c r="O115" s="119" t="s">
        <v>538</v>
      </c>
    </row>
    <row r="116" spans="2:15">
      <c r="B116" s="105" t="s">
        <v>39</v>
      </c>
      <c r="C116" s="106" t="s">
        <v>142</v>
      </c>
      <c r="D116" s="112" t="s">
        <v>539</v>
      </c>
      <c r="E116" s="118">
        <v>1960</v>
      </c>
      <c r="F116" s="116" t="s">
        <v>539</v>
      </c>
      <c r="G116" s="120">
        <v>1964</v>
      </c>
      <c r="H116" s="112" t="s">
        <v>539</v>
      </c>
      <c r="I116" s="118">
        <v>2008</v>
      </c>
      <c r="J116" s="116" t="s">
        <v>539</v>
      </c>
      <c r="K116" s="120">
        <v>1995</v>
      </c>
      <c r="L116" s="112" t="s">
        <v>539</v>
      </c>
      <c r="M116" s="118">
        <v>1995</v>
      </c>
      <c r="N116" s="115" t="s">
        <v>538</v>
      </c>
      <c r="O116" s="119" t="s">
        <v>538</v>
      </c>
    </row>
    <row r="117" spans="2:15">
      <c r="B117" s="105" t="s">
        <v>37</v>
      </c>
      <c r="C117" s="106" t="s">
        <v>143</v>
      </c>
      <c r="D117" s="112" t="s">
        <v>539</v>
      </c>
      <c r="E117" s="118">
        <v>1965</v>
      </c>
      <c r="F117" s="116" t="s">
        <v>539</v>
      </c>
      <c r="G117" s="120">
        <v>1965</v>
      </c>
      <c r="H117" s="112" t="s">
        <v>539</v>
      </c>
      <c r="I117" s="118">
        <v>2019</v>
      </c>
      <c r="J117" s="116" t="s">
        <v>539</v>
      </c>
      <c r="K117" s="120">
        <v>1988</v>
      </c>
      <c r="L117" s="111" t="s">
        <v>538</v>
      </c>
      <c r="M117" s="117" t="s">
        <v>538</v>
      </c>
      <c r="N117" s="115" t="s">
        <v>538</v>
      </c>
      <c r="O117" s="119" t="s">
        <v>538</v>
      </c>
    </row>
    <row r="118" spans="2:15">
      <c r="B118" s="105" t="s">
        <v>35</v>
      </c>
      <c r="C118" s="106" t="s">
        <v>144</v>
      </c>
      <c r="D118" s="111" t="s">
        <v>538</v>
      </c>
      <c r="E118" s="117" t="s">
        <v>538</v>
      </c>
      <c r="F118" s="115" t="s">
        <v>538</v>
      </c>
      <c r="G118" s="119" t="s">
        <v>538</v>
      </c>
      <c r="H118" s="111" t="s">
        <v>538</v>
      </c>
      <c r="I118" s="117" t="s">
        <v>538</v>
      </c>
      <c r="J118" s="115" t="s">
        <v>538</v>
      </c>
      <c r="K118" s="119" t="s">
        <v>538</v>
      </c>
      <c r="L118" s="111" t="s">
        <v>538</v>
      </c>
      <c r="M118" s="117" t="s">
        <v>538</v>
      </c>
      <c r="N118" s="115" t="s">
        <v>538</v>
      </c>
      <c r="O118" s="119" t="s">
        <v>538</v>
      </c>
    </row>
    <row r="119" spans="2:15">
      <c r="B119" s="105" t="s">
        <v>39</v>
      </c>
      <c r="C119" s="106" t="s">
        <v>145</v>
      </c>
      <c r="D119" s="112" t="s">
        <v>539</v>
      </c>
      <c r="E119" s="118">
        <v>1961</v>
      </c>
      <c r="F119" s="116" t="s">
        <v>539</v>
      </c>
      <c r="G119" s="120">
        <v>2001</v>
      </c>
      <c r="H119" s="112" t="s">
        <v>539</v>
      </c>
      <c r="I119" s="118">
        <v>2019</v>
      </c>
      <c r="J119" s="115" t="s">
        <v>538</v>
      </c>
      <c r="K119" s="119" t="s">
        <v>538</v>
      </c>
      <c r="L119" s="111" t="s">
        <v>538</v>
      </c>
      <c r="M119" s="117" t="s">
        <v>538</v>
      </c>
      <c r="N119" s="115" t="s">
        <v>538</v>
      </c>
      <c r="O119" s="119" t="s">
        <v>538</v>
      </c>
    </row>
    <row r="120" spans="2:15">
      <c r="B120" s="105" t="s">
        <v>39</v>
      </c>
      <c r="C120" s="106" t="s">
        <v>146</v>
      </c>
      <c r="D120" s="112" t="s">
        <v>539</v>
      </c>
      <c r="E120" s="118">
        <v>2005</v>
      </c>
      <c r="F120" s="116" t="s">
        <v>539</v>
      </c>
      <c r="G120" s="120">
        <v>1969</v>
      </c>
      <c r="H120" s="112" t="s">
        <v>539</v>
      </c>
      <c r="I120" s="118">
        <v>1994</v>
      </c>
      <c r="J120" s="115" t="s">
        <v>538</v>
      </c>
      <c r="K120" s="119" t="s">
        <v>538</v>
      </c>
      <c r="L120" s="111" t="s">
        <v>538</v>
      </c>
      <c r="M120" s="117" t="s">
        <v>538</v>
      </c>
      <c r="N120" s="116" t="s">
        <v>539</v>
      </c>
      <c r="O120" s="120">
        <v>2011</v>
      </c>
    </row>
    <row r="121" spans="2:15">
      <c r="B121" s="105" t="s">
        <v>42</v>
      </c>
      <c r="C121" s="106" t="s">
        <v>147</v>
      </c>
      <c r="D121" s="112" t="s">
        <v>539</v>
      </c>
      <c r="E121" s="118">
        <v>1950</v>
      </c>
      <c r="F121" s="116" t="s">
        <v>539</v>
      </c>
      <c r="G121" s="120">
        <v>2018</v>
      </c>
      <c r="H121" s="112" t="s">
        <v>539</v>
      </c>
      <c r="I121" s="118">
        <v>1978</v>
      </c>
      <c r="J121" s="116" t="s">
        <v>539</v>
      </c>
      <c r="K121" s="120">
        <v>1974</v>
      </c>
      <c r="L121" s="111" t="s">
        <v>538</v>
      </c>
      <c r="M121" s="117" t="s">
        <v>538</v>
      </c>
      <c r="N121" s="115" t="s">
        <v>538</v>
      </c>
      <c r="O121" s="119" t="s">
        <v>538</v>
      </c>
    </row>
    <row r="122" spans="2:15">
      <c r="B122" s="105" t="s">
        <v>35</v>
      </c>
      <c r="C122" s="106" t="s">
        <v>148</v>
      </c>
      <c r="D122" s="112" t="s">
        <v>539</v>
      </c>
      <c r="E122" s="118">
        <v>1969</v>
      </c>
      <c r="F122" s="116" t="s">
        <v>539</v>
      </c>
      <c r="G122" s="120">
        <v>1969</v>
      </c>
      <c r="H122" s="112" t="s">
        <v>539</v>
      </c>
      <c r="I122" s="118">
        <v>1998</v>
      </c>
      <c r="J122" s="116" t="s">
        <v>539</v>
      </c>
      <c r="K122" s="120">
        <v>1996</v>
      </c>
      <c r="L122" s="111" t="s">
        <v>538</v>
      </c>
      <c r="M122" s="117" t="s">
        <v>538</v>
      </c>
      <c r="N122" s="115" t="s">
        <v>538</v>
      </c>
      <c r="O122" s="119" t="s">
        <v>538</v>
      </c>
    </row>
    <row r="123" spans="2:15">
      <c r="B123" s="105" t="s">
        <v>37</v>
      </c>
      <c r="C123" s="106" t="s">
        <v>149</v>
      </c>
      <c r="D123" s="112" t="s">
        <v>539</v>
      </c>
      <c r="E123" s="118">
        <v>2006</v>
      </c>
      <c r="F123" s="116" t="s">
        <v>539</v>
      </c>
      <c r="G123" s="120">
        <v>2006</v>
      </c>
      <c r="H123" s="112" t="s">
        <v>539</v>
      </c>
      <c r="I123" s="118">
        <v>2006</v>
      </c>
      <c r="J123" s="116" t="s">
        <v>539</v>
      </c>
      <c r="K123" s="120">
        <v>2006</v>
      </c>
      <c r="L123" s="112" t="s">
        <v>539</v>
      </c>
      <c r="M123" s="118">
        <v>2019</v>
      </c>
      <c r="N123" s="115" t="s">
        <v>538</v>
      </c>
      <c r="O123" s="119" t="s">
        <v>538</v>
      </c>
    </row>
    <row r="124" spans="2:15">
      <c r="B124" s="105" t="s">
        <v>39</v>
      </c>
      <c r="C124" s="106" t="s">
        <v>150</v>
      </c>
      <c r="D124" s="111" t="s">
        <v>538</v>
      </c>
      <c r="E124" s="117" t="s">
        <v>538</v>
      </c>
      <c r="F124" s="116" t="s">
        <v>539</v>
      </c>
      <c r="G124" s="120">
        <v>1957</v>
      </c>
      <c r="H124" s="112" t="s">
        <v>539</v>
      </c>
      <c r="I124" s="118">
        <v>2013</v>
      </c>
      <c r="J124" s="116" t="s">
        <v>539</v>
      </c>
      <c r="K124" s="120">
        <v>2002</v>
      </c>
      <c r="L124" s="112" t="s">
        <v>539</v>
      </c>
      <c r="M124" s="118">
        <v>2013</v>
      </c>
      <c r="N124" s="116" t="s">
        <v>539</v>
      </c>
      <c r="O124" s="120">
        <v>2009</v>
      </c>
    </row>
    <row r="125" spans="2:15">
      <c r="B125" s="105" t="s">
        <v>39</v>
      </c>
      <c r="C125" s="106" t="s">
        <v>151</v>
      </c>
      <c r="D125" s="112" t="s">
        <v>539</v>
      </c>
      <c r="E125" s="118">
        <v>1996</v>
      </c>
      <c r="F125" s="116" t="s">
        <v>539</v>
      </c>
      <c r="G125" s="120">
        <v>1996</v>
      </c>
      <c r="H125" s="112" t="s">
        <v>539</v>
      </c>
      <c r="I125" s="118">
        <v>1996</v>
      </c>
      <c r="J125" s="115" t="s">
        <v>538</v>
      </c>
      <c r="K125" s="119" t="s">
        <v>538</v>
      </c>
      <c r="L125" s="111" t="s">
        <v>538</v>
      </c>
      <c r="M125" s="117" t="s">
        <v>538</v>
      </c>
      <c r="N125" s="115" t="s">
        <v>538</v>
      </c>
      <c r="O125" s="119" t="s">
        <v>538</v>
      </c>
    </row>
    <row r="126" spans="2:15">
      <c r="B126" s="105" t="s">
        <v>35</v>
      </c>
      <c r="C126" s="106" t="s">
        <v>152</v>
      </c>
      <c r="D126" s="112" t="s">
        <v>539</v>
      </c>
      <c r="E126" s="118">
        <v>1955</v>
      </c>
      <c r="F126" s="115" t="s">
        <v>538</v>
      </c>
      <c r="G126" s="119" t="s">
        <v>538</v>
      </c>
      <c r="H126" s="111" t="s">
        <v>538</v>
      </c>
      <c r="I126" s="117" t="s">
        <v>538</v>
      </c>
      <c r="J126" s="115" t="s">
        <v>538</v>
      </c>
      <c r="K126" s="119" t="s">
        <v>538</v>
      </c>
      <c r="L126" s="111" t="s">
        <v>538</v>
      </c>
      <c r="M126" s="117" t="s">
        <v>538</v>
      </c>
      <c r="N126" s="115" t="s">
        <v>538</v>
      </c>
      <c r="O126" s="119" t="s">
        <v>538</v>
      </c>
    </row>
    <row r="127" spans="2:15">
      <c r="B127" s="105" t="s">
        <v>39</v>
      </c>
      <c r="C127" s="106" t="s">
        <v>153</v>
      </c>
      <c r="D127" s="112" t="s">
        <v>539</v>
      </c>
      <c r="E127" s="118">
        <v>1995</v>
      </c>
      <c r="F127" s="116" t="s">
        <v>539</v>
      </c>
      <c r="G127" s="120">
        <v>1995</v>
      </c>
      <c r="H127" s="112" t="s">
        <v>539</v>
      </c>
      <c r="I127" s="118">
        <v>1995</v>
      </c>
      <c r="J127" s="115" t="s">
        <v>538</v>
      </c>
      <c r="K127" s="119" t="s">
        <v>538</v>
      </c>
      <c r="L127" s="112" t="s">
        <v>539</v>
      </c>
      <c r="M127" s="118">
        <v>2018</v>
      </c>
      <c r="N127" s="115" t="s">
        <v>538</v>
      </c>
      <c r="O127" s="119" t="s">
        <v>538</v>
      </c>
    </row>
    <row r="128" spans="2:15">
      <c r="B128" s="105" t="s">
        <v>35</v>
      </c>
      <c r="C128" s="106" t="s">
        <v>154</v>
      </c>
      <c r="D128" s="111" t="s">
        <v>538</v>
      </c>
      <c r="E128" s="117" t="s">
        <v>538</v>
      </c>
      <c r="F128" s="116" t="s">
        <v>539</v>
      </c>
      <c r="G128" s="120">
        <v>1996</v>
      </c>
      <c r="H128" s="112" t="s">
        <v>539</v>
      </c>
      <c r="I128" s="118">
        <v>1995</v>
      </c>
      <c r="J128" s="115" t="s">
        <v>538</v>
      </c>
      <c r="K128" s="119" t="s">
        <v>538</v>
      </c>
      <c r="L128" s="111" t="s">
        <v>538</v>
      </c>
      <c r="M128" s="117" t="s">
        <v>538</v>
      </c>
      <c r="N128" s="115" t="s">
        <v>538</v>
      </c>
      <c r="O128" s="119" t="s">
        <v>538</v>
      </c>
    </row>
    <row r="129" spans="2:15">
      <c r="B129" s="105" t="s">
        <v>37</v>
      </c>
      <c r="C129" s="106" t="s">
        <v>155</v>
      </c>
      <c r="D129" s="112" t="s">
        <v>539</v>
      </c>
      <c r="E129" s="118">
        <v>1950</v>
      </c>
      <c r="F129" s="116" t="s">
        <v>539</v>
      </c>
      <c r="G129" s="120">
        <v>1993</v>
      </c>
      <c r="H129" s="112" t="s">
        <v>539</v>
      </c>
      <c r="I129" s="118">
        <v>1978</v>
      </c>
      <c r="J129" s="116" t="s">
        <v>539</v>
      </c>
      <c r="K129" s="120">
        <v>1975</v>
      </c>
      <c r="L129" s="112" t="s">
        <v>539</v>
      </c>
      <c r="M129" s="118">
        <v>1988</v>
      </c>
      <c r="N129" s="116" t="s">
        <v>539</v>
      </c>
      <c r="O129" s="120">
        <v>1993</v>
      </c>
    </row>
    <row r="130" spans="2:15">
      <c r="B130" s="105" t="s">
        <v>35</v>
      </c>
      <c r="C130" s="106" t="s">
        <v>156</v>
      </c>
      <c r="D130" s="111" t="s">
        <v>538</v>
      </c>
      <c r="E130" s="117" t="s">
        <v>538</v>
      </c>
      <c r="F130" s="116" t="s">
        <v>539</v>
      </c>
      <c r="G130" s="120">
        <v>2003</v>
      </c>
      <c r="H130" s="112" t="s">
        <v>539</v>
      </c>
      <c r="I130" s="118">
        <v>1987</v>
      </c>
      <c r="J130" s="115" t="s">
        <v>538</v>
      </c>
      <c r="K130" s="119" t="s">
        <v>538</v>
      </c>
      <c r="L130" s="111" t="s">
        <v>538</v>
      </c>
      <c r="M130" s="117" t="s">
        <v>538</v>
      </c>
      <c r="N130" s="115" t="s">
        <v>538</v>
      </c>
      <c r="O130" s="119" t="s">
        <v>538</v>
      </c>
    </row>
    <row r="131" spans="2:15">
      <c r="B131" s="105" t="s">
        <v>42</v>
      </c>
      <c r="C131" s="106" t="s">
        <v>157</v>
      </c>
      <c r="D131" s="112" t="s">
        <v>539</v>
      </c>
      <c r="E131" s="118">
        <v>1967</v>
      </c>
      <c r="F131" s="116" t="s">
        <v>539</v>
      </c>
      <c r="G131" s="120">
        <v>1967</v>
      </c>
      <c r="H131" s="112" t="s">
        <v>539</v>
      </c>
      <c r="I131" s="118">
        <v>1981</v>
      </c>
      <c r="J131" s="116" t="s">
        <v>539</v>
      </c>
      <c r="K131" s="120">
        <v>1981</v>
      </c>
      <c r="L131" s="111" t="s">
        <v>538</v>
      </c>
      <c r="M131" s="117" t="s">
        <v>538</v>
      </c>
      <c r="N131" s="115" t="s">
        <v>538</v>
      </c>
      <c r="O131" s="119" t="s">
        <v>538</v>
      </c>
    </row>
    <row r="132" spans="2:15">
      <c r="B132" s="105" t="s">
        <v>39</v>
      </c>
      <c r="C132" s="106" t="s">
        <v>158</v>
      </c>
      <c r="D132" s="112" t="s">
        <v>539</v>
      </c>
      <c r="E132" s="118">
        <v>1961</v>
      </c>
      <c r="F132" s="116" t="s">
        <v>539</v>
      </c>
      <c r="G132" s="120">
        <v>1962</v>
      </c>
      <c r="H132" s="112" t="s">
        <v>539</v>
      </c>
      <c r="I132" s="118">
        <v>2018</v>
      </c>
      <c r="J132" s="116" t="s">
        <v>539</v>
      </c>
      <c r="K132" s="120">
        <v>1972</v>
      </c>
      <c r="L132" s="111" t="s">
        <v>538</v>
      </c>
      <c r="M132" s="117" t="s">
        <v>538</v>
      </c>
      <c r="N132" s="116" t="s">
        <v>539</v>
      </c>
      <c r="O132" s="120">
        <v>1985</v>
      </c>
    </row>
    <row r="133" spans="2:15">
      <c r="B133" s="105" t="s">
        <v>39</v>
      </c>
      <c r="C133" s="106" t="s">
        <v>159</v>
      </c>
      <c r="D133" s="112" t="s">
        <v>539</v>
      </c>
      <c r="E133" s="118">
        <v>1960</v>
      </c>
      <c r="F133" s="116" t="s">
        <v>539</v>
      </c>
      <c r="G133" s="120">
        <v>1960</v>
      </c>
      <c r="H133" s="112" t="s">
        <v>539</v>
      </c>
      <c r="I133" s="118">
        <v>1994</v>
      </c>
      <c r="J133" s="115" t="s">
        <v>538</v>
      </c>
      <c r="K133" s="119" t="s">
        <v>538</v>
      </c>
      <c r="L133" s="111" t="s">
        <v>538</v>
      </c>
      <c r="M133" s="117" t="s">
        <v>538</v>
      </c>
      <c r="N133" s="115" t="s">
        <v>538</v>
      </c>
      <c r="O133" s="119" t="s">
        <v>538</v>
      </c>
    </row>
    <row r="134" spans="2:15">
      <c r="B134" s="105" t="s">
        <v>37</v>
      </c>
      <c r="C134" s="106" t="s">
        <v>160</v>
      </c>
      <c r="D134" s="112" t="s">
        <v>539</v>
      </c>
      <c r="E134" s="118">
        <v>1991</v>
      </c>
      <c r="F134" s="116" t="s">
        <v>539</v>
      </c>
      <c r="G134" s="120">
        <v>1991</v>
      </c>
      <c r="H134" s="112" t="s">
        <v>539</v>
      </c>
      <c r="I134" s="118">
        <v>2005</v>
      </c>
      <c r="J134" s="116" t="s">
        <v>539</v>
      </c>
      <c r="K134" s="120">
        <v>1991</v>
      </c>
      <c r="L134" s="112" t="s">
        <v>539</v>
      </c>
      <c r="M134" s="118">
        <v>2013</v>
      </c>
      <c r="N134" s="116" t="s">
        <v>539</v>
      </c>
      <c r="O134" s="120">
        <v>2013</v>
      </c>
    </row>
    <row r="135" spans="2:15">
      <c r="B135" s="105" t="s">
        <v>37</v>
      </c>
      <c r="C135" s="106" t="s">
        <v>161</v>
      </c>
      <c r="D135" s="112" t="s">
        <v>539</v>
      </c>
      <c r="E135" s="118">
        <v>1949</v>
      </c>
      <c r="F135" s="116" t="s">
        <v>539</v>
      </c>
      <c r="G135" s="120">
        <v>1955</v>
      </c>
      <c r="H135" s="112" t="s">
        <v>539</v>
      </c>
      <c r="I135" s="118">
        <v>1977</v>
      </c>
      <c r="J135" s="116" t="s">
        <v>539</v>
      </c>
      <c r="K135" s="120">
        <v>1976</v>
      </c>
      <c r="L135" s="112" t="s">
        <v>539</v>
      </c>
      <c r="M135" s="118">
        <v>1980</v>
      </c>
      <c r="N135" s="116" t="s">
        <v>539</v>
      </c>
      <c r="O135" s="120">
        <v>1982</v>
      </c>
    </row>
    <row r="136" spans="2:15" ht="28.5">
      <c r="B136" s="105" t="s">
        <v>50</v>
      </c>
      <c r="C136" s="106" t="s">
        <v>162</v>
      </c>
      <c r="D136" s="111" t="s">
        <v>538</v>
      </c>
      <c r="E136" s="117" t="s">
        <v>538</v>
      </c>
      <c r="F136" s="115" t="s">
        <v>538</v>
      </c>
      <c r="G136" s="119" t="s">
        <v>538</v>
      </c>
      <c r="H136" s="111" t="s">
        <v>538</v>
      </c>
      <c r="I136" s="117" t="s">
        <v>538</v>
      </c>
      <c r="J136" s="115" t="s">
        <v>538</v>
      </c>
      <c r="K136" s="119" t="s">
        <v>538</v>
      </c>
      <c r="L136" s="111" t="s">
        <v>538</v>
      </c>
      <c r="M136" s="117" t="s">
        <v>538</v>
      </c>
      <c r="N136" s="115" t="s">
        <v>538</v>
      </c>
      <c r="O136" s="119" t="s">
        <v>538</v>
      </c>
    </row>
    <row r="137" spans="2:15">
      <c r="B137" s="105" t="s">
        <v>50</v>
      </c>
      <c r="C137" s="106" t="s">
        <v>163</v>
      </c>
      <c r="D137" s="111" t="s">
        <v>538</v>
      </c>
      <c r="E137" s="117" t="s">
        <v>538</v>
      </c>
      <c r="F137" s="115" t="s">
        <v>538</v>
      </c>
      <c r="G137" s="119" t="s">
        <v>538</v>
      </c>
      <c r="H137" s="111" t="s">
        <v>538</v>
      </c>
      <c r="I137" s="117" t="s">
        <v>538</v>
      </c>
      <c r="J137" s="115" t="s">
        <v>538</v>
      </c>
      <c r="K137" s="119" t="s">
        <v>538</v>
      </c>
      <c r="L137" s="111" t="s">
        <v>538</v>
      </c>
      <c r="M137" s="117" t="s">
        <v>538</v>
      </c>
      <c r="N137" s="115" t="s">
        <v>538</v>
      </c>
      <c r="O137" s="119" t="s">
        <v>538</v>
      </c>
    </row>
    <row r="138" spans="2:15">
      <c r="B138" s="105" t="s">
        <v>35</v>
      </c>
      <c r="C138" s="106" t="s">
        <v>164</v>
      </c>
      <c r="D138" s="112" t="s">
        <v>539</v>
      </c>
      <c r="E138" s="118">
        <v>1951</v>
      </c>
      <c r="F138" s="116" t="s">
        <v>539</v>
      </c>
      <c r="G138" s="120">
        <v>1952</v>
      </c>
      <c r="H138" s="112" t="s">
        <v>539</v>
      </c>
      <c r="I138" s="118">
        <v>1994</v>
      </c>
      <c r="J138" s="115" t="s">
        <v>538</v>
      </c>
      <c r="K138" s="119" t="s">
        <v>538</v>
      </c>
      <c r="L138" s="111" t="s">
        <v>538</v>
      </c>
      <c r="M138" s="117" t="s">
        <v>538</v>
      </c>
      <c r="N138" s="115" t="s">
        <v>538</v>
      </c>
      <c r="O138" s="119" t="s">
        <v>538</v>
      </c>
    </row>
    <row r="139" spans="2:15">
      <c r="B139" s="105" t="s">
        <v>35</v>
      </c>
      <c r="C139" s="106" t="s">
        <v>165</v>
      </c>
      <c r="D139" s="111" t="s">
        <v>538</v>
      </c>
      <c r="E139" s="117" t="s">
        <v>538</v>
      </c>
      <c r="F139" s="115" t="s">
        <v>538</v>
      </c>
      <c r="G139" s="119" t="s">
        <v>538</v>
      </c>
      <c r="H139" s="111" t="s">
        <v>538</v>
      </c>
      <c r="I139" s="117" t="s">
        <v>538</v>
      </c>
      <c r="J139" s="115" t="s">
        <v>538</v>
      </c>
      <c r="K139" s="119" t="s">
        <v>538</v>
      </c>
      <c r="L139" s="111" t="s">
        <v>538</v>
      </c>
      <c r="M139" s="117" t="s">
        <v>538</v>
      </c>
      <c r="N139" s="115" t="s">
        <v>538</v>
      </c>
      <c r="O139" s="119" t="s">
        <v>538</v>
      </c>
    </row>
    <row r="140" spans="2:15">
      <c r="B140" s="105" t="s">
        <v>42</v>
      </c>
      <c r="C140" s="106" t="s">
        <v>166</v>
      </c>
      <c r="D140" s="112" t="s">
        <v>539</v>
      </c>
      <c r="E140" s="118">
        <v>1958</v>
      </c>
      <c r="F140" s="116" t="s">
        <v>539</v>
      </c>
      <c r="G140" s="120">
        <v>1966</v>
      </c>
      <c r="H140" s="112" t="s">
        <v>539</v>
      </c>
      <c r="I140" s="118">
        <v>2015</v>
      </c>
      <c r="J140" s="115" t="s">
        <v>538</v>
      </c>
      <c r="K140" s="119" t="s">
        <v>538</v>
      </c>
      <c r="L140" s="111" t="s">
        <v>538</v>
      </c>
      <c r="M140" s="117" t="s">
        <v>538</v>
      </c>
      <c r="N140" s="115" t="s">
        <v>538</v>
      </c>
      <c r="O140" s="119" t="s">
        <v>538</v>
      </c>
    </row>
    <row r="141" spans="2:15" ht="28.5">
      <c r="B141" s="105" t="s">
        <v>35</v>
      </c>
      <c r="C141" s="106" t="s">
        <v>167</v>
      </c>
      <c r="D141" s="112" t="s">
        <v>539</v>
      </c>
      <c r="E141" s="118">
        <v>2000</v>
      </c>
      <c r="F141" s="116" t="s">
        <v>539</v>
      </c>
      <c r="G141" s="120">
        <v>1976</v>
      </c>
      <c r="H141" s="112" t="s">
        <v>539</v>
      </c>
      <c r="I141" s="118">
        <v>2023</v>
      </c>
      <c r="J141" s="115" t="s">
        <v>538</v>
      </c>
      <c r="K141" s="119" t="s">
        <v>538</v>
      </c>
      <c r="L141" s="111" t="s">
        <v>538</v>
      </c>
      <c r="M141" s="117" t="s">
        <v>538</v>
      </c>
      <c r="N141" s="115" t="s">
        <v>538</v>
      </c>
      <c r="O141" s="119" t="s">
        <v>538</v>
      </c>
    </row>
    <row r="142" spans="2:15">
      <c r="B142" s="105" t="s">
        <v>42</v>
      </c>
      <c r="C142" s="106" t="s">
        <v>168</v>
      </c>
      <c r="D142" s="112" t="s">
        <v>539</v>
      </c>
      <c r="E142" s="118">
        <v>1962</v>
      </c>
      <c r="F142" s="116" t="s">
        <v>539</v>
      </c>
      <c r="G142" s="120">
        <v>1966</v>
      </c>
      <c r="H142" s="111" t="s">
        <v>538</v>
      </c>
      <c r="I142" s="117" t="s">
        <v>538</v>
      </c>
      <c r="J142" s="115" t="s">
        <v>538</v>
      </c>
      <c r="K142" s="119" t="s">
        <v>538</v>
      </c>
      <c r="L142" s="111" t="s">
        <v>538</v>
      </c>
      <c r="M142" s="117" t="s">
        <v>538</v>
      </c>
      <c r="N142" s="115" t="s">
        <v>538</v>
      </c>
      <c r="O142" s="119" t="s">
        <v>538</v>
      </c>
    </row>
    <row r="143" spans="2:15">
      <c r="B143" s="105" t="s">
        <v>42</v>
      </c>
      <c r="C143" s="106" t="s">
        <v>169</v>
      </c>
      <c r="D143" s="112" t="s">
        <v>539</v>
      </c>
      <c r="E143" s="118">
        <v>1960</v>
      </c>
      <c r="F143" s="116" t="s">
        <v>539</v>
      </c>
      <c r="G143" s="120">
        <v>1964</v>
      </c>
      <c r="H143" s="112" t="s">
        <v>539</v>
      </c>
      <c r="I143" s="118">
        <v>2004</v>
      </c>
      <c r="J143" s="115" t="s">
        <v>538</v>
      </c>
      <c r="K143" s="119" t="s">
        <v>538</v>
      </c>
      <c r="L143" s="112" t="s">
        <v>539</v>
      </c>
      <c r="M143" s="118">
        <v>1980</v>
      </c>
      <c r="N143" s="115" t="s">
        <v>538</v>
      </c>
      <c r="O143" s="119" t="s">
        <v>538</v>
      </c>
    </row>
    <row r="144" spans="2:15">
      <c r="B144" s="105" t="s">
        <v>35</v>
      </c>
      <c r="C144" s="106" t="s">
        <v>170</v>
      </c>
      <c r="D144" s="112" t="s">
        <v>539</v>
      </c>
      <c r="E144" s="118">
        <v>1953</v>
      </c>
      <c r="F144" s="116" t="s">
        <v>539</v>
      </c>
      <c r="G144" s="120">
        <v>1953</v>
      </c>
      <c r="H144" s="112" t="s">
        <v>539</v>
      </c>
      <c r="I144" s="118">
        <v>1991</v>
      </c>
      <c r="J144" s="115" t="s">
        <v>538</v>
      </c>
      <c r="K144" s="119" t="s">
        <v>538</v>
      </c>
      <c r="L144" s="112" t="s">
        <v>539</v>
      </c>
      <c r="M144" s="118">
        <v>2017</v>
      </c>
      <c r="N144" s="115" t="s">
        <v>538</v>
      </c>
      <c r="O144" s="119" t="s">
        <v>538</v>
      </c>
    </row>
    <row r="145" spans="2:15">
      <c r="B145" s="105" t="s">
        <v>37</v>
      </c>
      <c r="C145" s="106" t="s">
        <v>171</v>
      </c>
      <c r="D145" s="112" t="s">
        <v>539</v>
      </c>
      <c r="E145" s="118">
        <v>1957</v>
      </c>
      <c r="F145" s="116" t="s">
        <v>539</v>
      </c>
      <c r="G145" s="120">
        <v>1957</v>
      </c>
      <c r="H145" s="112" t="s">
        <v>539</v>
      </c>
      <c r="I145" s="118">
        <v>1993</v>
      </c>
      <c r="J145" s="116" t="s">
        <v>539</v>
      </c>
      <c r="K145" s="120">
        <v>1977</v>
      </c>
      <c r="L145" s="112" t="s">
        <v>539</v>
      </c>
      <c r="M145" s="118">
        <v>1982</v>
      </c>
      <c r="N145" s="115" t="s">
        <v>538</v>
      </c>
      <c r="O145" s="119" t="s">
        <v>538</v>
      </c>
    </row>
    <row r="146" spans="2:15">
      <c r="B146" s="105" t="s">
        <v>37</v>
      </c>
      <c r="C146" s="106" t="s">
        <v>172</v>
      </c>
      <c r="D146" s="112" t="s">
        <v>539</v>
      </c>
      <c r="E146" s="118">
        <v>1977</v>
      </c>
      <c r="F146" s="116" t="s">
        <v>539</v>
      </c>
      <c r="G146" s="120">
        <v>1964</v>
      </c>
      <c r="H146" s="112" t="s">
        <v>539</v>
      </c>
      <c r="I146" s="118">
        <v>1981</v>
      </c>
      <c r="J146" s="116" t="s">
        <v>539</v>
      </c>
      <c r="K146" s="120">
        <v>1976</v>
      </c>
      <c r="L146" s="112" t="s">
        <v>539</v>
      </c>
      <c r="M146" s="118">
        <v>1981</v>
      </c>
      <c r="N146" s="115" t="s">
        <v>538</v>
      </c>
      <c r="O146" s="119" t="s">
        <v>538</v>
      </c>
    </row>
    <row r="147" spans="2:15">
      <c r="B147" s="105" t="s">
        <v>50</v>
      </c>
      <c r="C147" s="106" t="s">
        <v>173</v>
      </c>
      <c r="D147" s="111" t="s">
        <v>538</v>
      </c>
      <c r="E147" s="117" t="s">
        <v>538</v>
      </c>
      <c r="F147" s="115" t="s">
        <v>538</v>
      </c>
      <c r="G147" s="119" t="s">
        <v>538</v>
      </c>
      <c r="H147" s="111" t="s">
        <v>538</v>
      </c>
      <c r="I147" s="117" t="s">
        <v>538</v>
      </c>
      <c r="J147" s="115" t="s">
        <v>538</v>
      </c>
      <c r="K147" s="119" t="s">
        <v>538</v>
      </c>
      <c r="L147" s="111" t="s">
        <v>538</v>
      </c>
      <c r="M147" s="117" t="s">
        <v>538</v>
      </c>
      <c r="N147" s="115" t="s">
        <v>538</v>
      </c>
      <c r="O147" s="119" t="s">
        <v>538</v>
      </c>
    </row>
    <row r="148" spans="2:15">
      <c r="B148" s="105" t="s">
        <v>37</v>
      </c>
      <c r="C148" s="106" t="s">
        <v>174</v>
      </c>
      <c r="D148" s="112" t="s">
        <v>539</v>
      </c>
      <c r="E148" s="118">
        <v>1996</v>
      </c>
      <c r="F148" s="116" t="s">
        <v>539</v>
      </c>
      <c r="G148" s="120">
        <v>1996</v>
      </c>
      <c r="H148" s="112" t="s">
        <v>539</v>
      </c>
      <c r="I148" s="118">
        <v>1996</v>
      </c>
      <c r="J148" s="116" t="s">
        <v>539</v>
      </c>
      <c r="K148" s="120">
        <v>1996</v>
      </c>
      <c r="L148" s="112" t="s">
        <v>539</v>
      </c>
      <c r="M148" s="118">
        <v>2003</v>
      </c>
      <c r="N148" s="116" t="s">
        <v>539</v>
      </c>
      <c r="O148" s="120">
        <v>1997</v>
      </c>
    </row>
    <row r="149" spans="2:15">
      <c r="B149" s="105" t="s">
        <v>35</v>
      </c>
      <c r="C149" s="106" t="s">
        <v>175</v>
      </c>
      <c r="D149" s="112" t="s">
        <v>539</v>
      </c>
      <c r="E149" s="118">
        <v>2021</v>
      </c>
      <c r="F149" s="116" t="s">
        <v>539</v>
      </c>
      <c r="G149" s="120">
        <v>2021</v>
      </c>
      <c r="H149" s="112" t="s">
        <v>539</v>
      </c>
      <c r="I149" s="118">
        <v>1999</v>
      </c>
      <c r="J149" s="116" t="s">
        <v>539</v>
      </c>
      <c r="K149" s="120">
        <v>2001</v>
      </c>
      <c r="L149" s="111" t="s">
        <v>538</v>
      </c>
      <c r="M149" s="117" t="s">
        <v>538</v>
      </c>
      <c r="N149" s="115" t="s">
        <v>538</v>
      </c>
      <c r="O149" s="119" t="s">
        <v>538</v>
      </c>
    </row>
    <row r="150" spans="2:15">
      <c r="B150" s="105" t="s">
        <v>37</v>
      </c>
      <c r="C150" s="106" t="s">
        <v>176</v>
      </c>
      <c r="D150" s="112" t="s">
        <v>539</v>
      </c>
      <c r="E150" s="118">
        <v>1957</v>
      </c>
      <c r="F150" s="116" t="s">
        <v>539</v>
      </c>
      <c r="G150" s="120">
        <v>1958</v>
      </c>
      <c r="H150" s="112" t="s">
        <v>539</v>
      </c>
      <c r="I150" s="118">
        <v>1992</v>
      </c>
      <c r="J150" s="116" t="s">
        <v>539</v>
      </c>
      <c r="K150" s="120">
        <v>1975</v>
      </c>
      <c r="L150" s="111" t="s">
        <v>538</v>
      </c>
      <c r="M150" s="117" t="s">
        <v>538</v>
      </c>
      <c r="N150" s="116" t="s">
        <v>539</v>
      </c>
      <c r="O150" s="120">
        <v>1992</v>
      </c>
    </row>
    <row r="151" spans="2:15">
      <c r="B151" s="105" t="s">
        <v>37</v>
      </c>
      <c r="C151" s="106" t="s">
        <v>177</v>
      </c>
      <c r="D151" s="112" t="s">
        <v>539</v>
      </c>
      <c r="E151" s="118">
        <v>1956</v>
      </c>
      <c r="F151" s="116" t="s">
        <v>539</v>
      </c>
      <c r="G151" s="120">
        <v>1956</v>
      </c>
      <c r="H151" s="112" t="s">
        <v>539</v>
      </c>
      <c r="I151" s="118">
        <v>2014</v>
      </c>
      <c r="J151" s="116" t="s">
        <v>539</v>
      </c>
      <c r="K151" s="120">
        <v>2010</v>
      </c>
      <c r="L151" s="112" t="s">
        <v>539</v>
      </c>
      <c r="M151" s="118">
        <v>2014</v>
      </c>
      <c r="N151" s="116" t="s">
        <v>539</v>
      </c>
      <c r="O151" s="120">
        <v>2010</v>
      </c>
    </row>
    <row r="152" spans="2:15">
      <c r="B152" s="105" t="s">
        <v>39</v>
      </c>
      <c r="C152" s="106" t="s">
        <v>178</v>
      </c>
      <c r="D152" s="112" t="s">
        <v>539</v>
      </c>
      <c r="E152" s="118">
        <v>1988</v>
      </c>
      <c r="F152" s="116" t="s">
        <v>539</v>
      </c>
      <c r="G152" s="120">
        <v>1988</v>
      </c>
      <c r="H152" s="112" t="s">
        <v>539</v>
      </c>
      <c r="I152" s="118">
        <v>2018</v>
      </c>
      <c r="J152" s="116" t="s">
        <v>539</v>
      </c>
      <c r="K152" s="120">
        <v>1988</v>
      </c>
      <c r="L152" s="111" t="s">
        <v>538</v>
      </c>
      <c r="M152" s="117" t="s">
        <v>538</v>
      </c>
      <c r="N152" s="116" t="s">
        <v>539</v>
      </c>
      <c r="O152" s="120">
        <v>2018</v>
      </c>
    </row>
    <row r="153" spans="2:15">
      <c r="B153" s="105" t="s">
        <v>42</v>
      </c>
      <c r="C153" s="106" t="s">
        <v>179</v>
      </c>
      <c r="D153" s="112" t="s">
        <v>539</v>
      </c>
      <c r="E153" s="118">
        <v>2000</v>
      </c>
      <c r="F153" s="116" t="s">
        <v>539</v>
      </c>
      <c r="G153" s="120">
        <v>2000</v>
      </c>
      <c r="H153" s="112" t="s">
        <v>539</v>
      </c>
      <c r="I153" s="118">
        <v>2000</v>
      </c>
      <c r="J153" s="115" t="s">
        <v>538</v>
      </c>
      <c r="K153" s="119" t="s">
        <v>538</v>
      </c>
      <c r="L153" s="111" t="s">
        <v>538</v>
      </c>
      <c r="M153" s="117" t="s">
        <v>538</v>
      </c>
      <c r="N153" s="115" t="s">
        <v>538</v>
      </c>
      <c r="O153" s="119" t="s">
        <v>538</v>
      </c>
    </row>
    <row r="154" spans="2:15">
      <c r="B154" s="105" t="s">
        <v>42</v>
      </c>
      <c r="C154" s="106" t="s">
        <v>180</v>
      </c>
      <c r="D154" s="112" t="s">
        <v>539</v>
      </c>
      <c r="E154" s="118">
        <v>1980</v>
      </c>
      <c r="F154" s="116" t="s">
        <v>539</v>
      </c>
      <c r="G154" s="120">
        <v>1980</v>
      </c>
      <c r="H154" s="111" t="s">
        <v>538</v>
      </c>
      <c r="I154" s="117" t="s">
        <v>538</v>
      </c>
      <c r="J154" s="115" t="s">
        <v>538</v>
      </c>
      <c r="K154" s="119" t="s">
        <v>538</v>
      </c>
      <c r="L154" s="111" t="s">
        <v>538</v>
      </c>
      <c r="M154" s="117" t="s">
        <v>538</v>
      </c>
      <c r="N154" s="116" t="s">
        <v>539</v>
      </c>
      <c r="O154" s="120">
        <v>2000</v>
      </c>
    </row>
    <row r="155" spans="2:15" ht="28.5">
      <c r="B155" s="105" t="s">
        <v>42</v>
      </c>
      <c r="C155" s="106" t="s">
        <v>181</v>
      </c>
      <c r="D155" s="112" t="s">
        <v>539</v>
      </c>
      <c r="E155" s="118">
        <v>2001</v>
      </c>
      <c r="F155" s="116" t="s">
        <v>539</v>
      </c>
      <c r="G155" s="120">
        <v>1998</v>
      </c>
      <c r="H155" s="112" t="s">
        <v>539</v>
      </c>
      <c r="I155" s="118">
        <v>2010</v>
      </c>
      <c r="J155" s="115" t="s">
        <v>538</v>
      </c>
      <c r="K155" s="119" t="s">
        <v>538</v>
      </c>
      <c r="L155" s="111" t="s">
        <v>538</v>
      </c>
      <c r="M155" s="117" t="s">
        <v>538</v>
      </c>
      <c r="N155" s="115" t="s">
        <v>538</v>
      </c>
      <c r="O155" s="119" t="s">
        <v>538</v>
      </c>
    </row>
    <row r="156" spans="2:15">
      <c r="B156" s="105" t="s">
        <v>35</v>
      </c>
      <c r="C156" s="106" t="s">
        <v>182</v>
      </c>
      <c r="D156" s="112" t="s">
        <v>539</v>
      </c>
      <c r="E156" s="118">
        <v>2008</v>
      </c>
      <c r="F156" s="116" t="s">
        <v>539</v>
      </c>
      <c r="G156" s="120">
        <v>2008</v>
      </c>
      <c r="H156" s="112" t="s">
        <v>539</v>
      </c>
      <c r="I156" s="118">
        <v>2018</v>
      </c>
      <c r="J156" s="115" t="s">
        <v>538</v>
      </c>
      <c r="K156" s="119" t="s">
        <v>538</v>
      </c>
      <c r="L156" s="111" t="s">
        <v>538</v>
      </c>
      <c r="M156" s="117" t="s">
        <v>538</v>
      </c>
      <c r="N156" s="115" t="s">
        <v>538</v>
      </c>
      <c r="O156" s="119" t="s">
        <v>538</v>
      </c>
    </row>
    <row r="157" spans="2:15">
      <c r="B157" s="105" t="s">
        <v>37</v>
      </c>
      <c r="C157" s="106" t="s">
        <v>183</v>
      </c>
      <c r="D157" s="112" t="s">
        <v>539</v>
      </c>
      <c r="E157" s="118">
        <v>1986</v>
      </c>
      <c r="F157" s="116" t="s">
        <v>539</v>
      </c>
      <c r="G157" s="120">
        <v>1986</v>
      </c>
      <c r="H157" s="112" t="s">
        <v>539</v>
      </c>
      <c r="I157" s="118">
        <v>1985</v>
      </c>
      <c r="J157" s="115" t="s">
        <v>538</v>
      </c>
      <c r="K157" s="119" t="s">
        <v>538</v>
      </c>
      <c r="L157" s="112" t="s">
        <v>539</v>
      </c>
      <c r="M157" s="118">
        <v>1988</v>
      </c>
      <c r="N157" s="116" t="s">
        <v>539</v>
      </c>
      <c r="O157" s="120">
        <v>1995</v>
      </c>
    </row>
    <row r="158" spans="2:15" ht="28.5">
      <c r="B158" s="105" t="s">
        <v>39</v>
      </c>
      <c r="C158" s="106" t="s">
        <v>184</v>
      </c>
      <c r="D158" s="112" t="s">
        <v>539</v>
      </c>
      <c r="E158" s="118">
        <v>1992</v>
      </c>
      <c r="F158" s="116" t="s">
        <v>539</v>
      </c>
      <c r="G158" s="120">
        <v>1992</v>
      </c>
      <c r="H158" s="112" t="s">
        <v>539</v>
      </c>
      <c r="I158" s="118">
        <v>1992</v>
      </c>
      <c r="J158" s="116" t="s">
        <v>539</v>
      </c>
      <c r="K158" s="120">
        <v>2005</v>
      </c>
      <c r="L158" s="112" t="s">
        <v>539</v>
      </c>
      <c r="M158" s="118">
        <v>2005</v>
      </c>
      <c r="N158" s="116" t="s">
        <v>539</v>
      </c>
      <c r="O158" s="120">
        <v>2005</v>
      </c>
    </row>
    <row r="159" spans="2:15">
      <c r="B159" s="105" t="s">
        <v>50</v>
      </c>
      <c r="C159" s="106" t="s">
        <v>185</v>
      </c>
      <c r="D159" s="111" t="s">
        <v>538</v>
      </c>
      <c r="E159" s="117" t="s">
        <v>538</v>
      </c>
      <c r="F159" s="115" t="s">
        <v>538</v>
      </c>
      <c r="G159" s="119" t="s">
        <v>538</v>
      </c>
      <c r="H159" s="111" t="s">
        <v>538</v>
      </c>
      <c r="I159" s="117" t="s">
        <v>538</v>
      </c>
      <c r="J159" s="115" t="s">
        <v>538</v>
      </c>
      <c r="K159" s="119" t="s">
        <v>538</v>
      </c>
      <c r="L159" s="111" t="s">
        <v>538</v>
      </c>
      <c r="M159" s="117" t="s">
        <v>538</v>
      </c>
      <c r="N159" s="115" t="s">
        <v>538</v>
      </c>
      <c r="O159" s="119" t="s">
        <v>538</v>
      </c>
    </row>
    <row r="160" spans="2:15">
      <c r="B160" s="105" t="s">
        <v>39</v>
      </c>
      <c r="C160" s="106" t="s">
        <v>186</v>
      </c>
      <c r="D160" s="112" t="s">
        <v>539</v>
      </c>
      <c r="E160" s="118">
        <v>1960</v>
      </c>
      <c r="F160" s="116" t="s">
        <v>539</v>
      </c>
      <c r="G160" s="120">
        <v>1961</v>
      </c>
      <c r="H160" s="112" t="s">
        <v>539</v>
      </c>
      <c r="I160" s="118">
        <v>2004</v>
      </c>
      <c r="J160" s="116" t="s">
        <v>539</v>
      </c>
      <c r="K160" s="120">
        <v>1976</v>
      </c>
      <c r="L160" s="111" t="s">
        <v>538</v>
      </c>
      <c r="M160" s="117" t="s">
        <v>538</v>
      </c>
      <c r="N160" s="115" t="s">
        <v>538</v>
      </c>
      <c r="O160" s="119" t="s">
        <v>538</v>
      </c>
    </row>
    <row r="161" spans="2:15">
      <c r="B161" s="105" t="s">
        <v>37</v>
      </c>
      <c r="C161" s="106" t="s">
        <v>187</v>
      </c>
      <c r="D161" s="112" t="s">
        <v>539</v>
      </c>
      <c r="E161" s="118">
        <v>2000</v>
      </c>
      <c r="F161" s="116" t="s">
        <v>539</v>
      </c>
      <c r="G161" s="120">
        <v>2000</v>
      </c>
      <c r="H161" s="112" t="s">
        <v>539</v>
      </c>
      <c r="I161" s="118">
        <v>2005</v>
      </c>
      <c r="J161" s="116" t="s">
        <v>539</v>
      </c>
      <c r="K161" s="120">
        <v>2000</v>
      </c>
      <c r="L161" s="111" t="s">
        <v>538</v>
      </c>
      <c r="M161" s="117" t="s">
        <v>538</v>
      </c>
      <c r="N161" s="115" t="s">
        <v>538</v>
      </c>
      <c r="O161" s="119" t="s">
        <v>538</v>
      </c>
    </row>
    <row r="162" spans="2:15">
      <c r="B162" s="105" t="s">
        <v>39</v>
      </c>
      <c r="C162" s="106" t="s">
        <v>188</v>
      </c>
      <c r="D162" s="112" t="s">
        <v>539</v>
      </c>
      <c r="E162" s="118">
        <v>1978</v>
      </c>
      <c r="F162" s="116" t="s">
        <v>539</v>
      </c>
      <c r="G162" s="120">
        <v>1999</v>
      </c>
      <c r="H162" s="112" t="s">
        <v>539</v>
      </c>
      <c r="I162" s="118">
        <v>2005</v>
      </c>
      <c r="J162" s="115" t="s">
        <v>538</v>
      </c>
      <c r="K162" s="119" t="s">
        <v>538</v>
      </c>
      <c r="L162" s="112" t="s">
        <v>539</v>
      </c>
      <c r="M162" s="118">
        <v>1999</v>
      </c>
      <c r="N162" s="115" t="s">
        <v>538</v>
      </c>
      <c r="O162" s="119" t="s">
        <v>538</v>
      </c>
    </row>
    <row r="163" spans="2:15">
      <c r="B163" s="105" t="s">
        <v>39</v>
      </c>
      <c r="C163" s="106" t="s">
        <v>189</v>
      </c>
      <c r="D163" s="112" t="s">
        <v>539</v>
      </c>
      <c r="E163" s="118">
        <v>1961</v>
      </c>
      <c r="F163" s="116" t="s">
        <v>539</v>
      </c>
      <c r="G163" s="120">
        <v>1961</v>
      </c>
      <c r="H163" s="112" t="s">
        <v>539</v>
      </c>
      <c r="I163" s="118">
        <v>1985</v>
      </c>
      <c r="J163" s="115" t="s">
        <v>538</v>
      </c>
      <c r="K163" s="119" t="s">
        <v>538</v>
      </c>
      <c r="L163" s="111" t="s">
        <v>538</v>
      </c>
      <c r="M163" s="117" t="s">
        <v>538</v>
      </c>
      <c r="N163" s="115" t="s">
        <v>538</v>
      </c>
      <c r="O163" s="119" t="s">
        <v>538</v>
      </c>
    </row>
    <row r="164" spans="2:15">
      <c r="B164" s="105" t="s">
        <v>35</v>
      </c>
      <c r="C164" s="106" t="s">
        <v>190</v>
      </c>
      <c r="D164" s="111" t="s">
        <v>538</v>
      </c>
      <c r="E164" s="117" t="s">
        <v>538</v>
      </c>
      <c r="F164" s="116" t="s">
        <v>539</v>
      </c>
      <c r="G164" s="120">
        <v>1965</v>
      </c>
      <c r="H164" s="112" t="s">
        <v>539</v>
      </c>
      <c r="I164" s="118">
        <v>2010</v>
      </c>
      <c r="J164" s="115" t="s">
        <v>538</v>
      </c>
      <c r="K164" s="119" t="s">
        <v>538</v>
      </c>
      <c r="L164" s="111" t="s">
        <v>538</v>
      </c>
      <c r="M164" s="117" t="s">
        <v>538</v>
      </c>
      <c r="N164" s="115" t="s">
        <v>538</v>
      </c>
      <c r="O164" s="119" t="s">
        <v>538</v>
      </c>
    </row>
    <row r="165" spans="2:15">
      <c r="B165" s="105" t="s">
        <v>37</v>
      </c>
      <c r="C165" s="106" t="s">
        <v>191</v>
      </c>
      <c r="D165" s="112" t="s">
        <v>539</v>
      </c>
      <c r="E165" s="118">
        <v>1993</v>
      </c>
      <c r="F165" s="116" t="s">
        <v>539</v>
      </c>
      <c r="G165" s="120">
        <v>1993</v>
      </c>
      <c r="H165" s="112" t="s">
        <v>539</v>
      </c>
      <c r="I165" s="118">
        <v>1997</v>
      </c>
      <c r="J165" s="116" t="s">
        <v>539</v>
      </c>
      <c r="K165" s="120">
        <v>2009</v>
      </c>
      <c r="L165" s="112" t="s">
        <v>539</v>
      </c>
      <c r="M165" s="118">
        <v>2010</v>
      </c>
      <c r="N165" s="116" t="s">
        <v>539</v>
      </c>
      <c r="O165" s="120">
        <v>2009</v>
      </c>
    </row>
    <row r="166" spans="2:15">
      <c r="B166" s="105" t="s">
        <v>37</v>
      </c>
      <c r="C166" s="106" t="s">
        <v>192</v>
      </c>
      <c r="D166" s="112" t="s">
        <v>539</v>
      </c>
      <c r="E166" s="118">
        <v>1992</v>
      </c>
      <c r="F166" s="116" t="s">
        <v>539</v>
      </c>
      <c r="G166" s="120">
        <v>1992</v>
      </c>
      <c r="H166" s="112" t="s">
        <v>539</v>
      </c>
      <c r="I166" s="118">
        <v>2011</v>
      </c>
      <c r="J166" s="116" t="s">
        <v>539</v>
      </c>
      <c r="K166" s="120">
        <v>1992</v>
      </c>
      <c r="L166" s="112" t="s">
        <v>539</v>
      </c>
      <c r="M166" s="118">
        <v>2010</v>
      </c>
      <c r="N166" s="116" t="s">
        <v>539</v>
      </c>
      <c r="O166" s="120">
        <v>2006</v>
      </c>
    </row>
    <row r="167" spans="2:15">
      <c r="B167" s="105" t="s">
        <v>35</v>
      </c>
      <c r="C167" s="106" t="s">
        <v>193</v>
      </c>
      <c r="D167" s="112" t="s">
        <v>539</v>
      </c>
      <c r="E167" s="118">
        <v>2012</v>
      </c>
      <c r="F167" s="116" t="s">
        <v>539</v>
      </c>
      <c r="G167" s="120">
        <v>2012</v>
      </c>
      <c r="H167" s="111" t="s">
        <v>538</v>
      </c>
      <c r="I167" s="117" t="s">
        <v>538</v>
      </c>
      <c r="J167" s="115" t="s">
        <v>538</v>
      </c>
      <c r="K167" s="119" t="s">
        <v>538</v>
      </c>
      <c r="L167" s="111" t="s">
        <v>538</v>
      </c>
      <c r="M167" s="117" t="s">
        <v>538</v>
      </c>
      <c r="N167" s="115" t="s">
        <v>538</v>
      </c>
      <c r="O167" s="119" t="s">
        <v>538</v>
      </c>
    </row>
    <row r="168" spans="2:15">
      <c r="B168" s="105" t="s">
        <v>39</v>
      </c>
      <c r="C168" s="106" t="s">
        <v>194</v>
      </c>
      <c r="D168" s="112" t="s">
        <v>539</v>
      </c>
      <c r="E168" s="118">
        <v>2014</v>
      </c>
      <c r="F168" s="116" t="s">
        <v>539</v>
      </c>
      <c r="G168" s="120">
        <v>2014</v>
      </c>
      <c r="H168" s="112" t="s">
        <v>539</v>
      </c>
      <c r="I168" s="118">
        <v>2021</v>
      </c>
      <c r="J168" s="115" t="s">
        <v>538</v>
      </c>
      <c r="K168" s="119" t="s">
        <v>538</v>
      </c>
      <c r="L168" s="111" t="s">
        <v>538</v>
      </c>
      <c r="M168" s="117" t="s">
        <v>538</v>
      </c>
      <c r="N168" s="115" t="s">
        <v>538</v>
      </c>
      <c r="O168" s="119" t="s">
        <v>538</v>
      </c>
    </row>
    <row r="169" spans="2:15">
      <c r="B169" s="105" t="s">
        <v>39</v>
      </c>
      <c r="C169" s="106" t="s">
        <v>195</v>
      </c>
      <c r="D169" s="112" t="s">
        <v>539</v>
      </c>
      <c r="E169" s="118">
        <v>1996</v>
      </c>
      <c r="F169" s="116" t="s">
        <v>539</v>
      </c>
      <c r="G169" s="120">
        <v>1996</v>
      </c>
      <c r="H169" s="112" t="s">
        <v>539</v>
      </c>
      <c r="I169" s="118">
        <v>2003</v>
      </c>
      <c r="J169" s="115" t="s">
        <v>538</v>
      </c>
      <c r="K169" s="119" t="s">
        <v>538</v>
      </c>
      <c r="L169" s="111" t="s">
        <v>538</v>
      </c>
      <c r="M169" s="117" t="s">
        <v>538</v>
      </c>
      <c r="N169" s="115" t="s">
        <v>538</v>
      </c>
      <c r="O169" s="119" t="s">
        <v>538</v>
      </c>
    </row>
    <row r="170" spans="2:15">
      <c r="B170" s="105" t="s">
        <v>39</v>
      </c>
      <c r="C170" s="106" t="s">
        <v>196</v>
      </c>
      <c r="D170" s="111" t="s">
        <v>538</v>
      </c>
      <c r="E170" s="117" t="s">
        <v>538</v>
      </c>
      <c r="F170" s="116" t="s">
        <v>539</v>
      </c>
      <c r="G170" s="120">
        <v>2012</v>
      </c>
      <c r="H170" s="111" t="s">
        <v>538</v>
      </c>
      <c r="I170" s="117" t="s">
        <v>538</v>
      </c>
      <c r="J170" s="115" t="s">
        <v>538</v>
      </c>
      <c r="K170" s="119" t="s">
        <v>538</v>
      </c>
      <c r="L170" s="111" t="s">
        <v>538</v>
      </c>
      <c r="M170" s="117" t="s">
        <v>538</v>
      </c>
      <c r="N170" s="115" t="s">
        <v>538</v>
      </c>
      <c r="O170" s="119" t="s">
        <v>538</v>
      </c>
    </row>
    <row r="171" spans="2:15">
      <c r="B171" s="105" t="s">
        <v>37</v>
      </c>
      <c r="C171" s="106" t="s">
        <v>197</v>
      </c>
      <c r="D171" s="112" t="s">
        <v>539</v>
      </c>
      <c r="E171" s="118">
        <v>1977</v>
      </c>
      <c r="F171" s="116" t="s">
        <v>539</v>
      </c>
      <c r="G171" s="120">
        <v>1977</v>
      </c>
      <c r="H171" s="112" t="s">
        <v>539</v>
      </c>
      <c r="I171" s="118">
        <v>1984</v>
      </c>
      <c r="J171" s="116" t="s">
        <v>539</v>
      </c>
      <c r="K171" s="120">
        <v>1972</v>
      </c>
      <c r="L171" s="112" t="s">
        <v>539</v>
      </c>
      <c r="M171" s="118">
        <v>1984</v>
      </c>
      <c r="N171" s="116" t="s">
        <v>539</v>
      </c>
      <c r="O171" s="120">
        <v>1985</v>
      </c>
    </row>
    <row r="172" spans="2:15">
      <c r="B172" s="105" t="s">
        <v>35</v>
      </c>
      <c r="C172" s="106" t="s">
        <v>198</v>
      </c>
      <c r="D172" s="112" t="s">
        <v>539</v>
      </c>
      <c r="E172" s="118">
        <v>1995</v>
      </c>
      <c r="F172" s="116" t="s">
        <v>539</v>
      </c>
      <c r="G172" s="120">
        <v>1972</v>
      </c>
      <c r="H172" s="112" t="s">
        <v>539</v>
      </c>
      <c r="I172" s="118">
        <v>1994</v>
      </c>
      <c r="J172" s="116" t="s">
        <v>539</v>
      </c>
      <c r="K172" s="120">
        <v>1976</v>
      </c>
      <c r="L172" s="111" t="s">
        <v>538</v>
      </c>
      <c r="M172" s="117" t="s">
        <v>538</v>
      </c>
      <c r="N172" s="115" t="s">
        <v>538</v>
      </c>
      <c r="O172" s="119" t="s">
        <v>538</v>
      </c>
    </row>
    <row r="173" spans="2:15">
      <c r="B173" s="105" t="s">
        <v>39</v>
      </c>
      <c r="C173" s="106" t="s">
        <v>199</v>
      </c>
      <c r="D173" s="112" t="s">
        <v>539</v>
      </c>
      <c r="E173" s="118">
        <v>2021</v>
      </c>
      <c r="F173" s="116" t="s">
        <v>539</v>
      </c>
      <c r="G173" s="120">
        <v>1957</v>
      </c>
      <c r="H173" s="112" t="s">
        <v>539</v>
      </c>
      <c r="I173" s="118">
        <v>2021</v>
      </c>
      <c r="J173" s="115" t="s">
        <v>538</v>
      </c>
      <c r="K173" s="119" t="s">
        <v>538</v>
      </c>
      <c r="L173" s="111" t="s">
        <v>538</v>
      </c>
      <c r="M173" s="117" t="s">
        <v>538</v>
      </c>
      <c r="N173" s="115" t="s">
        <v>538</v>
      </c>
      <c r="O173" s="119" t="s">
        <v>538</v>
      </c>
    </row>
    <row r="174" spans="2:15">
      <c r="B174" s="105" t="s">
        <v>42</v>
      </c>
      <c r="C174" s="106" t="s">
        <v>200</v>
      </c>
      <c r="D174" s="112" t="s">
        <v>539</v>
      </c>
      <c r="E174" s="118">
        <v>1976</v>
      </c>
      <c r="F174" s="116" t="s">
        <v>539</v>
      </c>
      <c r="G174" s="120">
        <v>1996</v>
      </c>
      <c r="H174" s="112" t="s">
        <v>539</v>
      </c>
      <c r="I174" s="118">
        <v>1979</v>
      </c>
      <c r="J174" s="116" t="s">
        <v>539</v>
      </c>
      <c r="K174" s="120">
        <v>1976</v>
      </c>
      <c r="L174" s="112" t="s">
        <v>539</v>
      </c>
      <c r="M174" s="118">
        <v>1981</v>
      </c>
      <c r="N174" s="116" t="s">
        <v>539</v>
      </c>
      <c r="O174" s="120">
        <v>1996</v>
      </c>
    </row>
    <row r="175" spans="2:15">
      <c r="B175" s="105" t="s">
        <v>37</v>
      </c>
      <c r="C175" s="106" t="s">
        <v>201</v>
      </c>
      <c r="D175" s="112" t="s">
        <v>539</v>
      </c>
      <c r="E175" s="118">
        <v>1949</v>
      </c>
      <c r="F175" s="116" t="s">
        <v>539</v>
      </c>
      <c r="G175" s="120">
        <v>1950</v>
      </c>
      <c r="H175" s="112" t="s">
        <v>539</v>
      </c>
      <c r="I175" s="118">
        <v>1977</v>
      </c>
      <c r="J175" s="116" t="s">
        <v>539</v>
      </c>
      <c r="K175" s="120">
        <v>1972</v>
      </c>
      <c r="L175" s="112" t="s">
        <v>539</v>
      </c>
      <c r="M175" s="118">
        <v>1979</v>
      </c>
      <c r="N175" s="116" t="s">
        <v>539</v>
      </c>
      <c r="O175" s="120">
        <v>1982</v>
      </c>
    </row>
    <row r="176" spans="2:15">
      <c r="B176" s="105" t="s">
        <v>37</v>
      </c>
      <c r="C176" s="106" t="s">
        <v>202</v>
      </c>
      <c r="D176" s="112" t="s">
        <v>539</v>
      </c>
      <c r="E176" s="118">
        <v>1975</v>
      </c>
      <c r="F176" s="116" t="s">
        <v>539</v>
      </c>
      <c r="G176" s="120">
        <v>1999</v>
      </c>
      <c r="H176" s="112" t="s">
        <v>539</v>
      </c>
      <c r="I176" s="118">
        <v>2000</v>
      </c>
      <c r="J176" s="115" t="s">
        <v>538</v>
      </c>
      <c r="K176" s="119" t="s">
        <v>538</v>
      </c>
      <c r="L176" s="112" t="s">
        <v>539</v>
      </c>
      <c r="M176" s="118">
        <v>1981</v>
      </c>
      <c r="N176" s="116" t="s">
        <v>539</v>
      </c>
      <c r="O176" s="120">
        <v>1983</v>
      </c>
    </row>
    <row r="177" spans="2:15" ht="28.5">
      <c r="B177" s="105" t="s">
        <v>50</v>
      </c>
      <c r="C177" s="106" t="s">
        <v>203</v>
      </c>
      <c r="D177" s="112" t="s">
        <v>539</v>
      </c>
      <c r="E177" s="118">
        <v>1960</v>
      </c>
      <c r="F177" s="116" t="s">
        <v>539</v>
      </c>
      <c r="G177" s="120">
        <v>1957</v>
      </c>
      <c r="H177" s="112" t="s">
        <v>539</v>
      </c>
      <c r="I177" s="118">
        <v>1985</v>
      </c>
      <c r="J177" s="116" t="s">
        <v>539</v>
      </c>
      <c r="K177" s="120">
        <v>1975</v>
      </c>
      <c r="L177" s="111" t="s">
        <v>538</v>
      </c>
      <c r="M177" s="117" t="s">
        <v>538</v>
      </c>
      <c r="N177" s="115" t="s">
        <v>538</v>
      </c>
      <c r="O177" s="119" t="s">
        <v>538</v>
      </c>
    </row>
    <row r="178" spans="2:15">
      <c r="B178" s="105" t="s">
        <v>37</v>
      </c>
      <c r="C178" s="106" t="s">
        <v>204</v>
      </c>
      <c r="D178" s="112" t="s">
        <v>539</v>
      </c>
      <c r="E178" s="118">
        <v>1993</v>
      </c>
      <c r="F178" s="116" t="s">
        <v>539</v>
      </c>
      <c r="G178" s="120">
        <v>1993</v>
      </c>
      <c r="H178" s="112" t="s">
        <v>539</v>
      </c>
      <c r="I178" s="118">
        <v>2014</v>
      </c>
      <c r="J178" s="115" t="s">
        <v>538</v>
      </c>
      <c r="K178" s="119" t="s">
        <v>538</v>
      </c>
      <c r="L178" s="111" t="s">
        <v>538</v>
      </c>
      <c r="M178" s="117" t="s">
        <v>538</v>
      </c>
      <c r="N178" s="115" t="s">
        <v>538</v>
      </c>
      <c r="O178" s="119" t="s">
        <v>538</v>
      </c>
    </row>
    <row r="179" spans="2:15">
      <c r="B179" s="105" t="s">
        <v>39</v>
      </c>
      <c r="C179" s="106" t="s">
        <v>205</v>
      </c>
      <c r="D179" s="112" t="s">
        <v>539</v>
      </c>
      <c r="E179" s="118">
        <v>2000</v>
      </c>
      <c r="F179" s="116" t="s">
        <v>539</v>
      </c>
      <c r="G179" s="120">
        <v>1962</v>
      </c>
      <c r="H179" s="112" t="s">
        <v>539</v>
      </c>
      <c r="I179" s="118">
        <v>1983</v>
      </c>
      <c r="J179" s="116" t="s">
        <v>539</v>
      </c>
      <c r="K179" s="120">
        <v>1983</v>
      </c>
      <c r="L179" s="111" t="s">
        <v>538</v>
      </c>
      <c r="M179" s="117" t="s">
        <v>538</v>
      </c>
      <c r="N179" s="116" t="s">
        <v>539</v>
      </c>
      <c r="O179" s="120">
        <v>1998</v>
      </c>
    </row>
    <row r="180" spans="2:15">
      <c r="B180" s="105" t="s">
        <v>35</v>
      </c>
      <c r="C180" s="106" t="s">
        <v>206</v>
      </c>
      <c r="D180" s="111" t="s">
        <v>538</v>
      </c>
      <c r="E180" s="117" t="s">
        <v>538</v>
      </c>
      <c r="F180" s="115" t="s">
        <v>538</v>
      </c>
      <c r="G180" s="119" t="s">
        <v>538</v>
      </c>
      <c r="H180" s="112" t="s">
        <v>539</v>
      </c>
      <c r="I180" s="118">
        <v>2024</v>
      </c>
      <c r="J180" s="115" t="s">
        <v>538</v>
      </c>
      <c r="K180" s="119" t="s">
        <v>538</v>
      </c>
      <c r="L180" s="111" t="s">
        <v>538</v>
      </c>
      <c r="M180" s="117" t="s">
        <v>538</v>
      </c>
      <c r="N180" s="115" t="s">
        <v>538</v>
      </c>
      <c r="O180" s="119" t="s">
        <v>538</v>
      </c>
    </row>
    <row r="181" spans="2:15">
      <c r="B181" s="105" t="s">
        <v>35</v>
      </c>
      <c r="C181" s="106" t="s">
        <v>207</v>
      </c>
      <c r="D181" s="112" t="s">
        <v>539</v>
      </c>
      <c r="E181" s="118">
        <v>2009</v>
      </c>
      <c r="F181" s="116" t="s">
        <v>539</v>
      </c>
      <c r="G181" s="120">
        <v>2009</v>
      </c>
      <c r="H181" s="111" t="s">
        <v>538</v>
      </c>
      <c r="I181" s="117" t="s">
        <v>538</v>
      </c>
      <c r="J181" s="115" t="s">
        <v>538</v>
      </c>
      <c r="K181" s="119" t="s">
        <v>538</v>
      </c>
      <c r="L181" s="111" t="s">
        <v>538</v>
      </c>
      <c r="M181" s="117" t="s">
        <v>538</v>
      </c>
      <c r="N181" s="115" t="s">
        <v>538</v>
      </c>
      <c r="O181" s="119" t="s">
        <v>538</v>
      </c>
    </row>
    <row r="182" spans="2:15">
      <c r="B182" s="105" t="s">
        <v>39</v>
      </c>
      <c r="C182" s="106" t="s">
        <v>208</v>
      </c>
      <c r="D182" s="112" t="s">
        <v>539</v>
      </c>
      <c r="E182" s="118">
        <v>1960</v>
      </c>
      <c r="F182" s="116" t="s">
        <v>539</v>
      </c>
      <c r="G182" s="120">
        <v>1983</v>
      </c>
      <c r="H182" s="112" t="s">
        <v>539</v>
      </c>
      <c r="I182" s="118">
        <v>1983</v>
      </c>
      <c r="J182" s="115" t="s">
        <v>538</v>
      </c>
      <c r="K182" s="119" t="s">
        <v>538</v>
      </c>
      <c r="L182" s="111" t="s">
        <v>538</v>
      </c>
      <c r="M182" s="117" t="s">
        <v>538</v>
      </c>
      <c r="N182" s="115" t="s">
        <v>538</v>
      </c>
      <c r="O182" s="119" t="s">
        <v>538</v>
      </c>
    </row>
    <row r="183" spans="2:15">
      <c r="B183" s="105" t="s">
        <v>35</v>
      </c>
      <c r="C183" s="106" t="s">
        <v>209</v>
      </c>
      <c r="D183" s="111" t="s">
        <v>538</v>
      </c>
      <c r="E183" s="117" t="s">
        <v>538</v>
      </c>
      <c r="F183" s="115" t="s">
        <v>538</v>
      </c>
      <c r="G183" s="119" t="s">
        <v>538</v>
      </c>
      <c r="H183" s="111" t="s">
        <v>538</v>
      </c>
      <c r="I183" s="117" t="s">
        <v>538</v>
      </c>
      <c r="J183" s="115" t="s">
        <v>538</v>
      </c>
      <c r="K183" s="119" t="s">
        <v>538</v>
      </c>
      <c r="L183" s="111" t="s">
        <v>538</v>
      </c>
      <c r="M183" s="117" t="s">
        <v>538</v>
      </c>
      <c r="N183" s="115" t="s">
        <v>538</v>
      </c>
      <c r="O183" s="119" t="s">
        <v>538</v>
      </c>
    </row>
    <row r="184" spans="2:15">
      <c r="B184" s="105" t="s">
        <v>42</v>
      </c>
      <c r="C184" s="106" t="s">
        <v>210</v>
      </c>
      <c r="D184" s="112" t="s">
        <v>539</v>
      </c>
      <c r="E184" s="118">
        <v>1963</v>
      </c>
      <c r="F184" s="116" t="s">
        <v>539</v>
      </c>
      <c r="G184" s="120">
        <v>1963</v>
      </c>
      <c r="H184" s="112" t="s">
        <v>539</v>
      </c>
      <c r="I184" s="118">
        <v>1995</v>
      </c>
      <c r="J184" s="115" t="s">
        <v>538</v>
      </c>
      <c r="K184" s="119" t="s">
        <v>538</v>
      </c>
      <c r="L184" s="111" t="s">
        <v>538</v>
      </c>
      <c r="M184" s="117" t="s">
        <v>538</v>
      </c>
      <c r="N184" s="115" t="s">
        <v>538</v>
      </c>
      <c r="O184" s="119" t="s">
        <v>538</v>
      </c>
    </row>
    <row r="185" spans="2:15">
      <c r="B185" s="105" t="s">
        <v>39</v>
      </c>
      <c r="C185" s="106" t="s">
        <v>211</v>
      </c>
      <c r="D185" s="112" t="s">
        <v>539</v>
      </c>
      <c r="E185" s="118">
        <v>1957</v>
      </c>
      <c r="F185" s="116" t="s">
        <v>539</v>
      </c>
      <c r="G185" s="120">
        <v>1957</v>
      </c>
      <c r="H185" s="112" t="s">
        <v>539</v>
      </c>
      <c r="I185" s="118">
        <v>2014</v>
      </c>
      <c r="J185" s="116" t="s">
        <v>539</v>
      </c>
      <c r="K185" s="120">
        <v>2007</v>
      </c>
      <c r="L185" s="112" t="s">
        <v>539</v>
      </c>
      <c r="M185" s="118">
        <v>2014</v>
      </c>
      <c r="N185" s="116" t="s">
        <v>539</v>
      </c>
      <c r="O185" s="120">
        <v>2014</v>
      </c>
    </row>
    <row r="186" spans="2:15">
      <c r="B186" s="105" t="s">
        <v>37</v>
      </c>
      <c r="C186" s="106" t="s">
        <v>212</v>
      </c>
      <c r="D186" s="112" t="s">
        <v>539</v>
      </c>
      <c r="E186" s="118">
        <v>1993</v>
      </c>
      <c r="F186" s="116" t="s">
        <v>539</v>
      </c>
      <c r="G186" s="120">
        <v>1952</v>
      </c>
      <c r="H186" s="112" t="s">
        <v>539</v>
      </c>
      <c r="I186" s="118">
        <v>1993</v>
      </c>
      <c r="J186" s="116" t="s">
        <v>539</v>
      </c>
      <c r="K186" s="120">
        <v>1993</v>
      </c>
      <c r="L186" s="112" t="s">
        <v>539</v>
      </c>
      <c r="M186" s="118">
        <v>1993</v>
      </c>
      <c r="N186" s="115" t="s">
        <v>538</v>
      </c>
      <c r="O186" s="119" t="s">
        <v>538</v>
      </c>
    </row>
    <row r="187" spans="2:15">
      <c r="B187" s="105" t="s">
        <v>37</v>
      </c>
      <c r="C187" s="106" t="s">
        <v>213</v>
      </c>
      <c r="D187" s="112" t="s">
        <v>539</v>
      </c>
      <c r="E187" s="118">
        <v>1997</v>
      </c>
      <c r="F187" s="116" t="s">
        <v>539</v>
      </c>
      <c r="G187" s="120">
        <v>1997</v>
      </c>
      <c r="H187" s="112" t="s">
        <v>539</v>
      </c>
      <c r="I187" s="118">
        <v>2019</v>
      </c>
      <c r="J187" s="115" t="s">
        <v>538</v>
      </c>
      <c r="K187" s="119" t="s">
        <v>538</v>
      </c>
      <c r="L187" s="111" t="s">
        <v>538</v>
      </c>
      <c r="M187" s="117" t="s">
        <v>538</v>
      </c>
      <c r="N187" s="115" t="s">
        <v>538</v>
      </c>
      <c r="O187" s="119" t="s">
        <v>538</v>
      </c>
    </row>
    <row r="188" spans="2:15">
      <c r="B188" s="105" t="s">
        <v>35</v>
      </c>
      <c r="C188" s="106" t="s">
        <v>214</v>
      </c>
      <c r="D188" s="111" t="s">
        <v>538</v>
      </c>
      <c r="E188" s="117" t="s">
        <v>538</v>
      </c>
      <c r="F188" s="115" t="s">
        <v>538</v>
      </c>
      <c r="G188" s="119" t="s">
        <v>538</v>
      </c>
      <c r="H188" s="111" t="s">
        <v>538</v>
      </c>
      <c r="I188" s="117" t="s">
        <v>538</v>
      </c>
      <c r="J188" s="115" t="s">
        <v>538</v>
      </c>
      <c r="K188" s="119" t="s">
        <v>538</v>
      </c>
      <c r="L188" s="111" t="s">
        <v>538</v>
      </c>
      <c r="M188" s="117" t="s">
        <v>538</v>
      </c>
      <c r="N188" s="115" t="s">
        <v>538</v>
      </c>
      <c r="O188" s="119" t="s">
        <v>538</v>
      </c>
    </row>
    <row r="189" spans="2:15">
      <c r="B189" s="105" t="s">
        <v>39</v>
      </c>
      <c r="C189" s="106" t="s">
        <v>215</v>
      </c>
      <c r="D189" s="112" t="s">
        <v>539</v>
      </c>
      <c r="E189" s="118">
        <v>2005</v>
      </c>
      <c r="F189" s="116" t="s">
        <v>539</v>
      </c>
      <c r="G189" s="120">
        <v>1963</v>
      </c>
      <c r="H189" s="112" t="s">
        <v>539</v>
      </c>
      <c r="I189" s="118">
        <v>1994</v>
      </c>
      <c r="J189" s="115" t="s">
        <v>538</v>
      </c>
      <c r="K189" s="119" t="s">
        <v>538</v>
      </c>
      <c r="L189" s="111" t="s">
        <v>538</v>
      </c>
      <c r="M189" s="117" t="s">
        <v>538</v>
      </c>
      <c r="N189" s="116" t="s">
        <v>539</v>
      </c>
      <c r="O189" s="120">
        <v>1990</v>
      </c>
    </row>
    <row r="190" spans="2:15">
      <c r="B190" s="105" t="s">
        <v>37</v>
      </c>
      <c r="C190" s="106" t="s">
        <v>216</v>
      </c>
      <c r="D190" s="112" t="s">
        <v>539</v>
      </c>
      <c r="E190" s="118">
        <v>1957</v>
      </c>
      <c r="F190" s="116" t="s">
        <v>539</v>
      </c>
      <c r="G190" s="120">
        <v>1950</v>
      </c>
      <c r="H190" s="112" t="s">
        <v>539</v>
      </c>
      <c r="I190" s="118">
        <v>1977</v>
      </c>
      <c r="J190" s="116" t="s">
        <v>539</v>
      </c>
      <c r="K190" s="120">
        <v>1973</v>
      </c>
      <c r="L190" s="112" t="s">
        <v>539</v>
      </c>
      <c r="M190" s="118">
        <v>1980</v>
      </c>
      <c r="N190" s="115" t="s">
        <v>538</v>
      </c>
      <c r="O190" s="119" t="s">
        <v>538</v>
      </c>
    </row>
    <row r="191" spans="2:15">
      <c r="B191" s="105" t="s">
        <v>37</v>
      </c>
      <c r="C191" s="106" t="s">
        <v>217</v>
      </c>
      <c r="D191" s="112" t="s">
        <v>539</v>
      </c>
      <c r="E191" s="118">
        <v>1956</v>
      </c>
      <c r="F191" s="116" t="s">
        <v>539</v>
      </c>
      <c r="G191" s="120">
        <v>1956</v>
      </c>
      <c r="H191" s="112" t="s">
        <v>539</v>
      </c>
      <c r="I191" s="118">
        <v>1994</v>
      </c>
      <c r="J191" s="116" t="s">
        <v>539</v>
      </c>
      <c r="K191" s="120">
        <v>2003</v>
      </c>
      <c r="L191" s="111" t="s">
        <v>538</v>
      </c>
      <c r="M191" s="117" t="s">
        <v>538</v>
      </c>
      <c r="N191" s="116" t="s">
        <v>539</v>
      </c>
      <c r="O191" s="120">
        <v>1994</v>
      </c>
    </row>
    <row r="192" spans="2:15" ht="28.5">
      <c r="B192" s="105" t="s">
        <v>50</v>
      </c>
      <c r="C192" s="106" t="s">
        <v>218</v>
      </c>
      <c r="D192" s="111" t="s">
        <v>538</v>
      </c>
      <c r="E192" s="117" t="s">
        <v>538</v>
      </c>
      <c r="F192" s="115" t="s">
        <v>538</v>
      </c>
      <c r="G192" s="119" t="s">
        <v>538</v>
      </c>
      <c r="H192" s="111" t="s">
        <v>538</v>
      </c>
      <c r="I192" s="117" t="s">
        <v>538</v>
      </c>
      <c r="J192" s="115" t="s">
        <v>538</v>
      </c>
      <c r="K192" s="119" t="s">
        <v>538</v>
      </c>
      <c r="L192" s="111" t="s">
        <v>538</v>
      </c>
      <c r="M192" s="117" t="s">
        <v>538</v>
      </c>
      <c r="N192" s="115" t="s">
        <v>538</v>
      </c>
      <c r="O192" s="119" t="s">
        <v>538</v>
      </c>
    </row>
    <row r="193" spans="2:15">
      <c r="B193" s="105" t="s">
        <v>42</v>
      </c>
      <c r="C193" s="106" t="s">
        <v>219</v>
      </c>
      <c r="D193" s="112" t="s">
        <v>539</v>
      </c>
      <c r="E193" s="118">
        <v>1954</v>
      </c>
      <c r="F193" s="116" t="s">
        <v>539</v>
      </c>
      <c r="G193" s="120">
        <v>1954</v>
      </c>
      <c r="H193" s="112" t="s">
        <v>539</v>
      </c>
      <c r="I193" s="118">
        <v>1987</v>
      </c>
      <c r="J193" s="116" t="s">
        <v>539</v>
      </c>
      <c r="K193" s="120">
        <v>2013</v>
      </c>
      <c r="L193" s="112" t="s">
        <v>539</v>
      </c>
      <c r="M193" s="118">
        <v>1989</v>
      </c>
      <c r="N193" s="116" t="s">
        <v>539</v>
      </c>
      <c r="O193" s="120">
        <v>1989</v>
      </c>
    </row>
    <row r="194" spans="2:15">
      <c r="B194" s="105" t="s">
        <v>42</v>
      </c>
      <c r="C194" s="106" t="s">
        <v>220</v>
      </c>
      <c r="D194" s="111" t="s">
        <v>538</v>
      </c>
      <c r="E194" s="117" t="s">
        <v>538</v>
      </c>
      <c r="F194" s="115" t="s">
        <v>538</v>
      </c>
      <c r="G194" s="119" t="s">
        <v>538</v>
      </c>
      <c r="H194" s="112" t="s">
        <v>539</v>
      </c>
      <c r="I194" s="118">
        <v>1988</v>
      </c>
      <c r="J194" s="115" t="s">
        <v>538</v>
      </c>
      <c r="K194" s="119" t="s">
        <v>538</v>
      </c>
      <c r="L194" s="111" t="s">
        <v>538</v>
      </c>
      <c r="M194" s="117" t="s">
        <v>538</v>
      </c>
      <c r="N194" s="115" t="s">
        <v>538</v>
      </c>
      <c r="O194" s="119" t="s">
        <v>538</v>
      </c>
    </row>
    <row r="195" spans="2:15">
      <c r="B195" s="105" t="s">
        <v>37</v>
      </c>
      <c r="C195" s="106" t="s">
        <v>221</v>
      </c>
      <c r="D195" s="112" t="s">
        <v>539</v>
      </c>
      <c r="E195" s="118">
        <v>2016</v>
      </c>
      <c r="F195" s="116" t="s">
        <v>539</v>
      </c>
      <c r="G195" s="120">
        <v>1992</v>
      </c>
      <c r="H195" s="112" t="s">
        <v>539</v>
      </c>
      <c r="I195" s="118">
        <v>2019</v>
      </c>
      <c r="J195" s="116" t="s">
        <v>539</v>
      </c>
      <c r="K195" s="120">
        <v>1997</v>
      </c>
      <c r="L195" s="111" t="s">
        <v>538</v>
      </c>
      <c r="M195" s="117" t="s">
        <v>538</v>
      </c>
      <c r="N195" s="116" t="s">
        <v>539</v>
      </c>
      <c r="O195" s="120">
        <v>1997</v>
      </c>
    </row>
    <row r="196" spans="2:15">
      <c r="B196" s="105" t="s">
        <v>35</v>
      </c>
      <c r="C196" s="106" t="s">
        <v>222</v>
      </c>
      <c r="D196" s="112" t="s">
        <v>539</v>
      </c>
      <c r="E196" s="118">
        <v>2006</v>
      </c>
      <c r="F196" s="116" t="s">
        <v>539</v>
      </c>
      <c r="G196" s="120">
        <v>2006</v>
      </c>
      <c r="H196" s="111" t="s">
        <v>538</v>
      </c>
      <c r="I196" s="117" t="s">
        <v>538</v>
      </c>
      <c r="J196" s="115" t="s">
        <v>538</v>
      </c>
      <c r="K196" s="119" t="s">
        <v>538</v>
      </c>
      <c r="L196" s="111" t="s">
        <v>538</v>
      </c>
      <c r="M196" s="117" t="s">
        <v>538</v>
      </c>
      <c r="N196" s="115" t="s">
        <v>538</v>
      </c>
      <c r="O196" s="119" t="s">
        <v>538</v>
      </c>
    </row>
    <row r="197" spans="2:15">
      <c r="B197" s="105" t="s">
        <v>42</v>
      </c>
      <c r="C197" s="106" t="s">
        <v>223</v>
      </c>
      <c r="D197" s="112" t="s">
        <v>539</v>
      </c>
      <c r="E197" s="118">
        <v>1982</v>
      </c>
      <c r="F197" s="116" t="s">
        <v>539</v>
      </c>
      <c r="G197" s="120">
        <v>1968</v>
      </c>
      <c r="H197" s="112" t="s">
        <v>539</v>
      </c>
      <c r="I197" s="118">
        <v>1983</v>
      </c>
      <c r="J197" s="115" t="s">
        <v>538</v>
      </c>
      <c r="K197" s="119" t="s">
        <v>538</v>
      </c>
      <c r="L197" s="111" t="s">
        <v>538</v>
      </c>
      <c r="M197" s="117" t="s">
        <v>538</v>
      </c>
      <c r="N197" s="115" t="s">
        <v>538</v>
      </c>
      <c r="O197" s="119" t="s">
        <v>538</v>
      </c>
    </row>
    <row r="198" spans="2:15">
      <c r="B198" s="105" t="s">
        <v>35</v>
      </c>
      <c r="C198" s="106" t="s">
        <v>224</v>
      </c>
      <c r="D198" s="111" t="s">
        <v>538</v>
      </c>
      <c r="E198" s="117" t="s">
        <v>538</v>
      </c>
      <c r="F198" s="116" t="s">
        <v>539</v>
      </c>
      <c r="G198" s="120">
        <v>2019</v>
      </c>
      <c r="H198" s="112" t="s">
        <v>539</v>
      </c>
      <c r="I198" s="118">
        <v>2008</v>
      </c>
      <c r="J198" s="115" t="s">
        <v>538</v>
      </c>
      <c r="K198" s="119" t="s">
        <v>538</v>
      </c>
      <c r="L198" s="111" t="s">
        <v>538</v>
      </c>
      <c r="M198" s="117" t="s">
        <v>538</v>
      </c>
      <c r="N198" s="115" t="s">
        <v>538</v>
      </c>
      <c r="O198" s="119" t="s">
        <v>538</v>
      </c>
    </row>
    <row r="199" spans="2:15">
      <c r="B199" s="105" t="s">
        <v>50</v>
      </c>
      <c r="C199" s="106" t="s">
        <v>225</v>
      </c>
      <c r="D199" s="112" t="s">
        <v>539</v>
      </c>
      <c r="E199" s="118">
        <v>1976</v>
      </c>
      <c r="F199" s="116" t="s">
        <v>539</v>
      </c>
      <c r="G199" s="120">
        <v>1969</v>
      </c>
      <c r="H199" s="112" t="s">
        <v>539</v>
      </c>
      <c r="I199" s="118">
        <v>2000</v>
      </c>
      <c r="J199" s="116" t="s">
        <v>539</v>
      </c>
      <c r="K199" s="120">
        <v>1976</v>
      </c>
      <c r="L199" s="111" t="s">
        <v>538</v>
      </c>
      <c r="M199" s="117" t="s">
        <v>538</v>
      </c>
      <c r="N199" s="115" t="s">
        <v>538</v>
      </c>
      <c r="O199" s="119" t="s">
        <v>538</v>
      </c>
    </row>
    <row r="200" spans="2:15">
      <c r="B200" s="105" t="s">
        <v>39</v>
      </c>
      <c r="C200" s="106" t="s">
        <v>226</v>
      </c>
      <c r="D200" s="112" t="s">
        <v>539</v>
      </c>
      <c r="E200" s="118">
        <v>1996</v>
      </c>
      <c r="F200" s="116" t="s">
        <v>539</v>
      </c>
      <c r="G200" s="120">
        <v>1996</v>
      </c>
      <c r="H200" s="112" t="s">
        <v>539</v>
      </c>
      <c r="I200" s="118">
        <v>1978</v>
      </c>
      <c r="J200" s="116" t="s">
        <v>539</v>
      </c>
      <c r="K200" s="120">
        <v>1973</v>
      </c>
      <c r="L200" s="112" t="s">
        <v>539</v>
      </c>
      <c r="M200" s="118">
        <v>1980</v>
      </c>
      <c r="N200" s="116" t="s">
        <v>539</v>
      </c>
      <c r="O200" s="120">
        <v>1986</v>
      </c>
    </row>
    <row r="201" spans="2:15">
      <c r="B201" s="121" t="s">
        <v>39</v>
      </c>
      <c r="C201" s="122" t="s">
        <v>227</v>
      </c>
      <c r="D201" s="123" t="s">
        <v>539</v>
      </c>
      <c r="E201" s="127">
        <v>2003</v>
      </c>
      <c r="F201" s="124" t="s">
        <v>539</v>
      </c>
      <c r="G201" s="128">
        <v>1998</v>
      </c>
      <c r="H201" s="123" t="s">
        <v>539</v>
      </c>
      <c r="I201" s="127">
        <v>1989</v>
      </c>
      <c r="J201" s="124" t="s">
        <v>539</v>
      </c>
      <c r="K201" s="128">
        <v>1998</v>
      </c>
      <c r="L201" s="125" t="s">
        <v>538</v>
      </c>
      <c r="M201" s="110" t="s">
        <v>538</v>
      </c>
      <c r="N201" s="126" t="s">
        <v>538</v>
      </c>
      <c r="O201" s="129" t="s">
        <v>538</v>
      </c>
    </row>
    <row r="207" spans="2:15" ht="23.25">
      <c r="D207" s="158" t="s">
        <v>228</v>
      </c>
      <c r="E207" s="158"/>
      <c r="F207" s="130"/>
      <c r="G207" s="130"/>
      <c r="H207" s="158" t="s">
        <v>229</v>
      </c>
      <c r="I207" s="158"/>
      <c r="J207" s="130"/>
      <c r="K207" s="130"/>
      <c r="L207" s="158" t="s">
        <v>230</v>
      </c>
      <c r="M207" s="158"/>
      <c r="N207" s="98"/>
    </row>
  </sheetData>
  <autoFilter ref="B13:O201" xr:uid="{B1982FF0-075B-40D7-B35F-7AF26EF70726}"/>
  <mergeCells count="3">
    <mergeCell ref="D207:E207"/>
    <mergeCell ref="H207:I207"/>
    <mergeCell ref="L207:M207"/>
  </mergeCells>
  <phoneticPr fontId="8" type="noConversion"/>
  <conditionalFormatting sqref="C14:C201">
    <cfRule type="cellIs" dxfId="1" priority="1" operator="equal">
      <formula>"NI"</formula>
    </cfRule>
  </conditionalFormatting>
  <hyperlinks>
    <hyperlink ref="H207" location="Content!A1" display="HOME PAGE" xr:uid="{C7337FEB-72F5-4F3F-BFA8-1A9973F1389A}"/>
    <hyperlink ref="D207" location="'Europe &amp; C.Asia in DIAGRAMS'!A1" display="PREVIUOS PAGE" xr:uid="{38164F9B-C467-4329-A9B1-6AC161280413}"/>
    <hyperlink ref="L207" location="'Statistics_Main SD Conventions'!A1" display="NEXT PAGE" xr:uid="{9B399C2F-2E29-4793-9E09-C97AB8D1F975}"/>
  </hyperlinks>
  <pageMargins left="0.7" right="0.7" top="0.75" bottom="0.75" header="0.3" footer="0.3"/>
  <pageSetup paperSize="9" scale="57" fitToHeight="0"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99FCFA-4455-4027-B1D6-14A2C2EA8A2E}">
  <sheetPr>
    <tabColor rgb="FF003DA0"/>
  </sheetPr>
  <dimension ref="B3:O19"/>
  <sheetViews>
    <sheetView showGridLines="0" showRowColHeaders="0" workbookViewId="0">
      <selection activeCell="G19" sqref="G19:H19"/>
      <extLst>
        <ext xmlns:xlsdti="http://schemas.microsoft.com/office/spreadsheetml/2023/showDataTypeIcons" uri="{77bfe23e-c014-4d31-8a63-9c772dbf06b6}">
          <xlsdti:showDataTypeIcons visible="0"/>
        </ext>
      </extLst>
    </sheetView>
  </sheetViews>
  <sheetFormatPr defaultColWidth="8.85546875" defaultRowHeight="15"/>
  <cols>
    <col min="2" max="2" width="15.42578125" customWidth="1"/>
    <col min="3" max="3" width="14.42578125" customWidth="1"/>
    <col min="4" max="4" width="14.7109375" customWidth="1"/>
    <col min="5" max="5" width="14.42578125" customWidth="1"/>
    <col min="6" max="6" width="13.140625" customWidth="1"/>
    <col min="7" max="7" width="13.28515625" customWidth="1"/>
    <col min="8" max="8" width="12.28515625" customWidth="1"/>
  </cols>
  <sheetData>
    <row r="3" spans="2:10" ht="41.25">
      <c r="E3" s="11" t="s">
        <v>584</v>
      </c>
    </row>
    <row r="4" spans="2:10" ht="34.5">
      <c r="E4" s="13" t="s">
        <v>585</v>
      </c>
    </row>
    <row r="8" spans="2:10" ht="34.5">
      <c r="B8" s="13" t="s">
        <v>540</v>
      </c>
      <c r="C8" s="13"/>
      <c r="D8" s="13"/>
      <c r="E8" s="13"/>
      <c r="F8" s="13"/>
      <c r="G8" s="13"/>
      <c r="H8" s="13"/>
      <c r="I8" s="13"/>
      <c r="J8" s="13"/>
    </row>
    <row r="9" spans="2:10" ht="15.75" thickBot="1"/>
    <row r="10" spans="2:10" ht="90.75" customHeight="1">
      <c r="B10" s="114" t="s">
        <v>23</v>
      </c>
      <c r="C10" s="107" t="s">
        <v>530</v>
      </c>
      <c r="D10" s="107" t="s">
        <v>532</v>
      </c>
      <c r="E10" s="107" t="s">
        <v>533</v>
      </c>
      <c r="F10" s="107" t="s">
        <v>534</v>
      </c>
      <c r="G10" s="108" t="s">
        <v>536</v>
      </c>
      <c r="H10" s="108" t="s">
        <v>537</v>
      </c>
    </row>
    <row r="11" spans="2:10">
      <c r="B11" s="131" t="s">
        <v>541</v>
      </c>
      <c r="C11" s="132">
        <f>COUNTIFS('Main SD Conventions'!B14:B201,"AFR",'Main SD Conventions'!D14:D201,"Ratified")</f>
        <v>51</v>
      </c>
      <c r="D11" s="133">
        <f>COUNTIFS('Main SD Conventions'!B14:B201,"AFR",'Main SD Conventions'!F14:F201,"Ratified")</f>
        <v>54</v>
      </c>
      <c r="E11" s="134">
        <f>COUNTIFS('Main SD Conventions'!B14:B201,"AFR",'Main SD Conventions'!H14:H201,"Ratified")</f>
        <v>48</v>
      </c>
      <c r="F11" s="133">
        <f>COUNTIFS('Main SD Conventions'!B14:B201,"AFR",'Main SD Conventions'!J14:J201,"Ratified")</f>
        <v>23</v>
      </c>
      <c r="G11" s="134">
        <f>COUNTIFS('Main SD Conventions'!B14:B201,"AFR",'Main SD Conventions'!L14:L201,"Ratified")</f>
        <v>15</v>
      </c>
      <c r="H11" s="135">
        <f>COUNTIFS('Main SD Conventions'!B14:B201,"AFR",'Main SD Conventions'!N14:N201,"Ratified")</f>
        <v>13</v>
      </c>
    </row>
    <row r="12" spans="2:10">
      <c r="B12" s="131" t="s">
        <v>542</v>
      </c>
      <c r="C12" s="132">
        <f>COUNTIFS('Main SD Conventions'!B14:B201,"AMER",'Main SD Conventions'!D14:D201,"Ratified")</f>
        <v>33</v>
      </c>
      <c r="D12" s="133">
        <f>COUNTIFS('Main SD Conventions'!B14:B201,"AMER",'Main SD Conventions'!F14:F201,"Ratified")</f>
        <v>34</v>
      </c>
      <c r="E12" s="134">
        <f>COUNTIFS('Main SD Conventions'!B14:B201,"AMER",'Main SD Conventions'!H14:H201,"Ratified")</f>
        <v>30</v>
      </c>
      <c r="F12" s="133">
        <f>COUNTIFS('Main SD Conventions'!B14:B201,"AMER",'Main SD Conventions'!J14:J201,"Ratified")</f>
        <v>15</v>
      </c>
      <c r="G12" s="134">
        <f>COUNTIFS('Main SD Conventions'!B14:B201,"AMER",'Main SD Conventions'!L14:L201,"Ratified")</f>
        <v>12</v>
      </c>
      <c r="H12" s="135">
        <f>COUNTIFS('Main SD Conventions'!B14:B201,"AMER",'Main SD Conventions'!N14:N201,"Ratified")</f>
        <v>10</v>
      </c>
    </row>
    <row r="13" spans="2:10">
      <c r="B13" s="131" t="s">
        <v>543</v>
      </c>
      <c r="C13" s="132">
        <f>COUNTIFS('Main SD Conventions'!B14:B201,"ARAB",'Main SD Conventions'!D14:D201,"Ratified")</f>
        <v>4</v>
      </c>
      <c r="D13" s="133">
        <f>COUNTIFS('Main SD Conventions'!B14:B201,"ARAB",'Main SD Conventions'!F14:F201,"Ratified")</f>
        <v>6</v>
      </c>
      <c r="E13" s="134">
        <f>COUNTIFS('Main SD Conventions'!B14:B201,"ARAB",'Main SD Conventions'!H14:H201,"Ratified")</f>
        <v>5</v>
      </c>
      <c r="F13" s="133">
        <f>COUNTIFS('Main SD Conventions'!B14:B201,"ARAB",'Main SD Conventions'!J14:J201,"Ratified")</f>
        <v>4</v>
      </c>
      <c r="G13" s="134">
        <f>COUNTIFS('Main SD Conventions'!B14:B201,"ARAB",'Main SD Conventions'!L14:L201,"Ratified")</f>
        <v>0</v>
      </c>
      <c r="H13" s="135">
        <f>COUNTIFS('Main SD Conventions'!B14:B201,"ARAB",'Main SD Conventions'!N14:N201,"Ratified")</f>
        <v>0</v>
      </c>
    </row>
    <row r="14" spans="2:10" ht="28.5">
      <c r="B14" s="131" t="s">
        <v>544</v>
      </c>
      <c r="C14" s="132">
        <f>COUNTIFS('Main SD Conventions'!B14:B201,"ASIA",'Main SD Conventions'!D14:D201,"Ratified")</f>
        <v>19</v>
      </c>
      <c r="D14" s="133">
        <f>COUNTIFS('Main SD Conventions'!B14:B201,"ASIA",'Main SD Conventions'!F14:F201,"Ratified")</f>
        <v>23</v>
      </c>
      <c r="E14" s="134">
        <f>COUNTIFS('Main SD Conventions'!B14:B201,"ASIA",'Main SD Conventions'!H14:H201,"Ratified")</f>
        <v>24</v>
      </c>
      <c r="F14" s="133">
        <f>COUNTIFS('Main SD Conventions'!B14:B201,"ASIA",'Main SD Conventions'!J14:J201,"Ratified")</f>
        <v>4</v>
      </c>
      <c r="G14" s="134">
        <f>COUNTIFS('Main SD Conventions'!B14:B201,"ASIA",'Main SD Conventions'!L14:L201,"Ratified")</f>
        <v>1</v>
      </c>
      <c r="H14" s="135">
        <f>COUNTIFS('Main SD Conventions'!B14:B201,"ASIA",'Main SD Conventions'!N14:N201,"Ratified")</f>
        <v>0</v>
      </c>
    </row>
    <row r="15" spans="2:10" ht="42.75">
      <c r="B15" s="131" t="s">
        <v>545</v>
      </c>
      <c r="C15" s="132">
        <f>COUNTIFS('Main SD Conventions'!B14:B201,"EUR",'Main SD Conventions'!D14:D201,"Ratified")</f>
        <v>51</v>
      </c>
      <c r="D15" s="133">
        <f>COUNTIFS('Main SD Conventions'!B14:B201,"EUR",'Main SD Conventions'!F14:F201,"Ratified")</f>
        <v>51</v>
      </c>
      <c r="E15" s="134">
        <f>COUNTIFS('Main SD Conventions'!B14:B201,"EUR",'Main SD Conventions'!H14:H201,"Ratified")</f>
        <v>51</v>
      </c>
      <c r="F15" s="133">
        <f>COUNTIFS('Main SD Conventions'!B14:B201,"EUR",'Main SD Conventions'!J14:J201,"Ratified")</f>
        <v>39</v>
      </c>
      <c r="G15" s="134">
        <f>COUNTIFS('Main SD Conventions'!B14:B201,"EUR",'Main SD Conventions'!L14:L201,"Ratified")</f>
        <v>31</v>
      </c>
      <c r="H15" s="135">
        <f>COUNTIFS('Main SD Conventions'!B14:B201,"EUR",'Main SD Conventions'!N14:N201,"Ratified")</f>
        <v>28</v>
      </c>
    </row>
    <row r="16" spans="2:10">
      <c r="B16" s="136" t="s">
        <v>546</v>
      </c>
      <c r="C16" s="137">
        <f t="shared" ref="C16:H16" si="0">SUM(C11:C15)</f>
        <v>158</v>
      </c>
      <c r="D16" s="143">
        <f t="shared" si="0"/>
        <v>168</v>
      </c>
      <c r="E16" s="144">
        <f t="shared" si="0"/>
        <v>158</v>
      </c>
      <c r="F16" s="143">
        <f t="shared" si="0"/>
        <v>85</v>
      </c>
      <c r="G16" s="144">
        <f t="shared" si="0"/>
        <v>59</v>
      </c>
      <c r="H16" s="145">
        <f t="shared" si="0"/>
        <v>51</v>
      </c>
    </row>
    <row r="19" spans="3:15" ht="23.25">
      <c r="C19" s="158" t="s">
        <v>228</v>
      </c>
      <c r="D19" s="158"/>
      <c r="E19" s="98"/>
      <c r="F19" s="130"/>
      <c r="G19" s="158" t="s">
        <v>229</v>
      </c>
      <c r="H19" s="158"/>
      <c r="I19" s="130"/>
      <c r="J19" s="98"/>
      <c r="K19" s="98"/>
      <c r="L19" s="158" t="s">
        <v>230</v>
      </c>
      <c r="M19" s="158"/>
      <c r="N19" s="158"/>
      <c r="O19" s="98"/>
    </row>
  </sheetData>
  <mergeCells count="3">
    <mergeCell ref="C19:D19"/>
    <mergeCell ref="G19:H19"/>
    <mergeCell ref="L19:N19"/>
  </mergeCells>
  <conditionalFormatting sqref="B11:B16">
    <cfRule type="cellIs" dxfId="0" priority="1" operator="equal">
      <formula>"NI"</formula>
    </cfRule>
  </conditionalFormatting>
  <hyperlinks>
    <hyperlink ref="G19" location="Content!A1" display="HOME PAGE" xr:uid="{8E0B9463-9D83-42AA-9C1F-5C5065C1295B}"/>
    <hyperlink ref="C19" location="'Main SD Conventions'!A1" display="PREVIOUS PAGE" xr:uid="{CBFDAEF6-2316-4318-A414-DFDCACA52499}"/>
    <hyperlink ref="L19" location="'Main SD Conventions in DIAGRAMS'!A1" display="NEXT PAGE" xr:uid="{52508865-82B8-4038-9BA3-D0CF97BB682F}"/>
    <hyperlink ref="C10" r:id="rId1" xr:uid="{71F3A936-C9A3-4C1C-AF3B-F60D88095505}"/>
    <hyperlink ref="D10" r:id="rId2" xr:uid="{071F6379-8486-44B1-9CD7-65BC3942E190}"/>
    <hyperlink ref="E10" r:id="rId3" xr:uid="{B3B1837A-08D3-4C89-ACD1-D329D6B68F32}"/>
    <hyperlink ref="F10" r:id="rId4" xr:uid="{9EC20FDE-DA31-490E-8977-AC8C0308CF6D}"/>
    <hyperlink ref="G10" r:id="rId5" xr:uid="{A0EB8304-DC5E-4D23-8A51-30FEA98966A3}"/>
    <hyperlink ref="H10" r:id="rId6" xr:uid="{C4F0F1BA-900F-4713-8461-DA30B534A5D8}"/>
  </hyperlinks>
  <pageMargins left="0.7" right="0.7" top="0.75" bottom="0.75" header="0.3" footer="0.3"/>
  <pageSetup paperSize="9" orientation="landscape" r:id="rId7"/>
  <drawing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D24906-C995-4601-8173-5C5DCCA8AA07}">
  <sheetPr>
    <tabColor rgb="FF003DA0"/>
    <pageSetUpPr fitToPage="1"/>
  </sheetPr>
  <dimension ref="B4:N61"/>
  <sheetViews>
    <sheetView showGridLines="0" showRowColHeaders="0" topLeftCell="A41" workbookViewId="0">
      <selection activeCell="D61" sqref="D61:G61"/>
      <extLst>
        <ext xmlns:xlsdti="http://schemas.microsoft.com/office/spreadsheetml/2023/showDataTypeIcons" uri="{77bfe23e-c014-4d31-8a63-9c772dbf06b6}">
          <xlsdti:showDataTypeIcons visible="0"/>
        </ext>
      </extLst>
    </sheetView>
  </sheetViews>
  <sheetFormatPr defaultColWidth="8.85546875" defaultRowHeight="15"/>
  <sheetData>
    <row r="4" spans="2:7" ht="41.25">
      <c r="G4" s="11" t="s">
        <v>584</v>
      </c>
    </row>
    <row r="5" spans="2:7" ht="34.5">
      <c r="G5" s="13" t="s">
        <v>585</v>
      </c>
    </row>
    <row r="10" spans="2:7" ht="34.5">
      <c r="B10" s="13" t="s">
        <v>603</v>
      </c>
    </row>
    <row r="61" spans="4:14" ht="25.5">
      <c r="D61" s="180" t="s">
        <v>228</v>
      </c>
      <c r="E61" s="180"/>
      <c r="F61" s="180"/>
      <c r="G61" s="180"/>
      <c r="J61" s="8" t="s">
        <v>229</v>
      </c>
      <c r="K61" s="8"/>
      <c r="L61" s="8"/>
      <c r="M61" s="8"/>
      <c r="N61" s="8"/>
    </row>
  </sheetData>
  <mergeCells count="1">
    <mergeCell ref="D61:G61"/>
  </mergeCells>
  <hyperlinks>
    <hyperlink ref="J61" location="Content!A1" display="HOME PAGE" xr:uid="{5B0DA66D-528A-4A11-B2E5-E02B1322D2B5}"/>
    <hyperlink ref="D61" location="'Statistics_Main SD Conventions'!A1" display="PREVIUOS PAGE" xr:uid="{11DF89A2-ABC4-441E-8708-EA2C4767244F}"/>
  </hyperlinks>
  <pageMargins left="0.7" right="0.7" top="0.75" bottom="0.75" header="0.3" footer="0.3"/>
  <pageSetup paperSize="9" scale="62"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613BF-568F-4F84-94AD-9E717504FF6D}">
  <sheetPr>
    <tabColor rgb="FF003DA0"/>
    <pageSetUpPr fitToPage="1"/>
  </sheetPr>
  <dimension ref="A1:M35"/>
  <sheetViews>
    <sheetView showGridLines="0" showRowColHeaders="0" topLeftCell="A21" workbookViewId="0">
      <selection activeCell="B35" sqref="B35"/>
    </sheetView>
  </sheetViews>
  <sheetFormatPr defaultColWidth="9.140625" defaultRowHeight="15"/>
  <cols>
    <col min="1" max="1" width="42.42578125" style="138" customWidth="1"/>
    <col min="2" max="2" width="29.140625" style="138" customWidth="1"/>
    <col min="3" max="16384" width="9.140625" style="138"/>
  </cols>
  <sheetData>
    <row r="1" spans="1:13" ht="15" customHeight="1">
      <c r="A1" s="186" t="s">
        <v>604</v>
      </c>
      <c r="B1" s="187"/>
      <c r="C1" s="187"/>
      <c r="D1" s="187"/>
      <c r="E1" s="187"/>
      <c r="F1" s="187"/>
      <c r="G1" s="187"/>
      <c r="H1" s="187"/>
      <c r="I1" s="187"/>
      <c r="J1" s="187"/>
      <c r="K1" s="187"/>
      <c r="L1" s="187"/>
      <c r="M1" s="188"/>
    </row>
    <row r="2" spans="1:13" ht="15" customHeight="1">
      <c r="A2" s="189"/>
      <c r="B2" s="190"/>
      <c r="C2" s="190"/>
      <c r="D2" s="190"/>
      <c r="E2" s="190"/>
      <c r="F2" s="190"/>
      <c r="G2" s="190"/>
      <c r="H2" s="190"/>
      <c r="I2" s="190"/>
      <c r="J2" s="190"/>
      <c r="K2" s="190"/>
      <c r="L2" s="190"/>
      <c r="M2" s="191"/>
    </row>
    <row r="3" spans="1:13" ht="15" customHeight="1">
      <c r="A3" s="189"/>
      <c r="B3" s="190"/>
      <c r="C3" s="190"/>
      <c r="D3" s="190"/>
      <c r="E3" s="190"/>
      <c r="F3" s="190"/>
      <c r="G3" s="190"/>
      <c r="H3" s="190"/>
      <c r="I3" s="190"/>
      <c r="J3" s="190"/>
      <c r="K3" s="190"/>
      <c r="L3" s="190"/>
      <c r="M3" s="191"/>
    </row>
    <row r="4" spans="1:13" ht="15" customHeight="1">
      <c r="A4" s="189"/>
      <c r="B4" s="190"/>
      <c r="C4" s="190"/>
      <c r="D4" s="190"/>
      <c r="E4" s="190"/>
      <c r="F4" s="190"/>
      <c r="G4" s="190"/>
      <c r="H4" s="190"/>
      <c r="I4" s="190"/>
      <c r="J4" s="190"/>
      <c r="K4" s="190"/>
      <c r="L4" s="190"/>
      <c r="M4" s="191"/>
    </row>
    <row r="5" spans="1:13" ht="15" customHeight="1">
      <c r="A5" s="189"/>
      <c r="B5" s="190"/>
      <c r="C5" s="190"/>
      <c r="D5" s="190"/>
      <c r="E5" s="190"/>
      <c r="F5" s="190"/>
      <c r="G5" s="190"/>
      <c r="H5" s="190"/>
      <c r="I5" s="190"/>
      <c r="J5" s="190"/>
      <c r="K5" s="190"/>
      <c r="L5" s="190"/>
      <c r="M5" s="191"/>
    </row>
    <row r="6" spans="1:13" ht="15" customHeight="1">
      <c r="A6" s="189"/>
      <c r="B6" s="190"/>
      <c r="C6" s="190"/>
      <c r="D6" s="190"/>
      <c r="E6" s="190"/>
      <c r="F6" s="190"/>
      <c r="G6" s="190"/>
      <c r="H6" s="190"/>
      <c r="I6" s="190"/>
      <c r="J6" s="190"/>
      <c r="K6" s="190"/>
      <c r="L6" s="190"/>
      <c r="M6" s="191"/>
    </row>
    <row r="7" spans="1:13" ht="15" customHeight="1">
      <c r="A7" s="189"/>
      <c r="B7" s="190"/>
      <c r="C7" s="190"/>
      <c r="D7" s="190"/>
      <c r="E7" s="190"/>
      <c r="F7" s="190"/>
      <c r="G7" s="190"/>
      <c r="H7" s="190"/>
      <c r="I7" s="190"/>
      <c r="J7" s="190"/>
      <c r="K7" s="190"/>
      <c r="L7" s="190"/>
      <c r="M7" s="191"/>
    </row>
    <row r="8" spans="1:13" ht="15" customHeight="1">
      <c r="A8" s="189"/>
      <c r="B8" s="190"/>
      <c r="C8" s="190"/>
      <c r="D8" s="190"/>
      <c r="E8" s="190"/>
      <c r="F8" s="190"/>
      <c r="G8" s="190"/>
      <c r="H8" s="190"/>
      <c r="I8" s="190"/>
      <c r="J8" s="190"/>
      <c r="K8" s="190"/>
      <c r="L8" s="190"/>
      <c r="M8" s="191"/>
    </row>
    <row r="9" spans="1:13" ht="15" customHeight="1">
      <c r="A9" s="189"/>
      <c r="B9" s="190"/>
      <c r="C9" s="190"/>
      <c r="D9" s="190"/>
      <c r="E9" s="190"/>
      <c r="F9" s="190"/>
      <c r="G9" s="190"/>
      <c r="H9" s="190"/>
      <c r="I9" s="190"/>
      <c r="J9" s="190"/>
      <c r="K9" s="190"/>
      <c r="L9" s="190"/>
      <c r="M9" s="191"/>
    </row>
    <row r="10" spans="1:13">
      <c r="A10" s="189"/>
      <c r="B10" s="190"/>
      <c r="C10" s="190"/>
      <c r="D10" s="190"/>
      <c r="E10" s="190"/>
      <c r="F10" s="190"/>
      <c r="G10" s="190"/>
      <c r="H10" s="190"/>
      <c r="I10" s="190"/>
      <c r="J10" s="190"/>
      <c r="K10" s="190"/>
      <c r="L10" s="190"/>
      <c r="M10" s="191"/>
    </row>
    <row r="11" spans="1:13" ht="15.75" thickBot="1">
      <c r="A11" s="192"/>
      <c r="B11" s="193"/>
      <c r="C11" s="193"/>
      <c r="D11" s="193"/>
      <c r="E11" s="193"/>
      <c r="F11" s="193"/>
      <c r="G11" s="193"/>
      <c r="H11" s="193"/>
      <c r="I11" s="193"/>
      <c r="J11" s="193"/>
      <c r="K11" s="193"/>
      <c r="L11" s="193"/>
      <c r="M11" s="194"/>
    </row>
    <row r="13" spans="1:13" ht="15" customHeight="1">
      <c r="A13" s="196" t="s">
        <v>547</v>
      </c>
      <c r="B13" s="196"/>
      <c r="C13" s="196"/>
      <c r="D13" s="196"/>
      <c r="E13" s="196"/>
      <c r="F13" s="196"/>
      <c r="G13" s="196"/>
      <c r="H13" s="196"/>
      <c r="I13" s="196"/>
      <c r="J13" s="196"/>
      <c r="K13" s="196"/>
      <c r="L13" s="196"/>
      <c r="M13" s="196"/>
    </row>
    <row r="14" spans="1:13" ht="36.75" customHeight="1">
      <c r="A14" s="195" t="s">
        <v>548</v>
      </c>
      <c r="B14" s="195"/>
      <c r="C14" s="195"/>
      <c r="D14" s="195"/>
      <c r="E14" s="195"/>
      <c r="F14" s="195"/>
      <c r="G14" s="195"/>
      <c r="H14" s="195"/>
      <c r="I14" s="195"/>
      <c r="J14" s="195"/>
      <c r="K14" s="195"/>
      <c r="L14" s="195"/>
      <c r="M14" s="195"/>
    </row>
    <row r="15" spans="1:13" ht="36.75" customHeight="1">
      <c r="A15" s="197" t="s">
        <v>549</v>
      </c>
      <c r="B15" s="197"/>
      <c r="C15" s="197"/>
      <c r="D15" s="197"/>
      <c r="E15" s="197"/>
      <c r="F15" s="197"/>
      <c r="G15" s="197"/>
      <c r="H15" s="197"/>
      <c r="I15" s="197"/>
      <c r="J15" s="197"/>
      <c r="K15" s="197"/>
      <c r="L15" s="197"/>
      <c r="M15" s="197"/>
    </row>
    <row r="16" spans="1:13" ht="36.75" customHeight="1">
      <c r="A16" s="198" t="s">
        <v>550</v>
      </c>
      <c r="B16" s="198"/>
      <c r="C16" s="198"/>
      <c r="D16" s="198"/>
      <c r="E16" s="198"/>
      <c r="F16" s="198"/>
      <c r="G16" s="198"/>
      <c r="H16" s="198"/>
      <c r="I16" s="198"/>
      <c r="J16" s="198"/>
      <c r="K16" s="198"/>
      <c r="L16" s="198"/>
      <c r="M16" s="198"/>
    </row>
    <row r="18" spans="1:13" ht="123" customHeight="1">
      <c r="A18" s="185" t="s">
        <v>551</v>
      </c>
      <c r="B18" s="185"/>
      <c r="C18" s="185"/>
      <c r="D18" s="185"/>
      <c r="E18" s="185"/>
      <c r="F18" s="185"/>
      <c r="G18" s="185"/>
      <c r="H18" s="185"/>
      <c r="I18" s="185"/>
      <c r="J18" s="185"/>
      <c r="K18" s="185"/>
      <c r="L18" s="185"/>
      <c r="M18" s="185"/>
    </row>
    <row r="19" spans="1:13" ht="31.5">
      <c r="A19" s="139" t="s">
        <v>552</v>
      </c>
      <c r="B19" s="184" t="s">
        <v>553</v>
      </c>
      <c r="C19" s="184"/>
      <c r="D19" s="184"/>
      <c r="E19" s="184"/>
      <c r="F19" s="184"/>
      <c r="G19" s="184"/>
      <c r="H19" s="184"/>
      <c r="I19" s="184"/>
      <c r="J19" s="184"/>
      <c r="K19" s="184"/>
      <c r="L19" s="184"/>
      <c r="M19" s="184"/>
    </row>
    <row r="20" spans="1:13" ht="31.5">
      <c r="A20" s="139" t="s">
        <v>554</v>
      </c>
      <c r="B20" s="183" t="s">
        <v>555</v>
      </c>
      <c r="C20" s="183"/>
      <c r="D20" s="183"/>
      <c r="E20" s="183"/>
      <c r="F20" s="183"/>
      <c r="G20" s="183"/>
      <c r="H20" s="183"/>
      <c r="I20" s="183"/>
      <c r="J20" s="183"/>
      <c r="K20" s="183"/>
      <c r="L20" s="183"/>
      <c r="M20" s="183"/>
    </row>
    <row r="21" spans="1:13" ht="81" customHeight="1">
      <c r="A21" s="139" t="s">
        <v>556</v>
      </c>
      <c r="B21" s="183" t="s">
        <v>605</v>
      </c>
      <c r="C21" s="183"/>
      <c r="D21" s="183"/>
      <c r="E21" s="183"/>
      <c r="F21" s="183"/>
      <c r="G21" s="183"/>
      <c r="H21" s="183"/>
      <c r="I21" s="183"/>
      <c r="J21" s="183"/>
      <c r="K21" s="183"/>
      <c r="L21" s="183"/>
      <c r="M21" s="183"/>
    </row>
    <row r="22" spans="1:13" ht="47.25">
      <c r="A22" s="139" t="s">
        <v>557</v>
      </c>
      <c r="B22" s="183" t="s">
        <v>558</v>
      </c>
      <c r="C22" s="183"/>
      <c r="D22" s="183"/>
      <c r="E22" s="183"/>
      <c r="F22" s="183"/>
      <c r="G22" s="183"/>
      <c r="H22" s="183"/>
      <c r="I22" s="183"/>
      <c r="J22" s="183"/>
      <c r="K22" s="183"/>
      <c r="L22" s="183"/>
      <c r="M22" s="183"/>
    </row>
    <row r="23" spans="1:13" ht="31.5">
      <c r="A23" s="139" t="s">
        <v>559</v>
      </c>
      <c r="B23" s="183" t="s">
        <v>560</v>
      </c>
      <c r="C23" s="183"/>
      <c r="D23" s="183"/>
      <c r="E23" s="183"/>
      <c r="F23" s="183"/>
      <c r="G23" s="183"/>
      <c r="H23" s="183"/>
      <c r="I23" s="183"/>
      <c r="J23" s="183"/>
      <c r="K23" s="183"/>
      <c r="L23" s="183"/>
      <c r="M23" s="183"/>
    </row>
    <row r="24" spans="1:13" ht="47.25">
      <c r="A24" s="139" t="s">
        <v>561</v>
      </c>
      <c r="B24" s="183" t="s">
        <v>562</v>
      </c>
      <c r="C24" s="183"/>
      <c r="D24" s="183"/>
      <c r="E24" s="183"/>
      <c r="F24" s="183"/>
      <c r="G24" s="183"/>
      <c r="H24" s="183"/>
      <c r="I24" s="183"/>
      <c r="J24" s="183"/>
      <c r="K24" s="183"/>
      <c r="L24" s="183"/>
      <c r="M24" s="183"/>
    </row>
    <row r="25" spans="1:13" ht="72" customHeight="1">
      <c r="A25" s="139" t="s">
        <v>563</v>
      </c>
      <c r="B25" s="183" t="s">
        <v>564</v>
      </c>
      <c r="C25" s="183"/>
      <c r="D25" s="183"/>
      <c r="E25" s="183"/>
      <c r="F25" s="183"/>
      <c r="G25" s="183"/>
      <c r="H25" s="183"/>
      <c r="I25" s="183"/>
      <c r="J25" s="183"/>
      <c r="K25" s="183"/>
      <c r="L25" s="183"/>
      <c r="M25" s="183"/>
    </row>
    <row r="26" spans="1:13" ht="31.5">
      <c r="A26" s="139" t="s">
        <v>565</v>
      </c>
      <c r="B26" s="183" t="s">
        <v>566</v>
      </c>
      <c r="C26" s="183"/>
      <c r="D26" s="183"/>
      <c r="E26" s="183"/>
      <c r="F26" s="183"/>
      <c r="G26" s="183"/>
      <c r="H26" s="183"/>
      <c r="I26" s="183"/>
      <c r="J26" s="183"/>
      <c r="K26" s="183"/>
      <c r="L26" s="183"/>
      <c r="M26" s="183"/>
    </row>
    <row r="27" spans="1:13" ht="31.5">
      <c r="A27" s="139" t="s">
        <v>567</v>
      </c>
      <c r="B27" s="183" t="s">
        <v>568</v>
      </c>
      <c r="C27" s="183"/>
      <c r="D27" s="183"/>
      <c r="E27" s="183"/>
      <c r="F27" s="183"/>
      <c r="G27" s="183"/>
      <c r="H27" s="183"/>
      <c r="I27" s="183"/>
      <c r="J27" s="183"/>
      <c r="K27" s="183"/>
      <c r="L27" s="183"/>
      <c r="M27" s="183"/>
    </row>
    <row r="28" spans="1:13" ht="47.25">
      <c r="A28" s="139" t="s">
        <v>569</v>
      </c>
      <c r="B28" s="183" t="s">
        <v>606</v>
      </c>
      <c r="C28" s="183"/>
      <c r="D28" s="183"/>
      <c r="E28" s="183"/>
      <c r="F28" s="183"/>
      <c r="G28" s="183"/>
      <c r="H28" s="183"/>
      <c r="I28" s="183"/>
      <c r="J28" s="183"/>
      <c r="K28" s="183"/>
      <c r="L28" s="183"/>
      <c r="M28" s="183"/>
    </row>
    <row r="29" spans="1:13" ht="47.25">
      <c r="A29" s="139" t="s">
        <v>570</v>
      </c>
      <c r="B29" s="183" t="s">
        <v>571</v>
      </c>
      <c r="C29" s="183"/>
      <c r="D29" s="183"/>
      <c r="E29" s="183"/>
      <c r="F29" s="183"/>
      <c r="G29" s="183"/>
      <c r="H29" s="183"/>
      <c r="I29" s="183"/>
      <c r="J29" s="183"/>
      <c r="K29" s="183"/>
      <c r="L29" s="183"/>
      <c r="M29" s="183"/>
    </row>
    <row r="30" spans="1:13" ht="31.5">
      <c r="A30" s="139" t="s">
        <v>572</v>
      </c>
      <c r="B30" s="183" t="s">
        <v>573</v>
      </c>
      <c r="C30" s="183"/>
      <c r="D30" s="183"/>
      <c r="E30" s="183"/>
      <c r="F30" s="183"/>
      <c r="G30" s="183"/>
      <c r="H30" s="183"/>
      <c r="I30" s="183"/>
      <c r="J30" s="183"/>
      <c r="K30" s="183"/>
      <c r="L30" s="183"/>
      <c r="M30" s="183"/>
    </row>
    <row r="35" spans="2:2" ht="23.25">
      <c r="B35" s="140" t="s">
        <v>229</v>
      </c>
    </row>
  </sheetData>
  <mergeCells count="18">
    <mergeCell ref="A18:M18"/>
    <mergeCell ref="A1:M11"/>
    <mergeCell ref="A14:M14"/>
    <mergeCell ref="A13:M13"/>
    <mergeCell ref="A15:M15"/>
    <mergeCell ref="A16:M16"/>
    <mergeCell ref="B19:M19"/>
    <mergeCell ref="B20:M20"/>
    <mergeCell ref="B21:M21"/>
    <mergeCell ref="B22:M22"/>
    <mergeCell ref="B23:M23"/>
    <mergeCell ref="B29:M29"/>
    <mergeCell ref="B30:M30"/>
    <mergeCell ref="B24:M24"/>
    <mergeCell ref="B25:M25"/>
    <mergeCell ref="B26:M26"/>
    <mergeCell ref="B27:M27"/>
    <mergeCell ref="B28:M28"/>
  </mergeCells>
  <hyperlinks>
    <hyperlink ref="B35" location="Content!A1" display="HOME PAGE" xr:uid="{6B659304-42E6-403E-A6AA-961394158C3B}"/>
  </hyperlinks>
  <pageMargins left="0.25" right="0.25" top="0.75" bottom="0.75" header="0.3" footer="0.3"/>
  <pageSetup paperSize="9" scale="82" fitToHeight="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B9BB1-C001-4C44-B6A7-3045A036E8C5}">
  <sheetPr>
    <tabColor rgb="FF003DA0"/>
  </sheetPr>
  <dimension ref="A1:F34"/>
  <sheetViews>
    <sheetView showGridLines="0" showRowColHeaders="0" workbookViewId="0">
      <selection activeCell="C34" sqref="C34:E34"/>
      <extLst>
        <ext xmlns:xlsdti="http://schemas.microsoft.com/office/spreadsheetml/2023/showDataTypeIcons" uri="{77bfe23e-c014-4d31-8a63-9c772dbf06b6}">
          <xlsdti:showDataTypeIcons visible="0"/>
        </ext>
      </extLst>
    </sheetView>
  </sheetViews>
  <sheetFormatPr defaultColWidth="8.85546875" defaultRowHeight="15"/>
  <sheetData>
    <row r="1" spans="1:6">
      <c r="A1" s="199" t="s">
        <v>577</v>
      </c>
      <c r="B1" s="200"/>
      <c r="C1" s="200"/>
      <c r="D1" s="200"/>
      <c r="E1" s="200"/>
      <c r="F1" s="201"/>
    </row>
    <row r="2" spans="1:6">
      <c r="A2" s="202"/>
      <c r="B2" s="203"/>
      <c r="C2" s="203"/>
      <c r="D2" s="203"/>
      <c r="E2" s="203"/>
      <c r="F2" s="204"/>
    </row>
    <row r="3" spans="1:6">
      <c r="A3" s="202"/>
      <c r="B3" s="203"/>
      <c r="C3" s="203"/>
      <c r="D3" s="203"/>
      <c r="E3" s="203"/>
      <c r="F3" s="204"/>
    </row>
    <row r="4" spans="1:6">
      <c r="A4" s="202"/>
      <c r="B4" s="203"/>
      <c r="C4" s="203"/>
      <c r="D4" s="203"/>
      <c r="E4" s="203"/>
      <c r="F4" s="204"/>
    </row>
    <row r="5" spans="1:6">
      <c r="A5" s="202"/>
      <c r="B5" s="203"/>
      <c r="C5" s="203"/>
      <c r="D5" s="203"/>
      <c r="E5" s="203"/>
      <c r="F5" s="204"/>
    </row>
    <row r="6" spans="1:6">
      <c r="A6" s="202"/>
      <c r="B6" s="203"/>
      <c r="C6" s="203"/>
      <c r="D6" s="203"/>
      <c r="E6" s="203"/>
      <c r="F6" s="204"/>
    </row>
    <row r="7" spans="1:6">
      <c r="A7" s="202"/>
      <c r="B7" s="203"/>
      <c r="C7" s="203"/>
      <c r="D7" s="203"/>
      <c r="E7" s="203"/>
      <c r="F7" s="204"/>
    </row>
    <row r="8" spans="1:6">
      <c r="A8" s="202"/>
      <c r="B8" s="203"/>
      <c r="C8" s="203"/>
      <c r="D8" s="203"/>
      <c r="E8" s="203"/>
      <c r="F8" s="204"/>
    </row>
    <row r="9" spans="1:6">
      <c r="A9" s="202"/>
      <c r="B9" s="203"/>
      <c r="C9" s="203"/>
      <c r="D9" s="203"/>
      <c r="E9" s="203"/>
      <c r="F9" s="204"/>
    </row>
    <row r="10" spans="1:6">
      <c r="A10" s="202"/>
      <c r="B10" s="203"/>
      <c r="C10" s="203"/>
      <c r="D10" s="203"/>
      <c r="E10" s="203"/>
      <c r="F10" s="204"/>
    </row>
    <row r="11" spans="1:6">
      <c r="A11" s="202"/>
      <c r="B11" s="203"/>
      <c r="C11" s="203"/>
      <c r="D11" s="203"/>
      <c r="E11" s="203"/>
      <c r="F11" s="204"/>
    </row>
    <row r="12" spans="1:6">
      <c r="A12" s="202"/>
      <c r="B12" s="203"/>
      <c r="C12" s="203"/>
      <c r="D12" s="203"/>
      <c r="E12" s="203"/>
      <c r="F12" s="204"/>
    </row>
    <row r="13" spans="1:6">
      <c r="A13" s="202"/>
      <c r="B13" s="203"/>
      <c r="C13" s="203"/>
      <c r="D13" s="203"/>
      <c r="E13" s="203"/>
      <c r="F13" s="204"/>
    </row>
    <row r="14" spans="1:6">
      <c r="A14" s="202"/>
      <c r="B14" s="203"/>
      <c r="C14" s="203"/>
      <c r="D14" s="203"/>
      <c r="E14" s="203"/>
      <c r="F14" s="204"/>
    </row>
    <row r="15" spans="1:6">
      <c r="A15" s="202"/>
      <c r="B15" s="203"/>
      <c r="C15" s="203"/>
      <c r="D15" s="203"/>
      <c r="E15" s="203"/>
      <c r="F15" s="204"/>
    </row>
    <row r="16" spans="1:6">
      <c r="A16" s="202"/>
      <c r="B16" s="203"/>
      <c r="C16" s="203"/>
      <c r="D16" s="203"/>
      <c r="E16" s="203"/>
      <c r="F16" s="204"/>
    </row>
    <row r="17" spans="1:6">
      <c r="A17" s="202"/>
      <c r="B17" s="203"/>
      <c r="C17" s="203"/>
      <c r="D17" s="203"/>
      <c r="E17" s="203"/>
      <c r="F17" s="204"/>
    </row>
    <row r="18" spans="1:6">
      <c r="A18" s="202"/>
      <c r="B18" s="203"/>
      <c r="C18" s="203"/>
      <c r="D18" s="203"/>
      <c r="E18" s="203"/>
      <c r="F18" s="204"/>
    </row>
    <row r="19" spans="1:6">
      <c r="A19" s="202"/>
      <c r="B19" s="203"/>
      <c r="C19" s="203"/>
      <c r="D19" s="203"/>
      <c r="E19" s="203"/>
      <c r="F19" s="204"/>
    </row>
    <row r="20" spans="1:6">
      <c r="A20" s="202"/>
      <c r="B20" s="203"/>
      <c r="C20" s="203"/>
      <c r="D20" s="203"/>
      <c r="E20" s="203"/>
      <c r="F20" s="204"/>
    </row>
    <row r="21" spans="1:6">
      <c r="A21" s="202"/>
      <c r="B21" s="203"/>
      <c r="C21" s="203"/>
      <c r="D21" s="203"/>
      <c r="E21" s="203"/>
      <c r="F21" s="204"/>
    </row>
    <row r="22" spans="1:6">
      <c r="A22" s="202"/>
      <c r="B22" s="203"/>
      <c r="C22" s="203"/>
      <c r="D22" s="203"/>
      <c r="E22" s="203"/>
      <c r="F22" s="204"/>
    </row>
    <row r="23" spans="1:6">
      <c r="A23" s="202"/>
      <c r="B23" s="203"/>
      <c r="C23" s="203"/>
      <c r="D23" s="203"/>
      <c r="E23" s="203"/>
      <c r="F23" s="204"/>
    </row>
    <row r="24" spans="1:6">
      <c r="A24" s="202"/>
      <c r="B24" s="203"/>
      <c r="C24" s="203"/>
      <c r="D24" s="203"/>
      <c r="E24" s="203"/>
      <c r="F24" s="204"/>
    </row>
    <row r="25" spans="1:6">
      <c r="A25" s="202"/>
      <c r="B25" s="203"/>
      <c r="C25" s="203"/>
      <c r="D25" s="203"/>
      <c r="E25" s="203"/>
      <c r="F25" s="204"/>
    </row>
    <row r="26" spans="1:6">
      <c r="A26" s="202"/>
      <c r="B26" s="203"/>
      <c r="C26" s="203"/>
      <c r="D26" s="203"/>
      <c r="E26" s="203"/>
      <c r="F26" s="204"/>
    </row>
    <row r="27" spans="1:6">
      <c r="A27" s="202"/>
      <c r="B27" s="203"/>
      <c r="C27" s="203"/>
      <c r="D27" s="203"/>
      <c r="E27" s="203"/>
      <c r="F27" s="204"/>
    </row>
    <row r="28" spans="1:6">
      <c r="A28" s="202"/>
      <c r="B28" s="203"/>
      <c r="C28" s="203"/>
      <c r="D28" s="203"/>
      <c r="E28" s="203"/>
      <c r="F28" s="204"/>
    </row>
    <row r="29" spans="1:6" ht="15.75" thickBot="1">
      <c r="A29" s="205"/>
      <c r="B29" s="206"/>
      <c r="C29" s="206"/>
      <c r="D29" s="206"/>
      <c r="E29" s="206"/>
      <c r="F29" s="207"/>
    </row>
    <row r="34" spans="3:6" ht="23.25">
      <c r="C34" s="158" t="s">
        <v>229</v>
      </c>
      <c r="D34" s="158"/>
      <c r="E34" s="158"/>
      <c r="F34" s="98"/>
    </row>
  </sheetData>
  <mergeCells count="2">
    <mergeCell ref="A1:F29"/>
    <mergeCell ref="C34:E34"/>
  </mergeCells>
  <hyperlinks>
    <hyperlink ref="C34" location="Content!A1" display="HOME PAGE" xr:uid="{420EFDA1-181E-4074-8BFE-C1223D04F20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CC05F-4E4D-46F1-81FE-21D7686A53F0}">
  <sheetPr>
    <tabColor rgb="FF003DA0"/>
  </sheetPr>
  <dimension ref="B3:V21"/>
  <sheetViews>
    <sheetView showGridLines="0" showRowColHeaders="0" zoomScaleNormal="100" zoomScaleSheetLayoutView="50" workbookViewId="0">
      <selection activeCell="P21" sqref="P21:Q21"/>
      <extLst>
        <ext xmlns:xlsdti="http://schemas.microsoft.com/office/spreadsheetml/2023/showDataTypeIcons" uri="{77bfe23e-c014-4d31-8a63-9c772dbf06b6}">
          <xlsdti:showDataTypeIcons visible="0"/>
        </ext>
      </extLst>
    </sheetView>
  </sheetViews>
  <sheetFormatPr defaultColWidth="8.85546875" defaultRowHeight="15"/>
  <cols>
    <col min="2" max="2" width="11.42578125" customWidth="1"/>
    <col min="11" max="11" width="14" customWidth="1"/>
    <col min="15" max="15" width="20.42578125" customWidth="1"/>
    <col min="17" max="17" width="17.140625" customWidth="1"/>
  </cols>
  <sheetData>
    <row r="3" spans="2:22" ht="41.25">
      <c r="G3" s="11" t="s">
        <v>584</v>
      </c>
    </row>
    <row r="4" spans="2:22" ht="34.5">
      <c r="G4" s="13" t="s">
        <v>585</v>
      </c>
    </row>
    <row r="7" spans="2:22" ht="21" customHeight="1">
      <c r="B7" s="169" t="s">
        <v>231</v>
      </c>
      <c r="C7" s="170"/>
      <c r="D7" s="170"/>
      <c r="E7" s="170"/>
      <c r="F7" s="170"/>
      <c r="G7" s="170"/>
      <c r="H7" s="170"/>
      <c r="I7" s="170"/>
      <c r="J7" s="170"/>
      <c r="K7" s="170"/>
      <c r="L7" s="170"/>
      <c r="M7" s="170"/>
      <c r="N7" s="170"/>
      <c r="O7" s="170"/>
      <c r="P7" s="170"/>
      <c r="Q7" s="170"/>
      <c r="R7" s="170"/>
      <c r="S7" s="170"/>
      <c r="T7" s="170"/>
      <c r="U7" s="170"/>
      <c r="V7" s="170"/>
    </row>
    <row r="8" spans="2:22" ht="65.25" customHeight="1">
      <c r="B8" s="47" t="s">
        <v>232</v>
      </c>
      <c r="C8" s="171" t="s">
        <v>233</v>
      </c>
      <c r="D8" s="172"/>
      <c r="E8" s="177" t="s">
        <v>234</v>
      </c>
      <c r="F8" s="176"/>
      <c r="G8" s="173" t="s">
        <v>27</v>
      </c>
      <c r="H8" s="174"/>
      <c r="I8" s="175" t="s">
        <v>235</v>
      </c>
      <c r="J8" s="176"/>
      <c r="K8" s="178" t="s">
        <v>29</v>
      </c>
      <c r="L8" s="174"/>
      <c r="M8" s="171" t="s">
        <v>30</v>
      </c>
      <c r="N8" s="172"/>
      <c r="O8" s="173" t="s">
        <v>31</v>
      </c>
      <c r="P8" s="174"/>
      <c r="Q8" s="173" t="s">
        <v>32</v>
      </c>
      <c r="R8" s="174"/>
      <c r="S8" s="175" t="s">
        <v>33</v>
      </c>
      <c r="T8" s="176"/>
      <c r="U8" s="175" t="s">
        <v>34</v>
      </c>
      <c r="V8" s="176"/>
    </row>
    <row r="9" spans="2:22" ht="30">
      <c r="B9" s="159">
        <f>COUNTA('Global country info'!C13:C200)</f>
        <v>188</v>
      </c>
      <c r="C9" s="51" t="s">
        <v>236</v>
      </c>
      <c r="D9" s="55">
        <f>SUM('Statistics on Africa'!D13+'Statistics on Americas'!D12+'Statistics on ARAB States'!D11+'Statistics on Asia &amp; Pacific'!D11+'Statistics on Europe &amp; C.Asia'!D11)</f>
        <v>165</v>
      </c>
      <c r="E9" s="53" t="s">
        <v>236</v>
      </c>
      <c r="F9" s="55">
        <f>SUM('Statistics on Africa'!F13+'Statistics on Americas'!F12+'Statistics on ARAB States'!F11+'Statistics on Asia &amp; Pacific'!F11+'Statistics on Europe &amp; C.Asia'!F11)</f>
        <v>101</v>
      </c>
      <c r="G9" s="53" t="s">
        <v>237</v>
      </c>
      <c r="H9" s="55">
        <f>SUM('Statistics on Africa'!H13+'Statistics on Americas'!H12+'Statistics on ARAB States'!H11+'Statistics on Asia &amp; Pacific'!H11+'Statistics on Europe &amp; C.Asia'!H11)</f>
        <v>31</v>
      </c>
      <c r="I9" s="52" t="s">
        <v>238</v>
      </c>
      <c r="J9" s="55">
        <f>SUM('Statistics on Africa'!J13+'Statistics on Americas'!J12+'Statistics on ARAB States'!J11+'Statistics on Asia &amp; Pacific'!J11+'Statistics on Europe &amp; C.Asia'!J11)</f>
        <v>65</v>
      </c>
      <c r="K9" s="52" t="s">
        <v>239</v>
      </c>
      <c r="L9" s="55">
        <f>SUM('Statistics on Africa'!L13+'Statistics on Americas'!L12+'Statistics on ARAB States'!L11+'Statistics on Asia &amp; Pacific'!L11+'Statistics on Europe &amp; C.Asia'!L11)</f>
        <v>98</v>
      </c>
      <c r="M9" s="53" t="s">
        <v>236</v>
      </c>
      <c r="N9" s="55">
        <f>SUM('Statistics on Africa'!N13+'Statistics on Americas'!N12+'Statistics on ARAB States'!N11+'Statistics on Asia &amp; Pacific'!N11+'Statistics on Europe &amp; C.Asia'!N11)</f>
        <v>126</v>
      </c>
      <c r="O9" s="51" t="s">
        <v>240</v>
      </c>
      <c r="P9" s="58">
        <f>SUM('Statistics on Africa'!P13+'Statistics on Americas'!P12+'Statistics on ARAB States'!P11+'Statistics on Asia &amp; Pacific'!P11+'Statistics on Europe &amp; C.Asia'!P11)</f>
        <v>16</v>
      </c>
      <c r="Q9" s="53" t="s">
        <v>241</v>
      </c>
      <c r="R9" s="55">
        <f>SUM('Statistics on Africa'!R13+'Statistics on Americas'!R12+'Statistics on ARAB States'!R11+'Statistics on Asia &amp; Pacific'!R11+'Statistics on Europe &amp; C.Asia'!R11)</f>
        <v>93</v>
      </c>
      <c r="S9" s="52" t="s">
        <v>236</v>
      </c>
      <c r="T9" s="55">
        <f>SUM('Statistics on Africa'!T13+'Statistics on Americas'!T12+'Statistics on ARAB States'!T11+'Statistics on Asia &amp; Pacific'!T11+'Statistics on Europe &amp; C.Asia'!T11)</f>
        <v>97</v>
      </c>
      <c r="U9" s="52" t="s">
        <v>242</v>
      </c>
      <c r="V9" s="55">
        <f>SUM('Statistics on Africa'!V13+'Statistics on Americas'!V12+'Statistics on ARAB States'!V11+'Statistics on Asia &amp; Pacific'!V11+'Statistics on Europe &amp; C.Asia'!V11)</f>
        <v>101</v>
      </c>
    </row>
    <row r="10" spans="2:22" ht="45">
      <c r="B10" s="159"/>
      <c r="C10" s="38" t="s">
        <v>243</v>
      </c>
      <c r="D10" s="56">
        <f>SUM('Statistics on Africa'!D14+'Statistics on Americas'!D13+'Statistics on ARAB States'!D12+'Statistics on Asia &amp; Pacific'!D12+'Statistics on Europe &amp; C.Asia'!D12)</f>
        <v>23</v>
      </c>
      <c r="E10" s="53" t="s">
        <v>244</v>
      </c>
      <c r="F10" s="55">
        <f>SUM('Statistics on Africa'!F14+'Statistics on Americas'!F13+'Statistics on ARAB States'!F12+'Statistics on Asia &amp; Pacific'!F12+'Statistics on Europe &amp; C.Asia'!F12)</f>
        <v>67</v>
      </c>
      <c r="G10" s="53" t="s">
        <v>245</v>
      </c>
      <c r="H10" s="55">
        <f>SUM('Statistics on Africa'!H14+'Statistics on Americas'!H13+'Statistics on ARAB States'!H12+'Statistics on Asia &amp; Pacific'!H12+'Statistics on Europe &amp; C.Asia'!H12)</f>
        <v>119</v>
      </c>
      <c r="I10" s="53" t="s">
        <v>246</v>
      </c>
      <c r="J10" s="55">
        <f>SUM('Statistics on Africa'!J14+'Statistics on Americas'!J13+'Statistics on ARAB States'!J12+'Statistics on Asia &amp; Pacific'!J12+'Statistics on Europe &amp; C.Asia'!J12)</f>
        <v>89</v>
      </c>
      <c r="K10" s="52" t="s">
        <v>247</v>
      </c>
      <c r="L10" s="55">
        <f>SUM('Statistics on Africa'!L14+'Statistics on Americas'!L13+'Statistics on ARAB States'!L12+'Statistics on Asia &amp; Pacific'!L12+'Statistics on Europe &amp; C.Asia'!L12)</f>
        <v>24</v>
      </c>
      <c r="M10" s="53" t="s">
        <v>244</v>
      </c>
      <c r="N10" s="55">
        <f>SUM('Statistics on Africa'!N14+'Statistics on Americas'!N13+'Statistics on ARAB States'!N12+'Statistics on Asia &amp; Pacific'!N12+'Statistics on Europe &amp; C.Asia'!N12)</f>
        <v>4</v>
      </c>
      <c r="O10" s="53" t="s">
        <v>248</v>
      </c>
      <c r="P10" s="55">
        <f>SUM('Statistics on Africa'!P14+'Statistics on Americas'!P13+'Statistics on ARAB States'!P12+'Statistics on Asia &amp; Pacific'!P12+'Statistics on Europe &amp; C.Asia'!P12)</f>
        <v>62</v>
      </c>
      <c r="Q10" s="53" t="s">
        <v>249</v>
      </c>
      <c r="R10" s="55">
        <f>SUM('Statistics on Africa'!R14+'Statistics on Americas'!R13+'Statistics on ARAB States'!R12+'Statistics on Asia &amp; Pacific'!R12+'Statistics on Europe &amp; C.Asia'!R12)</f>
        <v>16</v>
      </c>
      <c r="S10" s="53" t="s">
        <v>244</v>
      </c>
      <c r="T10" s="55">
        <f>SUM('Statistics on Africa'!T14+'Statistics on Americas'!T13+'Statistics on ARAB States'!T12+'Statistics on Asia &amp; Pacific'!T12+'Statistics on Europe &amp; C.Asia'!T12)</f>
        <v>34</v>
      </c>
      <c r="U10" s="52" t="s">
        <v>250</v>
      </c>
      <c r="V10" s="55">
        <f>SUM('Statistics on Africa'!V14+'Statistics on Americas'!V13+'Statistics on ARAB States'!V12+'Statistics on Asia &amp; Pacific'!V12+'Statistics on Europe &amp; C.Asia'!V12)</f>
        <v>17</v>
      </c>
    </row>
    <row r="11" spans="2:22" ht="30">
      <c r="B11" s="160"/>
      <c r="C11" s="54" t="s">
        <v>251</v>
      </c>
      <c r="D11" s="58">
        <f>SUM('Statistics on Africa'!D15+'Statistics on Americas'!D14+'Statistics on ARAB States'!D13+'Statistics on Asia &amp; Pacific'!D13+'Statistics on Europe &amp; C.Asia'!D13)</f>
        <v>0</v>
      </c>
      <c r="E11" s="53" t="s">
        <v>252</v>
      </c>
      <c r="F11" s="55">
        <f>SUM('Statistics on Africa'!F15+'Statistics on Americas'!F14+'Statistics on ARAB States'!F13+'Statistics on Asia &amp; Pacific'!F13+'Statistics on Europe &amp; C.Asia'!F13)</f>
        <v>19</v>
      </c>
      <c r="G11" s="53" t="s">
        <v>253</v>
      </c>
      <c r="H11" s="55">
        <f>SUM('Statistics on Africa'!H15+'Statistics on Americas'!H14+'Statistics on ARAB States'!H13+'Statistics on Asia &amp; Pacific'!H13+'Statistics on Europe &amp; C.Asia'!H13)</f>
        <v>7</v>
      </c>
      <c r="I11" s="53" t="s">
        <v>252</v>
      </c>
      <c r="J11" s="55">
        <f>SUM('Statistics on Africa'!J15+'Statistics on Americas'!J14+'Statistics on ARAB States'!J13+'Statistics on Asia &amp; Pacific'!J13+'Statistics on Europe &amp; C.Asia'!J13)</f>
        <v>23</v>
      </c>
      <c r="K11" s="53" t="s">
        <v>254</v>
      </c>
      <c r="L11" s="55">
        <f>SUM('Statistics on Africa'!L15+'Statistics on Americas'!L14+'Statistics on ARAB States'!L13+'Statistics on Asia &amp; Pacific'!L13+'Statistics on Europe &amp; C.Asia'!L13)</f>
        <v>15</v>
      </c>
      <c r="M11" s="53" t="s">
        <v>252</v>
      </c>
      <c r="N11" s="55">
        <f>SUM('Statistics on Africa'!N15+'Statistics on Americas'!N14+'Statistics on ARAB States'!N13+'Statistics on Asia &amp; Pacific'!N13+'Statistics on Europe &amp; C.Asia'!N13)</f>
        <v>23</v>
      </c>
      <c r="O11" s="53" t="s">
        <v>255</v>
      </c>
      <c r="P11" s="55">
        <f>SUM('Statistics on Africa'!P15+'Statistics on Americas'!P14+'Statistics on ARAB States'!P13+'Statistics on Asia &amp; Pacific'!P13+'Statistics on Europe &amp; C.Asia'!P13)</f>
        <v>17</v>
      </c>
      <c r="Q11" s="53" t="s">
        <v>252</v>
      </c>
      <c r="R11" s="55">
        <f>SUM('Statistics on Africa'!R15+'Statistics on Americas'!R14+'Statistics on ARAB States'!R13+'Statistics on Asia &amp; Pacific'!R13+'Statistics on Europe &amp; C.Asia'!R13)</f>
        <v>23</v>
      </c>
      <c r="S11" s="53" t="s">
        <v>252</v>
      </c>
      <c r="T11" s="55">
        <f>SUM('Statistics on Africa'!T15+'Statistics on Americas'!T14+'Statistics on ARAB States'!T13+'Statistics on Asia &amp; Pacific'!T13+'Statistics on Europe &amp; C.Asia'!T13)</f>
        <v>23</v>
      </c>
      <c r="U11" s="52" t="s">
        <v>252</v>
      </c>
      <c r="V11" s="55">
        <f>SUM('Statistics on Africa'!V15+'Statistics on Americas'!V14+'Statistics on ARAB States'!V13+'Statistics on Asia &amp; Pacific'!V13+'Statistics on Europe &amp; C.Asia'!V13)</f>
        <v>23</v>
      </c>
    </row>
    <row r="12" spans="2:22" ht="15.75">
      <c r="B12" s="46"/>
      <c r="C12" s="44"/>
      <c r="D12" s="57"/>
      <c r="E12" s="59" t="s">
        <v>251</v>
      </c>
      <c r="F12" s="60">
        <f>SUM('Statistics on Africa'!F16+'Statistics on Americas'!F15+'Statistics on ARAB States'!F14+'Statistics on Asia &amp; Pacific'!F14+'Statistics on Europe &amp; C.Asia'!F14)</f>
        <v>1</v>
      </c>
      <c r="G12" s="52" t="s">
        <v>256</v>
      </c>
      <c r="H12" s="55">
        <f>SUM('Statistics on Africa'!H16+'Statistics on Americas'!H15+'Statistics on ARAB States'!H14+'Statistics on Asia &amp; Pacific'!H14+'Statistics on Europe &amp; C.Asia'!H14)</f>
        <v>3</v>
      </c>
      <c r="I12" s="59" t="s">
        <v>251</v>
      </c>
      <c r="J12" s="60">
        <f>SUM('Statistics on Africa'!J16+'Statistics on Americas'!J15+'Statistics on ARAB States'!J14+'Statistics on Asia &amp; Pacific'!J14+'Statistics on Europe &amp; C.Asia'!J14)</f>
        <v>10</v>
      </c>
      <c r="K12" s="53" t="s">
        <v>257</v>
      </c>
      <c r="L12" s="55">
        <f>SUM('Statistics on Africa'!L16+'Statistics on Americas'!L15+'Statistics on ARAB States'!L14+'Statistics on Asia &amp; Pacific'!L14+'Statistics on Europe &amp; C.Asia'!L14)</f>
        <v>8</v>
      </c>
      <c r="M12" s="61" t="s">
        <v>251</v>
      </c>
      <c r="N12" s="68">
        <f>SUM('Statistics on Africa'!N16+'Statistics on Americas'!N15+'Statistics on ARAB States'!N14+'Statistics on Asia &amp; Pacific'!N14+'Statistics on Europe &amp; C.Asia'!N14)</f>
        <v>35</v>
      </c>
      <c r="O12" s="52" t="s">
        <v>258</v>
      </c>
      <c r="P12" s="55">
        <f>SUM('Statistics on Africa'!P16+'Statistics on Americas'!P15+'Statistics on ARAB States'!P14+'Statistics on Asia &amp; Pacific'!P14+'Statistics on Europe &amp; C.Asia'!P14)</f>
        <v>9</v>
      </c>
      <c r="Q12" s="62" t="s">
        <v>251</v>
      </c>
      <c r="R12" s="68">
        <f>SUM('Statistics on Africa'!R16+'Statistics on Americas'!R15+'Statistics on ARAB States'!R14+'Statistics on Asia &amp; Pacific'!R14+'Statistics on Europe &amp; C.Asia'!R14)</f>
        <v>56</v>
      </c>
      <c r="S12" s="62" t="s">
        <v>251</v>
      </c>
      <c r="T12" s="68">
        <f>SUM('Statistics on Africa'!T16+'Statistics on Americas'!T15+'Statistics on ARAB States'!T14+'Statistics on Asia &amp; Pacific'!T14+'Statistics on Europe &amp; C.Asia'!T14)</f>
        <v>34</v>
      </c>
      <c r="U12" s="61" t="s">
        <v>251</v>
      </c>
      <c r="V12" s="68">
        <f>SUM('Statistics on Africa'!V16+'Statistics on Americas'!V15+'Statistics on ARAB States'!V14+'Statistics on Asia &amp; Pacific'!V14+'Statistics on Europe &amp; C.Asia'!V14)</f>
        <v>47</v>
      </c>
    </row>
    <row r="13" spans="2:22" ht="15.75">
      <c r="B13" s="46"/>
      <c r="C13" s="44"/>
      <c r="D13" s="45"/>
      <c r="E13" s="63"/>
      <c r="F13" s="64"/>
      <c r="G13" s="52" t="s">
        <v>252</v>
      </c>
      <c r="H13" s="55">
        <f>SUM('Statistics on Africa'!H17+'Statistics on Americas'!H16+'Statistics on ARAB States'!H15+'Statistics on Asia &amp; Pacific'!H15+'Statistics on Europe &amp; C.Asia'!H15)</f>
        <v>23</v>
      </c>
      <c r="I13" s="165"/>
      <c r="J13" s="166"/>
      <c r="K13" s="53" t="s">
        <v>252</v>
      </c>
      <c r="L13" s="55">
        <f>SUM('Statistics on Africa'!L17+'Statistics on Americas'!L16+'Statistics on ARAB States'!L15+'Statistics on Asia &amp; Pacific'!L15+'Statistics on Europe &amp; C.Asia'!L15)</f>
        <v>23</v>
      </c>
      <c r="M13" s="52" t="s">
        <v>259</v>
      </c>
      <c r="N13" s="55">
        <f>SUM('Statistics on Africa'!N17+'Statistics on Americas'!N16+'Statistics on ARAB States'!N15+'Statistics on Asia &amp; Pacific'!N15+'Statistics on Europe &amp; C.Asia'!N15)</f>
        <v>57</v>
      </c>
      <c r="O13" s="52" t="s">
        <v>260</v>
      </c>
      <c r="P13" s="55">
        <f>SUM('Statistics on Africa'!P17+'Statistics on Americas'!P16+'Statistics on ARAB States'!P15+'Statistics on Asia &amp; Pacific'!P15+'Statistics on Europe &amp; C.Asia'!P15)</f>
        <v>1</v>
      </c>
      <c r="Q13" s="161"/>
      <c r="R13" s="162"/>
      <c r="S13" s="161"/>
      <c r="T13" s="162"/>
      <c r="U13" s="161"/>
      <c r="V13" s="162"/>
    </row>
    <row r="14" spans="2:22" ht="15.75">
      <c r="B14" s="46"/>
      <c r="C14" s="44"/>
      <c r="D14" s="45"/>
      <c r="E14" s="63"/>
      <c r="F14" s="64"/>
      <c r="G14" s="61" t="s">
        <v>251</v>
      </c>
      <c r="H14" s="68">
        <f>SUM('Statistics on Africa'!H18+'Statistics on Americas'!H17+'Statistics on ARAB States'!H16+'Statistics on Asia &amp; Pacific'!H16+'Statistics on Europe &amp; C.Asia'!H16)</f>
        <v>5</v>
      </c>
      <c r="I14" s="167"/>
      <c r="J14" s="162"/>
      <c r="K14" s="62" t="s">
        <v>251</v>
      </c>
      <c r="L14" s="68">
        <f>SUM('Statistics on Africa'!L18+'Statistics on Americas'!L17+'Statistics on ARAB States'!L16+'Statistics on Asia &amp; Pacific'!L16+'Statistics on Europe &amp; C.Asia'!L16)</f>
        <v>19</v>
      </c>
      <c r="M14" s="161"/>
      <c r="N14" s="161"/>
      <c r="O14" s="52" t="s">
        <v>261</v>
      </c>
      <c r="P14" s="55">
        <f>SUM('Statistics on Africa'!P18+'Statistics on Americas'!P17+'Statistics on ARAB States'!P16+'Statistics on Asia &amp; Pacific'!P16+'Statistics on Europe &amp; C.Asia'!P16)</f>
        <v>16</v>
      </c>
      <c r="Q14" s="161"/>
      <c r="R14" s="162"/>
      <c r="S14" s="161"/>
      <c r="T14" s="162"/>
      <c r="U14" s="161"/>
      <c r="V14" s="162"/>
    </row>
    <row r="15" spans="2:22" ht="15.75">
      <c r="B15" s="46"/>
      <c r="C15" s="44"/>
      <c r="D15" s="45"/>
      <c r="E15" s="63"/>
      <c r="F15" s="64"/>
      <c r="G15" s="63"/>
      <c r="H15" s="64"/>
      <c r="I15" s="167"/>
      <c r="J15" s="162"/>
      <c r="K15" s="161"/>
      <c r="L15" s="162"/>
      <c r="M15" s="161"/>
      <c r="N15" s="161"/>
      <c r="O15" s="52" t="s">
        <v>252</v>
      </c>
      <c r="P15" s="55">
        <f>SUM('Statistics on Africa'!P19+'Statistics on Americas'!P18+'Statistics on ARAB States'!P17+'Statistics on Asia &amp; Pacific'!P17+'Statistics on Europe &amp; C.Asia'!P17)</f>
        <v>23</v>
      </c>
      <c r="Q15" s="161"/>
      <c r="R15" s="162"/>
      <c r="S15" s="161"/>
      <c r="T15" s="162"/>
      <c r="U15" s="161"/>
      <c r="V15" s="162"/>
    </row>
    <row r="16" spans="2:22" ht="15.75">
      <c r="B16" s="48"/>
      <c r="C16" s="49"/>
      <c r="D16" s="50"/>
      <c r="E16" s="65"/>
      <c r="F16" s="66"/>
      <c r="G16" s="65"/>
      <c r="H16" s="66"/>
      <c r="I16" s="168"/>
      <c r="J16" s="164"/>
      <c r="K16" s="163"/>
      <c r="L16" s="164"/>
      <c r="M16" s="163"/>
      <c r="N16" s="163"/>
      <c r="O16" s="67" t="s">
        <v>251</v>
      </c>
      <c r="P16" s="69">
        <f>SUM('Statistics on Africa'!P20+'Statistics on Americas'!P19+'Statistics on ARAB States'!P18+'Statistics on Asia &amp; Pacific'!P18+'Statistics on Europe &amp; C.Asia'!P18)</f>
        <v>31</v>
      </c>
      <c r="Q16" s="163"/>
      <c r="R16" s="164"/>
      <c r="S16" s="163"/>
      <c r="T16" s="164"/>
      <c r="U16" s="163"/>
      <c r="V16" s="164"/>
    </row>
    <row r="17" spans="2:22">
      <c r="B17" s="39"/>
      <c r="C17" s="41"/>
      <c r="D17" s="41"/>
      <c r="E17" s="41"/>
      <c r="F17" s="41"/>
      <c r="G17" s="41"/>
      <c r="H17" s="41"/>
      <c r="I17" s="40"/>
      <c r="J17" s="40"/>
      <c r="K17" s="40"/>
      <c r="L17" s="40"/>
      <c r="M17" s="40"/>
      <c r="N17" s="40"/>
      <c r="O17" s="42"/>
      <c r="P17" s="43"/>
      <c r="Q17" s="40"/>
      <c r="R17" s="40"/>
      <c r="S17" s="40"/>
      <c r="T17" s="40"/>
      <c r="U17" s="40"/>
      <c r="V17" s="40"/>
    </row>
    <row r="18" spans="2:22">
      <c r="B18" s="39"/>
      <c r="C18" s="41"/>
      <c r="D18" s="41"/>
      <c r="E18" s="41"/>
      <c r="F18" s="41"/>
      <c r="G18" s="41"/>
      <c r="H18" s="41"/>
      <c r="I18" s="40"/>
      <c r="J18" s="40"/>
      <c r="K18" s="40"/>
      <c r="L18" s="40"/>
      <c r="M18" s="40"/>
      <c r="N18" s="40"/>
      <c r="O18" s="42"/>
      <c r="P18" s="43"/>
      <c r="Q18" s="40"/>
      <c r="R18" s="40"/>
      <c r="S18" s="40"/>
      <c r="T18" s="40"/>
      <c r="U18" s="40"/>
      <c r="V18" s="40"/>
    </row>
    <row r="21" spans="2:22" ht="23.25">
      <c r="G21" s="158" t="s">
        <v>228</v>
      </c>
      <c r="H21" s="158"/>
      <c r="I21" s="158"/>
      <c r="J21" s="158"/>
      <c r="K21" s="97"/>
      <c r="L21" s="158" t="s">
        <v>229</v>
      </c>
      <c r="M21" s="158"/>
      <c r="N21" s="158"/>
      <c r="O21" s="97"/>
      <c r="P21" s="158" t="s">
        <v>230</v>
      </c>
      <c r="Q21" s="158"/>
      <c r="R21" s="97"/>
      <c r="S21" s="97"/>
    </row>
  </sheetData>
  <mergeCells count="21">
    <mergeCell ref="S13:T16"/>
    <mergeCell ref="U13:V16"/>
    <mergeCell ref="M14:N16"/>
    <mergeCell ref="C8:D8"/>
    <mergeCell ref="E8:F8"/>
    <mergeCell ref="G8:H8"/>
    <mergeCell ref="S8:T8"/>
    <mergeCell ref="I8:J8"/>
    <mergeCell ref="K8:L8"/>
    <mergeCell ref="B7:V7"/>
    <mergeCell ref="M8:N8"/>
    <mergeCell ref="O8:P8"/>
    <mergeCell ref="Q8:R8"/>
    <mergeCell ref="U8:V8"/>
    <mergeCell ref="B9:B11"/>
    <mergeCell ref="G21:J21"/>
    <mergeCell ref="L21:N21"/>
    <mergeCell ref="P21:Q21"/>
    <mergeCell ref="K15:L16"/>
    <mergeCell ref="I13:J16"/>
    <mergeCell ref="Q13:R16"/>
  </mergeCells>
  <hyperlinks>
    <hyperlink ref="L21" location="Content!A1" display="HOME PAGE" xr:uid="{7D139563-6469-1149-A4D3-EA7B6AB7EB86}"/>
    <hyperlink ref="G21" location="'Global country info'!A1" display="PREVIOUS PAGE" xr:uid="{B1A45CAA-5751-4945-93BF-F7A1127573D8}"/>
    <hyperlink ref="P21:Q21" location="'Global Statistics in DIAGRAMS'!A1" display="NEXT PAGE" xr:uid="{FD416259-6746-47B8-9568-2FBA0198AE7E}"/>
  </hyperlinks>
  <pageMargins left="0.7" right="0.7" top="0.75" bottom="0.75" header="0.3" footer="0.3"/>
  <pageSetup paperSize="9" scale="38"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28C711-408A-4601-ADFA-692911EDE7EE}">
  <sheetPr>
    <tabColor rgb="FF003DA0"/>
  </sheetPr>
  <dimension ref="A5:S64"/>
  <sheetViews>
    <sheetView showGridLines="0" showRowColHeaders="0" topLeftCell="A35" zoomScale="85" zoomScaleNormal="85" workbookViewId="0">
      <selection activeCell="P64" sqref="P64:R64"/>
    </sheetView>
  </sheetViews>
  <sheetFormatPr defaultColWidth="8.85546875" defaultRowHeight="15"/>
  <sheetData>
    <row r="5" spans="2:6" ht="41.25">
      <c r="F5" s="11" t="s">
        <v>584</v>
      </c>
    </row>
    <row r="6" spans="2:6" ht="34.5">
      <c r="F6" s="13" t="s">
        <v>585</v>
      </c>
    </row>
    <row r="11" spans="2:6" ht="34.5">
      <c r="B11" s="13" t="s">
        <v>589</v>
      </c>
    </row>
    <row r="25" spans="1:8">
      <c r="A25" s="179"/>
      <c r="B25" s="179"/>
      <c r="C25" s="179"/>
      <c r="D25" s="179"/>
      <c r="E25" s="179"/>
      <c r="F25" s="179"/>
      <c r="G25" s="179"/>
      <c r="H25" s="179"/>
    </row>
    <row r="26" spans="1:8">
      <c r="A26" s="179"/>
      <c r="B26" s="179"/>
      <c r="C26" s="179"/>
      <c r="D26" s="179"/>
      <c r="E26" s="179"/>
      <c r="F26" s="179"/>
      <c r="G26" s="179"/>
      <c r="H26" s="179"/>
    </row>
    <row r="27" spans="1:8">
      <c r="A27" s="179"/>
      <c r="B27" s="179"/>
      <c r="C27" s="179"/>
      <c r="D27" s="179"/>
      <c r="E27" s="179"/>
      <c r="F27" s="179"/>
      <c r="G27" s="179"/>
      <c r="H27" s="179"/>
    </row>
    <row r="28" spans="1:8">
      <c r="A28" s="179"/>
      <c r="B28" s="179"/>
      <c r="C28" s="179"/>
      <c r="D28" s="179"/>
      <c r="E28" s="179"/>
      <c r="F28" s="179"/>
      <c r="G28" s="179"/>
      <c r="H28" s="179"/>
    </row>
    <row r="29" spans="1:8">
      <c r="A29" s="179"/>
      <c r="B29" s="179"/>
      <c r="C29" s="179"/>
      <c r="D29" s="179"/>
      <c r="E29" s="179"/>
      <c r="F29" s="179"/>
      <c r="G29" s="179"/>
      <c r="H29" s="179"/>
    </row>
    <row r="30" spans="1:8">
      <c r="A30" s="179"/>
      <c r="B30" s="179"/>
      <c r="C30" s="179"/>
      <c r="D30" s="179"/>
      <c r="E30" s="179"/>
      <c r="F30" s="179"/>
      <c r="G30" s="179"/>
      <c r="H30" s="179"/>
    </row>
    <row r="31" spans="1:8">
      <c r="A31" s="179"/>
      <c r="B31" s="179"/>
      <c r="C31" s="179"/>
      <c r="D31" s="179"/>
      <c r="E31" s="179"/>
      <c r="F31" s="179"/>
      <c r="G31" s="179"/>
      <c r="H31" s="179"/>
    </row>
    <row r="32" spans="1:8">
      <c r="A32" s="179"/>
      <c r="B32" s="179"/>
      <c r="C32" s="179"/>
      <c r="D32" s="179"/>
      <c r="E32" s="179"/>
      <c r="F32" s="179"/>
      <c r="G32" s="179"/>
      <c r="H32" s="179"/>
    </row>
    <row r="33" spans="1:8">
      <c r="A33" s="179"/>
      <c r="B33" s="179"/>
      <c r="C33" s="179"/>
      <c r="D33" s="179"/>
      <c r="E33" s="179"/>
      <c r="F33" s="179"/>
      <c r="G33" s="179"/>
      <c r="H33" s="179"/>
    </row>
    <row r="34" spans="1:8">
      <c r="A34" s="179"/>
      <c r="B34" s="179"/>
      <c r="C34" s="179"/>
      <c r="D34" s="179"/>
      <c r="E34" s="179"/>
      <c r="F34" s="179"/>
      <c r="G34" s="179"/>
      <c r="H34" s="179"/>
    </row>
    <row r="35" spans="1:8">
      <c r="A35" s="179"/>
      <c r="B35" s="179"/>
      <c r="C35" s="179"/>
      <c r="D35" s="179"/>
      <c r="E35" s="179"/>
      <c r="F35" s="179"/>
      <c r="G35" s="179"/>
      <c r="H35" s="179"/>
    </row>
    <row r="36" spans="1:8">
      <c r="A36" s="179"/>
      <c r="B36" s="179"/>
      <c r="C36" s="179"/>
      <c r="D36" s="179"/>
      <c r="E36" s="179"/>
      <c r="F36" s="179"/>
      <c r="G36" s="179"/>
      <c r="H36" s="179"/>
    </row>
    <row r="37" spans="1:8">
      <c r="A37" s="179"/>
      <c r="B37" s="179"/>
      <c r="C37" s="179"/>
      <c r="D37" s="179"/>
      <c r="E37" s="179"/>
      <c r="F37" s="179"/>
      <c r="G37" s="179"/>
      <c r="H37" s="179"/>
    </row>
    <row r="38" spans="1:8">
      <c r="A38" s="179"/>
      <c r="B38" s="179"/>
      <c r="C38" s="179"/>
      <c r="D38" s="179"/>
      <c r="E38" s="179"/>
      <c r="F38" s="179"/>
      <c r="G38" s="179"/>
      <c r="H38" s="179"/>
    </row>
    <row r="39" spans="1:8">
      <c r="A39" s="179"/>
      <c r="B39" s="179"/>
      <c r="C39" s="179"/>
      <c r="D39" s="179"/>
      <c r="E39" s="179"/>
      <c r="F39" s="179"/>
      <c r="G39" s="179"/>
      <c r="H39" s="179"/>
    </row>
    <row r="40" spans="1:8">
      <c r="A40" s="179"/>
      <c r="B40" s="179"/>
      <c r="C40" s="179"/>
      <c r="D40" s="179"/>
      <c r="E40" s="179"/>
      <c r="F40" s="179"/>
      <c r="G40" s="179"/>
      <c r="H40" s="179"/>
    </row>
    <row r="64" spans="2:19" ht="33" customHeight="1">
      <c r="B64" s="158" t="s">
        <v>228</v>
      </c>
      <c r="C64" s="158"/>
      <c r="D64" s="158"/>
      <c r="E64" s="158"/>
      <c r="F64" s="130"/>
      <c r="G64" s="130"/>
      <c r="H64" s="97"/>
      <c r="I64" s="158" t="s">
        <v>229</v>
      </c>
      <c r="J64" s="158"/>
      <c r="K64" s="158"/>
      <c r="L64" s="97"/>
      <c r="M64" s="158"/>
      <c r="N64" s="158"/>
      <c r="O64" s="158"/>
      <c r="P64" s="158" t="s">
        <v>230</v>
      </c>
      <c r="Q64" s="158"/>
      <c r="R64" s="158"/>
      <c r="S64" s="98"/>
    </row>
  </sheetData>
  <mergeCells count="5">
    <mergeCell ref="P64:R64"/>
    <mergeCell ref="A25:H40"/>
    <mergeCell ref="I64:K64"/>
    <mergeCell ref="M64:O64"/>
    <mergeCell ref="B64:E64"/>
  </mergeCells>
  <hyperlinks>
    <hyperlink ref="I64" location="Content!A1" display="HOME PAGE" xr:uid="{64257489-727C-3D41-BCB1-9E8A466418D3}"/>
    <hyperlink ref="B64" location="'Global Statistics'!A1" display="PREVIOUS PAGE" xr:uid="{063DF95D-0EDC-4233-B601-DD4E169DF1BE}"/>
    <hyperlink ref="P64" location="'SD MAPS'!A1" display="NEXT PAGE" xr:uid="{707340D5-01D3-49C0-987C-B6FE2222ED85}"/>
  </hyperlinks>
  <pageMargins left="0.7" right="0.7" top="0.75" bottom="0.75" header="0.3" footer="0.3"/>
  <pageSetup paperSize="9" scale="41"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17846-3EB1-48AE-90B1-F41D309EAD59}">
  <sheetPr>
    <tabColor rgb="FF003DA0"/>
  </sheetPr>
  <dimension ref="B5:W82"/>
  <sheetViews>
    <sheetView showGridLines="0" showRowColHeaders="0" topLeftCell="A62" zoomScale="70" zoomScaleNormal="70" workbookViewId="0">
      <selection activeCell="S66" sqref="S66:U66"/>
    </sheetView>
  </sheetViews>
  <sheetFormatPr defaultColWidth="8.85546875" defaultRowHeight="15"/>
  <sheetData>
    <row r="5" spans="2:7" ht="41.25">
      <c r="G5" s="11" t="s">
        <v>584</v>
      </c>
    </row>
    <row r="6" spans="2:7" ht="34.5">
      <c r="G6" s="13" t="s">
        <v>585</v>
      </c>
    </row>
    <row r="11" spans="2:7" ht="34.5">
      <c r="B11" s="13" t="s">
        <v>594</v>
      </c>
    </row>
    <row r="66" spans="5:23" ht="23.25">
      <c r="E66" s="130" t="s">
        <v>262</v>
      </c>
      <c r="F66" s="130"/>
      <c r="G66" s="130"/>
      <c r="H66" s="98"/>
      <c r="I66" s="98"/>
      <c r="J66" s="98"/>
      <c r="K66" s="98"/>
      <c r="L66" s="158" t="s">
        <v>229</v>
      </c>
      <c r="M66" s="158"/>
      <c r="N66" s="158"/>
      <c r="O66" s="98"/>
      <c r="P66" s="98"/>
      <c r="Q66" s="98"/>
      <c r="R66" s="98"/>
      <c r="S66" s="158" t="s">
        <v>230</v>
      </c>
      <c r="T66" s="158"/>
      <c r="U66" s="158"/>
      <c r="V66" s="98"/>
      <c r="W66" s="98"/>
    </row>
    <row r="82" spans="3:16" ht="25.5">
      <c r="C82" s="5"/>
      <c r="D82" s="180"/>
      <c r="E82" s="180"/>
      <c r="F82" s="180"/>
      <c r="G82" s="180"/>
      <c r="H82" s="5"/>
      <c r="L82" s="5"/>
      <c r="M82" s="180"/>
      <c r="N82" s="180"/>
      <c r="O82" s="180"/>
      <c r="P82" s="5"/>
    </row>
  </sheetData>
  <mergeCells count="4">
    <mergeCell ref="D82:G82"/>
    <mergeCell ref="L66:N66"/>
    <mergeCell ref="M82:O82"/>
    <mergeCell ref="S66:U66"/>
  </mergeCells>
  <hyperlinks>
    <hyperlink ref="L66" location="Content!A1" display="HOME PAGE" xr:uid="{05EC9057-C1AC-024D-81C2-0EEC581C1C41}"/>
    <hyperlink ref="E66" location="'Global Statistics in DIAGRAMS'!A1" display="PREVIUOS PAGE" xr:uid="{A36A9343-4F04-485F-AC31-87DAEED2378D}"/>
    <hyperlink ref="S66" location="'AFRICA_ Country Info'!A1" display="NEXT PAGE" xr:uid="{B8385694-8F1D-430C-A503-4067D27B8DD5}"/>
  </hyperlinks>
  <pageMargins left="0.7" right="0.7" top="0.75" bottom="0.75" header="0.3" footer="0.3"/>
  <pageSetup paperSize="9" scale="46" orientation="portrait" verticalDpi="0"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E0912-AD96-464B-8412-643F0A03F5A1}">
  <sheetPr>
    <tabColor rgb="FF003DA0"/>
    <pageSetUpPr fitToPage="1"/>
  </sheetPr>
  <dimension ref="C5:N72"/>
  <sheetViews>
    <sheetView showGridLines="0" showRowColHeaders="0" topLeftCell="A58" zoomScale="72" zoomScaleNormal="72" zoomScaleSheetLayoutView="82" workbookViewId="0">
      <selection activeCell="H71" sqref="H71:I71"/>
    </sheetView>
  </sheetViews>
  <sheetFormatPr defaultColWidth="8.85546875" defaultRowHeight="15"/>
  <cols>
    <col min="3" max="3" width="11.85546875" customWidth="1"/>
    <col min="4" max="4" width="13.85546875" customWidth="1"/>
    <col min="5" max="5" width="21.140625" customWidth="1"/>
    <col min="7" max="7" width="24.7109375" customWidth="1"/>
    <col min="8" max="8" width="16" customWidth="1"/>
    <col min="9" max="9" width="47" customWidth="1"/>
    <col min="10" max="10" width="15.42578125" customWidth="1"/>
    <col min="11" max="11" width="16.42578125" customWidth="1"/>
    <col min="12" max="12" width="15.7109375" customWidth="1"/>
    <col min="13" max="13" width="18" customWidth="1"/>
    <col min="14" max="14" width="27.28515625" customWidth="1"/>
  </cols>
  <sheetData>
    <row r="5" spans="3:14" ht="41.25">
      <c r="G5" s="11" t="s">
        <v>584</v>
      </c>
    </row>
    <row r="6" spans="3:14" ht="34.5">
      <c r="G6" s="13" t="s">
        <v>585</v>
      </c>
    </row>
    <row r="10" spans="3:14" ht="34.5">
      <c r="C10" s="13" t="s">
        <v>588</v>
      </c>
    </row>
    <row r="13" spans="3:14" ht="99" customHeight="1">
      <c r="C13" s="33" t="s">
        <v>24</v>
      </c>
      <c r="D13" s="34" t="s">
        <v>233</v>
      </c>
      <c r="E13" s="35" t="s">
        <v>234</v>
      </c>
      <c r="F13" s="36" t="s">
        <v>27</v>
      </c>
      <c r="G13" s="37" t="s">
        <v>235</v>
      </c>
      <c r="H13" s="182" t="s">
        <v>263</v>
      </c>
      <c r="I13" s="182"/>
      <c r="J13" s="34" t="s">
        <v>30</v>
      </c>
      <c r="K13" s="37" t="s">
        <v>31</v>
      </c>
      <c r="L13" s="34" t="s">
        <v>264</v>
      </c>
      <c r="M13" s="37" t="s">
        <v>33</v>
      </c>
      <c r="N13" s="34" t="s">
        <v>34</v>
      </c>
    </row>
    <row r="14" spans="3:14" ht="69" customHeight="1">
      <c r="C14" s="84" t="s">
        <v>40</v>
      </c>
      <c r="D14" s="29" t="s">
        <v>265</v>
      </c>
      <c r="E14" s="29" t="s">
        <v>266</v>
      </c>
      <c r="F14" s="29" t="s">
        <v>267</v>
      </c>
      <c r="G14" s="29" t="s">
        <v>266</v>
      </c>
      <c r="H14" s="29">
        <v>200</v>
      </c>
      <c r="I14" s="29" t="s">
        <v>593</v>
      </c>
      <c r="J14" s="29" t="s">
        <v>266</v>
      </c>
      <c r="K14" s="29" t="s">
        <v>266</v>
      </c>
      <c r="L14" s="29" t="s">
        <v>266</v>
      </c>
      <c r="M14" s="29" t="s">
        <v>268</v>
      </c>
      <c r="N14" s="29" t="s">
        <v>266</v>
      </c>
    </row>
    <row r="15" spans="3:14" ht="69" customHeight="1">
      <c r="C15" s="84" t="s">
        <v>41</v>
      </c>
      <c r="D15" s="29" t="s">
        <v>269</v>
      </c>
      <c r="E15" s="29" t="s">
        <v>268</v>
      </c>
      <c r="F15" s="29" t="s">
        <v>270</v>
      </c>
      <c r="G15" s="29" t="s">
        <v>266</v>
      </c>
      <c r="H15" s="29">
        <v>13</v>
      </c>
      <c r="I15" s="29" t="s">
        <v>271</v>
      </c>
      <c r="J15" s="29" t="s">
        <v>266</v>
      </c>
      <c r="K15" s="29" t="s">
        <v>272</v>
      </c>
      <c r="L15" s="29" t="s">
        <v>266</v>
      </c>
      <c r="M15" s="29" t="s">
        <v>273</v>
      </c>
      <c r="N15" s="29" t="s">
        <v>266</v>
      </c>
    </row>
    <row r="16" spans="3:14" ht="69" customHeight="1">
      <c r="C16" s="84" t="s">
        <v>57</v>
      </c>
      <c r="D16" s="29" t="s">
        <v>274</v>
      </c>
      <c r="E16" s="29" t="s">
        <v>275</v>
      </c>
      <c r="F16" s="29" t="s">
        <v>270</v>
      </c>
      <c r="G16" s="29">
        <v>2021</v>
      </c>
      <c r="H16" s="29">
        <v>16</v>
      </c>
      <c r="I16" s="29" t="s">
        <v>276</v>
      </c>
      <c r="J16" s="29" t="s">
        <v>259</v>
      </c>
      <c r="K16" s="29" t="s">
        <v>277</v>
      </c>
      <c r="L16" s="29" t="s">
        <v>273</v>
      </c>
      <c r="M16" s="29" t="s">
        <v>273</v>
      </c>
      <c r="N16" s="29" t="s">
        <v>273</v>
      </c>
    </row>
    <row r="17" spans="3:14" ht="69" customHeight="1">
      <c r="C17" s="84" t="s">
        <v>60</v>
      </c>
      <c r="D17" s="29" t="s">
        <v>278</v>
      </c>
      <c r="E17" s="29" t="s">
        <v>279</v>
      </c>
      <c r="F17" s="29" t="s">
        <v>267</v>
      </c>
      <c r="G17" s="29">
        <v>1982</v>
      </c>
      <c r="H17" s="29">
        <v>14</v>
      </c>
      <c r="I17" s="29" t="s">
        <v>280</v>
      </c>
      <c r="J17" s="29" t="s">
        <v>259</v>
      </c>
      <c r="K17" s="29" t="s">
        <v>266</v>
      </c>
      <c r="L17" s="29" t="s">
        <v>268</v>
      </c>
      <c r="M17" s="29" t="s">
        <v>273</v>
      </c>
      <c r="N17" s="29" t="s">
        <v>268</v>
      </c>
    </row>
    <row r="18" spans="3:14" ht="69" customHeight="1">
      <c r="C18" s="84" t="s">
        <v>64</v>
      </c>
      <c r="D18" s="29" t="s">
        <v>278</v>
      </c>
      <c r="E18" s="29" t="s">
        <v>281</v>
      </c>
      <c r="F18" s="29" t="s">
        <v>282</v>
      </c>
      <c r="G18" s="29">
        <v>1997</v>
      </c>
      <c r="H18" s="29">
        <v>24</v>
      </c>
      <c r="I18" s="29" t="s">
        <v>283</v>
      </c>
      <c r="J18" s="29" t="s">
        <v>266</v>
      </c>
      <c r="K18" s="29" t="s">
        <v>266</v>
      </c>
      <c r="L18" s="29" t="s">
        <v>266</v>
      </c>
      <c r="M18" s="29" t="s">
        <v>273</v>
      </c>
      <c r="N18" s="29" t="s">
        <v>268</v>
      </c>
    </row>
    <row r="19" spans="3:14" ht="69" customHeight="1">
      <c r="C19" s="84" t="s">
        <v>65</v>
      </c>
      <c r="D19" s="29" t="s">
        <v>284</v>
      </c>
      <c r="E19" s="29" t="s">
        <v>268</v>
      </c>
      <c r="F19" s="29" t="s">
        <v>270</v>
      </c>
      <c r="G19" s="29">
        <v>2012</v>
      </c>
      <c r="H19" s="29">
        <v>22</v>
      </c>
      <c r="I19" s="29" t="s">
        <v>285</v>
      </c>
      <c r="J19" s="29" t="s">
        <v>273</v>
      </c>
      <c r="K19" s="29" t="s">
        <v>286</v>
      </c>
      <c r="L19" s="29" t="s">
        <v>273</v>
      </c>
      <c r="M19" s="29" t="s">
        <v>273</v>
      </c>
      <c r="N19" s="29" t="s">
        <v>273</v>
      </c>
    </row>
    <row r="20" spans="3:14" ht="69" customHeight="1">
      <c r="C20" s="84" t="s">
        <v>66</v>
      </c>
      <c r="D20" s="29" t="s">
        <v>287</v>
      </c>
      <c r="E20" s="29" t="s">
        <v>288</v>
      </c>
      <c r="F20" s="29" t="s">
        <v>270</v>
      </c>
      <c r="G20" s="29">
        <v>1993</v>
      </c>
      <c r="H20" s="29">
        <v>12</v>
      </c>
      <c r="I20" s="29" t="s">
        <v>289</v>
      </c>
      <c r="J20" s="29" t="s">
        <v>273</v>
      </c>
      <c r="K20" s="29" t="s">
        <v>290</v>
      </c>
      <c r="L20" s="29" t="s">
        <v>273</v>
      </c>
      <c r="M20" s="29" t="s">
        <v>273</v>
      </c>
      <c r="N20" s="29" t="s">
        <v>273</v>
      </c>
    </row>
    <row r="21" spans="3:14" ht="69" customHeight="1">
      <c r="C21" s="84" t="s">
        <v>68</v>
      </c>
      <c r="D21" s="29" t="s">
        <v>291</v>
      </c>
      <c r="E21" s="29" t="s">
        <v>292</v>
      </c>
      <c r="F21" s="29" t="s">
        <v>267</v>
      </c>
      <c r="G21" s="29">
        <v>2014</v>
      </c>
      <c r="H21" s="29">
        <v>37</v>
      </c>
      <c r="I21" s="29" t="s">
        <v>293</v>
      </c>
      <c r="J21" s="29" t="s">
        <v>273</v>
      </c>
      <c r="K21" s="29" t="s">
        <v>294</v>
      </c>
      <c r="L21" s="29" t="s">
        <v>273</v>
      </c>
      <c r="M21" s="29" t="s">
        <v>273</v>
      </c>
      <c r="N21" s="29" t="s">
        <v>273</v>
      </c>
    </row>
    <row r="22" spans="3:14" ht="69" customHeight="1">
      <c r="C22" s="84" t="s">
        <v>70</v>
      </c>
      <c r="D22" s="29" t="s">
        <v>295</v>
      </c>
      <c r="E22" s="29" t="s">
        <v>288</v>
      </c>
      <c r="F22" s="29" t="s">
        <v>267</v>
      </c>
      <c r="G22" s="29">
        <v>2017</v>
      </c>
      <c r="H22" s="29">
        <v>84</v>
      </c>
      <c r="I22" s="29" t="s">
        <v>608</v>
      </c>
      <c r="J22" s="29" t="s">
        <v>273</v>
      </c>
      <c r="K22" s="29" t="s">
        <v>296</v>
      </c>
      <c r="L22" s="29" t="s">
        <v>273</v>
      </c>
      <c r="M22" s="29" t="s">
        <v>268</v>
      </c>
      <c r="N22" s="29" t="s">
        <v>273</v>
      </c>
    </row>
    <row r="23" spans="3:14" ht="69" customHeight="1">
      <c r="C23" s="84" t="s">
        <v>71</v>
      </c>
      <c r="D23" s="29" t="s">
        <v>297</v>
      </c>
      <c r="E23" s="29" t="s">
        <v>268</v>
      </c>
      <c r="F23" s="29" t="s">
        <v>266</v>
      </c>
      <c r="G23" s="29">
        <v>2006</v>
      </c>
      <c r="H23" s="29">
        <v>31</v>
      </c>
      <c r="I23" s="29" t="s">
        <v>266</v>
      </c>
      <c r="J23" s="29" t="s">
        <v>266</v>
      </c>
      <c r="K23" s="29" t="s">
        <v>296</v>
      </c>
      <c r="L23" s="29" t="s">
        <v>273</v>
      </c>
      <c r="M23" s="29" t="s">
        <v>268</v>
      </c>
      <c r="N23" s="29" t="s">
        <v>273</v>
      </c>
    </row>
    <row r="24" spans="3:14" ht="69" customHeight="1">
      <c r="C24" s="84" t="s">
        <v>75</v>
      </c>
      <c r="D24" s="29" t="s">
        <v>298</v>
      </c>
      <c r="E24" s="29" t="s">
        <v>268</v>
      </c>
      <c r="F24" s="29" t="s">
        <v>270</v>
      </c>
      <c r="G24" s="29">
        <v>2012</v>
      </c>
      <c r="H24" s="29">
        <v>12</v>
      </c>
      <c r="I24" s="141" t="s">
        <v>299</v>
      </c>
      <c r="J24" s="29" t="s">
        <v>273</v>
      </c>
      <c r="K24" s="29" t="s">
        <v>300</v>
      </c>
      <c r="L24" s="29" t="s">
        <v>268</v>
      </c>
      <c r="M24" s="29" t="s">
        <v>268</v>
      </c>
      <c r="N24" s="29" t="s">
        <v>268</v>
      </c>
    </row>
    <row r="25" spans="3:14" ht="69" customHeight="1">
      <c r="C25" s="84" t="s">
        <v>76</v>
      </c>
      <c r="D25" s="29" t="s">
        <v>301</v>
      </c>
      <c r="E25" s="29" t="s">
        <v>292</v>
      </c>
      <c r="F25" s="29" t="s">
        <v>270</v>
      </c>
      <c r="G25" s="29">
        <v>2002</v>
      </c>
      <c r="H25" s="29">
        <v>48</v>
      </c>
      <c r="I25" s="29" t="s">
        <v>302</v>
      </c>
      <c r="J25" s="29" t="s">
        <v>259</v>
      </c>
      <c r="K25" s="29" t="s">
        <v>290</v>
      </c>
      <c r="L25" s="29" t="s">
        <v>273</v>
      </c>
      <c r="M25" s="29" t="s">
        <v>273</v>
      </c>
      <c r="N25" s="29" t="s">
        <v>273</v>
      </c>
    </row>
    <row r="26" spans="3:14" ht="69" customHeight="1">
      <c r="C26" s="84" t="s">
        <v>79</v>
      </c>
      <c r="D26" s="29" t="s">
        <v>301</v>
      </c>
      <c r="E26" s="29" t="s">
        <v>288</v>
      </c>
      <c r="F26" s="29" t="s">
        <v>270</v>
      </c>
      <c r="G26" s="29">
        <v>2015</v>
      </c>
      <c r="H26" s="29">
        <v>54</v>
      </c>
      <c r="I26" s="29" t="s">
        <v>303</v>
      </c>
      <c r="J26" s="29" t="s">
        <v>259</v>
      </c>
      <c r="K26" s="29" t="s">
        <v>296</v>
      </c>
      <c r="L26" s="29" t="s">
        <v>273</v>
      </c>
      <c r="M26" s="29" t="s">
        <v>273</v>
      </c>
      <c r="N26" s="29" t="s">
        <v>273</v>
      </c>
    </row>
    <row r="27" spans="3:14" ht="69" customHeight="1">
      <c r="C27" s="84" t="s">
        <v>85</v>
      </c>
      <c r="D27" s="29" t="s">
        <v>304</v>
      </c>
      <c r="E27" s="29" t="s">
        <v>292</v>
      </c>
      <c r="F27" s="29" t="s">
        <v>270</v>
      </c>
      <c r="G27" s="29">
        <v>2012</v>
      </c>
      <c r="H27" s="29" t="s">
        <v>268</v>
      </c>
      <c r="I27" s="29" t="s">
        <v>268</v>
      </c>
      <c r="J27" s="29" t="s">
        <v>268</v>
      </c>
      <c r="K27" s="29" t="s">
        <v>268</v>
      </c>
      <c r="L27" s="29" t="s">
        <v>268</v>
      </c>
      <c r="M27" s="29" t="s">
        <v>268</v>
      </c>
      <c r="N27" s="29" t="s">
        <v>268</v>
      </c>
    </row>
    <row r="28" spans="3:14" ht="69" customHeight="1">
      <c r="C28" s="84" t="s">
        <v>88</v>
      </c>
      <c r="D28" s="29" t="s">
        <v>305</v>
      </c>
      <c r="E28" s="29" t="s">
        <v>288</v>
      </c>
      <c r="F28" s="29" t="s">
        <v>270</v>
      </c>
      <c r="G28" s="29">
        <v>1967</v>
      </c>
      <c r="H28" s="29">
        <v>36</v>
      </c>
      <c r="I28" s="29" t="s">
        <v>306</v>
      </c>
      <c r="J28" s="29" t="s">
        <v>259</v>
      </c>
      <c r="K28" s="29" t="s">
        <v>307</v>
      </c>
      <c r="L28" s="29" t="s">
        <v>268</v>
      </c>
      <c r="M28" s="29" t="s">
        <v>273</v>
      </c>
      <c r="N28" s="29" t="s">
        <v>268</v>
      </c>
    </row>
    <row r="29" spans="3:14" ht="69" customHeight="1">
      <c r="C29" s="84" t="s">
        <v>90</v>
      </c>
      <c r="D29" s="29" t="s">
        <v>308</v>
      </c>
      <c r="E29" s="29" t="s">
        <v>292</v>
      </c>
      <c r="F29" s="29" t="s">
        <v>270</v>
      </c>
      <c r="G29" s="29">
        <v>2018</v>
      </c>
      <c r="H29" s="29">
        <v>15</v>
      </c>
      <c r="I29" s="29" t="s">
        <v>309</v>
      </c>
      <c r="J29" s="29" t="s">
        <v>266</v>
      </c>
      <c r="K29" s="29" t="s">
        <v>300</v>
      </c>
      <c r="L29" s="29" t="s">
        <v>273</v>
      </c>
      <c r="M29" s="29" t="s">
        <v>273</v>
      </c>
      <c r="N29" s="29" t="s">
        <v>273</v>
      </c>
    </row>
    <row r="30" spans="3:14" ht="69" customHeight="1">
      <c r="C30" s="84" t="s">
        <v>92</v>
      </c>
      <c r="D30" s="29" t="s">
        <v>310</v>
      </c>
      <c r="E30" s="29" t="s">
        <v>310</v>
      </c>
      <c r="F30" s="29" t="s">
        <v>310</v>
      </c>
      <c r="G30" s="29" t="s">
        <v>310</v>
      </c>
      <c r="H30" s="29" t="s">
        <v>310</v>
      </c>
      <c r="I30" s="29" t="s">
        <v>310</v>
      </c>
      <c r="J30" s="29" t="s">
        <v>310</v>
      </c>
      <c r="K30" s="29" t="s">
        <v>310</v>
      </c>
      <c r="L30" s="29" t="s">
        <v>310</v>
      </c>
      <c r="M30" s="29" t="s">
        <v>310</v>
      </c>
      <c r="N30" s="29" t="s">
        <v>310</v>
      </c>
    </row>
    <row r="31" spans="3:14" ht="69" customHeight="1">
      <c r="C31" s="84" t="s">
        <v>93</v>
      </c>
      <c r="D31" s="29" t="s">
        <v>311</v>
      </c>
      <c r="E31" s="29" t="s">
        <v>281</v>
      </c>
      <c r="F31" s="29" t="s">
        <v>267</v>
      </c>
      <c r="G31" s="29">
        <v>2006</v>
      </c>
      <c r="H31" s="29">
        <v>13</v>
      </c>
      <c r="I31" s="29" t="s">
        <v>312</v>
      </c>
      <c r="J31" s="29" t="s">
        <v>259</v>
      </c>
      <c r="K31" s="29" t="s">
        <v>255</v>
      </c>
      <c r="L31" s="29" t="s">
        <v>268</v>
      </c>
      <c r="M31" s="29" t="s">
        <v>273</v>
      </c>
      <c r="N31" s="29" t="s">
        <v>273</v>
      </c>
    </row>
    <row r="32" spans="3:14" ht="69" customHeight="1">
      <c r="C32" s="84" t="s">
        <v>95</v>
      </c>
      <c r="D32" s="29" t="s">
        <v>311</v>
      </c>
      <c r="E32" s="29" t="s">
        <v>268</v>
      </c>
      <c r="F32" s="29" t="s">
        <v>270</v>
      </c>
      <c r="G32" s="29">
        <v>1980</v>
      </c>
      <c r="H32" s="29">
        <v>12</v>
      </c>
      <c r="I32" s="29" t="s">
        <v>313</v>
      </c>
      <c r="J32" s="29" t="s">
        <v>259</v>
      </c>
      <c r="K32" s="29" t="s">
        <v>314</v>
      </c>
      <c r="L32" s="29" t="s">
        <v>273</v>
      </c>
      <c r="M32" s="29" t="s">
        <v>273</v>
      </c>
      <c r="N32" s="29" t="s">
        <v>273</v>
      </c>
    </row>
    <row r="33" spans="3:14" ht="69" customHeight="1">
      <c r="C33" s="84" t="s">
        <v>96</v>
      </c>
      <c r="D33" s="29" t="s">
        <v>315</v>
      </c>
      <c r="E33" s="29" t="s">
        <v>316</v>
      </c>
      <c r="F33" s="29" t="s">
        <v>270</v>
      </c>
      <c r="G33" s="29">
        <v>2019</v>
      </c>
      <c r="H33" s="29">
        <v>15</v>
      </c>
      <c r="I33" s="29" t="s">
        <v>317</v>
      </c>
      <c r="J33" s="29" t="s">
        <v>273</v>
      </c>
      <c r="K33" s="29" t="s">
        <v>300</v>
      </c>
      <c r="L33" s="29" t="s">
        <v>268</v>
      </c>
      <c r="M33" s="29" t="s">
        <v>268</v>
      </c>
      <c r="N33" s="29" t="s">
        <v>268</v>
      </c>
    </row>
    <row r="34" spans="3:14" ht="69" customHeight="1">
      <c r="C34" s="84" t="s">
        <v>100</v>
      </c>
      <c r="D34" s="29" t="s">
        <v>607</v>
      </c>
      <c r="E34" s="29" t="s">
        <v>268</v>
      </c>
      <c r="F34" s="29" t="s">
        <v>267</v>
      </c>
      <c r="G34" s="29">
        <v>1959</v>
      </c>
      <c r="H34" s="29">
        <v>99</v>
      </c>
      <c r="I34" s="142" t="s">
        <v>318</v>
      </c>
      <c r="J34" s="29" t="s">
        <v>273</v>
      </c>
      <c r="K34" s="29" t="s">
        <v>290</v>
      </c>
      <c r="L34" s="29" t="s">
        <v>273</v>
      </c>
      <c r="M34" s="29" t="s">
        <v>273</v>
      </c>
      <c r="N34" s="29" t="s">
        <v>273</v>
      </c>
    </row>
    <row r="35" spans="3:14" ht="69" customHeight="1">
      <c r="C35" s="84" t="s">
        <v>101</v>
      </c>
      <c r="D35" s="29" t="s">
        <v>311</v>
      </c>
      <c r="E35" s="29" t="s">
        <v>292</v>
      </c>
      <c r="F35" s="29" t="s">
        <v>270</v>
      </c>
      <c r="G35" s="29">
        <v>2023</v>
      </c>
      <c r="H35" s="29">
        <v>19</v>
      </c>
      <c r="I35" s="29" t="s">
        <v>319</v>
      </c>
      <c r="J35" s="29" t="s">
        <v>259</v>
      </c>
      <c r="K35" s="29" t="s">
        <v>296</v>
      </c>
      <c r="L35" s="29" t="s">
        <v>273</v>
      </c>
      <c r="M35" s="29" t="s">
        <v>273</v>
      </c>
      <c r="N35" s="29" t="s">
        <v>273</v>
      </c>
    </row>
    <row r="36" spans="3:14" ht="69" customHeight="1">
      <c r="C36" s="84" t="s">
        <v>104</v>
      </c>
      <c r="D36" s="29" t="s">
        <v>320</v>
      </c>
      <c r="E36" s="29" t="s">
        <v>288</v>
      </c>
      <c r="F36" s="29" t="s">
        <v>270</v>
      </c>
      <c r="G36" s="29">
        <v>2003</v>
      </c>
      <c r="H36" s="29">
        <v>16</v>
      </c>
      <c r="I36" s="29" t="s">
        <v>321</v>
      </c>
      <c r="J36" s="29" t="s">
        <v>273</v>
      </c>
      <c r="K36" s="29" t="s">
        <v>300</v>
      </c>
      <c r="L36" s="29" t="s">
        <v>273</v>
      </c>
      <c r="M36" s="29" t="s">
        <v>273</v>
      </c>
      <c r="N36" s="29" t="s">
        <v>273</v>
      </c>
    </row>
    <row r="37" spans="3:14" ht="69" customHeight="1">
      <c r="C37" s="84" t="s">
        <v>108</v>
      </c>
      <c r="D37" s="29" t="s">
        <v>322</v>
      </c>
      <c r="E37" s="29" t="s">
        <v>268</v>
      </c>
      <c r="F37" s="29" t="s">
        <v>270</v>
      </c>
      <c r="G37" s="29">
        <v>2022</v>
      </c>
      <c r="H37" s="29">
        <v>48</v>
      </c>
      <c r="I37" s="29" t="s">
        <v>323</v>
      </c>
      <c r="J37" s="29" t="s">
        <v>273</v>
      </c>
      <c r="K37" s="29" t="s">
        <v>255</v>
      </c>
      <c r="L37" s="29" t="s">
        <v>273</v>
      </c>
      <c r="M37" s="29" t="s">
        <v>273</v>
      </c>
      <c r="N37" s="29" t="s">
        <v>273</v>
      </c>
    </row>
    <row r="38" spans="3:14" ht="69" customHeight="1">
      <c r="C38" s="84" t="s">
        <v>109</v>
      </c>
      <c r="D38" s="29" t="s">
        <v>324</v>
      </c>
      <c r="E38" s="29" t="s">
        <v>268</v>
      </c>
      <c r="F38" s="29" t="s">
        <v>270</v>
      </c>
      <c r="G38" s="29">
        <v>2001</v>
      </c>
      <c r="H38" s="29">
        <v>26</v>
      </c>
      <c r="I38" s="29" t="s">
        <v>325</v>
      </c>
      <c r="J38" s="29" t="s">
        <v>268</v>
      </c>
      <c r="K38" s="29" t="s">
        <v>326</v>
      </c>
      <c r="L38" s="29" t="s">
        <v>266</v>
      </c>
      <c r="M38" s="29" t="s">
        <v>266</v>
      </c>
      <c r="N38" s="29" t="s">
        <v>268</v>
      </c>
    </row>
    <row r="39" spans="3:14" ht="69" customHeight="1">
      <c r="C39" s="84" t="s">
        <v>126</v>
      </c>
      <c r="D39" s="29" t="s">
        <v>327</v>
      </c>
      <c r="E39" s="29" t="s">
        <v>275</v>
      </c>
      <c r="F39" s="29" t="s">
        <v>270</v>
      </c>
      <c r="G39" s="29">
        <v>2007</v>
      </c>
      <c r="H39" s="29">
        <v>14</v>
      </c>
      <c r="I39" s="29" t="s">
        <v>328</v>
      </c>
      <c r="J39" s="29" t="s">
        <v>259</v>
      </c>
      <c r="K39" s="29" t="s">
        <v>255</v>
      </c>
      <c r="L39" s="29" t="s">
        <v>273</v>
      </c>
      <c r="M39" s="29" t="s">
        <v>273</v>
      </c>
      <c r="N39" s="29" t="s">
        <v>273</v>
      </c>
    </row>
    <row r="40" spans="3:14" ht="69" customHeight="1">
      <c r="C40" s="84" t="s">
        <v>133</v>
      </c>
      <c r="D40" s="29" t="s">
        <v>329</v>
      </c>
      <c r="E40" s="29" t="s">
        <v>279</v>
      </c>
      <c r="F40" s="29" t="s">
        <v>270</v>
      </c>
      <c r="G40" s="29">
        <v>1992</v>
      </c>
      <c r="H40" s="29">
        <v>27</v>
      </c>
      <c r="I40" s="29" t="s">
        <v>330</v>
      </c>
      <c r="J40" s="29" t="s">
        <v>259</v>
      </c>
      <c r="K40" s="29" t="s">
        <v>331</v>
      </c>
      <c r="L40" s="29" t="s">
        <v>273</v>
      </c>
      <c r="M40" s="29" t="s">
        <v>273</v>
      </c>
      <c r="N40" s="29" t="s">
        <v>273</v>
      </c>
    </row>
    <row r="41" spans="3:14" ht="69" customHeight="1">
      <c r="C41" s="84" t="s">
        <v>134</v>
      </c>
      <c r="D41" s="29" t="s">
        <v>320</v>
      </c>
      <c r="E41" s="29" t="s">
        <v>268</v>
      </c>
      <c r="F41" s="29" t="s">
        <v>270</v>
      </c>
      <c r="G41" s="29">
        <v>2015</v>
      </c>
      <c r="H41" s="29">
        <v>9</v>
      </c>
      <c r="I41" s="29" t="s">
        <v>332</v>
      </c>
      <c r="J41" s="29" t="s">
        <v>259</v>
      </c>
      <c r="K41" s="29" t="s">
        <v>300</v>
      </c>
      <c r="L41" s="29" t="s">
        <v>266</v>
      </c>
      <c r="M41" s="29" t="s">
        <v>266</v>
      </c>
      <c r="N41" s="29" t="s">
        <v>268</v>
      </c>
    </row>
    <row r="42" spans="3:14" ht="69" customHeight="1">
      <c r="C42" s="84" t="s">
        <v>135</v>
      </c>
      <c r="D42" s="29" t="s">
        <v>310</v>
      </c>
      <c r="E42" s="29" t="s">
        <v>310</v>
      </c>
      <c r="F42" s="29" t="s">
        <v>310</v>
      </c>
      <c r="G42" s="29" t="s">
        <v>310</v>
      </c>
      <c r="H42" s="29" t="s">
        <v>310</v>
      </c>
      <c r="I42" s="29" t="s">
        <v>310</v>
      </c>
      <c r="J42" s="29" t="s">
        <v>310</v>
      </c>
      <c r="K42" s="29" t="s">
        <v>310</v>
      </c>
      <c r="L42" s="29" t="s">
        <v>310</v>
      </c>
      <c r="M42" s="29" t="s">
        <v>310</v>
      </c>
      <c r="N42" s="29" t="s">
        <v>310</v>
      </c>
    </row>
    <row r="43" spans="3:14" ht="69" customHeight="1">
      <c r="C43" s="84" t="s">
        <v>138</v>
      </c>
      <c r="D43" s="29" t="s">
        <v>333</v>
      </c>
      <c r="E43" s="29" t="s">
        <v>268</v>
      </c>
      <c r="F43" s="29" t="s">
        <v>270</v>
      </c>
      <c r="G43" s="29">
        <v>2017</v>
      </c>
      <c r="H43" s="29">
        <v>48</v>
      </c>
      <c r="I43" s="29" t="s">
        <v>334</v>
      </c>
      <c r="J43" s="29" t="s">
        <v>259</v>
      </c>
      <c r="K43" s="29" t="s">
        <v>300</v>
      </c>
      <c r="L43" s="29" t="s">
        <v>273</v>
      </c>
      <c r="M43" s="29" t="s">
        <v>273</v>
      </c>
      <c r="N43" s="29" t="s">
        <v>273</v>
      </c>
    </row>
    <row r="44" spans="3:14" ht="69" customHeight="1">
      <c r="C44" s="84" t="s">
        <v>139</v>
      </c>
      <c r="D44" s="29" t="s">
        <v>335</v>
      </c>
      <c r="E44" s="29" t="s">
        <v>268</v>
      </c>
      <c r="F44" s="29" t="s">
        <v>270</v>
      </c>
      <c r="G44" s="29">
        <v>1996</v>
      </c>
      <c r="H44" s="29">
        <v>12</v>
      </c>
      <c r="I44" s="29" t="s">
        <v>313</v>
      </c>
      <c r="J44" s="29" t="s">
        <v>259</v>
      </c>
      <c r="K44" s="29" t="s">
        <v>336</v>
      </c>
      <c r="L44" s="29" t="s">
        <v>273</v>
      </c>
      <c r="M44" s="29" t="s">
        <v>273</v>
      </c>
      <c r="N44" s="29" t="s">
        <v>273</v>
      </c>
    </row>
    <row r="45" spans="3:14" ht="69" customHeight="1">
      <c r="C45" s="84" t="s">
        <v>142</v>
      </c>
      <c r="D45" s="29" t="s">
        <v>337</v>
      </c>
      <c r="E45" s="29" t="s">
        <v>292</v>
      </c>
      <c r="F45" s="29" t="s">
        <v>270</v>
      </c>
      <c r="G45" s="29">
        <v>2017</v>
      </c>
      <c r="H45" s="29">
        <v>19</v>
      </c>
      <c r="I45" s="29" t="s">
        <v>338</v>
      </c>
      <c r="J45" s="29" t="s">
        <v>259</v>
      </c>
      <c r="K45" s="29" t="s">
        <v>339</v>
      </c>
      <c r="L45" s="29" t="s">
        <v>273</v>
      </c>
      <c r="M45" s="29" t="s">
        <v>266</v>
      </c>
      <c r="N45" s="29" t="s">
        <v>273</v>
      </c>
    </row>
    <row r="46" spans="3:14" ht="69" customHeight="1">
      <c r="C46" s="84" t="s">
        <v>145</v>
      </c>
      <c r="D46" s="29" t="s">
        <v>340</v>
      </c>
      <c r="E46" s="29" t="s">
        <v>268</v>
      </c>
      <c r="F46" s="29" t="s">
        <v>270</v>
      </c>
      <c r="G46" s="29">
        <v>2021</v>
      </c>
      <c r="H46" s="29">
        <v>21</v>
      </c>
      <c r="I46" s="29" t="s">
        <v>341</v>
      </c>
      <c r="J46" s="29" t="s">
        <v>273</v>
      </c>
      <c r="K46" s="29" t="s">
        <v>255</v>
      </c>
      <c r="L46" s="29" t="s">
        <v>273</v>
      </c>
      <c r="M46" s="29" t="s">
        <v>273</v>
      </c>
      <c r="N46" s="29" t="s">
        <v>273</v>
      </c>
    </row>
    <row r="47" spans="3:14" ht="69" customHeight="1">
      <c r="C47" s="84" t="s">
        <v>146</v>
      </c>
      <c r="D47" s="29" t="s">
        <v>320</v>
      </c>
      <c r="E47" s="29" t="s">
        <v>275</v>
      </c>
      <c r="F47" s="29" t="s">
        <v>270</v>
      </c>
      <c r="G47" s="29">
        <v>2023</v>
      </c>
      <c r="H47" s="29">
        <v>21</v>
      </c>
      <c r="I47" s="29" t="s">
        <v>342</v>
      </c>
      <c r="J47" s="29" t="s">
        <v>273</v>
      </c>
      <c r="K47" s="29" t="s">
        <v>300</v>
      </c>
      <c r="L47" s="29" t="s">
        <v>273</v>
      </c>
      <c r="M47" s="29" t="s">
        <v>268</v>
      </c>
      <c r="N47" s="29" t="s">
        <v>273</v>
      </c>
    </row>
    <row r="48" spans="3:14" ht="69" customHeight="1">
      <c r="C48" s="84" t="s">
        <v>150</v>
      </c>
      <c r="D48" s="29" t="s">
        <v>343</v>
      </c>
      <c r="E48" s="29" t="s">
        <v>288</v>
      </c>
      <c r="F48" s="29" t="s">
        <v>267</v>
      </c>
      <c r="G48" s="29">
        <v>2011</v>
      </c>
      <c r="H48" s="29">
        <v>105</v>
      </c>
      <c r="I48" s="29" t="s">
        <v>344</v>
      </c>
      <c r="J48" s="29" t="s">
        <v>266</v>
      </c>
      <c r="K48" s="29" t="s">
        <v>255</v>
      </c>
      <c r="L48" s="29" t="s">
        <v>266</v>
      </c>
      <c r="M48" s="29" t="s">
        <v>273</v>
      </c>
      <c r="N48" s="29" t="s">
        <v>273</v>
      </c>
    </row>
    <row r="49" spans="3:14" ht="69" customHeight="1">
      <c r="C49" s="84" t="s">
        <v>151</v>
      </c>
      <c r="D49" s="29" t="s">
        <v>278</v>
      </c>
      <c r="E49" s="29" t="s">
        <v>268</v>
      </c>
      <c r="F49" s="29" t="s">
        <v>267</v>
      </c>
      <c r="G49" s="29">
        <v>1994</v>
      </c>
      <c r="H49" s="29">
        <v>33</v>
      </c>
      <c r="I49" s="29" t="s">
        <v>345</v>
      </c>
      <c r="J49" s="29" t="s">
        <v>273</v>
      </c>
      <c r="K49" s="29" t="s">
        <v>300</v>
      </c>
      <c r="L49" s="29" t="s">
        <v>273</v>
      </c>
      <c r="M49" s="29" t="s">
        <v>273</v>
      </c>
      <c r="N49" s="29" t="s">
        <v>273</v>
      </c>
    </row>
    <row r="50" spans="3:14" ht="69" customHeight="1">
      <c r="C50" s="84" t="s">
        <v>153</v>
      </c>
      <c r="D50" s="29" t="s">
        <v>346</v>
      </c>
      <c r="E50" s="29" t="s">
        <v>268</v>
      </c>
      <c r="F50" s="29" t="s">
        <v>270</v>
      </c>
      <c r="G50" s="29">
        <v>1992</v>
      </c>
      <c r="H50" s="29">
        <v>13</v>
      </c>
      <c r="I50" s="29" t="s">
        <v>347</v>
      </c>
      <c r="J50" s="29" t="s">
        <v>259</v>
      </c>
      <c r="K50" s="29" t="s">
        <v>255</v>
      </c>
      <c r="L50" s="29" t="s">
        <v>273</v>
      </c>
      <c r="M50" s="29" t="s">
        <v>273</v>
      </c>
      <c r="N50" s="29" t="s">
        <v>273</v>
      </c>
    </row>
    <row r="51" spans="3:14" ht="69" customHeight="1">
      <c r="C51" s="84" t="s">
        <v>158</v>
      </c>
      <c r="D51" s="29" t="s">
        <v>301</v>
      </c>
      <c r="E51" s="29" t="s">
        <v>268</v>
      </c>
      <c r="F51" s="29" t="s">
        <v>267</v>
      </c>
      <c r="G51" s="29">
        <v>2000</v>
      </c>
      <c r="H51" s="29">
        <v>20</v>
      </c>
      <c r="I51" s="29" t="s">
        <v>348</v>
      </c>
      <c r="J51" s="29" t="s">
        <v>259</v>
      </c>
      <c r="K51" s="29" t="s">
        <v>349</v>
      </c>
      <c r="L51" s="29" t="s">
        <v>273</v>
      </c>
      <c r="M51" s="29" t="s">
        <v>273</v>
      </c>
      <c r="N51" s="29" t="s">
        <v>273</v>
      </c>
    </row>
    <row r="52" spans="3:14" ht="69" customHeight="1">
      <c r="C52" s="84" t="s">
        <v>159</v>
      </c>
      <c r="D52" s="29" t="s">
        <v>350</v>
      </c>
      <c r="E52" s="29" t="s">
        <v>292</v>
      </c>
      <c r="F52" s="29" t="s">
        <v>270</v>
      </c>
      <c r="G52" s="29">
        <v>1955</v>
      </c>
      <c r="H52" s="29">
        <v>64</v>
      </c>
      <c r="I52" s="29" t="s">
        <v>351</v>
      </c>
      <c r="J52" s="29" t="s">
        <v>273</v>
      </c>
      <c r="K52" s="29" t="s">
        <v>352</v>
      </c>
      <c r="L52" s="29" t="s">
        <v>268</v>
      </c>
      <c r="M52" s="29" t="s">
        <v>273</v>
      </c>
      <c r="N52" s="29" t="s">
        <v>268</v>
      </c>
    </row>
    <row r="53" spans="3:14" ht="69" customHeight="1">
      <c r="C53" s="84" t="s">
        <v>178</v>
      </c>
      <c r="D53" s="29" t="s">
        <v>353</v>
      </c>
      <c r="E53" s="29" t="s">
        <v>268</v>
      </c>
      <c r="F53" s="29" t="s">
        <v>267</v>
      </c>
      <c r="G53" s="29">
        <v>2007</v>
      </c>
      <c r="H53" s="29">
        <v>21</v>
      </c>
      <c r="I53" s="29" t="s">
        <v>354</v>
      </c>
      <c r="J53" s="29" t="s">
        <v>259</v>
      </c>
      <c r="K53" s="29" t="s">
        <v>300</v>
      </c>
      <c r="L53" s="29" t="s">
        <v>268</v>
      </c>
      <c r="M53" s="29" t="s">
        <v>273</v>
      </c>
      <c r="N53" s="29" t="s">
        <v>268</v>
      </c>
    </row>
    <row r="54" spans="3:14" ht="69" customHeight="1">
      <c r="C54" s="84" t="s">
        <v>184</v>
      </c>
      <c r="D54" s="29" t="s">
        <v>355</v>
      </c>
      <c r="E54" s="29" t="s">
        <v>268</v>
      </c>
      <c r="F54" s="29" t="s">
        <v>270</v>
      </c>
      <c r="G54" s="29">
        <v>1999</v>
      </c>
      <c r="H54" s="29">
        <v>12</v>
      </c>
      <c r="I54" s="29" t="s">
        <v>289</v>
      </c>
      <c r="J54" s="29" t="s">
        <v>273</v>
      </c>
      <c r="K54" s="29" t="s">
        <v>356</v>
      </c>
      <c r="L54" s="29" t="s">
        <v>268</v>
      </c>
      <c r="M54" s="29" t="s">
        <v>268</v>
      </c>
      <c r="N54" s="29" t="s">
        <v>268</v>
      </c>
    </row>
    <row r="55" spans="3:14" ht="69" customHeight="1">
      <c r="C55" s="84" t="s">
        <v>186</v>
      </c>
      <c r="D55" s="29" t="s">
        <v>357</v>
      </c>
      <c r="E55" s="29" t="s">
        <v>281</v>
      </c>
      <c r="F55" s="29" t="s">
        <v>270</v>
      </c>
      <c r="G55" s="29">
        <v>2014</v>
      </c>
      <c r="H55" s="29">
        <v>30</v>
      </c>
      <c r="I55" s="29" t="s">
        <v>358</v>
      </c>
      <c r="J55" s="29" t="s">
        <v>273</v>
      </c>
      <c r="K55" s="29" t="s">
        <v>255</v>
      </c>
      <c r="L55" s="29" t="s">
        <v>273</v>
      </c>
      <c r="M55" s="29" t="s">
        <v>268</v>
      </c>
      <c r="N55" s="29" t="s">
        <v>273</v>
      </c>
    </row>
    <row r="56" spans="3:14" ht="69" customHeight="1">
      <c r="C56" s="84" t="s">
        <v>188</v>
      </c>
      <c r="D56" s="29" t="s">
        <v>359</v>
      </c>
      <c r="E56" s="29" t="s">
        <v>288</v>
      </c>
      <c r="F56" s="29" t="s">
        <v>270</v>
      </c>
      <c r="G56" s="29">
        <v>2006</v>
      </c>
      <c r="H56" s="29">
        <v>12</v>
      </c>
      <c r="I56" s="29" t="s">
        <v>299</v>
      </c>
      <c r="J56" s="29" t="s">
        <v>273</v>
      </c>
      <c r="K56" s="29" t="s">
        <v>300</v>
      </c>
      <c r="L56" s="29" t="s">
        <v>273</v>
      </c>
      <c r="M56" s="29" t="s">
        <v>273</v>
      </c>
      <c r="N56" s="29" t="s">
        <v>273</v>
      </c>
    </row>
    <row r="57" spans="3:14" ht="69" customHeight="1">
      <c r="C57" s="84" t="s">
        <v>189</v>
      </c>
      <c r="D57" s="29" t="s">
        <v>360</v>
      </c>
      <c r="E57" s="29" t="s">
        <v>361</v>
      </c>
      <c r="F57" s="29" t="s">
        <v>270</v>
      </c>
      <c r="G57" s="29">
        <v>2023</v>
      </c>
      <c r="H57" s="29">
        <v>26</v>
      </c>
      <c r="I57" s="29" t="s">
        <v>362</v>
      </c>
      <c r="J57" s="29" t="s">
        <v>259</v>
      </c>
      <c r="K57" s="29" t="s">
        <v>363</v>
      </c>
      <c r="L57" s="29" t="s">
        <v>273</v>
      </c>
      <c r="M57" s="29" t="s">
        <v>273</v>
      </c>
      <c r="N57" s="29" t="s">
        <v>273</v>
      </c>
    </row>
    <row r="58" spans="3:14" ht="69" customHeight="1">
      <c r="C58" s="84" t="s">
        <v>194</v>
      </c>
      <c r="D58" s="29" t="s">
        <v>310</v>
      </c>
      <c r="E58" s="29" t="s">
        <v>310</v>
      </c>
      <c r="F58" s="29" t="s">
        <v>310</v>
      </c>
      <c r="G58" s="29" t="s">
        <v>310</v>
      </c>
      <c r="H58" s="29" t="s">
        <v>310</v>
      </c>
      <c r="I58" s="29" t="s">
        <v>310</v>
      </c>
      <c r="J58" s="29" t="s">
        <v>310</v>
      </c>
      <c r="K58" s="29" t="s">
        <v>310</v>
      </c>
      <c r="L58" s="29" t="s">
        <v>310</v>
      </c>
      <c r="M58" s="29" t="s">
        <v>310</v>
      </c>
      <c r="N58" s="29" t="s">
        <v>310</v>
      </c>
    </row>
    <row r="59" spans="3:14" ht="69" customHeight="1">
      <c r="C59" s="84" t="s">
        <v>195</v>
      </c>
      <c r="D59" s="29" t="s">
        <v>364</v>
      </c>
      <c r="E59" s="29" t="s">
        <v>365</v>
      </c>
      <c r="F59" s="29" t="s">
        <v>267</v>
      </c>
      <c r="G59" s="29">
        <v>1994</v>
      </c>
      <c r="H59" s="29">
        <v>72</v>
      </c>
      <c r="I59" s="29" t="s">
        <v>366</v>
      </c>
      <c r="J59" s="29" t="s">
        <v>273</v>
      </c>
      <c r="K59" s="29" t="s">
        <v>286</v>
      </c>
      <c r="L59" s="29" t="s">
        <v>273</v>
      </c>
      <c r="M59" s="29" t="s">
        <v>273</v>
      </c>
      <c r="N59" s="29" t="s">
        <v>273</v>
      </c>
    </row>
    <row r="60" spans="3:14" ht="69" customHeight="1">
      <c r="C60" s="84" t="s">
        <v>196</v>
      </c>
      <c r="D60" s="29" t="s">
        <v>278</v>
      </c>
      <c r="E60" s="29" t="s">
        <v>268</v>
      </c>
      <c r="F60" s="29" t="s">
        <v>270</v>
      </c>
      <c r="G60" s="29">
        <v>2022</v>
      </c>
      <c r="H60" s="29">
        <v>7</v>
      </c>
      <c r="I60" s="29" t="s">
        <v>367</v>
      </c>
      <c r="J60" s="29" t="s">
        <v>273</v>
      </c>
      <c r="K60" s="29" t="s">
        <v>368</v>
      </c>
      <c r="L60" s="29" t="s">
        <v>273</v>
      </c>
      <c r="M60" s="29" t="s">
        <v>273</v>
      </c>
      <c r="N60" s="29" t="s">
        <v>273</v>
      </c>
    </row>
    <row r="61" spans="3:14" ht="69" customHeight="1">
      <c r="C61" s="84" t="s">
        <v>199</v>
      </c>
      <c r="D61" s="29" t="s">
        <v>369</v>
      </c>
      <c r="E61" s="29" t="s">
        <v>361</v>
      </c>
      <c r="F61" s="29" t="s">
        <v>270</v>
      </c>
      <c r="G61" s="29">
        <v>2005</v>
      </c>
      <c r="H61" s="29">
        <v>15</v>
      </c>
      <c r="I61" s="29" t="s">
        <v>370</v>
      </c>
      <c r="J61" s="29" t="s">
        <v>259</v>
      </c>
      <c r="K61" s="29" t="s">
        <v>349</v>
      </c>
      <c r="L61" s="29" t="s">
        <v>273</v>
      </c>
      <c r="M61" s="29" t="s">
        <v>273</v>
      </c>
      <c r="N61" s="29" t="s">
        <v>273</v>
      </c>
    </row>
    <row r="62" spans="3:14" ht="69" customHeight="1">
      <c r="C62" s="84" t="s">
        <v>205</v>
      </c>
      <c r="D62" s="29" t="s">
        <v>371</v>
      </c>
      <c r="E62" s="29" t="s">
        <v>292</v>
      </c>
      <c r="F62" s="29" t="s">
        <v>270</v>
      </c>
      <c r="G62" s="29">
        <v>2004</v>
      </c>
      <c r="H62" s="29">
        <v>17</v>
      </c>
      <c r="I62" s="29" t="s">
        <v>372</v>
      </c>
      <c r="J62" s="29" t="s">
        <v>259</v>
      </c>
      <c r="K62" s="29" t="s">
        <v>255</v>
      </c>
      <c r="L62" s="29" t="s">
        <v>273</v>
      </c>
      <c r="M62" s="29" t="s">
        <v>273</v>
      </c>
      <c r="N62" s="29" t="s">
        <v>273</v>
      </c>
    </row>
    <row r="63" spans="3:14" ht="69" customHeight="1">
      <c r="C63" s="84" t="s">
        <v>208</v>
      </c>
      <c r="D63" s="29" t="s">
        <v>301</v>
      </c>
      <c r="E63" s="29" t="s">
        <v>279</v>
      </c>
      <c r="F63" s="29" t="s">
        <v>270</v>
      </c>
      <c r="G63" s="29">
        <v>2006</v>
      </c>
      <c r="H63" s="29">
        <v>34</v>
      </c>
      <c r="I63" s="29" t="s">
        <v>373</v>
      </c>
      <c r="J63" s="29" t="s">
        <v>273</v>
      </c>
      <c r="K63" s="29" t="s">
        <v>368</v>
      </c>
      <c r="L63" s="29" t="s">
        <v>268</v>
      </c>
      <c r="M63" s="29" t="s">
        <v>273</v>
      </c>
      <c r="N63" s="29" t="s">
        <v>268</v>
      </c>
    </row>
    <row r="64" spans="3:14" ht="69" customHeight="1">
      <c r="C64" s="84" t="s">
        <v>211</v>
      </c>
      <c r="D64" s="29" t="s">
        <v>374</v>
      </c>
      <c r="E64" s="29" t="s">
        <v>279</v>
      </c>
      <c r="F64" s="29" t="s">
        <v>270</v>
      </c>
      <c r="G64" s="29">
        <v>2017</v>
      </c>
      <c r="H64" s="29">
        <v>100</v>
      </c>
      <c r="I64" s="29" t="s">
        <v>375</v>
      </c>
      <c r="J64" s="29" t="s">
        <v>273</v>
      </c>
      <c r="K64" s="29" t="s">
        <v>286</v>
      </c>
      <c r="L64" s="29" t="s">
        <v>268</v>
      </c>
      <c r="M64" s="29" t="s">
        <v>273</v>
      </c>
      <c r="N64" s="29" t="s">
        <v>268</v>
      </c>
    </row>
    <row r="65" spans="3:14" ht="69" customHeight="1">
      <c r="C65" s="84" t="s">
        <v>215</v>
      </c>
      <c r="D65" s="29" t="s">
        <v>311</v>
      </c>
      <c r="E65" s="29" t="s">
        <v>281</v>
      </c>
      <c r="F65" s="29" t="s">
        <v>270</v>
      </c>
      <c r="G65" s="29">
        <v>2006</v>
      </c>
      <c r="H65" s="29">
        <v>13</v>
      </c>
      <c r="I65" s="29" t="s">
        <v>376</v>
      </c>
      <c r="J65" s="29" t="s">
        <v>259</v>
      </c>
      <c r="K65" s="29" t="s">
        <v>255</v>
      </c>
      <c r="L65" s="29" t="s">
        <v>266</v>
      </c>
      <c r="M65" s="29" t="s">
        <v>273</v>
      </c>
      <c r="N65" s="29" t="s">
        <v>273</v>
      </c>
    </row>
    <row r="66" spans="3:14" ht="69" customHeight="1">
      <c r="C66" s="84" t="s">
        <v>226</v>
      </c>
      <c r="D66" s="29" t="s">
        <v>377</v>
      </c>
      <c r="E66" s="29" t="s">
        <v>275</v>
      </c>
      <c r="F66" s="29" t="s">
        <v>270</v>
      </c>
      <c r="G66" s="29">
        <v>1993</v>
      </c>
      <c r="H66" s="29">
        <v>21</v>
      </c>
      <c r="I66" s="29" t="s">
        <v>378</v>
      </c>
      <c r="J66" s="29" t="s">
        <v>259</v>
      </c>
      <c r="K66" s="29" t="s">
        <v>300</v>
      </c>
      <c r="L66" s="29" t="s">
        <v>273</v>
      </c>
      <c r="M66" s="29" t="s">
        <v>273</v>
      </c>
      <c r="N66" s="29" t="s">
        <v>273</v>
      </c>
    </row>
    <row r="67" spans="3:14" ht="69" customHeight="1">
      <c r="C67" s="84" t="s">
        <v>227</v>
      </c>
      <c r="D67" s="29" t="s">
        <v>379</v>
      </c>
      <c r="E67" s="29" t="s">
        <v>288</v>
      </c>
      <c r="F67" s="29" t="s">
        <v>270</v>
      </c>
      <c r="G67" s="29">
        <v>1998</v>
      </c>
      <c r="H67" s="29">
        <v>21</v>
      </c>
      <c r="I67" s="29" t="s">
        <v>378</v>
      </c>
      <c r="J67" s="29" t="s">
        <v>273</v>
      </c>
      <c r="K67" s="29" t="s">
        <v>300</v>
      </c>
      <c r="L67" s="29" t="s">
        <v>273</v>
      </c>
      <c r="M67" s="29" t="s">
        <v>273</v>
      </c>
      <c r="N67" s="29" t="s">
        <v>273</v>
      </c>
    </row>
    <row r="70" spans="3:14">
      <c r="C70" s="1"/>
    </row>
    <row r="71" spans="3:14" s="5" customFormat="1" ht="25.5">
      <c r="D71" s="181" t="s">
        <v>228</v>
      </c>
      <c r="E71" s="181"/>
      <c r="F71" s="100"/>
      <c r="G71" s="100"/>
      <c r="H71" s="181" t="s">
        <v>229</v>
      </c>
      <c r="I71" s="181"/>
      <c r="J71" s="100"/>
      <c r="K71" s="100"/>
      <c r="L71" s="181" t="s">
        <v>230</v>
      </c>
      <c r="M71" s="181"/>
    </row>
    <row r="72" spans="3:14">
      <c r="C72" s="1"/>
      <c r="D72" s="101"/>
      <c r="E72" s="101"/>
      <c r="F72" s="101"/>
      <c r="G72" s="101"/>
      <c r="H72" s="101"/>
      <c r="I72" s="101"/>
      <c r="J72" s="101"/>
      <c r="K72" s="101"/>
      <c r="L72" s="101"/>
      <c r="M72" s="101"/>
    </row>
  </sheetData>
  <autoFilter ref="C13:N67" xr:uid="{A0DE0912-AD96-464B-8412-643F0A03F5A1}">
    <filterColumn colId="5" showButton="0"/>
  </autoFilter>
  <mergeCells count="4">
    <mergeCell ref="D71:E71"/>
    <mergeCell ref="H13:I13"/>
    <mergeCell ref="H71:I71"/>
    <mergeCell ref="L71:M71"/>
  </mergeCells>
  <conditionalFormatting sqref="C14:C67">
    <cfRule type="cellIs" dxfId="21" priority="1" operator="equal">
      <formula>"NI"</formula>
    </cfRule>
  </conditionalFormatting>
  <conditionalFormatting sqref="D14:N67">
    <cfRule type="cellIs" dxfId="20" priority="2" stopIfTrue="1" operator="equal">
      <formula>"-"</formula>
    </cfRule>
    <cfRule type="cellIs" dxfId="19" priority="3" operator="notEqual">
      <formula>"NI"</formula>
    </cfRule>
    <cfRule type="cellIs" dxfId="18" priority="4" operator="equal">
      <formula>"NI"</formula>
    </cfRule>
  </conditionalFormatting>
  <hyperlinks>
    <hyperlink ref="H71" location="Content!A1" display="HOME PAGE" xr:uid="{42047470-DFDB-F84F-AC1D-5D600080E317}"/>
    <hyperlink ref="D71" location="'Global Statistics in DIAGRAMS'!A1" display="PREVIOUS PAGE" xr:uid="{58FD5C9F-9596-E14D-86E6-3166D318B18A}"/>
    <hyperlink ref="L71" location="'Statistics on Africa'!A1" display="NEXT PAGE" xr:uid="{4A82C5CD-A030-2148-8B64-BE3FE858F2E8}"/>
    <hyperlink ref="D71:E71" location="'SD MAPS'!A1" display="PREVIOUS PAGE" xr:uid="{217DD4F9-2508-4C37-B85C-88F17B8838DA}"/>
  </hyperlinks>
  <pageMargins left="0.7" right="0.7" top="0.75" bottom="0.75" header="0.3" footer="0.3"/>
  <pageSetup paperSize="8" scale="56" fitToHeight="0" orientation="portrait" r:id="rId1"/>
  <rowBreaks count="1" manualBreakCount="1">
    <brk id="88" min="2" max="13" man="1"/>
  </rowBreaks>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3DA0"/>
  </sheetPr>
  <dimension ref="A5:V24"/>
  <sheetViews>
    <sheetView showGridLines="0" showRowColHeaders="0" zoomScale="85" zoomScaleNormal="85" zoomScaleSheetLayoutView="100" workbookViewId="0">
      <selection activeCell="O24" sqref="O24:Q24"/>
      <extLst>
        <ext xmlns:xlsdti="http://schemas.microsoft.com/office/spreadsheetml/2023/showDataTypeIcons" uri="{77bfe23e-c014-4d31-8a63-9c772dbf06b6}">
          <xlsdti:showDataTypeIcons visible="0"/>
        </ext>
      </extLst>
    </sheetView>
  </sheetViews>
  <sheetFormatPr defaultColWidth="8.85546875" defaultRowHeight="15"/>
  <cols>
    <col min="2" max="2" width="9.7109375" customWidth="1"/>
    <col min="4" max="4" width="10.42578125" bestFit="1" customWidth="1"/>
    <col min="10" max="10" width="10.42578125" bestFit="1" customWidth="1"/>
    <col min="11" max="11" width="20.85546875" customWidth="1"/>
    <col min="15" max="15" width="20.7109375" customWidth="1"/>
  </cols>
  <sheetData>
    <row r="5" spans="1:22" ht="41.25" customHeight="1">
      <c r="G5" s="11" t="s">
        <v>584</v>
      </c>
      <c r="H5" s="11"/>
      <c r="I5" s="11"/>
      <c r="J5" s="11"/>
    </row>
    <row r="6" spans="1:22" ht="34.5" customHeight="1">
      <c r="G6" s="13" t="s">
        <v>585</v>
      </c>
      <c r="H6" s="11"/>
      <c r="I6" s="11"/>
      <c r="J6" s="11"/>
    </row>
    <row r="11" spans="1:22" ht="21">
      <c r="A11" s="71"/>
      <c r="B11" s="170" t="s">
        <v>380</v>
      </c>
      <c r="C11" s="170"/>
      <c r="D11" s="170"/>
      <c r="E11" s="170"/>
      <c r="F11" s="170"/>
      <c r="G11" s="170"/>
      <c r="H11" s="170"/>
      <c r="I11" s="170"/>
      <c r="J11" s="170"/>
      <c r="K11" s="170"/>
      <c r="L11" s="170"/>
      <c r="M11" s="170"/>
      <c r="N11" s="170"/>
      <c r="O11" s="170"/>
      <c r="P11" s="170"/>
      <c r="Q11" s="170"/>
      <c r="R11" s="170"/>
      <c r="S11" s="170"/>
      <c r="T11" s="170"/>
      <c r="U11" s="170"/>
      <c r="V11" s="170"/>
    </row>
    <row r="12" spans="1:22" ht="90.75" customHeight="1">
      <c r="A12" s="71"/>
      <c r="B12" s="70" t="s">
        <v>232</v>
      </c>
      <c r="C12" s="171" t="s">
        <v>233</v>
      </c>
      <c r="D12" s="172"/>
      <c r="E12" s="177" t="s">
        <v>234</v>
      </c>
      <c r="F12" s="176"/>
      <c r="G12" s="173" t="s">
        <v>27</v>
      </c>
      <c r="H12" s="174"/>
      <c r="I12" s="175" t="s">
        <v>28</v>
      </c>
      <c r="J12" s="176"/>
      <c r="K12" s="178" t="s">
        <v>29</v>
      </c>
      <c r="L12" s="174"/>
      <c r="M12" s="171" t="s">
        <v>30</v>
      </c>
      <c r="N12" s="172"/>
      <c r="O12" s="173" t="s">
        <v>31</v>
      </c>
      <c r="P12" s="174"/>
      <c r="Q12" s="177" t="s">
        <v>32</v>
      </c>
      <c r="R12" s="176"/>
      <c r="S12" s="175" t="s">
        <v>33</v>
      </c>
      <c r="T12" s="176"/>
      <c r="U12" s="175" t="s">
        <v>34</v>
      </c>
      <c r="V12" s="176"/>
    </row>
    <row r="13" spans="1:22" ht="60">
      <c r="A13" s="71"/>
      <c r="B13" s="159">
        <f>COUNTA('AFRICA_ Country Info'!C14:C67)</f>
        <v>54</v>
      </c>
      <c r="C13" s="51" t="s">
        <v>236</v>
      </c>
      <c r="D13" s="55">
        <f>COUNTIF('AFRICA_ Country Info'!D14:D67,"&lt;&gt;-")</f>
        <v>51</v>
      </c>
      <c r="E13" s="51" t="s">
        <v>236</v>
      </c>
      <c r="F13" s="55">
        <f>COUNTIF('AFRICA_ Country Info'!E14:E67,"=yes (1)")+COUNTIF('AFRICA_ Country Info'!E14:E67,"=yes (2)")+COUNTIF('AFRICA_ Country Info'!E14:E67,"=yes (3)")+COUNTIF('AFRICA_ Country Info'!E14:E67,"=yes (4)")+COUNTIF('AFRICA_ Country Info'!E14:E67,"=yes (5)")+COUNTIF('AFRICA_ Country Info'!E14:E67,"=yes (6)")+COUNTIF('AFRICA_ Country Info'!E14:E67,"=yes (7)")+COUNTIF('AFRICA_ Country Info'!E14:E67,"=yes (8)")+COUNTIF('AFRICA_ Country Info'!E14:E67,"=yes (9)")+COUNTIF('AFRICA_ Country Info'!E14:E67,"=yes (10)")+COUNTIF('AFRICA_ Country Info'!E14:E67,"=yes (many)")</f>
        <v>32</v>
      </c>
      <c r="G13" s="51" t="s">
        <v>237</v>
      </c>
      <c r="H13" s="55">
        <f>COUNTIF('AFRICA_ Country Info'!F14:F67,"=trip+")</f>
        <v>11</v>
      </c>
      <c r="I13" s="51" t="s">
        <v>238</v>
      </c>
      <c r="J13" s="55">
        <f>COUNTIF('AFRICA_ Country Info'!G14:G67,"&lt;2000")</f>
        <v>15</v>
      </c>
      <c r="K13" s="51" t="s">
        <v>239</v>
      </c>
      <c r="L13" s="55">
        <f>COUNTIF('AFRICA_ Country Info'!H14:H67,"&lt;30")+COUNTIF('AFRICA_ Country Info'!H14:H67,"=30")</f>
        <v>34</v>
      </c>
      <c r="M13" s="51" t="s">
        <v>236</v>
      </c>
      <c r="N13" s="55">
        <f>COUNTIF('AFRICA_ Country Info'!J14:J67,"yes")+COUNTIF('AFRICA_ Country Info'!J14:J67,"yes-G")</f>
        <v>43</v>
      </c>
      <c r="O13" s="51" t="s">
        <v>240</v>
      </c>
      <c r="P13" s="55">
        <f>COUNTIF('AFRICA_ Country Info'!K14:K67,"=President")+COUNTIF('AFRICA_ Country Info'!K14:K67,"=Prime Minister")</f>
        <v>3</v>
      </c>
      <c r="Q13" s="51" t="s">
        <v>241</v>
      </c>
      <c r="R13" s="55">
        <f>COUNTIF('AFRICA_ Country Info'!L14:L67,"yes")</f>
        <v>33</v>
      </c>
      <c r="S13" s="51" t="s">
        <v>236</v>
      </c>
      <c r="T13" s="55">
        <f>COUNTIF('AFRICA_ Country Info'!M14:M67,"yes")</f>
        <v>39</v>
      </c>
      <c r="U13" s="51" t="s">
        <v>242</v>
      </c>
      <c r="V13" s="55">
        <f>COUNTIF('AFRICA_ Country Info'!N14:N67,"yes")</f>
        <v>36</v>
      </c>
    </row>
    <row r="14" spans="1:22" ht="75">
      <c r="A14" s="71"/>
      <c r="B14" s="159"/>
      <c r="C14" s="38" t="s">
        <v>243</v>
      </c>
      <c r="D14" s="56">
        <f>COUNTIF('AFRICA_ Country Info'!D14:D67,"-")</f>
        <v>3</v>
      </c>
      <c r="E14" s="38" t="s">
        <v>244</v>
      </c>
      <c r="F14" s="56">
        <f>COUNTIF('AFRICA_ Country Info'!E14:E67,"=no")</f>
        <v>18</v>
      </c>
      <c r="G14" s="38" t="s">
        <v>245</v>
      </c>
      <c r="H14" s="56">
        <f>COUNTIF('AFRICA_ Country Info'!F14:F67,"=trip")</f>
        <v>38</v>
      </c>
      <c r="I14" s="38" t="s">
        <v>246</v>
      </c>
      <c r="J14" s="56">
        <f>COUNTIF('AFRICA_ Country Info'!G14:G67,"&gt;2000")</f>
        <v>33</v>
      </c>
      <c r="K14" s="38" t="s">
        <v>247</v>
      </c>
      <c r="L14" s="56">
        <f>COUNTIFS('AFRICA_ Country Info'!H14:H67,"&gt;30",'AFRICA_ Country Info'!H14:H67,"&lt;61")</f>
        <v>9</v>
      </c>
      <c r="M14" s="38" t="s">
        <v>244</v>
      </c>
      <c r="N14" s="56">
        <f>COUNTIF('AFRICA_ Country Info'!J14:J67,"no")</f>
        <v>2</v>
      </c>
      <c r="O14" s="38" t="s">
        <v>381</v>
      </c>
      <c r="P14" s="56">
        <f>COUNTIF('AFRICA_ Country Info'!K14:K67,"Department Director")+COUNTIF('AFRICA_ Country Info'!K14:K67,"Minister")+COUNTIF('AFRICA_ Country Info'!K14:K67,"Deputy Minister")+COUNTIF('AFRICA_ Country Info'!K14:K67,"Commissioner")+COUNTIF('AFRICA_ Country Info'!K14:K67,"Other government official")</f>
        <v>16</v>
      </c>
      <c r="Q14" s="38" t="s">
        <v>249</v>
      </c>
      <c r="R14" s="56">
        <f>COUNTIF('AFRICA_ Country Info'!L14:L67,"no")</f>
        <v>11</v>
      </c>
      <c r="S14" s="38" t="s">
        <v>244</v>
      </c>
      <c r="T14" s="56">
        <f>COUNTIF('AFRICA_ Country Info'!M14:M67,"no")</f>
        <v>9</v>
      </c>
      <c r="U14" s="38" t="s">
        <v>250</v>
      </c>
      <c r="V14" s="56">
        <f>COUNTIF('AFRICA_ Country Info'!N14:N67,"no")</f>
        <v>13</v>
      </c>
    </row>
    <row r="15" spans="1:22" ht="15.75">
      <c r="A15" s="71"/>
      <c r="B15" s="160"/>
      <c r="C15" s="54" t="s">
        <v>251</v>
      </c>
      <c r="D15" s="58">
        <v>0</v>
      </c>
      <c r="E15" s="54" t="s">
        <v>252</v>
      </c>
      <c r="F15" s="58">
        <f>COUNTIF('AFRICA_ Country Info'!E14:E67,"=-")</f>
        <v>3</v>
      </c>
      <c r="G15" s="54" t="s">
        <v>253</v>
      </c>
      <c r="H15" s="58">
        <f>COUNTIF('AFRICA_ Country Info'!F14:F67,"=bipar+")</f>
        <v>0</v>
      </c>
      <c r="I15" s="54" t="s">
        <v>252</v>
      </c>
      <c r="J15" s="58">
        <f>COUNTIF('AFRICA_ Country Info'!G14:G67,"-")</f>
        <v>3</v>
      </c>
      <c r="K15" s="54" t="s">
        <v>254</v>
      </c>
      <c r="L15" s="58">
        <f>COUNTIF('AFRICA_ Country Info'!H14:H67,"&gt;60")</f>
        <v>7</v>
      </c>
      <c r="M15" s="54" t="s">
        <v>252</v>
      </c>
      <c r="N15" s="58">
        <f>COUNTIF('AFRICA_ Country Info'!J14:J67,"-")</f>
        <v>3</v>
      </c>
      <c r="O15" s="54" t="s">
        <v>255</v>
      </c>
      <c r="P15" s="58">
        <f>COUNTIF('AFRICA_ Country Info'!K14:K67,"=Independent")</f>
        <v>9</v>
      </c>
      <c r="Q15" s="54" t="s">
        <v>252</v>
      </c>
      <c r="R15" s="58">
        <f>COUNTIF('AFRICA_ Country Info'!L14:L67,"-")</f>
        <v>3</v>
      </c>
      <c r="S15" s="54" t="s">
        <v>252</v>
      </c>
      <c r="T15" s="58">
        <f>COUNTIF('AFRICA_ Country Info'!M14:M67,"-")</f>
        <v>3</v>
      </c>
      <c r="U15" s="54" t="s">
        <v>252</v>
      </c>
      <c r="V15" s="58">
        <f>COUNTIF('AFRICA_ Country Info'!N14:N67,"-")</f>
        <v>3</v>
      </c>
    </row>
    <row r="16" spans="1:22" ht="15.75">
      <c r="A16" s="71"/>
      <c r="B16" s="46"/>
      <c r="C16" s="63"/>
      <c r="D16" s="77"/>
      <c r="E16" s="78" t="s">
        <v>251</v>
      </c>
      <c r="F16" s="79">
        <f>COUNTIF('AFRICA_ Country Info'!E14:E68,"=NI")</f>
        <v>1</v>
      </c>
      <c r="G16" s="51" t="s">
        <v>256</v>
      </c>
      <c r="H16" s="55">
        <f>COUNTIF('AFRICA_ Country Info'!F14:F67,"=bipar")</f>
        <v>1</v>
      </c>
      <c r="I16" s="74" t="s">
        <v>251</v>
      </c>
      <c r="J16" s="75">
        <f>COUNTIF('AFRICA_ Country Info'!G14:G67,"NI")</f>
        <v>2</v>
      </c>
      <c r="K16" s="51" t="s">
        <v>257</v>
      </c>
      <c r="L16" s="55">
        <f>COUNTIF('AFRICA_ Country Info'!H14:H67,"=Irregular")</f>
        <v>0</v>
      </c>
      <c r="M16" s="74" t="s">
        <v>251</v>
      </c>
      <c r="N16" s="75">
        <f>COUNTIF('AFRICA_ Country Info'!J14:J67,"NI")</f>
        <v>6</v>
      </c>
      <c r="O16" s="51" t="s">
        <v>258</v>
      </c>
      <c r="P16" s="55">
        <f>COUNTIF('AFRICA_ Country Info'!K14:K67,"=Rotational basis")</f>
        <v>3</v>
      </c>
      <c r="Q16" s="74" t="s">
        <v>251</v>
      </c>
      <c r="R16" s="75">
        <f>COUNTIF('AFRICA_ Country Info'!L14:L67,"NI")</f>
        <v>7</v>
      </c>
      <c r="S16" s="74" t="s">
        <v>251</v>
      </c>
      <c r="T16" s="75">
        <f>COUNTIF('AFRICA_ Country Info'!M14:M67,"NI")</f>
        <v>3</v>
      </c>
      <c r="U16" s="74" t="s">
        <v>251</v>
      </c>
      <c r="V16" s="75">
        <f>COUNTIF('AFRICA_ Country Info'!N14:N67,"NI")</f>
        <v>2</v>
      </c>
    </row>
    <row r="17" spans="1:22" ht="15.75">
      <c r="A17" s="71"/>
      <c r="B17" s="46"/>
      <c r="C17" s="63"/>
      <c r="D17" s="64"/>
      <c r="E17" s="63"/>
      <c r="F17" s="64"/>
      <c r="G17" s="38" t="s">
        <v>252</v>
      </c>
      <c r="H17" s="56">
        <f>COUNTIF('AFRICA_ Country Info'!F14:F67,"-")</f>
        <v>3</v>
      </c>
      <c r="I17" s="38"/>
      <c r="J17" s="56"/>
      <c r="K17" s="38" t="s">
        <v>252</v>
      </c>
      <c r="L17" s="56">
        <f>COUNTIF('AFRICA_ Country Info'!H14:H67,"=-")</f>
        <v>3</v>
      </c>
      <c r="M17" s="38" t="s">
        <v>259</v>
      </c>
      <c r="N17" s="56">
        <f>COUNTIF('AFRICA_ Country Info'!J14:J67,"yes-G")</f>
        <v>22</v>
      </c>
      <c r="O17" s="38" t="s">
        <v>260</v>
      </c>
      <c r="P17" s="56">
        <f>COUNTIF('AFRICA_ Country Info'!K14:K67,"=Joint presidency")</f>
        <v>0</v>
      </c>
      <c r="Q17" s="38"/>
      <c r="R17" s="56"/>
      <c r="S17" s="38"/>
      <c r="T17" s="56"/>
      <c r="U17" s="38"/>
      <c r="V17" s="56"/>
    </row>
    <row r="18" spans="1:22" ht="15.75">
      <c r="A18" s="71"/>
      <c r="B18" s="46"/>
      <c r="C18" s="63"/>
      <c r="D18" s="64"/>
      <c r="E18" s="63"/>
      <c r="F18" s="64"/>
      <c r="G18" s="80" t="s">
        <v>251</v>
      </c>
      <c r="H18" s="81">
        <f>COUNTIF('AFRICA_ Country Info'!F14:F67,"NI")</f>
        <v>1</v>
      </c>
      <c r="I18" s="54"/>
      <c r="J18" s="58"/>
      <c r="K18" s="54" t="s">
        <v>251</v>
      </c>
      <c r="L18" s="58">
        <f>COUNTIF('AFRICA_ Country Info'!H14:H67,"=NI")</f>
        <v>0</v>
      </c>
      <c r="M18" s="54"/>
      <c r="N18" s="58"/>
      <c r="O18" s="54" t="s">
        <v>261</v>
      </c>
      <c r="P18" s="58">
        <f>COUNTIF('AFRICA_ Country Info'!K14:K67,"=Elected by peers")</f>
        <v>4</v>
      </c>
      <c r="Q18" s="54"/>
      <c r="R18" s="58"/>
      <c r="S18" s="54"/>
      <c r="T18" s="58"/>
      <c r="U18" s="54"/>
      <c r="V18" s="58"/>
    </row>
    <row r="19" spans="1:22" ht="15.75">
      <c r="A19" s="71"/>
      <c r="B19" s="46"/>
      <c r="C19" s="63"/>
      <c r="D19" s="64"/>
      <c r="E19" s="63"/>
      <c r="F19" s="64"/>
      <c r="G19" s="63"/>
      <c r="H19" s="64"/>
      <c r="I19" s="51"/>
      <c r="J19" s="55"/>
      <c r="K19" s="51"/>
      <c r="L19" s="55"/>
      <c r="M19" s="51"/>
      <c r="N19" s="55"/>
      <c r="O19" s="51" t="s">
        <v>252</v>
      </c>
      <c r="P19" s="55">
        <f>COUNTIF('AFRICA_ Country Info'!K14:K67,"=-")</f>
        <v>3</v>
      </c>
      <c r="Q19" s="51"/>
      <c r="R19" s="55"/>
      <c r="S19" s="51"/>
      <c r="T19" s="55"/>
      <c r="U19" s="51"/>
      <c r="V19" s="55"/>
    </row>
    <row r="20" spans="1:22" ht="15.75">
      <c r="A20" s="71"/>
      <c r="B20" s="48"/>
      <c r="C20" s="65"/>
      <c r="D20" s="66"/>
      <c r="E20" s="65"/>
      <c r="F20" s="66"/>
      <c r="G20" s="65"/>
      <c r="H20" s="66"/>
      <c r="I20" s="65"/>
      <c r="J20" s="66"/>
      <c r="K20" s="65"/>
      <c r="L20" s="66"/>
      <c r="M20" s="65"/>
      <c r="N20" s="82"/>
      <c r="O20" s="83" t="s">
        <v>251</v>
      </c>
      <c r="P20" s="76">
        <f>COUNTIF('AFRICA_ Country Info'!K14:K67,"=NI")</f>
        <v>3</v>
      </c>
      <c r="Q20" s="72"/>
      <c r="R20" s="73"/>
      <c r="S20" s="72"/>
      <c r="T20" s="73"/>
      <c r="U20" s="72"/>
      <c r="V20" s="73"/>
    </row>
    <row r="24" spans="1:22" s="5" customFormat="1" ht="25.5">
      <c r="F24" s="158" t="s">
        <v>228</v>
      </c>
      <c r="G24" s="158"/>
      <c r="H24" s="158"/>
      <c r="I24" s="158"/>
      <c r="J24" s="97"/>
      <c r="K24" s="158" t="s">
        <v>229</v>
      </c>
      <c r="L24" s="158"/>
      <c r="M24" s="97"/>
      <c r="N24" s="97"/>
      <c r="O24" s="158" t="s">
        <v>230</v>
      </c>
      <c r="P24" s="158"/>
      <c r="Q24" s="158"/>
    </row>
  </sheetData>
  <mergeCells count="15">
    <mergeCell ref="B13:B15"/>
    <mergeCell ref="F24:I24"/>
    <mergeCell ref="K24:L24"/>
    <mergeCell ref="O24:Q24"/>
    <mergeCell ref="B11:V11"/>
    <mergeCell ref="C12:D12"/>
    <mergeCell ref="E12:F12"/>
    <mergeCell ref="G12:H12"/>
    <mergeCell ref="I12:J12"/>
    <mergeCell ref="K12:L12"/>
    <mergeCell ref="M12:N12"/>
    <mergeCell ref="O12:P12"/>
    <mergeCell ref="Q12:R12"/>
    <mergeCell ref="S12:T12"/>
    <mergeCell ref="U12:V12"/>
  </mergeCells>
  <hyperlinks>
    <hyperlink ref="K24" location="Content!A1" display="HOME PAGE" xr:uid="{EC2CC4E3-A77A-0C4E-A5C6-A19063DAA4D7}"/>
    <hyperlink ref="F24" location="'AFRICA_ Country Info'!A1" display="PREVIOUS PAGE" xr:uid="{650256D5-ACBD-D241-BE1F-88547457F04D}"/>
    <hyperlink ref="O24" location="'Africa in DIAGRAMS'!A1" display="NEXT PAGE" xr:uid="{CEE1DA77-8F2E-004F-A1CC-290446DB84A0}"/>
  </hyperlinks>
  <pageMargins left="0.7" right="0.7" top="0.75" bottom="0.75" header="0.3" footer="0.3"/>
  <pageSetup paperSize="9" scale="38"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A1449-AD5D-43DF-81CE-EAEF9715EE3E}">
  <sheetPr>
    <tabColor rgb="FF003DA0"/>
  </sheetPr>
  <dimension ref="A3:S73"/>
  <sheetViews>
    <sheetView showGridLines="0" showRowColHeaders="0" topLeftCell="A62" zoomScaleNormal="100" workbookViewId="0">
      <selection activeCell="P73" sqref="P73:R73"/>
      <extLst>
        <ext xmlns:xlsdti="http://schemas.microsoft.com/office/spreadsheetml/2023/showDataTypeIcons" uri="{77bfe23e-c014-4d31-8a63-9c772dbf06b6}">
          <xlsdti:showDataTypeIcons visible="0"/>
        </ext>
      </extLst>
    </sheetView>
  </sheetViews>
  <sheetFormatPr defaultColWidth="8.85546875" defaultRowHeight="15"/>
  <sheetData>
    <row r="3" spans="3:7" ht="41.25">
      <c r="G3" s="11" t="s">
        <v>584</v>
      </c>
    </row>
    <row r="4" spans="3:7" ht="34.5">
      <c r="G4" s="13" t="s">
        <v>585</v>
      </c>
    </row>
    <row r="9" spans="3:7" ht="34.5">
      <c r="C9" s="13" t="s">
        <v>591</v>
      </c>
    </row>
    <row r="22" spans="1:8">
      <c r="A22" s="179"/>
      <c r="B22" s="179"/>
      <c r="C22" s="179"/>
      <c r="D22" s="179"/>
      <c r="E22" s="179"/>
      <c r="F22" s="179"/>
      <c r="G22" s="179"/>
      <c r="H22" s="179"/>
    </row>
    <row r="23" spans="1:8">
      <c r="A23" s="179"/>
      <c r="B23" s="179"/>
      <c r="C23" s="179"/>
      <c r="D23" s="179"/>
      <c r="E23" s="179"/>
      <c r="F23" s="179"/>
      <c r="G23" s="179"/>
      <c r="H23" s="179"/>
    </row>
    <row r="24" spans="1:8">
      <c r="A24" s="179"/>
      <c r="B24" s="179"/>
      <c r="C24" s="179"/>
      <c r="D24" s="179"/>
      <c r="E24" s="179"/>
      <c r="F24" s="179"/>
      <c r="G24" s="179"/>
      <c r="H24" s="179"/>
    </row>
    <row r="25" spans="1:8">
      <c r="A25" s="179"/>
      <c r="B25" s="179"/>
      <c r="C25" s="179"/>
      <c r="D25" s="179"/>
      <c r="E25" s="179"/>
      <c r="F25" s="179"/>
      <c r="G25" s="179"/>
      <c r="H25" s="179"/>
    </row>
    <row r="26" spans="1:8">
      <c r="A26" s="179"/>
      <c r="B26" s="179"/>
      <c r="C26" s="179"/>
      <c r="D26" s="179"/>
      <c r="E26" s="179"/>
      <c r="F26" s="179"/>
      <c r="G26" s="179"/>
      <c r="H26" s="179"/>
    </row>
    <row r="27" spans="1:8">
      <c r="A27" s="179"/>
      <c r="B27" s="179"/>
      <c r="C27" s="179"/>
      <c r="D27" s="179"/>
      <c r="E27" s="179"/>
      <c r="F27" s="179"/>
      <c r="G27" s="179"/>
      <c r="H27" s="179"/>
    </row>
    <row r="28" spans="1:8">
      <c r="A28" s="179"/>
      <c r="B28" s="179"/>
      <c r="C28" s="179"/>
      <c r="D28" s="179"/>
      <c r="E28" s="179"/>
      <c r="F28" s="179"/>
      <c r="G28" s="179"/>
      <c r="H28" s="179"/>
    </row>
    <row r="29" spans="1:8">
      <c r="A29" s="179"/>
      <c r="B29" s="179"/>
      <c r="C29" s="179"/>
      <c r="D29" s="179"/>
      <c r="E29" s="179"/>
      <c r="F29" s="179"/>
      <c r="G29" s="179"/>
      <c r="H29" s="179"/>
    </row>
    <row r="30" spans="1:8">
      <c r="A30" s="179"/>
      <c r="B30" s="179"/>
      <c r="C30" s="179"/>
      <c r="D30" s="179"/>
      <c r="E30" s="179"/>
      <c r="F30" s="179"/>
      <c r="G30" s="179"/>
      <c r="H30" s="179"/>
    </row>
    <row r="31" spans="1:8">
      <c r="A31" s="179"/>
      <c r="B31" s="179"/>
      <c r="C31" s="179"/>
      <c r="D31" s="179"/>
      <c r="E31" s="179"/>
      <c r="F31" s="179"/>
      <c r="G31" s="179"/>
      <c r="H31" s="179"/>
    </row>
    <row r="32" spans="1:8">
      <c r="A32" s="179"/>
      <c r="B32" s="179"/>
      <c r="C32" s="179"/>
      <c r="D32" s="179"/>
      <c r="E32" s="179"/>
      <c r="F32" s="179"/>
      <c r="G32" s="179"/>
      <c r="H32" s="179"/>
    </row>
    <row r="33" spans="1:8">
      <c r="A33" s="179"/>
      <c r="B33" s="179"/>
      <c r="C33" s="179"/>
      <c r="D33" s="179"/>
      <c r="E33" s="179"/>
      <c r="F33" s="179"/>
      <c r="G33" s="179"/>
      <c r="H33" s="179"/>
    </row>
    <row r="34" spans="1:8">
      <c r="A34" s="179"/>
      <c r="B34" s="179"/>
      <c r="C34" s="179"/>
      <c r="D34" s="179"/>
      <c r="E34" s="179"/>
      <c r="F34" s="179"/>
      <c r="G34" s="179"/>
      <c r="H34" s="179"/>
    </row>
    <row r="35" spans="1:8">
      <c r="A35" s="179"/>
      <c r="B35" s="179"/>
      <c r="C35" s="179"/>
      <c r="D35" s="179"/>
      <c r="E35" s="179"/>
      <c r="F35" s="179"/>
      <c r="G35" s="179"/>
      <c r="H35" s="179"/>
    </row>
    <row r="36" spans="1:8">
      <c r="A36" s="179"/>
      <c r="B36" s="179"/>
      <c r="C36" s="179"/>
      <c r="D36" s="179"/>
      <c r="E36" s="179"/>
      <c r="F36" s="179"/>
      <c r="G36" s="179"/>
      <c r="H36" s="179"/>
    </row>
    <row r="73" spans="7:19" s="5" customFormat="1" ht="25.5">
      <c r="G73" s="158" t="s">
        <v>228</v>
      </c>
      <c r="H73" s="158"/>
      <c r="I73" s="158"/>
      <c r="J73" s="158"/>
      <c r="K73" s="97"/>
      <c r="L73" s="158" t="s">
        <v>229</v>
      </c>
      <c r="M73" s="158"/>
      <c r="N73" s="158"/>
      <c r="O73" s="97"/>
      <c r="P73" s="158" t="s">
        <v>230</v>
      </c>
      <c r="Q73" s="158"/>
      <c r="R73" s="158"/>
      <c r="S73" s="97"/>
    </row>
  </sheetData>
  <mergeCells count="4">
    <mergeCell ref="A22:H36"/>
    <mergeCell ref="L73:N73"/>
    <mergeCell ref="P73:R73"/>
    <mergeCell ref="G73:J73"/>
  </mergeCells>
  <hyperlinks>
    <hyperlink ref="L73" location="Content!A1" display="HOME PAGE" xr:uid="{2C2AC6A0-B891-8241-8FBC-13E375F24281}"/>
    <hyperlink ref="G73" location="'Statistics on Africa'!A1" display="PREVIOUS PAGE" xr:uid="{D69F937C-C6C2-2249-9985-094F9894E4F2}"/>
    <hyperlink ref="P73" location="'AMERICAS_Country info'!A1" display="NEXT PAGE" xr:uid="{3615DC76-C4FE-C041-81E3-74EC608126F6}"/>
  </hyperlinks>
  <pageMargins left="0.7" right="0.7" top="0.75" bottom="0.75" header="0.3" footer="0.3"/>
  <pageSetup paperSize="9" scale="40" orientation="portrait" verticalDpi="0"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DF65A8-1FC0-4D90-AF27-981F9F944B52}">
  <sheetPr>
    <tabColor rgb="FF003DA0"/>
    <pageSetUpPr fitToPage="1"/>
  </sheetPr>
  <dimension ref="B5:N62"/>
  <sheetViews>
    <sheetView showGridLines="0" showRowColHeaders="0" topLeftCell="A40" zoomScale="85" zoomScaleNormal="85" workbookViewId="0">
      <selection activeCell="L53" sqref="L53:M53"/>
      <extLst>
        <ext xmlns:xlsdti="http://schemas.microsoft.com/office/spreadsheetml/2023/showDataTypeIcons" uri="{77bfe23e-c014-4d31-8a63-9c772dbf06b6}">
          <xlsdti:showDataTypeIcons visible="0"/>
        </ext>
      </extLst>
    </sheetView>
  </sheetViews>
  <sheetFormatPr defaultColWidth="8.85546875" defaultRowHeight="15"/>
  <cols>
    <col min="2" max="2" width="15.28515625" customWidth="1"/>
    <col min="3" max="3" width="15" customWidth="1"/>
    <col min="4" max="4" width="17" customWidth="1"/>
    <col min="5" max="5" width="13.85546875" customWidth="1"/>
    <col min="6" max="6" width="16.42578125" customWidth="1"/>
    <col min="7" max="7" width="23.42578125" customWidth="1"/>
    <col min="8" max="8" width="29.140625" customWidth="1"/>
    <col min="9" max="9" width="14.42578125" customWidth="1"/>
    <col min="10" max="10" width="17.140625" customWidth="1"/>
    <col min="11" max="11" width="14.85546875" customWidth="1"/>
    <col min="12" max="12" width="13.42578125" customWidth="1"/>
    <col min="13" max="13" width="21.7109375" customWidth="1"/>
  </cols>
  <sheetData>
    <row r="5" spans="2:14" ht="41.25">
      <c r="F5" s="11" t="s">
        <v>584</v>
      </c>
    </row>
    <row r="6" spans="2:14" ht="34.5">
      <c r="F6" s="13" t="s">
        <v>585</v>
      </c>
    </row>
    <row r="10" spans="2:14" ht="34.5">
      <c r="B10" s="13" t="s">
        <v>592</v>
      </c>
    </row>
    <row r="13" spans="2:14" ht="105">
      <c r="B13" s="92" t="s">
        <v>24</v>
      </c>
      <c r="C13" s="88" t="s">
        <v>233</v>
      </c>
      <c r="D13" s="91" t="s">
        <v>382</v>
      </c>
      <c r="E13" s="88" t="s">
        <v>27</v>
      </c>
      <c r="F13" s="91" t="s">
        <v>28</v>
      </c>
      <c r="G13" s="170" t="s">
        <v>29</v>
      </c>
      <c r="H13" s="170"/>
      <c r="I13" s="88" t="s">
        <v>30</v>
      </c>
      <c r="J13" s="91" t="s">
        <v>31</v>
      </c>
      <c r="K13" s="88" t="s">
        <v>32</v>
      </c>
      <c r="L13" s="91" t="s">
        <v>33</v>
      </c>
      <c r="M13" s="88" t="s">
        <v>34</v>
      </c>
      <c r="N13" s="7"/>
    </row>
    <row r="14" spans="2:14" ht="30" customHeight="1">
      <c r="B14" s="93" t="s">
        <v>43</v>
      </c>
      <c r="C14" s="29" t="s">
        <v>383</v>
      </c>
      <c r="D14" s="29" t="s">
        <v>275</v>
      </c>
      <c r="E14" s="29" t="s">
        <v>270</v>
      </c>
      <c r="F14" s="29">
        <v>2014</v>
      </c>
      <c r="G14" s="29">
        <v>12</v>
      </c>
      <c r="H14" s="29" t="s">
        <v>313</v>
      </c>
      <c r="I14" s="29" t="s">
        <v>273</v>
      </c>
      <c r="J14" s="29" t="s">
        <v>296</v>
      </c>
      <c r="K14" s="29" t="s">
        <v>273</v>
      </c>
      <c r="L14" s="29" t="s">
        <v>268</v>
      </c>
      <c r="M14" s="29" t="s">
        <v>273</v>
      </c>
    </row>
    <row r="15" spans="2:14" ht="30" customHeight="1">
      <c r="B15" s="93" t="s">
        <v>44</v>
      </c>
      <c r="C15" s="29" t="s">
        <v>384</v>
      </c>
      <c r="D15" s="29" t="s">
        <v>279</v>
      </c>
      <c r="E15" s="29" t="s">
        <v>267</v>
      </c>
      <c r="F15" s="29">
        <v>2021</v>
      </c>
      <c r="G15" s="29">
        <v>37</v>
      </c>
      <c r="H15" s="29" t="s">
        <v>266</v>
      </c>
      <c r="I15" s="29" t="s">
        <v>266</v>
      </c>
      <c r="J15" s="29" t="s">
        <v>266</v>
      </c>
      <c r="K15" s="29" t="s">
        <v>266</v>
      </c>
      <c r="L15" s="29" t="s">
        <v>266</v>
      </c>
      <c r="M15" s="29" t="s">
        <v>266</v>
      </c>
    </row>
    <row r="16" spans="2:14" ht="30" customHeight="1">
      <c r="B16" s="93" t="s">
        <v>49</v>
      </c>
      <c r="C16" s="29" t="s">
        <v>320</v>
      </c>
      <c r="D16" s="29" t="s">
        <v>275</v>
      </c>
      <c r="E16" s="29" t="s">
        <v>270</v>
      </c>
      <c r="F16" s="29">
        <v>2015</v>
      </c>
      <c r="G16" s="29">
        <v>12</v>
      </c>
      <c r="H16" s="29" t="s">
        <v>313</v>
      </c>
      <c r="I16" s="29" t="s">
        <v>259</v>
      </c>
      <c r="J16" s="29" t="s">
        <v>286</v>
      </c>
      <c r="K16" s="29" t="s">
        <v>273</v>
      </c>
      <c r="L16" s="29" t="s">
        <v>273</v>
      </c>
      <c r="M16" s="29" t="s">
        <v>273</v>
      </c>
    </row>
    <row r="17" spans="2:13" ht="30" customHeight="1">
      <c r="B17" s="93" t="s">
        <v>53</v>
      </c>
      <c r="C17" s="29" t="s">
        <v>385</v>
      </c>
      <c r="D17" s="29" t="s">
        <v>288</v>
      </c>
      <c r="E17" s="29" t="s">
        <v>270</v>
      </c>
      <c r="F17" s="29">
        <v>1993</v>
      </c>
      <c r="G17" s="29" t="s">
        <v>386</v>
      </c>
      <c r="H17" s="29" t="s">
        <v>387</v>
      </c>
      <c r="I17" s="29" t="s">
        <v>259</v>
      </c>
      <c r="J17" s="29" t="s">
        <v>290</v>
      </c>
      <c r="K17" s="29" t="s">
        <v>273</v>
      </c>
      <c r="L17" s="29" t="s">
        <v>268</v>
      </c>
      <c r="M17" s="29" t="s">
        <v>273</v>
      </c>
    </row>
    <row r="18" spans="2:13" ht="30" customHeight="1">
      <c r="B18" s="93" t="s">
        <v>56</v>
      </c>
      <c r="C18" s="29" t="s">
        <v>388</v>
      </c>
      <c r="D18" s="29" t="s">
        <v>275</v>
      </c>
      <c r="E18" s="29" t="s">
        <v>270</v>
      </c>
      <c r="F18" s="29">
        <v>2017</v>
      </c>
      <c r="G18" s="29">
        <v>9</v>
      </c>
      <c r="H18" s="29" t="s">
        <v>389</v>
      </c>
      <c r="I18" s="29" t="s">
        <v>273</v>
      </c>
      <c r="J18" s="29" t="s">
        <v>336</v>
      </c>
      <c r="K18" s="29" t="s">
        <v>273</v>
      </c>
      <c r="L18" s="29" t="s">
        <v>273</v>
      </c>
      <c r="M18" s="29" t="s">
        <v>273</v>
      </c>
    </row>
    <row r="19" spans="2:13" ht="30" customHeight="1">
      <c r="B19" s="94" t="s">
        <v>58</v>
      </c>
      <c r="C19" s="29" t="s">
        <v>310</v>
      </c>
      <c r="D19" s="29" t="s">
        <v>292</v>
      </c>
      <c r="E19" s="29" t="s">
        <v>310</v>
      </c>
      <c r="F19" s="29" t="s">
        <v>310</v>
      </c>
      <c r="G19" s="29" t="s">
        <v>310</v>
      </c>
      <c r="H19" s="29" t="s">
        <v>310</v>
      </c>
      <c r="I19" s="29" t="s">
        <v>310</v>
      </c>
      <c r="J19" s="29" t="s">
        <v>310</v>
      </c>
      <c r="K19" s="29" t="s">
        <v>310</v>
      </c>
      <c r="L19" s="29" t="s">
        <v>310</v>
      </c>
      <c r="M19" s="29" t="s">
        <v>310</v>
      </c>
    </row>
    <row r="20" spans="2:13" ht="30" customHeight="1">
      <c r="B20" s="93" t="s">
        <v>61</v>
      </c>
      <c r="C20" s="29" t="s">
        <v>390</v>
      </c>
      <c r="D20" s="29" t="s">
        <v>268</v>
      </c>
      <c r="E20" s="29" t="s">
        <v>266</v>
      </c>
      <c r="F20" s="29">
        <v>2023</v>
      </c>
      <c r="G20" s="29" t="s">
        <v>266</v>
      </c>
      <c r="H20" s="29" t="s">
        <v>266</v>
      </c>
      <c r="I20" s="29" t="s">
        <v>266</v>
      </c>
      <c r="J20" s="29" t="s">
        <v>266</v>
      </c>
      <c r="K20" s="29" t="s">
        <v>266</v>
      </c>
      <c r="L20" s="29" t="s">
        <v>266</v>
      </c>
      <c r="M20" s="29" t="s">
        <v>266</v>
      </c>
    </row>
    <row r="21" spans="2:13" ht="30" customHeight="1">
      <c r="B21" s="94" t="s">
        <v>69</v>
      </c>
      <c r="C21" s="29" t="s">
        <v>310</v>
      </c>
      <c r="D21" s="29" t="s">
        <v>310</v>
      </c>
      <c r="E21" s="29" t="s">
        <v>310</v>
      </c>
      <c r="F21" s="29" t="s">
        <v>310</v>
      </c>
      <c r="G21" s="29" t="s">
        <v>310</v>
      </c>
      <c r="H21" s="29" t="s">
        <v>310</v>
      </c>
      <c r="I21" s="29" t="s">
        <v>310</v>
      </c>
      <c r="J21" s="29" t="s">
        <v>310</v>
      </c>
      <c r="K21" s="29" t="s">
        <v>310</v>
      </c>
      <c r="L21" s="29" t="s">
        <v>310</v>
      </c>
      <c r="M21" s="29" t="s">
        <v>310</v>
      </c>
    </row>
    <row r="22" spans="2:13" ht="30" customHeight="1">
      <c r="B22" s="93" t="s">
        <v>72</v>
      </c>
      <c r="C22" s="29" t="s">
        <v>391</v>
      </c>
      <c r="D22" s="29" t="s">
        <v>275</v>
      </c>
      <c r="E22" s="29" t="s">
        <v>270</v>
      </c>
      <c r="F22" s="29">
        <v>2017</v>
      </c>
      <c r="G22" s="29">
        <v>9</v>
      </c>
      <c r="H22" s="29" t="s">
        <v>392</v>
      </c>
      <c r="I22" s="29" t="s">
        <v>266</v>
      </c>
      <c r="J22" s="29" t="s">
        <v>266</v>
      </c>
      <c r="K22" s="29" t="s">
        <v>266</v>
      </c>
      <c r="L22" s="29" t="s">
        <v>268</v>
      </c>
      <c r="M22" s="29" t="s">
        <v>266</v>
      </c>
    </row>
    <row r="23" spans="2:13" ht="30" customHeight="1">
      <c r="B23" s="93" t="s">
        <v>74</v>
      </c>
      <c r="C23" s="29" t="s">
        <v>393</v>
      </c>
      <c r="D23" s="29" t="s">
        <v>268</v>
      </c>
      <c r="E23" s="29" t="s">
        <v>270</v>
      </c>
      <c r="F23" s="29">
        <v>1996</v>
      </c>
      <c r="G23" s="29">
        <v>15</v>
      </c>
      <c r="H23" s="29" t="s">
        <v>317</v>
      </c>
      <c r="I23" s="29" t="s">
        <v>266</v>
      </c>
      <c r="J23" s="29" t="s">
        <v>266</v>
      </c>
      <c r="K23" s="29" t="s">
        <v>266</v>
      </c>
      <c r="L23" s="29" t="s">
        <v>273</v>
      </c>
      <c r="M23" s="29" t="s">
        <v>266</v>
      </c>
    </row>
    <row r="24" spans="2:13" ht="30" customHeight="1">
      <c r="B24" s="93" t="s">
        <v>78</v>
      </c>
      <c r="C24" s="29" t="s">
        <v>394</v>
      </c>
      <c r="D24" s="29" t="s">
        <v>275</v>
      </c>
      <c r="E24" s="29" t="s">
        <v>267</v>
      </c>
      <c r="F24" s="29">
        <v>2020</v>
      </c>
      <c r="G24" s="29">
        <v>54</v>
      </c>
      <c r="H24" s="30" t="s">
        <v>395</v>
      </c>
      <c r="I24" s="29" t="s">
        <v>266</v>
      </c>
      <c r="J24" s="29" t="s">
        <v>266</v>
      </c>
      <c r="K24" s="29" t="s">
        <v>266</v>
      </c>
      <c r="L24" s="29" t="s">
        <v>266</v>
      </c>
      <c r="M24" s="29" t="s">
        <v>266</v>
      </c>
    </row>
    <row r="25" spans="2:13" ht="30" customHeight="1">
      <c r="B25" s="94" t="s">
        <v>81</v>
      </c>
      <c r="C25" s="29" t="s">
        <v>310</v>
      </c>
      <c r="D25" s="29" t="s">
        <v>310</v>
      </c>
      <c r="E25" s="29" t="s">
        <v>310</v>
      </c>
      <c r="F25" s="29" t="s">
        <v>310</v>
      </c>
      <c r="G25" s="29" t="s">
        <v>310</v>
      </c>
      <c r="H25" s="29" t="s">
        <v>310</v>
      </c>
      <c r="I25" s="29" t="s">
        <v>310</v>
      </c>
      <c r="J25" s="29" t="s">
        <v>310</v>
      </c>
      <c r="K25" s="29" t="s">
        <v>310</v>
      </c>
      <c r="L25" s="29" t="s">
        <v>310</v>
      </c>
      <c r="M25" s="29" t="s">
        <v>310</v>
      </c>
    </row>
    <row r="26" spans="2:13" ht="30" customHeight="1">
      <c r="B26" s="93" t="s">
        <v>86</v>
      </c>
      <c r="C26" s="29" t="s">
        <v>396</v>
      </c>
      <c r="D26" s="29" t="s">
        <v>292</v>
      </c>
      <c r="E26" s="29" t="s">
        <v>270</v>
      </c>
      <c r="F26" s="29">
        <v>2009</v>
      </c>
      <c r="G26" s="29">
        <v>9</v>
      </c>
      <c r="H26" s="29" t="s">
        <v>266</v>
      </c>
      <c r="I26" s="29" t="s">
        <v>273</v>
      </c>
      <c r="J26" s="29" t="s">
        <v>300</v>
      </c>
      <c r="K26" s="29" t="s">
        <v>268</v>
      </c>
      <c r="L26" s="29" t="s">
        <v>268</v>
      </c>
      <c r="M26" s="29" t="s">
        <v>273</v>
      </c>
    </row>
    <row r="27" spans="2:13" ht="30" customHeight="1">
      <c r="B27" s="93" t="s">
        <v>87</v>
      </c>
      <c r="C27" s="29" t="s">
        <v>397</v>
      </c>
      <c r="D27" s="29" t="s">
        <v>279</v>
      </c>
      <c r="E27" s="29" t="s">
        <v>398</v>
      </c>
      <c r="F27" s="29">
        <v>2005</v>
      </c>
      <c r="G27" s="29">
        <v>45</v>
      </c>
      <c r="H27" s="29" t="s">
        <v>266</v>
      </c>
      <c r="I27" s="29" t="s">
        <v>266</v>
      </c>
      <c r="J27" s="29" t="s">
        <v>266</v>
      </c>
      <c r="K27" s="29" t="s">
        <v>266</v>
      </c>
      <c r="L27" s="29" t="s">
        <v>268</v>
      </c>
      <c r="M27" s="29" t="s">
        <v>266</v>
      </c>
    </row>
    <row r="28" spans="2:13" ht="30" customHeight="1">
      <c r="B28" s="93" t="s">
        <v>89</v>
      </c>
      <c r="C28" s="29" t="s">
        <v>399</v>
      </c>
      <c r="D28" s="29" t="s">
        <v>268</v>
      </c>
      <c r="E28" s="29" t="s">
        <v>270</v>
      </c>
      <c r="F28" s="29">
        <v>2015</v>
      </c>
      <c r="G28" s="29" t="s">
        <v>266</v>
      </c>
      <c r="H28" s="29" t="s">
        <v>266</v>
      </c>
      <c r="I28" s="29" t="s">
        <v>266</v>
      </c>
      <c r="J28" s="29" t="s">
        <v>266</v>
      </c>
      <c r="K28" s="29" t="s">
        <v>266</v>
      </c>
      <c r="L28" s="29" t="s">
        <v>266</v>
      </c>
      <c r="M28" s="29" t="s">
        <v>266</v>
      </c>
    </row>
    <row r="29" spans="2:13" ht="30" customHeight="1">
      <c r="B29" s="93" t="s">
        <v>91</v>
      </c>
      <c r="C29" s="29" t="s">
        <v>400</v>
      </c>
      <c r="D29" s="29" t="s">
        <v>268</v>
      </c>
      <c r="E29" s="29" t="s">
        <v>270</v>
      </c>
      <c r="F29" s="29">
        <v>1994</v>
      </c>
      <c r="G29" s="29">
        <v>24</v>
      </c>
      <c r="H29" s="29" t="s">
        <v>401</v>
      </c>
      <c r="I29" s="29" t="s">
        <v>266</v>
      </c>
      <c r="J29" s="29" t="s">
        <v>300</v>
      </c>
      <c r="K29" s="29" t="s">
        <v>266</v>
      </c>
      <c r="L29" s="29" t="s">
        <v>266</v>
      </c>
      <c r="M29" s="29" t="s">
        <v>266</v>
      </c>
    </row>
    <row r="30" spans="2:13" ht="30" customHeight="1">
      <c r="B30" s="93" t="s">
        <v>106</v>
      </c>
      <c r="C30" s="29" t="s">
        <v>311</v>
      </c>
      <c r="D30" s="29" t="s">
        <v>292</v>
      </c>
      <c r="E30" s="29" t="s">
        <v>270</v>
      </c>
      <c r="F30" s="29">
        <v>1999</v>
      </c>
      <c r="G30" s="29">
        <v>9</v>
      </c>
      <c r="H30" s="29" t="s">
        <v>389</v>
      </c>
      <c r="I30" s="29" t="s">
        <v>273</v>
      </c>
      <c r="J30" s="29" t="s">
        <v>300</v>
      </c>
      <c r="K30" s="29" t="s">
        <v>273</v>
      </c>
      <c r="L30" s="29" t="s">
        <v>273</v>
      </c>
      <c r="M30" s="29" t="s">
        <v>273</v>
      </c>
    </row>
    <row r="31" spans="2:13" ht="30" customHeight="1">
      <c r="B31" s="93" t="s">
        <v>107</v>
      </c>
      <c r="C31" s="29" t="s">
        <v>295</v>
      </c>
      <c r="D31" s="29" t="s">
        <v>292</v>
      </c>
      <c r="E31" s="29" t="s">
        <v>398</v>
      </c>
      <c r="F31" s="29">
        <v>2012</v>
      </c>
      <c r="G31" s="29">
        <v>25</v>
      </c>
      <c r="H31" s="29" t="s">
        <v>402</v>
      </c>
      <c r="I31" s="29" t="s">
        <v>273</v>
      </c>
      <c r="J31" s="29" t="s">
        <v>255</v>
      </c>
      <c r="K31" s="29" t="s">
        <v>266</v>
      </c>
      <c r="L31" s="29" t="s">
        <v>268</v>
      </c>
      <c r="M31" s="29" t="s">
        <v>266</v>
      </c>
    </row>
    <row r="32" spans="2:13" ht="30" customHeight="1">
      <c r="B32" s="93" t="s">
        <v>110</v>
      </c>
      <c r="C32" s="29" t="s">
        <v>320</v>
      </c>
      <c r="D32" s="29" t="s">
        <v>275</v>
      </c>
      <c r="E32" s="29" t="s">
        <v>270</v>
      </c>
      <c r="F32" s="29">
        <v>1993</v>
      </c>
      <c r="G32" s="29">
        <v>18</v>
      </c>
      <c r="H32" s="29" t="s">
        <v>403</v>
      </c>
      <c r="I32" s="29" t="s">
        <v>273</v>
      </c>
      <c r="J32" s="29" t="s">
        <v>300</v>
      </c>
      <c r="K32" s="29" t="s">
        <v>273</v>
      </c>
      <c r="L32" s="29" t="s">
        <v>268</v>
      </c>
      <c r="M32" s="29" t="s">
        <v>273</v>
      </c>
    </row>
    <row r="33" spans="2:13" ht="30" customHeight="1">
      <c r="B33" s="93" t="s">
        <v>111</v>
      </c>
      <c r="C33" s="29" t="s">
        <v>404</v>
      </c>
      <c r="D33" s="29" t="s">
        <v>292</v>
      </c>
      <c r="E33" s="29" t="s">
        <v>266</v>
      </c>
      <c r="F33" s="29" t="s">
        <v>266</v>
      </c>
      <c r="G33" s="29" t="s">
        <v>266</v>
      </c>
      <c r="H33" s="29" t="s">
        <v>266</v>
      </c>
      <c r="I33" s="29" t="s">
        <v>266</v>
      </c>
      <c r="J33" s="29" t="s">
        <v>266</v>
      </c>
      <c r="K33" s="29" t="s">
        <v>266</v>
      </c>
      <c r="L33" s="29" t="s">
        <v>266</v>
      </c>
      <c r="M33" s="29" t="s">
        <v>266</v>
      </c>
    </row>
    <row r="34" spans="2:13" ht="30" customHeight="1">
      <c r="B34" s="93" t="s">
        <v>112</v>
      </c>
      <c r="C34" s="29" t="s">
        <v>295</v>
      </c>
      <c r="D34" s="29" t="s">
        <v>268</v>
      </c>
      <c r="E34" s="29" t="s">
        <v>270</v>
      </c>
      <c r="F34" s="29">
        <v>2000</v>
      </c>
      <c r="G34" s="29">
        <v>12</v>
      </c>
      <c r="H34" s="29" t="s">
        <v>313</v>
      </c>
      <c r="I34" s="29" t="s">
        <v>273</v>
      </c>
      <c r="J34" s="29" t="s">
        <v>266</v>
      </c>
      <c r="K34" s="29" t="s">
        <v>266</v>
      </c>
      <c r="L34" s="29" t="s">
        <v>268</v>
      </c>
      <c r="M34" s="29" t="s">
        <v>266</v>
      </c>
    </row>
    <row r="35" spans="2:13" ht="30" customHeight="1">
      <c r="B35" s="93" t="s">
        <v>122</v>
      </c>
      <c r="C35" s="29" t="s">
        <v>278</v>
      </c>
      <c r="D35" s="29" t="s">
        <v>268</v>
      </c>
      <c r="E35" s="29" t="s">
        <v>270</v>
      </c>
      <c r="F35" s="29">
        <v>1989</v>
      </c>
      <c r="G35" s="29" t="s">
        <v>386</v>
      </c>
      <c r="H35" s="29" t="s">
        <v>387</v>
      </c>
      <c r="I35" s="29" t="s">
        <v>273</v>
      </c>
      <c r="J35" s="29" t="s">
        <v>300</v>
      </c>
      <c r="K35" s="29" t="s">
        <v>273</v>
      </c>
      <c r="L35" s="29" t="s">
        <v>273</v>
      </c>
      <c r="M35" s="29" t="s">
        <v>273</v>
      </c>
    </row>
    <row r="36" spans="2:13" ht="30" customHeight="1">
      <c r="B36" s="94" t="s">
        <v>147</v>
      </c>
      <c r="C36" s="29" t="s">
        <v>310</v>
      </c>
      <c r="D36" s="29" t="s">
        <v>275</v>
      </c>
      <c r="E36" s="29" t="s">
        <v>310</v>
      </c>
      <c r="F36" s="29" t="s">
        <v>310</v>
      </c>
      <c r="G36" s="29" t="s">
        <v>310</v>
      </c>
      <c r="H36" s="29" t="s">
        <v>310</v>
      </c>
      <c r="I36" s="29" t="s">
        <v>310</v>
      </c>
      <c r="J36" s="29" t="s">
        <v>310</v>
      </c>
      <c r="K36" s="29" t="s">
        <v>310</v>
      </c>
      <c r="L36" s="29" t="s">
        <v>310</v>
      </c>
      <c r="M36" s="29" t="s">
        <v>310</v>
      </c>
    </row>
    <row r="37" spans="2:13" ht="362.25">
      <c r="B37" s="93" t="s">
        <v>157</v>
      </c>
      <c r="C37" s="29" t="s">
        <v>405</v>
      </c>
      <c r="D37" s="29" t="s">
        <v>268</v>
      </c>
      <c r="E37" s="29" t="s">
        <v>267</v>
      </c>
      <c r="F37" s="29">
        <v>1999</v>
      </c>
      <c r="G37" s="29">
        <v>100</v>
      </c>
      <c r="H37" s="29" t="s">
        <v>406</v>
      </c>
      <c r="I37" s="29" t="s">
        <v>266</v>
      </c>
      <c r="J37" s="29" t="s">
        <v>266</v>
      </c>
      <c r="K37" s="29" t="s">
        <v>266</v>
      </c>
      <c r="L37" s="29" t="s">
        <v>268</v>
      </c>
      <c r="M37" s="29" t="s">
        <v>266</v>
      </c>
    </row>
    <row r="38" spans="2:13" ht="31.5" customHeight="1">
      <c r="B38" s="93" t="s">
        <v>166</v>
      </c>
      <c r="C38" s="29" t="s">
        <v>407</v>
      </c>
      <c r="D38" s="29" t="s">
        <v>275</v>
      </c>
      <c r="E38" s="29" t="s">
        <v>267</v>
      </c>
      <c r="F38" s="29">
        <v>2008</v>
      </c>
      <c r="G38" s="29">
        <v>37</v>
      </c>
      <c r="H38" s="29" t="s">
        <v>408</v>
      </c>
      <c r="I38" s="29" t="s">
        <v>266</v>
      </c>
      <c r="J38" s="29" t="s">
        <v>266</v>
      </c>
      <c r="K38" s="29" t="s">
        <v>266</v>
      </c>
      <c r="L38" s="29" t="s">
        <v>268</v>
      </c>
      <c r="M38" s="29" t="s">
        <v>266</v>
      </c>
    </row>
    <row r="39" spans="2:13" ht="31.5" customHeight="1">
      <c r="B39" s="93" t="s">
        <v>168</v>
      </c>
      <c r="C39" s="29" t="s">
        <v>409</v>
      </c>
      <c r="D39" s="29" t="s">
        <v>275</v>
      </c>
      <c r="E39" s="29" t="s">
        <v>270</v>
      </c>
      <c r="F39" s="29">
        <v>2013</v>
      </c>
      <c r="G39" s="29">
        <v>9</v>
      </c>
      <c r="H39" s="29" t="s">
        <v>389</v>
      </c>
      <c r="I39" s="29" t="s">
        <v>266</v>
      </c>
      <c r="J39" s="29" t="s">
        <v>266</v>
      </c>
      <c r="K39" s="29" t="s">
        <v>266</v>
      </c>
      <c r="L39" s="29" t="s">
        <v>266</v>
      </c>
      <c r="M39" s="29" t="s">
        <v>266</v>
      </c>
    </row>
    <row r="40" spans="2:13" ht="31.5" customHeight="1">
      <c r="B40" s="93" t="s">
        <v>169</v>
      </c>
      <c r="C40" s="29" t="s">
        <v>410</v>
      </c>
      <c r="D40" s="29" t="s">
        <v>275</v>
      </c>
      <c r="E40" s="29" t="s">
        <v>270</v>
      </c>
      <c r="F40" s="29" t="s">
        <v>266</v>
      </c>
      <c r="G40" s="29">
        <v>21</v>
      </c>
      <c r="H40" s="29" t="s">
        <v>411</v>
      </c>
      <c r="I40" s="29" t="s">
        <v>266</v>
      </c>
      <c r="J40" s="29" t="s">
        <v>266</v>
      </c>
      <c r="K40" s="29" t="s">
        <v>266</v>
      </c>
      <c r="L40" s="29" t="s">
        <v>266</v>
      </c>
      <c r="M40" s="29" t="s">
        <v>266</v>
      </c>
    </row>
    <row r="41" spans="2:13" ht="31.5" customHeight="1">
      <c r="B41" s="93" t="s">
        <v>179</v>
      </c>
      <c r="C41" s="29" t="s">
        <v>320</v>
      </c>
      <c r="D41" s="29" t="s">
        <v>275</v>
      </c>
      <c r="E41" s="29" t="s">
        <v>270</v>
      </c>
      <c r="F41" s="29">
        <v>2013</v>
      </c>
      <c r="G41" s="29">
        <v>12</v>
      </c>
      <c r="H41" s="29" t="s">
        <v>299</v>
      </c>
      <c r="I41" s="29" t="s">
        <v>273</v>
      </c>
      <c r="J41" s="29" t="s">
        <v>300</v>
      </c>
      <c r="K41" s="29" t="s">
        <v>273</v>
      </c>
      <c r="L41" s="29" t="s">
        <v>273</v>
      </c>
      <c r="M41" s="29" t="s">
        <v>273</v>
      </c>
    </row>
    <row r="42" spans="2:13" ht="31.5" customHeight="1">
      <c r="B42" s="94" t="s">
        <v>180</v>
      </c>
      <c r="C42" s="29" t="s">
        <v>310</v>
      </c>
      <c r="D42" s="29" t="s">
        <v>275</v>
      </c>
      <c r="E42" s="29" t="s">
        <v>310</v>
      </c>
      <c r="F42" s="29" t="s">
        <v>310</v>
      </c>
      <c r="G42" s="29" t="s">
        <v>310</v>
      </c>
      <c r="H42" s="29" t="s">
        <v>310</v>
      </c>
      <c r="I42" s="29" t="s">
        <v>310</v>
      </c>
      <c r="J42" s="29" t="s">
        <v>310</v>
      </c>
      <c r="K42" s="29" t="s">
        <v>310</v>
      </c>
      <c r="L42" s="29" t="s">
        <v>310</v>
      </c>
      <c r="M42" s="29" t="s">
        <v>310</v>
      </c>
    </row>
    <row r="43" spans="2:13" ht="31.5" customHeight="1">
      <c r="B43" s="93" t="s">
        <v>181</v>
      </c>
      <c r="C43" s="29" t="s">
        <v>412</v>
      </c>
      <c r="D43" s="29" t="s">
        <v>268</v>
      </c>
      <c r="E43" s="29" t="s">
        <v>270</v>
      </c>
      <c r="F43" s="29">
        <v>2001</v>
      </c>
      <c r="G43" s="29">
        <v>9</v>
      </c>
      <c r="H43" s="29" t="s">
        <v>389</v>
      </c>
      <c r="I43" s="29" t="s">
        <v>273</v>
      </c>
      <c r="J43" s="29" t="s">
        <v>300</v>
      </c>
      <c r="K43" s="29" t="s">
        <v>268</v>
      </c>
      <c r="L43" s="29" t="s">
        <v>268</v>
      </c>
      <c r="M43" s="29" t="s">
        <v>268</v>
      </c>
    </row>
    <row r="44" spans="2:13" ht="31.5" customHeight="1">
      <c r="B44" s="93" t="s">
        <v>200</v>
      </c>
      <c r="C44" s="29" t="s">
        <v>413</v>
      </c>
      <c r="D44" s="29" t="s">
        <v>268</v>
      </c>
      <c r="E44" s="29" t="s">
        <v>270</v>
      </c>
      <c r="F44" s="29">
        <v>1984</v>
      </c>
      <c r="G44" s="29">
        <v>24</v>
      </c>
      <c r="H44" s="29" t="s">
        <v>401</v>
      </c>
      <c r="I44" s="29" t="s">
        <v>273</v>
      </c>
      <c r="J44" s="29" t="s">
        <v>255</v>
      </c>
      <c r="K44" s="29" t="s">
        <v>273</v>
      </c>
      <c r="L44" s="29" t="s">
        <v>273</v>
      </c>
      <c r="M44" s="29" t="s">
        <v>273</v>
      </c>
    </row>
    <row r="45" spans="2:13" ht="31.5" customHeight="1">
      <c r="B45" s="93" t="s">
        <v>210</v>
      </c>
      <c r="C45" s="29" t="s">
        <v>414</v>
      </c>
      <c r="D45" s="29" t="s">
        <v>281</v>
      </c>
      <c r="E45" s="29" t="s">
        <v>270</v>
      </c>
      <c r="F45" s="29">
        <v>2016</v>
      </c>
      <c r="G45" s="29">
        <v>19</v>
      </c>
      <c r="H45" s="29" t="s">
        <v>415</v>
      </c>
      <c r="I45" s="29" t="s">
        <v>273</v>
      </c>
      <c r="J45" s="29" t="s">
        <v>300</v>
      </c>
      <c r="K45" s="29" t="s">
        <v>268</v>
      </c>
      <c r="L45" s="29" t="s">
        <v>268</v>
      </c>
      <c r="M45" s="29" t="s">
        <v>268</v>
      </c>
    </row>
    <row r="46" spans="2:13" ht="31.5" customHeight="1">
      <c r="B46" s="94" t="s">
        <v>220</v>
      </c>
      <c r="C46" s="29" t="s">
        <v>310</v>
      </c>
      <c r="D46" s="29" t="s">
        <v>310</v>
      </c>
      <c r="E46" s="29" t="s">
        <v>310</v>
      </c>
      <c r="F46" s="29" t="s">
        <v>310</v>
      </c>
      <c r="G46" s="29" t="s">
        <v>310</v>
      </c>
      <c r="H46" s="29" t="s">
        <v>310</v>
      </c>
      <c r="I46" s="29" t="s">
        <v>310</v>
      </c>
      <c r="J46" s="29" t="s">
        <v>310</v>
      </c>
      <c r="K46" s="29" t="s">
        <v>310</v>
      </c>
      <c r="L46" s="29" t="s">
        <v>310</v>
      </c>
      <c r="M46" s="29" t="s">
        <v>310</v>
      </c>
    </row>
    <row r="47" spans="2:13" ht="31.5" customHeight="1">
      <c r="B47" s="93" t="s">
        <v>219</v>
      </c>
      <c r="C47" s="29" t="s">
        <v>416</v>
      </c>
      <c r="D47" s="29" t="s">
        <v>288</v>
      </c>
      <c r="E47" s="29" t="s">
        <v>270</v>
      </c>
      <c r="F47" s="29" t="s">
        <v>266</v>
      </c>
      <c r="G47" s="29">
        <v>18</v>
      </c>
      <c r="H47" s="29" t="s">
        <v>403</v>
      </c>
      <c r="I47" s="29" t="s">
        <v>266</v>
      </c>
      <c r="J47" s="29" t="s">
        <v>266</v>
      </c>
      <c r="K47" s="29" t="s">
        <v>266</v>
      </c>
      <c r="L47" s="29" t="s">
        <v>266</v>
      </c>
      <c r="M47" s="29" t="s">
        <v>266</v>
      </c>
    </row>
    <row r="48" spans="2:13" ht="31.5" customHeight="1">
      <c r="B48" s="93" t="s">
        <v>223</v>
      </c>
      <c r="C48" s="29" t="s">
        <v>417</v>
      </c>
      <c r="D48" s="29" t="s">
        <v>268</v>
      </c>
      <c r="E48" s="29" t="s">
        <v>398</v>
      </c>
      <c r="F48" s="29">
        <v>1946</v>
      </c>
      <c r="G48" s="29">
        <v>17</v>
      </c>
      <c r="H48" s="29" t="s">
        <v>266</v>
      </c>
      <c r="I48" s="29" t="s">
        <v>273</v>
      </c>
      <c r="J48" s="29" t="s">
        <v>296</v>
      </c>
      <c r="K48" s="29" t="s">
        <v>266</v>
      </c>
      <c r="L48" s="29" t="s">
        <v>266</v>
      </c>
      <c r="M48" s="29" t="s">
        <v>266</v>
      </c>
    </row>
    <row r="51" spans="2:14">
      <c r="B51" s="1"/>
    </row>
    <row r="52" spans="2:14">
      <c r="B52" s="1"/>
    </row>
    <row r="53" spans="2:14" ht="23.25">
      <c r="C53" s="1"/>
      <c r="D53" s="158" t="s">
        <v>228</v>
      </c>
      <c r="E53" s="158"/>
      <c r="F53" s="97"/>
      <c r="G53" s="97"/>
      <c r="H53" s="97" t="s">
        <v>229</v>
      </c>
      <c r="I53" s="97"/>
      <c r="J53" s="97"/>
      <c r="K53" s="97"/>
      <c r="L53" s="158" t="s">
        <v>230</v>
      </c>
      <c r="M53" s="158"/>
      <c r="N53" s="97"/>
    </row>
    <row r="54" spans="2:14">
      <c r="B54" s="2"/>
    </row>
    <row r="55" spans="2:14">
      <c r="B55" s="1"/>
    </row>
    <row r="56" spans="2:14">
      <c r="B56" s="1"/>
    </row>
    <row r="57" spans="2:14">
      <c r="B57" s="1"/>
    </row>
    <row r="58" spans="2:14">
      <c r="B58" s="1"/>
    </row>
    <row r="59" spans="2:14">
      <c r="B59" s="1"/>
    </row>
    <row r="60" spans="2:14">
      <c r="B60" s="1"/>
    </row>
    <row r="61" spans="2:14">
      <c r="B61" s="1"/>
    </row>
    <row r="62" spans="2:14">
      <c r="B62" s="1"/>
    </row>
  </sheetData>
  <autoFilter ref="B13:M48" xr:uid="{17DF65A8-1FC0-4D90-AF27-981F9F944B52}">
    <filterColumn colId="5" showButton="0"/>
  </autoFilter>
  <mergeCells count="3">
    <mergeCell ref="G13:H13"/>
    <mergeCell ref="L53:M53"/>
    <mergeCell ref="D53:E53"/>
  </mergeCells>
  <conditionalFormatting sqref="B14:B48">
    <cfRule type="cellIs" dxfId="17" priority="1" operator="equal">
      <formula>"NI"</formula>
    </cfRule>
  </conditionalFormatting>
  <conditionalFormatting sqref="C14:M48">
    <cfRule type="cellIs" dxfId="16" priority="3" operator="equal">
      <formula>"-"</formula>
    </cfRule>
    <cfRule type="cellIs" dxfId="15" priority="4" stopIfTrue="1" operator="notEqual">
      <formula>"NI"</formula>
    </cfRule>
    <cfRule type="cellIs" dxfId="14" priority="5" operator="equal">
      <formula>"NI"</formula>
    </cfRule>
  </conditionalFormatting>
  <hyperlinks>
    <hyperlink ref="H53" location="Content!A1" display="HOME PAGE" xr:uid="{CDA7D8EB-1AA1-474C-A32A-6CC02720CB45}"/>
    <hyperlink ref="D53" location="'Africa in DIAGRAMS'!A1" display="PREVIOUS PAGE" xr:uid="{8A45EDA1-4650-F941-93C7-FEAB9CC529EF}"/>
    <hyperlink ref="L53" location="'Statistics on Americas'!A1" display="NEXT PAGE" xr:uid="{EFD8D750-902B-C44C-928C-1C60FBC25974}"/>
  </hyperlinks>
  <pageMargins left="0.7" right="0.7" top="0.75" bottom="0.5" header="0.3" footer="0.3"/>
  <pageSetup paperSize="8" scale="61" orientation="portrait" verticalDpi="0" r:id="rId1"/>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25</vt:i4>
      </vt:variant>
      <vt:variant>
        <vt:lpstr>Named Ranges</vt:lpstr>
      </vt:variant>
      <vt:variant>
        <vt:i4>26</vt:i4>
      </vt:variant>
    </vt:vector>
  </HeadingPairs>
  <TitlesOfParts>
    <vt:vector size="51" baseType="lpstr">
      <vt:lpstr>Content</vt:lpstr>
      <vt:lpstr>Global country info</vt:lpstr>
      <vt:lpstr>Global Statistics</vt:lpstr>
      <vt:lpstr>Global Statistics in DIAGRAMS</vt:lpstr>
      <vt:lpstr>SD MAPS</vt:lpstr>
      <vt:lpstr>AFRICA_ Country Info</vt:lpstr>
      <vt:lpstr>Statistics on Africa</vt:lpstr>
      <vt:lpstr>Africa in DIAGRAMS</vt:lpstr>
      <vt:lpstr>AMERICAS_Country info</vt:lpstr>
      <vt:lpstr>Statistics on Americas</vt:lpstr>
      <vt:lpstr>Americas in DIAGRAMS</vt:lpstr>
      <vt:lpstr>ARAB STATES_Country info</vt:lpstr>
      <vt:lpstr>Statistics on ARAB States</vt:lpstr>
      <vt:lpstr>Arab States in DIAGRAMS</vt:lpstr>
      <vt:lpstr>Asia &amp; Pacific_Country info</vt:lpstr>
      <vt:lpstr>Statistics on Asia &amp; Pacific</vt:lpstr>
      <vt:lpstr>A&amp;P in DIAGRAMS</vt:lpstr>
      <vt:lpstr>Europe &amp; C.Asia_Country info</vt:lpstr>
      <vt:lpstr>Statistics on Europe &amp; C.Asia</vt:lpstr>
      <vt:lpstr>Europe &amp; C.Asia in DIAGRAMS</vt:lpstr>
      <vt:lpstr>Main SD Conventions</vt:lpstr>
      <vt:lpstr>Statistics_Main SD Conventions</vt:lpstr>
      <vt:lpstr>Main SD Conventions in DIAGRAMS</vt:lpstr>
      <vt:lpstr>Methodology_explainatory note</vt:lpstr>
      <vt:lpstr>Special cases</vt:lpstr>
      <vt:lpstr>'AFRICA_ Country Info'!_ftn1</vt:lpstr>
      <vt:lpstr>'AMERICAS_Country info'!_ftn10</vt:lpstr>
      <vt:lpstr>'AMERICAS_Country info'!_ftn11</vt:lpstr>
      <vt:lpstr>'AFRICA_ Country Info'!_ftn3</vt:lpstr>
      <vt:lpstr>'AMERICAS_Country info'!_ftn4</vt:lpstr>
      <vt:lpstr>'AMERICAS_Country info'!_ftn5</vt:lpstr>
      <vt:lpstr>'AMERICAS_Country info'!_ftn6</vt:lpstr>
      <vt:lpstr>'AMERICAS_Country info'!_ftn7</vt:lpstr>
      <vt:lpstr>'AMERICAS_Country info'!_ftn8</vt:lpstr>
      <vt:lpstr>'AMERICAS_Country info'!_ftn9</vt:lpstr>
      <vt:lpstr>'AMERICAS_Country info'!_ftnref10</vt:lpstr>
      <vt:lpstr>'AMERICAS_Country info'!_ftnref11</vt:lpstr>
      <vt:lpstr>'AFRICA_ Country Info'!_ftnref2</vt:lpstr>
      <vt:lpstr>'AFRICA_ Country Info'!_ftnref3</vt:lpstr>
      <vt:lpstr>'AMERICAS_Country info'!_ftnref4</vt:lpstr>
      <vt:lpstr>'AMERICAS_Country info'!_ftnref5</vt:lpstr>
      <vt:lpstr>'AMERICAS_Country info'!_ftnref6</vt:lpstr>
      <vt:lpstr>'AMERICAS_Country info'!_ftnref7</vt:lpstr>
      <vt:lpstr>'AMERICAS_Country info'!_ftnref8</vt:lpstr>
      <vt:lpstr>'AMERICAS_Country info'!_ftnref9</vt:lpstr>
      <vt:lpstr>'AFRICA_ Country Info'!Print_Area</vt:lpstr>
      <vt:lpstr>'AMERICAS_Country info'!Print_Area</vt:lpstr>
      <vt:lpstr>Content!Print_Area</vt:lpstr>
      <vt:lpstr>'Global Statistics in DIAGRAMS'!Print_Area</vt:lpstr>
      <vt:lpstr>'Main SD Conventions in DIAGRAMS'!Print_Area</vt:lpstr>
      <vt:lpstr>'SD MAPS'!Print_Area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Zemlyanskiy, Igor</dc:creator>
  <cp:keywords/>
  <dc:description/>
  <cp:lastModifiedBy>Zemlyanskiy, Igor</cp:lastModifiedBy>
  <cp:revision/>
  <cp:lastPrinted>2026-03-11T13:35:36Z</cp:lastPrinted>
  <dcterms:created xsi:type="dcterms:W3CDTF">2015-06-05T18:17:20Z</dcterms:created>
  <dcterms:modified xsi:type="dcterms:W3CDTF">2026-04-07T11:49:21Z</dcterms:modified>
  <cp:category/>
  <cp:contentStatus/>
</cp:coreProperties>
</file>