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<sst xmlns="http://schemas.openxmlformats.org/spreadsheetml/2006/main" count="2276" uniqueCount="1238">
  <si>
    <t>ALL 
JAMAICA</t>
  </si>
  <si>
    <t>GKMA</t>
  </si>
  <si>
    <t>OTHER 
URBAN
CENTRES</t>
  </si>
  <si>
    <t>RURAL 
AREAS</t>
  </si>
  <si>
    <t xml:space="preserve"> REMARKS</t>
  </si>
  <si>
    <t>itemgrp</t>
  </si>
  <si>
    <t>CLASS</t>
  </si>
  <si>
    <t>COICOP CODES</t>
  </si>
  <si>
    <t>ALL - DIVISIONS TOTAL</t>
  </si>
  <si>
    <t>01 - FOOD AND NON-ALCOHOLIC BEVERAGES</t>
  </si>
  <si>
    <t>FOOD</t>
  </si>
  <si>
    <t>01.1 FOOD</t>
  </si>
  <si>
    <t>0111</t>
  </si>
  <si>
    <t>01.1.1 Bread and Cereals ND</t>
  </si>
  <si>
    <t>0111.23110100</t>
  </si>
  <si>
    <t>Flour - Counter</t>
  </si>
  <si>
    <t>0111.23120000</t>
  </si>
  <si>
    <t xml:space="preserve">Cornmeal </t>
  </si>
  <si>
    <t>0111.23150000</t>
  </si>
  <si>
    <t>Cornflakes</t>
  </si>
  <si>
    <t>0111.23150100</t>
  </si>
  <si>
    <t>Oats</t>
  </si>
  <si>
    <t>0111.23160000</t>
  </si>
  <si>
    <t>Rice - White</t>
  </si>
  <si>
    <t>0111.23420000</t>
  </si>
  <si>
    <t>Biscuits (Sweetened)</t>
  </si>
  <si>
    <t>0111.23430000</t>
  </si>
  <si>
    <t>White Sliced Bread</t>
  </si>
  <si>
    <t>0111.23430100</t>
  </si>
  <si>
    <t>Whole Wheat/Brown Bread</t>
  </si>
  <si>
    <t>0111.23430200</t>
  </si>
  <si>
    <t>Hard Dough Bread</t>
  </si>
  <si>
    <t>0111.23430500</t>
  </si>
  <si>
    <t>Biscuits (Unsweetened)</t>
  </si>
  <si>
    <t>0111.23430600</t>
  </si>
  <si>
    <t>Buns</t>
  </si>
  <si>
    <t>0111.23430700</t>
  </si>
  <si>
    <t>Bulla</t>
  </si>
  <si>
    <t>0111.23720000</t>
  </si>
  <si>
    <t>Macaroni</t>
  </si>
  <si>
    <t>0111.23720200</t>
  </si>
  <si>
    <t>Macaroni &amp; Cheese</t>
  </si>
  <si>
    <t>0111.23991200</t>
  </si>
  <si>
    <t>Cereals - Baby Food</t>
  </si>
  <si>
    <t>0111.23999110</t>
  </si>
  <si>
    <t>Cheese Trix</t>
  </si>
  <si>
    <t>0112</t>
  </si>
  <si>
    <t>01.1.2 Meat (ND)</t>
  </si>
  <si>
    <t>0112.21111200</t>
  </si>
  <si>
    <t>Roast - Beef</t>
  </si>
  <si>
    <t>0112.21111400</t>
  </si>
  <si>
    <t>Stew</t>
  </si>
  <si>
    <t>0112.21111800</t>
  </si>
  <si>
    <t>Beef</t>
  </si>
  <si>
    <t>0112.21112000</t>
  </si>
  <si>
    <t>Oxtail</t>
  </si>
  <si>
    <t>0112.21113000</t>
  </si>
  <si>
    <t>Leg - Pork</t>
  </si>
  <si>
    <t>0112.21113100</t>
  </si>
  <si>
    <t>Chops - Pork</t>
  </si>
  <si>
    <t>0112.21113200</t>
  </si>
  <si>
    <t>Spare Ribs</t>
  </si>
  <si>
    <t>0112.21117000</t>
  </si>
  <si>
    <t>Goat's Flesh</t>
  </si>
  <si>
    <t>0112.21119000</t>
  </si>
  <si>
    <t>Liver - Cow</t>
  </si>
  <si>
    <t>0112.21121000</t>
  </si>
  <si>
    <t>Whole Plucked Chicken</t>
  </si>
  <si>
    <t>0112.21121100</t>
  </si>
  <si>
    <t>Chicken Parts (legs, thighs, wings, breasts)</t>
  </si>
  <si>
    <t>0112.21121200</t>
  </si>
  <si>
    <t>Turkey Necks</t>
  </si>
  <si>
    <t>0112.21121300</t>
  </si>
  <si>
    <t>Chicken Foot</t>
  </si>
  <si>
    <t>0112.21121500</t>
  </si>
  <si>
    <t>Chicken Neck &amp; Back</t>
  </si>
  <si>
    <t>0112.21131150</t>
  </si>
  <si>
    <t>Sausages</t>
  </si>
  <si>
    <t>0112.21131170</t>
  </si>
  <si>
    <t>Frankfurters</t>
  </si>
  <si>
    <t>0112.21131400</t>
  </si>
  <si>
    <t>Pig's Tail</t>
  </si>
  <si>
    <t>0112.21132500</t>
  </si>
  <si>
    <t>Corned Beef</t>
  </si>
  <si>
    <t>0113</t>
  </si>
  <si>
    <t>01.1.3 Fish  and Seafood (ND)</t>
  </si>
  <si>
    <t>0113.21210100</t>
  </si>
  <si>
    <t>Snapper</t>
  </si>
  <si>
    <t>0113.21210110</t>
  </si>
  <si>
    <t>Fish Slices</t>
  </si>
  <si>
    <t>0113.21210200</t>
  </si>
  <si>
    <t>Goat - (Fish)</t>
  </si>
  <si>
    <t>0113.21210300</t>
  </si>
  <si>
    <t>Jack</t>
  </si>
  <si>
    <t>0113.21210400</t>
  </si>
  <si>
    <t>Parrot</t>
  </si>
  <si>
    <t>0113.21210700</t>
  </si>
  <si>
    <t>Fresh Water Fish</t>
  </si>
  <si>
    <t>0113.21210900</t>
  </si>
  <si>
    <t>Other - Specify Fish Fresh or Frozen</t>
  </si>
  <si>
    <t>0113.21230000</t>
  </si>
  <si>
    <t>Salted Fish</t>
  </si>
  <si>
    <t>0113.21230100</t>
  </si>
  <si>
    <t>Salted Mackerel</t>
  </si>
  <si>
    <t>0113.21240000</t>
  </si>
  <si>
    <t>Sardines</t>
  </si>
  <si>
    <t>0113.21240200</t>
  </si>
  <si>
    <t>Mackerel</t>
  </si>
  <si>
    <t>0113.21240300</t>
  </si>
  <si>
    <t>Tuna</t>
  </si>
  <si>
    <t>0113.21250000</t>
  </si>
  <si>
    <t>Shrimps/Crayfish</t>
  </si>
  <si>
    <t>0114</t>
  </si>
  <si>
    <t>01.1.4 Milk, Cheese and eggs (ND)</t>
  </si>
  <si>
    <t>0114.00990100</t>
  </si>
  <si>
    <t>Milk based drinks (eg. Suppligen)</t>
  </si>
  <si>
    <t>0114.02920000</t>
  </si>
  <si>
    <t>Eggs</t>
  </si>
  <si>
    <t>0114.22110000</t>
  </si>
  <si>
    <t>Pasteurized or Homogenized</t>
  </si>
  <si>
    <t>0114.22910000</t>
  </si>
  <si>
    <t>Powdered - Skimmed</t>
  </si>
  <si>
    <t>0114.22910100</t>
  </si>
  <si>
    <t>Powdered - Full Cream</t>
  </si>
  <si>
    <t>0114.22910300</t>
  </si>
  <si>
    <t>Flavoured Milk (eg. Lasco)</t>
  </si>
  <si>
    <t>0114.22920000</t>
  </si>
  <si>
    <t>Condensed (Sweetened)</t>
  </si>
  <si>
    <t>0114.22920100</t>
  </si>
  <si>
    <t>Malted Milk</t>
  </si>
  <si>
    <t>0114.22930000</t>
  </si>
  <si>
    <t>Yogurt</t>
  </si>
  <si>
    <t>0114.22950200</t>
  </si>
  <si>
    <t>Block Cheese</t>
  </si>
  <si>
    <t>0114.23999150</t>
  </si>
  <si>
    <t>Powdered Milk Non-Diary Product</t>
  </si>
  <si>
    <t>0115</t>
  </si>
  <si>
    <t>01.1.5 Oils and Fats (ND)</t>
  </si>
  <si>
    <t>0115.21520200</t>
  </si>
  <si>
    <t>Peanut Butter</t>
  </si>
  <si>
    <t>0115.21660000</t>
  </si>
  <si>
    <t>Corn Oil</t>
  </si>
  <si>
    <t>0115.21670000</t>
  </si>
  <si>
    <t>Coconut Oil</t>
  </si>
  <si>
    <t>0115.21670100</t>
  </si>
  <si>
    <t>Vegetable Oil</t>
  </si>
  <si>
    <t>0115.22940000</t>
  </si>
  <si>
    <t>Butter</t>
  </si>
  <si>
    <t>0115.22940100</t>
  </si>
  <si>
    <t>Margarine</t>
  </si>
  <si>
    <t>0116</t>
  </si>
  <si>
    <t>01.1.6 Fruit (ND)</t>
  </si>
  <si>
    <t>0116.01310120</t>
  </si>
  <si>
    <t>Water Coconut</t>
  </si>
  <si>
    <t>0116.01310600</t>
  </si>
  <si>
    <t>Ripe Banana</t>
  </si>
  <si>
    <t>0116.01310700</t>
  </si>
  <si>
    <t>Mangoes</t>
  </si>
  <si>
    <t>0116.01310800</t>
  </si>
  <si>
    <t>Pineapple</t>
  </si>
  <si>
    <t>0116.01320000</t>
  </si>
  <si>
    <t>Citrus - Orange</t>
  </si>
  <si>
    <t>0116.01320100</t>
  </si>
  <si>
    <t>Grapefruit</t>
  </si>
  <si>
    <t>0116.01320200</t>
  </si>
  <si>
    <t>Limes</t>
  </si>
  <si>
    <t>0116.01330000</t>
  </si>
  <si>
    <t>Grapes</t>
  </si>
  <si>
    <t>0116.01341000</t>
  </si>
  <si>
    <t>Melon</t>
  </si>
  <si>
    <t>0116.01349120</t>
  </si>
  <si>
    <t>Apples (American)</t>
  </si>
  <si>
    <t>0116.01349600</t>
  </si>
  <si>
    <t>Paw paw (Papaya)</t>
  </si>
  <si>
    <t>0116.21530200</t>
  </si>
  <si>
    <t>Peanuts - other</t>
  </si>
  <si>
    <t>0116.21530500</t>
  </si>
  <si>
    <t>Coconut - dried</t>
  </si>
  <si>
    <t>0116.21550200</t>
  </si>
  <si>
    <t>Fruit Cocktail</t>
  </si>
  <si>
    <t>0116.21550400</t>
  </si>
  <si>
    <t>Raisins</t>
  </si>
  <si>
    <t>0116.21550500</t>
  </si>
  <si>
    <t>Prunes</t>
  </si>
  <si>
    <t>0116.21550800</t>
  </si>
  <si>
    <t>Coconut Cream (dried, frozen, tinned)</t>
  </si>
  <si>
    <t>0117</t>
  </si>
  <si>
    <t>01.1.7 Vegetables and Starchy Foods (ND)</t>
  </si>
  <si>
    <t>Starchy Foods</t>
  </si>
  <si>
    <t>0117.01210000</t>
  </si>
  <si>
    <t>Sweet Potato</t>
  </si>
  <si>
    <t>0117.01210100</t>
  </si>
  <si>
    <t>Irish Potato</t>
  </si>
  <si>
    <t>0117.01240100</t>
  </si>
  <si>
    <t>Yellow</t>
  </si>
  <si>
    <t>0117.01240200</t>
  </si>
  <si>
    <t>Negro</t>
  </si>
  <si>
    <t>0117.01240400</t>
  </si>
  <si>
    <t>Lucea</t>
  </si>
  <si>
    <t>0117.01240800</t>
  </si>
  <si>
    <t>Dasheen/Eddoe</t>
  </si>
  <si>
    <t>0117.01310000</t>
  </si>
  <si>
    <t>Green Banana</t>
  </si>
  <si>
    <t>0117.01310100</t>
  </si>
  <si>
    <t>Plantains (green)</t>
  </si>
  <si>
    <t>0117.01310200</t>
  </si>
  <si>
    <t>Plantains (ripe)</t>
  </si>
  <si>
    <t>0117.01310300</t>
  </si>
  <si>
    <t>Breadfruit</t>
  </si>
  <si>
    <t>Vegetables</t>
  </si>
  <si>
    <t>0117.01220000</t>
  </si>
  <si>
    <t>Red Peas - Dried Peas and Beans</t>
  </si>
  <si>
    <t>0117.01220100</t>
  </si>
  <si>
    <t>Congo Peas -  Dried Peas and Beans</t>
  </si>
  <si>
    <t>0117.01239000</t>
  </si>
  <si>
    <t>Tomato - Marglobe</t>
  </si>
  <si>
    <t>0117.01239100</t>
  </si>
  <si>
    <t>Tomato - Oxhart</t>
  </si>
  <si>
    <t>0117.01239200</t>
  </si>
  <si>
    <t>Tomato - Other (Plummie)</t>
  </si>
  <si>
    <t>0117.01239110</t>
  </si>
  <si>
    <t>Calaloo</t>
  </si>
  <si>
    <t>0117.01239120</t>
  </si>
  <si>
    <t>Pumpkin</t>
  </si>
  <si>
    <t>0117.01239130</t>
  </si>
  <si>
    <t>Okra</t>
  </si>
  <si>
    <t>0117.01239160</t>
  </si>
  <si>
    <t>Sweet Pepper</t>
  </si>
  <si>
    <t>0117.01239180</t>
  </si>
  <si>
    <t>Pak-choy, Mustard, Chinese Cabbage</t>
  </si>
  <si>
    <t>0117.01239230</t>
  </si>
  <si>
    <t>Red Peas  - Fresh Peas and Beans</t>
  </si>
  <si>
    <t>0117.01239260</t>
  </si>
  <si>
    <t>String Beans - Fresh Peas and Beans</t>
  </si>
  <si>
    <t>0117.01239300</t>
  </si>
  <si>
    <t>Carrot</t>
  </si>
  <si>
    <t>0117.01239400</t>
  </si>
  <si>
    <t>Cabbage</t>
  </si>
  <si>
    <t>0117.01239500</t>
  </si>
  <si>
    <t>Lettuce</t>
  </si>
  <si>
    <t>0117.01239600</t>
  </si>
  <si>
    <t>Chocho</t>
  </si>
  <si>
    <t>0117.01239700</t>
  </si>
  <si>
    <t>Cucumber</t>
  </si>
  <si>
    <t>0117.01310400</t>
  </si>
  <si>
    <t>Ackee</t>
  </si>
  <si>
    <t>0117.01620000</t>
  </si>
  <si>
    <t>Onion</t>
  </si>
  <si>
    <t>0117.01620100</t>
  </si>
  <si>
    <t>Garlic</t>
  </si>
  <si>
    <t>0117.01620200</t>
  </si>
  <si>
    <t>Escallion/Thyme</t>
  </si>
  <si>
    <t>0117.21390000</t>
  </si>
  <si>
    <t>Sweet Corn (Whole Kernel or Creamed)</t>
  </si>
  <si>
    <t>0117.21390100</t>
  </si>
  <si>
    <t>Green Peas - Canned Vegetables</t>
  </si>
  <si>
    <t>0117.21390300</t>
  </si>
  <si>
    <t>Butter Beans - Canned Vegetables</t>
  </si>
  <si>
    <t>0117.21390400</t>
  </si>
  <si>
    <t>Baked Beans - Canned Vegetables</t>
  </si>
  <si>
    <t>0117.23999120</t>
  </si>
  <si>
    <t>Chips (Banana, Potato, Plantain)</t>
  </si>
  <si>
    <t>0117.23999400</t>
  </si>
  <si>
    <t>Vegetable Protein - Prepared Food</t>
  </si>
  <si>
    <t>0118</t>
  </si>
  <si>
    <t>01.1.8 Sugar, Jam, Honey, Chocolate 
and Confectionery (ND)</t>
  </si>
  <si>
    <t>0118.02930000</t>
  </si>
  <si>
    <t>Honey</t>
  </si>
  <si>
    <t>0118.21520100</t>
  </si>
  <si>
    <t>Guava Jelly</t>
  </si>
  <si>
    <t>0118.22970000</t>
  </si>
  <si>
    <t>Ice Cream - Other Dairy Products</t>
  </si>
  <si>
    <t>0118.23210000</t>
  </si>
  <si>
    <t>Syrup</t>
  </si>
  <si>
    <t>0118.23210200</t>
  </si>
  <si>
    <t>Splenda</t>
  </si>
  <si>
    <t>0118.23520000</t>
  </si>
  <si>
    <t>White or Granulated</t>
  </si>
  <si>
    <t>0118.23520100</t>
  </si>
  <si>
    <t>Brown Sugar</t>
  </si>
  <si>
    <t>0118.23530900</t>
  </si>
  <si>
    <t>Other - Specify Sweets and Candies</t>
  </si>
  <si>
    <t>0118.23660100</t>
  </si>
  <si>
    <t>Sweets and Candies - Chocolate</t>
  </si>
  <si>
    <t>0118.23999000</t>
  </si>
  <si>
    <t>Ice Cream - Non-Dairy Products</t>
  </si>
  <si>
    <t>0119</t>
  </si>
  <si>
    <t>01.1.9 Food Products n.e.c. (ND)</t>
  </si>
  <si>
    <t>0119.01620110</t>
  </si>
  <si>
    <t>Curry</t>
  </si>
  <si>
    <t>0119.01620120</t>
  </si>
  <si>
    <t>Pimento</t>
  </si>
  <si>
    <t>0119.01620140</t>
  </si>
  <si>
    <t>Mixed Spices</t>
  </si>
  <si>
    <t>0119.01620300</t>
  </si>
  <si>
    <t>Pepper (powdered black or white)</t>
  </si>
  <si>
    <t>0119.01620400</t>
  </si>
  <si>
    <t>Pepper - country</t>
  </si>
  <si>
    <t>0119.01620500</t>
  </si>
  <si>
    <t>Seasoning Salts/Powder garlic,onion, etc.</t>
  </si>
  <si>
    <t>0119.01620700</t>
  </si>
  <si>
    <t>Nutmeg</t>
  </si>
  <si>
    <t>0119.01620800</t>
  </si>
  <si>
    <t>Ginger</t>
  </si>
  <si>
    <t>0119.16200000</t>
  </si>
  <si>
    <t>Salt (common or iodized)</t>
  </si>
  <si>
    <t>0119.23914000</t>
  </si>
  <si>
    <t>Vanilla Extract</t>
  </si>
  <si>
    <t>0119.23991000</t>
  </si>
  <si>
    <t>Milk Food - Baby Food</t>
  </si>
  <si>
    <t>0119.23991100</t>
  </si>
  <si>
    <t>Soyabased - Baby Food</t>
  </si>
  <si>
    <t>0119.23991300</t>
  </si>
  <si>
    <t>Bottled Juices/apple sauce</t>
  </si>
  <si>
    <t>0119.23992000</t>
  </si>
  <si>
    <t>Powdered - Dried Soup</t>
  </si>
  <si>
    <t>0119.23994000</t>
  </si>
  <si>
    <t>Vinegar</t>
  </si>
  <si>
    <t>0119.23995000</t>
  </si>
  <si>
    <t>Tomato Ketchup</t>
  </si>
  <si>
    <t>0119.23995100</t>
  </si>
  <si>
    <t>Pepper Sauce</t>
  </si>
  <si>
    <t>0119.23995200</t>
  </si>
  <si>
    <t>Mayonnaise</t>
  </si>
  <si>
    <t>0119.23995300</t>
  </si>
  <si>
    <t>Soy Sauce</t>
  </si>
  <si>
    <t>0119.23995500</t>
  </si>
  <si>
    <t>Salad Dressings</t>
  </si>
  <si>
    <t>0119.23996200</t>
  </si>
  <si>
    <t>Baking Powder</t>
  </si>
  <si>
    <t>NON-ALCOHOLIC BEVERAGES</t>
  </si>
  <si>
    <t>01.2 NON-ALCOHOLIC BEVERAGES</t>
  </si>
  <si>
    <t>0121</t>
  </si>
  <si>
    <t>01.2.1 Coffee, tea and Cocoa (ND)</t>
  </si>
  <si>
    <t>0121.23630000</t>
  </si>
  <si>
    <t>Cocoa</t>
  </si>
  <si>
    <t>0121.23640000</t>
  </si>
  <si>
    <t>Chocolate</t>
  </si>
  <si>
    <t>0121.23660000</t>
  </si>
  <si>
    <t>Milo/Ovaltine</t>
  </si>
  <si>
    <t>0121.23911100</t>
  </si>
  <si>
    <t>Coffee (grounded)</t>
  </si>
  <si>
    <t>0121.23911200</t>
  </si>
  <si>
    <t>Coffee - (instant)</t>
  </si>
  <si>
    <t>0121.23913000</t>
  </si>
  <si>
    <t>Tea</t>
  </si>
  <si>
    <t>0121.23913100</t>
  </si>
  <si>
    <t>Herbal Tea (Mint)</t>
  </si>
  <si>
    <t>0122</t>
  </si>
  <si>
    <t>01.2.2 Mineral waters, soft drinks,fruit 
and vegetable juices (ND)</t>
  </si>
  <si>
    <t>0122.21400100</t>
  </si>
  <si>
    <t>Carrot Juice</t>
  </si>
  <si>
    <t>0122.21400130</t>
  </si>
  <si>
    <t>Cranberry Juice (Bottled,Canned)</t>
  </si>
  <si>
    <t>0122.21400200</t>
  </si>
  <si>
    <t>Orange Juice</t>
  </si>
  <si>
    <t>0122.21400500</t>
  </si>
  <si>
    <t>Coconut Water (Bottled)</t>
  </si>
  <si>
    <t>0122.21400700</t>
  </si>
  <si>
    <t>Apple Juice (Bottled, Canned, Boxed)</t>
  </si>
  <si>
    <t>0122.24410000</t>
  </si>
  <si>
    <t>Bottled Water</t>
  </si>
  <si>
    <t>0122.24490100</t>
  </si>
  <si>
    <t>Carbonated Beverages - Bottled</t>
  </si>
  <si>
    <t>0122.24490110</t>
  </si>
  <si>
    <t>Combination Fruits (eg.Cherry/Pineapple)</t>
  </si>
  <si>
    <t>0122.24490120</t>
  </si>
  <si>
    <t>Kool Aid etc.</t>
  </si>
  <si>
    <t>0122.24490130</t>
  </si>
  <si>
    <t>Bag Juice</t>
  </si>
  <si>
    <t>0122.24490140</t>
  </si>
  <si>
    <t>Kisko Pop</t>
  </si>
  <si>
    <t>0122.24490160</t>
  </si>
  <si>
    <t>Irish Moss</t>
  </si>
  <si>
    <t>0122.24490210</t>
  </si>
  <si>
    <t>Roots Drinks</t>
  </si>
  <si>
    <t>0122.24490400</t>
  </si>
  <si>
    <t>Malta (incl. Power Malt)</t>
  </si>
  <si>
    <t>0122.24490500</t>
  </si>
  <si>
    <t>Fruit Punch</t>
  </si>
  <si>
    <t>02 ALCOHOLIC BEVERAGES AND TOBACCO</t>
  </si>
  <si>
    <t>ALCOHOLIC BEVERAGES</t>
  </si>
  <si>
    <t>02.1 ALCOHOLIC BEVERAGES</t>
  </si>
  <si>
    <t>0211</t>
  </si>
  <si>
    <t>02.1.1 Spirits (ND)</t>
  </si>
  <si>
    <t>0211.24130000</t>
  </si>
  <si>
    <t>White - Overproof</t>
  </si>
  <si>
    <t>0211.24130100</t>
  </si>
  <si>
    <t>Appleton</t>
  </si>
  <si>
    <t>0211.24130500</t>
  </si>
  <si>
    <t>Vodka</t>
  </si>
  <si>
    <t>0212</t>
  </si>
  <si>
    <t>02.1.2 Wine (ND)</t>
  </si>
  <si>
    <t>0212.24130120</t>
  </si>
  <si>
    <t>Cake Wine</t>
  </si>
  <si>
    <t>0212.24130130</t>
  </si>
  <si>
    <t>Rum Cream</t>
  </si>
  <si>
    <t>0212.24130140</t>
  </si>
  <si>
    <t>Wincarnis/Sanatogen</t>
  </si>
  <si>
    <t>0212.24130700</t>
  </si>
  <si>
    <t>Ginger Wines</t>
  </si>
  <si>
    <t>0212.24130800</t>
  </si>
  <si>
    <t>Table Wines/Sherry</t>
  </si>
  <si>
    <t>0213</t>
  </si>
  <si>
    <t>02.1.3 Beer (ND)</t>
  </si>
  <si>
    <t>0213.24130170</t>
  </si>
  <si>
    <t>Beer</t>
  </si>
  <si>
    <t>0213.24130210</t>
  </si>
  <si>
    <t>Stout</t>
  </si>
  <si>
    <t>TOBACCO</t>
  </si>
  <si>
    <t>02.2.0 Tobacco (ND)</t>
  </si>
  <si>
    <t>0220</t>
  </si>
  <si>
    <t>0220.25010000</t>
  </si>
  <si>
    <t>Cigarettes</t>
  </si>
  <si>
    <t>03 CLOTHING AND FOOTWEAR</t>
  </si>
  <si>
    <t>CLOTHING</t>
  </si>
  <si>
    <t>03.1 CLOTHING</t>
  </si>
  <si>
    <t>0311</t>
  </si>
  <si>
    <t>03.1.1 Clothing Materials (SD)</t>
  </si>
  <si>
    <t>0311.26560000</t>
  </si>
  <si>
    <t>Pure Linen</t>
  </si>
  <si>
    <t>0311.26560300</t>
  </si>
  <si>
    <t>Ramie</t>
  </si>
  <si>
    <t>0311.26610000</t>
  </si>
  <si>
    <t>Pure Cotton</t>
  </si>
  <si>
    <t>0311.26630000</t>
  </si>
  <si>
    <t>Dacron and Cotton</t>
  </si>
  <si>
    <t>0311.26630100</t>
  </si>
  <si>
    <t>Drill (White or Khaki)</t>
  </si>
  <si>
    <t>0311.26710000</t>
  </si>
  <si>
    <t>Terylene Mixed</t>
  </si>
  <si>
    <t>0311.26710100</t>
  </si>
  <si>
    <t>Rayon</t>
  </si>
  <si>
    <t>0311.26710150</t>
  </si>
  <si>
    <t>Satin</t>
  </si>
  <si>
    <t>0311.26710300</t>
  </si>
  <si>
    <t>Polyester Mixed</t>
  </si>
  <si>
    <t>0312</t>
  </si>
  <si>
    <t>03.1.2 Garments (SD)</t>
  </si>
  <si>
    <t>0312.28210000</t>
  </si>
  <si>
    <t>Socks - Men and Boys</t>
  </si>
  <si>
    <t>0312.28231000</t>
  </si>
  <si>
    <t>Suits (Incl. Kareba Suits)</t>
  </si>
  <si>
    <t>0312.28231200</t>
  </si>
  <si>
    <t>Trousers (Slacks)</t>
  </si>
  <si>
    <t>0312.28231300</t>
  </si>
  <si>
    <t>Jeans</t>
  </si>
  <si>
    <t>0312.28231600</t>
  </si>
  <si>
    <t>Shorts - Men and Boys</t>
  </si>
  <si>
    <t>0312.28232000</t>
  </si>
  <si>
    <t>Shirts - Men</t>
  </si>
  <si>
    <t>0312.28232200</t>
  </si>
  <si>
    <t>Undervests or Merinos</t>
  </si>
  <si>
    <t>0312.28232500</t>
  </si>
  <si>
    <t>Brief</t>
  </si>
  <si>
    <t>0312.28233000</t>
  </si>
  <si>
    <t>Evening Dresses incl. Gowns</t>
  </si>
  <si>
    <t>0312.28233100</t>
  </si>
  <si>
    <t>Other Dresses</t>
  </si>
  <si>
    <t>0312.28233200</t>
  </si>
  <si>
    <t>Skirts</t>
  </si>
  <si>
    <t>0312.28233400</t>
  </si>
  <si>
    <t>Pants/Skirt Suits - Women</t>
  </si>
  <si>
    <t>0312.28233500</t>
  </si>
  <si>
    <t>Jeans and Slacks</t>
  </si>
  <si>
    <t>0312.28233600</t>
  </si>
  <si>
    <t>Shorts - Women and Girls</t>
  </si>
  <si>
    <t>0312.28234000</t>
  </si>
  <si>
    <t>Blouses and Shirts</t>
  </si>
  <si>
    <t>0312.28234300</t>
  </si>
  <si>
    <t>Panties</t>
  </si>
  <si>
    <t>0312.28235100</t>
  </si>
  <si>
    <t>Dresses, Shirts - Babies Clothing</t>
  </si>
  <si>
    <t>0312.28235600</t>
  </si>
  <si>
    <t>Diapers incl. Nappies  - Babies Clothing</t>
  </si>
  <si>
    <t>0312.28237100</t>
  </si>
  <si>
    <t>Brassieres</t>
  </si>
  <si>
    <t>0312.28322300</t>
  </si>
  <si>
    <t>Underpants/Boxer Shorts</t>
  </si>
  <si>
    <t>0312.28210200</t>
  </si>
  <si>
    <t>Panty-hose</t>
  </si>
  <si>
    <t>0312.28210300</t>
  </si>
  <si>
    <t>Socks - Women</t>
  </si>
  <si>
    <t>0312.28234600</t>
  </si>
  <si>
    <t>Nightgowns/Sleep Shirts</t>
  </si>
  <si>
    <t>0313</t>
  </si>
  <si>
    <t>03.1.3 Other articles of clothing accessories (SD)</t>
  </si>
  <si>
    <t>0313.26410000</t>
  </si>
  <si>
    <t>Thread</t>
  </si>
  <si>
    <t>0313.27911100</t>
  </si>
  <si>
    <t>Zipper</t>
  </si>
  <si>
    <t>0313.28238000</t>
  </si>
  <si>
    <t>Handkerchiefs</t>
  </si>
  <si>
    <t>0313.28238100</t>
  </si>
  <si>
    <t>Ties</t>
  </si>
  <si>
    <t>0313.28242000</t>
  </si>
  <si>
    <t>Belts  - Men and Boys</t>
  </si>
  <si>
    <t>0313.28242100</t>
  </si>
  <si>
    <t>Belts  - Women and Girls</t>
  </si>
  <si>
    <t>0313.28262100</t>
  </si>
  <si>
    <t>Hats - Men</t>
  </si>
  <si>
    <t>0313.28262200</t>
  </si>
  <si>
    <t>Caps - Men</t>
  </si>
  <si>
    <t>0313.28262400</t>
  </si>
  <si>
    <t>Hats - Women</t>
  </si>
  <si>
    <t>0313.38994700</t>
  </si>
  <si>
    <t>Hair Clips and Decorations</t>
  </si>
  <si>
    <t>0314</t>
  </si>
  <si>
    <t>03.1.4 Cleaning, repair and hire of clothing (S)</t>
  </si>
  <si>
    <t>0314.97120000</t>
  </si>
  <si>
    <t xml:space="preserve">Dry Cleaning </t>
  </si>
  <si>
    <t>0314.86322000</t>
  </si>
  <si>
    <t>Making &amp; Repair of Clothing - men</t>
  </si>
  <si>
    <t>0314.86322100</t>
  </si>
  <si>
    <t>Making &amp; Repair of Clothing - women</t>
  </si>
  <si>
    <t>FOOTWEAR</t>
  </si>
  <si>
    <t>03.2 FOOTWEAR</t>
  </si>
  <si>
    <t>0321</t>
  </si>
  <si>
    <t>03.2.1 Shoes and other footwear (SD)</t>
  </si>
  <si>
    <t>0321.29330100</t>
  </si>
  <si>
    <t>Shoes - Men's Street Shoes</t>
  </si>
  <si>
    <t>0321.29330110</t>
  </si>
  <si>
    <t>Shoes - Children</t>
  </si>
  <si>
    <t>0321.29330130</t>
  </si>
  <si>
    <t>Slippers - Children</t>
  </si>
  <si>
    <t>0321.29330300</t>
  </si>
  <si>
    <t>Slippers - Men</t>
  </si>
  <si>
    <t>0321.29330400</t>
  </si>
  <si>
    <t>Shoes - Women's Street Shoes</t>
  </si>
  <si>
    <t>0321.29330500</t>
  </si>
  <si>
    <t>Sandals - Women</t>
  </si>
  <si>
    <t>0321.29330600</t>
  </si>
  <si>
    <t>Slippers - Women</t>
  </si>
  <si>
    <t>0321.29420000</t>
  </si>
  <si>
    <t>Sneakers/Track Shoes</t>
  </si>
  <si>
    <t>0322</t>
  </si>
  <si>
    <t>03.2.2 Repair and hire of footwear</t>
  </si>
  <si>
    <t>0322.87210000</t>
  </si>
  <si>
    <t>Making &amp; Repair of Footwear - men</t>
  </si>
  <si>
    <t>0322.87210100</t>
  </si>
  <si>
    <t>Making &amp; Repair of Footwear - women</t>
  </si>
  <si>
    <t>04 HOUSING, WATER, ELECTRICITY, GAS AND OTHER FUELS</t>
  </si>
  <si>
    <t>ACTUAL RENTALS FOR HOUSING</t>
  </si>
  <si>
    <t>04.1 ACTUAL RENTALS FOR HOUSING</t>
  </si>
  <si>
    <t>0411</t>
  </si>
  <si>
    <t>0411.72111100</t>
  </si>
  <si>
    <t>Rental/Lease - Studio</t>
  </si>
  <si>
    <t>0411.72111200</t>
  </si>
  <si>
    <t>Rental/Lease -1 Bedroom</t>
  </si>
  <si>
    <t>0411.72111300</t>
  </si>
  <si>
    <t>Rental/Lease - 2 Bedroom</t>
  </si>
  <si>
    <t>0411.72111400</t>
  </si>
  <si>
    <t>Rental/Lease - 3 Bedroom</t>
  </si>
  <si>
    <t>0411.72111500</t>
  </si>
  <si>
    <t>Rental/Lease - 4 Bedroom</t>
  </si>
  <si>
    <t>IMPUTED RENTALS FOR HOUSING</t>
  </si>
  <si>
    <t>04.2 IMPUTED RENTALS FOR HOUSING</t>
  </si>
  <si>
    <t>0421</t>
  </si>
  <si>
    <t>0421.00020000</t>
  </si>
  <si>
    <t>Imputed Rent</t>
  </si>
  <si>
    <t>MAINTENANCE AND REPAIR OF THE DWELLING</t>
  </si>
  <si>
    <t>04.3 MAINTENANCE AND REPAIR OF THE DWELLING</t>
  </si>
  <si>
    <t>0431</t>
  </si>
  <si>
    <t>04.3.1 Materials for the maintenance and repair of the dwelling(ND)</t>
  </si>
  <si>
    <t>0431.35110100</t>
  </si>
  <si>
    <t>Paint - 303 Flat Emulsion</t>
  </si>
  <si>
    <t>0431.37440000</t>
  </si>
  <si>
    <t xml:space="preserve">Cement </t>
  </si>
  <si>
    <t>0432</t>
  </si>
  <si>
    <t>04.3.2 Services for the maintenance and repair of the dwelling (S)</t>
  </si>
  <si>
    <t>0432.54560000</t>
  </si>
  <si>
    <t>Mason</t>
  </si>
  <si>
    <t>0432.54611000</t>
  </si>
  <si>
    <t>Electrician</t>
  </si>
  <si>
    <t>0432.54621000</t>
  </si>
  <si>
    <t>Plumber</t>
  </si>
  <si>
    <t>0432.54730000</t>
  </si>
  <si>
    <t>Painter</t>
  </si>
  <si>
    <t>0432.54760000</t>
  </si>
  <si>
    <t>Carpenter</t>
  </si>
  <si>
    <t>WATER SUPPLY AND MISCELLANEOUS SERVICES RELATING TO THE DWELLING</t>
  </si>
  <si>
    <t>04.4 WATER SUPPLY AND MISCELLANEOUS SERVICES RELATING TO THE DWELLING</t>
  </si>
  <si>
    <t>0441</t>
  </si>
  <si>
    <t>04.4.1 Water supply (ND)</t>
  </si>
  <si>
    <t>0441.94110000</t>
  </si>
  <si>
    <t>Water and/or Sewage (WATER ONLY)</t>
  </si>
  <si>
    <t>0443</t>
  </si>
  <si>
    <t>04.4.3 Sewage Collection (S)</t>
  </si>
  <si>
    <t>0443.86223000</t>
  </si>
  <si>
    <t>Water and/or Sewage (SEWAGE AND WATER ONLY)</t>
  </si>
  <si>
    <t>ELECTRICITY, GAS AND OTHER FUELS AND ROUTINE HOUSEHOLD MAINTENANCE</t>
  </si>
  <si>
    <t>04.5 ELECTRICITY, GAS AND OTHER FUELS</t>
  </si>
  <si>
    <t>0451</t>
  </si>
  <si>
    <t>04.5.1 Electricity (ND)</t>
  </si>
  <si>
    <t>0451.86221000</t>
  </si>
  <si>
    <t>Light</t>
  </si>
  <si>
    <t>0452</t>
  </si>
  <si>
    <t>04.5.2 Gas</t>
  </si>
  <si>
    <t>0452.33410000</t>
  </si>
  <si>
    <t>Cooking Gas</t>
  </si>
  <si>
    <t>0453</t>
  </si>
  <si>
    <t>04.5.3 Liquid Fuels</t>
  </si>
  <si>
    <t>0453.33340000</t>
  </si>
  <si>
    <t>Kerosene</t>
  </si>
  <si>
    <t>0454</t>
  </si>
  <si>
    <t>04.5.4 Solid Fuels</t>
  </si>
  <si>
    <t>0454.34510000</t>
  </si>
  <si>
    <t>Charcoal</t>
  </si>
  <si>
    <t>05 FURNISHINGS, HOUSEHOLD EQUIPMENT AND ROUTINE HOUSEHOLD MAINTENACE</t>
  </si>
  <si>
    <t>FURNITURE AND FURNISHINGS,CARPETS AND OTHER FLOOR COVERINGS</t>
  </si>
  <si>
    <t>05.1 FURNITURE AND FURNISHINGS, CARPETS AND OTHER FLOOR COVERINGS</t>
  </si>
  <si>
    <t>0511</t>
  </si>
  <si>
    <t>05.1.1 Furniture and Furnishings (D)</t>
  </si>
  <si>
    <t>0511.38112000</t>
  </si>
  <si>
    <t>Living Room Suite</t>
  </si>
  <si>
    <t>0511.38140100</t>
  </si>
  <si>
    <t>Crib</t>
  </si>
  <si>
    <t>0511.38140120</t>
  </si>
  <si>
    <t>China Closet/Buffet/Breakfront</t>
  </si>
  <si>
    <t>0511.38140160</t>
  </si>
  <si>
    <t>Bed - Double</t>
  </si>
  <si>
    <t>0511.38140180</t>
  </si>
  <si>
    <t>Bed - King/Queen</t>
  </si>
  <si>
    <t>0511.38140200</t>
  </si>
  <si>
    <t>Chest of Drawers</t>
  </si>
  <si>
    <t>0511.38140230</t>
  </si>
  <si>
    <t>Dresser/Vanity</t>
  </si>
  <si>
    <t>0511.38140280</t>
  </si>
  <si>
    <t>Entertainment Centre</t>
  </si>
  <si>
    <t>0511.38140310</t>
  </si>
  <si>
    <t>What-Not</t>
  </si>
  <si>
    <t>0511.38140600</t>
  </si>
  <si>
    <t>Patio Set</t>
  </si>
  <si>
    <t>0511.38140800</t>
  </si>
  <si>
    <t>Dinette Set (5 Piece)</t>
  </si>
  <si>
    <t>0511.38150100</t>
  </si>
  <si>
    <t>Mattress</t>
  </si>
  <si>
    <t>0511.73814000</t>
  </si>
  <si>
    <t>Table - Living Room Furniture</t>
  </si>
  <si>
    <t>0512</t>
  </si>
  <si>
    <t>05.1.2 Carpets and other floor coverings</t>
  </si>
  <si>
    <t>0512.27290200</t>
  </si>
  <si>
    <t>Rugs</t>
  </si>
  <si>
    <t>0512.38930000</t>
  </si>
  <si>
    <t>Linoleum</t>
  </si>
  <si>
    <t>0513</t>
  </si>
  <si>
    <t>05.1.3 Repair of furniture,furnishings and floor coverings (S)</t>
  </si>
  <si>
    <t>HOUSEHOLD TEXTILES</t>
  </si>
  <si>
    <t>05.2 HOUSEHOLD TEXTILES</t>
  </si>
  <si>
    <t>0520</t>
  </si>
  <si>
    <t>05.2.0 Household Textiles (SD)</t>
  </si>
  <si>
    <t>0520.27110000</t>
  </si>
  <si>
    <t>Babies Blankets</t>
  </si>
  <si>
    <t>0520.27120100</t>
  </si>
  <si>
    <t>Sheet Sets</t>
  </si>
  <si>
    <t>0520.27120110</t>
  </si>
  <si>
    <t>Towels - Kitchen</t>
  </si>
  <si>
    <t>0520.27120120</t>
  </si>
  <si>
    <t>Table Cloth</t>
  </si>
  <si>
    <t>0520.27120300</t>
  </si>
  <si>
    <t>Bedspread</t>
  </si>
  <si>
    <t>0520.27120700</t>
  </si>
  <si>
    <t>Towels - Bath</t>
  </si>
  <si>
    <t>0520.27120800</t>
  </si>
  <si>
    <t>Rags, Body Sponge, Mesh, Loofah</t>
  </si>
  <si>
    <t>0520.27130000</t>
  </si>
  <si>
    <t>Shower Curtains</t>
  </si>
  <si>
    <t>0520.27130100</t>
  </si>
  <si>
    <t>Curtains</t>
  </si>
  <si>
    <t>0520.27180000</t>
  </si>
  <si>
    <t>Pillow</t>
  </si>
  <si>
    <t>0520.27180100</t>
  </si>
  <si>
    <t>Comforter</t>
  </si>
  <si>
    <t>0520.27290400</t>
  </si>
  <si>
    <t>Bathroom Rug Set</t>
  </si>
  <si>
    <t>HOUSEHOLD APPLIANCES</t>
  </si>
  <si>
    <t>05.3 HOUSEHOLD APPLIANCES</t>
  </si>
  <si>
    <t>0531</t>
  </si>
  <si>
    <t>05.3.1 Major household appliances whether electric or not (D)</t>
  </si>
  <si>
    <t>0531.43912000</t>
  </si>
  <si>
    <t>Air Condition Unit</t>
  </si>
  <si>
    <t>0531.44621000</t>
  </si>
  <si>
    <t>Washing Machines</t>
  </si>
  <si>
    <t>0531.44811100</t>
  </si>
  <si>
    <t>Refrigerator</t>
  </si>
  <si>
    <t>0531.44817100</t>
  </si>
  <si>
    <t>Microwave</t>
  </si>
  <si>
    <t>0531.44822100</t>
  </si>
  <si>
    <t>Stove       - Gas</t>
  </si>
  <si>
    <t>0532</t>
  </si>
  <si>
    <t>05.3.2 Small electric household appliances (SD)</t>
  </si>
  <si>
    <t>0532.44621200</t>
  </si>
  <si>
    <t>Clothes Iron</t>
  </si>
  <si>
    <t>0532.44815000</t>
  </si>
  <si>
    <t>Electric Fan - table top, standing, ceili</t>
  </si>
  <si>
    <t>0532.44816100</t>
  </si>
  <si>
    <t>Electric Kettle</t>
  </si>
  <si>
    <t>0532.44816200</t>
  </si>
  <si>
    <t>Toaster</t>
  </si>
  <si>
    <t>0532.44816300</t>
  </si>
  <si>
    <t>Cake Mixer</t>
  </si>
  <si>
    <t>0532.44816400</t>
  </si>
  <si>
    <t>Blender</t>
  </si>
  <si>
    <t>0532.44816500</t>
  </si>
  <si>
    <t>Juicer</t>
  </si>
  <si>
    <t>0532.44817300</t>
  </si>
  <si>
    <t>Toaster Oven</t>
  </si>
  <si>
    <t>0533</t>
  </si>
  <si>
    <t>05.3.3 Repair of household appliances</t>
  </si>
  <si>
    <t>GLASSWARE, TABLEWARE AND HOUSEHOLD UTENSILS</t>
  </si>
  <si>
    <t>05.4 GLASSWARE, TABLEWARE AND HOUSHOLD UTENSILS</t>
  </si>
  <si>
    <t>0540</t>
  </si>
  <si>
    <t>05.4.0 Glassware, tableware and household utensils (SD)</t>
  </si>
  <si>
    <t>0540.36990000</t>
  </si>
  <si>
    <t>Bottles (feeding)</t>
  </si>
  <si>
    <t>0540.37193100</t>
  </si>
  <si>
    <t>Drinking Glasses</t>
  </si>
  <si>
    <t>0540.37221000</t>
  </si>
  <si>
    <t>Dinner Sets</t>
  </si>
  <si>
    <t>0540.37221200</t>
  </si>
  <si>
    <t>Cups and Saucers</t>
  </si>
  <si>
    <t>0540.37221300</t>
  </si>
  <si>
    <t>Plates</t>
  </si>
  <si>
    <t>0540.38999300</t>
  </si>
  <si>
    <t>Strainer</t>
  </si>
  <si>
    <t>0540.39401000</t>
  </si>
  <si>
    <t>Dish Drainer</t>
  </si>
  <si>
    <t>0540.42912000</t>
  </si>
  <si>
    <t>Pots (Sets or Single)</t>
  </si>
  <si>
    <t>0540.42912100</t>
  </si>
  <si>
    <t>Frying Pans</t>
  </si>
  <si>
    <t>0540.42912700</t>
  </si>
  <si>
    <t>Grater</t>
  </si>
  <si>
    <t>0540.42912800</t>
  </si>
  <si>
    <t>Pressure Cooker</t>
  </si>
  <si>
    <t>0540.42913000</t>
  </si>
  <si>
    <t>Knife - Cooking Ware</t>
  </si>
  <si>
    <t>0540.42916100</t>
  </si>
  <si>
    <t>Knives - Flatware</t>
  </si>
  <si>
    <t>0540.42916200</t>
  </si>
  <si>
    <t>Forks - Flatware</t>
  </si>
  <si>
    <t>0540.42916300</t>
  </si>
  <si>
    <t>Spoons - Flatware</t>
  </si>
  <si>
    <t>0540.44621300</t>
  </si>
  <si>
    <t>Ironing Boards</t>
  </si>
  <si>
    <t>TOOLS AND EQUIPMENT FOR HOUSE AND GARDEN</t>
  </si>
  <si>
    <t>05.5 TOOLS AND EQUIPMENT FOR HOUSE AND GARDEN</t>
  </si>
  <si>
    <t>0551</t>
  </si>
  <si>
    <t>05.5.1 Major tools and equipment (D)</t>
  </si>
  <si>
    <t>0551.36950000</t>
  </si>
  <si>
    <t>Water-Tank</t>
  </si>
  <si>
    <t>0551.44120000</t>
  </si>
  <si>
    <t>Mowers</t>
  </si>
  <si>
    <t>0552</t>
  </si>
  <si>
    <t>05.5.2 Small tools and miscellaneous accessories (SD)</t>
  </si>
  <si>
    <t>0552.10070000</t>
  </si>
  <si>
    <t>Machetes</t>
  </si>
  <si>
    <t>0552.10080000</t>
  </si>
  <si>
    <t>Hoses</t>
  </si>
  <si>
    <t>0552.46410000</t>
  </si>
  <si>
    <t>Batteries - Size AA</t>
  </si>
  <si>
    <t>0552.46410900</t>
  </si>
  <si>
    <t>Batteries - Other Specify</t>
  </si>
  <si>
    <t>0552.46510000</t>
  </si>
  <si>
    <t>Light Bulb - Fluorescent</t>
  </si>
  <si>
    <t>0552.46510100</t>
  </si>
  <si>
    <t>Light Bulb - Incandescent</t>
  </si>
  <si>
    <t>0552.46531000</t>
  </si>
  <si>
    <t>Flashlights</t>
  </si>
  <si>
    <t>GOODS AND SERVICES FOR ROUTINE HOUSEHOLD MAINTENANCE</t>
  </si>
  <si>
    <t>05.6 GOODS AND SERVICES FOR ROUTINE HOUSEHOLD MAINTENANCE</t>
  </si>
  <si>
    <t>0561</t>
  </si>
  <si>
    <t>05.6.1 Non-durable household goods</t>
  </si>
  <si>
    <t>0561.31914000</t>
  </si>
  <si>
    <t>Clothes Pins</t>
  </si>
  <si>
    <t>0561.32193000</t>
  </si>
  <si>
    <t>Paper Napkins</t>
  </si>
  <si>
    <t>0561.32193100</t>
  </si>
  <si>
    <t>Paper Towels</t>
  </si>
  <si>
    <t>0561.34620000</t>
  </si>
  <si>
    <t>Insect Spray</t>
  </si>
  <si>
    <t>0561.34620300</t>
  </si>
  <si>
    <t>Mosquito Destroyer - Coil</t>
  </si>
  <si>
    <t>0561.35310000</t>
  </si>
  <si>
    <t>Bleach</t>
  </si>
  <si>
    <t>0561.35310200</t>
  </si>
  <si>
    <t>Bowl Cleanser</t>
  </si>
  <si>
    <t>0561.35321000</t>
  </si>
  <si>
    <t>Soap (Cake)</t>
  </si>
  <si>
    <t>0561.35322000</t>
  </si>
  <si>
    <t>Soap (Powder)</t>
  </si>
  <si>
    <t>0561.35322100</t>
  </si>
  <si>
    <t>Liquid Detergents</t>
  </si>
  <si>
    <t>0561.35322200</t>
  </si>
  <si>
    <t>Fabric Softener</t>
  </si>
  <si>
    <t>0561.35322400</t>
  </si>
  <si>
    <t>Dishwashing Liquid/Cream</t>
  </si>
  <si>
    <t>0561.35331100</t>
  </si>
  <si>
    <t>Deodorizers, Disinfectants (Lysol, Pineso</t>
  </si>
  <si>
    <t>0561.35331200</t>
  </si>
  <si>
    <t>Toilet Deodorizer, Bleaches etc.</t>
  </si>
  <si>
    <t>0561.35332000</t>
  </si>
  <si>
    <t>Floor Wax - Floor Polish</t>
  </si>
  <si>
    <t>0561.35333000</t>
  </si>
  <si>
    <t>Floor Polish (Liquid) - Floor Wax</t>
  </si>
  <si>
    <t>0561.35333100</t>
  </si>
  <si>
    <t>Self Shine (Liquid)</t>
  </si>
  <si>
    <t>0561.35333400</t>
  </si>
  <si>
    <t>Shoe Polish</t>
  </si>
  <si>
    <t>0561.35334000</t>
  </si>
  <si>
    <t>Scouring Powder</t>
  </si>
  <si>
    <t>0561.35420100</t>
  </si>
  <si>
    <t>Spray Starch</t>
  </si>
  <si>
    <t>0561.38993200</t>
  </si>
  <si>
    <t>Brooms</t>
  </si>
  <si>
    <t>0561.38993300</t>
  </si>
  <si>
    <t>Mops</t>
  </si>
  <si>
    <t>0561.38998000</t>
  </si>
  <si>
    <t>Matches</t>
  </si>
  <si>
    <t>0561.38999000</t>
  </si>
  <si>
    <t>Candles</t>
  </si>
  <si>
    <t>0561.41535000</t>
  </si>
  <si>
    <t>Aluminium Foil</t>
  </si>
  <si>
    <t>0561.42912000</t>
  </si>
  <si>
    <t>Scouring Pads</t>
  </si>
  <si>
    <t>0562</t>
  </si>
  <si>
    <t>05.6.2 Domestic services and household servcies</t>
  </si>
  <si>
    <t>0562.86112100</t>
  </si>
  <si>
    <t>Gardener - Ad Hoc</t>
  </si>
  <si>
    <t>0562.98000000</t>
  </si>
  <si>
    <t>General Household Help</t>
  </si>
  <si>
    <t>0562.98000300</t>
  </si>
  <si>
    <t>Day's Worker</t>
  </si>
  <si>
    <t>06 HEALTH</t>
  </si>
  <si>
    <t>MEDICAL PRODUCTS,APPLIANCES AND EQUIPMENT</t>
  </si>
  <si>
    <t>06.1 MEDICAL PRODUCTS, APPLIANCES AND EQUIPMENT</t>
  </si>
  <si>
    <t>0611</t>
  </si>
  <si>
    <t>06.1.1 Pharmaceutical products (ND)</t>
  </si>
  <si>
    <t>0611.35250100</t>
  </si>
  <si>
    <t>Vitamin Pills</t>
  </si>
  <si>
    <t>0611.35260000</t>
  </si>
  <si>
    <t>Pills for Colds, Fever, Headache</t>
  </si>
  <si>
    <t>0611.35260101</t>
  </si>
  <si>
    <t>Family Planning Supplies incl. Condoms (0</t>
  </si>
  <si>
    <t>0611.93110110</t>
  </si>
  <si>
    <t>Pain Killers</t>
  </si>
  <si>
    <t>0611.93110120</t>
  </si>
  <si>
    <t>Cold/Fever Medicines</t>
  </si>
  <si>
    <t>0611.93110200</t>
  </si>
  <si>
    <t>Prescription Drugs - Hospital Care</t>
  </si>
  <si>
    <t>0612</t>
  </si>
  <si>
    <t>06.1.2 Other Medical Products</t>
  </si>
  <si>
    <t>0612.35260100</t>
  </si>
  <si>
    <t>Family Planning Supplies - Oral Contraceptive Pills</t>
  </si>
  <si>
    <t>0612.35260200</t>
  </si>
  <si>
    <t>Bandages - Other Personal Care Supplies</t>
  </si>
  <si>
    <t>0612.35260300</t>
  </si>
  <si>
    <t>Ointment - Other Personal Care Supplies</t>
  </si>
  <si>
    <t>0613</t>
  </si>
  <si>
    <t>06.1.3 Therapeutic appliances and equipment (D)</t>
  </si>
  <si>
    <t>0613.48312000</t>
  </si>
  <si>
    <t>Spectacles</t>
  </si>
  <si>
    <t>06.2 &amp; 06.3 HEALTH SERVICES</t>
  </si>
  <si>
    <t>OUTPATIENT SERVICES</t>
  </si>
  <si>
    <t>06.2 OUTPATIENT SERVICES</t>
  </si>
  <si>
    <t>0621</t>
  </si>
  <si>
    <t>06.2.1 Medical Services (S)</t>
  </si>
  <si>
    <t>0621.93121000</t>
  </si>
  <si>
    <t>Fee - Doctor's (General Practitioner)</t>
  </si>
  <si>
    <t>0622</t>
  </si>
  <si>
    <t>06.2.2 Dental Services (S)</t>
  </si>
  <si>
    <t>0622.93123000</t>
  </si>
  <si>
    <t>Fee - Dentist's</t>
  </si>
  <si>
    <t>0623</t>
  </si>
  <si>
    <t>06.2.3 Paramedical services (S)</t>
  </si>
  <si>
    <t>0623.93122000</t>
  </si>
  <si>
    <t>X-Ray Costs</t>
  </si>
  <si>
    <t>0623.93199000</t>
  </si>
  <si>
    <t>Fee - Optician's</t>
  </si>
  <si>
    <t>0623.93199100</t>
  </si>
  <si>
    <t>Laboratory Tests</t>
  </si>
  <si>
    <t>HOSPITAL SERVICES</t>
  </si>
  <si>
    <t>06.3 HOSPITAL SERVICES</t>
  </si>
  <si>
    <t>0630</t>
  </si>
  <si>
    <t>06.3.0 Hospital Services (S)</t>
  </si>
  <si>
    <t>0630.93110000</t>
  </si>
  <si>
    <t>Doctor's Fees - Hospital Care</t>
  </si>
  <si>
    <t>0630.93110100</t>
  </si>
  <si>
    <t>Other Hospital Charges</t>
  </si>
  <si>
    <t>0630.93199300</t>
  </si>
  <si>
    <t>Injections and Inoculations</t>
  </si>
  <si>
    <t>07 TRANSPORT</t>
  </si>
  <si>
    <t>PURCHASE OF VEHICLES</t>
  </si>
  <si>
    <t>07.1 PURCHASE OF VEHICLES</t>
  </si>
  <si>
    <t>0711</t>
  </si>
  <si>
    <t>07.1.1 Motor cars (D)</t>
  </si>
  <si>
    <t>0711.49113000</t>
  </si>
  <si>
    <t>Motor Cars</t>
  </si>
  <si>
    <t>0711.49113100</t>
  </si>
  <si>
    <t>Vans for Domestic Use</t>
  </si>
  <si>
    <t>OPERATION OF PERSONAL TRANSPORT EQUIPMENT</t>
  </si>
  <si>
    <t>07.2 OPERATION OF PERSONAL TRANSPORT EQUIPMENT</t>
  </si>
  <si>
    <t>0721</t>
  </si>
  <si>
    <t>07.2.1 Spare parts and accessories for personal equipment (SD)</t>
  </si>
  <si>
    <t>0721.36111000</t>
  </si>
  <si>
    <t>Tyres</t>
  </si>
  <si>
    <t>0721.49129000</t>
  </si>
  <si>
    <t>Batteries(replacement)</t>
  </si>
  <si>
    <t>0722</t>
  </si>
  <si>
    <t>07.2.2 Fuels and Lubricants for personal transport equipment (ND)</t>
  </si>
  <si>
    <t>0722.33310000</t>
  </si>
  <si>
    <t>Unleaded Gasoline - 87</t>
  </si>
  <si>
    <t>0722.33310100</t>
  </si>
  <si>
    <t>Unleaded Gasoline - 90</t>
  </si>
  <si>
    <t>0722.33370000</t>
  </si>
  <si>
    <t>Diesel Fuel</t>
  </si>
  <si>
    <t>0722.33380001</t>
  </si>
  <si>
    <t>Oil</t>
  </si>
  <si>
    <t>0723</t>
  </si>
  <si>
    <t>07.2.3 Maintenance and Repair of Personal Transport Equipment (S)</t>
  </si>
  <si>
    <t>0723.87141000</t>
  </si>
  <si>
    <t>Grease and Spray</t>
  </si>
  <si>
    <t>0723.87141100</t>
  </si>
  <si>
    <t>Full Servicing</t>
  </si>
  <si>
    <t>0723.87141300</t>
  </si>
  <si>
    <t>Tyre and Tube Repairs</t>
  </si>
  <si>
    <t>0724</t>
  </si>
  <si>
    <t>07.2.4 Other Services in respect of personal transport equipment (S)</t>
  </si>
  <si>
    <t>0724.91112400</t>
  </si>
  <si>
    <t>Licences Plates</t>
  </si>
  <si>
    <t>0724.91112500</t>
  </si>
  <si>
    <t>Drivers' Licences</t>
  </si>
  <si>
    <t>0724.91112900</t>
  </si>
  <si>
    <t>Other Fees or Licences - Registration</t>
  </si>
  <si>
    <t>0724.92900000</t>
  </si>
  <si>
    <t>Driving Lessons</t>
  </si>
  <si>
    <t>0724.99999999</t>
  </si>
  <si>
    <t>Other Fees or Licences - Fitness</t>
  </si>
  <si>
    <t>TRANSPORT SERVICES</t>
  </si>
  <si>
    <t>07.3 TRANSPORT SERVICES</t>
  </si>
  <si>
    <t>0732</t>
  </si>
  <si>
    <t>07.3.2 Passenger transport by road (S)</t>
  </si>
  <si>
    <t>0732.64211000</t>
  </si>
  <si>
    <t>Bus/Car Fares incl. Route Taxi Fares</t>
  </si>
  <si>
    <t>0732.64221000</t>
  </si>
  <si>
    <t>Taxicab Fares</t>
  </si>
  <si>
    <t>0733</t>
  </si>
  <si>
    <t>07.3.3 Passenger transport by air (S)</t>
  </si>
  <si>
    <t>0733.66110000</t>
  </si>
  <si>
    <t>Air Fares</t>
  </si>
  <si>
    <t>08 COMMUNICATION</t>
  </si>
  <si>
    <t>POSTAL SERVICES</t>
  </si>
  <si>
    <t>08.1 POSTAL SERVICES</t>
  </si>
  <si>
    <t>0810</t>
  </si>
  <si>
    <t>08.1.0 Postal services (S)</t>
  </si>
  <si>
    <t>0810.32510000</t>
  </si>
  <si>
    <t>Postage Stamps</t>
  </si>
  <si>
    <t>TELEPHONE AND TELEFAX EQUIPMENT</t>
  </si>
  <si>
    <t>08.2 TELEPHONE AND TELEFAX EQUIPMENT</t>
  </si>
  <si>
    <t>0820</t>
  </si>
  <si>
    <t>08.2.0 Telephone and telefax equipment</t>
  </si>
  <si>
    <t>0820.47220000</t>
  </si>
  <si>
    <t>Telephone</t>
  </si>
  <si>
    <t>0820.47220100</t>
  </si>
  <si>
    <t>Cordless Telephone</t>
  </si>
  <si>
    <t>0820.84120000</t>
  </si>
  <si>
    <t>Cellular Phone</t>
  </si>
  <si>
    <t>TELEPHONE AND TELEFAX SERVICES</t>
  </si>
  <si>
    <t>08.3 TELEPHONE AND TELEFAX SERVICES</t>
  </si>
  <si>
    <t>0830</t>
  </si>
  <si>
    <t>08.3.0 Telephone and telefax services (S)</t>
  </si>
  <si>
    <t>0830.70050000</t>
  </si>
  <si>
    <t>Telephone Card (Phonecard)</t>
  </si>
  <si>
    <t>0830.84110000</t>
  </si>
  <si>
    <t>Telephone (Land)</t>
  </si>
  <si>
    <t>0830.84120000</t>
  </si>
  <si>
    <t>Telephone (Cellular Service)</t>
  </si>
  <si>
    <t>0830.84200000</t>
  </si>
  <si>
    <t>Internet Fees</t>
  </si>
  <si>
    <t>09 RECREATION AND CULTURE</t>
  </si>
  <si>
    <t>AUDIO-VISUAL,PHOTOGRAPHIC AND INFORMATION PROCESSING EQUIPMENT</t>
  </si>
  <si>
    <t>09.1 AUDIO-VISUAL,PHOTOGRAPHIC AND INFORMATION PROCESSING EQUIPMENT</t>
  </si>
  <si>
    <t>0911</t>
  </si>
  <si>
    <t>09.1.1 Equipment for the reception, recording and reproduction of sound and pictures (D)</t>
  </si>
  <si>
    <t>0911.47313100</t>
  </si>
  <si>
    <t>Televisions</t>
  </si>
  <si>
    <t>0911.47321000</t>
  </si>
  <si>
    <t>Radios</t>
  </si>
  <si>
    <t>0911.47321100</t>
  </si>
  <si>
    <t>Radio/Cassette Players</t>
  </si>
  <si>
    <t>0911.47322100</t>
  </si>
  <si>
    <t>Component Sets</t>
  </si>
  <si>
    <t>0911.47322200</t>
  </si>
  <si>
    <t>Portable CD Players/Component Sets</t>
  </si>
  <si>
    <t>0911.47322300</t>
  </si>
  <si>
    <t>CD Players (Discman)</t>
  </si>
  <si>
    <t>0911.47323100</t>
  </si>
  <si>
    <t>DVD Players</t>
  </si>
  <si>
    <t>0912</t>
  </si>
  <si>
    <t>09.1.2 Photographic and cinematographic equipment and optical instruments (D)</t>
  </si>
  <si>
    <t>0912.48322000</t>
  </si>
  <si>
    <t>Camera - Still</t>
  </si>
  <si>
    <t>0913</t>
  </si>
  <si>
    <t>09.1.3 Information Processing Equipment (D)</t>
  </si>
  <si>
    <t>0913.45130000</t>
  </si>
  <si>
    <t>Calculator</t>
  </si>
  <si>
    <t>0913.45230000</t>
  </si>
  <si>
    <t>Computer</t>
  </si>
  <si>
    <t>0913.45290100</t>
  </si>
  <si>
    <t>Computer Accessories  - Printers</t>
  </si>
  <si>
    <t>0914</t>
  </si>
  <si>
    <t>09.1.4 Recording Media (SD)</t>
  </si>
  <si>
    <t>0914.47520300</t>
  </si>
  <si>
    <t>Compact Discs - Pre-Recorded</t>
  </si>
  <si>
    <t>OTHER RECREATIONAL ITEMS AND EQUIPMENT, GARDENS AND PETS</t>
  </si>
  <si>
    <t>09.3 OTHER RECREATIONAL ITEMS AND EQUIPMENT, GARDENS AND PETS</t>
  </si>
  <si>
    <t>0931</t>
  </si>
  <si>
    <t>09.3.1 Games , toys and hobbies (SD)</t>
  </si>
  <si>
    <t>0931.00070000</t>
  </si>
  <si>
    <t>Toys and children's recreational items (S</t>
  </si>
  <si>
    <t>0932</t>
  </si>
  <si>
    <t>09.3.2 Equipment for sport, camping and open-air recreation (SD)</t>
  </si>
  <si>
    <t>0932.00080000</t>
  </si>
  <si>
    <t>Exercise Equipment</t>
  </si>
  <si>
    <t>0932.38430100</t>
  </si>
  <si>
    <t>Sporting togs (boots,spikes,jersey,shorts</t>
  </si>
  <si>
    <t>0933</t>
  </si>
  <si>
    <t>09.3.3 Gardens, plants and flowers (ND)</t>
  </si>
  <si>
    <t>0933.01500000</t>
  </si>
  <si>
    <t>Plants and Seeds</t>
  </si>
  <si>
    <t>0933.34619000</t>
  </si>
  <si>
    <t>Fertilizer and Manure</t>
  </si>
  <si>
    <t>0934</t>
  </si>
  <si>
    <t>09.3.4 Pets and related products (ND)</t>
  </si>
  <si>
    <t>0934.20030000</t>
  </si>
  <si>
    <t>Feeding stuff for animals (excl. expend.</t>
  </si>
  <si>
    <t>0935</t>
  </si>
  <si>
    <t>09.3.5 Veterinary an dother services for pets (S)</t>
  </si>
  <si>
    <t>0935.93210000</t>
  </si>
  <si>
    <t>Medical care for Pets and Animals</t>
  </si>
  <si>
    <t>RECREATIONAL AND CULTURAL SERVICES</t>
  </si>
  <si>
    <t>09.4 RECREATIONAL AND CULTURAL SERVICES</t>
  </si>
  <si>
    <t>0941</t>
  </si>
  <si>
    <t>09.4.1 Recreational and sporting services (S)</t>
  </si>
  <si>
    <t>0941.00010000</t>
  </si>
  <si>
    <t>Sports Club Membership dues</t>
  </si>
  <si>
    <t>0941.96520100</t>
  </si>
  <si>
    <t>Horse Racing (Entrance Fee)</t>
  </si>
  <si>
    <t>0941.97230100</t>
  </si>
  <si>
    <t>Gym fees</t>
  </si>
  <si>
    <t>0942</t>
  </si>
  <si>
    <t>09.4.2 Cultural Services (S)</t>
  </si>
  <si>
    <t>0942.84130000</t>
  </si>
  <si>
    <t>Cable Television Services</t>
  </si>
  <si>
    <t>0942.96151000</t>
  </si>
  <si>
    <t>Cinema Fares</t>
  </si>
  <si>
    <t>0942.96220000</t>
  </si>
  <si>
    <t>Concerts,Plays,Circuses and other admissi</t>
  </si>
  <si>
    <t>NEWSPAPERS, BOOKS AND STATIONERY</t>
  </si>
  <si>
    <t>09.5 NEWSPAPERS, BOOKS AND STATIONERY</t>
  </si>
  <si>
    <t>0951</t>
  </si>
  <si>
    <t>09.5.1 Books (SD)</t>
  </si>
  <si>
    <t>0951.32210100</t>
  </si>
  <si>
    <t>Books (excl. school books)</t>
  </si>
  <si>
    <t>0951.92190200</t>
  </si>
  <si>
    <t>Books and other school equipment</t>
  </si>
  <si>
    <t>0952</t>
  </si>
  <si>
    <t>09.5.2 Newspapers and Periodicals (ND)</t>
  </si>
  <si>
    <t>0952.32210000</t>
  </si>
  <si>
    <t>Magazines (incl. comic books)</t>
  </si>
  <si>
    <t>0953</t>
  </si>
  <si>
    <t>09.5.3 Miscellaneous Printed Matter (ND)</t>
  </si>
  <si>
    <t>0953.32590000</t>
  </si>
  <si>
    <t>0954</t>
  </si>
  <si>
    <t>09.5.4 Stationery and drawing materials</t>
  </si>
  <si>
    <t>0954.32192000</t>
  </si>
  <si>
    <t>Stationery (incl. Envelopes)</t>
  </si>
  <si>
    <t>0954.38911000</t>
  </si>
  <si>
    <t>Pens, Pencils, Erasers, etc.</t>
  </si>
  <si>
    <t>10 EDUCATION</t>
  </si>
  <si>
    <t>PRE-PRIMARY AND PRIMARY EDUCATION</t>
  </si>
  <si>
    <t>10.1 PRE-PRIMARY AND PRIMARY EDUCATION</t>
  </si>
  <si>
    <t>1010</t>
  </si>
  <si>
    <t>10.1.0 Pre-primary and primary education (S)</t>
  </si>
  <si>
    <t>1010.93321000</t>
  </si>
  <si>
    <t>SECONDARY EDUCATION</t>
  </si>
  <si>
    <t>10.2 SECONDARY EDUCATION</t>
  </si>
  <si>
    <t>1020</t>
  </si>
  <si>
    <t>10.2.0 Secondary Education (S)</t>
  </si>
  <si>
    <t>1020.92190500</t>
  </si>
  <si>
    <t>Examination Fees</t>
  </si>
  <si>
    <t>106</t>
  </si>
  <si>
    <t>1060</t>
  </si>
  <si>
    <t>Since the publication the weight for this item was re-allocated between the other two items in the class.</t>
  </si>
  <si>
    <t>1060.92190000</t>
  </si>
  <si>
    <t>Tuition</t>
  </si>
  <si>
    <t>11 RESTAURANTS AND HOTELS</t>
  </si>
  <si>
    <t>CATERING SERVICES</t>
  </si>
  <si>
    <t>11.1 CATERING SERVICES</t>
  </si>
  <si>
    <t>1111</t>
  </si>
  <si>
    <t>11.1.1 Restaurants, cafes and the like (S)</t>
  </si>
  <si>
    <t>1111.63210000</t>
  </si>
  <si>
    <t>PURCHASE - BREAKFAST</t>
  </si>
  <si>
    <t>1111.63210100</t>
  </si>
  <si>
    <t>PURCHASE - LUNCH</t>
  </si>
  <si>
    <t>1111.63210200</t>
  </si>
  <si>
    <t xml:space="preserve">PURCHASE-DINNER </t>
  </si>
  <si>
    <t>0112.21132000</t>
  </si>
  <si>
    <t>Jerk Pork</t>
  </si>
  <si>
    <t>0112.21132100</t>
  </si>
  <si>
    <t>Jerk Chicken</t>
  </si>
  <si>
    <t>0111.23430150</t>
  </si>
  <si>
    <t>Patties - Meat</t>
  </si>
  <si>
    <t>1111.63300000</t>
  </si>
  <si>
    <t>PURCHASE-Non Alcoholic Beverages</t>
  </si>
  <si>
    <t>1111.63300100</t>
  </si>
  <si>
    <t>PURCHASE-Alcoholic  "Rum and Water"</t>
  </si>
  <si>
    <t>ACCOMMODATION SERVICES</t>
  </si>
  <si>
    <t>11.2 ACCOMMODATION SERVICES</t>
  </si>
  <si>
    <t>1120</t>
  </si>
  <si>
    <t>11.2.0 Accommodation Services (S)</t>
  </si>
  <si>
    <t>1120.63110000</t>
  </si>
  <si>
    <t>Accommodation and spending money</t>
  </si>
  <si>
    <t>12 MISCELLANEOUS GOODS AND SERVICES</t>
  </si>
  <si>
    <t>PERSONAL CARE</t>
  </si>
  <si>
    <t>12.1 PERSONAL CARE</t>
  </si>
  <si>
    <t>1211</t>
  </si>
  <si>
    <t>12.1.1 Hairdressing salons and personal grooming establishments (S)</t>
  </si>
  <si>
    <t>1211.97210000</t>
  </si>
  <si>
    <t>Hair Cuts</t>
  </si>
  <si>
    <t>1211.97210200</t>
  </si>
  <si>
    <t>Hairdo - CrΦme (Relaxer)</t>
  </si>
  <si>
    <t>1211.97210500</t>
  </si>
  <si>
    <t>Braiding/Weaving</t>
  </si>
  <si>
    <t>1211.97210600</t>
  </si>
  <si>
    <t>Shampoo and Set</t>
  </si>
  <si>
    <t>1211.97220000</t>
  </si>
  <si>
    <t>Pedicure</t>
  </si>
  <si>
    <t>1211.97220100</t>
  </si>
  <si>
    <t>Manicure</t>
  </si>
  <si>
    <t>1212</t>
  </si>
  <si>
    <t>12.1.2 Electrical appliances for personal care (SD)</t>
  </si>
  <si>
    <t>1212.44816120</t>
  </si>
  <si>
    <t>Hair Dryer</t>
  </si>
  <si>
    <t>1212.44816800</t>
  </si>
  <si>
    <t>Electric Shavers</t>
  </si>
  <si>
    <t>1213</t>
  </si>
  <si>
    <t>12.1.3 Other appliances, articles and products for personal care (ND)</t>
  </si>
  <si>
    <t>1213.32193200</t>
  </si>
  <si>
    <t>Toilet Paper</t>
  </si>
  <si>
    <t>1213.32193600</t>
  </si>
  <si>
    <t>Sanitary Pads/Tampons</t>
  </si>
  <si>
    <t>1213.32193700</t>
  </si>
  <si>
    <t>Disposable Diapers - Adults</t>
  </si>
  <si>
    <t>1213.35321100</t>
  </si>
  <si>
    <t>Toilet Soaps</t>
  </si>
  <si>
    <t>1213.35323100</t>
  </si>
  <si>
    <t>Tooth Paste</t>
  </si>
  <si>
    <t>1213.35323110</t>
  </si>
  <si>
    <t>Powder</t>
  </si>
  <si>
    <t>1213.35323120</t>
  </si>
  <si>
    <t>Perfumes and Colognes</t>
  </si>
  <si>
    <t>1213.35323170</t>
  </si>
  <si>
    <t>Shampoo/Conditioner</t>
  </si>
  <si>
    <t>1213.35323180</t>
  </si>
  <si>
    <t>Hair Oil/Lotion</t>
  </si>
  <si>
    <t>1213.35323210</t>
  </si>
  <si>
    <t>Moisturizer/Activator etc.</t>
  </si>
  <si>
    <t>1213.35323500</t>
  </si>
  <si>
    <t>Deodorant</t>
  </si>
  <si>
    <t>1213.35323600</t>
  </si>
  <si>
    <t>Mouthwash</t>
  </si>
  <si>
    <t>1213.35323800</t>
  </si>
  <si>
    <t>Lotions (Hand and Body)</t>
  </si>
  <si>
    <t>1213.38993500</t>
  </si>
  <si>
    <t>Tooth Brush</t>
  </si>
  <si>
    <t>1213.42914100</t>
  </si>
  <si>
    <t>Razors - Disposable</t>
  </si>
  <si>
    <t>PERSONAL EFFECTS N.E.C.</t>
  </si>
  <si>
    <t>12.3 PERSONAL EFFECTS N.E.C.</t>
  </si>
  <si>
    <t>1231</t>
  </si>
  <si>
    <t>12.3.1 Jewellery, clocks and watches (D)</t>
  </si>
  <si>
    <t>1231.38240000</t>
  </si>
  <si>
    <t>Rings (Men)</t>
  </si>
  <si>
    <t>1231.38240400</t>
  </si>
  <si>
    <t>Earrings</t>
  </si>
  <si>
    <t>1231.38240700</t>
  </si>
  <si>
    <t>Rings (Women)</t>
  </si>
  <si>
    <t>1231.48410000</t>
  </si>
  <si>
    <t>Watches (Men)</t>
  </si>
  <si>
    <t>1231.48410100</t>
  </si>
  <si>
    <t>Watches (Women)</t>
  </si>
  <si>
    <t>1232</t>
  </si>
  <si>
    <t>12.3.2 Other Personal effects</t>
  </si>
  <si>
    <t>1232.29220000</t>
  </si>
  <si>
    <t>Suitcases</t>
  </si>
  <si>
    <t>1232.29220300</t>
  </si>
  <si>
    <t>Handbags</t>
  </si>
  <si>
    <t>1232.38994200</t>
  </si>
  <si>
    <t>Lighters</t>
  </si>
  <si>
    <t>SOCIAL PROTECTION</t>
  </si>
  <si>
    <t>12.4 SOCIAL PROTECTION</t>
  </si>
  <si>
    <t>1240</t>
  </si>
  <si>
    <t>12.4.0 Social Protection</t>
  </si>
  <si>
    <t>1240.60010000</t>
  </si>
  <si>
    <t>Maintenance of Aged Relative(s) outside F</t>
  </si>
  <si>
    <t>INSURANCE</t>
  </si>
  <si>
    <t>12.5 INSURANCE</t>
  </si>
  <si>
    <t>1251</t>
  </si>
  <si>
    <t>12.5.21 Life Insurance (S)</t>
  </si>
  <si>
    <t>1251.71320000</t>
  </si>
  <si>
    <t>Insurance Premiums (monthly)</t>
  </si>
  <si>
    <t>1253</t>
  </si>
  <si>
    <t>12.5.3 Insurance connected with health (S)</t>
  </si>
  <si>
    <t>1253.71320100</t>
  </si>
  <si>
    <t>Premiums (monthly)</t>
  </si>
  <si>
    <t>1254</t>
  </si>
  <si>
    <t>12.5.4 Insurance connected with transport (S)</t>
  </si>
  <si>
    <t>1254.71331000</t>
  </si>
  <si>
    <t>Comprehensive Insurance</t>
  </si>
  <si>
    <t>1254.71331100</t>
  </si>
  <si>
    <t>Third Party Liability</t>
  </si>
  <si>
    <t>OTHER SERVICES N.E.C.</t>
  </si>
  <si>
    <t>12.7 OTHER SERVICES N.E.C.</t>
  </si>
  <si>
    <t>1270</t>
  </si>
  <si>
    <t>12.7.0 Other services n.e.c.</t>
  </si>
  <si>
    <t>1270.51120000</t>
  </si>
  <si>
    <t>Visa Fees</t>
  </si>
  <si>
    <t>1270.82119000</t>
  </si>
  <si>
    <t>Legal Services</t>
  </si>
  <si>
    <t>1270.91112600</t>
  </si>
  <si>
    <t>Passport</t>
  </si>
  <si>
    <t>1270.91112700</t>
  </si>
  <si>
    <t>Marriage Certificate</t>
  </si>
  <si>
    <t>1270.91112800</t>
  </si>
  <si>
    <t>Birth Certificate</t>
  </si>
  <si>
    <t>1270.97320000</t>
  </si>
  <si>
    <t>Funeral Expenses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</si>
</sst>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#,##0.000"/>
    <numFmt numFmtId="174" formatCode="0.000"/>
    <numFmt numFmtId="175" formatCode="_(* #,##0_);_(* \(#,##0\);_(* &quot;-&quot;??_);_(@_)"/>
    <numFmt numFmtId="176" formatCode="0.0"/>
    <numFmt numFmtId="177" formatCode="#,##0.0"/>
    <numFmt numFmtId="178" formatCode="0.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/>
    </xf>
    <xf numFmtId="0" fontId="24" fillId="0" borderId="0" xfId="0" applyFont="1" applyAlignment="1">
      <alignment wrapText="1"/>
    </xf>
    <xf numFmtId="0" fontId="23" fillId="0" borderId="10" xfId="0" applyFont="1" applyBorder="1" applyAlignment="1">
      <alignment/>
    </xf>
    <xf numFmtId="0" fontId="25" fillId="0" borderId="0" xfId="0" applyFont="1" applyAlignment="1">
      <alignment/>
    </xf>
    <xf numFmtId="2" fontId="25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174" fontId="24" fillId="0" borderId="10" xfId="0" applyNumberFormat="1" applyFont="1" applyBorder="1" applyAlignment="1">
      <alignment/>
    </xf>
    <xf numFmtId="2" fontId="23" fillId="33" borderId="10" xfId="0" applyNumberFormat="1" applyFont="1" applyFill="1" applyBorder="1" applyAlignment="1">
      <alignment/>
    </xf>
    <xf numFmtId="178" fontId="24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172" fontId="24" fillId="0" borderId="10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0" fontId="23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4"/>
  <sheetViews>
    <sheetView tabSelected="1" zoomScalePageLayoutView="0" workbookViewId="0" topLeftCell="C175">
      <selection activeCell="K553" sqref="K553"/>
    </sheetView>
  </sheetViews>
  <sheetFormatPr defaultColWidth="9.140625" defaultRowHeight="12.75"/>
  <cols>
    <col min="1" max="2" width="0" style="0" hidden="1" customWidth="1"/>
    <col min="3" max="3" width="18.7109375" style="1" customWidth="1"/>
    <col min="4" max="4" width="56.140625" style="0" customWidth="1"/>
    <col min="5" max="5" width="11.00390625" style="3" customWidth="1"/>
    <col min="6" max="6" width="11.8515625" style="3" customWidth="1"/>
    <col min="7" max="7" width="13.421875" style="3" customWidth="1"/>
    <col min="8" max="8" width="11.57421875" style="3" customWidth="1"/>
    <col min="9" max="9" width="13.00390625" style="0" customWidth="1"/>
  </cols>
  <sheetData>
    <row r="1" spans="1:9" ht="45">
      <c r="A1" s="4"/>
      <c r="B1" s="4"/>
      <c r="C1" s="5"/>
      <c r="D1" s="4"/>
      <c r="E1" s="6" t="s">
        <v>0</v>
      </c>
      <c r="F1" s="7" t="s">
        <v>1</v>
      </c>
      <c r="G1" s="6" t="s">
        <v>2</v>
      </c>
      <c r="H1" s="6" t="s">
        <v>3</v>
      </c>
      <c r="I1" s="8" t="s">
        <v>4</v>
      </c>
    </row>
    <row r="2" spans="1:9" ht="16.5" customHeight="1">
      <c r="A2" s="4" t="s">
        <v>5</v>
      </c>
      <c r="B2" s="5" t="s">
        <v>6</v>
      </c>
      <c r="C2" s="5" t="s">
        <v>7</v>
      </c>
      <c r="D2" s="4"/>
      <c r="E2" s="9"/>
      <c r="F2" s="9"/>
      <c r="G2" s="9"/>
      <c r="H2" s="9"/>
      <c r="I2" s="4"/>
    </row>
    <row r="3" spans="1:9" s="2" customFormat="1" ht="16.5" customHeight="1">
      <c r="A3" s="10"/>
      <c r="B3" s="10"/>
      <c r="C3" s="10"/>
      <c r="D3" s="10" t="s">
        <v>8</v>
      </c>
      <c r="E3" s="11">
        <v>100</v>
      </c>
      <c r="F3" s="11">
        <v>100</v>
      </c>
      <c r="G3" s="11">
        <v>100</v>
      </c>
      <c r="H3" s="11">
        <v>100</v>
      </c>
      <c r="I3" s="10">
        <f>SUM(I4,I191,I208,I272,I305,I418,I448,I478,I493,I544,I553,I567)</f>
        <v>477</v>
      </c>
    </row>
    <row r="4" spans="1:9" s="1" customFormat="1" ht="16.5" customHeight="1">
      <c r="A4" s="5"/>
      <c r="B4" s="5"/>
      <c r="C4" s="5"/>
      <c r="D4" s="5" t="s">
        <v>9</v>
      </c>
      <c r="E4" s="12">
        <v>37.464183003976494</v>
      </c>
      <c r="F4" s="12">
        <v>34.4684000264446</v>
      </c>
      <c r="G4" s="12">
        <v>37.53171527989546</v>
      </c>
      <c r="H4" s="12">
        <v>39.56517067940838</v>
      </c>
      <c r="I4" s="10">
        <f>SUM(I6+I23+I42+I56+I68+I75+I93+I133+I144+I167+I175)</f>
        <v>170</v>
      </c>
    </row>
    <row r="5" spans="1:9" s="1" customFormat="1" ht="16.5" customHeight="1">
      <c r="A5" s="5" t="s">
        <v>10</v>
      </c>
      <c r="B5" s="5"/>
      <c r="C5" s="5"/>
      <c r="D5" s="5" t="s">
        <v>11</v>
      </c>
      <c r="E5" s="12">
        <v>35.11550945028036</v>
      </c>
      <c r="F5" s="12">
        <v>32.5377780710453</v>
      </c>
      <c r="G5" s="12">
        <v>34.803719864804705</v>
      </c>
      <c r="H5" s="12">
        <v>37.088473111900456</v>
      </c>
      <c r="I5" s="5">
        <f>SUM(I6,I23,I42,I56,I68,I75,I93,I133,I144)</f>
        <v>149</v>
      </c>
    </row>
    <row r="6" spans="1:9" s="1" customFormat="1" ht="16.5" customHeight="1">
      <c r="A6" s="5" t="s">
        <v>10</v>
      </c>
      <c r="B6" s="5" t="s">
        <v>12</v>
      </c>
      <c r="C6" s="5"/>
      <c r="D6" s="5" t="s">
        <v>13</v>
      </c>
      <c r="E6" s="12">
        <v>6.103748630541391</v>
      </c>
      <c r="F6" s="12">
        <v>5.062295152629102</v>
      </c>
      <c r="G6" s="12">
        <v>6.1821924436421</v>
      </c>
      <c r="H6" s="12">
        <v>6.809592540783484</v>
      </c>
      <c r="I6" s="5">
        <f>COUNTA(C7:C22)</f>
        <v>16</v>
      </c>
    </row>
    <row r="7" spans="1:9" ht="16.5" customHeight="1">
      <c r="A7" s="4" t="s">
        <v>10</v>
      </c>
      <c r="B7" s="4" t="s">
        <v>12</v>
      </c>
      <c r="C7" s="5" t="s">
        <v>14</v>
      </c>
      <c r="D7" s="4" t="s">
        <v>15</v>
      </c>
      <c r="E7" s="13">
        <v>15.180793642532795</v>
      </c>
      <c r="F7" s="13">
        <v>13.304883544961065</v>
      </c>
      <c r="G7" s="13">
        <v>13.634176623690136</v>
      </c>
      <c r="H7" s="13">
        <v>16.799807637683983</v>
      </c>
      <c r="I7" s="4"/>
    </row>
    <row r="8" spans="1:9" ht="16.5" customHeight="1">
      <c r="A8" s="4" t="s">
        <v>10</v>
      </c>
      <c r="B8" s="4" t="s">
        <v>12</v>
      </c>
      <c r="C8" s="5" t="s">
        <v>16</v>
      </c>
      <c r="D8" s="4" t="s">
        <v>17</v>
      </c>
      <c r="E8" s="13">
        <v>5.923764154031981</v>
      </c>
      <c r="F8" s="13">
        <v>4.9265942366746485</v>
      </c>
      <c r="G8" s="13">
        <v>7.218422827877815</v>
      </c>
      <c r="H8" s="13">
        <v>5.926299348382082</v>
      </c>
      <c r="I8" s="4"/>
    </row>
    <row r="9" spans="1:9" ht="16.5" customHeight="1">
      <c r="A9" s="4" t="s">
        <v>10</v>
      </c>
      <c r="B9" s="4" t="s">
        <v>12</v>
      </c>
      <c r="C9" s="5" t="s">
        <v>18</v>
      </c>
      <c r="D9" s="4" t="s">
        <v>19</v>
      </c>
      <c r="E9" s="13">
        <v>5.3745879721194285</v>
      </c>
      <c r="F9" s="13">
        <v>6.5843893109352045</v>
      </c>
      <c r="G9" s="13">
        <v>6.113444352851049</v>
      </c>
      <c r="H9" s="13">
        <v>4.435282263880266</v>
      </c>
      <c r="I9" s="4"/>
    </row>
    <row r="10" spans="1:9" ht="16.5" customHeight="1">
      <c r="A10" s="4" t="s">
        <v>10</v>
      </c>
      <c r="B10" s="4" t="s">
        <v>12</v>
      </c>
      <c r="C10" s="5" t="s">
        <v>20</v>
      </c>
      <c r="D10" s="4" t="s">
        <v>21</v>
      </c>
      <c r="E10" s="13">
        <v>4.218232945729966</v>
      </c>
      <c r="F10" s="13">
        <v>4.653789813326056</v>
      </c>
      <c r="G10" s="13">
        <v>4.273055085102186</v>
      </c>
      <c r="H10" s="13">
        <v>3.9656678369227696</v>
      </c>
      <c r="I10" s="4"/>
    </row>
    <row r="11" spans="1:9" ht="16.5" customHeight="1">
      <c r="A11" s="4" t="s">
        <v>10</v>
      </c>
      <c r="B11" s="4" t="s">
        <v>12</v>
      </c>
      <c r="C11" s="5" t="s">
        <v>22</v>
      </c>
      <c r="D11" s="4" t="s">
        <v>23</v>
      </c>
      <c r="E11" s="13">
        <v>20.401079855583927</v>
      </c>
      <c r="F11" s="13">
        <v>22.07958988641515</v>
      </c>
      <c r="G11" s="13">
        <v>18.60385356267332</v>
      </c>
      <c r="H11" s="13">
        <v>20.241946215841313</v>
      </c>
      <c r="I11" s="4"/>
    </row>
    <row r="12" spans="1:9" ht="16.5" customHeight="1">
      <c r="A12" s="4" t="s">
        <v>10</v>
      </c>
      <c r="B12" s="4" t="s">
        <v>12</v>
      </c>
      <c r="C12" s="5" t="s">
        <v>24</v>
      </c>
      <c r="D12" s="4" t="s">
        <v>25</v>
      </c>
      <c r="E12" s="13">
        <v>2.733893703015334</v>
      </c>
      <c r="F12" s="13">
        <v>2.7651363366244484</v>
      </c>
      <c r="G12" s="13">
        <v>3.1585802172206865</v>
      </c>
      <c r="H12" s="13">
        <v>2.5452169671905036</v>
      </c>
      <c r="I12" s="4"/>
    </row>
    <row r="13" spans="1:9" ht="16.5" customHeight="1">
      <c r="A13" s="4" t="s">
        <v>10</v>
      </c>
      <c r="B13" s="4" t="s">
        <v>12</v>
      </c>
      <c r="C13" s="5" t="s">
        <v>26</v>
      </c>
      <c r="D13" s="4" t="s">
        <v>27</v>
      </c>
      <c r="E13" s="13">
        <v>1.9357342218261484</v>
      </c>
      <c r="F13" s="13">
        <v>2.3864661455024145</v>
      </c>
      <c r="G13" s="13">
        <v>2.309630380558843</v>
      </c>
      <c r="H13" s="13">
        <v>1.5458015350078524</v>
      </c>
      <c r="I13" s="4"/>
    </row>
    <row r="14" spans="1:9" ht="16.5" customHeight="1">
      <c r="A14" s="4" t="s">
        <v>10</v>
      </c>
      <c r="B14" s="4" t="s">
        <v>12</v>
      </c>
      <c r="C14" s="5" t="s">
        <v>28</v>
      </c>
      <c r="D14" s="4" t="s">
        <v>29</v>
      </c>
      <c r="E14" s="13">
        <v>6.864455490260332</v>
      </c>
      <c r="F14" s="13">
        <v>8.63173224324683</v>
      </c>
      <c r="G14" s="13">
        <v>8.212759838824105</v>
      </c>
      <c r="H14" s="13">
        <v>5.383281241277968</v>
      </c>
      <c r="I14" s="4"/>
    </row>
    <row r="15" spans="1:9" ht="16.5" customHeight="1">
      <c r="A15" s="4" t="s">
        <v>10</v>
      </c>
      <c r="B15" s="4" t="s">
        <v>12</v>
      </c>
      <c r="C15" s="5" t="s">
        <v>30</v>
      </c>
      <c r="D15" s="4" t="s">
        <v>31</v>
      </c>
      <c r="E15" s="13">
        <v>16.297759150839763</v>
      </c>
      <c r="F15" s="13">
        <v>14.146823751039985</v>
      </c>
      <c r="G15" s="13">
        <v>15.16503204360515</v>
      </c>
      <c r="H15" s="13">
        <v>17.894441206835012</v>
      </c>
      <c r="I15" s="4"/>
    </row>
    <row r="16" spans="1:9" ht="16.5" customHeight="1">
      <c r="A16" s="4" t="s">
        <v>10</v>
      </c>
      <c r="B16" s="4" t="s">
        <v>12</v>
      </c>
      <c r="C16" s="5" t="s">
        <v>32</v>
      </c>
      <c r="D16" s="4" t="s">
        <v>33</v>
      </c>
      <c r="E16" s="13">
        <v>8.394190545370037</v>
      </c>
      <c r="F16" s="13">
        <v>7.842549411181114</v>
      </c>
      <c r="G16" s="13">
        <v>9.063295608684793</v>
      </c>
      <c r="H16" s="13">
        <v>8.414689446478137</v>
      </c>
      <c r="I16" s="4"/>
    </row>
    <row r="17" spans="1:9" ht="16.5" customHeight="1">
      <c r="A17" s="4" t="s">
        <v>10</v>
      </c>
      <c r="B17" s="4" t="s">
        <v>12</v>
      </c>
      <c r="C17" s="5" t="s">
        <v>34</v>
      </c>
      <c r="D17" s="4" t="s">
        <v>35</v>
      </c>
      <c r="E17" s="13">
        <v>2.927551397339659</v>
      </c>
      <c r="F17" s="13">
        <v>3.35806254836483</v>
      </c>
      <c r="G17" s="13">
        <v>3.031729444089399</v>
      </c>
      <c r="H17" s="13">
        <v>2.6576473945633774</v>
      </c>
      <c r="I17" s="4"/>
    </row>
    <row r="18" spans="1:9" ht="16.5" customHeight="1">
      <c r="A18" s="4" t="s">
        <v>10</v>
      </c>
      <c r="B18" s="4" t="s">
        <v>12</v>
      </c>
      <c r="C18" s="5" t="s">
        <v>36</v>
      </c>
      <c r="D18" s="4" t="s">
        <v>37</v>
      </c>
      <c r="E18" s="13">
        <v>3.5248677183986286</v>
      </c>
      <c r="F18" s="13">
        <v>2.1785038709986586</v>
      </c>
      <c r="G18" s="13">
        <v>3.0035463030166647</v>
      </c>
      <c r="H18" s="13">
        <v>4.448212130414973</v>
      </c>
      <c r="I18" s="4"/>
    </row>
    <row r="19" spans="1:9" ht="16.5" customHeight="1">
      <c r="A19" s="4" t="s">
        <v>10</v>
      </c>
      <c r="B19" s="4" t="s">
        <v>12</v>
      </c>
      <c r="C19" s="5" t="s">
        <v>38</v>
      </c>
      <c r="D19" s="4" t="s">
        <v>39</v>
      </c>
      <c r="E19" s="13">
        <v>1.1702010391211006</v>
      </c>
      <c r="F19" s="13">
        <v>1.0326839961845915</v>
      </c>
      <c r="G19" s="13">
        <v>1.1116105880954474</v>
      </c>
      <c r="H19" s="13">
        <v>1.266676892013656</v>
      </c>
      <c r="I19" s="4"/>
    </row>
    <row r="20" spans="1:9" ht="16.5" customHeight="1">
      <c r="A20" s="4" t="s">
        <v>10</v>
      </c>
      <c r="B20" s="4" t="s">
        <v>12</v>
      </c>
      <c r="C20" s="5" t="s">
        <v>40</v>
      </c>
      <c r="D20" s="4" t="s">
        <v>41</v>
      </c>
      <c r="E20" s="13">
        <v>2.4385754501944428</v>
      </c>
      <c r="F20" s="13">
        <v>3.989688850663849</v>
      </c>
      <c r="G20" s="13">
        <v>2.594488491106404</v>
      </c>
      <c r="H20" s="13">
        <v>1.5550750876867028</v>
      </c>
      <c r="I20" s="4"/>
    </row>
    <row r="21" spans="1:9" ht="16.5" customHeight="1">
      <c r="A21" s="4" t="s">
        <v>10</v>
      </c>
      <c r="B21" s="4" t="s">
        <v>12</v>
      </c>
      <c r="C21" s="5" t="s">
        <v>42</v>
      </c>
      <c r="D21" s="4" t="s">
        <v>43</v>
      </c>
      <c r="E21" s="13">
        <v>0.945877313458591</v>
      </c>
      <c r="F21" s="13">
        <v>0.5783792776576777</v>
      </c>
      <c r="G21" s="13">
        <v>1.0571548605608814</v>
      </c>
      <c r="H21" s="13">
        <v>1.0951184016497342</v>
      </c>
      <c r="I21" s="4"/>
    </row>
    <row r="22" spans="1:9" ht="16.5" customHeight="1">
      <c r="A22" s="4" t="s">
        <v>10</v>
      </c>
      <c r="B22" s="4" t="s">
        <v>12</v>
      </c>
      <c r="C22" s="5" t="s">
        <v>44</v>
      </c>
      <c r="D22" s="4" t="s">
        <v>45</v>
      </c>
      <c r="E22" s="13">
        <v>1.6684354001778756</v>
      </c>
      <c r="F22" s="13">
        <v>1.540726776223483</v>
      </c>
      <c r="G22" s="13">
        <v>1.4492197720431212</v>
      </c>
      <c r="H22" s="13">
        <v>1.8248363941716539</v>
      </c>
      <c r="I22" s="4"/>
    </row>
    <row r="23" spans="1:9" s="1" customFormat="1" ht="16.5" customHeight="1">
      <c r="A23" s="5" t="s">
        <v>10</v>
      </c>
      <c r="B23" s="5" t="s">
        <v>46</v>
      </c>
      <c r="C23" s="5"/>
      <c r="D23" s="5" t="s">
        <v>47</v>
      </c>
      <c r="E23" s="12">
        <v>7.658567605688163</v>
      </c>
      <c r="F23" s="12">
        <v>7.251378991434225</v>
      </c>
      <c r="G23" s="12">
        <v>7.038188759760017</v>
      </c>
      <c r="H23" s="12">
        <v>8.225236824323753</v>
      </c>
      <c r="I23" s="5">
        <f>COUNTA(C24:C41)</f>
        <v>18</v>
      </c>
    </row>
    <row r="24" spans="1:9" ht="16.5" customHeight="1">
      <c r="A24" s="4" t="s">
        <v>10</v>
      </c>
      <c r="B24" s="4" t="s">
        <v>46</v>
      </c>
      <c r="C24" s="5" t="s">
        <v>48</v>
      </c>
      <c r="D24" s="4" t="s">
        <v>49</v>
      </c>
      <c r="E24" s="13">
        <v>0.7980341656542301</v>
      </c>
      <c r="F24" s="13">
        <v>0.8219892730130687</v>
      </c>
      <c r="G24" s="13">
        <v>1.1178879369567434</v>
      </c>
      <c r="H24" s="13">
        <v>0.6608048294703335</v>
      </c>
      <c r="I24" s="4"/>
    </row>
    <row r="25" spans="1:9" ht="16.5" customHeight="1">
      <c r="A25" s="4" t="s">
        <v>10</v>
      </c>
      <c r="B25" s="4" t="s">
        <v>46</v>
      </c>
      <c r="C25" s="5" t="s">
        <v>50</v>
      </c>
      <c r="D25" s="4" t="s">
        <v>51</v>
      </c>
      <c r="E25" s="13">
        <v>2.1674846160685264</v>
      </c>
      <c r="F25" s="13">
        <v>4.238822183707498</v>
      </c>
      <c r="G25" s="13">
        <v>1.2669635803501884</v>
      </c>
      <c r="H25" s="13">
        <v>1.2124973196387283</v>
      </c>
      <c r="I25" s="4"/>
    </row>
    <row r="26" spans="1:9" ht="16.5" customHeight="1">
      <c r="A26" s="4" t="s">
        <v>10</v>
      </c>
      <c r="B26" s="4" t="s">
        <v>46</v>
      </c>
      <c r="C26" s="5" t="s">
        <v>52</v>
      </c>
      <c r="D26" s="4" t="s">
        <v>53</v>
      </c>
      <c r="E26" s="13">
        <v>5.379169598162649</v>
      </c>
      <c r="F26" s="13">
        <v>1.873196044581402</v>
      </c>
      <c r="G26" s="13">
        <v>5.757328746796754</v>
      </c>
      <c r="H26" s="13">
        <v>7.433471972486144</v>
      </c>
      <c r="I26" s="4"/>
    </row>
    <row r="27" spans="1:9" ht="16.5" customHeight="1">
      <c r="A27" s="4" t="s">
        <v>10</v>
      </c>
      <c r="B27" s="4" t="s">
        <v>46</v>
      </c>
      <c r="C27" s="5" t="s">
        <v>54</v>
      </c>
      <c r="D27" s="4" t="s">
        <v>55</v>
      </c>
      <c r="E27" s="13">
        <v>0.5207386887148995</v>
      </c>
      <c r="F27" s="13">
        <v>1.2338707834660507</v>
      </c>
      <c r="G27" s="13">
        <v>0.306731482127988</v>
      </c>
      <c r="H27" s="13">
        <v>0.15526040127721719</v>
      </c>
      <c r="I27" s="4"/>
    </row>
    <row r="28" spans="1:9" ht="16.5" customHeight="1">
      <c r="A28" s="4" t="s">
        <v>10</v>
      </c>
      <c r="B28" s="4" t="s">
        <v>46</v>
      </c>
      <c r="C28" s="5" t="s">
        <v>56</v>
      </c>
      <c r="D28" s="4" t="s">
        <v>57</v>
      </c>
      <c r="E28" s="13">
        <v>2.5451129897176643</v>
      </c>
      <c r="F28" s="13">
        <v>2.3060320558054204</v>
      </c>
      <c r="G28" s="13">
        <v>3.1446588915547484</v>
      </c>
      <c r="H28" s="13">
        <v>2.4659863843013925</v>
      </c>
      <c r="I28" s="4"/>
    </row>
    <row r="29" spans="1:9" ht="16.5" customHeight="1">
      <c r="A29" s="4" t="s">
        <v>10</v>
      </c>
      <c r="B29" s="4" t="s">
        <v>46</v>
      </c>
      <c r="C29" s="5" t="s">
        <v>58</v>
      </c>
      <c r="D29" s="4" t="s">
        <v>59</v>
      </c>
      <c r="E29" s="13">
        <v>2.312925042582144</v>
      </c>
      <c r="F29" s="13">
        <v>1.8947772914592216</v>
      </c>
      <c r="G29" s="13">
        <v>1.9218010582446037</v>
      </c>
      <c r="H29" s="13">
        <v>2.7246038560187524</v>
      </c>
      <c r="I29" s="4"/>
    </row>
    <row r="30" spans="1:9" ht="16.5" customHeight="1">
      <c r="A30" s="4" t="s">
        <v>10</v>
      </c>
      <c r="B30" s="4" t="s">
        <v>46</v>
      </c>
      <c r="C30" s="5" t="s">
        <v>60</v>
      </c>
      <c r="D30" s="4" t="s">
        <v>61</v>
      </c>
      <c r="E30" s="13">
        <v>1.3635057391919814</v>
      </c>
      <c r="F30" s="13">
        <v>1.1123844115277224</v>
      </c>
      <c r="G30" s="13">
        <v>0.8808662535708169</v>
      </c>
      <c r="H30" s="13">
        <v>1.7053984080731233</v>
      </c>
      <c r="I30" s="4"/>
    </row>
    <row r="31" spans="1:9" ht="16.5" customHeight="1">
      <c r="A31" s="4" t="s">
        <v>10</v>
      </c>
      <c r="B31" s="4" t="s">
        <v>46</v>
      </c>
      <c r="C31" s="5" t="s">
        <v>62</v>
      </c>
      <c r="D31" s="4" t="s">
        <v>63</v>
      </c>
      <c r="E31" s="13">
        <v>3.1723650599952684</v>
      </c>
      <c r="F31" s="13">
        <v>5.030983775432888</v>
      </c>
      <c r="G31" s="13">
        <v>3.3307974810946495</v>
      </c>
      <c r="H31" s="13">
        <v>1.9461932839047429</v>
      </c>
      <c r="I31" s="4"/>
    </row>
    <row r="32" spans="1:9" ht="16.5" customHeight="1">
      <c r="A32" s="4"/>
      <c r="B32" s="4" t="s">
        <v>46</v>
      </c>
      <c r="C32" s="5" t="s">
        <v>64</v>
      </c>
      <c r="D32" s="4" t="s">
        <v>65</v>
      </c>
      <c r="E32" s="13">
        <v>1.9073256698527212</v>
      </c>
      <c r="F32" s="13">
        <v>3.715246012976888</v>
      </c>
      <c r="G32" s="13">
        <v>1.6035116469340662</v>
      </c>
      <c r="H32" s="13">
        <v>0.8895590139352119</v>
      </c>
      <c r="I32" s="4"/>
    </row>
    <row r="33" spans="1:9" ht="16.5" customHeight="1">
      <c r="A33" s="4" t="s">
        <v>10</v>
      </c>
      <c r="B33" s="4" t="s">
        <v>46</v>
      </c>
      <c r="C33" s="5" t="s">
        <v>66</v>
      </c>
      <c r="D33" s="4" t="s">
        <v>67</v>
      </c>
      <c r="E33" s="13">
        <v>32.401119132410095</v>
      </c>
      <c r="F33" s="13">
        <v>14.92486277442972</v>
      </c>
      <c r="G33" s="13">
        <v>35.84600743848775</v>
      </c>
      <c r="H33" s="13">
        <v>42.0452398124483</v>
      </c>
      <c r="I33" s="4"/>
    </row>
    <row r="34" spans="1:9" ht="16.5" customHeight="1">
      <c r="A34" s="4" t="s">
        <v>10</v>
      </c>
      <c r="B34" s="4" t="s">
        <v>46</v>
      </c>
      <c r="C34" s="5" t="s">
        <v>68</v>
      </c>
      <c r="D34" s="4" t="s">
        <v>69</v>
      </c>
      <c r="E34" s="13">
        <v>17.462575794848178</v>
      </c>
      <c r="F34" s="13">
        <v>33.06387818632023</v>
      </c>
      <c r="G34" s="13">
        <v>16.22763439599907</v>
      </c>
      <c r="H34" s="13">
        <v>8.149990334807883</v>
      </c>
      <c r="I34" s="4"/>
    </row>
    <row r="35" spans="1:9" ht="16.5" customHeight="1">
      <c r="A35" s="4" t="s">
        <v>10</v>
      </c>
      <c r="B35" s="4" t="s">
        <v>46</v>
      </c>
      <c r="C35" s="5" t="s">
        <v>70</v>
      </c>
      <c r="D35" s="4" t="s">
        <v>71</v>
      </c>
      <c r="E35" s="13">
        <v>1.71029333974359</v>
      </c>
      <c r="F35" s="13">
        <v>1.8322287416020255</v>
      </c>
      <c r="G35" s="13">
        <v>1.147338226749634</v>
      </c>
      <c r="H35" s="13">
        <v>1.8489080563800668</v>
      </c>
      <c r="I35" s="4"/>
    </row>
    <row r="36" spans="1:9" ht="16.5" customHeight="1">
      <c r="A36" s="4" t="s">
        <v>10</v>
      </c>
      <c r="B36" s="4" t="s">
        <v>46</v>
      </c>
      <c r="C36" s="5" t="s">
        <v>72</v>
      </c>
      <c r="D36" s="4" t="s">
        <v>73</v>
      </c>
      <c r="E36" s="13">
        <v>3.9201650083060113</v>
      </c>
      <c r="F36" s="13">
        <v>4.406449801973459</v>
      </c>
      <c r="G36" s="13">
        <v>2.446079292674257</v>
      </c>
      <c r="H36" s="13">
        <v>4.178390189810412</v>
      </c>
      <c r="I36" s="4"/>
    </row>
    <row r="37" spans="1:9" ht="16.5" customHeight="1">
      <c r="A37" s="4" t="s">
        <v>10</v>
      </c>
      <c r="B37" s="4" t="s">
        <v>46</v>
      </c>
      <c r="C37" s="5" t="s">
        <v>74</v>
      </c>
      <c r="D37" s="4" t="s">
        <v>75</v>
      </c>
      <c r="E37" s="13">
        <v>8.636499029581897</v>
      </c>
      <c r="F37" s="13">
        <v>5.525777161033095</v>
      </c>
      <c r="G37" s="13">
        <v>8.949030801830684</v>
      </c>
      <c r="H37" s="13">
        <v>10.467991893646222</v>
      </c>
      <c r="I37" s="4"/>
    </row>
    <row r="38" spans="1:9" ht="16.5" customHeight="1">
      <c r="A38" s="4" t="s">
        <v>10</v>
      </c>
      <c r="B38" s="4" t="s">
        <v>46</v>
      </c>
      <c r="C38" s="5" t="s">
        <v>76</v>
      </c>
      <c r="D38" s="4" t="s">
        <v>77</v>
      </c>
      <c r="E38" s="13">
        <v>0.7778540237511045</v>
      </c>
      <c r="F38" s="13">
        <v>0.4762847518149592</v>
      </c>
      <c r="G38" s="13">
        <v>1.3145136074851345</v>
      </c>
      <c r="H38" s="13">
        <v>0.7619440511305695</v>
      </c>
      <c r="I38" s="4"/>
    </row>
    <row r="39" spans="1:9" ht="16.5" customHeight="1">
      <c r="A39" s="4" t="s">
        <v>10</v>
      </c>
      <c r="B39" s="4" t="s">
        <v>46</v>
      </c>
      <c r="C39" s="5" t="s">
        <v>78</v>
      </c>
      <c r="D39" s="4" t="s">
        <v>79</v>
      </c>
      <c r="E39" s="13">
        <v>4.941970349203635</v>
      </c>
      <c r="F39" s="13">
        <v>5.753392484443563</v>
      </c>
      <c r="G39" s="13">
        <v>4.873437634311919</v>
      </c>
      <c r="H39" s="13">
        <v>4.459267979274683</v>
      </c>
      <c r="I39" s="4"/>
    </row>
    <row r="40" spans="1:9" ht="16.5" customHeight="1">
      <c r="A40" s="4" t="s">
        <v>10</v>
      </c>
      <c r="B40" s="4" t="s">
        <v>46</v>
      </c>
      <c r="C40" s="5" t="s">
        <v>80</v>
      </c>
      <c r="D40" s="4" t="s">
        <v>81</v>
      </c>
      <c r="E40" s="13">
        <v>1.524424568945072</v>
      </c>
      <c r="F40" s="13">
        <v>2.173821298234152</v>
      </c>
      <c r="G40" s="13">
        <v>1.3630210674078962</v>
      </c>
      <c r="H40" s="13">
        <v>1.178819983424663</v>
      </c>
      <c r="I40" s="4"/>
    </row>
    <row r="41" spans="1:9" ht="16.5" customHeight="1">
      <c r="A41" s="4" t="s">
        <v>10</v>
      </c>
      <c r="B41" s="4" t="s">
        <v>46</v>
      </c>
      <c r="C41" s="5" t="s">
        <v>82</v>
      </c>
      <c r="D41" s="4" t="s">
        <v>83</v>
      </c>
      <c r="E41" s="13">
        <v>8.458437183270338</v>
      </c>
      <c r="F41" s="13">
        <v>9.616002968178634</v>
      </c>
      <c r="G41" s="13">
        <v>8.502390457423077</v>
      </c>
      <c r="H41" s="13">
        <v>7.71567222997153</v>
      </c>
      <c r="I41" s="4"/>
    </row>
    <row r="42" spans="1:9" s="1" customFormat="1" ht="16.5" customHeight="1">
      <c r="A42" s="5" t="s">
        <v>10</v>
      </c>
      <c r="B42" s="5" t="s">
        <v>84</v>
      </c>
      <c r="C42" s="5"/>
      <c r="D42" s="5" t="s">
        <v>85</v>
      </c>
      <c r="E42" s="12">
        <v>5.325775930544732</v>
      </c>
      <c r="F42" s="12">
        <v>4.864</v>
      </c>
      <c r="G42" s="12">
        <v>5.2198177117309745</v>
      </c>
      <c r="H42" s="12">
        <v>5.701733601132095</v>
      </c>
      <c r="I42" s="5">
        <f>COUNTA(C43:C55)</f>
        <v>13</v>
      </c>
    </row>
    <row r="43" spans="1:9" ht="16.5" customHeight="1">
      <c r="A43" s="4" t="s">
        <v>10</v>
      </c>
      <c r="B43" s="4" t="s">
        <v>84</v>
      </c>
      <c r="C43" s="5" t="s">
        <v>86</v>
      </c>
      <c r="D43" s="4" t="s">
        <v>87</v>
      </c>
      <c r="E43" s="13">
        <v>12.919670265350009</v>
      </c>
      <c r="F43" s="13">
        <v>16.093275059540566</v>
      </c>
      <c r="G43" s="13">
        <v>14.210689976346098</v>
      </c>
      <c r="H43" s="13">
        <v>10.466092119719496</v>
      </c>
      <c r="I43" s="4"/>
    </row>
    <row r="44" spans="1:9" ht="16.5" customHeight="1">
      <c r="A44" s="4" t="s">
        <v>10</v>
      </c>
      <c r="B44" s="4" t="s">
        <v>84</v>
      </c>
      <c r="C44" s="5" t="s">
        <v>88</v>
      </c>
      <c r="D44" s="4" t="s">
        <v>89</v>
      </c>
      <c r="E44" s="13">
        <v>8.072694636754665</v>
      </c>
      <c r="F44" s="13">
        <v>12.61190890277431</v>
      </c>
      <c r="G44" s="13">
        <v>5.305954383242216</v>
      </c>
      <c r="H44" s="13">
        <v>6.449098190613343</v>
      </c>
      <c r="I44" s="4"/>
    </row>
    <row r="45" spans="1:9" ht="16.5" customHeight="1">
      <c r="A45" s="4" t="s">
        <v>10</v>
      </c>
      <c r="B45" s="4" t="s">
        <v>84</v>
      </c>
      <c r="C45" s="5" t="s">
        <v>90</v>
      </c>
      <c r="D45" s="4" t="s">
        <v>91</v>
      </c>
      <c r="E45" s="13">
        <v>1.9020809324101402</v>
      </c>
      <c r="F45" s="13">
        <v>0.6332329104439804</v>
      </c>
      <c r="G45" s="13">
        <v>2.3863027738317286</v>
      </c>
      <c r="H45" s="13">
        <v>2.474126982487208</v>
      </c>
      <c r="I45" s="4"/>
    </row>
    <row r="46" spans="1:9" ht="16.5" customHeight="1">
      <c r="A46" s="4" t="s">
        <v>10</v>
      </c>
      <c r="B46" s="4" t="s">
        <v>84</v>
      </c>
      <c r="C46" s="5" t="s">
        <v>92</v>
      </c>
      <c r="D46" s="4" t="s">
        <v>93</v>
      </c>
      <c r="E46" s="13">
        <v>1.9477931978248295</v>
      </c>
      <c r="F46" s="13">
        <v>1.7128967691560815</v>
      </c>
      <c r="G46" s="13">
        <v>2.3792582427347924</v>
      </c>
      <c r="H46" s="13">
        <v>1.913967498439504</v>
      </c>
      <c r="I46" s="4"/>
    </row>
    <row r="47" spans="1:9" ht="16.5" customHeight="1">
      <c r="A47" s="4" t="s">
        <v>10</v>
      </c>
      <c r="B47" s="4" t="s">
        <v>84</v>
      </c>
      <c r="C47" s="5" t="s">
        <v>94</v>
      </c>
      <c r="D47" s="4" t="s">
        <v>95</v>
      </c>
      <c r="E47" s="13">
        <v>8.361123616665981</v>
      </c>
      <c r="F47" s="13">
        <v>9.047521272148353</v>
      </c>
      <c r="G47" s="13">
        <v>10.586628623353919</v>
      </c>
      <c r="H47" s="13">
        <v>7.034880267211176</v>
      </c>
      <c r="I47" s="4"/>
    </row>
    <row r="48" spans="1:9" ht="16.5" customHeight="1">
      <c r="A48" s="4" t="s">
        <v>10</v>
      </c>
      <c r="B48" s="4" t="s">
        <v>84</v>
      </c>
      <c r="C48" s="5" t="s">
        <v>96</v>
      </c>
      <c r="D48" s="4" t="s">
        <v>97</v>
      </c>
      <c r="E48" s="13">
        <v>5.660541142824218</v>
      </c>
      <c r="F48" s="13">
        <v>6.513819879982839</v>
      </c>
      <c r="G48" s="13">
        <v>4.419019146312291</v>
      </c>
      <c r="H48" s="13">
        <v>5.650236290843406</v>
      </c>
      <c r="I48" s="4"/>
    </row>
    <row r="49" spans="1:9" ht="16.5" customHeight="1">
      <c r="A49" s="4" t="s">
        <v>10</v>
      </c>
      <c r="B49" s="4" t="s">
        <v>84</v>
      </c>
      <c r="C49" s="5" t="s">
        <v>98</v>
      </c>
      <c r="D49" s="4" t="s">
        <v>99</v>
      </c>
      <c r="E49" s="13">
        <v>9.313852374984547</v>
      </c>
      <c r="F49" s="13">
        <v>5.175787259379401</v>
      </c>
      <c r="G49" s="13">
        <v>12.617191700006364</v>
      </c>
      <c r="H49" s="13">
        <v>10.474673659497736</v>
      </c>
      <c r="I49" s="4"/>
    </row>
    <row r="50" spans="1:9" ht="16.5" customHeight="1">
      <c r="A50" s="4" t="s">
        <v>10</v>
      </c>
      <c r="B50" s="4" t="s">
        <v>84</v>
      </c>
      <c r="C50" s="5" t="s">
        <v>100</v>
      </c>
      <c r="D50" s="4" t="s">
        <v>101</v>
      </c>
      <c r="E50" s="13">
        <v>23.27960264343481</v>
      </c>
      <c r="F50" s="13">
        <v>19.64457458509462</v>
      </c>
      <c r="G50" s="13">
        <v>21.09636535159492</v>
      </c>
      <c r="H50" s="13">
        <v>26.377897587482916</v>
      </c>
      <c r="I50" s="4"/>
    </row>
    <row r="51" spans="1:9" ht="16.5" customHeight="1">
      <c r="A51" s="4" t="s">
        <v>10</v>
      </c>
      <c r="B51" s="4" t="s">
        <v>84</v>
      </c>
      <c r="C51" s="5" t="s">
        <v>102</v>
      </c>
      <c r="D51" s="4" t="s">
        <v>103</v>
      </c>
      <c r="E51" s="13">
        <v>4.3347956083384025</v>
      </c>
      <c r="F51" s="13">
        <v>3.5087079091992703</v>
      </c>
      <c r="G51" s="13">
        <v>3.8805747729168267</v>
      </c>
      <c r="H51" s="13">
        <v>5.021764402850718</v>
      </c>
      <c r="I51" s="4"/>
    </row>
    <row r="52" spans="1:9" ht="16.5" customHeight="1">
      <c r="A52" s="4" t="s">
        <v>10</v>
      </c>
      <c r="B52" s="4" t="s">
        <v>84</v>
      </c>
      <c r="C52" s="5" t="s">
        <v>104</v>
      </c>
      <c r="D52" s="4" t="s">
        <v>105</v>
      </c>
      <c r="E52" s="13">
        <v>11.70580929153072</v>
      </c>
      <c r="F52" s="13">
        <v>12.071216712353579</v>
      </c>
      <c r="G52" s="13">
        <v>11.08556938270788</v>
      </c>
      <c r="H52" s="13">
        <v>11.737601490543497</v>
      </c>
      <c r="I52" s="4"/>
    </row>
    <row r="53" spans="1:9" ht="16.5" customHeight="1">
      <c r="A53" s="4" t="s">
        <v>10</v>
      </c>
      <c r="B53" s="4" t="s">
        <v>84</v>
      </c>
      <c r="C53" s="5" t="s">
        <v>106</v>
      </c>
      <c r="D53" s="4" t="s">
        <v>107</v>
      </c>
      <c r="E53" s="13">
        <v>11.034807775654702</v>
      </c>
      <c r="F53" s="13">
        <v>11.168713085188822</v>
      </c>
      <c r="G53" s="13">
        <v>10.122945401238367</v>
      </c>
      <c r="H53" s="13">
        <v>11.326289090121918</v>
      </c>
      <c r="I53" s="4"/>
    </row>
    <row r="54" spans="1:9" ht="16.5" customHeight="1">
      <c r="A54" s="4" t="s">
        <v>10</v>
      </c>
      <c r="B54" s="4" t="s">
        <v>84</v>
      </c>
      <c r="C54" s="5" t="s">
        <v>108</v>
      </c>
      <c r="D54" s="4" t="s">
        <v>109</v>
      </c>
      <c r="E54" s="13">
        <v>0.9766418461275331</v>
      </c>
      <c r="F54" s="13">
        <v>1.3214948069462564</v>
      </c>
      <c r="G54" s="13">
        <v>1.308977432946482</v>
      </c>
      <c r="H54" s="13">
        <v>0.6315253815671562</v>
      </c>
      <c r="I54" s="4"/>
    </row>
    <row r="55" spans="1:9" ht="16.5" customHeight="1">
      <c r="A55" s="4" t="s">
        <v>10</v>
      </c>
      <c r="B55" s="4" t="s">
        <v>84</v>
      </c>
      <c r="C55" s="5" t="s">
        <v>110</v>
      </c>
      <c r="D55" s="4" t="s">
        <v>111</v>
      </c>
      <c r="E55" s="13">
        <v>0.49058666809944074</v>
      </c>
      <c r="F55" s="13">
        <v>0.49685084779192223</v>
      </c>
      <c r="G55" s="13">
        <v>0.6005228127680956</v>
      </c>
      <c r="H55" s="13">
        <v>0.4418470386219199</v>
      </c>
      <c r="I55" s="4"/>
    </row>
    <row r="56" spans="1:9" s="1" customFormat="1" ht="16.5" customHeight="1">
      <c r="A56" s="5" t="s">
        <v>10</v>
      </c>
      <c r="B56" s="5" t="s">
        <v>112</v>
      </c>
      <c r="C56" s="5"/>
      <c r="D56" s="5" t="s">
        <v>113</v>
      </c>
      <c r="E56" s="12">
        <v>3.10804582231216</v>
      </c>
      <c r="F56" s="12">
        <v>2.8054811564041278</v>
      </c>
      <c r="G56" s="12">
        <v>3.235844968565128</v>
      </c>
      <c r="H56" s="12">
        <v>3.2662212374942943</v>
      </c>
      <c r="I56" s="5">
        <f>COUNTA(C57:C67)</f>
        <v>11</v>
      </c>
    </row>
    <row r="57" spans="1:9" ht="16.5" customHeight="1">
      <c r="A57" s="4" t="s">
        <v>10</v>
      </c>
      <c r="B57" s="4" t="s">
        <v>112</v>
      </c>
      <c r="C57" s="5" t="s">
        <v>114</v>
      </c>
      <c r="D57" s="4" t="s">
        <v>115</v>
      </c>
      <c r="E57" s="13">
        <v>5.547477540747786</v>
      </c>
      <c r="F57" s="13">
        <v>4.804582801593993</v>
      </c>
      <c r="G57" s="13">
        <v>6.798083625635871</v>
      </c>
      <c r="H57" s="13">
        <v>5.448199091797487</v>
      </c>
      <c r="I57" s="4"/>
    </row>
    <row r="58" spans="1:9" ht="16.5" customHeight="1">
      <c r="A58" s="4" t="s">
        <v>10</v>
      </c>
      <c r="B58" s="4" t="s">
        <v>112</v>
      </c>
      <c r="C58" s="5" t="s">
        <v>116</v>
      </c>
      <c r="D58" s="4" t="s">
        <v>117</v>
      </c>
      <c r="E58" s="13">
        <v>14.572284752399497</v>
      </c>
      <c r="F58" s="13">
        <v>17.982831290827832</v>
      </c>
      <c r="G58" s="13">
        <v>14.065887614105085</v>
      </c>
      <c r="H58" s="13">
        <v>12.712339935947057</v>
      </c>
      <c r="I58" s="4"/>
    </row>
    <row r="59" spans="1:9" ht="16.5" customHeight="1">
      <c r="A59" s="4" t="s">
        <v>10</v>
      </c>
      <c r="B59" s="4" t="s">
        <v>112</v>
      </c>
      <c r="C59" s="5" t="s">
        <v>118</v>
      </c>
      <c r="D59" s="4" t="s">
        <v>119</v>
      </c>
      <c r="E59" s="13">
        <v>7.164838418403592</v>
      </c>
      <c r="F59" s="13">
        <v>6.473586188608402</v>
      </c>
      <c r="G59" s="13">
        <v>13.91308234399654</v>
      </c>
      <c r="H59" s="13">
        <v>4.6021027443441564</v>
      </c>
      <c r="I59" s="4"/>
    </row>
    <row r="60" spans="1:9" ht="16.5" customHeight="1">
      <c r="A60" s="4" t="s">
        <v>10</v>
      </c>
      <c r="B60" s="4" t="s">
        <v>112</v>
      </c>
      <c r="C60" s="5" t="s">
        <v>120</v>
      </c>
      <c r="D60" s="4" t="s">
        <v>121</v>
      </c>
      <c r="E60" s="13">
        <v>5.635032407923447</v>
      </c>
      <c r="F60" s="13">
        <v>5.26898822537255</v>
      </c>
      <c r="G60" s="13">
        <v>3.5565491234096394</v>
      </c>
      <c r="H60" s="13">
        <v>6.778122329066708</v>
      </c>
      <c r="I60" s="4"/>
    </row>
    <row r="61" spans="1:9" ht="16.5" customHeight="1">
      <c r="A61" s="4" t="s">
        <v>10</v>
      </c>
      <c r="B61" s="4" t="s">
        <v>112</v>
      </c>
      <c r="C61" s="5" t="s">
        <v>122</v>
      </c>
      <c r="D61" s="4" t="s">
        <v>123</v>
      </c>
      <c r="E61" s="13">
        <v>10.666626020260681</v>
      </c>
      <c r="F61" s="13">
        <v>10.280921395679425</v>
      </c>
      <c r="G61" s="13">
        <v>8.345810583277304</v>
      </c>
      <c r="H61" s="13">
        <v>11.928925686167652</v>
      </c>
      <c r="I61" s="4"/>
    </row>
    <row r="62" spans="1:9" ht="16.5" customHeight="1">
      <c r="A62" s="4" t="s">
        <v>10</v>
      </c>
      <c r="B62" s="4" t="s">
        <v>112</v>
      </c>
      <c r="C62" s="5" t="s">
        <v>124</v>
      </c>
      <c r="D62" s="4" t="s">
        <v>125</v>
      </c>
      <c r="E62" s="13">
        <v>13.841066003926853</v>
      </c>
      <c r="F62" s="13">
        <v>14.992518542111604</v>
      </c>
      <c r="G62" s="13">
        <v>12.060827217301199</v>
      </c>
      <c r="H62" s="13">
        <v>13.924987876625242</v>
      </c>
      <c r="I62" s="4"/>
    </row>
    <row r="63" spans="1:9" ht="16.5" customHeight="1">
      <c r="A63" s="4" t="s">
        <v>10</v>
      </c>
      <c r="B63" s="4" t="s">
        <v>112</v>
      </c>
      <c r="C63" s="5" t="s">
        <v>126</v>
      </c>
      <c r="D63" s="4" t="s">
        <v>127</v>
      </c>
      <c r="E63" s="13">
        <v>31.679475688181213</v>
      </c>
      <c r="F63" s="13">
        <v>30.077403217742948</v>
      </c>
      <c r="G63" s="13">
        <v>28.454495374124527</v>
      </c>
      <c r="H63" s="13">
        <v>34.08497544892191</v>
      </c>
      <c r="I63" s="4"/>
    </row>
    <row r="64" spans="1:9" ht="16.5" customHeight="1">
      <c r="A64" s="4" t="s">
        <v>10</v>
      </c>
      <c r="B64" s="4" t="s">
        <v>112</v>
      </c>
      <c r="C64" s="5" t="s">
        <v>128</v>
      </c>
      <c r="D64" s="4" t="s">
        <v>129</v>
      </c>
      <c r="E64" s="13">
        <v>1.5645144694097626</v>
      </c>
      <c r="F64" s="13">
        <v>1.3010974048980755</v>
      </c>
      <c r="G64" s="13">
        <v>1.5503309321827368</v>
      </c>
      <c r="H64" s="13">
        <v>1.7317447564615598</v>
      </c>
      <c r="I64" s="4"/>
    </row>
    <row r="65" spans="1:9" ht="16.5" customHeight="1">
      <c r="A65" s="4" t="s">
        <v>10</v>
      </c>
      <c r="B65" s="4" t="s">
        <v>112</v>
      </c>
      <c r="C65" s="5" t="s">
        <v>130</v>
      </c>
      <c r="D65" s="4" t="s">
        <v>131</v>
      </c>
      <c r="E65" s="13">
        <v>0.07813770680600744</v>
      </c>
      <c r="F65" s="13">
        <v>0.13366324096774246</v>
      </c>
      <c r="G65" s="13">
        <v>0.13044302318420084</v>
      </c>
      <c r="H65" s="13">
        <v>0.021072387152287802</v>
      </c>
      <c r="I65" s="4"/>
    </row>
    <row r="66" spans="1:9" ht="16.5" customHeight="1">
      <c r="A66" s="4" t="s">
        <v>10</v>
      </c>
      <c r="B66" s="4" t="s">
        <v>112</v>
      </c>
      <c r="C66" s="5" t="s">
        <v>132</v>
      </c>
      <c r="D66" s="4" t="s">
        <v>133</v>
      </c>
      <c r="E66" s="13">
        <v>6.8512650376604975</v>
      </c>
      <c r="F66" s="13">
        <v>6.431598735541727</v>
      </c>
      <c r="G66" s="13">
        <v>8.105884033483362</v>
      </c>
      <c r="H66" s="13">
        <v>6.552708681829134</v>
      </c>
      <c r="I66" s="4"/>
    </row>
    <row r="67" spans="1:9" ht="16.5" customHeight="1">
      <c r="A67" s="4" t="s">
        <v>10</v>
      </c>
      <c r="B67" s="4" t="s">
        <v>112</v>
      </c>
      <c r="C67" s="5" t="s">
        <v>134</v>
      </c>
      <c r="D67" s="4" t="s">
        <v>135</v>
      </c>
      <c r="E67" s="13">
        <v>2.399281954280648</v>
      </c>
      <c r="F67" s="13">
        <v>2.2528089566556777</v>
      </c>
      <c r="G67" s="13">
        <v>3.018606129299529</v>
      </c>
      <c r="H67" s="13">
        <v>2.214821061686797</v>
      </c>
      <c r="I67" s="4"/>
    </row>
    <row r="68" spans="1:9" s="1" customFormat="1" ht="16.5" customHeight="1">
      <c r="A68" s="5" t="s">
        <v>10</v>
      </c>
      <c r="B68" s="5" t="s">
        <v>136</v>
      </c>
      <c r="C68" s="5"/>
      <c r="D68" s="5" t="s">
        <v>137</v>
      </c>
      <c r="E68" s="12">
        <v>1.643001902024563</v>
      </c>
      <c r="F68" s="12">
        <v>1.2729255410053466</v>
      </c>
      <c r="G68" s="12">
        <v>1.6459140468371838</v>
      </c>
      <c r="H68" s="12">
        <v>1.9049666783323513</v>
      </c>
      <c r="I68" s="5">
        <f>COUNTA(C69:C74)</f>
        <v>6</v>
      </c>
    </row>
    <row r="69" spans="1:9" ht="16.5" customHeight="1">
      <c r="A69" s="4" t="s">
        <v>10</v>
      </c>
      <c r="B69" s="4" t="s">
        <v>136</v>
      </c>
      <c r="C69" s="5" t="s">
        <v>138</v>
      </c>
      <c r="D69" s="4" t="s">
        <v>139</v>
      </c>
      <c r="E69" s="13">
        <v>1.221055932555389</v>
      </c>
      <c r="F69" s="13">
        <v>1.342567708331084</v>
      </c>
      <c r="G69" s="13">
        <v>1.6624591661355363</v>
      </c>
      <c r="H69" s="13">
        <v>0.9930071400269913</v>
      </c>
      <c r="I69" s="4"/>
    </row>
    <row r="70" spans="1:9" ht="16.5" customHeight="1">
      <c r="A70" s="4" t="s">
        <v>10</v>
      </c>
      <c r="B70" s="4" t="s">
        <v>136</v>
      </c>
      <c r="C70" s="5" t="s">
        <v>140</v>
      </c>
      <c r="D70" s="4" t="s">
        <v>141</v>
      </c>
      <c r="E70" s="13">
        <v>2.88335659746983</v>
      </c>
      <c r="F70" s="13">
        <v>4.187168728308623</v>
      </c>
      <c r="G70" s="13">
        <v>3.8133662898676284</v>
      </c>
      <c r="H70" s="13">
        <v>1.904798112184663</v>
      </c>
      <c r="I70" s="4"/>
    </row>
    <row r="71" spans="1:9" ht="16.5" customHeight="1">
      <c r="A71" s="4" t="s">
        <v>10</v>
      </c>
      <c r="B71" s="4" t="s">
        <v>136</v>
      </c>
      <c r="C71" s="5" t="s">
        <v>142</v>
      </c>
      <c r="D71" s="4" t="s">
        <v>143</v>
      </c>
      <c r="E71" s="13">
        <v>22.005694487983448</v>
      </c>
      <c r="F71" s="13">
        <v>16.765238320806258</v>
      </c>
      <c r="G71" s="13">
        <v>20.257972939701023</v>
      </c>
      <c r="H71" s="13">
        <v>25.171016617653347</v>
      </c>
      <c r="I71" s="4"/>
    </row>
    <row r="72" spans="1:9" ht="16.5" customHeight="1">
      <c r="A72" s="4" t="s">
        <v>10</v>
      </c>
      <c r="B72" s="4" t="s">
        <v>136</v>
      </c>
      <c r="C72" s="5" t="s">
        <v>144</v>
      </c>
      <c r="D72" s="4" t="s">
        <v>145</v>
      </c>
      <c r="E72" s="13">
        <v>42.09397752933377</v>
      </c>
      <c r="F72" s="13">
        <v>44.60117250123613</v>
      </c>
      <c r="G72" s="13">
        <v>40.569394651211724</v>
      </c>
      <c r="H72" s="13">
        <v>41.490335670365745</v>
      </c>
      <c r="I72" s="4"/>
    </row>
    <row r="73" spans="1:9" ht="16.5" customHeight="1">
      <c r="A73" s="4" t="s">
        <v>10</v>
      </c>
      <c r="B73" s="4" t="s">
        <v>136</v>
      </c>
      <c r="C73" s="5" t="s">
        <v>146</v>
      </c>
      <c r="D73" s="4" t="s">
        <v>147</v>
      </c>
      <c r="E73" s="13">
        <v>10.57429185903967</v>
      </c>
      <c r="F73" s="13">
        <v>12.859205944152688</v>
      </c>
      <c r="G73" s="13">
        <v>12.238132174813886</v>
      </c>
      <c r="H73" s="13">
        <v>8.846259925498416</v>
      </c>
      <c r="I73" s="4"/>
    </row>
    <row r="74" spans="1:9" ht="16.5" customHeight="1">
      <c r="A74" s="4" t="s">
        <v>10</v>
      </c>
      <c r="B74" s="4" t="s">
        <v>136</v>
      </c>
      <c r="C74" s="5" t="s">
        <v>148</v>
      </c>
      <c r="D74" s="4" t="s">
        <v>149</v>
      </c>
      <c r="E74" s="13">
        <v>21.221623593617892</v>
      </c>
      <c r="F74" s="13">
        <v>20.244646797165217</v>
      </c>
      <c r="G74" s="13">
        <v>21.458674778270197</v>
      </c>
      <c r="H74" s="13">
        <v>21.594582534270838</v>
      </c>
      <c r="I74" s="4"/>
    </row>
    <row r="75" spans="1:9" s="1" customFormat="1" ht="16.5" customHeight="1">
      <c r="A75" s="5" t="s">
        <v>10</v>
      </c>
      <c r="B75" s="5" t="s">
        <v>150</v>
      </c>
      <c r="C75" s="5"/>
      <c r="D75" s="5" t="s">
        <v>151</v>
      </c>
      <c r="E75" s="12">
        <v>1.1405341996029785</v>
      </c>
      <c r="F75" s="12">
        <v>1.5875053473969996</v>
      </c>
      <c r="G75" s="12">
        <v>1.079709757411929</v>
      </c>
      <c r="H75" s="12">
        <v>0.849726199855798</v>
      </c>
      <c r="I75" s="5">
        <f>COUNTA(C76:C92)</f>
        <v>17</v>
      </c>
    </row>
    <row r="76" spans="1:9" ht="16.5" customHeight="1">
      <c r="A76" s="4" t="s">
        <v>10</v>
      </c>
      <c r="B76" s="4" t="s">
        <v>150</v>
      </c>
      <c r="C76" s="5" t="s">
        <v>152</v>
      </c>
      <c r="D76" s="4" t="s">
        <v>153</v>
      </c>
      <c r="E76" s="13">
        <v>3.6376211163524905</v>
      </c>
      <c r="F76" s="13">
        <v>5.109863723698779</v>
      </c>
      <c r="G76" s="13">
        <v>2.682763741161998</v>
      </c>
      <c r="H76" s="13">
        <v>2.2226959898044845</v>
      </c>
      <c r="I76" s="4"/>
    </row>
    <row r="77" spans="1:9" ht="16.5" customHeight="1">
      <c r="A77" s="4" t="s">
        <v>10</v>
      </c>
      <c r="B77" s="4" t="s">
        <v>150</v>
      </c>
      <c r="C77" s="5" t="s">
        <v>154</v>
      </c>
      <c r="D77" s="4" t="s">
        <v>155</v>
      </c>
      <c r="E77" s="13">
        <v>24.927860903903312</v>
      </c>
      <c r="F77" s="13">
        <v>25.56902442764978</v>
      </c>
      <c r="G77" s="13">
        <v>28.106761035481348</v>
      </c>
      <c r="H77" s="13">
        <v>22.27215996989087</v>
      </c>
      <c r="I77" s="4"/>
    </row>
    <row r="78" spans="1:9" ht="16.5" customHeight="1">
      <c r="A78" s="4" t="s">
        <v>10</v>
      </c>
      <c r="B78" s="4" t="s">
        <v>150</v>
      </c>
      <c r="C78" s="5" t="s">
        <v>156</v>
      </c>
      <c r="D78" s="4" t="s">
        <v>157</v>
      </c>
      <c r="E78" s="13">
        <v>3.316000233018028</v>
      </c>
      <c r="F78" s="13">
        <v>2.8764670444529576</v>
      </c>
      <c r="G78" s="13">
        <v>2.719183816743503</v>
      </c>
      <c r="H78" s="13">
        <v>4.238764993332299</v>
      </c>
      <c r="I78" s="4"/>
    </row>
    <row r="79" spans="1:9" ht="16.5" customHeight="1">
      <c r="A79" s="4" t="s">
        <v>10</v>
      </c>
      <c r="B79" s="4" t="s">
        <v>150</v>
      </c>
      <c r="C79" s="5" t="s">
        <v>158</v>
      </c>
      <c r="D79" s="4" t="s">
        <v>159</v>
      </c>
      <c r="E79" s="13">
        <v>4.562344611788503</v>
      </c>
      <c r="F79" s="13">
        <v>6.199806888368397</v>
      </c>
      <c r="G79" s="13">
        <v>4.168275312180166</v>
      </c>
      <c r="H79" s="13">
        <v>2.609669293135496</v>
      </c>
      <c r="I79" s="4"/>
    </row>
    <row r="80" spans="1:9" ht="16.5" customHeight="1">
      <c r="A80" s="4" t="s">
        <v>10</v>
      </c>
      <c r="B80" s="4" t="s">
        <v>150</v>
      </c>
      <c r="C80" s="5" t="s">
        <v>160</v>
      </c>
      <c r="D80" s="4" t="s">
        <v>161</v>
      </c>
      <c r="E80" s="13">
        <v>22.250400327078466</v>
      </c>
      <c r="F80" s="13">
        <v>22.744522933307195</v>
      </c>
      <c r="G80" s="13">
        <v>23.04017717217642</v>
      </c>
      <c r="H80" s="13">
        <v>21.14560673399436</v>
      </c>
      <c r="I80" s="4"/>
    </row>
    <row r="81" spans="1:9" ht="16.5" customHeight="1">
      <c r="A81" s="4" t="s">
        <v>10</v>
      </c>
      <c r="B81" s="4" t="s">
        <v>150</v>
      </c>
      <c r="C81" s="5" t="s">
        <v>162</v>
      </c>
      <c r="D81" s="4" t="s">
        <v>163</v>
      </c>
      <c r="E81" s="13">
        <v>0.8725398633338195</v>
      </c>
      <c r="F81" s="13">
        <v>1.4643484094795343</v>
      </c>
      <c r="G81" s="13">
        <v>0.4056731666551495</v>
      </c>
      <c r="H81" s="13">
        <v>0.35088232802325</v>
      </c>
      <c r="I81" s="4"/>
    </row>
    <row r="82" spans="1:9" ht="16.5" customHeight="1">
      <c r="A82" s="4" t="s">
        <v>10</v>
      </c>
      <c r="B82" s="4" t="s">
        <v>150</v>
      </c>
      <c r="C82" s="5" t="s">
        <v>164</v>
      </c>
      <c r="D82" s="4" t="s">
        <v>165</v>
      </c>
      <c r="E82" s="13">
        <v>2.2945451058606112</v>
      </c>
      <c r="F82" s="13">
        <v>3.544261725630365</v>
      </c>
      <c r="G82" s="13">
        <v>1.6912676208303148</v>
      </c>
      <c r="H82" s="13">
        <v>0.9758948832632822</v>
      </c>
      <c r="I82" s="4"/>
    </row>
    <row r="83" spans="1:9" ht="16.5" customHeight="1">
      <c r="A83" s="4" t="s">
        <v>10</v>
      </c>
      <c r="B83" s="4" t="s">
        <v>150</v>
      </c>
      <c r="C83" s="5" t="s">
        <v>166</v>
      </c>
      <c r="D83" s="4" t="s">
        <v>167</v>
      </c>
      <c r="E83" s="13">
        <v>3.5769802216154076</v>
      </c>
      <c r="F83" s="13">
        <v>3.1092403131674087</v>
      </c>
      <c r="G83" s="13">
        <v>2.7781043125734604</v>
      </c>
      <c r="H83" s="13">
        <v>4.651872562713729</v>
      </c>
      <c r="I83" s="4"/>
    </row>
    <row r="84" spans="1:9" ht="16.5" customHeight="1">
      <c r="A84" s="4" t="s">
        <v>10</v>
      </c>
      <c r="B84" s="4" t="s">
        <v>150</v>
      </c>
      <c r="C84" s="5" t="s">
        <v>168</v>
      </c>
      <c r="D84" s="4" t="s">
        <v>169</v>
      </c>
      <c r="E84" s="13">
        <v>4.73585357576825</v>
      </c>
      <c r="F84" s="13">
        <v>4.737843065324662</v>
      </c>
      <c r="G84" s="13">
        <v>4.122238923977779</v>
      </c>
      <c r="H84" s="13">
        <v>5.081347582106332</v>
      </c>
      <c r="I84" s="4"/>
    </row>
    <row r="85" spans="1:9" ht="16.5" customHeight="1">
      <c r="A85" s="4" t="s">
        <v>10</v>
      </c>
      <c r="B85" s="4" t="s">
        <v>150</v>
      </c>
      <c r="C85" s="5" t="s">
        <v>170</v>
      </c>
      <c r="D85" s="4" t="s">
        <v>171</v>
      </c>
      <c r="E85" s="13">
        <v>3.257542708821274</v>
      </c>
      <c r="F85" s="13">
        <v>3.294088006252517</v>
      </c>
      <c r="G85" s="13">
        <v>3.631204296377254</v>
      </c>
      <c r="H85" s="13">
        <v>2.9969733004473817</v>
      </c>
      <c r="I85" s="4"/>
    </row>
    <row r="86" spans="1:9" ht="16.5" customHeight="1">
      <c r="A86" s="4" t="s">
        <v>10</v>
      </c>
      <c r="B86" s="4" t="s">
        <v>150</v>
      </c>
      <c r="C86" s="5" t="s">
        <v>172</v>
      </c>
      <c r="D86" s="4" t="s">
        <v>173</v>
      </c>
      <c r="E86" s="13">
        <v>2.7290780407171815</v>
      </c>
      <c r="F86" s="13">
        <v>3.2212482831934066</v>
      </c>
      <c r="G86" s="13">
        <v>3.282109041614309</v>
      </c>
      <c r="H86" s="13">
        <v>1.7611984555208464</v>
      </c>
      <c r="I86" s="4"/>
    </row>
    <row r="87" spans="1:9" ht="16.5" customHeight="1">
      <c r="A87" s="4" t="s">
        <v>10</v>
      </c>
      <c r="B87" s="4" t="s">
        <v>150</v>
      </c>
      <c r="C87" s="5" t="s">
        <v>174</v>
      </c>
      <c r="D87" s="4" t="s">
        <v>175</v>
      </c>
      <c r="E87" s="13">
        <v>3.9454906740981253</v>
      </c>
      <c r="F87" s="13">
        <v>2.6989057495226234</v>
      </c>
      <c r="G87" s="13">
        <v>4.288998812329125</v>
      </c>
      <c r="H87" s="13">
        <v>5.407360514911271</v>
      </c>
      <c r="I87" s="4"/>
    </row>
    <row r="88" spans="1:9" ht="16.5" customHeight="1">
      <c r="A88" s="4" t="s">
        <v>10</v>
      </c>
      <c r="B88" s="4" t="s">
        <v>150</v>
      </c>
      <c r="C88" s="5" t="s">
        <v>176</v>
      </c>
      <c r="D88" s="4" t="s">
        <v>177</v>
      </c>
      <c r="E88" s="13">
        <v>10.532744430234157</v>
      </c>
      <c r="F88" s="13">
        <v>8.410829851747355</v>
      </c>
      <c r="G88" s="13">
        <v>8.678346594883319</v>
      </c>
      <c r="H88" s="13">
        <v>14.404958196242418</v>
      </c>
      <c r="I88" s="4"/>
    </row>
    <row r="89" spans="1:9" ht="16.5" customHeight="1">
      <c r="A89" s="4" t="s">
        <v>10</v>
      </c>
      <c r="B89" s="4" t="s">
        <v>150</v>
      </c>
      <c r="C89" s="5" t="s">
        <v>178</v>
      </c>
      <c r="D89" s="4" t="s">
        <v>179</v>
      </c>
      <c r="E89" s="13">
        <v>0.35611561730476415</v>
      </c>
      <c r="F89" s="13">
        <v>0.32685831386999625</v>
      </c>
      <c r="G89" s="13">
        <v>0.38291853807941945</v>
      </c>
      <c r="H89" s="13">
        <v>0.37979294132823516</v>
      </c>
      <c r="I89" s="4"/>
    </row>
    <row r="90" spans="1:9" ht="16.5" customHeight="1">
      <c r="A90" s="4" t="s">
        <v>10</v>
      </c>
      <c r="B90" s="4" t="s">
        <v>150</v>
      </c>
      <c r="C90" s="5" t="s">
        <v>180</v>
      </c>
      <c r="D90" s="4" t="s">
        <v>181</v>
      </c>
      <c r="E90" s="13">
        <v>1.591880866931889</v>
      </c>
      <c r="F90" s="13">
        <v>1.0606249397253915</v>
      </c>
      <c r="G90" s="13">
        <v>1.5774504618104819</v>
      </c>
      <c r="H90" s="13">
        <v>2.3061284709500183</v>
      </c>
      <c r="I90" s="4"/>
    </row>
    <row r="91" spans="1:9" ht="16.5" customHeight="1">
      <c r="A91" s="4" t="s">
        <v>10</v>
      </c>
      <c r="B91" s="4" t="s">
        <v>150</v>
      </c>
      <c r="C91" s="5" t="s">
        <v>182</v>
      </c>
      <c r="D91" s="4" t="s">
        <v>183</v>
      </c>
      <c r="E91" s="13">
        <v>0.4719317800321119</v>
      </c>
      <c r="F91" s="13">
        <v>0.5378743518770284</v>
      </c>
      <c r="G91" s="13">
        <v>0.1875839874387465</v>
      </c>
      <c r="H91" s="13">
        <v>0.5456179605686072</v>
      </c>
      <c r="I91" s="4"/>
    </row>
    <row r="92" spans="1:9" ht="16.5" customHeight="1">
      <c r="A92" s="4" t="s">
        <v>10</v>
      </c>
      <c r="B92" s="4" t="s">
        <v>150</v>
      </c>
      <c r="C92" s="5" t="s">
        <v>184</v>
      </c>
      <c r="D92" s="4" t="s">
        <v>185</v>
      </c>
      <c r="E92" s="13">
        <v>6.941069923141595</v>
      </c>
      <c r="F92" s="13">
        <v>5.094191972732584</v>
      </c>
      <c r="G92" s="13">
        <v>8.256943165687172</v>
      </c>
      <c r="H92" s="13">
        <v>8.649075823767106</v>
      </c>
      <c r="I92" s="4"/>
    </row>
    <row r="93" spans="1:9" s="1" customFormat="1" ht="16.5" customHeight="1">
      <c r="A93" s="5" t="s">
        <v>10</v>
      </c>
      <c r="B93" s="5" t="s">
        <v>186</v>
      </c>
      <c r="C93" s="5"/>
      <c r="D93" s="5" t="s">
        <v>187</v>
      </c>
      <c r="E93" s="12">
        <v>6.858293292764943</v>
      </c>
      <c r="F93" s="12">
        <v>6.98898905509555</v>
      </c>
      <c r="G93" s="12">
        <v>7.145260241335231</v>
      </c>
      <c r="H93" s="12">
        <v>6.637186266110115</v>
      </c>
      <c r="I93" s="5">
        <f>SUM(I94+I105)</f>
        <v>37</v>
      </c>
    </row>
    <row r="94" spans="1:9" s="2" customFormat="1" ht="16.5" customHeight="1">
      <c r="A94" s="10"/>
      <c r="B94" s="10"/>
      <c r="C94" s="10"/>
      <c r="D94" s="10" t="s">
        <v>188</v>
      </c>
      <c r="E94" s="11">
        <v>2.2142340821952735</v>
      </c>
      <c r="F94" s="11">
        <v>2.36313579555021</v>
      </c>
      <c r="G94" s="11">
        <v>2.3524134392119658</v>
      </c>
      <c r="H94" s="11">
        <v>2.0466103338099733</v>
      </c>
      <c r="I94" s="10">
        <f>COUNTA(C95:C104)</f>
        <v>10</v>
      </c>
    </row>
    <row r="95" spans="1:9" ht="16.5" customHeight="1">
      <c r="A95" s="4" t="s">
        <v>10</v>
      </c>
      <c r="B95" s="4" t="s">
        <v>186</v>
      </c>
      <c r="C95" s="5" t="s">
        <v>189</v>
      </c>
      <c r="D95" s="4" t="s">
        <v>190</v>
      </c>
      <c r="E95" s="13">
        <v>5.668086372797537</v>
      </c>
      <c r="F95" s="13">
        <v>4.896835760151945</v>
      </c>
      <c r="G95" s="13">
        <v>4.742957498262766</v>
      </c>
      <c r="H95" s="13">
        <v>6.776390315492913</v>
      </c>
      <c r="I95" s="4"/>
    </row>
    <row r="96" spans="1:9" ht="16.5" customHeight="1">
      <c r="A96" s="4" t="s">
        <v>10</v>
      </c>
      <c r="B96" s="4" t="s">
        <v>186</v>
      </c>
      <c r="C96" s="5" t="s">
        <v>191</v>
      </c>
      <c r="D96" s="4" t="s">
        <v>192</v>
      </c>
      <c r="E96" s="13">
        <v>24.28902615882945</v>
      </c>
      <c r="F96" s="13">
        <v>24.12381912444698</v>
      </c>
      <c r="G96" s="13">
        <v>25.15016764167236</v>
      </c>
      <c r="H96" s="13">
        <v>23.982769602602737</v>
      </c>
      <c r="I96" s="4"/>
    </row>
    <row r="97" spans="1:9" ht="16.5" customHeight="1">
      <c r="A97" s="4" t="s">
        <v>10</v>
      </c>
      <c r="B97" s="4" t="s">
        <v>186</v>
      </c>
      <c r="C97" s="5" t="s">
        <v>193</v>
      </c>
      <c r="D97" s="4" t="s">
        <v>194</v>
      </c>
      <c r="E97" s="13">
        <v>28.287704758030046</v>
      </c>
      <c r="F97" s="13">
        <v>23.59750254791882</v>
      </c>
      <c r="G97" s="13">
        <v>31.241144616938417</v>
      </c>
      <c r="H97" s="13">
        <v>30.624469130046915</v>
      </c>
      <c r="I97" s="4"/>
    </row>
    <row r="98" spans="1:9" ht="16.5" customHeight="1">
      <c r="A98" s="4" t="s">
        <v>10</v>
      </c>
      <c r="B98" s="4" t="s">
        <v>186</v>
      </c>
      <c r="C98" s="5" t="s">
        <v>195</v>
      </c>
      <c r="D98" s="4" t="s">
        <v>196</v>
      </c>
      <c r="E98" s="13">
        <v>2.274915771159083</v>
      </c>
      <c r="F98" s="13">
        <v>1.032352780293526</v>
      </c>
      <c r="G98" s="13">
        <v>2.332369559072144</v>
      </c>
      <c r="H98" s="13">
        <v>3.266072060483178</v>
      </c>
      <c r="I98" s="4"/>
    </row>
    <row r="99" spans="1:9" ht="16.5" customHeight="1">
      <c r="A99" s="4" t="s">
        <v>10</v>
      </c>
      <c r="B99" s="4" t="s">
        <v>186</v>
      </c>
      <c r="C99" s="5" t="s">
        <v>197</v>
      </c>
      <c r="D99" s="4" t="s">
        <v>198</v>
      </c>
      <c r="E99" s="13">
        <v>0.9997783841090888</v>
      </c>
      <c r="F99" s="13">
        <v>0.7812380424410348</v>
      </c>
      <c r="G99" s="13">
        <v>1.0350947218025222</v>
      </c>
      <c r="H99" s="13">
        <v>1.1611625484152621</v>
      </c>
      <c r="I99" s="4"/>
    </row>
    <row r="100" spans="1:9" ht="16.5" customHeight="1">
      <c r="A100" s="4" t="s">
        <v>10</v>
      </c>
      <c r="B100" s="4" t="s">
        <v>186</v>
      </c>
      <c r="C100" s="5" t="s">
        <v>199</v>
      </c>
      <c r="D100" s="4" t="s">
        <v>200</v>
      </c>
      <c r="E100" s="13">
        <v>1.815113395964147</v>
      </c>
      <c r="F100" s="13">
        <v>0.9996810631580968</v>
      </c>
      <c r="G100" s="13">
        <v>1.7707554105843817</v>
      </c>
      <c r="H100" s="13">
        <v>2.5076761589633145</v>
      </c>
      <c r="I100" s="4"/>
    </row>
    <row r="101" spans="1:9" ht="16.5" customHeight="1">
      <c r="A101" s="4" t="s">
        <v>10</v>
      </c>
      <c r="B101" s="4" t="s">
        <v>186</v>
      </c>
      <c r="C101" s="5" t="s">
        <v>201</v>
      </c>
      <c r="D101" s="4" t="s">
        <v>202</v>
      </c>
      <c r="E101" s="13">
        <v>15.905528770915708</v>
      </c>
      <c r="F101" s="13">
        <v>21.584181149521342</v>
      </c>
      <c r="G101" s="13">
        <v>15.547436892851776</v>
      </c>
      <c r="H101" s="13">
        <v>11.424857160504223</v>
      </c>
      <c r="I101" s="4"/>
    </row>
    <row r="102" spans="1:9" ht="16.5" customHeight="1">
      <c r="A102" s="4" t="s">
        <v>10</v>
      </c>
      <c r="B102" s="4" t="s">
        <v>186</v>
      </c>
      <c r="C102" s="5" t="s">
        <v>203</v>
      </c>
      <c r="D102" s="4" t="s">
        <v>204</v>
      </c>
      <c r="E102" s="13">
        <v>2.7510612287166234</v>
      </c>
      <c r="F102" s="13">
        <v>3.0889202258235713</v>
      </c>
      <c r="G102" s="13">
        <v>3.088341966239148</v>
      </c>
      <c r="H102" s="13">
        <v>2.3004430762796213</v>
      </c>
      <c r="I102" s="4"/>
    </row>
    <row r="103" spans="1:9" ht="16.5" customHeight="1">
      <c r="A103" s="4" t="s">
        <v>10</v>
      </c>
      <c r="B103" s="4" t="s">
        <v>186</v>
      </c>
      <c r="C103" s="5" t="s">
        <v>205</v>
      </c>
      <c r="D103" s="4" t="s">
        <v>206</v>
      </c>
      <c r="E103" s="13">
        <v>14.329492052278017</v>
      </c>
      <c r="F103" s="13">
        <v>17.92670274919704</v>
      </c>
      <c r="G103" s="13">
        <v>13.846131594839637</v>
      </c>
      <c r="H103" s="13">
        <v>11.622810182819498</v>
      </c>
      <c r="I103" s="4"/>
    </row>
    <row r="104" spans="1:9" ht="16.5" customHeight="1">
      <c r="A104" s="4" t="s">
        <v>10</v>
      </c>
      <c r="B104" s="4" t="s">
        <v>186</v>
      </c>
      <c r="C104" s="5" t="s">
        <v>207</v>
      </c>
      <c r="D104" s="4" t="s">
        <v>208</v>
      </c>
      <c r="E104" s="13">
        <v>3.6792931072003077</v>
      </c>
      <c r="F104" s="13">
        <v>1.9687665570476558</v>
      </c>
      <c r="G104" s="13">
        <v>1.2456000977368553</v>
      </c>
      <c r="H104" s="13">
        <v>6.333349764392353</v>
      </c>
      <c r="I104" s="4"/>
    </row>
    <row r="105" spans="1:9" s="2" customFormat="1" ht="16.5" customHeight="1">
      <c r="A105" s="10"/>
      <c r="B105" s="10"/>
      <c r="C105" s="10"/>
      <c r="D105" s="10" t="s">
        <v>209</v>
      </c>
      <c r="E105" s="11">
        <v>4.64405921056967</v>
      </c>
      <c r="F105" s="11">
        <v>4.62585325954534</v>
      </c>
      <c r="G105" s="11">
        <v>4.7928468021232655</v>
      </c>
      <c r="H105" s="11">
        <v>4.590575932300142</v>
      </c>
      <c r="I105" s="10">
        <f>COUNTA(C106:C132)</f>
        <v>27</v>
      </c>
    </row>
    <row r="106" spans="1:9" ht="16.5" customHeight="1">
      <c r="A106" s="4" t="s">
        <v>10</v>
      </c>
      <c r="B106" s="4" t="s">
        <v>186</v>
      </c>
      <c r="C106" s="5" t="s">
        <v>210</v>
      </c>
      <c r="D106" s="4" t="s">
        <v>211</v>
      </c>
      <c r="E106" s="13">
        <v>10.543058676302772</v>
      </c>
      <c r="F106" s="13">
        <v>10.082905162309562</v>
      </c>
      <c r="G106" s="13">
        <v>8.45141287622186</v>
      </c>
      <c r="H106" s="13">
        <v>11.848003142559623</v>
      </c>
      <c r="I106" s="4"/>
    </row>
    <row r="107" spans="1:9" ht="16.5" customHeight="1">
      <c r="A107" s="4" t="s">
        <v>10</v>
      </c>
      <c r="B107" s="4" t="s">
        <v>186</v>
      </c>
      <c r="C107" s="5" t="s">
        <v>212</v>
      </c>
      <c r="D107" s="4" t="s">
        <v>213</v>
      </c>
      <c r="E107" s="13">
        <v>1.30909378872049</v>
      </c>
      <c r="F107" s="13">
        <v>1.9795918723933073</v>
      </c>
      <c r="G107" s="13">
        <v>1.5570807904191013</v>
      </c>
      <c r="H107" s="13">
        <v>0.7128424083777452</v>
      </c>
      <c r="I107" s="4"/>
    </row>
    <row r="108" spans="1:9" ht="16.5" customHeight="1">
      <c r="A108" s="4" t="s">
        <v>10</v>
      </c>
      <c r="B108" s="4" t="s">
        <v>186</v>
      </c>
      <c r="C108" s="5" t="s">
        <v>214</v>
      </c>
      <c r="D108" s="4" t="s">
        <v>215</v>
      </c>
      <c r="E108" s="13">
        <v>0.7781776808893698</v>
      </c>
      <c r="F108" s="13">
        <v>0.7606527563247484</v>
      </c>
      <c r="G108" s="13">
        <v>1.1144839084411915</v>
      </c>
      <c r="H108" s="13">
        <v>0.633960929146838</v>
      </c>
      <c r="I108" s="4"/>
    </row>
    <row r="109" spans="1:9" ht="16.5" customHeight="1">
      <c r="A109" s="4" t="s">
        <v>10</v>
      </c>
      <c r="B109" s="4" t="s">
        <v>186</v>
      </c>
      <c r="C109" s="5" t="s">
        <v>216</v>
      </c>
      <c r="D109" s="4" t="s">
        <v>217</v>
      </c>
      <c r="E109" s="13">
        <v>1.2526143693754515</v>
      </c>
      <c r="F109" s="13">
        <v>0.9382981974502819</v>
      </c>
      <c r="G109" s="13">
        <v>1.4659637102053529</v>
      </c>
      <c r="H109" s="13">
        <v>1.3784716976314277</v>
      </c>
      <c r="I109" s="4"/>
    </row>
    <row r="110" spans="1:9" ht="16.5" customHeight="1">
      <c r="A110" s="4" t="s">
        <v>10</v>
      </c>
      <c r="B110" s="4" t="s">
        <v>186</v>
      </c>
      <c r="C110" s="5" t="s">
        <v>218</v>
      </c>
      <c r="D110" s="4" t="s">
        <v>219</v>
      </c>
      <c r="E110" s="13">
        <v>7.1532042397972635</v>
      </c>
      <c r="F110" s="13">
        <v>6.371016045703429</v>
      </c>
      <c r="G110" s="13">
        <v>12.494534851168282</v>
      </c>
      <c r="H110" s="13">
        <v>5.223888833635761</v>
      </c>
      <c r="I110" s="4"/>
    </row>
    <row r="111" spans="1:9" ht="16.5" customHeight="1">
      <c r="A111" s="4" t="s">
        <v>10</v>
      </c>
      <c r="B111" s="4" t="s">
        <v>186</v>
      </c>
      <c r="C111" s="5" t="s">
        <v>220</v>
      </c>
      <c r="D111" s="4" t="s">
        <v>221</v>
      </c>
      <c r="E111" s="13">
        <v>4.690390857153188</v>
      </c>
      <c r="F111" s="13">
        <v>5.626756633020193</v>
      </c>
      <c r="G111" s="13">
        <v>5.359843584480341</v>
      </c>
      <c r="H111" s="13">
        <v>3.7070738252702746</v>
      </c>
      <c r="I111" s="4"/>
    </row>
    <row r="112" spans="1:9" ht="16.5" customHeight="1">
      <c r="A112" s="4" t="s">
        <v>10</v>
      </c>
      <c r="B112" s="4" t="s">
        <v>186</v>
      </c>
      <c r="C112" s="5" t="s">
        <v>222</v>
      </c>
      <c r="D112" s="4" t="s">
        <v>223</v>
      </c>
      <c r="E112" s="13">
        <v>3.0366457183379665</v>
      </c>
      <c r="F112" s="13">
        <v>5.572452234735173</v>
      </c>
      <c r="G112" s="13">
        <v>4.299196602444947</v>
      </c>
      <c r="H112" s="13">
        <v>0.6302832697883124</v>
      </c>
      <c r="I112" s="4"/>
    </row>
    <row r="113" spans="1:9" ht="16.5" customHeight="1">
      <c r="A113" s="4" t="s">
        <v>10</v>
      </c>
      <c r="B113" s="4" t="s">
        <v>186</v>
      </c>
      <c r="C113" s="5" t="s">
        <v>224</v>
      </c>
      <c r="D113" s="4" t="s">
        <v>225</v>
      </c>
      <c r="E113" s="13">
        <v>2.360580311795248</v>
      </c>
      <c r="F113" s="13">
        <v>1.4041304013652067</v>
      </c>
      <c r="G113" s="13">
        <v>1.1060657295921719</v>
      </c>
      <c r="H113" s="13">
        <v>3.631039094108287</v>
      </c>
      <c r="I113" s="4"/>
    </row>
    <row r="114" spans="1:9" ht="16.5" customHeight="1">
      <c r="A114" s="4" t="s">
        <v>10</v>
      </c>
      <c r="B114" s="4" t="s">
        <v>186</v>
      </c>
      <c r="C114" s="5" t="s">
        <v>226</v>
      </c>
      <c r="D114" s="4" t="s">
        <v>227</v>
      </c>
      <c r="E114" s="13">
        <v>2.703407250155744</v>
      </c>
      <c r="F114" s="13">
        <v>4.988710546510007</v>
      </c>
      <c r="G114" s="13">
        <v>3.3311174280933615</v>
      </c>
      <c r="H114" s="13">
        <v>0.7725677546725515</v>
      </c>
      <c r="I114" s="4"/>
    </row>
    <row r="115" spans="1:9" ht="16.5" customHeight="1">
      <c r="A115" s="4" t="s">
        <v>10</v>
      </c>
      <c r="B115" s="4" t="s">
        <v>186</v>
      </c>
      <c r="C115" s="5" t="s">
        <v>228</v>
      </c>
      <c r="D115" s="4" t="s">
        <v>229</v>
      </c>
      <c r="E115" s="13">
        <v>4.3362821913153535</v>
      </c>
      <c r="F115" s="13">
        <v>2.083566709340467</v>
      </c>
      <c r="G115" s="13">
        <v>0.9823041897105651</v>
      </c>
      <c r="H115" s="13">
        <v>7.514694416609845</v>
      </c>
      <c r="I115" s="4"/>
    </row>
    <row r="116" spans="1:9" ht="16.5" customHeight="1">
      <c r="A116" s="4" t="s">
        <v>10</v>
      </c>
      <c r="B116" s="4" t="s">
        <v>186</v>
      </c>
      <c r="C116" s="5" t="s">
        <v>230</v>
      </c>
      <c r="D116" s="4" t="s">
        <v>231</v>
      </c>
      <c r="E116" s="13">
        <v>1.249176310214445</v>
      </c>
      <c r="F116" s="13">
        <v>1.8638547378391799</v>
      </c>
      <c r="G116" s="13">
        <v>1.0446169738583846</v>
      </c>
      <c r="H116" s="13">
        <v>0.9039074222069753</v>
      </c>
      <c r="I116" s="4"/>
    </row>
    <row r="117" spans="1:9" ht="16.5" customHeight="1">
      <c r="A117" s="4" t="s">
        <v>10</v>
      </c>
      <c r="B117" s="4" t="s">
        <v>186</v>
      </c>
      <c r="C117" s="5" t="s">
        <v>232</v>
      </c>
      <c r="D117" s="4" t="s">
        <v>233</v>
      </c>
      <c r="E117" s="13">
        <v>1.2497645658866088</v>
      </c>
      <c r="F117" s="13">
        <v>1.625464704804582</v>
      </c>
      <c r="G117" s="13">
        <v>1.3478347634249546</v>
      </c>
      <c r="H117" s="13">
        <v>0.9347265631346632</v>
      </c>
      <c r="I117" s="4"/>
    </row>
    <row r="118" spans="1:9" ht="16.5" customHeight="1">
      <c r="A118" s="4" t="s">
        <v>10</v>
      </c>
      <c r="B118" s="4" t="s">
        <v>186</v>
      </c>
      <c r="C118" s="5" t="s">
        <v>234</v>
      </c>
      <c r="D118" s="4" t="s">
        <v>235</v>
      </c>
      <c r="E118" s="13">
        <v>11.33422716612503</v>
      </c>
      <c r="F118" s="13">
        <v>10.452842918605208</v>
      </c>
      <c r="G118" s="13">
        <v>11.629997256053489</v>
      </c>
      <c r="H118" s="13">
        <v>11.828162678517364</v>
      </c>
      <c r="I118" s="4"/>
    </row>
    <row r="119" spans="1:9" ht="16.5" customHeight="1">
      <c r="A119" s="4" t="s">
        <v>10</v>
      </c>
      <c r="B119" s="4" t="s">
        <v>186</v>
      </c>
      <c r="C119" s="5" t="s">
        <v>236</v>
      </c>
      <c r="D119" s="4" t="s">
        <v>237</v>
      </c>
      <c r="E119" s="13">
        <v>10.896853890774995</v>
      </c>
      <c r="F119" s="13">
        <v>8.846538012065555</v>
      </c>
      <c r="G119" s="13">
        <v>10.459981024597278</v>
      </c>
      <c r="H119" s="13">
        <v>12.570278667762814</v>
      </c>
      <c r="I119" s="4"/>
    </row>
    <row r="120" spans="1:9" ht="16.5" customHeight="1">
      <c r="A120" s="4" t="s">
        <v>10</v>
      </c>
      <c r="B120" s="4" t="s">
        <v>186</v>
      </c>
      <c r="C120" s="5" t="s">
        <v>238</v>
      </c>
      <c r="D120" s="4" t="s">
        <v>239</v>
      </c>
      <c r="E120" s="13">
        <v>2.752948286164352</v>
      </c>
      <c r="F120" s="13">
        <v>3.139532417434638</v>
      </c>
      <c r="G120" s="13">
        <v>2.918248385579959</v>
      </c>
      <c r="H120" s="13">
        <v>2.398766847366046</v>
      </c>
      <c r="I120" s="4"/>
    </row>
    <row r="121" spans="1:9" ht="16.5" customHeight="1">
      <c r="A121" s="4" t="s">
        <v>10</v>
      </c>
      <c r="B121" s="4" t="s">
        <v>186</v>
      </c>
      <c r="C121" s="5" t="s">
        <v>240</v>
      </c>
      <c r="D121" s="4" t="s">
        <v>241</v>
      </c>
      <c r="E121" s="13">
        <v>0.8348139376310663</v>
      </c>
      <c r="F121" s="13">
        <v>1.213133749918609</v>
      </c>
      <c r="G121" s="13">
        <v>0.7260891829794711</v>
      </c>
      <c r="H121" s="13">
        <v>0.6143018275539844</v>
      </c>
      <c r="I121" s="4"/>
    </row>
    <row r="122" spans="1:9" ht="16.5" customHeight="1">
      <c r="A122" s="4" t="s">
        <v>10</v>
      </c>
      <c r="B122" s="4" t="s">
        <v>186</v>
      </c>
      <c r="C122" s="5" t="s">
        <v>242</v>
      </c>
      <c r="D122" s="4" t="s">
        <v>243</v>
      </c>
      <c r="E122" s="13">
        <v>2.049374248327736</v>
      </c>
      <c r="F122" s="13">
        <v>2.648501372710999</v>
      </c>
      <c r="G122" s="13">
        <v>1.9411886124484352</v>
      </c>
      <c r="H122" s="13">
        <v>1.6703257168830379</v>
      </c>
      <c r="I122" s="4"/>
    </row>
    <row r="123" spans="1:9" ht="16.5" customHeight="1">
      <c r="A123" s="4" t="s">
        <v>10</v>
      </c>
      <c r="B123" s="4" t="s">
        <v>186</v>
      </c>
      <c r="C123" s="5" t="s">
        <v>244</v>
      </c>
      <c r="D123" s="4" t="s">
        <v>245</v>
      </c>
      <c r="E123" s="13">
        <v>0.9265026855753313</v>
      </c>
      <c r="F123" s="13">
        <v>1.5456732200722798</v>
      </c>
      <c r="G123" s="13">
        <v>1.2411739023639115</v>
      </c>
      <c r="H123" s="13">
        <v>0.33595842467017</v>
      </c>
      <c r="I123" s="4"/>
    </row>
    <row r="124" spans="1:9" ht="16.5" customHeight="1">
      <c r="A124" s="4" t="s">
        <v>10</v>
      </c>
      <c r="B124" s="4" t="s">
        <v>186</v>
      </c>
      <c r="C124" s="5" t="s">
        <v>246</v>
      </c>
      <c r="D124" s="4" t="s">
        <v>247</v>
      </c>
      <c r="E124" s="13">
        <v>7.79629252137166</v>
      </c>
      <c r="F124" s="13">
        <v>4.355370828689573</v>
      </c>
      <c r="G124" s="13">
        <v>8.465030203990292</v>
      </c>
      <c r="H124" s="13">
        <v>9.951154921062468</v>
      </c>
      <c r="I124" s="4"/>
    </row>
    <row r="125" spans="1:9" ht="16.5" customHeight="1">
      <c r="A125" s="4" t="s">
        <v>10</v>
      </c>
      <c r="B125" s="4" t="s">
        <v>186</v>
      </c>
      <c r="C125" s="5" t="s">
        <v>248</v>
      </c>
      <c r="D125" s="4" t="s">
        <v>249</v>
      </c>
      <c r="E125" s="13">
        <v>3.098223643875588</v>
      </c>
      <c r="F125" s="13">
        <v>3.1031529149305355</v>
      </c>
      <c r="G125" s="13">
        <v>2.771240230899804</v>
      </c>
      <c r="H125" s="13">
        <v>3.247123438631399</v>
      </c>
      <c r="I125" s="4"/>
    </row>
    <row r="126" spans="1:9" ht="16.5" customHeight="1">
      <c r="A126" s="4" t="s">
        <v>10</v>
      </c>
      <c r="B126" s="4" t="s">
        <v>186</v>
      </c>
      <c r="C126" s="5" t="s">
        <v>250</v>
      </c>
      <c r="D126" s="4" t="s">
        <v>251</v>
      </c>
      <c r="E126" s="13">
        <v>6.559377122785108</v>
      </c>
      <c r="F126" s="13">
        <v>6.0626692065847525</v>
      </c>
      <c r="G126" s="13">
        <v>6.072371746819878</v>
      </c>
      <c r="H126" s="13">
        <v>7.142473247916728</v>
      </c>
      <c r="I126" s="4"/>
    </row>
    <row r="127" spans="1:9" ht="16.5" customHeight="1">
      <c r="A127" s="4" t="s">
        <v>10</v>
      </c>
      <c r="B127" s="4" t="s">
        <v>186</v>
      </c>
      <c r="C127" s="5" t="s">
        <v>252</v>
      </c>
      <c r="D127" s="4" t="s">
        <v>253</v>
      </c>
      <c r="E127" s="13">
        <v>1.3749712330346524</v>
      </c>
      <c r="F127" s="13">
        <v>1.6810571169307769</v>
      </c>
      <c r="G127" s="13">
        <v>1.5147482213160384</v>
      </c>
      <c r="H127" s="13">
        <v>1.0903931139322298</v>
      </c>
      <c r="I127" s="4"/>
    </row>
    <row r="128" spans="1:9" ht="16.5" customHeight="1">
      <c r="A128" s="4" t="s">
        <v>10</v>
      </c>
      <c r="B128" s="4" t="s">
        <v>186</v>
      </c>
      <c r="C128" s="5" t="s">
        <v>254</v>
      </c>
      <c r="D128" s="4" t="s">
        <v>255</v>
      </c>
      <c r="E128" s="13">
        <v>0.8274844092519029</v>
      </c>
      <c r="F128" s="13">
        <v>1.4278380639273307</v>
      </c>
      <c r="G128" s="13">
        <v>0.7873348448269485</v>
      </c>
      <c r="H128" s="13">
        <v>0.4158395453846161</v>
      </c>
      <c r="I128" s="4"/>
    </row>
    <row r="129" spans="1:9" ht="16.5" customHeight="1">
      <c r="A129" s="4" t="s">
        <v>10</v>
      </c>
      <c r="B129" s="4" t="s">
        <v>186</v>
      </c>
      <c r="C129" s="5" t="s">
        <v>256</v>
      </c>
      <c r="D129" s="4" t="s">
        <v>257</v>
      </c>
      <c r="E129" s="13">
        <v>2.9705113627776147</v>
      </c>
      <c r="F129" s="13">
        <v>3.814244227755582</v>
      </c>
      <c r="G129" s="13">
        <v>2.1317813403549857</v>
      </c>
      <c r="H129" s="13">
        <v>2.7566835325541312</v>
      </c>
      <c r="I129" s="4"/>
    </row>
    <row r="130" spans="1:9" ht="16.5" customHeight="1">
      <c r="A130" s="4" t="s">
        <v>10</v>
      </c>
      <c r="B130" s="4" t="s">
        <v>186</v>
      </c>
      <c r="C130" s="5" t="s">
        <v>258</v>
      </c>
      <c r="D130" s="4" t="s">
        <v>259</v>
      </c>
      <c r="E130" s="13">
        <v>3.74928488243115</v>
      </c>
      <c r="F130" s="13">
        <v>4.093004925706</v>
      </c>
      <c r="G130" s="13">
        <v>3.45039452800334</v>
      </c>
      <c r="H130" s="13">
        <v>3.6422270348648227</v>
      </c>
      <c r="I130" s="4"/>
    </row>
    <row r="131" spans="1:9" ht="16.5" customHeight="1">
      <c r="A131" s="4" t="s">
        <v>10</v>
      </c>
      <c r="B131" s="4" t="s">
        <v>186</v>
      </c>
      <c r="C131" s="5" t="s">
        <v>260</v>
      </c>
      <c r="D131" s="4" t="s">
        <v>261</v>
      </c>
      <c r="E131" s="13">
        <v>3.311667894232937</v>
      </c>
      <c r="F131" s="13">
        <v>3.3219641918033527</v>
      </c>
      <c r="G131" s="13">
        <v>2.6776568152333793</v>
      </c>
      <c r="H131" s="13">
        <v>3.5998506975892726</v>
      </c>
      <c r="I131" s="4"/>
    </row>
    <row r="132" spans="1:9" ht="16.5" customHeight="1">
      <c r="A132" s="4" t="s">
        <v>10</v>
      </c>
      <c r="B132" s="4" t="s">
        <v>186</v>
      </c>
      <c r="C132" s="5" t="s">
        <v>262</v>
      </c>
      <c r="D132" s="4" t="s">
        <v>263</v>
      </c>
      <c r="E132" s="13">
        <v>0.8550707556969928</v>
      </c>
      <c r="F132" s="13">
        <v>0.9970768310686585</v>
      </c>
      <c r="G132" s="13">
        <v>0.6583082964722659</v>
      </c>
      <c r="H132" s="13">
        <v>0.8450009481686095</v>
      </c>
      <c r="I132" s="4"/>
    </row>
    <row r="133" spans="1:9" s="1" customFormat="1" ht="42" customHeight="1">
      <c r="A133" s="5" t="s">
        <v>10</v>
      </c>
      <c r="B133" s="5" t="s">
        <v>264</v>
      </c>
      <c r="C133" s="5"/>
      <c r="D133" s="8" t="s">
        <v>265</v>
      </c>
      <c r="E133" s="12">
        <v>1.7248318126393338</v>
      </c>
      <c r="F133" s="12">
        <v>1.327839089469118</v>
      </c>
      <c r="G133" s="12">
        <v>1.6661250802514318</v>
      </c>
      <c r="H133" s="12">
        <v>2.0334575938712236</v>
      </c>
      <c r="I133" s="5">
        <f>COUNTA(C134:C143)</f>
        <v>10</v>
      </c>
    </row>
    <row r="134" spans="1:9" ht="16.5" customHeight="1">
      <c r="A134" s="4" t="s">
        <v>10</v>
      </c>
      <c r="B134" s="4" t="s">
        <v>264</v>
      </c>
      <c r="C134" s="5" t="s">
        <v>266</v>
      </c>
      <c r="D134" s="4" t="s">
        <v>267</v>
      </c>
      <c r="E134" s="13">
        <v>2.1588260528120786</v>
      </c>
      <c r="F134" s="13">
        <v>1.496649521698609</v>
      </c>
      <c r="G134" s="13">
        <v>3.184208814382397</v>
      </c>
      <c r="H134" s="13">
        <v>2.091291905058146</v>
      </c>
      <c r="I134" s="4"/>
    </row>
    <row r="135" spans="1:9" ht="16.5" customHeight="1">
      <c r="A135" s="4" t="s">
        <v>10</v>
      </c>
      <c r="B135" s="4" t="s">
        <v>264</v>
      </c>
      <c r="C135" s="5" t="s">
        <v>268</v>
      </c>
      <c r="D135" s="4" t="s">
        <v>269</v>
      </c>
      <c r="E135" s="13">
        <v>0.5802641273081255</v>
      </c>
      <c r="F135" s="13">
        <v>0.6644880670047991</v>
      </c>
      <c r="G135" s="13">
        <v>0.6345687324480164</v>
      </c>
      <c r="H135" s="13">
        <v>0.5212725052383153</v>
      </c>
      <c r="I135" s="4"/>
    </row>
    <row r="136" spans="1:9" ht="16.5" customHeight="1">
      <c r="A136" s="4" t="s">
        <v>10</v>
      </c>
      <c r="B136" s="4" t="s">
        <v>264</v>
      </c>
      <c r="C136" s="5" t="s">
        <v>270</v>
      </c>
      <c r="D136" s="4" t="s">
        <v>271</v>
      </c>
      <c r="E136" s="13">
        <v>10.856654231093374</v>
      </c>
      <c r="F136" s="13">
        <v>12.522214414321848</v>
      </c>
      <c r="G136" s="13">
        <v>11.3666776063623</v>
      </c>
      <c r="H136" s="13">
        <v>9.896363435648746</v>
      </c>
      <c r="I136" s="4"/>
    </row>
    <row r="137" spans="1:9" ht="16.5" customHeight="1">
      <c r="A137" s="4" t="s">
        <v>10</v>
      </c>
      <c r="B137" s="4" t="s">
        <v>264</v>
      </c>
      <c r="C137" s="5" t="s">
        <v>272</v>
      </c>
      <c r="D137" s="4" t="s">
        <v>273</v>
      </c>
      <c r="E137" s="13">
        <v>23.58184793553596</v>
      </c>
      <c r="F137" s="13">
        <v>16.02467641624174</v>
      </c>
      <c r="G137" s="13">
        <v>26.74300831341796</v>
      </c>
      <c r="H137" s="13">
        <v>25.9358651046587</v>
      </c>
      <c r="I137" s="4"/>
    </row>
    <row r="138" spans="1:9" ht="16.5" customHeight="1">
      <c r="A138" s="4" t="s">
        <v>10</v>
      </c>
      <c r="B138" s="4" t="s">
        <v>264</v>
      </c>
      <c r="C138" s="5" t="s">
        <v>274</v>
      </c>
      <c r="D138" s="4" t="s">
        <v>275</v>
      </c>
      <c r="E138" s="13">
        <v>1.622078895350206</v>
      </c>
      <c r="F138" s="13">
        <v>2.2856074913691025</v>
      </c>
      <c r="G138" s="13">
        <v>1.8670503406721142</v>
      </c>
      <c r="H138" s="13">
        <v>1.2242288147418705</v>
      </c>
      <c r="I138" s="4"/>
    </row>
    <row r="139" spans="1:9" ht="16.5" customHeight="1">
      <c r="A139" s="4" t="s">
        <v>10</v>
      </c>
      <c r="B139" s="4" t="s">
        <v>264</v>
      </c>
      <c r="C139" s="5" t="s">
        <v>276</v>
      </c>
      <c r="D139" s="4" t="s">
        <v>277</v>
      </c>
      <c r="E139" s="13">
        <v>3.4593179967193937</v>
      </c>
      <c r="F139" s="13">
        <v>7.091174273937067</v>
      </c>
      <c r="G139" s="13">
        <v>2.831424552778495</v>
      </c>
      <c r="H139" s="13">
        <v>2.0019311684068577</v>
      </c>
      <c r="I139" s="4"/>
    </row>
    <row r="140" spans="1:9" ht="16.5" customHeight="1">
      <c r="A140" s="4"/>
      <c r="B140" s="4" t="s">
        <v>264</v>
      </c>
      <c r="C140" s="5" t="s">
        <v>278</v>
      </c>
      <c r="D140" s="4" t="s">
        <v>279</v>
      </c>
      <c r="E140" s="13">
        <v>54.44255862218923</v>
      </c>
      <c r="F140" s="13">
        <v>55.89337426459916</v>
      </c>
      <c r="G140" s="13">
        <v>50.3403593784497</v>
      </c>
      <c r="H140" s="13">
        <v>55.269393758280195</v>
      </c>
      <c r="I140" s="4"/>
    </row>
    <row r="141" spans="1:9" ht="16.5" customHeight="1">
      <c r="A141" s="4" t="s">
        <v>10</v>
      </c>
      <c r="B141" s="4" t="s">
        <v>264</v>
      </c>
      <c r="C141" s="5" t="s">
        <v>280</v>
      </c>
      <c r="D141" s="4" t="s">
        <v>281</v>
      </c>
      <c r="E141" s="13">
        <v>0.23433827940556395</v>
      </c>
      <c r="F141" s="13">
        <v>0.36772895828082447</v>
      </c>
      <c r="G141" s="13">
        <v>0.0797505257743072</v>
      </c>
      <c r="H141" s="13">
        <v>0.2289301007559428</v>
      </c>
      <c r="I141" s="4"/>
    </row>
    <row r="142" spans="1:9" ht="16.5" customHeight="1">
      <c r="A142" s="4" t="s">
        <v>10</v>
      </c>
      <c r="B142" s="4" t="s">
        <v>264</v>
      </c>
      <c r="C142" s="5" t="s">
        <v>282</v>
      </c>
      <c r="D142" s="4" t="s">
        <v>283</v>
      </c>
      <c r="E142" s="13">
        <v>2.2608265309007733</v>
      </c>
      <c r="F142" s="13">
        <v>2.1929935539861467</v>
      </c>
      <c r="G142" s="13">
        <v>2.429376894055813</v>
      </c>
      <c r="H142" s="13">
        <v>2.2306731100846284</v>
      </c>
      <c r="I142" s="4"/>
    </row>
    <row r="143" spans="1:9" ht="16.5" customHeight="1">
      <c r="A143" s="4" t="s">
        <v>10</v>
      </c>
      <c r="B143" s="4" t="s">
        <v>264</v>
      </c>
      <c r="C143" s="5" t="s">
        <v>284</v>
      </c>
      <c r="D143" s="4" t="s">
        <v>285</v>
      </c>
      <c r="E143" s="13">
        <v>0.8032873286852796</v>
      </c>
      <c r="F143" s="13">
        <v>1.4610930385607008</v>
      </c>
      <c r="G143" s="13">
        <v>0.5235748416589033</v>
      </c>
      <c r="H143" s="13">
        <v>0.6000500971265934</v>
      </c>
      <c r="I143" s="4"/>
    </row>
    <row r="144" spans="1:9" s="1" customFormat="1" ht="16.5" customHeight="1">
      <c r="A144" s="5" t="s">
        <v>10</v>
      </c>
      <c r="B144" s="5" t="s">
        <v>286</v>
      </c>
      <c r="C144" s="5"/>
      <c r="D144" s="5" t="s">
        <v>287</v>
      </c>
      <c r="E144" s="12">
        <v>1.552710254162105</v>
      </c>
      <c r="F144" s="12">
        <v>1.3775721876315168</v>
      </c>
      <c r="G144" s="12">
        <v>1.590666855270712</v>
      </c>
      <c r="H144" s="12">
        <v>1.6603521699973418</v>
      </c>
      <c r="I144" s="5">
        <f>COUNTA(C145:C165)</f>
        <v>21</v>
      </c>
    </row>
    <row r="145" spans="1:9" ht="16.5" customHeight="1">
      <c r="A145" s="4" t="s">
        <v>10</v>
      </c>
      <c r="B145" s="4" t="s">
        <v>286</v>
      </c>
      <c r="C145" s="5" t="s">
        <v>288</v>
      </c>
      <c r="D145" s="4" t="s">
        <v>289</v>
      </c>
      <c r="E145" s="13">
        <v>2.7333899989776844</v>
      </c>
      <c r="F145" s="13">
        <v>2.937410082004593</v>
      </c>
      <c r="G145" s="13">
        <v>2.517000952244212</v>
      </c>
      <c r="H145" s="13">
        <v>2.705536680535707</v>
      </c>
      <c r="I145" s="4"/>
    </row>
    <row r="146" spans="1:9" ht="16.5" customHeight="1">
      <c r="A146" s="4" t="s">
        <v>10</v>
      </c>
      <c r="B146" s="4" t="s">
        <v>286</v>
      </c>
      <c r="C146" s="5" t="s">
        <v>290</v>
      </c>
      <c r="D146" s="4" t="s">
        <v>291</v>
      </c>
      <c r="E146" s="13">
        <v>0.5716911732924024</v>
      </c>
      <c r="F146" s="13">
        <v>1.1460690644335125</v>
      </c>
      <c r="G146" s="13">
        <v>0.391071861599057</v>
      </c>
      <c r="H146" s="13">
        <v>0.3099431035226125</v>
      </c>
      <c r="I146" s="4"/>
    </row>
    <row r="147" spans="1:9" ht="16.5" customHeight="1">
      <c r="A147" s="4" t="s">
        <v>10</v>
      </c>
      <c r="B147" s="4" t="s">
        <v>286</v>
      </c>
      <c r="C147" s="5" t="s">
        <v>292</v>
      </c>
      <c r="D147" s="4" t="s">
        <v>293</v>
      </c>
      <c r="E147" s="13">
        <v>1.1265446833620079</v>
      </c>
      <c r="F147" s="13">
        <v>0.5927026923033984</v>
      </c>
      <c r="G147" s="13">
        <v>1.625629058666099</v>
      </c>
      <c r="H147" s="13">
        <v>1.2281388245804938</v>
      </c>
      <c r="I147" s="4"/>
    </row>
    <row r="148" spans="1:9" ht="16.5" customHeight="1">
      <c r="A148" s="4" t="s">
        <v>10</v>
      </c>
      <c r="B148" s="4" t="s">
        <v>286</v>
      </c>
      <c r="C148" s="5" t="s">
        <v>294</v>
      </c>
      <c r="D148" s="4" t="s">
        <v>295</v>
      </c>
      <c r="E148" s="13">
        <v>3.914105318635091</v>
      </c>
      <c r="F148" s="13">
        <v>3.495209719775514</v>
      </c>
      <c r="G148" s="13">
        <v>4.2386118496385965</v>
      </c>
      <c r="H148" s="13">
        <v>4.022534036900684</v>
      </c>
      <c r="I148" s="4"/>
    </row>
    <row r="149" spans="1:9" ht="16.5" customHeight="1">
      <c r="A149" s="4" t="s">
        <v>10</v>
      </c>
      <c r="B149" s="4" t="s">
        <v>286</v>
      </c>
      <c r="C149" s="5" t="s">
        <v>296</v>
      </c>
      <c r="D149" s="4" t="s">
        <v>297</v>
      </c>
      <c r="E149" s="13">
        <v>4.466645558402617</v>
      </c>
      <c r="F149" s="13">
        <v>9.686419685879573</v>
      </c>
      <c r="G149" s="13">
        <v>3.174005292519819</v>
      </c>
      <c r="H149" s="13">
        <v>1.9387637266968911</v>
      </c>
      <c r="I149" s="4"/>
    </row>
    <row r="150" spans="1:9" ht="16.5" customHeight="1">
      <c r="A150" s="4" t="s">
        <v>10</v>
      </c>
      <c r="B150" s="4" t="s">
        <v>286</v>
      </c>
      <c r="C150" s="5" t="s">
        <v>298</v>
      </c>
      <c r="D150" s="4" t="s">
        <v>299</v>
      </c>
      <c r="E150" s="13">
        <v>6.990519406626566</v>
      </c>
      <c r="F150" s="13">
        <v>3.2389508371791083</v>
      </c>
      <c r="G150" s="13">
        <v>6.228641762361434</v>
      </c>
      <c r="H150" s="13">
        <v>9.530686828340002</v>
      </c>
      <c r="I150" s="4"/>
    </row>
    <row r="151" spans="1:9" ht="16.5" customHeight="1">
      <c r="A151" s="4" t="s">
        <v>10</v>
      </c>
      <c r="B151" s="4" t="s">
        <v>286</v>
      </c>
      <c r="C151" s="5" t="s">
        <v>300</v>
      </c>
      <c r="D151" s="4" t="s">
        <v>301</v>
      </c>
      <c r="E151" s="13">
        <v>1.8483124964491726</v>
      </c>
      <c r="F151" s="13">
        <v>1.7546953901965812</v>
      </c>
      <c r="G151" s="13">
        <v>1.65222365512556</v>
      </c>
      <c r="H151" s="13">
        <v>1.98744770895832</v>
      </c>
      <c r="I151" s="4"/>
    </row>
    <row r="152" spans="1:9" ht="16.5" customHeight="1">
      <c r="A152" s="4" t="s">
        <v>10</v>
      </c>
      <c r="B152" s="4" t="s">
        <v>286</v>
      </c>
      <c r="C152" s="5" t="s">
        <v>302</v>
      </c>
      <c r="D152" s="4" t="s">
        <v>303</v>
      </c>
      <c r="E152" s="13">
        <v>4.091681352572614</v>
      </c>
      <c r="F152" s="13">
        <v>4.403296099371217</v>
      </c>
      <c r="G152" s="13">
        <v>4.0185626053072365</v>
      </c>
      <c r="H152" s="13">
        <v>3.9390369545675687</v>
      </c>
      <c r="I152" s="4"/>
    </row>
    <row r="153" spans="1:9" ht="16.5" customHeight="1">
      <c r="A153" s="4" t="s">
        <v>10</v>
      </c>
      <c r="B153" s="4" t="s">
        <v>286</v>
      </c>
      <c r="C153" s="5" t="s">
        <v>304</v>
      </c>
      <c r="D153" s="4" t="s">
        <v>305</v>
      </c>
      <c r="E153" s="13">
        <v>6.89379789832535</v>
      </c>
      <c r="F153" s="13">
        <v>6.1292105328431665</v>
      </c>
      <c r="G153" s="13">
        <v>4.813380068155748</v>
      </c>
      <c r="H153" s="13">
        <v>8.235008089231059</v>
      </c>
      <c r="I153" s="4"/>
    </row>
    <row r="154" spans="1:9" ht="16.5" customHeight="1">
      <c r="A154" s="4" t="s">
        <v>10</v>
      </c>
      <c r="B154" s="4" t="s">
        <v>286</v>
      </c>
      <c r="C154" s="5" t="s">
        <v>306</v>
      </c>
      <c r="D154" s="4" t="s">
        <v>307</v>
      </c>
      <c r="E154" s="13">
        <v>2.909681993353825</v>
      </c>
      <c r="F154" s="13">
        <v>2.767622290820431</v>
      </c>
      <c r="G154" s="13">
        <v>2.5188634899985485</v>
      </c>
      <c r="H154" s="13">
        <v>3.160707977291454</v>
      </c>
      <c r="I154" s="4"/>
    </row>
    <row r="155" spans="1:9" ht="16.5" customHeight="1">
      <c r="A155" s="4" t="s">
        <v>10</v>
      </c>
      <c r="B155" s="4" t="s">
        <v>286</v>
      </c>
      <c r="C155" s="5" t="s">
        <v>308</v>
      </c>
      <c r="D155" s="4" t="s">
        <v>309</v>
      </c>
      <c r="E155" s="13">
        <v>8.996801337034315</v>
      </c>
      <c r="F155" s="13">
        <v>6.775540901450965</v>
      </c>
      <c r="G155" s="13">
        <v>10.478973273361303</v>
      </c>
      <c r="H155" s="13">
        <v>9.673816451890511</v>
      </c>
      <c r="I155" s="4"/>
    </row>
    <row r="156" spans="1:9" ht="16.5" customHeight="1">
      <c r="A156" s="4" t="s">
        <v>10</v>
      </c>
      <c r="B156" s="4" t="s">
        <v>286</v>
      </c>
      <c r="C156" s="5" t="s">
        <v>310</v>
      </c>
      <c r="D156" s="4" t="s">
        <v>311</v>
      </c>
      <c r="E156" s="13">
        <v>1.374566611051878</v>
      </c>
      <c r="F156" s="13">
        <v>1.9468744930361468</v>
      </c>
      <c r="G156" s="13">
        <v>0.99016781697344</v>
      </c>
      <c r="H156" s="13">
        <v>1.2012103613072342</v>
      </c>
      <c r="I156" s="4"/>
    </row>
    <row r="157" spans="1:9" ht="16.5" customHeight="1">
      <c r="A157" s="4" t="s">
        <v>10</v>
      </c>
      <c r="B157" s="4" t="s">
        <v>286</v>
      </c>
      <c r="C157" s="5" t="s">
        <v>312</v>
      </c>
      <c r="D157" s="4" t="s">
        <v>313</v>
      </c>
      <c r="E157" s="13">
        <v>0.8073714333549536</v>
      </c>
      <c r="F157" s="13">
        <v>0.49612474159086123</v>
      </c>
      <c r="G157" s="13">
        <v>1.6810064790013184</v>
      </c>
      <c r="H157" s="13">
        <v>0.6173644737546942</v>
      </c>
      <c r="I157" s="4"/>
    </row>
    <row r="158" spans="1:9" ht="16.5" customHeight="1">
      <c r="A158" s="4" t="s">
        <v>10</v>
      </c>
      <c r="B158" s="4" t="s">
        <v>286</v>
      </c>
      <c r="C158" s="5" t="s">
        <v>314</v>
      </c>
      <c r="D158" s="4" t="s">
        <v>315</v>
      </c>
      <c r="E158" s="13">
        <v>12.42921003173721</v>
      </c>
      <c r="F158" s="13">
        <v>11.420108924436512</v>
      </c>
      <c r="G158" s="13">
        <v>15.650070071399998</v>
      </c>
      <c r="H158" s="13">
        <v>11.647028298831321</v>
      </c>
      <c r="I158" s="4"/>
    </row>
    <row r="159" spans="1:9" ht="16.5" customHeight="1">
      <c r="A159" s="4" t="s">
        <v>10</v>
      </c>
      <c r="B159" s="4" t="s">
        <v>286</v>
      </c>
      <c r="C159" s="5" t="s">
        <v>316</v>
      </c>
      <c r="D159" s="4" t="s">
        <v>317</v>
      </c>
      <c r="E159" s="13">
        <v>2.351033953171131</v>
      </c>
      <c r="F159" s="13">
        <v>3.351343751792309</v>
      </c>
      <c r="G159" s="13">
        <v>2.152445128840037</v>
      </c>
      <c r="H159" s="13">
        <v>1.8455778812768258</v>
      </c>
      <c r="I159" s="4"/>
    </row>
    <row r="160" spans="1:9" ht="16.5" customHeight="1">
      <c r="A160" s="4" t="s">
        <v>10</v>
      </c>
      <c r="B160" s="4" t="s">
        <v>286</v>
      </c>
      <c r="C160" s="5" t="s">
        <v>318</v>
      </c>
      <c r="D160" s="4" t="s">
        <v>319</v>
      </c>
      <c r="E160" s="13">
        <v>25.301369244558924</v>
      </c>
      <c r="F160" s="13">
        <v>26.411624741597738</v>
      </c>
      <c r="G160" s="13">
        <v>25.816208078300697</v>
      </c>
      <c r="H160" s="13">
        <v>24.425840192514585</v>
      </c>
      <c r="I160" s="4"/>
    </row>
    <row r="161" spans="1:9" ht="16.5" customHeight="1">
      <c r="A161" s="4" t="s">
        <v>10</v>
      </c>
      <c r="B161" s="4" t="s">
        <v>286</v>
      </c>
      <c r="C161" s="5" t="s">
        <v>320</v>
      </c>
      <c r="D161" s="4" t="s">
        <v>321</v>
      </c>
      <c r="E161" s="13">
        <v>3.0383680628607754</v>
      </c>
      <c r="F161" s="13">
        <v>3.851772571615365</v>
      </c>
      <c r="G161" s="13">
        <v>2.3985163509734084</v>
      </c>
      <c r="H161" s="13">
        <v>2.8319852887883163</v>
      </c>
      <c r="I161" s="4"/>
    </row>
    <row r="162" spans="1:9" ht="16.5" customHeight="1">
      <c r="A162" s="4" t="s">
        <v>10</v>
      </c>
      <c r="B162" s="4" t="s">
        <v>286</v>
      </c>
      <c r="C162" s="5" t="s">
        <v>322</v>
      </c>
      <c r="D162" s="4" t="s">
        <v>323</v>
      </c>
      <c r="E162" s="13">
        <v>3.0642320085923225</v>
      </c>
      <c r="F162" s="13">
        <v>3.47237082985514</v>
      </c>
      <c r="G162" s="13">
        <v>3.9608850017344217</v>
      </c>
      <c r="H162" s="13">
        <v>2.43978094739119</v>
      </c>
      <c r="I162" s="4"/>
    </row>
    <row r="163" spans="1:9" ht="16.5" customHeight="1">
      <c r="A163" s="4" t="s">
        <v>10</v>
      </c>
      <c r="B163" s="4" t="s">
        <v>286</v>
      </c>
      <c r="C163" s="5" t="s">
        <v>324</v>
      </c>
      <c r="D163" s="4" t="s">
        <v>325</v>
      </c>
      <c r="E163" s="13">
        <v>1.606160021300201</v>
      </c>
      <c r="F163" s="13">
        <v>1.5548322707077349</v>
      </c>
      <c r="G163" s="13">
        <v>1.5750250274389879</v>
      </c>
      <c r="H163" s="13">
        <v>1.6497733443214897</v>
      </c>
      <c r="I163" s="4"/>
    </row>
    <row r="164" spans="1:9" ht="16.5" customHeight="1">
      <c r="A164" s="4" t="s">
        <v>10</v>
      </c>
      <c r="B164" s="4" t="s">
        <v>286</v>
      </c>
      <c r="C164" s="5" t="s">
        <v>326</v>
      </c>
      <c r="D164" s="4" t="s">
        <v>327</v>
      </c>
      <c r="E164" s="13">
        <v>1.093319019667125</v>
      </c>
      <c r="F164" s="13">
        <v>1.7286790677055508</v>
      </c>
      <c r="G164" s="13">
        <v>0.8680036603324479</v>
      </c>
      <c r="H164" s="13">
        <v>0.8146973609870087</v>
      </c>
      <c r="I164" s="4"/>
    </row>
    <row r="165" spans="1:9" ht="16.5" customHeight="1">
      <c r="A165" s="4" t="s">
        <v>10</v>
      </c>
      <c r="B165" s="4" t="s">
        <v>286</v>
      </c>
      <c r="C165" s="5" t="s">
        <v>328</v>
      </c>
      <c r="D165" s="4" t="s">
        <v>329</v>
      </c>
      <c r="E165" s="13">
        <v>4.391198396673842</v>
      </c>
      <c r="F165" s="13">
        <v>2.8391413114045894</v>
      </c>
      <c r="G165" s="13">
        <v>3.2507085160276397</v>
      </c>
      <c r="H165" s="13">
        <v>5.795121468312032</v>
      </c>
      <c r="I165" s="4"/>
    </row>
    <row r="166" spans="1:9" s="1" customFormat="1" ht="16.5" customHeight="1">
      <c r="A166" s="5" t="s">
        <v>330</v>
      </c>
      <c r="B166" s="5"/>
      <c r="C166" s="5"/>
      <c r="D166" s="5" t="s">
        <v>331</v>
      </c>
      <c r="E166" s="12">
        <v>2.3486735536961256</v>
      </c>
      <c r="F166" s="12">
        <v>1.930621955399241</v>
      </c>
      <c r="G166" s="12">
        <v>2.72799541509075</v>
      </c>
      <c r="H166" s="12">
        <v>2.476697567507928</v>
      </c>
      <c r="I166" s="5">
        <f>SUM(I167,I175)</f>
        <v>21</v>
      </c>
    </row>
    <row r="167" spans="1:9" s="1" customFormat="1" ht="16.5" customHeight="1">
      <c r="A167" s="5" t="s">
        <v>330</v>
      </c>
      <c r="B167" s="5" t="s">
        <v>332</v>
      </c>
      <c r="C167" s="5"/>
      <c r="D167" s="5" t="s">
        <v>333</v>
      </c>
      <c r="E167" s="12">
        <v>0.6590317804846709</v>
      </c>
      <c r="F167" s="12">
        <v>0.49672618075037694</v>
      </c>
      <c r="G167" s="12">
        <v>0.6484905290803874</v>
      </c>
      <c r="H167" s="12">
        <v>0.779199540058702</v>
      </c>
      <c r="I167" s="5">
        <f>COUNTA(C168:C173)</f>
        <v>6</v>
      </c>
    </row>
    <row r="168" spans="1:9" ht="16.5" customHeight="1">
      <c r="A168" s="4" t="s">
        <v>330</v>
      </c>
      <c r="B168" s="4" t="s">
        <v>332</v>
      </c>
      <c r="C168" s="5" t="s">
        <v>334</v>
      </c>
      <c r="D168" s="4" t="s">
        <v>335</v>
      </c>
      <c r="E168" s="13">
        <v>8.606402249131287</v>
      </c>
      <c r="F168" s="13">
        <v>5.958257748154116</v>
      </c>
      <c r="G168" s="13">
        <v>7.002744046112423</v>
      </c>
      <c r="H168" s="13">
        <v>10.403245433685834</v>
      </c>
      <c r="I168" s="4"/>
    </row>
    <row r="169" spans="1:9" ht="16.5" customHeight="1">
      <c r="A169" s="4" t="s">
        <v>330</v>
      </c>
      <c r="B169" s="4" t="s">
        <v>332</v>
      </c>
      <c r="C169" s="5" t="s">
        <v>336</v>
      </c>
      <c r="D169" s="4" t="s">
        <v>337</v>
      </c>
      <c r="E169" s="13">
        <v>2.6690796286174088</v>
      </c>
      <c r="F169" s="13">
        <v>1.3958162379903443</v>
      </c>
      <c r="G169" s="13">
        <v>4.502476563594727</v>
      </c>
      <c r="H169" s="13">
        <v>2.5651938083555055</v>
      </c>
      <c r="I169" s="4"/>
    </row>
    <row r="170" spans="1:9" ht="16.5" customHeight="1">
      <c r="A170" s="4" t="s">
        <v>330</v>
      </c>
      <c r="B170" s="4" t="s">
        <v>332</v>
      </c>
      <c r="C170" s="5" t="s">
        <v>338</v>
      </c>
      <c r="D170" s="4" t="s">
        <v>339</v>
      </c>
      <c r="E170" s="13">
        <v>45.87298276436761</v>
      </c>
      <c r="F170" s="13">
        <v>41.17369007179326</v>
      </c>
      <c r="G170" s="13">
        <v>47.703184307775246</v>
      </c>
      <c r="H170" s="13">
        <v>47.32396348953774</v>
      </c>
      <c r="I170" s="4"/>
    </row>
    <row r="171" spans="1:9" ht="16.5" customHeight="1">
      <c r="A171" s="4" t="s">
        <v>330</v>
      </c>
      <c r="B171" s="4" t="s">
        <v>332</v>
      </c>
      <c r="C171" s="5" t="s">
        <v>340</v>
      </c>
      <c r="D171" s="4" t="s">
        <v>341</v>
      </c>
      <c r="E171" s="13">
        <v>2.5778334183388134</v>
      </c>
      <c r="F171" s="13">
        <v>1.4629235132149119</v>
      </c>
      <c r="G171" s="13">
        <v>3.456704457617866</v>
      </c>
      <c r="H171" s="13">
        <v>2.756843064212324</v>
      </c>
      <c r="I171" s="4"/>
    </row>
    <row r="172" spans="1:9" ht="16.5" customHeight="1">
      <c r="A172" s="4" t="s">
        <v>330</v>
      </c>
      <c r="B172" s="4" t="s">
        <v>332</v>
      </c>
      <c r="C172" s="5" t="s">
        <v>342</v>
      </c>
      <c r="D172" s="4" t="s">
        <v>343</v>
      </c>
      <c r="E172" s="13">
        <v>21.527175770419966</v>
      </c>
      <c r="F172" s="13">
        <v>27.532658248394238</v>
      </c>
      <c r="G172" s="13">
        <v>15.98440106328314</v>
      </c>
      <c r="H172" s="13">
        <v>20.86346226410333</v>
      </c>
      <c r="I172" s="4"/>
    </row>
    <row r="173" spans="1:9" ht="16.5" customHeight="1">
      <c r="A173" s="4" t="s">
        <v>330</v>
      </c>
      <c r="B173" s="4" t="s">
        <v>332</v>
      </c>
      <c r="C173" s="5" t="s">
        <v>344</v>
      </c>
      <c r="D173" s="4" t="s">
        <v>345</v>
      </c>
      <c r="E173" s="13">
        <v>14.276392963650572</v>
      </c>
      <c r="F173" s="13">
        <v>16.75122668945253</v>
      </c>
      <c r="G173" s="13">
        <v>14.349577905658178</v>
      </c>
      <c r="H173" s="13">
        <v>13.12687808272344</v>
      </c>
      <c r="I173" s="4"/>
    </row>
    <row r="174" spans="1:9" ht="16.5" customHeight="1">
      <c r="A174" s="4" t="s">
        <v>330</v>
      </c>
      <c r="B174" s="4" t="s">
        <v>332</v>
      </c>
      <c r="C174" s="5" t="s">
        <v>346</v>
      </c>
      <c r="D174" s="4" t="s">
        <v>347</v>
      </c>
      <c r="E174" s="13">
        <v>4.470133205474332</v>
      </c>
      <c r="F174" s="13">
        <v>5.725427491000587</v>
      </c>
      <c r="G174" s="13">
        <v>7.000911655958425</v>
      </c>
      <c r="H174" s="13">
        <v>2.9604138573818255</v>
      </c>
      <c r="I174" s="4"/>
    </row>
    <row r="175" spans="1:9" s="1" customFormat="1" ht="66" customHeight="1">
      <c r="A175" s="5" t="s">
        <v>330</v>
      </c>
      <c r="B175" s="5" t="s">
        <v>348</v>
      </c>
      <c r="C175" s="5"/>
      <c r="D175" s="8" t="s">
        <v>349</v>
      </c>
      <c r="E175" s="12">
        <v>1.6896417732114544</v>
      </c>
      <c r="F175" s="12">
        <v>1.4338957746488643</v>
      </c>
      <c r="G175" s="12">
        <v>2.079504886010363</v>
      </c>
      <c r="H175" s="12">
        <v>1.6974980274492264</v>
      </c>
      <c r="I175" s="5">
        <f>COUNTA(C176:C190)</f>
        <v>15</v>
      </c>
    </row>
    <row r="176" spans="1:9" ht="16.5" customHeight="1">
      <c r="A176" s="4" t="s">
        <v>330</v>
      </c>
      <c r="B176" s="4" t="s">
        <v>348</v>
      </c>
      <c r="C176" s="5" t="s">
        <v>350</v>
      </c>
      <c r="D176" s="4" t="s">
        <v>351</v>
      </c>
      <c r="E176" s="13">
        <v>3.5934811151342214</v>
      </c>
      <c r="F176" s="13">
        <v>0.3425968643552409</v>
      </c>
      <c r="G176" s="13">
        <v>5.057746469947608</v>
      </c>
      <c r="H176" s="13">
        <v>4.746036542621992</v>
      </c>
      <c r="I176" s="4"/>
    </row>
    <row r="177" spans="1:9" ht="16.5" customHeight="1">
      <c r="A177" s="4" t="s">
        <v>330</v>
      </c>
      <c r="B177" s="4" t="s">
        <v>348</v>
      </c>
      <c r="C177" s="5" t="s">
        <v>352</v>
      </c>
      <c r="D177" s="4" t="s">
        <v>353</v>
      </c>
      <c r="E177" s="13">
        <v>4.676594281059976</v>
      </c>
      <c r="F177" s="13">
        <v>4.942231253927617</v>
      </c>
      <c r="G177" s="13">
        <v>6.542135918444485</v>
      </c>
      <c r="H177" s="13">
        <v>3.4965395352803608</v>
      </c>
      <c r="I177" s="4"/>
    </row>
    <row r="178" spans="1:9" ht="16.5" customHeight="1">
      <c r="A178" s="4" t="s">
        <v>330</v>
      </c>
      <c r="B178" s="4" t="s">
        <v>348</v>
      </c>
      <c r="C178" s="5" t="s">
        <v>354</v>
      </c>
      <c r="D178" s="4" t="s">
        <v>355</v>
      </c>
      <c r="E178" s="13">
        <v>19.659986977367687</v>
      </c>
      <c r="F178" s="13">
        <v>20.85876381006774</v>
      </c>
      <c r="G178" s="13">
        <v>22.02053523946667</v>
      </c>
      <c r="H178" s="13">
        <v>17.64843504259447</v>
      </c>
      <c r="I178" s="4"/>
    </row>
    <row r="179" spans="1:9" ht="16.5" customHeight="1">
      <c r="A179" s="4" t="s">
        <v>330</v>
      </c>
      <c r="B179" s="4" t="s">
        <v>348</v>
      </c>
      <c r="C179" s="5" t="s">
        <v>356</v>
      </c>
      <c r="D179" s="4" t="s">
        <v>357</v>
      </c>
      <c r="E179" s="13">
        <v>0.6111686181642795</v>
      </c>
      <c r="F179" s="13">
        <v>0.5965908063110101</v>
      </c>
      <c r="G179" s="13">
        <v>0.5256864398004081</v>
      </c>
      <c r="H179" s="13">
        <v>0.6666863884636789</v>
      </c>
      <c r="I179" s="4"/>
    </row>
    <row r="180" spans="1:9" ht="16.5" customHeight="1">
      <c r="A180" s="4" t="s">
        <v>330</v>
      </c>
      <c r="B180" s="4" t="s">
        <v>348</v>
      </c>
      <c r="C180" s="5" t="s">
        <v>358</v>
      </c>
      <c r="D180" s="4" t="s">
        <v>359</v>
      </c>
      <c r="E180" s="13">
        <v>2.7796771777215596</v>
      </c>
      <c r="F180" s="13">
        <v>2.697793256777013</v>
      </c>
      <c r="G180" s="13">
        <v>3.181287824432919</v>
      </c>
      <c r="H180" s="13">
        <v>2.609205569649095</v>
      </c>
      <c r="I180" s="4"/>
    </row>
    <row r="181" spans="1:9" ht="16.5" customHeight="1">
      <c r="A181" s="4" t="s">
        <v>330</v>
      </c>
      <c r="B181" s="4" t="s">
        <v>348</v>
      </c>
      <c r="C181" s="5" t="s">
        <v>360</v>
      </c>
      <c r="D181" s="4" t="s">
        <v>361</v>
      </c>
      <c r="E181" s="13">
        <v>3.5397903852593213</v>
      </c>
      <c r="F181" s="13">
        <v>5.291330690924672</v>
      </c>
      <c r="G181" s="13">
        <v>3.985304958736928</v>
      </c>
      <c r="H181" s="13">
        <v>2.2435789170156353</v>
      </c>
      <c r="I181" s="4"/>
    </row>
    <row r="182" spans="1:9" ht="16.5" customHeight="1">
      <c r="A182" s="4" t="s">
        <v>330</v>
      </c>
      <c r="B182" s="4" t="s">
        <v>348</v>
      </c>
      <c r="C182" s="5" t="s">
        <v>362</v>
      </c>
      <c r="D182" s="4" t="s">
        <v>363</v>
      </c>
      <c r="E182" s="13">
        <v>25.595294486134996</v>
      </c>
      <c r="F182" s="13">
        <v>24.405611556059142</v>
      </c>
      <c r="G182" s="13">
        <v>24.05122646743421</v>
      </c>
      <c r="H182" s="13">
        <v>27.154776171871298</v>
      </c>
      <c r="I182" s="4"/>
    </row>
    <row r="183" spans="1:9" ht="16.5" customHeight="1">
      <c r="A183" s="4" t="s">
        <v>330</v>
      </c>
      <c r="B183" s="4" t="s">
        <v>348</v>
      </c>
      <c r="C183" s="5" t="s">
        <v>364</v>
      </c>
      <c r="D183" s="4" t="s">
        <v>365</v>
      </c>
      <c r="E183" s="13">
        <v>11.55629983864452</v>
      </c>
      <c r="F183" s="13">
        <v>11.17050913429983</v>
      </c>
      <c r="G183" s="13">
        <v>13.274475023466415</v>
      </c>
      <c r="H183" s="13">
        <v>10.848303002872207</v>
      </c>
      <c r="I183" s="4"/>
    </row>
    <row r="184" spans="1:9" ht="16.5" customHeight="1">
      <c r="A184" s="4" t="s">
        <v>330</v>
      </c>
      <c r="B184" s="4" t="s">
        <v>348</v>
      </c>
      <c r="C184" s="5" t="s">
        <v>366</v>
      </c>
      <c r="D184" s="4" t="s">
        <v>367</v>
      </c>
      <c r="E184" s="13">
        <v>5.60164674769688</v>
      </c>
      <c r="F184" s="13">
        <v>7.579311623223448</v>
      </c>
      <c r="G184" s="13">
        <v>3.654441660903783</v>
      </c>
      <c r="H184" s="13">
        <v>5.478345595873735</v>
      </c>
      <c r="I184" s="4"/>
    </row>
    <row r="185" spans="1:9" ht="16.5" customHeight="1">
      <c r="A185" s="4" t="s">
        <v>330</v>
      </c>
      <c r="B185" s="4" t="s">
        <v>348</v>
      </c>
      <c r="C185" s="5" t="s">
        <v>368</v>
      </c>
      <c r="D185" s="4" t="s">
        <v>369</v>
      </c>
      <c r="E185" s="13">
        <v>7.697093759468533</v>
      </c>
      <c r="F185" s="13">
        <v>6.751994154638479</v>
      </c>
      <c r="G185" s="13">
        <v>5.255217814111512</v>
      </c>
      <c r="H185" s="13">
        <v>9.600693580937799</v>
      </c>
      <c r="I185" s="4"/>
    </row>
    <row r="186" spans="1:9" ht="16.5" customHeight="1">
      <c r="A186" s="4" t="s">
        <v>330</v>
      </c>
      <c r="B186" s="4" t="s">
        <v>348</v>
      </c>
      <c r="C186" s="5" t="s">
        <v>370</v>
      </c>
      <c r="D186" s="4" t="s">
        <v>371</v>
      </c>
      <c r="E186" s="13">
        <v>0.9436501526859845</v>
      </c>
      <c r="F186" s="13">
        <v>1.1004452033411716</v>
      </c>
      <c r="G186" s="13">
        <v>1.0869846276065527</v>
      </c>
      <c r="H186" s="13">
        <v>0.7710279068161885</v>
      </c>
      <c r="I186" s="4"/>
    </row>
    <row r="187" spans="1:9" ht="16.5" customHeight="1">
      <c r="A187" s="4" t="s">
        <v>330</v>
      </c>
      <c r="B187" s="4" t="s">
        <v>348</v>
      </c>
      <c r="C187" s="5" t="s">
        <v>372</v>
      </c>
      <c r="D187" s="4" t="s">
        <v>373</v>
      </c>
      <c r="E187" s="13">
        <v>1.030515438408023</v>
      </c>
      <c r="F187" s="13">
        <v>1.49946155855763</v>
      </c>
      <c r="G187" s="13">
        <v>0.5436103585792168</v>
      </c>
      <c r="H187" s="13">
        <v>1.015052196436872</v>
      </c>
      <c r="I187" s="4"/>
    </row>
    <row r="188" spans="1:9" ht="16.5" customHeight="1">
      <c r="A188" s="4" t="s">
        <v>330</v>
      </c>
      <c r="B188" s="4" t="s">
        <v>348</v>
      </c>
      <c r="C188" s="5" t="s">
        <v>374</v>
      </c>
      <c r="D188" s="4" t="s">
        <v>375</v>
      </c>
      <c r="E188" s="13">
        <v>3.613716626442835</v>
      </c>
      <c r="F188" s="13">
        <v>4.283126587998928</v>
      </c>
      <c r="G188" s="13">
        <v>2.731593889591981</v>
      </c>
      <c r="H188" s="13">
        <v>3.6939721122144027</v>
      </c>
      <c r="I188" s="4"/>
    </row>
    <row r="189" spans="1:9" ht="16.5" customHeight="1">
      <c r="A189" s="4" t="s">
        <v>330</v>
      </c>
      <c r="B189" s="4" t="s">
        <v>348</v>
      </c>
      <c r="C189" s="5" t="s">
        <v>376</v>
      </c>
      <c r="D189" s="4" t="s">
        <v>377</v>
      </c>
      <c r="E189" s="13">
        <v>2.927436247535178</v>
      </c>
      <c r="F189" s="13">
        <v>1.644820832855223</v>
      </c>
      <c r="G189" s="13">
        <v>2.345326210510586</v>
      </c>
      <c r="H189" s="13">
        <v>4.01658176234988</v>
      </c>
      <c r="I189" s="4"/>
    </row>
    <row r="190" spans="1:9" ht="16.5" customHeight="1">
      <c r="A190" s="4" t="s">
        <v>330</v>
      </c>
      <c r="B190" s="4" t="s">
        <v>348</v>
      </c>
      <c r="C190" s="5" t="s">
        <v>378</v>
      </c>
      <c r="D190" s="4" t="s">
        <v>379</v>
      </c>
      <c r="E190" s="13">
        <v>6.1736481482759755</v>
      </c>
      <c r="F190" s="13">
        <v>6.835412666662849</v>
      </c>
      <c r="G190" s="13">
        <v>5.744427096966738</v>
      </c>
      <c r="H190" s="13">
        <v>6.010765675002397</v>
      </c>
      <c r="I190" s="4"/>
    </row>
    <row r="191" spans="1:9" s="1" customFormat="1" ht="16.5" customHeight="1">
      <c r="A191" s="5"/>
      <c r="B191" s="5"/>
      <c r="C191" s="5"/>
      <c r="D191" s="5" t="s">
        <v>380</v>
      </c>
      <c r="E191" s="12">
        <v>1.3758964917935694</v>
      </c>
      <c r="F191" s="12">
        <v>1.17938546115725</v>
      </c>
      <c r="G191" s="12">
        <v>1.2572759963030582</v>
      </c>
      <c r="H191" s="12">
        <v>1.5686554152576235</v>
      </c>
      <c r="I191" s="5">
        <f>SUM(I192,I206)</f>
        <v>11</v>
      </c>
    </row>
    <row r="192" spans="1:9" s="1" customFormat="1" ht="16.5" customHeight="1">
      <c r="A192" s="5" t="s">
        <v>381</v>
      </c>
      <c r="B192" s="5"/>
      <c r="C192" s="5"/>
      <c r="D192" s="5" t="s">
        <v>382</v>
      </c>
      <c r="E192" s="12">
        <v>0.7697056462384324</v>
      </c>
      <c r="F192" s="12">
        <v>0.603588163885675</v>
      </c>
      <c r="G192" s="12">
        <v>0.7114440273713142</v>
      </c>
      <c r="H192" s="12">
        <v>0.9138925612490906</v>
      </c>
      <c r="I192" s="5">
        <f>SUM(I193+I197+I203)</f>
        <v>10</v>
      </c>
    </row>
    <row r="193" spans="1:9" s="1" customFormat="1" ht="16.5" customHeight="1">
      <c r="A193" s="5" t="s">
        <v>381</v>
      </c>
      <c r="B193" s="5" t="s">
        <v>383</v>
      </c>
      <c r="C193" s="5"/>
      <c r="D193" s="5" t="s">
        <v>384</v>
      </c>
      <c r="E193" s="12">
        <v>0.16298288757022175</v>
      </c>
      <c r="F193" s="12">
        <v>0.15249863572101924</v>
      </c>
      <c r="G193" s="12">
        <v>0.1694901899136946</v>
      </c>
      <c r="H193" s="12">
        <v>0.1675356256461419</v>
      </c>
      <c r="I193" s="5">
        <f>COUNTA(C194:C196)</f>
        <v>3</v>
      </c>
    </row>
    <row r="194" spans="1:9" ht="16.5" customHeight="1">
      <c r="A194" s="4" t="s">
        <v>381</v>
      </c>
      <c r="B194" s="4" t="s">
        <v>383</v>
      </c>
      <c r="C194" s="5" t="s">
        <v>385</v>
      </c>
      <c r="D194" s="4" t="s">
        <v>386</v>
      </c>
      <c r="E194" s="13">
        <v>82.87534075864386</v>
      </c>
      <c r="F194" s="13">
        <v>74.27469851922356</v>
      </c>
      <c r="G194" s="13">
        <v>85.31563653068493</v>
      </c>
      <c r="H194" s="13">
        <v>87.34220466090179</v>
      </c>
      <c r="I194" s="4"/>
    </row>
    <row r="195" spans="1:9" ht="16.5" customHeight="1">
      <c r="A195" s="4" t="s">
        <v>381</v>
      </c>
      <c r="B195" s="4" t="s">
        <v>383</v>
      </c>
      <c r="C195" s="5" t="s">
        <v>387</v>
      </c>
      <c r="D195" s="4" t="s">
        <v>388</v>
      </c>
      <c r="E195" s="13">
        <v>14.039919470895427</v>
      </c>
      <c r="F195" s="13">
        <v>21.267635533373554</v>
      </c>
      <c r="G195" s="13">
        <v>14.684363469315077</v>
      </c>
      <c r="H195" s="13">
        <v>9.068642524342255</v>
      </c>
      <c r="I195" s="4"/>
    </row>
    <row r="196" spans="1:9" ht="16.5" customHeight="1">
      <c r="A196" s="4" t="s">
        <v>381</v>
      </c>
      <c r="B196" s="4" t="s">
        <v>383</v>
      </c>
      <c r="C196" s="5" t="s">
        <v>389</v>
      </c>
      <c r="D196" s="4" t="s">
        <v>390</v>
      </c>
      <c r="E196" s="13">
        <v>3.084739770460726</v>
      </c>
      <c r="F196" s="13">
        <v>4.457665947402885</v>
      </c>
      <c r="G196" s="13">
        <v>0</v>
      </c>
      <c r="H196" s="13">
        <v>3.5891528147559617</v>
      </c>
      <c r="I196" s="4"/>
    </row>
    <row r="197" spans="1:9" s="1" customFormat="1" ht="16.5" customHeight="1">
      <c r="A197" s="5" t="s">
        <v>381</v>
      </c>
      <c r="B197" s="5" t="s">
        <v>391</v>
      </c>
      <c r="C197" s="5"/>
      <c r="D197" s="5" t="s">
        <v>392</v>
      </c>
      <c r="E197" s="12">
        <v>0.08431837405854548</v>
      </c>
      <c r="F197" s="12">
        <v>0.0541722154690304</v>
      </c>
      <c r="G197" s="12">
        <v>0.09631781164908253</v>
      </c>
      <c r="H197" s="12">
        <v>0.10040593273910967</v>
      </c>
      <c r="I197" s="5">
        <f>COUNTA(C198:C202)</f>
        <v>5</v>
      </c>
    </row>
    <row r="198" spans="1:9" ht="16.5" customHeight="1">
      <c r="A198" s="4" t="s">
        <v>381</v>
      </c>
      <c r="B198" s="4" t="s">
        <v>391</v>
      </c>
      <c r="C198" s="5" t="s">
        <v>393</v>
      </c>
      <c r="D198" s="4" t="s">
        <v>394</v>
      </c>
      <c r="E198" s="13">
        <v>9.34877552620112</v>
      </c>
      <c r="F198" s="13">
        <v>4.510203690110677</v>
      </c>
      <c r="G198" s="13">
        <v>1.5568653553424192</v>
      </c>
      <c r="H198" s="13">
        <v>11.401342775273154</v>
      </c>
      <c r="I198" s="4"/>
    </row>
    <row r="199" spans="1:9" ht="16.5" customHeight="1">
      <c r="A199" s="4" t="s">
        <v>381</v>
      </c>
      <c r="B199" s="4" t="s">
        <v>391</v>
      </c>
      <c r="C199" s="5" t="s">
        <v>395</v>
      </c>
      <c r="D199" s="4" t="s">
        <v>396</v>
      </c>
      <c r="E199" s="13">
        <v>9.62918943790982</v>
      </c>
      <c r="F199" s="13">
        <v>6.2303276716500715</v>
      </c>
      <c r="G199" s="13">
        <v>10.962950053119199</v>
      </c>
      <c r="H199" s="13">
        <v>6.022091060516527</v>
      </c>
      <c r="I199" s="4"/>
    </row>
    <row r="200" spans="1:9" ht="16.5" customHeight="1">
      <c r="A200" s="4" t="s">
        <v>381</v>
      </c>
      <c r="B200" s="4" t="s">
        <v>391</v>
      </c>
      <c r="C200" s="5" t="s">
        <v>397</v>
      </c>
      <c r="D200" s="4" t="s">
        <v>398</v>
      </c>
      <c r="E200" s="13">
        <v>34.91391268122063</v>
      </c>
      <c r="F200" s="13">
        <v>9.859575346129972</v>
      </c>
      <c r="G200" s="13">
        <v>39.70609229947733</v>
      </c>
      <c r="H200" s="13">
        <v>35.6088192273833</v>
      </c>
      <c r="I200" s="4"/>
    </row>
    <row r="201" spans="1:9" ht="16.5" customHeight="1">
      <c r="A201" s="4" t="s">
        <v>381</v>
      </c>
      <c r="B201" s="4" t="s">
        <v>391</v>
      </c>
      <c r="C201" s="5" t="s">
        <v>399</v>
      </c>
      <c r="D201" s="4" t="s">
        <v>400</v>
      </c>
      <c r="E201" s="13">
        <v>35.742139248656166</v>
      </c>
      <c r="F201" s="13">
        <v>6.741769542588748</v>
      </c>
      <c r="G201" s="13">
        <v>38.463121554900034</v>
      </c>
      <c r="H201" s="13">
        <v>41.01074122998041</v>
      </c>
      <c r="I201" s="4"/>
    </row>
    <row r="202" spans="1:9" ht="16.5" customHeight="1">
      <c r="A202" s="4" t="s">
        <v>381</v>
      </c>
      <c r="B202" s="4" t="s">
        <v>391</v>
      </c>
      <c r="C202" s="5" t="s">
        <v>401</v>
      </c>
      <c r="D202" s="4" t="s">
        <v>402</v>
      </c>
      <c r="E202" s="13">
        <v>10.365983106012262</v>
      </c>
      <c r="F202" s="13">
        <v>8.18120578425621</v>
      </c>
      <c r="G202" s="13">
        <v>9.310970737161005</v>
      </c>
      <c r="H202" s="13">
        <v>5.9570057068466165</v>
      </c>
      <c r="I202" s="4"/>
    </row>
    <row r="203" spans="1:9" s="1" customFormat="1" ht="16.5" customHeight="1">
      <c r="A203" s="5" t="s">
        <v>381</v>
      </c>
      <c r="B203" s="5" t="s">
        <v>403</v>
      </c>
      <c r="C203" s="5"/>
      <c r="D203" s="5" t="s">
        <v>404</v>
      </c>
      <c r="E203" s="12">
        <v>0.5224043846096652</v>
      </c>
      <c r="F203" s="12">
        <v>0.39691731269562547</v>
      </c>
      <c r="G203" s="12">
        <v>0.445636025808537</v>
      </c>
      <c r="H203" s="12">
        <v>0.6459510028638391</v>
      </c>
      <c r="I203" s="5">
        <f>COUNTA(C204:C205)</f>
        <v>2</v>
      </c>
    </row>
    <row r="204" spans="1:9" ht="16.5" customHeight="1">
      <c r="A204" s="4" t="s">
        <v>381</v>
      </c>
      <c r="B204" s="4" t="s">
        <v>403</v>
      </c>
      <c r="C204" s="5" t="s">
        <v>405</v>
      </c>
      <c r="D204" s="4" t="s">
        <v>406</v>
      </c>
      <c r="E204" s="13">
        <v>58.27045840669932</v>
      </c>
      <c r="F204" s="13">
        <v>162.81808478094908</v>
      </c>
      <c r="G204" s="13">
        <v>62.05072079055586</v>
      </c>
      <c r="H204" s="13">
        <v>55.23270533694312</v>
      </c>
      <c r="I204" s="4"/>
    </row>
    <row r="205" spans="1:9" ht="16.5" customHeight="1">
      <c r="A205" s="4" t="s">
        <v>381</v>
      </c>
      <c r="B205" s="4" t="s">
        <v>403</v>
      </c>
      <c r="C205" s="5" t="s">
        <v>407</v>
      </c>
      <c r="D205" s="4" t="s">
        <v>408</v>
      </c>
      <c r="E205" s="13">
        <v>41.72954159330067</v>
      </c>
      <c r="F205" s="13">
        <v>97.45789134105728</v>
      </c>
      <c r="G205" s="13">
        <v>37.949279209444136</v>
      </c>
      <c r="H205" s="13">
        <v>44.76729466305688</v>
      </c>
      <c r="I205" s="4"/>
    </row>
    <row r="206" spans="1:9" s="1" customFormat="1" ht="16.5" customHeight="1">
      <c r="A206" s="5" t="s">
        <v>409</v>
      </c>
      <c r="B206" s="5"/>
      <c r="C206" s="5"/>
      <c r="D206" s="5" t="s">
        <v>410</v>
      </c>
      <c r="E206" s="12">
        <v>0.6061908455551371</v>
      </c>
      <c r="F206" s="12">
        <v>0.5757972972715761</v>
      </c>
      <c r="G206" s="12">
        <v>0.5458319689317439</v>
      </c>
      <c r="H206" s="12">
        <v>0.6547628540085327</v>
      </c>
      <c r="I206" s="5">
        <f>COUNTA(C207)</f>
        <v>1</v>
      </c>
    </row>
    <row r="207" spans="1:9" ht="16.5" customHeight="1">
      <c r="A207" s="4" t="s">
        <v>409</v>
      </c>
      <c r="B207" s="4" t="s">
        <v>411</v>
      </c>
      <c r="C207" s="5" t="s">
        <v>412</v>
      </c>
      <c r="D207" s="4" t="s">
        <v>413</v>
      </c>
      <c r="E207" s="13">
        <v>100</v>
      </c>
      <c r="F207" s="13">
        <v>100</v>
      </c>
      <c r="G207" s="13">
        <v>100</v>
      </c>
      <c r="H207" s="13">
        <v>100</v>
      </c>
      <c r="I207" s="4"/>
    </row>
    <row r="208" spans="1:9" s="1" customFormat="1" ht="16.5" customHeight="1">
      <c r="A208" s="5"/>
      <c r="B208" s="5"/>
      <c r="C208" s="5"/>
      <c r="D208" s="5" t="s">
        <v>414</v>
      </c>
      <c r="E208" s="12">
        <v>3.3306528777992237</v>
      </c>
      <c r="F208" s="12">
        <v>2.7406991952158144</v>
      </c>
      <c r="G208" s="12">
        <v>3.223174286410161</v>
      </c>
      <c r="H208" s="12">
        <v>3.7983242573846594</v>
      </c>
      <c r="I208" s="5">
        <f>SUM(I209+I259)</f>
        <v>55</v>
      </c>
    </row>
    <row r="209" spans="1:9" s="1" customFormat="1" ht="16.5" customHeight="1">
      <c r="A209" s="5" t="s">
        <v>415</v>
      </c>
      <c r="B209" s="5"/>
      <c r="C209" s="5"/>
      <c r="D209" s="5" t="s">
        <v>416</v>
      </c>
      <c r="E209" s="12">
        <v>2.11531359773068</v>
      </c>
      <c r="F209" s="12">
        <v>1.766025886360157</v>
      </c>
      <c r="G209" s="12">
        <v>2.0189293603640897</v>
      </c>
      <c r="H209" s="12">
        <v>2.4068262217460807</v>
      </c>
      <c r="I209" s="5">
        <f>SUM(I210+I220+I244+I255)</f>
        <v>45</v>
      </c>
    </row>
    <row r="210" spans="1:9" s="1" customFormat="1" ht="16.5" customHeight="1">
      <c r="A210" s="5" t="s">
        <v>415</v>
      </c>
      <c r="B210" s="5" t="s">
        <v>417</v>
      </c>
      <c r="C210" s="5"/>
      <c r="D210" s="5" t="s">
        <v>418</v>
      </c>
      <c r="E210" s="12">
        <v>0.07557744559495733</v>
      </c>
      <c r="F210" s="12">
        <v>0.057472933358986185</v>
      </c>
      <c r="G210" s="12">
        <v>0.06438227865989772</v>
      </c>
      <c r="H210" s="12">
        <v>0.09345535608829093</v>
      </c>
      <c r="I210" s="5">
        <f>COUNTA(C211:C219)</f>
        <v>9</v>
      </c>
    </row>
    <row r="211" spans="1:9" ht="16.5" customHeight="1">
      <c r="A211" s="4" t="s">
        <v>415</v>
      </c>
      <c r="B211" s="4" t="s">
        <v>417</v>
      </c>
      <c r="C211" s="5" t="s">
        <v>419</v>
      </c>
      <c r="D211" s="4" t="s">
        <v>420</v>
      </c>
      <c r="E211" s="13">
        <v>12.522773153754995</v>
      </c>
      <c r="F211" s="13">
        <v>14.068350331764137</v>
      </c>
      <c r="G211" s="13">
        <v>12.731670995503407</v>
      </c>
      <c r="H211" s="13">
        <v>11.782352086299284</v>
      </c>
      <c r="I211" s="4"/>
    </row>
    <row r="212" spans="1:9" ht="16.5" customHeight="1">
      <c r="A212" s="4" t="s">
        <v>415</v>
      </c>
      <c r="B212" s="4" t="s">
        <v>417</v>
      </c>
      <c r="C212" s="5" t="s">
        <v>421</v>
      </c>
      <c r="D212" s="4" t="s">
        <v>422</v>
      </c>
      <c r="E212" s="13">
        <v>2.738963675115054</v>
      </c>
      <c r="F212" s="13">
        <v>3.569042919131433</v>
      </c>
      <c r="G212" s="13">
        <v>1.3878566778001824</v>
      </c>
      <c r="H212" s="13">
        <v>2.791422228879507</v>
      </c>
      <c r="I212" s="4"/>
    </row>
    <row r="213" spans="1:9" ht="16.5" customHeight="1">
      <c r="A213" s="4" t="s">
        <v>415</v>
      </c>
      <c r="B213" s="4" t="s">
        <v>417</v>
      </c>
      <c r="C213" s="5" t="s">
        <v>423</v>
      </c>
      <c r="D213" s="4" t="s">
        <v>424</v>
      </c>
      <c r="E213" s="13">
        <v>6.11599326666615</v>
      </c>
      <c r="F213" s="13">
        <v>5.545822799578461</v>
      </c>
      <c r="G213" s="13">
        <v>7.032978354590798</v>
      </c>
      <c r="H213" s="13">
        <v>6.083366096422119</v>
      </c>
      <c r="I213" s="4"/>
    </row>
    <row r="214" spans="1:9" ht="16.5" customHeight="1">
      <c r="A214" s="4" t="s">
        <v>415</v>
      </c>
      <c r="B214" s="4" t="s">
        <v>417</v>
      </c>
      <c r="C214" s="5" t="s">
        <v>425</v>
      </c>
      <c r="D214" s="4" t="s">
        <v>426</v>
      </c>
      <c r="E214" s="13">
        <v>36.32243602460875</v>
      </c>
      <c r="F214" s="13">
        <v>45.00214339414146</v>
      </c>
      <c r="G214" s="13">
        <v>31.21473805006374</v>
      </c>
      <c r="H214" s="13">
        <v>34.09635379024739</v>
      </c>
      <c r="I214" s="4"/>
    </row>
    <row r="215" spans="1:9" ht="16.5" customHeight="1">
      <c r="A215" s="4" t="s">
        <v>415</v>
      </c>
      <c r="B215" s="4" t="s">
        <v>417</v>
      </c>
      <c r="C215" s="5" t="s">
        <v>427</v>
      </c>
      <c r="D215" s="4" t="s">
        <v>428</v>
      </c>
      <c r="E215" s="13">
        <v>7.529666666932693</v>
      </c>
      <c r="F215" s="13">
        <v>5.865059598245614</v>
      </c>
      <c r="G215" s="13">
        <v>5.047766511463806</v>
      </c>
      <c r="H215" s="13">
        <v>9.021342668689998</v>
      </c>
      <c r="I215" s="4"/>
    </row>
    <row r="216" spans="1:9" ht="16.5" customHeight="1">
      <c r="A216" s="4" t="s">
        <v>415</v>
      </c>
      <c r="B216" s="4" t="s">
        <v>417</v>
      </c>
      <c r="C216" s="5" t="s">
        <v>429</v>
      </c>
      <c r="D216" s="4" t="s">
        <v>430</v>
      </c>
      <c r="E216" s="13">
        <v>5.947232447159437</v>
      </c>
      <c r="F216" s="13">
        <v>5.677551922058598</v>
      </c>
      <c r="G216" s="13">
        <v>5.343368609970968</v>
      </c>
      <c r="H216" s="13">
        <v>6.250963138571841</v>
      </c>
      <c r="I216" s="4"/>
    </row>
    <row r="217" spans="1:9" ht="16.5" customHeight="1">
      <c r="A217" s="4" t="s">
        <v>415</v>
      </c>
      <c r="B217" s="4" t="s">
        <v>417</v>
      </c>
      <c r="C217" s="5" t="s">
        <v>431</v>
      </c>
      <c r="D217" s="4" t="s">
        <v>432</v>
      </c>
      <c r="E217" s="13">
        <v>2.8729033883119293</v>
      </c>
      <c r="F217" s="13">
        <v>2.564683100326063</v>
      </c>
      <c r="G217" s="13">
        <v>2.587713608509051</v>
      </c>
      <c r="H217" s="13">
        <v>3.0954696011482774</v>
      </c>
      <c r="I217" s="4"/>
    </row>
    <row r="218" spans="1:9" ht="16.5" customHeight="1">
      <c r="A218" s="4" t="s">
        <v>415</v>
      </c>
      <c r="B218" s="4" t="s">
        <v>417</v>
      </c>
      <c r="C218" s="5" t="s">
        <v>433</v>
      </c>
      <c r="D218" s="4" t="s">
        <v>434</v>
      </c>
      <c r="E218" s="13">
        <v>1.1968460175094853</v>
      </c>
      <c r="F218" s="13">
        <v>0.9324336060879913</v>
      </c>
      <c r="G218" s="13">
        <v>1.745502507100464</v>
      </c>
      <c r="H218" s="13">
        <v>1.1437537636268738</v>
      </c>
      <c r="I218" s="4"/>
    </row>
    <row r="219" spans="1:9" ht="16.5" customHeight="1">
      <c r="A219" s="4" t="s">
        <v>415</v>
      </c>
      <c r="B219" s="4" t="s">
        <v>417</v>
      </c>
      <c r="C219" s="5" t="s">
        <v>435</v>
      </c>
      <c r="D219" s="4" t="s">
        <v>436</v>
      </c>
      <c r="E219" s="13">
        <v>24.75318535994151</v>
      </c>
      <c r="F219" s="13">
        <v>16.774912328666243</v>
      </c>
      <c r="G219" s="13">
        <v>32.90840468499758</v>
      </c>
      <c r="H219" s="13">
        <v>25.73497662611469</v>
      </c>
      <c r="I219" s="4"/>
    </row>
    <row r="220" spans="1:9" s="1" customFormat="1" ht="16.5" customHeight="1">
      <c r="A220" s="5" t="s">
        <v>415</v>
      </c>
      <c r="B220" s="5" t="s">
        <v>437</v>
      </c>
      <c r="C220" s="5"/>
      <c r="D220" s="5" t="s">
        <v>438</v>
      </c>
      <c r="E220" s="12">
        <v>1.775</v>
      </c>
      <c r="F220" s="12">
        <v>1.544319857337903</v>
      </c>
      <c r="G220" s="12">
        <v>1.6660042152817134</v>
      </c>
      <c r="H220" s="12">
        <v>1.988180343515839</v>
      </c>
      <c r="I220" s="5">
        <f>COUNTA(C221:C243)</f>
        <v>23</v>
      </c>
    </row>
    <row r="221" spans="1:9" ht="16.5" customHeight="1">
      <c r="A221" s="4" t="s">
        <v>415</v>
      </c>
      <c r="B221" s="4" t="s">
        <v>437</v>
      </c>
      <c r="C221" s="5" t="s">
        <v>439</v>
      </c>
      <c r="D221" s="4" t="s">
        <v>440</v>
      </c>
      <c r="E221" s="13">
        <v>1.297632825728456</v>
      </c>
      <c r="F221" s="13">
        <v>1.2763307964335207</v>
      </c>
      <c r="G221" s="13">
        <v>1.6316129414722218</v>
      </c>
      <c r="H221" s="13">
        <v>1.184444227967148</v>
      </c>
      <c r="I221" s="4"/>
    </row>
    <row r="222" spans="1:9" ht="16.5" customHeight="1">
      <c r="A222" s="4" t="s">
        <v>415</v>
      </c>
      <c r="B222" s="4" t="s">
        <v>437</v>
      </c>
      <c r="C222" s="5" t="s">
        <v>441</v>
      </c>
      <c r="D222" s="4" t="s">
        <v>442</v>
      </c>
      <c r="E222" s="13">
        <v>1.5698692171544564</v>
      </c>
      <c r="F222" s="13">
        <v>1.3151946044407214</v>
      </c>
      <c r="G222" s="13">
        <v>1.5920866689203517</v>
      </c>
      <c r="H222" s="13">
        <v>1.702280788745969</v>
      </c>
      <c r="I222" s="4"/>
    </row>
    <row r="223" spans="1:9" ht="16.5" customHeight="1">
      <c r="A223" s="4" t="s">
        <v>415</v>
      </c>
      <c r="B223" s="4" t="s">
        <v>437</v>
      </c>
      <c r="C223" s="5" t="s">
        <v>443</v>
      </c>
      <c r="D223" s="4" t="s">
        <v>444</v>
      </c>
      <c r="E223" s="13">
        <v>3.9656697610360183</v>
      </c>
      <c r="F223" s="13">
        <v>2.117022024948862</v>
      </c>
      <c r="G223" s="13">
        <v>3.880641093331468</v>
      </c>
      <c r="H223" s="13">
        <v>5.018981449223494</v>
      </c>
      <c r="I223" s="4"/>
    </row>
    <row r="224" spans="1:9" ht="16.5" customHeight="1">
      <c r="A224" s="4" t="s">
        <v>415</v>
      </c>
      <c r="B224" s="4" t="s">
        <v>437</v>
      </c>
      <c r="C224" s="5" t="s">
        <v>445</v>
      </c>
      <c r="D224" s="4" t="s">
        <v>446</v>
      </c>
      <c r="E224" s="13">
        <v>18.680774951373287</v>
      </c>
      <c r="F224" s="13">
        <v>17.14682993492288</v>
      </c>
      <c r="G224" s="13">
        <v>18.142532153261758</v>
      </c>
      <c r="H224" s="13">
        <v>19.72976393905121</v>
      </c>
      <c r="I224" s="4"/>
    </row>
    <row r="225" spans="1:9" ht="16.5" customHeight="1">
      <c r="A225" s="4" t="s">
        <v>415</v>
      </c>
      <c r="B225" s="4" t="s">
        <v>437</v>
      </c>
      <c r="C225" s="5" t="s">
        <v>447</v>
      </c>
      <c r="D225" s="4" t="s">
        <v>448</v>
      </c>
      <c r="E225" s="13">
        <v>2.4193332752034196</v>
      </c>
      <c r="F225" s="13">
        <v>2.7935556542816067</v>
      </c>
      <c r="G225" s="13">
        <v>2.004653010057147</v>
      </c>
      <c r="H225" s="13">
        <v>2.3677045684199958</v>
      </c>
      <c r="I225" s="4"/>
    </row>
    <row r="226" spans="1:9" ht="16.5" customHeight="1">
      <c r="A226" s="4" t="s">
        <v>415</v>
      </c>
      <c r="B226" s="4" t="s">
        <v>437</v>
      </c>
      <c r="C226" s="5" t="s">
        <v>449</v>
      </c>
      <c r="D226" s="4" t="s">
        <v>450</v>
      </c>
      <c r="E226" s="13">
        <v>13.82078601581209</v>
      </c>
      <c r="F226" s="13">
        <v>12.046436118632105</v>
      </c>
      <c r="G226" s="13">
        <v>13.951672639859936</v>
      </c>
      <c r="H226" s="13">
        <v>14.752258164069291</v>
      </c>
      <c r="I226" s="4"/>
    </row>
    <row r="227" spans="1:9" ht="16.5" customHeight="1">
      <c r="A227" s="4" t="s">
        <v>415</v>
      </c>
      <c r="B227" s="4" t="s">
        <v>437</v>
      </c>
      <c r="C227" s="5" t="s">
        <v>451</v>
      </c>
      <c r="D227" s="4" t="s">
        <v>452</v>
      </c>
      <c r="E227" s="13">
        <v>1.87820687285894</v>
      </c>
      <c r="F227" s="13">
        <v>2.80577255485359</v>
      </c>
      <c r="G227" s="13">
        <v>1.4087051041232275</v>
      </c>
      <c r="H227" s="13">
        <v>1.541331603451427</v>
      </c>
      <c r="I227" s="4"/>
    </row>
    <row r="228" spans="1:9" ht="16.5" customHeight="1">
      <c r="A228" s="4" t="s">
        <v>415</v>
      </c>
      <c r="B228" s="4" t="s">
        <v>437</v>
      </c>
      <c r="C228" s="5" t="s">
        <v>453</v>
      </c>
      <c r="D228" s="4" t="s">
        <v>454</v>
      </c>
      <c r="E228" s="13">
        <v>2.3922210049241865</v>
      </c>
      <c r="F228" s="13">
        <v>1.7699703575927983</v>
      </c>
      <c r="G228" s="13">
        <v>2.884878389872667</v>
      </c>
      <c r="H228" s="13">
        <v>2.5517261504345004</v>
      </c>
      <c r="I228" s="4"/>
    </row>
    <row r="229" spans="1:9" ht="16.5" customHeight="1">
      <c r="A229" s="4" t="s">
        <v>415</v>
      </c>
      <c r="B229" s="4" t="s">
        <v>437</v>
      </c>
      <c r="C229" s="5" t="s">
        <v>455</v>
      </c>
      <c r="D229" s="4" t="s">
        <v>456</v>
      </c>
      <c r="E229" s="13">
        <v>2.1178823079442908</v>
      </c>
      <c r="F229" s="13">
        <v>2.3328662772401176</v>
      </c>
      <c r="G229" s="13">
        <v>2.984522686237443</v>
      </c>
      <c r="H229" s="13">
        <v>1.6748343945384936</v>
      </c>
      <c r="I229" s="4"/>
    </row>
    <row r="230" spans="1:9" ht="16.5" customHeight="1">
      <c r="A230" s="4" t="s">
        <v>415</v>
      </c>
      <c r="B230" s="4" t="s">
        <v>437</v>
      </c>
      <c r="C230" s="5" t="s">
        <v>457</v>
      </c>
      <c r="D230" s="4" t="s">
        <v>458</v>
      </c>
      <c r="E230" s="13">
        <v>5.320015875568922</v>
      </c>
      <c r="F230" s="13">
        <v>3.547188034948818</v>
      </c>
      <c r="G230" s="13">
        <v>5.126288286813422</v>
      </c>
      <c r="H230" s="13">
        <v>6.372102070188469</v>
      </c>
      <c r="I230" s="4"/>
    </row>
    <row r="231" spans="1:9" ht="16.5" customHeight="1">
      <c r="A231" s="4" t="s">
        <v>415</v>
      </c>
      <c r="B231" s="4" t="s">
        <v>437</v>
      </c>
      <c r="C231" s="5" t="s">
        <v>459</v>
      </c>
      <c r="D231" s="4" t="s">
        <v>460</v>
      </c>
      <c r="E231" s="13">
        <v>4.453713511953453</v>
      </c>
      <c r="F231" s="13">
        <v>4.522737040456874</v>
      </c>
      <c r="G231" s="13">
        <v>4.453080300117873</v>
      </c>
      <c r="H231" s="13">
        <v>4.415810443471988</v>
      </c>
      <c r="I231" s="4"/>
    </row>
    <row r="232" spans="1:9" ht="16.5" customHeight="1">
      <c r="A232" s="4" t="s">
        <v>415</v>
      </c>
      <c r="B232" s="4" t="s">
        <v>437</v>
      </c>
      <c r="C232" s="5" t="s">
        <v>461</v>
      </c>
      <c r="D232" s="4" t="s">
        <v>462</v>
      </c>
      <c r="E232" s="13">
        <v>3.1957289443705217</v>
      </c>
      <c r="F232" s="13">
        <v>4.2133211349396955</v>
      </c>
      <c r="G232" s="13">
        <v>3.363947736396404</v>
      </c>
      <c r="H232" s="13">
        <v>2.570503705712762</v>
      </c>
      <c r="I232" s="4"/>
    </row>
    <row r="233" spans="1:9" ht="16.5" customHeight="1">
      <c r="A233" s="4" t="s">
        <v>415</v>
      </c>
      <c r="B233" s="4" t="s">
        <v>437</v>
      </c>
      <c r="C233" s="5" t="s">
        <v>463</v>
      </c>
      <c r="D233" s="4" t="s">
        <v>464</v>
      </c>
      <c r="E233" s="13">
        <v>11.760872162554278</v>
      </c>
      <c r="F233" s="13">
        <v>13.210119389397445</v>
      </c>
      <c r="G233" s="13">
        <v>11.194932197227237</v>
      </c>
      <c r="H233" s="13">
        <v>11.17181648193213</v>
      </c>
      <c r="I233" s="4"/>
    </row>
    <row r="234" spans="1:9" ht="16.5" customHeight="1">
      <c r="A234" s="4" t="s">
        <v>415</v>
      </c>
      <c r="B234" s="4" t="s">
        <v>437</v>
      </c>
      <c r="C234" s="5" t="s">
        <v>465</v>
      </c>
      <c r="D234" s="4" t="s">
        <v>466</v>
      </c>
      <c r="E234" s="13">
        <v>1.16773891614526</v>
      </c>
      <c r="F234" s="13">
        <v>1.4683311246771915</v>
      </c>
      <c r="G234" s="13">
        <v>0.959442650692381</v>
      </c>
      <c r="H234" s="13">
        <v>1.0795766626338128</v>
      </c>
      <c r="I234" s="4"/>
    </row>
    <row r="235" spans="1:9" ht="16.5" customHeight="1">
      <c r="A235" s="4" t="s">
        <v>415</v>
      </c>
      <c r="B235" s="4" t="s">
        <v>437</v>
      </c>
      <c r="C235" s="5" t="s">
        <v>467</v>
      </c>
      <c r="D235" s="4" t="s">
        <v>468</v>
      </c>
      <c r="E235" s="13">
        <v>7.3664504342763895</v>
      </c>
      <c r="F235" s="13">
        <v>9.394227723037384</v>
      </c>
      <c r="G235" s="13">
        <v>7.401588492870688</v>
      </c>
      <c r="H235" s="13">
        <v>6.232824699836307</v>
      </c>
      <c r="I235" s="4"/>
    </row>
    <row r="236" spans="1:9" ht="16.5" customHeight="1">
      <c r="A236" s="4" t="s">
        <v>415</v>
      </c>
      <c r="B236" s="4" t="s">
        <v>437</v>
      </c>
      <c r="C236" s="5" t="s">
        <v>469</v>
      </c>
      <c r="D236" s="4" t="s">
        <v>470</v>
      </c>
      <c r="E236" s="13">
        <v>5.426474930560856</v>
      </c>
      <c r="F236" s="13">
        <v>5.698337549798988</v>
      </c>
      <c r="G236" s="13">
        <v>5.344268187528129</v>
      </c>
      <c r="H236" s="13">
        <v>5.307010986001464</v>
      </c>
      <c r="I236" s="4"/>
    </row>
    <row r="237" spans="1:9" ht="16.5" customHeight="1">
      <c r="A237" s="4" t="s">
        <v>415</v>
      </c>
      <c r="B237" s="4" t="s">
        <v>437</v>
      </c>
      <c r="C237" s="5" t="s">
        <v>471</v>
      </c>
      <c r="D237" s="4" t="s">
        <v>472</v>
      </c>
      <c r="E237" s="13">
        <v>0.9773217326999761</v>
      </c>
      <c r="F237" s="13">
        <v>0.5240720447318612</v>
      </c>
      <c r="G237" s="13">
        <v>1.315409261471225</v>
      </c>
      <c r="H237" s="13">
        <v>1.101275495697066</v>
      </c>
      <c r="I237" s="4"/>
    </row>
    <row r="238" spans="1:9" ht="16.5" customHeight="1">
      <c r="A238" s="4" t="s">
        <v>415</v>
      </c>
      <c r="B238" s="4" t="s">
        <v>437</v>
      </c>
      <c r="C238" s="5" t="s">
        <v>473</v>
      </c>
      <c r="D238" s="4" t="s">
        <v>474</v>
      </c>
      <c r="E238" s="13">
        <v>2.6821437828949497</v>
      </c>
      <c r="F238" s="13">
        <v>3.0868001892409884</v>
      </c>
      <c r="G238" s="13">
        <v>1.8389164972747558</v>
      </c>
      <c r="H238" s="13">
        <v>2.7740400551199564</v>
      </c>
      <c r="I238" s="4"/>
    </row>
    <row r="239" spans="1:9" ht="16.5" customHeight="1">
      <c r="A239" s="4" t="s">
        <v>415</v>
      </c>
      <c r="B239" s="4" t="s">
        <v>437</v>
      </c>
      <c r="C239" s="5" t="s">
        <v>475</v>
      </c>
      <c r="D239" s="4" t="s">
        <v>476</v>
      </c>
      <c r="E239" s="13">
        <v>3.315203522497634</v>
      </c>
      <c r="F239" s="13">
        <v>3.6656305917291436</v>
      </c>
      <c r="G239" s="13">
        <v>3.940590741745363</v>
      </c>
      <c r="H239" s="13">
        <v>2.887579862864613</v>
      </c>
      <c r="I239" s="4"/>
    </row>
    <row r="240" spans="1:9" ht="16.5" customHeight="1">
      <c r="A240" s="4" t="s">
        <v>415</v>
      </c>
      <c r="B240" s="4" t="s">
        <v>437</v>
      </c>
      <c r="C240" s="5" t="s">
        <v>477</v>
      </c>
      <c r="D240" s="4" t="s">
        <v>478</v>
      </c>
      <c r="E240" s="13">
        <v>3.732242666556728</v>
      </c>
      <c r="F240" s="13">
        <v>3.9496074339967393</v>
      </c>
      <c r="G240" s="13">
        <v>3.577278193702976</v>
      </c>
      <c r="H240" s="13">
        <v>3.670114783098592</v>
      </c>
      <c r="I240" s="4"/>
    </row>
    <row r="241" spans="1:9" ht="16.5" customHeight="1">
      <c r="A241" s="4" t="s">
        <v>415</v>
      </c>
      <c r="B241" s="4" t="s">
        <v>437</v>
      </c>
      <c r="C241" s="5" t="s">
        <v>479</v>
      </c>
      <c r="D241" s="4" t="s">
        <v>480</v>
      </c>
      <c r="E241" s="13">
        <v>1.6475235742010843</v>
      </c>
      <c r="F241" s="13">
        <v>2.411994994618807</v>
      </c>
      <c r="G241" s="13">
        <v>2.317728445188028</v>
      </c>
      <c r="H241" s="13">
        <v>0.9743448803655</v>
      </c>
      <c r="I241" s="4"/>
    </row>
    <row r="242" spans="1:9" ht="16.5" customHeight="1">
      <c r="A242" s="4" t="s">
        <v>415</v>
      </c>
      <c r="B242" s="4" t="s">
        <v>437</v>
      </c>
      <c r="C242" s="5" t="s">
        <v>481</v>
      </c>
      <c r="D242" s="4" t="s">
        <v>482</v>
      </c>
      <c r="E242" s="13">
        <v>0.42921712473505047</v>
      </c>
      <c r="F242" s="13">
        <v>0.2995140368829042</v>
      </c>
      <c r="G242" s="13">
        <v>0.3366151085169775</v>
      </c>
      <c r="H242" s="13">
        <v>0.5355337480186972</v>
      </c>
      <c r="I242" s="4"/>
    </row>
    <row r="243" spans="1:9" ht="16.5" customHeight="1">
      <c r="A243" s="4" t="s">
        <v>415</v>
      </c>
      <c r="B243" s="4" t="s">
        <v>437</v>
      </c>
      <c r="C243" s="5" t="s">
        <v>483</v>
      </c>
      <c r="D243" s="4" t="s">
        <v>484</v>
      </c>
      <c r="E243" s="13">
        <v>0.38297658894974523</v>
      </c>
      <c r="F243" s="13">
        <v>0.4041403881969684</v>
      </c>
      <c r="G243" s="13">
        <v>0.3486092133183236</v>
      </c>
      <c r="H243" s="13">
        <v>0.38414083915712677</v>
      </c>
      <c r="I243" s="4"/>
    </row>
    <row r="244" spans="1:9" s="1" customFormat="1" ht="16.5" customHeight="1">
      <c r="A244" s="5" t="s">
        <v>415</v>
      </c>
      <c r="B244" s="5" t="s">
        <v>485</v>
      </c>
      <c r="C244" s="5"/>
      <c r="D244" s="5" t="s">
        <v>486</v>
      </c>
      <c r="E244" s="12">
        <v>0.07255563943807589</v>
      </c>
      <c r="F244" s="12">
        <v>0.0552191301795505</v>
      </c>
      <c r="G244" s="12">
        <v>0.09030870286665223</v>
      </c>
      <c r="H244" s="12">
        <v>0.07696163306090986</v>
      </c>
      <c r="I244" s="5">
        <f>COUNTA(C245:C254)</f>
        <v>10</v>
      </c>
    </row>
    <row r="245" spans="1:9" ht="16.5" customHeight="1">
      <c r="A245" s="4" t="s">
        <v>415</v>
      </c>
      <c r="B245" s="4" t="s">
        <v>485</v>
      </c>
      <c r="C245" s="5" t="s">
        <v>487</v>
      </c>
      <c r="D245" s="4" t="s">
        <v>488</v>
      </c>
      <c r="E245" s="13">
        <v>1.7194246367593518</v>
      </c>
      <c r="F245" s="13">
        <v>0.7353003282070948</v>
      </c>
      <c r="G245" s="13">
        <v>1.9507350019864917</v>
      </c>
      <c r="H245" s="13">
        <v>2.1005360145532253</v>
      </c>
      <c r="I245" s="4"/>
    </row>
    <row r="246" spans="1:9" ht="16.5" customHeight="1">
      <c r="A246" s="4" t="s">
        <v>415</v>
      </c>
      <c r="B246" s="4" t="s">
        <v>485</v>
      </c>
      <c r="C246" s="5" t="s">
        <v>489</v>
      </c>
      <c r="D246" s="4" t="s">
        <v>490</v>
      </c>
      <c r="E246" s="13">
        <v>0.5058380469451015</v>
      </c>
      <c r="F246" s="13">
        <v>0.4012100252939405</v>
      </c>
      <c r="G246" s="13">
        <v>0.43443713185123767</v>
      </c>
      <c r="H246" s="13">
        <v>0.5966509245329538</v>
      </c>
      <c r="I246" s="4"/>
    </row>
    <row r="247" spans="1:9" ht="16.5" customHeight="1">
      <c r="A247" s="4" t="s">
        <v>415</v>
      </c>
      <c r="B247" s="4" t="s">
        <v>485</v>
      </c>
      <c r="C247" s="5" t="s">
        <v>491</v>
      </c>
      <c r="D247" s="4" t="s">
        <v>492</v>
      </c>
      <c r="E247" s="13">
        <v>2.5299627313675526</v>
      </c>
      <c r="F247" s="13">
        <v>2.2430872508337427</v>
      </c>
      <c r="G247" s="13">
        <v>3.000466393739959</v>
      </c>
      <c r="H247" s="13">
        <v>2.4298695682536544</v>
      </c>
      <c r="I247" s="4"/>
    </row>
    <row r="248" spans="1:9" ht="16.5" customHeight="1">
      <c r="A248" s="4" t="s">
        <v>415</v>
      </c>
      <c r="B248" s="4" t="s">
        <v>485</v>
      </c>
      <c r="C248" s="5" t="s">
        <v>493</v>
      </c>
      <c r="D248" s="4" t="s">
        <v>494</v>
      </c>
      <c r="E248" s="13">
        <v>2.747352788644877</v>
      </c>
      <c r="F248" s="13">
        <v>4.660672849082703</v>
      </c>
      <c r="G248" s="13">
        <v>2.316940457065865</v>
      </c>
      <c r="H248" s="13">
        <v>1.9962906576814154</v>
      </c>
      <c r="I248" s="4"/>
    </row>
    <row r="249" spans="1:9" ht="16.5" customHeight="1">
      <c r="A249" s="4" t="s">
        <v>415</v>
      </c>
      <c r="B249" s="4" t="s">
        <v>485</v>
      </c>
      <c r="C249" s="5" t="s">
        <v>495</v>
      </c>
      <c r="D249" s="4" t="s">
        <v>496</v>
      </c>
      <c r="E249" s="13">
        <v>18.82260507116004</v>
      </c>
      <c r="F249" s="13">
        <v>22.113955368998838</v>
      </c>
      <c r="G249" s="13">
        <v>16.14102364789</v>
      </c>
      <c r="H249" s="13">
        <v>18.547667672625327</v>
      </c>
      <c r="I249" s="4"/>
    </row>
    <row r="250" spans="1:9" ht="16.5" customHeight="1">
      <c r="A250" s="4" t="s">
        <v>415</v>
      </c>
      <c r="B250" s="4" t="s">
        <v>485</v>
      </c>
      <c r="C250" s="5" t="s">
        <v>497</v>
      </c>
      <c r="D250" s="4" t="s">
        <v>498</v>
      </c>
      <c r="E250" s="13">
        <v>3.621264809776931</v>
      </c>
      <c r="F250" s="13">
        <v>3.436788347846535</v>
      </c>
      <c r="G250" s="13">
        <v>4.5856868943359075</v>
      </c>
      <c r="H250" s="13">
        <v>3.2101218244267695</v>
      </c>
      <c r="I250" s="4"/>
    </row>
    <row r="251" spans="1:9" ht="16.5" customHeight="1">
      <c r="A251" s="4" t="s">
        <v>415</v>
      </c>
      <c r="B251" s="4" t="s">
        <v>485</v>
      </c>
      <c r="C251" s="5" t="s">
        <v>499</v>
      </c>
      <c r="D251" s="4" t="s">
        <v>500</v>
      </c>
      <c r="E251" s="13">
        <v>12.67036843609342</v>
      </c>
      <c r="F251" s="13">
        <v>12.457549736856349</v>
      </c>
      <c r="G251" s="13">
        <v>11.050422345442296</v>
      </c>
      <c r="H251" s="13">
        <v>13.627750436417893</v>
      </c>
      <c r="I251" s="4"/>
    </row>
    <row r="252" spans="1:9" ht="16.5" customHeight="1">
      <c r="A252" s="4" t="s">
        <v>415</v>
      </c>
      <c r="B252" s="4" t="s">
        <v>485</v>
      </c>
      <c r="C252" s="5" t="s">
        <v>501</v>
      </c>
      <c r="D252" s="4" t="s">
        <v>502</v>
      </c>
      <c r="E252" s="13">
        <v>23.372099744287343</v>
      </c>
      <c r="F252" s="13">
        <v>26.357688692246455</v>
      </c>
      <c r="G252" s="13">
        <v>19.685097856316183</v>
      </c>
      <c r="H252" s="13">
        <v>23.780007234150897</v>
      </c>
      <c r="I252" s="4"/>
    </row>
    <row r="253" spans="1:9" ht="16.5" customHeight="1">
      <c r="A253" s="4" t="s">
        <v>415</v>
      </c>
      <c r="B253" s="4" t="s">
        <v>485</v>
      </c>
      <c r="C253" s="5" t="s">
        <v>503</v>
      </c>
      <c r="D253" s="4" t="s">
        <v>504</v>
      </c>
      <c r="E253" s="13">
        <v>25.910454417959794</v>
      </c>
      <c r="F253" s="13">
        <v>21.779972805269594</v>
      </c>
      <c r="G253" s="13">
        <v>31.742757941648964</v>
      </c>
      <c r="H253" s="13">
        <v>24.96289539477761</v>
      </c>
      <c r="I253" s="4"/>
    </row>
    <row r="254" spans="1:9" ht="16.5" customHeight="1">
      <c r="A254" s="4" t="s">
        <v>415</v>
      </c>
      <c r="B254" s="4" t="s">
        <v>485</v>
      </c>
      <c r="C254" s="5" t="s">
        <v>505</v>
      </c>
      <c r="D254" s="4" t="s">
        <v>506</v>
      </c>
      <c r="E254" s="13">
        <v>8.100629317005595</v>
      </c>
      <c r="F254" s="13">
        <v>5.813774595364759</v>
      </c>
      <c r="G254" s="13">
        <v>9.092432329723101</v>
      </c>
      <c r="H254" s="13">
        <v>8.74821027258025</v>
      </c>
      <c r="I254" s="4"/>
    </row>
    <row r="255" spans="1:9" s="1" customFormat="1" ht="16.5" customHeight="1">
      <c r="A255" s="5" t="s">
        <v>415</v>
      </c>
      <c r="B255" s="5" t="s">
        <v>507</v>
      </c>
      <c r="C255" s="5"/>
      <c r="D255" s="5" t="s">
        <v>508</v>
      </c>
      <c r="E255" s="12">
        <v>0.19198973343816575</v>
      </c>
      <c r="F255" s="12">
        <v>0.10901396548371771</v>
      </c>
      <c r="G255" s="12">
        <v>0.19823416355582682</v>
      </c>
      <c r="H255" s="12">
        <v>0.248228889081041</v>
      </c>
      <c r="I255" s="5">
        <f>COUNTA(C256:C258)</f>
        <v>3</v>
      </c>
    </row>
    <row r="256" spans="1:9" ht="16.5" customHeight="1">
      <c r="A256" s="4" t="s">
        <v>415</v>
      </c>
      <c r="B256" s="4" t="s">
        <v>507</v>
      </c>
      <c r="C256" s="5" t="s">
        <v>509</v>
      </c>
      <c r="D256" s="4" t="s">
        <v>510</v>
      </c>
      <c r="E256" s="13">
        <v>19.253972644526137</v>
      </c>
      <c r="F256" s="13">
        <v>44.96209315608114</v>
      </c>
      <c r="G256" s="13">
        <v>8.944481476053278</v>
      </c>
      <c r="H256" s="13">
        <v>14.898506616005012</v>
      </c>
      <c r="I256" s="4"/>
    </row>
    <row r="257" spans="1:9" ht="16.5" customHeight="1">
      <c r="A257" s="4" t="s">
        <v>415</v>
      </c>
      <c r="B257" s="4" t="s">
        <v>507</v>
      </c>
      <c r="C257" s="5" t="s">
        <v>511</v>
      </c>
      <c r="D257" s="4" t="s">
        <v>512</v>
      </c>
      <c r="E257" s="13">
        <v>12.375822770925913</v>
      </c>
      <c r="F257" s="13">
        <v>30.493628395237128</v>
      </c>
      <c r="G257" s="13">
        <v>9.663773626075534</v>
      </c>
      <c r="H257" s="13">
        <v>7.682606640003334</v>
      </c>
      <c r="I257" s="4"/>
    </row>
    <row r="258" spans="1:9" ht="16.5" customHeight="1">
      <c r="A258" s="4" t="s">
        <v>415</v>
      </c>
      <c r="B258" s="4" t="s">
        <v>507</v>
      </c>
      <c r="C258" s="5" t="s">
        <v>513</v>
      </c>
      <c r="D258" s="4" t="s">
        <v>514</v>
      </c>
      <c r="E258" s="13">
        <v>68.37020458454795</v>
      </c>
      <c r="F258" s="13">
        <v>24.544278448681734</v>
      </c>
      <c r="G258" s="13">
        <v>81.39174489787119</v>
      </c>
      <c r="H258" s="13">
        <v>77.41888674399165</v>
      </c>
      <c r="I258" s="4"/>
    </row>
    <row r="259" spans="1:9" s="1" customFormat="1" ht="16.5" customHeight="1">
      <c r="A259" s="5" t="s">
        <v>515</v>
      </c>
      <c r="B259" s="5"/>
      <c r="C259" s="5"/>
      <c r="D259" s="5" t="s">
        <v>516</v>
      </c>
      <c r="E259" s="12">
        <v>1.215339280068543</v>
      </c>
      <c r="F259" s="12">
        <v>0.9746733088556571</v>
      </c>
      <c r="G259" s="12">
        <v>1.204244926046071</v>
      </c>
      <c r="H259" s="12">
        <v>1.3914980356385787</v>
      </c>
      <c r="I259" s="5">
        <f>SUM(I260+I269)</f>
        <v>10</v>
      </c>
    </row>
    <row r="260" spans="1:9" s="2" customFormat="1" ht="16.5" customHeight="1">
      <c r="A260" s="10" t="s">
        <v>515</v>
      </c>
      <c r="B260" s="10" t="s">
        <v>517</v>
      </c>
      <c r="C260" s="10"/>
      <c r="D260" s="10" t="s">
        <v>518</v>
      </c>
      <c r="E260" s="12">
        <v>1.21262105160609</v>
      </c>
      <c r="F260" s="12">
        <v>0.9726432739177334</v>
      </c>
      <c r="G260" s="12">
        <v>1.203760694399186</v>
      </c>
      <c r="H260" s="12">
        <v>1.3872927455728212</v>
      </c>
      <c r="I260" s="10">
        <f>COUNTA(C261:C268)</f>
        <v>8</v>
      </c>
    </row>
    <row r="261" spans="1:9" ht="16.5" customHeight="1">
      <c r="A261" s="4" t="s">
        <v>515</v>
      </c>
      <c r="B261" s="4" t="s">
        <v>517</v>
      </c>
      <c r="C261" s="5" t="s">
        <v>519</v>
      </c>
      <c r="D261" s="4" t="s">
        <v>520</v>
      </c>
      <c r="E261" s="13">
        <v>33.70181491723121</v>
      </c>
      <c r="F261" s="13">
        <v>29.619344031466593</v>
      </c>
      <c r="G261" s="13">
        <v>27.95870490275647</v>
      </c>
      <c r="H261" s="13">
        <v>37.96305527443965</v>
      </c>
      <c r="I261" s="4"/>
    </row>
    <row r="262" spans="1:9" ht="16.5" customHeight="1">
      <c r="A262" s="4" t="s">
        <v>515</v>
      </c>
      <c r="B262" s="4" t="s">
        <v>517</v>
      </c>
      <c r="C262" s="5" t="s">
        <v>521</v>
      </c>
      <c r="D262" s="4" t="s">
        <v>522</v>
      </c>
      <c r="E262" s="13">
        <v>15.589433658058832</v>
      </c>
      <c r="F262" s="13">
        <v>10.58766971002196</v>
      </c>
      <c r="G262" s="13">
        <v>18.51800314968297</v>
      </c>
      <c r="H262" s="13">
        <v>16.949456011701272</v>
      </c>
      <c r="I262" s="4"/>
    </row>
    <row r="263" spans="1:9" ht="16.5" customHeight="1">
      <c r="A263" s="4" t="s">
        <v>515</v>
      </c>
      <c r="B263" s="4" t="s">
        <v>517</v>
      </c>
      <c r="C263" s="5" t="s">
        <v>523</v>
      </c>
      <c r="D263" s="4" t="s">
        <v>524</v>
      </c>
      <c r="E263" s="13">
        <v>1.838153888548844</v>
      </c>
      <c r="F263" s="13">
        <v>1.9397229391066564</v>
      </c>
      <c r="G263" s="13">
        <v>2.001818149528767</v>
      </c>
      <c r="H263" s="13">
        <v>1.724086391320294</v>
      </c>
      <c r="I263" s="4"/>
    </row>
    <row r="264" spans="1:9" ht="16.5" customHeight="1">
      <c r="A264" s="4" t="s">
        <v>515</v>
      </c>
      <c r="B264" s="4" t="s">
        <v>517</v>
      </c>
      <c r="C264" s="5" t="s">
        <v>525</v>
      </c>
      <c r="D264" s="4" t="s">
        <v>526</v>
      </c>
      <c r="E264" s="13">
        <v>2.20404872713635</v>
      </c>
      <c r="F264" s="13">
        <v>2.16027042828573</v>
      </c>
      <c r="G264" s="13">
        <v>2.5496777953685466</v>
      </c>
      <c r="H264" s="13">
        <v>2.091974261877668</v>
      </c>
      <c r="I264" s="4"/>
    </row>
    <row r="265" spans="1:9" ht="16.5" customHeight="1">
      <c r="A265" s="4" t="s">
        <v>515</v>
      </c>
      <c r="B265" s="4" t="s">
        <v>517</v>
      </c>
      <c r="C265" s="5" t="s">
        <v>527</v>
      </c>
      <c r="D265" s="4" t="s">
        <v>528</v>
      </c>
      <c r="E265" s="13">
        <v>18.570270668509313</v>
      </c>
      <c r="F265" s="13">
        <v>19.978890236214735</v>
      </c>
      <c r="G265" s="13">
        <v>22.153927134579416</v>
      </c>
      <c r="H265" s="13">
        <v>16.4792772118079</v>
      </c>
      <c r="I265" s="4"/>
    </row>
    <row r="266" spans="1:9" ht="16.5" customHeight="1">
      <c r="A266" s="4" t="s">
        <v>515</v>
      </c>
      <c r="B266" s="4" t="s">
        <v>517</v>
      </c>
      <c r="C266" s="5" t="s">
        <v>529</v>
      </c>
      <c r="D266" s="4" t="s">
        <v>530</v>
      </c>
      <c r="E266" s="13">
        <v>3.952913522455162</v>
      </c>
      <c r="F266" s="13">
        <v>3.6107105616992543</v>
      </c>
      <c r="G266" s="13">
        <v>3.2369753368280296</v>
      </c>
      <c r="H266" s="13">
        <v>4.400969169751009</v>
      </c>
      <c r="I266" s="4"/>
    </row>
    <row r="267" spans="1:9" ht="16.5" customHeight="1">
      <c r="A267" s="4" t="s">
        <v>515</v>
      </c>
      <c r="B267" s="4" t="s">
        <v>517</v>
      </c>
      <c r="C267" s="5" t="s">
        <v>531</v>
      </c>
      <c r="D267" s="4" t="s">
        <v>532</v>
      </c>
      <c r="E267" s="13">
        <v>9.154855026227862</v>
      </c>
      <c r="F267" s="13">
        <v>10.478925109317526</v>
      </c>
      <c r="G267" s="13">
        <v>8.877754720924012</v>
      </c>
      <c r="H267" s="13">
        <v>8.601826907441968</v>
      </c>
      <c r="I267" s="4"/>
    </row>
    <row r="268" spans="1:9" ht="16.5" customHeight="1">
      <c r="A268" s="4" t="s">
        <v>515</v>
      </c>
      <c r="B268" s="4" t="s">
        <v>517</v>
      </c>
      <c r="C268" s="5" t="s">
        <v>533</v>
      </c>
      <c r="D268" s="4" t="s">
        <v>534</v>
      </c>
      <c r="E268" s="13">
        <v>14.988509591832416</v>
      </c>
      <c r="F268" s="13">
        <v>21.62446698388755</v>
      </c>
      <c r="G268" s="13">
        <v>14.703138810331776</v>
      </c>
      <c r="H268" s="13">
        <v>11.78935477166026</v>
      </c>
      <c r="I268" s="4"/>
    </row>
    <row r="269" spans="1:9" s="2" customFormat="1" ht="16.5" customHeight="1">
      <c r="A269" s="10" t="s">
        <v>515</v>
      </c>
      <c r="B269" s="10" t="s">
        <v>535</v>
      </c>
      <c r="C269" s="10"/>
      <c r="D269" s="10" t="s">
        <v>536</v>
      </c>
      <c r="E269" s="14">
        <v>0.0027182284624529384</v>
      </c>
      <c r="F269" s="14">
        <v>0.0020300349379236637</v>
      </c>
      <c r="G269" s="14">
        <v>0.0004842316468850103</v>
      </c>
      <c r="H269" s="14">
        <v>0.004205290065757307</v>
      </c>
      <c r="I269" s="10">
        <f>COUNTA(C270:C271)</f>
        <v>2</v>
      </c>
    </row>
    <row r="270" spans="1:9" ht="16.5" customHeight="1">
      <c r="A270" s="4" t="s">
        <v>515</v>
      </c>
      <c r="B270" s="4" t="s">
        <v>535</v>
      </c>
      <c r="C270" s="5" t="s">
        <v>537</v>
      </c>
      <c r="D270" s="4" t="s">
        <v>538</v>
      </c>
      <c r="E270" s="15">
        <v>53.40296358394818</v>
      </c>
      <c r="F270" s="13">
        <v>50.24547152636225</v>
      </c>
      <c r="G270" s="13">
        <v>49.75000999125212</v>
      </c>
      <c r="H270" s="13">
        <v>54.67508375612593</v>
      </c>
      <c r="I270" s="4"/>
    </row>
    <row r="271" spans="1:9" ht="16.5" customHeight="1">
      <c r="A271" s="4" t="s">
        <v>515</v>
      </c>
      <c r="B271" s="4" t="s">
        <v>535</v>
      </c>
      <c r="C271" s="5" t="s">
        <v>539</v>
      </c>
      <c r="D271" s="4" t="s">
        <v>540</v>
      </c>
      <c r="E271" s="15">
        <v>46.597036416051814</v>
      </c>
      <c r="F271" s="13">
        <v>49.75452847363774</v>
      </c>
      <c r="G271" s="13">
        <v>50.24999000874788</v>
      </c>
      <c r="H271" s="13">
        <v>45.32491624387408</v>
      </c>
      <c r="I271" s="4"/>
    </row>
    <row r="272" spans="1:9" s="1" customFormat="1" ht="16.5" customHeight="1">
      <c r="A272" s="5"/>
      <c r="B272" s="5"/>
      <c r="C272" s="5"/>
      <c r="D272" s="5" t="s">
        <v>541</v>
      </c>
      <c r="E272" s="12">
        <v>12.760686519281489</v>
      </c>
      <c r="F272" s="12">
        <v>15.823651785093432</v>
      </c>
      <c r="G272" s="12">
        <v>13.610977409498798</v>
      </c>
      <c r="H272" s="12">
        <v>10.202092621171062</v>
      </c>
      <c r="I272" s="5">
        <f>SUM(I273,I279,I281,I291,I296)</f>
        <v>19</v>
      </c>
    </row>
    <row r="273" spans="1:9" s="1" customFormat="1" ht="16.5" customHeight="1">
      <c r="A273" s="5" t="s">
        <v>542</v>
      </c>
      <c r="B273" s="5"/>
      <c r="C273" s="5"/>
      <c r="D273" s="5" t="s">
        <v>543</v>
      </c>
      <c r="E273" s="12">
        <v>3.007321548777029</v>
      </c>
      <c r="F273" s="12">
        <v>5.725225676320829</v>
      </c>
      <c r="G273" s="12">
        <v>3.087702129880574</v>
      </c>
      <c r="H273" s="12">
        <v>1.0379673793347324</v>
      </c>
      <c r="I273" s="5">
        <f>COUNTA(C274:C278)</f>
        <v>5</v>
      </c>
    </row>
    <row r="274" spans="1:9" ht="16.5" customHeight="1">
      <c r="A274" s="4" t="s">
        <v>542</v>
      </c>
      <c r="B274" s="4" t="s">
        <v>544</v>
      </c>
      <c r="C274" s="5" t="s">
        <v>545</v>
      </c>
      <c r="D274" s="4" t="s">
        <v>546</v>
      </c>
      <c r="E274" s="13">
        <v>4.664121502720328</v>
      </c>
      <c r="F274" s="13">
        <v>6.049425443478114</v>
      </c>
      <c r="G274" s="13">
        <v>3.115981721000331</v>
      </c>
      <c r="H274" s="13">
        <v>1.284731924624778</v>
      </c>
      <c r="I274" s="4"/>
    </row>
    <row r="275" spans="1:9" ht="16.5" customHeight="1">
      <c r="A275" s="4" t="s">
        <v>542</v>
      </c>
      <c r="B275" s="4" t="s">
        <v>544</v>
      </c>
      <c r="C275" s="5" t="s">
        <v>547</v>
      </c>
      <c r="D275" s="4" t="s">
        <v>548</v>
      </c>
      <c r="E275" s="13">
        <v>31.362265202634532</v>
      </c>
      <c r="F275" s="13">
        <v>31.725782956214438</v>
      </c>
      <c r="G275" s="13">
        <v>27.522177083805243</v>
      </c>
      <c r="H275" s="13">
        <v>35.03647491583858</v>
      </c>
      <c r="I275" s="4"/>
    </row>
    <row r="276" spans="1:9" ht="16.5" customHeight="1">
      <c r="A276" s="4" t="s">
        <v>542</v>
      </c>
      <c r="B276" s="4" t="s">
        <v>544</v>
      </c>
      <c r="C276" s="5" t="s">
        <v>549</v>
      </c>
      <c r="D276" s="4" t="s">
        <v>550</v>
      </c>
      <c r="E276" s="13">
        <v>51.68029474321373</v>
      </c>
      <c r="F276" s="13">
        <v>48.66995417047272</v>
      </c>
      <c r="G276" s="13">
        <v>59.308934039149705</v>
      </c>
      <c r="H276" s="13">
        <v>53.35964280781832</v>
      </c>
      <c r="I276" s="4"/>
    </row>
    <row r="277" spans="1:9" ht="16.5" customHeight="1">
      <c r="A277" s="4" t="s">
        <v>542</v>
      </c>
      <c r="B277" s="4" t="s">
        <v>544</v>
      </c>
      <c r="C277" s="5" t="s">
        <v>551</v>
      </c>
      <c r="D277" s="4" t="s">
        <v>552</v>
      </c>
      <c r="E277" s="13">
        <v>11.64281669997132</v>
      </c>
      <c r="F277" s="13">
        <v>12.988560110672728</v>
      </c>
      <c r="G277" s="13">
        <v>8.884933052667078</v>
      </c>
      <c r="H277" s="13">
        <v>10.0254973403755</v>
      </c>
      <c r="I277" s="4"/>
    </row>
    <row r="278" spans="1:9" ht="16.5" customHeight="1">
      <c r="A278" s="4" t="s">
        <v>542</v>
      </c>
      <c r="B278" s="4" t="s">
        <v>544</v>
      </c>
      <c r="C278" s="5" t="s">
        <v>553</v>
      </c>
      <c r="D278" s="4" t="s">
        <v>554</v>
      </c>
      <c r="E278" s="13">
        <v>0.6505018514600935</v>
      </c>
      <c r="F278" s="13">
        <v>0.5662773191620101</v>
      </c>
      <c r="G278" s="13">
        <v>1.1679741033776614</v>
      </c>
      <c r="H278" s="13">
        <v>0.2936530113428064</v>
      </c>
      <c r="I278" s="4"/>
    </row>
    <row r="279" spans="1:9" s="1" customFormat="1" ht="16.5" customHeight="1">
      <c r="A279" s="5" t="s">
        <v>555</v>
      </c>
      <c r="B279" s="5"/>
      <c r="C279" s="5"/>
      <c r="D279" s="5" t="s">
        <v>556</v>
      </c>
      <c r="E279" s="12">
        <v>0.511400652783725</v>
      </c>
      <c r="F279" s="12">
        <v>1.2084692647729633</v>
      </c>
      <c r="G279" s="12">
        <v>0.31764278140001</v>
      </c>
      <c r="H279" s="12">
        <v>0.10203386754501567</v>
      </c>
      <c r="I279" s="5">
        <f>COUNTA(H280)</f>
        <v>1</v>
      </c>
    </row>
    <row r="280" spans="1:9" ht="16.5" customHeight="1">
      <c r="A280" s="4" t="s">
        <v>555</v>
      </c>
      <c r="B280" s="4" t="s">
        <v>557</v>
      </c>
      <c r="C280" s="5" t="s">
        <v>558</v>
      </c>
      <c r="D280" s="4" t="s">
        <v>559</v>
      </c>
      <c r="E280" s="13">
        <v>100</v>
      </c>
      <c r="F280" s="13">
        <v>100</v>
      </c>
      <c r="G280" s="13">
        <v>100</v>
      </c>
      <c r="H280" s="13">
        <v>100</v>
      </c>
      <c r="I280" s="4"/>
    </row>
    <row r="281" spans="1:9" s="1" customFormat="1" ht="16.5" customHeight="1">
      <c r="A281" s="5" t="s">
        <v>560</v>
      </c>
      <c r="B281" s="5"/>
      <c r="C281" s="5"/>
      <c r="D281" s="5" t="s">
        <v>561</v>
      </c>
      <c r="E281" s="12">
        <v>0.7994024940344624</v>
      </c>
      <c r="F281" s="12">
        <v>0.6603291495044463</v>
      </c>
      <c r="G281" s="12">
        <v>0.9291904388752329</v>
      </c>
      <c r="H281" s="12">
        <v>0.8403853767533468</v>
      </c>
      <c r="I281" s="5">
        <f>SUM(I282,I285)</f>
        <v>7</v>
      </c>
    </row>
    <row r="282" spans="1:9" s="2" customFormat="1" ht="16.5" customHeight="1">
      <c r="A282" s="10" t="s">
        <v>560</v>
      </c>
      <c r="B282" s="10" t="s">
        <v>562</v>
      </c>
      <c r="C282" s="10"/>
      <c r="D282" s="10" t="s">
        <v>563</v>
      </c>
      <c r="E282" s="11">
        <v>0.5455054155787771</v>
      </c>
      <c r="F282" s="11">
        <v>0.4271395752913787</v>
      </c>
      <c r="G282" s="11">
        <v>0.6640512466746278</v>
      </c>
      <c r="H282" s="11">
        <v>0.5767770632178686</v>
      </c>
      <c r="I282" s="10">
        <f>COUNTA(C283:C284)</f>
        <v>2</v>
      </c>
    </row>
    <row r="283" spans="1:9" ht="16.5" customHeight="1">
      <c r="A283" s="4" t="s">
        <v>560</v>
      </c>
      <c r="B283" s="4" t="s">
        <v>562</v>
      </c>
      <c r="C283" s="5" t="s">
        <v>564</v>
      </c>
      <c r="D283" s="4" t="s">
        <v>565</v>
      </c>
      <c r="E283" s="13">
        <v>57.18251418315962</v>
      </c>
      <c r="F283" s="13">
        <v>67.04885473532745</v>
      </c>
      <c r="G283" s="13">
        <v>71.43761005909123</v>
      </c>
      <c r="H283" s="13">
        <v>44.65660754477855</v>
      </c>
      <c r="I283" s="4"/>
    </row>
    <row r="284" spans="1:9" ht="16.5" customHeight="1">
      <c r="A284" s="4" t="s">
        <v>560</v>
      </c>
      <c r="B284" s="4" t="s">
        <v>562</v>
      </c>
      <c r="C284" s="5" t="s">
        <v>566</v>
      </c>
      <c r="D284" s="4" t="s">
        <v>567</v>
      </c>
      <c r="E284" s="13">
        <v>42.817485816840374</v>
      </c>
      <c r="F284" s="13">
        <v>32.95114526467254</v>
      </c>
      <c r="G284" s="13">
        <v>28.562389940908773</v>
      </c>
      <c r="H284" s="13">
        <v>55.343392455221455</v>
      </c>
      <c r="I284" s="4"/>
    </row>
    <row r="285" spans="1:9" s="2" customFormat="1" ht="16.5" customHeight="1">
      <c r="A285" s="10" t="s">
        <v>560</v>
      </c>
      <c r="B285" s="10" t="s">
        <v>568</v>
      </c>
      <c r="C285" s="10"/>
      <c r="D285" s="10" t="s">
        <v>569</v>
      </c>
      <c r="E285" s="11">
        <v>0.25389707845568527</v>
      </c>
      <c r="F285" s="11">
        <v>0.23318957421306752</v>
      </c>
      <c r="G285" s="11">
        <v>0.26513919220060517</v>
      </c>
      <c r="H285" s="11">
        <v>0.2636083135354782</v>
      </c>
      <c r="I285" s="10">
        <f>COUNTA(C286:C290)</f>
        <v>5</v>
      </c>
    </row>
    <row r="286" spans="1:9" ht="16.5" customHeight="1">
      <c r="A286" s="4" t="s">
        <v>560</v>
      </c>
      <c r="B286" s="4" t="s">
        <v>568</v>
      </c>
      <c r="C286" s="5" t="s">
        <v>570</v>
      </c>
      <c r="D286" s="4" t="s">
        <v>571</v>
      </c>
      <c r="E286" s="13">
        <v>43.91140979224739</v>
      </c>
      <c r="F286" s="13">
        <v>45.268451109768996</v>
      </c>
      <c r="G286" s="13">
        <v>33.11013099842407</v>
      </c>
      <c r="H286" s="13">
        <v>47.908285069435216</v>
      </c>
      <c r="I286" s="4"/>
    </row>
    <row r="287" spans="1:9" ht="16.5" customHeight="1">
      <c r="A287" s="4" t="s">
        <v>560</v>
      </c>
      <c r="B287" s="4" t="s">
        <v>568</v>
      </c>
      <c r="C287" s="5" t="s">
        <v>572</v>
      </c>
      <c r="D287" s="4" t="s">
        <v>573</v>
      </c>
      <c r="E287" s="13">
        <v>15.84208754408947</v>
      </c>
      <c r="F287" s="13">
        <v>22.141046021278473</v>
      </c>
      <c r="G287" s="13">
        <v>14.886003376762996</v>
      </c>
      <c r="H287" s="13">
        <v>12.30758303988421</v>
      </c>
      <c r="I287" s="4"/>
    </row>
    <row r="288" spans="1:9" ht="16.5" customHeight="1">
      <c r="A288" s="4" t="s">
        <v>560</v>
      </c>
      <c r="B288" s="4" t="s">
        <v>568</v>
      </c>
      <c r="C288" s="5" t="s">
        <v>574</v>
      </c>
      <c r="D288" s="4" t="s">
        <v>575</v>
      </c>
      <c r="E288" s="13">
        <v>6.469350250607286</v>
      </c>
      <c r="F288" s="13">
        <v>10.384494747141064</v>
      </c>
      <c r="G288" s="13">
        <v>9.14596490452633</v>
      </c>
      <c r="H288" s="13">
        <v>2.8035162321233953</v>
      </c>
      <c r="I288" s="4"/>
    </row>
    <row r="289" spans="1:9" ht="16.5" customHeight="1">
      <c r="A289" s="4" t="s">
        <v>560</v>
      </c>
      <c r="B289" s="4" t="s">
        <v>568</v>
      </c>
      <c r="C289" s="5" t="s">
        <v>576</v>
      </c>
      <c r="D289" s="4" t="s">
        <v>577</v>
      </c>
      <c r="E289" s="13">
        <v>16.182411331386206</v>
      </c>
      <c r="F289" s="13">
        <v>8.012075929791388</v>
      </c>
      <c r="G289" s="13">
        <v>18.31574021596037</v>
      </c>
      <c r="H289" s="13">
        <v>20.36585744524668</v>
      </c>
      <c r="I289" s="4"/>
    </row>
    <row r="290" spans="1:9" ht="16.5" customHeight="1">
      <c r="A290" s="4" t="s">
        <v>560</v>
      </c>
      <c r="B290" s="4" t="s">
        <v>568</v>
      </c>
      <c r="C290" s="5" t="s">
        <v>578</v>
      </c>
      <c r="D290" s="4" t="s">
        <v>579</v>
      </c>
      <c r="E290" s="13">
        <v>17.59474108166965</v>
      </c>
      <c r="F290" s="13">
        <v>14.193932192020073</v>
      </c>
      <c r="G290" s="13">
        <v>24.54216050432623</v>
      </c>
      <c r="H290" s="13">
        <v>16.61475821331052</v>
      </c>
      <c r="I290" s="4"/>
    </row>
    <row r="291" spans="1:9" s="1" customFormat="1" ht="16.5" customHeight="1">
      <c r="A291" s="5" t="s">
        <v>580</v>
      </c>
      <c r="B291" s="5"/>
      <c r="C291" s="5"/>
      <c r="D291" s="5" t="s">
        <v>581</v>
      </c>
      <c r="E291" s="12">
        <v>1.3215749771912397</v>
      </c>
      <c r="F291" s="12">
        <v>1.776649674864341</v>
      </c>
      <c r="G291" s="12">
        <v>1.660928784567511</v>
      </c>
      <c r="H291" s="12">
        <v>0.8463200593860046</v>
      </c>
      <c r="I291" s="5">
        <f>SUM(I292,I294)</f>
        <v>2</v>
      </c>
    </row>
    <row r="292" spans="1:9" s="2" customFormat="1" ht="16.5" customHeight="1">
      <c r="A292" s="10" t="s">
        <v>580</v>
      </c>
      <c r="B292" s="10" t="s">
        <v>582</v>
      </c>
      <c r="C292" s="10"/>
      <c r="D292" s="10" t="s">
        <v>583</v>
      </c>
      <c r="E292" s="11">
        <v>0.6624472065346698</v>
      </c>
      <c r="F292" s="11">
        <v>0.88864892149284</v>
      </c>
      <c r="G292" s="11">
        <v>0.8305428085760655</v>
      </c>
      <c r="H292" s="11">
        <v>0.42647595293912055</v>
      </c>
      <c r="I292" s="10">
        <f>COUNTA(C293)</f>
        <v>1</v>
      </c>
    </row>
    <row r="293" spans="1:9" ht="16.5" customHeight="1">
      <c r="A293" s="4" t="s">
        <v>580</v>
      </c>
      <c r="B293" s="4" t="s">
        <v>582</v>
      </c>
      <c r="C293" s="5" t="s">
        <v>584</v>
      </c>
      <c r="D293" s="4" t="s">
        <v>585</v>
      </c>
      <c r="E293" s="13">
        <v>100</v>
      </c>
      <c r="F293" s="13">
        <v>100</v>
      </c>
      <c r="G293" s="13">
        <v>100</v>
      </c>
      <c r="H293" s="13">
        <v>100</v>
      </c>
      <c r="I293" s="4"/>
    </row>
    <row r="294" spans="1:9" s="2" customFormat="1" ht="16.5" customHeight="1">
      <c r="A294" s="10" t="s">
        <v>580</v>
      </c>
      <c r="B294" s="10" t="s">
        <v>586</v>
      </c>
      <c r="C294" s="10"/>
      <c r="D294" s="10" t="s">
        <v>587</v>
      </c>
      <c r="E294" s="11">
        <v>0.6591277706565698</v>
      </c>
      <c r="F294" s="11">
        <v>0.8880007533715006</v>
      </c>
      <c r="G294" s="11">
        <v>0.8303859759914455</v>
      </c>
      <c r="H294" s="11">
        <v>0.4198441064468841</v>
      </c>
      <c r="I294" s="10">
        <f>COUNTA(C295)</f>
        <v>1</v>
      </c>
    </row>
    <row r="295" spans="1:9" ht="16.5" customHeight="1">
      <c r="A295" s="4" t="s">
        <v>580</v>
      </c>
      <c r="B295" s="4" t="s">
        <v>586</v>
      </c>
      <c r="C295" s="5" t="s">
        <v>588</v>
      </c>
      <c r="D295" s="4" t="s">
        <v>589</v>
      </c>
      <c r="E295" s="13">
        <v>100</v>
      </c>
      <c r="F295" s="13">
        <v>100</v>
      </c>
      <c r="G295" s="13">
        <v>100</v>
      </c>
      <c r="H295" s="13">
        <v>100</v>
      </c>
      <c r="I295" s="4"/>
    </row>
    <row r="296" spans="1:9" s="1" customFormat="1" ht="16.5" customHeight="1">
      <c r="A296" s="5" t="s">
        <v>590</v>
      </c>
      <c r="B296" s="5"/>
      <c r="C296" s="5"/>
      <c r="D296" s="5" t="s">
        <v>591</v>
      </c>
      <c r="E296" s="12">
        <v>7.120986846495031</v>
      </c>
      <c r="F296" s="12">
        <v>6.452978019630853</v>
      </c>
      <c r="G296" s="12">
        <v>7.615513274775469</v>
      </c>
      <c r="H296" s="12">
        <v>7.375385938151963</v>
      </c>
      <c r="I296" s="5">
        <f>SUM(I297,I299,I301,I303)</f>
        <v>4</v>
      </c>
    </row>
    <row r="297" spans="1:9" s="2" customFormat="1" ht="16.5" customHeight="1">
      <c r="A297" s="10" t="s">
        <v>590</v>
      </c>
      <c r="B297" s="10" t="s">
        <v>592</v>
      </c>
      <c r="C297" s="10"/>
      <c r="D297" s="10" t="s">
        <v>593</v>
      </c>
      <c r="E297" s="11">
        <v>5.072944448501994</v>
      </c>
      <c r="F297" s="11">
        <v>4.83291086282965</v>
      </c>
      <c r="G297" s="11">
        <v>5.586836433895314</v>
      </c>
      <c r="H297" s="11">
        <v>5.01424349564003</v>
      </c>
      <c r="I297" s="10">
        <f>COUNTA(C298)</f>
        <v>1</v>
      </c>
    </row>
    <row r="298" spans="1:9" ht="16.5" customHeight="1">
      <c r="A298" s="4" t="s">
        <v>590</v>
      </c>
      <c r="B298" s="4" t="s">
        <v>592</v>
      </c>
      <c r="C298" s="5" t="s">
        <v>594</v>
      </c>
      <c r="D298" s="4" t="s">
        <v>595</v>
      </c>
      <c r="E298" s="13">
        <v>100</v>
      </c>
      <c r="F298" s="13">
        <v>100</v>
      </c>
      <c r="G298" s="13">
        <v>100</v>
      </c>
      <c r="H298" s="13">
        <v>100</v>
      </c>
      <c r="I298" s="4"/>
    </row>
    <row r="299" spans="1:9" s="1" customFormat="1" ht="16.5" customHeight="1">
      <c r="A299" s="5" t="s">
        <v>590</v>
      </c>
      <c r="B299" s="5" t="s">
        <v>596</v>
      </c>
      <c r="C299" s="5"/>
      <c r="D299" s="5" t="s">
        <v>597</v>
      </c>
      <c r="E299" s="12">
        <v>1.4609512009149739</v>
      </c>
      <c r="F299" s="12">
        <v>1.3884314324445584</v>
      </c>
      <c r="G299" s="12">
        <v>1.4695227284611119</v>
      </c>
      <c r="H299" s="12">
        <v>1.5087130992542912</v>
      </c>
      <c r="I299" s="5">
        <f>COUNTA(C298)</f>
        <v>1</v>
      </c>
    </row>
    <row r="300" spans="1:9" ht="16.5" customHeight="1">
      <c r="A300" s="4" t="s">
        <v>590</v>
      </c>
      <c r="B300" s="4" t="s">
        <v>596</v>
      </c>
      <c r="C300" s="5" t="s">
        <v>598</v>
      </c>
      <c r="D300" s="4" t="s">
        <v>599</v>
      </c>
      <c r="E300" s="13">
        <v>100</v>
      </c>
      <c r="F300" s="13">
        <v>100</v>
      </c>
      <c r="G300" s="13">
        <v>100</v>
      </c>
      <c r="H300" s="13">
        <v>100</v>
      </c>
      <c r="I300" s="4"/>
    </row>
    <row r="301" spans="1:9" s="1" customFormat="1" ht="16.5" customHeight="1">
      <c r="A301" s="5" t="s">
        <v>590</v>
      </c>
      <c r="B301" s="5" t="s">
        <v>600</v>
      </c>
      <c r="C301" s="5"/>
      <c r="D301" s="5" t="s">
        <v>601</v>
      </c>
      <c r="E301" s="12">
        <v>0.32117822980498023</v>
      </c>
      <c r="F301" s="12">
        <v>0.08495888127302816</v>
      </c>
      <c r="G301" s="12">
        <v>0.27391190732646004</v>
      </c>
      <c r="H301" s="12">
        <v>0.510324766191224</v>
      </c>
      <c r="I301" s="5">
        <f>COUNTA(C302)</f>
        <v>1</v>
      </c>
    </row>
    <row r="302" spans="1:9" ht="16.5" customHeight="1">
      <c r="A302" s="4" t="s">
        <v>590</v>
      </c>
      <c r="B302" s="4" t="s">
        <v>600</v>
      </c>
      <c r="C302" s="5" t="s">
        <v>602</v>
      </c>
      <c r="D302" s="4" t="s">
        <v>603</v>
      </c>
      <c r="E302" s="13">
        <v>100</v>
      </c>
      <c r="F302" s="13">
        <v>100</v>
      </c>
      <c r="G302" s="13">
        <v>100</v>
      </c>
      <c r="H302" s="13">
        <v>100</v>
      </c>
      <c r="I302" s="4"/>
    </row>
    <row r="303" spans="1:9" s="1" customFormat="1" ht="16.5" customHeight="1">
      <c r="A303" s="5" t="s">
        <v>590</v>
      </c>
      <c r="B303" s="5" t="s">
        <v>604</v>
      </c>
      <c r="C303" s="5"/>
      <c r="D303" s="5" t="s">
        <v>605</v>
      </c>
      <c r="E303" s="12">
        <v>0.2659129672730832</v>
      </c>
      <c r="F303" s="12">
        <v>0.1466768430836172</v>
      </c>
      <c r="G303" s="12">
        <v>0.2852422050925807</v>
      </c>
      <c r="H303" s="12">
        <v>0.35</v>
      </c>
      <c r="I303" s="5">
        <f>COUNTA(C304)</f>
        <v>1</v>
      </c>
    </row>
    <row r="304" spans="1:9" ht="16.5" customHeight="1">
      <c r="A304" s="4" t="s">
        <v>590</v>
      </c>
      <c r="B304" s="4" t="s">
        <v>604</v>
      </c>
      <c r="C304" s="5" t="s">
        <v>606</v>
      </c>
      <c r="D304" s="4" t="s">
        <v>607</v>
      </c>
      <c r="E304" s="13">
        <v>100</v>
      </c>
      <c r="F304" s="13">
        <v>100</v>
      </c>
      <c r="G304" s="13">
        <v>100</v>
      </c>
      <c r="H304" s="13">
        <v>100</v>
      </c>
      <c r="I304" s="4"/>
    </row>
    <row r="305" spans="1:9" s="1" customFormat="1" ht="16.5" customHeight="1">
      <c r="A305" s="5"/>
      <c r="B305" s="5"/>
      <c r="C305" s="5"/>
      <c r="D305" s="5" t="s">
        <v>608</v>
      </c>
      <c r="E305" s="12">
        <v>4.9303359535007525</v>
      </c>
      <c r="F305" s="12">
        <v>5.085328159115781</v>
      </c>
      <c r="G305" s="12">
        <v>4.975227303344894</v>
      </c>
      <c r="H305" s="12">
        <v>4.800033255014347</v>
      </c>
      <c r="I305" s="5">
        <f>SUM(I306,I325,I339,I356,I374,I386,)</f>
        <v>94</v>
      </c>
    </row>
    <row r="306" spans="1:9" s="1" customFormat="1" ht="16.5" customHeight="1">
      <c r="A306" s="5" t="s">
        <v>609</v>
      </c>
      <c r="B306" s="5"/>
      <c r="C306" s="5"/>
      <c r="D306" s="5" t="s">
        <v>610</v>
      </c>
      <c r="E306" s="12">
        <v>0.6943296016418201</v>
      </c>
      <c r="F306" s="12">
        <v>0.7657318420606402</v>
      </c>
      <c r="G306" s="12">
        <v>0.5880212145091374</v>
      </c>
      <c r="H306" s="12">
        <v>0.6910028393056807</v>
      </c>
      <c r="I306" s="5">
        <f>SUM(I307,I321)</f>
        <v>15</v>
      </c>
    </row>
    <row r="307" spans="1:9" s="2" customFormat="1" ht="16.5" customHeight="1">
      <c r="A307" s="10" t="s">
        <v>609</v>
      </c>
      <c r="B307" s="10" t="s">
        <v>611</v>
      </c>
      <c r="C307" s="10"/>
      <c r="D307" s="10" t="s">
        <v>612</v>
      </c>
      <c r="E307" s="11">
        <v>0.6811352051910193</v>
      </c>
      <c r="F307" s="11">
        <v>0.7511131593536877</v>
      </c>
      <c r="G307" s="11">
        <v>0.5728167594122279</v>
      </c>
      <c r="H307" s="11">
        <v>0.6797191565361621</v>
      </c>
      <c r="I307" s="10">
        <f>COUNTA(C308:C320)</f>
        <v>13</v>
      </c>
    </row>
    <row r="308" spans="1:9" ht="16.5" customHeight="1">
      <c r="A308" s="4" t="s">
        <v>609</v>
      </c>
      <c r="B308" s="4" t="s">
        <v>611</v>
      </c>
      <c r="C308" s="5" t="s">
        <v>613</v>
      </c>
      <c r="D308" s="4" t="s">
        <v>614</v>
      </c>
      <c r="E308" s="13">
        <v>29.27519481036213</v>
      </c>
      <c r="F308" s="13">
        <v>24.174392547992177</v>
      </c>
      <c r="G308" s="13">
        <v>25.09067441552968</v>
      </c>
      <c r="H308" s="13">
        <v>34.85949695742545</v>
      </c>
      <c r="I308" s="4"/>
    </row>
    <row r="309" spans="1:9" ht="16.5" customHeight="1">
      <c r="A309" s="4" t="s">
        <v>609</v>
      </c>
      <c r="B309" s="4" t="s">
        <v>611</v>
      </c>
      <c r="C309" s="5" t="s">
        <v>615</v>
      </c>
      <c r="D309" s="4" t="s">
        <v>616</v>
      </c>
      <c r="E309" s="13">
        <v>0.40143020386990014</v>
      </c>
      <c r="F309" s="13">
        <v>0.11207718603829557</v>
      </c>
      <c r="G309" s="13">
        <v>0.7911358718144825</v>
      </c>
      <c r="H309" s="13">
        <v>0.4822511576019983</v>
      </c>
      <c r="I309" s="4"/>
    </row>
    <row r="310" spans="1:9" ht="16.5" customHeight="1">
      <c r="A310" s="4" t="s">
        <v>609</v>
      </c>
      <c r="B310" s="4" t="s">
        <v>611</v>
      </c>
      <c r="C310" s="5" t="s">
        <v>617</v>
      </c>
      <c r="D310" s="4" t="s">
        <v>618</v>
      </c>
      <c r="E310" s="13">
        <v>1.4455887820995803</v>
      </c>
      <c r="F310" s="13">
        <v>0.9557613152446345</v>
      </c>
      <c r="G310" s="13">
        <v>1.9723911700537093</v>
      </c>
      <c r="H310" s="13">
        <v>1.6324155852635822</v>
      </c>
      <c r="I310" s="4"/>
    </row>
    <row r="311" spans="1:9" ht="16.5" customHeight="1">
      <c r="A311" s="4" t="s">
        <v>609</v>
      </c>
      <c r="B311" s="4" t="s">
        <v>611</v>
      </c>
      <c r="C311" s="5" t="s">
        <v>619</v>
      </c>
      <c r="D311" s="4" t="s">
        <v>620</v>
      </c>
      <c r="E311" s="13">
        <v>10.223690175435307</v>
      </c>
      <c r="F311" s="13">
        <v>15.018008033663294</v>
      </c>
      <c r="G311" s="13">
        <v>6.5167112482984635</v>
      </c>
      <c r="H311" s="13">
        <v>7.849748654229313</v>
      </c>
      <c r="I311" s="4"/>
    </row>
    <row r="312" spans="1:9" ht="16.5" customHeight="1">
      <c r="A312" s="4" t="s">
        <v>609</v>
      </c>
      <c r="B312" s="4" t="s">
        <v>611</v>
      </c>
      <c r="C312" s="5" t="s">
        <v>621</v>
      </c>
      <c r="D312" s="4" t="s">
        <v>622</v>
      </c>
      <c r="E312" s="13">
        <v>6.344701185755292</v>
      </c>
      <c r="F312" s="13">
        <v>12.94587257343057</v>
      </c>
      <c r="G312" s="13">
        <v>5.857950594718881</v>
      </c>
      <c r="H312" s="13">
        <v>1.3386766083404162</v>
      </c>
      <c r="I312" s="4"/>
    </row>
    <row r="313" spans="1:9" ht="16.5" customHeight="1">
      <c r="A313" s="4" t="s">
        <v>609</v>
      </c>
      <c r="B313" s="4" t="s">
        <v>611</v>
      </c>
      <c r="C313" s="5" t="s">
        <v>623</v>
      </c>
      <c r="D313" s="4" t="s">
        <v>624</v>
      </c>
      <c r="E313" s="13">
        <v>3.4944756137684405</v>
      </c>
      <c r="F313" s="13">
        <v>4.231124544447171</v>
      </c>
      <c r="G313" s="13">
        <v>3.8446672365275916</v>
      </c>
      <c r="H313" s="13">
        <v>2.783624959727697</v>
      </c>
      <c r="I313" s="4"/>
    </row>
    <row r="314" spans="1:9" ht="16.5" customHeight="1">
      <c r="A314" s="4" t="s">
        <v>609</v>
      </c>
      <c r="B314" s="4" t="s">
        <v>611</v>
      </c>
      <c r="C314" s="5" t="s">
        <v>625</v>
      </c>
      <c r="D314" s="4" t="s">
        <v>626</v>
      </c>
      <c r="E314" s="13">
        <v>14.540400881310548</v>
      </c>
      <c r="F314" s="13">
        <v>12.37560958863392</v>
      </c>
      <c r="G314" s="13">
        <v>22.796917802290174</v>
      </c>
      <c r="H314" s="13">
        <v>13.135360147072584</v>
      </c>
      <c r="I314" s="4"/>
    </row>
    <row r="315" spans="1:9" ht="16.5" customHeight="1">
      <c r="A315" s="4" t="s">
        <v>609</v>
      </c>
      <c r="B315" s="4" t="s">
        <v>611</v>
      </c>
      <c r="C315" s="5" t="s">
        <v>627</v>
      </c>
      <c r="D315" s="4" t="s">
        <v>628</v>
      </c>
      <c r="E315" s="13">
        <v>2.9146421751765565</v>
      </c>
      <c r="F315" s="13">
        <v>4.589490374033288</v>
      </c>
      <c r="G315" s="13">
        <v>2.751446731167423</v>
      </c>
      <c r="H315" s="13">
        <v>1.6594517287799113</v>
      </c>
      <c r="I315" s="4"/>
    </row>
    <row r="316" spans="1:9" ht="16.5" customHeight="1">
      <c r="A316" s="4" t="s">
        <v>609</v>
      </c>
      <c r="B316" s="4" t="s">
        <v>611</v>
      </c>
      <c r="C316" s="5" t="s">
        <v>629</v>
      </c>
      <c r="D316" s="4" t="s">
        <v>630</v>
      </c>
      <c r="E316" s="13">
        <v>6.955527608879086</v>
      </c>
      <c r="F316" s="13">
        <v>4.374079314982284</v>
      </c>
      <c r="G316" s="13">
        <v>5.800781359723082</v>
      </c>
      <c r="H316" s="13">
        <v>9.419314742674436</v>
      </c>
      <c r="I316" s="4"/>
    </row>
    <row r="317" spans="1:9" ht="16.5" customHeight="1">
      <c r="A317" s="4" t="s">
        <v>609</v>
      </c>
      <c r="B317" s="4" t="s">
        <v>611</v>
      </c>
      <c r="C317" s="5" t="s">
        <v>631</v>
      </c>
      <c r="D317" s="4" t="s">
        <v>632</v>
      </c>
      <c r="E317" s="13">
        <v>0.6403760013688606</v>
      </c>
      <c r="F317" s="13">
        <v>1.0892212621299726</v>
      </c>
      <c r="G317" s="13">
        <v>0.8630094036277189</v>
      </c>
      <c r="H317" s="13">
        <v>0.20376571876062458</v>
      </c>
      <c r="I317" s="4"/>
    </row>
    <row r="318" spans="1:9" ht="16.5" customHeight="1">
      <c r="A318" s="4" t="s">
        <v>609</v>
      </c>
      <c r="B318" s="4" t="s">
        <v>611</v>
      </c>
      <c r="C318" s="5" t="s">
        <v>633</v>
      </c>
      <c r="D318" s="4" t="s">
        <v>634</v>
      </c>
      <c r="E318" s="13">
        <v>7.028460798010318</v>
      </c>
      <c r="F318" s="13">
        <v>3.6110007345875466</v>
      </c>
      <c r="G318" s="13">
        <v>7.492758196574714</v>
      </c>
      <c r="H318" s="13">
        <v>9.540218893719638</v>
      </c>
      <c r="I318" s="4"/>
    </row>
    <row r="319" spans="1:9" ht="16.5" customHeight="1">
      <c r="A319" s="4" t="s">
        <v>609</v>
      </c>
      <c r="B319" s="4" t="s">
        <v>611</v>
      </c>
      <c r="C319" s="5" t="s">
        <v>635</v>
      </c>
      <c r="D319" s="4" t="s">
        <v>636</v>
      </c>
      <c r="E319" s="13">
        <v>14.858027032040768</v>
      </c>
      <c r="F319" s="13">
        <v>15.144467620582091</v>
      </c>
      <c r="G319" s="13">
        <v>14.128298174019974</v>
      </c>
      <c r="H319" s="13">
        <v>14.907440321914835</v>
      </c>
      <c r="I319" s="4"/>
    </row>
    <row r="320" spans="1:9" ht="16.5" customHeight="1">
      <c r="A320" s="4" t="s">
        <v>609</v>
      </c>
      <c r="B320" s="4" t="s">
        <v>611</v>
      </c>
      <c r="C320" s="5" t="s">
        <v>637</v>
      </c>
      <c r="D320" s="4" t="s">
        <v>638</v>
      </c>
      <c r="E320" s="13">
        <v>1.8774847319232135</v>
      </c>
      <c r="F320" s="13">
        <v>1.3788949042347547</v>
      </c>
      <c r="G320" s="13">
        <v>2.093257795654125</v>
      </c>
      <c r="H320" s="13">
        <v>2.1882345244895034</v>
      </c>
      <c r="I320" s="4"/>
    </row>
    <row r="321" spans="1:9" s="2" customFormat="1" ht="16.5" customHeight="1">
      <c r="A321" s="10" t="s">
        <v>609</v>
      </c>
      <c r="B321" s="10" t="s">
        <v>639</v>
      </c>
      <c r="C321" s="10"/>
      <c r="D321" s="10" t="s">
        <v>640</v>
      </c>
      <c r="E321" s="11">
        <v>0.01319439645080092</v>
      </c>
      <c r="F321" s="11">
        <v>0.014618682706952452</v>
      </c>
      <c r="G321" s="11">
        <v>0.01520445509690954</v>
      </c>
      <c r="H321" s="11">
        <v>0.011283682769518591</v>
      </c>
      <c r="I321" s="10">
        <f>COUNTA(C322:C323)</f>
        <v>2</v>
      </c>
    </row>
    <row r="322" spans="1:9" ht="16.5" customHeight="1">
      <c r="A322" s="4" t="s">
        <v>609</v>
      </c>
      <c r="B322" s="4" t="s">
        <v>639</v>
      </c>
      <c r="C322" s="5" t="s">
        <v>641</v>
      </c>
      <c r="D322" s="4" t="s">
        <v>642</v>
      </c>
      <c r="E322" s="13">
        <v>58.53307841167242</v>
      </c>
      <c r="F322" s="13">
        <v>58.21535623939463</v>
      </c>
      <c r="G322" s="13">
        <v>79.69639468690703</v>
      </c>
      <c r="H322" s="13">
        <v>46.092878610037715</v>
      </c>
      <c r="I322" s="4"/>
    </row>
    <row r="323" spans="1:9" ht="16.5" customHeight="1">
      <c r="A323" s="4" t="s">
        <v>609</v>
      </c>
      <c r="B323" s="4" t="s">
        <v>639</v>
      </c>
      <c r="C323" s="5" t="s">
        <v>643</v>
      </c>
      <c r="D323" s="4" t="s">
        <v>644</v>
      </c>
      <c r="E323" s="13">
        <v>41.46692158832757</v>
      </c>
      <c r="F323" s="13">
        <v>41.78464376060537</v>
      </c>
      <c r="G323" s="13">
        <v>20.30360531309298</v>
      </c>
      <c r="H323" s="13">
        <v>53.90712138996228</v>
      </c>
      <c r="I323" s="4"/>
    </row>
    <row r="324" spans="1:9" s="1" customFormat="1" ht="16.5" customHeight="1">
      <c r="A324" s="5" t="s">
        <v>609</v>
      </c>
      <c r="B324" s="5" t="s">
        <v>645</v>
      </c>
      <c r="C324" s="5"/>
      <c r="D324" s="5" t="s">
        <v>646</v>
      </c>
      <c r="E324" s="16">
        <v>0</v>
      </c>
      <c r="F324" s="16">
        <v>0</v>
      </c>
      <c r="G324" s="16">
        <v>0</v>
      </c>
      <c r="H324" s="16">
        <v>0</v>
      </c>
      <c r="I324" s="5"/>
    </row>
    <row r="325" spans="1:9" s="1" customFormat="1" ht="16.5" customHeight="1">
      <c r="A325" s="5" t="s">
        <v>647</v>
      </c>
      <c r="B325" s="5"/>
      <c r="C325" s="5"/>
      <c r="D325" s="5" t="s">
        <v>648</v>
      </c>
      <c r="E325" s="12">
        <v>0.3155328065333061</v>
      </c>
      <c r="F325" s="12">
        <v>0.27105304529170937</v>
      </c>
      <c r="G325" s="12">
        <v>0.34306633889240296</v>
      </c>
      <c r="H325" s="12">
        <v>0.33488093399916324</v>
      </c>
      <c r="I325" s="5">
        <f>SUM(I326)</f>
        <v>12</v>
      </c>
    </row>
    <row r="326" spans="1:9" s="1" customFormat="1" ht="16.5" customHeight="1">
      <c r="A326" s="5" t="s">
        <v>647</v>
      </c>
      <c r="B326" s="5" t="s">
        <v>649</v>
      </c>
      <c r="C326" s="5"/>
      <c r="D326" s="5" t="s">
        <v>650</v>
      </c>
      <c r="E326" s="12">
        <v>0.3155328065333061</v>
      </c>
      <c r="F326" s="12">
        <v>0.27105304529170937</v>
      </c>
      <c r="G326" s="12">
        <v>0.34306633889240296</v>
      </c>
      <c r="H326" s="12">
        <v>0.33488093399916324</v>
      </c>
      <c r="I326" s="5">
        <f>COUNTA(C327:C338)</f>
        <v>12</v>
      </c>
    </row>
    <row r="327" spans="1:9" ht="16.5" customHeight="1">
      <c r="A327" s="4" t="s">
        <v>647</v>
      </c>
      <c r="B327" s="4" t="s">
        <v>649</v>
      </c>
      <c r="C327" s="5" t="s">
        <v>651</v>
      </c>
      <c r="D327" s="4" t="s">
        <v>652</v>
      </c>
      <c r="E327" s="13">
        <v>1.1164419610251022</v>
      </c>
      <c r="F327" s="13">
        <v>0.9034333733623091</v>
      </c>
      <c r="G327" s="13">
        <v>1.0247968866696266</v>
      </c>
      <c r="H327" s="13">
        <v>1.2810109658713205</v>
      </c>
      <c r="I327" s="4"/>
    </row>
    <row r="328" spans="1:9" ht="16.5" customHeight="1">
      <c r="A328" s="4" t="s">
        <v>647</v>
      </c>
      <c r="B328" s="4" t="s">
        <v>649</v>
      </c>
      <c r="C328" s="5" t="s">
        <v>653</v>
      </c>
      <c r="D328" s="4" t="s">
        <v>654</v>
      </c>
      <c r="E328" s="13">
        <v>36.44384393453503</v>
      </c>
      <c r="F328" s="13">
        <v>37.48930703770147</v>
      </c>
      <c r="G328" s="13">
        <v>37.90776665130325</v>
      </c>
      <c r="H328" s="13">
        <v>35.17224634957537</v>
      </c>
      <c r="I328" s="4"/>
    </row>
    <row r="329" spans="1:9" ht="16.5" customHeight="1">
      <c r="A329" s="4" t="s">
        <v>647</v>
      </c>
      <c r="B329" s="4" t="s">
        <v>649</v>
      </c>
      <c r="C329" s="5" t="s">
        <v>655</v>
      </c>
      <c r="D329" s="4" t="s">
        <v>656</v>
      </c>
      <c r="E329" s="13">
        <v>1.3142549745227892</v>
      </c>
      <c r="F329" s="13">
        <v>1.6993792769285345</v>
      </c>
      <c r="G329" s="13">
        <v>0.7761316224373147</v>
      </c>
      <c r="H329" s="13">
        <v>1.3386520096154109</v>
      </c>
      <c r="I329" s="4"/>
    </row>
    <row r="330" spans="1:9" ht="16.5" customHeight="1">
      <c r="A330" s="4" t="s">
        <v>647</v>
      </c>
      <c r="B330" s="4" t="s">
        <v>649</v>
      </c>
      <c r="C330" s="5" t="s">
        <v>657</v>
      </c>
      <c r="D330" s="4" t="s">
        <v>658</v>
      </c>
      <c r="E330" s="13">
        <v>1.514018287919646</v>
      </c>
      <c r="F330" s="13">
        <v>1.421833364200244</v>
      </c>
      <c r="G330" s="13">
        <v>0.9672743145321221</v>
      </c>
      <c r="H330" s="13">
        <v>1.8171894901794918</v>
      </c>
      <c r="I330" s="4"/>
    </row>
    <row r="331" spans="1:9" ht="16.5" customHeight="1">
      <c r="A331" s="4" t="s">
        <v>647</v>
      </c>
      <c r="B331" s="4" t="s">
        <v>649</v>
      </c>
      <c r="C331" s="5" t="s">
        <v>659</v>
      </c>
      <c r="D331" s="4" t="s">
        <v>660</v>
      </c>
      <c r="E331" s="13">
        <v>14.265634712002928</v>
      </c>
      <c r="F331" s="13">
        <v>12.581933975950843</v>
      </c>
      <c r="G331" s="13">
        <v>15.526324150042154</v>
      </c>
      <c r="H331" s="13">
        <v>14.658431366337062</v>
      </c>
      <c r="I331" s="4"/>
    </row>
    <row r="332" spans="1:9" ht="16.5" customHeight="1">
      <c r="A332" s="4" t="s">
        <v>647</v>
      </c>
      <c r="B332" s="4" t="s">
        <v>649</v>
      </c>
      <c r="C332" s="5" t="s">
        <v>661</v>
      </c>
      <c r="D332" s="4" t="s">
        <v>662</v>
      </c>
      <c r="E332" s="13">
        <v>3.622466760915998</v>
      </c>
      <c r="F332" s="13">
        <v>3.721006142370892</v>
      </c>
      <c r="G332" s="13">
        <v>4.55439359868085</v>
      </c>
      <c r="H332" s="13">
        <v>3.1394462136726893</v>
      </c>
      <c r="I332" s="4"/>
    </row>
    <row r="333" spans="1:9" ht="16.5" customHeight="1">
      <c r="A333" s="4" t="s">
        <v>647</v>
      </c>
      <c r="B333" s="4" t="s">
        <v>649</v>
      </c>
      <c r="C333" s="5" t="s">
        <v>663</v>
      </c>
      <c r="D333" s="4" t="s">
        <v>664</v>
      </c>
      <c r="E333" s="13">
        <v>3.120221176650819</v>
      </c>
      <c r="F333" s="13">
        <v>2.5119493380713784</v>
      </c>
      <c r="G333" s="13">
        <v>3.0676100745983934</v>
      </c>
      <c r="H333" s="13">
        <v>3.494524734831022</v>
      </c>
      <c r="I333" s="4"/>
    </row>
    <row r="334" spans="1:9" ht="16.5" customHeight="1">
      <c r="A334" s="4" t="s">
        <v>647</v>
      </c>
      <c r="B334" s="4" t="s">
        <v>649</v>
      </c>
      <c r="C334" s="5" t="s">
        <v>665</v>
      </c>
      <c r="D334" s="4" t="s">
        <v>666</v>
      </c>
      <c r="E334" s="13">
        <v>3.275184052079945</v>
      </c>
      <c r="F334" s="13">
        <v>4.803138114172931</v>
      </c>
      <c r="G334" s="13">
        <v>2.5930315602045773</v>
      </c>
      <c r="H334" s="13">
        <v>2.707430516090831</v>
      </c>
      <c r="I334" s="4"/>
    </row>
    <row r="335" spans="1:9" ht="16.5" customHeight="1">
      <c r="A335" s="4" t="s">
        <v>647</v>
      </c>
      <c r="B335" s="4" t="s">
        <v>649</v>
      </c>
      <c r="C335" s="5" t="s">
        <v>667</v>
      </c>
      <c r="D335" s="4" t="s">
        <v>668</v>
      </c>
      <c r="E335" s="13">
        <v>28.249069642407804</v>
      </c>
      <c r="F335" s="13">
        <v>27.48866787495796</v>
      </c>
      <c r="G335" s="13">
        <v>27.174972238867962</v>
      </c>
      <c r="H335" s="13">
        <v>29.178217091139246</v>
      </c>
      <c r="I335" s="4"/>
    </row>
    <row r="336" spans="1:9" ht="16.5" customHeight="1">
      <c r="A336" s="4" t="s">
        <v>647</v>
      </c>
      <c r="B336" s="4" t="s">
        <v>649</v>
      </c>
      <c r="C336" s="5" t="s">
        <v>669</v>
      </c>
      <c r="D336" s="4" t="s">
        <v>670</v>
      </c>
      <c r="E336" s="13">
        <v>1.3277015838987687</v>
      </c>
      <c r="F336" s="13">
        <v>1.2052379431567994</v>
      </c>
      <c r="G336" s="13">
        <v>1.1408069538821053</v>
      </c>
      <c r="H336" s="13">
        <v>1.4837046058596173</v>
      </c>
      <c r="I336" s="4"/>
    </row>
    <row r="337" spans="1:9" ht="16.5" customHeight="1">
      <c r="A337" s="4" t="s">
        <v>647</v>
      </c>
      <c r="B337" s="4" t="s">
        <v>649</v>
      </c>
      <c r="C337" s="5" t="s">
        <v>671</v>
      </c>
      <c r="D337" s="4" t="s">
        <v>672</v>
      </c>
      <c r="E337" s="13">
        <v>2.2073928064074426</v>
      </c>
      <c r="F337" s="13">
        <v>2.0227476252783347</v>
      </c>
      <c r="G337" s="13">
        <v>2.11432476716917</v>
      </c>
      <c r="H337" s="13">
        <v>2.356281276772237</v>
      </c>
      <c r="I337" s="4"/>
    </row>
    <row r="338" spans="1:9" ht="16.5" customHeight="1">
      <c r="A338" s="4" t="s">
        <v>647</v>
      </c>
      <c r="B338" s="4" t="s">
        <v>649</v>
      </c>
      <c r="C338" s="5" t="s">
        <v>673</v>
      </c>
      <c r="D338" s="4" t="s">
        <v>674</v>
      </c>
      <c r="E338" s="13">
        <v>3.543770107633728</v>
      </c>
      <c r="F338" s="13">
        <v>4.151365933848291</v>
      </c>
      <c r="G338" s="13">
        <v>3.152567181612478</v>
      </c>
      <c r="H338" s="13">
        <v>3.372865380055706</v>
      </c>
      <c r="I338" s="4"/>
    </row>
    <row r="339" spans="1:9" s="1" customFormat="1" ht="16.5" customHeight="1">
      <c r="A339" s="5" t="s">
        <v>675</v>
      </c>
      <c r="B339" s="5"/>
      <c r="C339" s="5"/>
      <c r="D339" s="5" t="s">
        <v>676</v>
      </c>
      <c r="E339" s="12">
        <v>0.5602164045492259</v>
      </c>
      <c r="F339" s="12">
        <v>0.6222936306210244</v>
      </c>
      <c r="G339" s="12">
        <v>0.5772448808673702</v>
      </c>
      <c r="H339" s="12">
        <v>0.5084525566215315</v>
      </c>
      <c r="I339" s="5">
        <f>SUM(I340,I346)</f>
        <v>13</v>
      </c>
    </row>
    <row r="340" spans="1:9" s="2" customFormat="1" ht="16.5" customHeight="1">
      <c r="A340" s="10" t="s">
        <v>675</v>
      </c>
      <c r="B340" s="10" t="s">
        <v>677</v>
      </c>
      <c r="C340" s="10"/>
      <c r="D340" s="10" t="s">
        <v>678</v>
      </c>
      <c r="E340" s="11">
        <v>0.5105998054896757</v>
      </c>
      <c r="F340" s="11">
        <v>0.5531958915977367</v>
      </c>
      <c r="G340" s="11">
        <v>0.5318481806609028</v>
      </c>
      <c r="H340" s="11">
        <v>0.47081024611485</v>
      </c>
      <c r="I340" s="10">
        <f>COUNTA(C341:C345)</f>
        <v>5</v>
      </c>
    </row>
    <row r="341" spans="1:9" ht="16.5" customHeight="1">
      <c r="A341" s="4" t="s">
        <v>675</v>
      </c>
      <c r="B341" s="4" t="s">
        <v>677</v>
      </c>
      <c r="C341" s="5" t="s">
        <v>679</v>
      </c>
      <c r="D341" s="4" t="s">
        <v>680</v>
      </c>
      <c r="E341" s="13">
        <v>0.4183189554247451</v>
      </c>
      <c r="F341" s="13">
        <v>0</v>
      </c>
      <c r="G341" s="13">
        <v>1.9408919610869255</v>
      </c>
      <c r="H341" s="13">
        <v>0</v>
      </c>
      <c r="I341" s="4"/>
    </row>
    <row r="342" spans="1:9" ht="16.5" customHeight="1">
      <c r="A342" s="4" t="s">
        <v>675</v>
      </c>
      <c r="B342" s="4" t="s">
        <v>677</v>
      </c>
      <c r="C342" s="5" t="s">
        <v>681</v>
      </c>
      <c r="D342" s="4" t="s">
        <v>682</v>
      </c>
      <c r="E342" s="13">
        <v>16.390400210987703</v>
      </c>
      <c r="F342" s="13">
        <v>19.884157073877052</v>
      </c>
      <c r="G342" s="13">
        <v>9.397535227097926</v>
      </c>
      <c r="H342" s="13">
        <v>16.99725594925148</v>
      </c>
      <c r="I342" s="4"/>
    </row>
    <row r="343" spans="1:9" ht="16.5" customHeight="1">
      <c r="A343" s="4" t="s">
        <v>675</v>
      </c>
      <c r="B343" s="4" t="s">
        <v>677</v>
      </c>
      <c r="C343" s="5" t="s">
        <v>683</v>
      </c>
      <c r="D343" s="4" t="s">
        <v>684</v>
      </c>
      <c r="E343" s="13">
        <v>49.32687278330267</v>
      </c>
      <c r="F343" s="13">
        <v>46.54465478699344</v>
      </c>
      <c r="G343" s="13">
        <v>57.95027984012664</v>
      </c>
      <c r="H343" s="13">
        <v>47.30283319517071</v>
      </c>
      <c r="I343" s="4"/>
    </row>
    <row r="344" spans="1:9" ht="16.5" customHeight="1">
      <c r="A344" s="4" t="s">
        <v>675</v>
      </c>
      <c r="B344" s="4" t="s">
        <v>677</v>
      </c>
      <c r="C344" s="5" t="s">
        <v>685</v>
      </c>
      <c r="D344" s="4" t="s">
        <v>686</v>
      </c>
      <c r="E344" s="13">
        <v>4.890531323701581</v>
      </c>
      <c r="F344" s="13">
        <v>8.130031200252606</v>
      </c>
      <c r="G344" s="13">
        <v>2.8570689342577196</v>
      </c>
      <c r="H344" s="13">
        <v>3.2084198067476777</v>
      </c>
      <c r="I344" s="4"/>
    </row>
    <row r="345" spans="1:9" ht="16.5" customHeight="1">
      <c r="A345" s="4" t="s">
        <v>675</v>
      </c>
      <c r="B345" s="4" t="s">
        <v>677</v>
      </c>
      <c r="C345" s="5" t="s">
        <v>687</v>
      </c>
      <c r="D345" s="4" t="s">
        <v>688</v>
      </c>
      <c r="E345" s="13">
        <v>28.973876726583313</v>
      </c>
      <c r="F345" s="13">
        <v>25.441156938876908</v>
      </c>
      <c r="G345" s="13">
        <v>27.85422403743078</v>
      </c>
      <c r="H345" s="13">
        <v>32.49149104883013</v>
      </c>
      <c r="I345" s="4"/>
    </row>
    <row r="346" spans="1:9" s="1" customFormat="1" ht="16.5" customHeight="1">
      <c r="A346" s="5" t="s">
        <v>675</v>
      </c>
      <c r="B346" s="5" t="s">
        <v>689</v>
      </c>
      <c r="C346" s="5"/>
      <c r="D346" s="5" t="s">
        <v>690</v>
      </c>
      <c r="E346" s="12">
        <v>0.04961659905955015</v>
      </c>
      <c r="F346" s="12">
        <v>0.06909773902328759</v>
      </c>
      <c r="G346" s="12">
        <v>0.0453967002064675</v>
      </c>
      <c r="H346" s="12">
        <v>0.03764231050668159</v>
      </c>
      <c r="I346" s="5">
        <f>COUNTA(C347:C354)</f>
        <v>8</v>
      </c>
    </row>
    <row r="347" spans="1:9" ht="16.5" customHeight="1">
      <c r="A347" s="4" t="s">
        <v>675</v>
      </c>
      <c r="B347" s="4" t="s">
        <v>689</v>
      </c>
      <c r="C347" s="5" t="s">
        <v>691</v>
      </c>
      <c r="D347" s="4" t="s">
        <v>692</v>
      </c>
      <c r="E347" s="13">
        <v>19.82761048350356</v>
      </c>
      <c r="F347" s="13">
        <v>19.509543649201078</v>
      </c>
      <c r="G347" s="13">
        <v>21.273947651569642</v>
      </c>
      <c r="H347" s="13">
        <v>19.46411949922587</v>
      </c>
      <c r="I347" s="4"/>
    </row>
    <row r="348" spans="1:9" ht="16.5" customHeight="1">
      <c r="A348" s="4" t="s">
        <v>675</v>
      </c>
      <c r="B348" s="4" t="s">
        <v>689</v>
      </c>
      <c r="C348" s="5" t="s">
        <v>693</v>
      </c>
      <c r="D348" s="4" t="s">
        <v>694</v>
      </c>
      <c r="E348" s="13">
        <v>37.286901172286804</v>
      </c>
      <c r="F348" s="13">
        <v>45.4725523122397</v>
      </c>
      <c r="G348" s="13">
        <v>41.1494394431818</v>
      </c>
      <c r="H348" s="13">
        <v>24.51783340760744</v>
      </c>
      <c r="I348" s="4"/>
    </row>
    <row r="349" spans="1:9" ht="16.5" customHeight="1">
      <c r="A349" s="4" t="s">
        <v>675</v>
      </c>
      <c r="B349" s="4" t="s">
        <v>689</v>
      </c>
      <c r="C349" s="5" t="s">
        <v>695</v>
      </c>
      <c r="D349" s="4" t="s">
        <v>696</v>
      </c>
      <c r="E349" s="13">
        <v>3.14814776948824</v>
      </c>
      <c r="F349" s="13">
        <v>3.394365933298027</v>
      </c>
      <c r="G349" s="13">
        <v>2.961929598345947</v>
      </c>
      <c r="H349" s="13">
        <v>2.926902830322307</v>
      </c>
      <c r="I349" s="4"/>
    </row>
    <row r="350" spans="1:9" ht="16.5" customHeight="1">
      <c r="A350" s="4" t="s">
        <v>675</v>
      </c>
      <c r="B350" s="4" t="s">
        <v>689</v>
      </c>
      <c r="C350" s="5" t="s">
        <v>697</v>
      </c>
      <c r="D350" s="4" t="s">
        <v>698</v>
      </c>
      <c r="E350" s="13">
        <v>2.901812613470398</v>
      </c>
      <c r="F350" s="13">
        <v>2.493734109343783</v>
      </c>
      <c r="G350" s="13">
        <v>2.839663414587795</v>
      </c>
      <c r="H350" s="13">
        <v>3.4681638043834653</v>
      </c>
      <c r="I350" s="4"/>
    </row>
    <row r="351" spans="1:9" ht="16.5" customHeight="1">
      <c r="A351" s="4" t="s">
        <v>675</v>
      </c>
      <c r="B351" s="4" t="s">
        <v>689</v>
      </c>
      <c r="C351" s="5" t="s">
        <v>699</v>
      </c>
      <c r="D351" s="4" t="s">
        <v>700</v>
      </c>
      <c r="E351" s="13">
        <v>2.6852261143874685</v>
      </c>
      <c r="F351" s="13">
        <v>4.232264195849333</v>
      </c>
      <c r="G351" s="13">
        <v>1.175090694412819</v>
      </c>
      <c r="H351" s="13">
        <v>1.478233752688034</v>
      </c>
      <c r="I351" s="4"/>
    </row>
    <row r="352" spans="1:9" ht="16.5" customHeight="1">
      <c r="A352" s="4" t="s">
        <v>675</v>
      </c>
      <c r="B352" s="4" t="s">
        <v>689</v>
      </c>
      <c r="C352" s="5" t="s">
        <v>701</v>
      </c>
      <c r="D352" s="4" t="s">
        <v>702</v>
      </c>
      <c r="E352" s="13">
        <v>28.992030003475072</v>
      </c>
      <c r="F352" s="13">
        <v>19.98649246442847</v>
      </c>
      <c r="G352" s="13">
        <v>28.2918941727609</v>
      </c>
      <c r="H352" s="13">
        <v>41.12882189493814</v>
      </c>
      <c r="I352" s="4"/>
    </row>
    <row r="353" spans="1:9" ht="16.5" customHeight="1">
      <c r="A353" s="4" t="s">
        <v>675</v>
      </c>
      <c r="B353" s="4" t="s">
        <v>689</v>
      </c>
      <c r="C353" s="5" t="s">
        <v>703</v>
      </c>
      <c r="D353" s="4" t="s">
        <v>704</v>
      </c>
      <c r="E353" s="13">
        <v>3.9353114790608483</v>
      </c>
      <c r="F353" s="13">
        <v>3.794449973155479</v>
      </c>
      <c r="G353" s="13">
        <v>1.25896613105237</v>
      </c>
      <c r="H353" s="13">
        <v>5.560433115880374</v>
      </c>
      <c r="I353" s="4"/>
    </row>
    <row r="354" spans="1:9" ht="16.5" customHeight="1">
      <c r="A354" s="4" t="s">
        <v>675</v>
      </c>
      <c r="B354" s="4" t="s">
        <v>689</v>
      </c>
      <c r="C354" s="5" t="s">
        <v>705</v>
      </c>
      <c r="D354" s="4" t="s">
        <v>706</v>
      </c>
      <c r="E354" s="13">
        <v>1.2229603643276008</v>
      </c>
      <c r="F354" s="15">
        <v>1.1165973624841248</v>
      </c>
      <c r="G354" s="13">
        <v>1.0490688940887167</v>
      </c>
      <c r="H354" s="13">
        <v>1.4554916949543721</v>
      </c>
      <c r="I354" s="4"/>
    </row>
    <row r="355" spans="1:9" s="1" customFormat="1" ht="16.5" customHeight="1">
      <c r="A355" s="5" t="s">
        <v>675</v>
      </c>
      <c r="B355" s="5" t="s">
        <v>707</v>
      </c>
      <c r="C355" s="5"/>
      <c r="D355" s="5" t="s">
        <v>708</v>
      </c>
      <c r="E355" s="12">
        <v>0</v>
      </c>
      <c r="F355" s="12">
        <v>0</v>
      </c>
      <c r="G355" s="12">
        <v>0</v>
      </c>
      <c r="H355" s="12">
        <v>0</v>
      </c>
      <c r="I355" s="5"/>
    </row>
    <row r="356" spans="1:9" s="1" customFormat="1" ht="16.5" customHeight="1">
      <c r="A356" s="5" t="s">
        <v>709</v>
      </c>
      <c r="B356" s="5"/>
      <c r="C356" s="5"/>
      <c r="D356" s="5" t="s">
        <v>710</v>
      </c>
      <c r="E356" s="12">
        <v>0.051374964348165734</v>
      </c>
      <c r="F356" s="12">
        <v>0.05240736450454067</v>
      </c>
      <c r="G356" s="12">
        <v>0.04044875745465274</v>
      </c>
      <c r="H356" s="12">
        <v>0.05551915811424768</v>
      </c>
      <c r="I356" s="5">
        <f>SUM(I357)</f>
        <v>16</v>
      </c>
    </row>
    <row r="357" spans="1:9" s="1" customFormat="1" ht="16.5" customHeight="1">
      <c r="A357" s="5" t="s">
        <v>709</v>
      </c>
      <c r="B357" s="5" t="s">
        <v>711</v>
      </c>
      <c r="C357" s="5"/>
      <c r="D357" s="5" t="s">
        <v>712</v>
      </c>
      <c r="E357" s="12">
        <v>0.051374964348165734</v>
      </c>
      <c r="F357" s="12">
        <v>0.05240736450454067</v>
      </c>
      <c r="G357" s="12">
        <v>0.04044875745465274</v>
      </c>
      <c r="H357" s="12">
        <v>0.05551915811424768</v>
      </c>
      <c r="I357" s="5">
        <f>COUNTA(C358:C373)</f>
        <v>16</v>
      </c>
    </row>
    <row r="358" spans="1:9" ht="16.5" customHeight="1">
      <c r="A358" s="4" t="s">
        <v>709</v>
      </c>
      <c r="B358" s="4" t="s">
        <v>711</v>
      </c>
      <c r="C358" s="5" t="s">
        <v>713</v>
      </c>
      <c r="D358" s="4" t="s">
        <v>714</v>
      </c>
      <c r="E358" s="13">
        <v>30.917399128934637</v>
      </c>
      <c r="F358" s="13">
        <v>23.54118208087136</v>
      </c>
      <c r="G358" s="13">
        <v>49.5008999877321</v>
      </c>
      <c r="H358" s="13">
        <v>29.82529201241308</v>
      </c>
      <c r="I358" s="4"/>
    </row>
    <row r="359" spans="1:9" ht="16.5" customHeight="1">
      <c r="A359" s="4" t="s">
        <v>709</v>
      </c>
      <c r="B359" s="4" t="s">
        <v>711</v>
      </c>
      <c r="C359" s="5" t="s">
        <v>715</v>
      </c>
      <c r="D359" s="4" t="s">
        <v>716</v>
      </c>
      <c r="E359" s="13">
        <v>11.638246035192944</v>
      </c>
      <c r="F359" s="13">
        <v>12.370494933277635</v>
      </c>
      <c r="G359" s="13">
        <v>12.114843396966174</v>
      </c>
      <c r="H359" s="13">
        <v>10.991495577142112</v>
      </c>
      <c r="I359" s="4"/>
    </row>
    <row r="360" spans="1:9" ht="16.5" customHeight="1">
      <c r="A360" s="4" t="s">
        <v>709</v>
      </c>
      <c r="B360" s="4" t="s">
        <v>711</v>
      </c>
      <c r="C360" s="5" t="s">
        <v>717</v>
      </c>
      <c r="D360" s="4" t="s">
        <v>718</v>
      </c>
      <c r="E360" s="13">
        <v>4.365293192628719</v>
      </c>
      <c r="F360" s="13">
        <v>3.005586173002374</v>
      </c>
      <c r="G360" s="13">
        <v>4.3363618861654265</v>
      </c>
      <c r="H360" s="13">
        <v>5.287759134846709</v>
      </c>
      <c r="I360" s="4"/>
    </row>
    <row r="361" spans="1:9" ht="16.5" customHeight="1">
      <c r="A361" s="4" t="s">
        <v>709</v>
      </c>
      <c r="B361" s="4" t="s">
        <v>711</v>
      </c>
      <c r="C361" s="5" t="s">
        <v>719</v>
      </c>
      <c r="D361" s="4" t="s">
        <v>720</v>
      </c>
      <c r="E361" s="13">
        <v>1.8436170247939476</v>
      </c>
      <c r="F361" s="13">
        <v>2.128013850317104</v>
      </c>
      <c r="G361" s="13">
        <v>0.943416209455761</v>
      </c>
      <c r="H361" s="13">
        <v>1.9454816461540034</v>
      </c>
      <c r="I361" s="4"/>
    </row>
    <row r="362" spans="1:9" ht="16.5" customHeight="1">
      <c r="A362" s="4" t="s">
        <v>709</v>
      </c>
      <c r="B362" s="4" t="s">
        <v>711</v>
      </c>
      <c r="C362" s="5" t="s">
        <v>721</v>
      </c>
      <c r="D362" s="4" t="s">
        <v>722</v>
      </c>
      <c r="E362" s="13">
        <v>7.557393212761224</v>
      </c>
      <c r="F362" s="13">
        <v>6.984765187597031</v>
      </c>
      <c r="G362" s="13">
        <v>5.836638228477707</v>
      </c>
      <c r="H362" s="13">
        <v>8.501687089499995</v>
      </c>
      <c r="I362" s="4"/>
    </row>
    <row r="363" spans="1:9" ht="16.5" customHeight="1">
      <c r="A363" s="4" t="s">
        <v>709</v>
      </c>
      <c r="B363" s="4" t="s">
        <v>711</v>
      </c>
      <c r="C363" s="5" t="s">
        <v>723</v>
      </c>
      <c r="D363" s="4" t="s">
        <v>724</v>
      </c>
      <c r="E363" s="13">
        <v>2.3946419731425275</v>
      </c>
      <c r="F363" s="13">
        <v>1.654317384443441</v>
      </c>
      <c r="G363" s="13">
        <v>1.785737023895189</v>
      </c>
      <c r="H363" s="13">
        <v>3.089855585533408</v>
      </c>
      <c r="I363" s="4"/>
    </row>
    <row r="364" spans="1:9" ht="16.5" customHeight="1">
      <c r="A364" s="4" t="s">
        <v>709</v>
      </c>
      <c r="B364" s="4" t="s">
        <v>711</v>
      </c>
      <c r="C364" s="5" t="s">
        <v>725</v>
      </c>
      <c r="D364" s="4" t="s">
        <v>726</v>
      </c>
      <c r="E364" s="13">
        <v>2.2878758562916888</v>
      </c>
      <c r="F364" s="13">
        <v>1.3409444878390142</v>
      </c>
      <c r="G364" s="13">
        <v>0.07961339560031284</v>
      </c>
      <c r="H364" s="13">
        <v>3.642105914609597</v>
      </c>
      <c r="I364" s="4"/>
    </row>
    <row r="365" spans="1:9" ht="16.5" customHeight="1">
      <c r="A365" s="4" t="s">
        <v>709</v>
      </c>
      <c r="B365" s="4" t="s">
        <v>711</v>
      </c>
      <c r="C365" s="5" t="s">
        <v>727</v>
      </c>
      <c r="D365" s="4" t="s">
        <v>728</v>
      </c>
      <c r="E365" s="13">
        <v>12.642417855512548</v>
      </c>
      <c r="F365" s="13">
        <v>17.259801785964008</v>
      </c>
      <c r="G365" s="13">
        <v>8.215588791141961</v>
      </c>
      <c r="H365" s="13">
        <v>10.981874221575614</v>
      </c>
      <c r="I365" s="4"/>
    </row>
    <row r="366" spans="1:9" ht="16.5" customHeight="1">
      <c r="A366" s="4" t="s">
        <v>709</v>
      </c>
      <c r="B366" s="4" t="s">
        <v>711</v>
      </c>
      <c r="C366" s="5" t="s">
        <v>729</v>
      </c>
      <c r="D366" s="4" t="s">
        <v>730</v>
      </c>
      <c r="E366" s="13">
        <v>3.1641960146467585</v>
      </c>
      <c r="F366" s="13">
        <v>3.319120652545121</v>
      </c>
      <c r="G366" s="13">
        <v>2.627039880617909</v>
      </c>
      <c r="H366" s="13">
        <v>3.2349021852070683</v>
      </c>
      <c r="I366" s="4"/>
    </row>
    <row r="367" spans="1:9" ht="16.5" customHeight="1">
      <c r="A367" s="4" t="s">
        <v>709</v>
      </c>
      <c r="B367" s="4" t="s">
        <v>711</v>
      </c>
      <c r="C367" s="5" t="s">
        <v>731</v>
      </c>
      <c r="D367" s="4" t="s">
        <v>732</v>
      </c>
      <c r="E367" s="13">
        <v>3.0515432066400487</v>
      </c>
      <c r="F367" s="13">
        <v>2.4644713455744793</v>
      </c>
      <c r="G367" s="13">
        <v>1.499385617139225</v>
      </c>
      <c r="H367" s="13">
        <v>3.950690736643166</v>
      </c>
      <c r="I367" s="4"/>
    </row>
    <row r="368" spans="1:9" ht="16.5" customHeight="1">
      <c r="A368" s="4" t="s">
        <v>709</v>
      </c>
      <c r="B368" s="4" t="s">
        <v>711</v>
      </c>
      <c r="C368" s="5" t="s">
        <v>733</v>
      </c>
      <c r="D368" s="4" t="s">
        <v>734</v>
      </c>
      <c r="E368" s="13">
        <v>9.217534088743353</v>
      </c>
      <c r="F368" s="13">
        <v>11.642167497286678</v>
      </c>
      <c r="G368" s="13">
        <v>6.3421058204829865</v>
      </c>
      <c r="H368" s="13">
        <v>8.524762725771085</v>
      </c>
      <c r="I368" s="4"/>
    </row>
    <row r="369" spans="1:9" ht="16.5" customHeight="1">
      <c r="A369" s="4" t="s">
        <v>709</v>
      </c>
      <c r="B369" s="4" t="s">
        <v>711</v>
      </c>
      <c r="C369" s="5" t="s">
        <v>735</v>
      </c>
      <c r="D369" s="4" t="s">
        <v>736</v>
      </c>
      <c r="E369" s="13">
        <v>1.771676886884478</v>
      </c>
      <c r="F369" s="13">
        <v>1.3105788971246544</v>
      </c>
      <c r="G369" s="13">
        <v>0.8650466263883456</v>
      </c>
      <c r="H369" s="13">
        <v>2.3762389411743543</v>
      </c>
      <c r="I369" s="4"/>
    </row>
    <row r="370" spans="1:9" ht="16.5" customHeight="1">
      <c r="A370" s="4" t="s">
        <v>709</v>
      </c>
      <c r="B370" s="4" t="s">
        <v>711</v>
      </c>
      <c r="C370" s="5" t="s">
        <v>737</v>
      </c>
      <c r="D370" s="4" t="s">
        <v>738</v>
      </c>
      <c r="E370" s="13">
        <v>1.452768998831353</v>
      </c>
      <c r="F370" s="13">
        <v>2.260414576212456</v>
      </c>
      <c r="G370" s="13">
        <v>1.5259234156726629</v>
      </c>
      <c r="H370" s="13">
        <v>0.8866308799516893</v>
      </c>
      <c r="I370" s="4"/>
    </row>
    <row r="371" spans="1:9" ht="16.5" customHeight="1">
      <c r="A371" s="4" t="s">
        <v>709</v>
      </c>
      <c r="B371" s="4" t="s">
        <v>711</v>
      </c>
      <c r="C371" s="5" t="s">
        <v>739</v>
      </c>
      <c r="D371" s="4" t="s">
        <v>740</v>
      </c>
      <c r="E371" s="13">
        <v>1.6650559786731627</v>
      </c>
      <c r="F371" s="13">
        <v>2.417829799143424</v>
      </c>
      <c r="G371" s="13">
        <v>1.1595305843077823</v>
      </c>
      <c r="H371" s="13">
        <v>1.3240118779954357</v>
      </c>
      <c r="I371" s="4"/>
    </row>
    <row r="372" spans="1:9" ht="16.5" customHeight="1">
      <c r="A372" s="4" t="s">
        <v>709</v>
      </c>
      <c r="B372" s="4" t="s">
        <v>711</v>
      </c>
      <c r="C372" s="5" t="s">
        <v>741</v>
      </c>
      <c r="D372" s="4" t="s">
        <v>742</v>
      </c>
      <c r="E372" s="13">
        <v>1.4721383851506762</v>
      </c>
      <c r="F372" s="13">
        <v>2.266668465716266</v>
      </c>
      <c r="G372" s="13">
        <v>0.8886146651410239</v>
      </c>
      <c r="H372" s="13">
        <v>1.1284278231536131</v>
      </c>
      <c r="I372" s="4"/>
    </row>
    <row r="373" spans="1:9" ht="16.5" customHeight="1">
      <c r="A373" s="4" t="s">
        <v>709</v>
      </c>
      <c r="B373" s="4" t="s">
        <v>711</v>
      </c>
      <c r="C373" s="5" t="s">
        <v>743</v>
      </c>
      <c r="D373" s="4" t="s">
        <v>744</v>
      </c>
      <c r="E373" s="13">
        <v>4.558202161171935</v>
      </c>
      <c r="F373" s="13">
        <v>6.0336428830849345</v>
      </c>
      <c r="G373" s="13">
        <v>2.2792544708154083</v>
      </c>
      <c r="H373" s="13">
        <v>4.3087836483290864</v>
      </c>
      <c r="I373" s="4"/>
    </row>
    <row r="374" spans="1:9" s="1" customFormat="1" ht="16.5" customHeight="1">
      <c r="A374" s="5" t="s">
        <v>745</v>
      </c>
      <c r="B374" s="5"/>
      <c r="C374" s="5"/>
      <c r="D374" s="5" t="s">
        <v>746</v>
      </c>
      <c r="E374" s="12">
        <v>0.14967478872394124</v>
      </c>
      <c r="F374" s="12">
        <v>0.054648155354052465</v>
      </c>
      <c r="G374" s="12">
        <v>0.08672849099570827</v>
      </c>
      <c r="H374" s="12">
        <v>0.24538080728985062</v>
      </c>
      <c r="I374" s="5">
        <f>SUM(I375,I378)</f>
        <v>9</v>
      </c>
    </row>
    <row r="375" spans="1:9" s="1" customFormat="1" ht="16.5" customHeight="1">
      <c r="A375" s="5" t="s">
        <v>745</v>
      </c>
      <c r="B375" s="5" t="s">
        <v>747</v>
      </c>
      <c r="C375" s="5"/>
      <c r="D375" s="5" t="s">
        <v>748</v>
      </c>
      <c r="E375" s="12">
        <v>0.013936677767729437</v>
      </c>
      <c r="F375" s="12">
        <v>0.004532823028860378</v>
      </c>
      <c r="G375" s="12">
        <v>0.005684379659885209</v>
      </c>
      <c r="H375" s="12">
        <v>0.0243111008685242</v>
      </c>
      <c r="I375" s="5">
        <f>COUNTA(C376:C377)</f>
        <v>2</v>
      </c>
    </row>
    <row r="376" spans="1:9" ht="16.5" customHeight="1">
      <c r="A376" s="4" t="s">
        <v>745</v>
      </c>
      <c r="B376" s="4" t="s">
        <v>747</v>
      </c>
      <c r="C376" s="5" t="s">
        <v>749</v>
      </c>
      <c r="D376" s="4" t="s">
        <v>750</v>
      </c>
      <c r="E376" s="13">
        <v>99.92908623426024</v>
      </c>
      <c r="F376" s="13">
        <v>100</v>
      </c>
      <c r="G376" s="13">
        <v>100</v>
      </c>
      <c r="H376" s="13">
        <v>99.91227692020709</v>
      </c>
      <c r="I376" s="4"/>
    </row>
    <row r="377" spans="1:9" ht="16.5" customHeight="1">
      <c r="A377" s="4" t="s">
        <v>745</v>
      </c>
      <c r="B377" s="4" t="s">
        <v>747</v>
      </c>
      <c r="C377" s="5" t="s">
        <v>751</v>
      </c>
      <c r="D377" s="4" t="s">
        <v>752</v>
      </c>
      <c r="E377" s="13">
        <v>0.0709137657397562</v>
      </c>
      <c r="F377" s="13">
        <v>0</v>
      </c>
      <c r="G377" s="13">
        <v>0</v>
      </c>
      <c r="H377" s="13">
        <v>0.08772307979291248</v>
      </c>
      <c r="I377" s="4"/>
    </row>
    <row r="378" spans="1:9" s="1" customFormat="1" ht="16.5" customHeight="1">
      <c r="A378" s="5" t="s">
        <v>745</v>
      </c>
      <c r="B378" s="5" t="s">
        <v>753</v>
      </c>
      <c r="C378" s="5"/>
      <c r="D378" s="5" t="s">
        <v>754</v>
      </c>
      <c r="E378" s="12">
        <v>0.1357381109562118</v>
      </c>
      <c r="F378" s="12">
        <v>0.05011533232519209</v>
      </c>
      <c r="G378" s="12">
        <v>0.08104411133582305</v>
      </c>
      <c r="H378" s="12">
        <v>0.22106970642132642</v>
      </c>
      <c r="I378" s="5">
        <f>COUNTA(C379:C385)</f>
        <v>7</v>
      </c>
    </row>
    <row r="379" spans="1:9" ht="16.5" customHeight="1">
      <c r="A379" s="4" t="s">
        <v>745</v>
      </c>
      <c r="B379" s="4" t="s">
        <v>753</v>
      </c>
      <c r="C379" s="5" t="s">
        <v>755</v>
      </c>
      <c r="D379" s="4" t="s">
        <v>756</v>
      </c>
      <c r="E379" s="13">
        <v>19.024795910815563</v>
      </c>
      <c r="F379" s="13">
        <v>4.617916896509209</v>
      </c>
      <c r="G379" s="13">
        <v>10.381055121624916</v>
      </c>
      <c r="H379" s="13">
        <v>22.76302526952252</v>
      </c>
      <c r="I379" s="4"/>
    </row>
    <row r="380" spans="1:9" ht="16.5" customHeight="1">
      <c r="A380" s="4" t="s">
        <v>745</v>
      </c>
      <c r="B380" s="4" t="s">
        <v>753</v>
      </c>
      <c r="C380" s="5" t="s">
        <v>757</v>
      </c>
      <c r="D380" s="4" t="s">
        <v>758</v>
      </c>
      <c r="E380" s="13">
        <v>1.8866093945531526</v>
      </c>
      <c r="F380" s="13">
        <v>1.2342076571961662</v>
      </c>
      <c r="G380" s="13">
        <v>3.3082745843190304</v>
      </c>
      <c r="H380" s="13">
        <v>1.7591084638042482</v>
      </c>
      <c r="I380" s="4"/>
    </row>
    <row r="381" spans="1:9" ht="16.5" customHeight="1">
      <c r="A381" s="4" t="s">
        <v>745</v>
      </c>
      <c r="B381" s="4" t="s">
        <v>753</v>
      </c>
      <c r="C381" s="5" t="s">
        <v>759</v>
      </c>
      <c r="D381" s="4" t="s">
        <v>760</v>
      </c>
      <c r="E381" s="13">
        <v>18.115894427542703</v>
      </c>
      <c r="F381" s="13">
        <v>18.947862199957928</v>
      </c>
      <c r="G381" s="13">
        <v>22.69213613792837</v>
      </c>
      <c r="H381" s="13">
        <v>17.232644752882496</v>
      </c>
      <c r="I381" s="4"/>
    </row>
    <row r="382" spans="1:9" ht="16.5" customHeight="1">
      <c r="A382" s="4" t="s">
        <v>745</v>
      </c>
      <c r="B382" s="4" t="s">
        <v>753</v>
      </c>
      <c r="C382" s="5" t="s">
        <v>761</v>
      </c>
      <c r="D382" s="4" t="s">
        <v>762</v>
      </c>
      <c r="E382" s="13">
        <v>30.875277354770432</v>
      </c>
      <c r="F382" s="13">
        <v>32.11173456006106</v>
      </c>
      <c r="G382" s="13">
        <v>0</v>
      </c>
      <c r="H382" s="13">
        <v>35.729828583008626</v>
      </c>
      <c r="I382" s="4"/>
    </row>
    <row r="383" spans="1:9" ht="16.5" customHeight="1">
      <c r="A383" s="4" t="s">
        <v>745</v>
      </c>
      <c r="B383" s="4" t="s">
        <v>753</v>
      </c>
      <c r="C383" s="5" t="s">
        <v>763</v>
      </c>
      <c r="D383" s="4" t="s">
        <v>764</v>
      </c>
      <c r="E383" s="13">
        <v>6.940445351818421</v>
      </c>
      <c r="F383" s="13">
        <v>16.585814405292222</v>
      </c>
      <c r="G383" s="13">
        <v>11.536291143192177</v>
      </c>
      <c r="H383" s="13">
        <v>4.632683228412259</v>
      </c>
      <c r="I383" s="4"/>
    </row>
    <row r="384" spans="1:9" ht="16.5" customHeight="1">
      <c r="A384" s="4" t="s">
        <v>745</v>
      </c>
      <c r="B384" s="4" t="s">
        <v>753</v>
      </c>
      <c r="C384" s="5" t="s">
        <v>765</v>
      </c>
      <c r="D384" s="4" t="s">
        <v>766</v>
      </c>
      <c r="E384" s="13">
        <v>15.222811105681078</v>
      </c>
      <c r="F384" s="13">
        <v>19.80182196309109</v>
      </c>
      <c r="G384" s="13">
        <v>16.072754482022717</v>
      </c>
      <c r="H384" s="13">
        <v>14.34524499586205</v>
      </c>
      <c r="I384" s="4"/>
    </row>
    <row r="385" spans="1:9" ht="16.5" customHeight="1">
      <c r="A385" s="4" t="s">
        <v>745</v>
      </c>
      <c r="B385" s="4" t="s">
        <v>753</v>
      </c>
      <c r="C385" s="5" t="s">
        <v>767</v>
      </c>
      <c r="D385" s="4" t="s">
        <v>768</v>
      </c>
      <c r="E385" s="13">
        <v>3.495177674169954</v>
      </c>
      <c r="F385" s="13">
        <v>6.700642317892341</v>
      </c>
      <c r="G385" s="13">
        <v>0.0788253150054354</v>
      </c>
      <c r="H385" s="13">
        <v>3.537464706507816</v>
      </c>
      <c r="I385" s="4"/>
    </row>
    <row r="386" spans="1:9" s="1" customFormat="1" ht="16.5" customHeight="1">
      <c r="A386" s="5" t="s">
        <v>769</v>
      </c>
      <c r="B386" s="5"/>
      <c r="C386" s="5"/>
      <c r="D386" s="5" t="s">
        <v>770</v>
      </c>
      <c r="E386" s="12">
        <v>3.159207387704294</v>
      </c>
      <c r="F386" s="12">
        <v>3.3191941212838136</v>
      </c>
      <c r="G386" s="12">
        <v>3.3397176206256227</v>
      </c>
      <c r="H386" s="12">
        <v>2.964796959683873</v>
      </c>
      <c r="I386" s="5">
        <f>SUM(I387,I414)</f>
        <v>29</v>
      </c>
    </row>
    <row r="387" spans="1:9" s="1" customFormat="1" ht="16.5" customHeight="1">
      <c r="A387" s="5" t="s">
        <v>769</v>
      </c>
      <c r="B387" s="5" t="s">
        <v>771</v>
      </c>
      <c r="C387" s="5"/>
      <c r="D387" s="5" t="s">
        <v>772</v>
      </c>
      <c r="E387" s="12">
        <v>2.0396275142052605</v>
      </c>
      <c r="F387" s="12">
        <v>1.9078214207697775</v>
      </c>
      <c r="G387" s="12">
        <v>2.101528138658371</v>
      </c>
      <c r="H387" s="12">
        <v>2.1057527505108706</v>
      </c>
      <c r="I387" s="5">
        <f>COUNTA(C388:C413)</f>
        <v>26</v>
      </c>
    </row>
    <row r="388" spans="1:9" ht="16.5" customHeight="1">
      <c r="A388" s="4" t="s">
        <v>769</v>
      </c>
      <c r="B388" s="4" t="s">
        <v>771</v>
      </c>
      <c r="C388" s="5" t="s">
        <v>773</v>
      </c>
      <c r="D388" s="4" t="s">
        <v>774</v>
      </c>
      <c r="E388" s="13">
        <v>0.5058685152378949</v>
      </c>
      <c r="F388" s="13">
        <v>0.28393466895956343</v>
      </c>
      <c r="G388" s="13">
        <v>0.4493842975390216</v>
      </c>
      <c r="H388" s="13">
        <v>0.6740779224158553</v>
      </c>
      <c r="I388" s="4"/>
    </row>
    <row r="389" spans="1:9" ht="16.5" customHeight="1">
      <c r="A389" s="4" t="s">
        <v>769</v>
      </c>
      <c r="B389" s="4" t="s">
        <v>771</v>
      </c>
      <c r="C389" s="5" t="s">
        <v>775</v>
      </c>
      <c r="D389" s="4" t="s">
        <v>776</v>
      </c>
      <c r="E389" s="13">
        <v>0.33908276553953237</v>
      </c>
      <c r="F389" s="13">
        <v>0.29158280656387564</v>
      </c>
      <c r="G389" s="13">
        <v>0.13896389289380012</v>
      </c>
      <c r="H389" s="13">
        <v>0.4588722691807227</v>
      </c>
      <c r="I389" s="4"/>
    </row>
    <row r="390" spans="1:9" ht="16.5" customHeight="1">
      <c r="A390" s="4" t="s">
        <v>769</v>
      </c>
      <c r="B390" s="4" t="s">
        <v>771</v>
      </c>
      <c r="C390" s="5" t="s">
        <v>777</v>
      </c>
      <c r="D390" s="4" t="s">
        <v>778</v>
      </c>
      <c r="E390" s="13">
        <v>1.628575219557778</v>
      </c>
      <c r="F390" s="13">
        <v>2.3341446689021264</v>
      </c>
      <c r="G390" s="13">
        <v>2.4198024488854233</v>
      </c>
      <c r="H390" s="13">
        <v>0.8212465868524055</v>
      </c>
      <c r="I390" s="4"/>
    </row>
    <row r="391" spans="1:9" ht="16.5" customHeight="1">
      <c r="A391" s="4" t="s">
        <v>769</v>
      </c>
      <c r="B391" s="4" t="s">
        <v>771</v>
      </c>
      <c r="C391" s="5" t="s">
        <v>779</v>
      </c>
      <c r="D391" s="4" t="s">
        <v>780</v>
      </c>
      <c r="E391" s="13">
        <v>6.105240649652317</v>
      </c>
      <c r="F391" s="13">
        <v>3.82057454989648</v>
      </c>
      <c r="G391" s="13">
        <v>7.1321091576804285</v>
      </c>
      <c r="H391" s="13">
        <v>7.120155874250786</v>
      </c>
      <c r="I391" s="4"/>
    </row>
    <row r="392" spans="1:9" ht="16.5" customHeight="1">
      <c r="A392" s="4" t="s">
        <v>769</v>
      </c>
      <c r="B392" s="4" t="s">
        <v>771</v>
      </c>
      <c r="C392" s="5" t="s">
        <v>781</v>
      </c>
      <c r="D392" s="4" t="s">
        <v>782</v>
      </c>
      <c r="E392" s="13">
        <v>3.8755031595543143</v>
      </c>
      <c r="F392" s="13">
        <v>2.550327273371992</v>
      </c>
      <c r="G392" s="13">
        <v>4.190275202022336</v>
      </c>
      <c r="H392" s="13">
        <v>4.589331526995481</v>
      </c>
      <c r="I392" s="4"/>
    </row>
    <row r="393" spans="1:9" ht="16.5" customHeight="1">
      <c r="A393" s="4" t="s">
        <v>769</v>
      </c>
      <c r="B393" s="4" t="s">
        <v>771</v>
      </c>
      <c r="C393" s="5" t="s">
        <v>783</v>
      </c>
      <c r="D393" s="4" t="s">
        <v>784</v>
      </c>
      <c r="E393" s="13">
        <v>11.773983859451304</v>
      </c>
      <c r="F393" s="13">
        <v>12.212281508158215</v>
      </c>
      <c r="G393" s="13">
        <v>11.03126773180249</v>
      </c>
      <c r="H393" s="13">
        <v>11.822457266084092</v>
      </c>
      <c r="I393" s="4"/>
    </row>
    <row r="394" spans="1:9" ht="16.5" customHeight="1">
      <c r="A394" s="4" t="s">
        <v>769</v>
      </c>
      <c r="B394" s="4" t="s">
        <v>771</v>
      </c>
      <c r="C394" s="5" t="s">
        <v>785</v>
      </c>
      <c r="D394" s="4" t="s">
        <v>786</v>
      </c>
      <c r="E394" s="13">
        <v>0.37518530613342926</v>
      </c>
      <c r="F394" s="13">
        <v>0.6304606392228344</v>
      </c>
      <c r="G394" s="13">
        <v>0.3306914158910266</v>
      </c>
      <c r="H394" s="13">
        <v>0.23048378149728047</v>
      </c>
      <c r="I394" s="4"/>
    </row>
    <row r="395" spans="1:9" ht="16.5" customHeight="1">
      <c r="A395" s="4" t="s">
        <v>769</v>
      </c>
      <c r="B395" s="4" t="s">
        <v>771</v>
      </c>
      <c r="C395" s="5" t="s">
        <v>787</v>
      </c>
      <c r="D395" s="4" t="s">
        <v>788</v>
      </c>
      <c r="E395" s="13">
        <v>7.791285785393715</v>
      </c>
      <c r="F395" s="13">
        <v>6.357662022515852</v>
      </c>
      <c r="G395" s="13">
        <v>7.008332420611025</v>
      </c>
      <c r="H395" s="13">
        <v>9.064168564413771</v>
      </c>
      <c r="I395" s="4"/>
    </row>
    <row r="396" spans="1:9" ht="16.5" customHeight="1">
      <c r="A396" s="4" t="s">
        <v>769</v>
      </c>
      <c r="B396" s="4" t="s">
        <v>771</v>
      </c>
      <c r="C396" s="5" t="s">
        <v>789</v>
      </c>
      <c r="D396" s="4" t="s">
        <v>790</v>
      </c>
      <c r="E396" s="13">
        <v>33.75384816839468</v>
      </c>
      <c r="F396" s="13">
        <v>35.11758380121252</v>
      </c>
      <c r="G396" s="13">
        <v>34.42554460380899</v>
      </c>
      <c r="H396" s="13">
        <v>32.57558654045018</v>
      </c>
      <c r="I396" s="4"/>
    </row>
    <row r="397" spans="1:9" ht="16.5" customHeight="1">
      <c r="A397" s="4" t="s">
        <v>769</v>
      </c>
      <c r="B397" s="4" t="s">
        <v>771</v>
      </c>
      <c r="C397" s="5" t="s">
        <v>791</v>
      </c>
      <c r="D397" s="4" t="s">
        <v>792</v>
      </c>
      <c r="E397" s="13">
        <v>1.8377276043453965</v>
      </c>
      <c r="F397" s="13">
        <v>2.7090571820604588</v>
      </c>
      <c r="G397" s="13">
        <v>2.1050634353553552</v>
      </c>
      <c r="H397" s="13">
        <v>1.1570159230548633</v>
      </c>
      <c r="I397" s="4"/>
    </row>
    <row r="398" spans="1:9" ht="16.5" customHeight="1">
      <c r="A398" s="4" t="s">
        <v>769</v>
      </c>
      <c r="B398" s="4" t="s">
        <v>771</v>
      </c>
      <c r="C398" s="5" t="s">
        <v>793</v>
      </c>
      <c r="D398" s="4" t="s">
        <v>794</v>
      </c>
      <c r="E398" s="13">
        <v>6.5148128337604</v>
      </c>
      <c r="F398" s="13">
        <v>9.267875642474518</v>
      </c>
      <c r="G398" s="13">
        <v>7.361824418443288</v>
      </c>
      <c r="H398" s="13">
        <v>4.362988318076102</v>
      </c>
      <c r="I398" s="4"/>
    </row>
    <row r="399" spans="1:9" ht="16.5" customHeight="1">
      <c r="A399" s="4" t="s">
        <v>769</v>
      </c>
      <c r="B399" s="4" t="s">
        <v>771</v>
      </c>
      <c r="C399" s="5" t="s">
        <v>795</v>
      </c>
      <c r="D399" s="4" t="s">
        <v>796</v>
      </c>
      <c r="E399" s="13">
        <v>2.480726677746435</v>
      </c>
      <c r="F399" s="13">
        <v>2.818622103441803</v>
      </c>
      <c r="G399" s="13">
        <v>2.2906917003352185</v>
      </c>
      <c r="H399" s="13">
        <v>2.347630036169177</v>
      </c>
      <c r="I399" s="4"/>
    </row>
    <row r="400" spans="1:9" ht="16.5" customHeight="1">
      <c r="A400" s="4" t="s">
        <v>769</v>
      </c>
      <c r="B400" s="4" t="s">
        <v>771</v>
      </c>
      <c r="C400" s="5" t="s">
        <v>797</v>
      </c>
      <c r="D400" s="4" t="s">
        <v>798</v>
      </c>
      <c r="E400" s="13">
        <v>3.4757770695911696</v>
      </c>
      <c r="F400" s="13">
        <v>4.727211329769493</v>
      </c>
      <c r="G400" s="13">
        <v>3.422471566053712</v>
      </c>
      <c r="H400" s="13">
        <v>2.692963895663327</v>
      </c>
      <c r="I400" s="4"/>
    </row>
    <row r="401" spans="1:9" ht="16.5" customHeight="1">
      <c r="A401" s="4" t="s">
        <v>769</v>
      </c>
      <c r="B401" s="4" t="s">
        <v>771</v>
      </c>
      <c r="C401" s="5" t="s">
        <v>799</v>
      </c>
      <c r="D401" s="4" t="s">
        <v>800</v>
      </c>
      <c r="E401" s="13">
        <v>0.6335405897340365</v>
      </c>
      <c r="F401" s="13">
        <v>0.8606517245439536</v>
      </c>
      <c r="G401" s="13">
        <v>0.6031826934650949</v>
      </c>
      <c r="H401" s="13">
        <v>0.5006921291642851</v>
      </c>
      <c r="I401" s="4"/>
    </row>
    <row r="402" spans="1:9" ht="16.5" customHeight="1">
      <c r="A402" s="4" t="s">
        <v>769</v>
      </c>
      <c r="B402" s="4" t="s">
        <v>771</v>
      </c>
      <c r="C402" s="5" t="s">
        <v>801</v>
      </c>
      <c r="D402" s="4" t="s">
        <v>802</v>
      </c>
      <c r="E402" s="13">
        <v>1.7280781249375206</v>
      </c>
      <c r="F402" s="13">
        <v>0.3879963661759091</v>
      </c>
      <c r="G402" s="13">
        <v>1.216369533286466</v>
      </c>
      <c r="H402" s="13">
        <v>2.819802198996521</v>
      </c>
      <c r="I402" s="4"/>
    </row>
    <row r="403" spans="1:9" ht="16.5" customHeight="1">
      <c r="A403" s="4" t="s">
        <v>769</v>
      </c>
      <c r="B403" s="4" t="s">
        <v>771</v>
      </c>
      <c r="C403" s="5" t="s">
        <v>803</v>
      </c>
      <c r="D403" s="4" t="s">
        <v>804</v>
      </c>
      <c r="E403" s="13">
        <v>1.9735652909253676</v>
      </c>
      <c r="F403" s="13">
        <v>1.6603069899467033</v>
      </c>
      <c r="G403" s="13">
        <v>1.6864597370506198</v>
      </c>
      <c r="H403" s="13">
        <v>2.3034019210878705</v>
      </c>
      <c r="I403" s="4"/>
    </row>
    <row r="404" spans="1:9" ht="16.5" customHeight="1">
      <c r="A404" s="4" t="s">
        <v>769</v>
      </c>
      <c r="B404" s="4" t="s">
        <v>771</v>
      </c>
      <c r="C404" s="5" t="s">
        <v>805</v>
      </c>
      <c r="D404" s="4" t="s">
        <v>806</v>
      </c>
      <c r="E404" s="13">
        <v>4.112139725471952</v>
      </c>
      <c r="F404" s="13">
        <v>3.104208648070866</v>
      </c>
      <c r="G404" s="13">
        <v>4.5034938310560975</v>
      </c>
      <c r="H404" s="13">
        <v>4.587373636637264</v>
      </c>
      <c r="I404" s="4"/>
    </row>
    <row r="405" spans="1:9" ht="16.5" customHeight="1">
      <c r="A405" s="4" t="s">
        <v>769</v>
      </c>
      <c r="B405" s="4" t="s">
        <v>771</v>
      </c>
      <c r="C405" s="5" t="s">
        <v>807</v>
      </c>
      <c r="D405" s="4" t="s">
        <v>808</v>
      </c>
      <c r="E405" s="13">
        <v>1.8709410685743155</v>
      </c>
      <c r="F405" s="13">
        <v>1.7033026420915511</v>
      </c>
      <c r="G405" s="13">
        <v>1.6691885272400995</v>
      </c>
      <c r="H405" s="13">
        <v>2.0688894556202677</v>
      </c>
      <c r="I405" s="4"/>
    </row>
    <row r="406" spans="1:9" ht="16.5" customHeight="1">
      <c r="A406" s="4" t="s">
        <v>769</v>
      </c>
      <c r="B406" s="4" t="s">
        <v>771</v>
      </c>
      <c r="C406" s="5" t="s">
        <v>809</v>
      </c>
      <c r="D406" s="4" t="s">
        <v>810</v>
      </c>
      <c r="E406" s="13">
        <v>0.40119631054092736</v>
      </c>
      <c r="F406" s="13">
        <v>0.5608549351351111</v>
      </c>
      <c r="G406" s="13">
        <v>0.23981253635276617</v>
      </c>
      <c r="H406" s="13">
        <v>0.37020846662864865</v>
      </c>
      <c r="I406" s="4"/>
    </row>
    <row r="407" spans="1:9" ht="16.5" customHeight="1">
      <c r="A407" s="4" t="s">
        <v>769</v>
      </c>
      <c r="B407" s="4" t="s">
        <v>771</v>
      </c>
      <c r="C407" s="5" t="s">
        <v>811</v>
      </c>
      <c r="D407" s="4" t="s">
        <v>812</v>
      </c>
      <c r="E407" s="13">
        <v>0.6989055480815455</v>
      </c>
      <c r="F407" s="13">
        <v>1.0381166628472474</v>
      </c>
      <c r="G407" s="13">
        <v>0.5997437859439769</v>
      </c>
      <c r="H407" s="13">
        <v>0.5244668439480868</v>
      </c>
      <c r="I407" s="4"/>
    </row>
    <row r="408" spans="1:9" ht="16.5" customHeight="1">
      <c r="A408" s="4" t="s">
        <v>769</v>
      </c>
      <c r="B408" s="4" t="s">
        <v>771</v>
      </c>
      <c r="C408" s="5" t="s">
        <v>813</v>
      </c>
      <c r="D408" s="4" t="s">
        <v>814</v>
      </c>
      <c r="E408" s="13">
        <v>1.239557096261764</v>
      </c>
      <c r="F408" s="13">
        <v>1.0809557211251566</v>
      </c>
      <c r="G408" s="13">
        <v>1.1468174501501198</v>
      </c>
      <c r="H408" s="13">
        <v>1.3831036594113963</v>
      </c>
      <c r="I408" s="4"/>
    </row>
    <row r="409" spans="1:9" ht="16.5" customHeight="1">
      <c r="A409" s="4" t="s">
        <v>769</v>
      </c>
      <c r="B409" s="4" t="s">
        <v>771</v>
      </c>
      <c r="C409" s="5" t="s">
        <v>815</v>
      </c>
      <c r="D409" s="4" t="s">
        <v>816</v>
      </c>
      <c r="E409" s="13">
        <v>0.9536176745166257</v>
      </c>
      <c r="F409" s="13">
        <v>1.227198387398874</v>
      </c>
      <c r="G409" s="13">
        <v>0.5262998093546536</v>
      </c>
      <c r="H409" s="13">
        <v>0.9677085629834439</v>
      </c>
      <c r="I409" s="4"/>
    </row>
    <row r="410" spans="1:9" ht="16.5" customHeight="1">
      <c r="A410" s="4" t="s">
        <v>769</v>
      </c>
      <c r="B410" s="4" t="s">
        <v>771</v>
      </c>
      <c r="C410" s="5" t="s">
        <v>817</v>
      </c>
      <c r="D410" s="4" t="s">
        <v>818</v>
      </c>
      <c r="E410" s="13">
        <v>1.577401250557102</v>
      </c>
      <c r="F410" s="13">
        <v>1.2021820039147075</v>
      </c>
      <c r="G410" s="13">
        <v>1.1728222664620953</v>
      </c>
      <c r="H410" s="13">
        <v>1.9995199915551685</v>
      </c>
      <c r="I410" s="4"/>
    </row>
    <row r="411" spans="1:9" ht="16.5" customHeight="1">
      <c r="A411" s="4" t="s">
        <v>769</v>
      </c>
      <c r="B411" s="4" t="s">
        <v>771</v>
      </c>
      <c r="C411" s="5" t="s">
        <v>819</v>
      </c>
      <c r="D411" s="4" t="s">
        <v>820</v>
      </c>
      <c r="E411" s="13">
        <v>1.8244433114469247</v>
      </c>
      <c r="F411" s="13">
        <v>1.2486092879375847</v>
      </c>
      <c r="G411" s="13">
        <v>2.0617767754184526</v>
      </c>
      <c r="H411" s="13">
        <v>2.089817953815045</v>
      </c>
      <c r="I411" s="4"/>
    </row>
    <row r="412" spans="1:9" ht="16.5" customHeight="1">
      <c r="A412" s="4" t="s">
        <v>769</v>
      </c>
      <c r="B412" s="4" t="s">
        <v>771</v>
      </c>
      <c r="C412" s="5" t="s">
        <v>821</v>
      </c>
      <c r="D412" s="4" t="s">
        <v>822</v>
      </c>
      <c r="E412" s="13">
        <v>0.8721848133800945</v>
      </c>
      <c r="F412" s="13">
        <v>0.9547503324023975</v>
      </c>
      <c r="G412" s="13">
        <v>0.9773324602847581</v>
      </c>
      <c r="H412" s="13">
        <v>0.772115271889088</v>
      </c>
      <c r="I412" s="4"/>
    </row>
    <row r="413" spans="1:9" ht="16.5" customHeight="1">
      <c r="A413" s="4" t="s">
        <v>769</v>
      </c>
      <c r="B413" s="4" t="s">
        <v>771</v>
      </c>
      <c r="C413" s="5" t="s">
        <v>823</v>
      </c>
      <c r="D413" s="4" t="s">
        <v>824</v>
      </c>
      <c r="E413" s="13">
        <v>1.6568115812134707</v>
      </c>
      <c r="F413" s="13">
        <v>1.8495481018602193</v>
      </c>
      <c r="G413" s="13">
        <v>1.2902783026126794</v>
      </c>
      <c r="H413" s="13">
        <v>1.6959214031588523</v>
      </c>
      <c r="I413" s="4"/>
    </row>
    <row r="414" spans="1:9" s="1" customFormat="1" ht="16.5" customHeight="1">
      <c r="A414" s="5" t="s">
        <v>769</v>
      </c>
      <c r="B414" s="5" t="s">
        <v>825</v>
      </c>
      <c r="C414" s="5"/>
      <c r="D414" s="5" t="s">
        <v>826</v>
      </c>
      <c r="E414" s="12">
        <v>1.1195798734990332</v>
      </c>
      <c r="F414" s="12">
        <v>1.4113727005140366</v>
      </c>
      <c r="G414" s="12">
        <v>1.2381894819672512</v>
      </c>
      <c r="H414" s="12">
        <v>0.859044209173002</v>
      </c>
      <c r="I414" s="5">
        <f>COUNTA(C415:C417)</f>
        <v>3</v>
      </c>
    </row>
    <row r="415" spans="1:9" ht="16.5" customHeight="1">
      <c r="A415" s="4" t="s">
        <v>769</v>
      </c>
      <c r="B415" s="4" t="s">
        <v>825</v>
      </c>
      <c r="C415" s="5" t="s">
        <v>827</v>
      </c>
      <c r="D415" s="4" t="s">
        <v>828</v>
      </c>
      <c r="E415" s="13">
        <v>13.071286918818348</v>
      </c>
      <c r="F415" s="13">
        <v>12.025111216244897</v>
      </c>
      <c r="G415" s="13">
        <v>12.090992649848321</v>
      </c>
      <c r="H415" s="13">
        <v>14.924916253798962</v>
      </c>
      <c r="I415" s="4"/>
    </row>
    <row r="416" spans="1:9" ht="16.5" customHeight="1">
      <c r="A416" s="4" t="s">
        <v>769</v>
      </c>
      <c r="B416" s="4" t="s">
        <v>825</v>
      </c>
      <c r="C416" s="5" t="s">
        <v>829</v>
      </c>
      <c r="D416" s="4" t="s">
        <v>830</v>
      </c>
      <c r="E416" s="13">
        <v>36.99527828693386</v>
      </c>
      <c r="F416" s="13">
        <v>42.17238137654976</v>
      </c>
      <c r="G416" s="13">
        <v>45.74713660216329</v>
      </c>
      <c r="H416" s="13">
        <v>25.311968242316667</v>
      </c>
      <c r="I416" s="4"/>
    </row>
    <row r="417" spans="1:9" ht="16.5" customHeight="1">
      <c r="A417" s="4" t="s">
        <v>769</v>
      </c>
      <c r="B417" s="4" t="s">
        <v>825</v>
      </c>
      <c r="C417" s="5" t="s">
        <v>831</v>
      </c>
      <c r="D417" s="4" t="s">
        <v>832</v>
      </c>
      <c r="E417" s="13">
        <v>49.9334347942478</v>
      </c>
      <c r="F417" s="13">
        <v>45.802507407205354</v>
      </c>
      <c r="G417" s="13">
        <v>42.16187074798839</v>
      </c>
      <c r="H417" s="13">
        <v>59.763115503884364</v>
      </c>
      <c r="I417" s="4"/>
    </row>
    <row r="418" spans="1:9" s="1" customFormat="1" ht="16.5" customHeight="1">
      <c r="A418" s="5"/>
      <c r="B418" s="5"/>
      <c r="C418" s="5"/>
      <c r="D418" s="5" t="s">
        <v>833</v>
      </c>
      <c r="E418" s="12">
        <v>3.286909703644244</v>
      </c>
      <c r="F418" s="12">
        <v>2.935359654405477</v>
      </c>
      <c r="G418" s="12">
        <v>2.9805807955302357</v>
      </c>
      <c r="H418" s="12">
        <v>3.6737733821116745</v>
      </c>
      <c r="I418" s="5">
        <f>SUM(I419,I433)</f>
        <v>18</v>
      </c>
    </row>
    <row r="419" spans="1:9" s="1" customFormat="1" ht="16.5" customHeight="1">
      <c r="A419" s="5" t="s">
        <v>834</v>
      </c>
      <c r="B419" s="5"/>
      <c r="C419" s="5"/>
      <c r="D419" s="5" t="s">
        <v>835</v>
      </c>
      <c r="E419" s="12">
        <v>1.2163909008676694</v>
      </c>
      <c r="F419" s="12">
        <v>1.1925982978293341</v>
      </c>
      <c r="G419" s="12">
        <v>1.0873727024908273</v>
      </c>
      <c r="H419" s="12">
        <v>1.290923963496551</v>
      </c>
      <c r="I419" s="5">
        <f>SUM(I420,I427,I431)</f>
        <v>10</v>
      </c>
    </row>
    <row r="420" spans="1:9" s="1" customFormat="1" ht="16.5" customHeight="1">
      <c r="A420" s="5" t="s">
        <v>834</v>
      </c>
      <c r="B420" s="5" t="s">
        <v>836</v>
      </c>
      <c r="C420" s="5"/>
      <c r="D420" s="5" t="s">
        <v>837</v>
      </c>
      <c r="E420" s="12">
        <v>1.1149694607933702</v>
      </c>
      <c r="F420" s="12">
        <v>1.077322853030977</v>
      </c>
      <c r="G420" s="12">
        <v>0.9890896468995599</v>
      </c>
      <c r="H420" s="12">
        <v>1.1979566815383567</v>
      </c>
      <c r="I420" s="5">
        <f>COUNTA(C421:C426)</f>
        <v>6</v>
      </c>
    </row>
    <row r="421" spans="1:9" ht="16.5" customHeight="1">
      <c r="A421" s="4" t="s">
        <v>834</v>
      </c>
      <c r="B421" s="4" t="s">
        <v>836</v>
      </c>
      <c r="C421" s="5" t="s">
        <v>838</v>
      </c>
      <c r="D421" s="4" t="s">
        <v>839</v>
      </c>
      <c r="E421" s="13">
        <v>8.476950364089786</v>
      </c>
      <c r="F421" s="13">
        <v>5.142923749410576</v>
      </c>
      <c r="G421" s="13">
        <v>7.487009441099371</v>
      </c>
      <c r="H421" s="13">
        <v>10.974824559676382</v>
      </c>
      <c r="I421" s="4"/>
    </row>
    <row r="422" spans="1:9" ht="16.5" customHeight="1">
      <c r="A422" s="4" t="s">
        <v>834</v>
      </c>
      <c r="B422" s="4" t="s">
        <v>836</v>
      </c>
      <c r="C422" s="5" t="s">
        <v>840</v>
      </c>
      <c r="D422" s="4" t="s">
        <v>841</v>
      </c>
      <c r="E422" s="13">
        <v>5.593648986729479</v>
      </c>
      <c r="F422" s="13">
        <v>4.234137974868304</v>
      </c>
      <c r="G422" s="13">
        <v>4.32483336340836</v>
      </c>
      <c r="H422" s="13">
        <v>6.9311465090068625</v>
      </c>
      <c r="I422" s="4"/>
    </row>
    <row r="423" spans="1:9" ht="16.5" customHeight="1">
      <c r="A423" s="4" t="s">
        <v>834</v>
      </c>
      <c r="B423" s="4" t="s">
        <v>836</v>
      </c>
      <c r="C423" s="5" t="s">
        <v>842</v>
      </c>
      <c r="D423" s="4" t="s">
        <v>843</v>
      </c>
      <c r="E423" s="13">
        <v>6.250493371150659</v>
      </c>
      <c r="F423" s="13">
        <v>6.637662198999076</v>
      </c>
      <c r="G423" s="13">
        <v>8.249920047479641</v>
      </c>
      <c r="H423" s="13">
        <v>5.265701727733057</v>
      </c>
      <c r="I423" s="4"/>
    </row>
    <row r="424" spans="1:9" ht="16.5" customHeight="1">
      <c r="A424" s="4" t="s">
        <v>834</v>
      </c>
      <c r="B424" s="4" t="s">
        <v>836</v>
      </c>
      <c r="C424" s="5" t="s">
        <v>844</v>
      </c>
      <c r="D424" s="4" t="s">
        <v>845</v>
      </c>
      <c r="E424" s="13">
        <v>1.3974427395547955</v>
      </c>
      <c r="F424" s="13">
        <v>1.0140017796341454</v>
      </c>
      <c r="G424" s="13">
        <v>0.8552598400424924</v>
      </c>
      <c r="H424" s="13">
        <v>1.8426265089862361</v>
      </c>
      <c r="I424" s="4"/>
    </row>
    <row r="425" spans="1:9" ht="16.5" customHeight="1">
      <c r="A425" s="4" t="s">
        <v>834</v>
      </c>
      <c r="B425" s="4" t="s">
        <v>836</v>
      </c>
      <c r="C425" s="5" t="s">
        <v>846</v>
      </c>
      <c r="D425" s="4" t="s">
        <v>847</v>
      </c>
      <c r="E425" s="13">
        <v>0.8189082439299367</v>
      </c>
      <c r="F425" s="13">
        <v>0.45545532996160076</v>
      </c>
      <c r="G425" s="13">
        <v>0.7933820614500084</v>
      </c>
      <c r="H425" s="13">
        <v>1.060835698487735</v>
      </c>
      <c r="I425" s="4"/>
    </row>
    <row r="426" spans="1:9" ht="16.5" customHeight="1">
      <c r="A426" s="4" t="s">
        <v>834</v>
      </c>
      <c r="B426" s="4" t="s">
        <v>836</v>
      </c>
      <c r="C426" s="5" t="s">
        <v>848</v>
      </c>
      <c r="D426" s="4" t="s">
        <v>849</v>
      </c>
      <c r="E426" s="13">
        <v>77.46255629454534</v>
      </c>
      <c r="F426" s="13">
        <v>82.5158189671263</v>
      </c>
      <c r="G426" s="13">
        <v>78.28959524652012</v>
      </c>
      <c r="H426" s="13">
        <v>73.92486499610973</v>
      </c>
      <c r="I426" s="4"/>
    </row>
    <row r="427" spans="1:9" s="1" customFormat="1" ht="16.5" customHeight="1">
      <c r="A427" s="5" t="s">
        <v>834</v>
      </c>
      <c r="B427" s="5" t="s">
        <v>850</v>
      </c>
      <c r="C427" s="5"/>
      <c r="D427" s="5" t="s">
        <v>851</v>
      </c>
      <c r="E427" s="12">
        <v>0.042920087596814614</v>
      </c>
      <c r="F427" s="12">
        <v>0.042159887784262315</v>
      </c>
      <c r="G427" s="12">
        <v>0.04700208107883655</v>
      </c>
      <c r="H427" s="12">
        <v>0.041638241993523444</v>
      </c>
      <c r="I427" s="5">
        <f>COUNTA(C428:C430)</f>
        <v>3</v>
      </c>
    </row>
    <row r="428" spans="1:9" ht="16.5" customHeight="1">
      <c r="A428" s="4" t="s">
        <v>834</v>
      </c>
      <c r="B428" s="4" t="s">
        <v>836</v>
      </c>
      <c r="C428" s="5" t="s">
        <v>852</v>
      </c>
      <c r="D428" s="4" t="s">
        <v>853</v>
      </c>
      <c r="E428" s="13">
        <v>81.18703401995863</v>
      </c>
      <c r="F428" s="13">
        <v>84.80697593733733</v>
      </c>
      <c r="G428" s="13">
        <v>86.80371506343121</v>
      </c>
      <c r="H428" s="13">
        <v>75.74866595841227</v>
      </c>
      <c r="I428" s="4"/>
    </row>
    <row r="429" spans="1:9" ht="16.5" customHeight="1">
      <c r="A429" s="4" t="s">
        <v>834</v>
      </c>
      <c r="B429" s="4" t="s">
        <v>850</v>
      </c>
      <c r="C429" s="5" t="s">
        <v>854</v>
      </c>
      <c r="D429" s="4" t="s">
        <v>855</v>
      </c>
      <c r="E429" s="13">
        <v>4.559932594757346</v>
      </c>
      <c r="F429" s="13">
        <v>7.903289487931958</v>
      </c>
      <c r="G429" s="13">
        <v>7.0619837665820615</v>
      </c>
      <c r="H429" s="13">
        <v>0.890639674384317</v>
      </c>
      <c r="I429" s="4"/>
    </row>
    <row r="430" spans="1:9" ht="16.5" customHeight="1">
      <c r="A430" s="4" t="s">
        <v>834</v>
      </c>
      <c r="B430" s="4" t="s">
        <v>850</v>
      </c>
      <c r="C430" s="5" t="s">
        <v>856</v>
      </c>
      <c r="D430" s="4" t="s">
        <v>857</v>
      </c>
      <c r="E430" s="13">
        <v>14.253033385284022</v>
      </c>
      <c r="F430" s="13">
        <v>7.289734574730709</v>
      </c>
      <c r="G430" s="13">
        <v>6.134301169986717</v>
      </c>
      <c r="H430" s="13">
        <v>23.360694367203415</v>
      </c>
      <c r="I430" s="4"/>
    </row>
    <row r="431" spans="1:9" s="1" customFormat="1" ht="16.5" customHeight="1">
      <c r="A431" s="5" t="s">
        <v>834</v>
      </c>
      <c r="B431" s="5" t="s">
        <v>858</v>
      </c>
      <c r="C431" s="5"/>
      <c r="D431" s="5" t="s">
        <v>859</v>
      </c>
      <c r="E431" s="12">
        <v>0.0585013524774845</v>
      </c>
      <c r="F431" s="12">
        <v>0.07311555701409458</v>
      </c>
      <c r="G431" s="12">
        <v>0.05128097451243078</v>
      </c>
      <c r="H431" s="12">
        <v>0.05132903996467106</v>
      </c>
      <c r="I431" s="5">
        <f>COUNTA(C432)</f>
        <v>1</v>
      </c>
    </row>
    <row r="432" spans="1:9" ht="16.5" customHeight="1">
      <c r="A432" s="4" t="s">
        <v>834</v>
      </c>
      <c r="B432" s="4" t="s">
        <v>858</v>
      </c>
      <c r="C432" s="5" t="s">
        <v>860</v>
      </c>
      <c r="D432" s="4" t="s">
        <v>861</v>
      </c>
      <c r="E432" s="13">
        <v>100</v>
      </c>
      <c r="F432" s="13">
        <v>100</v>
      </c>
      <c r="G432" s="13">
        <v>100</v>
      </c>
      <c r="H432" s="13">
        <v>100</v>
      </c>
      <c r="I432" s="4"/>
    </row>
    <row r="433" spans="1:9" s="1" customFormat="1" ht="16.5" customHeight="1">
      <c r="A433" s="5"/>
      <c r="B433" s="5"/>
      <c r="C433" s="5"/>
      <c r="D433" s="5" t="s">
        <v>862</v>
      </c>
      <c r="E433" s="12">
        <v>2.070518802776574</v>
      </c>
      <c r="F433" s="12">
        <v>1.7427613565761426</v>
      </c>
      <c r="G433" s="12">
        <v>1.8932080930394086</v>
      </c>
      <c r="H433" s="12">
        <v>2.3828494186151232</v>
      </c>
      <c r="I433" s="5">
        <f>SUM(I434,I443)</f>
        <v>8</v>
      </c>
    </row>
    <row r="434" spans="1:9" s="1" customFormat="1" ht="16.5" customHeight="1">
      <c r="A434" s="5" t="s">
        <v>863</v>
      </c>
      <c r="B434" s="5"/>
      <c r="C434" s="5"/>
      <c r="D434" s="5" t="s">
        <v>864</v>
      </c>
      <c r="E434" s="12">
        <v>1.0322775273346494</v>
      </c>
      <c r="F434" s="12">
        <v>0.7953089512116741</v>
      </c>
      <c r="G434" s="12">
        <v>0.8900538334871894</v>
      </c>
      <c r="H434" s="12">
        <v>1.264356138288488</v>
      </c>
      <c r="I434" s="5">
        <f>SUM(I435,I437,I439)</f>
        <v>5</v>
      </c>
    </row>
    <row r="435" spans="1:9" s="1" customFormat="1" ht="16.5" customHeight="1">
      <c r="A435" s="5" t="s">
        <v>863</v>
      </c>
      <c r="B435" s="5" t="s">
        <v>865</v>
      </c>
      <c r="C435" s="5"/>
      <c r="D435" s="5" t="s">
        <v>866</v>
      </c>
      <c r="E435" s="12">
        <v>0.7327927869038241</v>
      </c>
      <c r="F435" s="12">
        <v>0.4762805151335936</v>
      </c>
      <c r="G435" s="12">
        <v>0.6797882483071578</v>
      </c>
      <c r="H435" s="12">
        <v>0.9389374621584216</v>
      </c>
      <c r="I435" s="5">
        <f>COUNTA(C436)</f>
        <v>1</v>
      </c>
    </row>
    <row r="436" spans="1:9" ht="16.5" customHeight="1">
      <c r="A436" s="4" t="s">
        <v>863</v>
      </c>
      <c r="B436" s="4" t="s">
        <v>865</v>
      </c>
      <c r="C436" s="5" t="s">
        <v>867</v>
      </c>
      <c r="D436" s="4" t="s">
        <v>868</v>
      </c>
      <c r="E436" s="13">
        <v>100</v>
      </c>
      <c r="F436" s="13">
        <v>100</v>
      </c>
      <c r="G436" s="13">
        <v>100</v>
      </c>
      <c r="H436" s="13">
        <v>100</v>
      </c>
      <c r="I436" s="4"/>
    </row>
    <row r="437" spans="1:9" s="1" customFormat="1" ht="16.5" customHeight="1">
      <c r="A437" s="5" t="s">
        <v>863</v>
      </c>
      <c r="B437" s="5" t="s">
        <v>869</v>
      </c>
      <c r="C437" s="5"/>
      <c r="D437" s="5" t="s">
        <v>870</v>
      </c>
      <c r="E437" s="12">
        <v>0.04838853096417055</v>
      </c>
      <c r="F437" s="12">
        <v>0.06549891809994372</v>
      </c>
      <c r="G437" s="12">
        <v>0.040843212732586565</v>
      </c>
      <c r="H437" s="12">
        <v>0.03958557104574412</v>
      </c>
      <c r="I437" s="5">
        <f>COUNTA(C438)</f>
        <v>1</v>
      </c>
    </row>
    <row r="438" spans="1:9" ht="16.5" customHeight="1">
      <c r="A438" s="4" t="s">
        <v>863</v>
      </c>
      <c r="B438" s="4" t="s">
        <v>869</v>
      </c>
      <c r="C438" s="5" t="s">
        <v>871</v>
      </c>
      <c r="D438" s="4" t="s">
        <v>872</v>
      </c>
      <c r="E438" s="13">
        <v>100</v>
      </c>
      <c r="F438" s="13">
        <v>100</v>
      </c>
      <c r="G438" s="13">
        <v>100</v>
      </c>
      <c r="H438" s="13">
        <v>100</v>
      </c>
      <c r="I438" s="4"/>
    </row>
    <row r="439" spans="1:9" s="1" customFormat="1" ht="16.5" customHeight="1">
      <c r="A439" s="5" t="s">
        <v>863</v>
      </c>
      <c r="B439" s="5" t="s">
        <v>873</v>
      </c>
      <c r="C439" s="5"/>
      <c r="D439" s="5" t="s">
        <v>874</v>
      </c>
      <c r="E439" s="12">
        <v>0.2510962094666547</v>
      </c>
      <c r="F439" s="12">
        <v>0.2535295179781369</v>
      </c>
      <c r="G439" s="12">
        <v>0.16942237244744518</v>
      </c>
      <c r="H439" s="12">
        <v>0.28583310508432236</v>
      </c>
      <c r="I439" s="5">
        <f>COUNTA(C440:C442)</f>
        <v>3</v>
      </c>
    </row>
    <row r="440" spans="1:9" ht="16.5" customHeight="1">
      <c r="A440" s="4" t="s">
        <v>863</v>
      </c>
      <c r="B440" s="4" t="s">
        <v>873</v>
      </c>
      <c r="C440" s="5" t="s">
        <v>875</v>
      </c>
      <c r="D440" s="4" t="s">
        <v>876</v>
      </c>
      <c r="E440" s="13">
        <v>25.092559600749116</v>
      </c>
      <c r="F440" s="13">
        <v>22.458329647147487</v>
      </c>
      <c r="G440" s="13">
        <v>17.33889178961816</v>
      </c>
      <c r="H440" s="13">
        <v>28.80678997858044</v>
      </c>
      <c r="I440" s="4"/>
    </row>
    <row r="441" spans="1:9" ht="16.5" customHeight="1">
      <c r="A441" s="4" t="s">
        <v>863</v>
      </c>
      <c r="B441" s="4" t="s">
        <v>873</v>
      </c>
      <c r="C441" s="5" t="s">
        <v>877</v>
      </c>
      <c r="D441" s="4" t="s">
        <v>878</v>
      </c>
      <c r="E441" s="13">
        <v>39.74170155614303</v>
      </c>
      <c r="F441" s="13">
        <v>46.204045306348604</v>
      </c>
      <c r="G441" s="13">
        <v>23.67247846184505</v>
      </c>
      <c r="H441" s="13">
        <v>39.91692895251052</v>
      </c>
      <c r="I441" s="4"/>
    </row>
    <row r="442" spans="1:9" ht="16.5" customHeight="1">
      <c r="A442" s="4" t="s">
        <v>863</v>
      </c>
      <c r="B442" s="4" t="s">
        <v>873</v>
      </c>
      <c r="C442" s="5" t="s">
        <v>879</v>
      </c>
      <c r="D442" s="4" t="s">
        <v>880</v>
      </c>
      <c r="E442" s="13">
        <v>35.16573884310787</v>
      </c>
      <c r="F442" s="13">
        <v>31.33762504650391</v>
      </c>
      <c r="G442" s="13">
        <v>58.98862974853678</v>
      </c>
      <c r="H442" s="13">
        <v>31.27628106890905</v>
      </c>
      <c r="I442" s="4"/>
    </row>
    <row r="443" spans="1:9" s="1" customFormat="1" ht="16.5" customHeight="1">
      <c r="A443" s="5" t="s">
        <v>881</v>
      </c>
      <c r="B443" s="5"/>
      <c r="C443" s="5"/>
      <c r="D443" s="5" t="s">
        <v>882</v>
      </c>
      <c r="E443" s="12">
        <v>1.0382412754419248</v>
      </c>
      <c r="F443" s="12">
        <v>0.9474524053644684</v>
      </c>
      <c r="G443" s="12">
        <v>1.003154259552219</v>
      </c>
      <c r="H443" s="12">
        <v>1.1184932803266352</v>
      </c>
      <c r="I443" s="5">
        <f>SUM(I444)</f>
        <v>3</v>
      </c>
    </row>
    <row r="444" spans="1:9" s="1" customFormat="1" ht="16.5" customHeight="1">
      <c r="A444" s="5" t="s">
        <v>881</v>
      </c>
      <c r="B444" s="5" t="s">
        <v>883</v>
      </c>
      <c r="C444" s="5"/>
      <c r="D444" s="5" t="s">
        <v>884</v>
      </c>
      <c r="E444" s="12">
        <v>1.0382412754419248</v>
      </c>
      <c r="F444" s="12">
        <v>0.9474524053644684</v>
      </c>
      <c r="G444" s="12">
        <v>1.003154259552219</v>
      </c>
      <c r="H444" s="12">
        <v>1.1184932803266352</v>
      </c>
      <c r="I444" s="5">
        <f>COUNTA(C445:C447)</f>
        <v>3</v>
      </c>
    </row>
    <row r="445" spans="1:9" ht="16.5" customHeight="1">
      <c r="A445" s="4" t="s">
        <v>881</v>
      </c>
      <c r="B445" s="4" t="s">
        <v>883</v>
      </c>
      <c r="C445" s="5" t="s">
        <v>885</v>
      </c>
      <c r="D445" s="4" t="s">
        <v>886</v>
      </c>
      <c r="E445" s="13">
        <v>60.35630629814679</v>
      </c>
      <c r="F445" s="13">
        <v>65.45234224332707</v>
      </c>
      <c r="G445" s="13">
        <v>62.473118736533394</v>
      </c>
      <c r="H445" s="13">
        <v>56.437753105906054</v>
      </c>
      <c r="I445" s="4"/>
    </row>
    <row r="446" spans="1:9" ht="16.5" customHeight="1">
      <c r="A446" s="4" t="s">
        <v>881</v>
      </c>
      <c r="B446" s="4" t="s">
        <v>883</v>
      </c>
      <c r="C446" s="5" t="s">
        <v>887</v>
      </c>
      <c r="D446" s="4" t="s">
        <v>888</v>
      </c>
      <c r="E446" s="13">
        <v>37.410201954129114</v>
      </c>
      <c r="F446" s="13">
        <v>31.990428264913433</v>
      </c>
      <c r="G446" s="13">
        <v>35.536295170794446</v>
      </c>
      <c r="H446" s="13">
        <v>41.42656338927377</v>
      </c>
      <c r="I446" s="4"/>
    </row>
    <row r="447" spans="1:9" ht="16.5" customHeight="1">
      <c r="A447" s="4" t="s">
        <v>881</v>
      </c>
      <c r="B447" s="4" t="s">
        <v>883</v>
      </c>
      <c r="C447" s="5" t="s">
        <v>889</v>
      </c>
      <c r="D447" s="4" t="s">
        <v>890</v>
      </c>
      <c r="E447" s="13">
        <v>2.2334917477241025</v>
      </c>
      <c r="F447" s="13">
        <v>2.557229491759501</v>
      </c>
      <c r="G447" s="13">
        <v>1.9905860926721544</v>
      </c>
      <c r="H447" s="13">
        <v>2.1356835048201717</v>
      </c>
      <c r="I447" s="4"/>
    </row>
    <row r="448" spans="1:9" s="1" customFormat="1" ht="16.5" customHeight="1">
      <c r="A448" s="5"/>
      <c r="B448" s="5"/>
      <c r="C448" s="5"/>
      <c r="D448" s="5" t="s">
        <v>891</v>
      </c>
      <c r="E448" s="12">
        <v>12.819285332189608</v>
      </c>
      <c r="F448" s="12">
        <v>12.11741758349457</v>
      </c>
      <c r="G448" s="12">
        <v>12.614954634979622</v>
      </c>
      <c r="H448" s="12">
        <v>13.4098152844841</v>
      </c>
      <c r="I448" s="5">
        <f>SUM(I449,I453,I472)</f>
        <v>19</v>
      </c>
    </row>
    <row r="449" spans="1:9" s="1" customFormat="1" ht="16.5" customHeight="1">
      <c r="A449" s="5" t="s">
        <v>892</v>
      </c>
      <c r="B449" s="5"/>
      <c r="C449" s="5"/>
      <c r="D449" s="5" t="s">
        <v>893</v>
      </c>
      <c r="E449" s="12">
        <v>0.2764268790112435</v>
      </c>
      <c r="F449" s="12">
        <v>0.2809725901858366</v>
      </c>
      <c r="G449" s="12">
        <v>0.25907863309576223</v>
      </c>
      <c r="H449" s="12">
        <v>0.28093925471459646</v>
      </c>
      <c r="I449" s="5">
        <f>SUM(I450)</f>
        <v>2</v>
      </c>
    </row>
    <row r="450" spans="1:9" s="1" customFormat="1" ht="16.5" customHeight="1">
      <c r="A450" s="5" t="s">
        <v>892</v>
      </c>
      <c r="B450" s="5" t="s">
        <v>894</v>
      </c>
      <c r="C450" s="5"/>
      <c r="D450" s="5" t="s">
        <v>895</v>
      </c>
      <c r="E450" s="12">
        <v>0.2764268790112435</v>
      </c>
      <c r="F450" s="12">
        <v>0.2809725901858366</v>
      </c>
      <c r="G450" s="12">
        <v>0.25907863309576223</v>
      </c>
      <c r="H450" s="12">
        <v>0.28093925471459646</v>
      </c>
      <c r="I450" s="5">
        <f>COUNTA(C451:C452)</f>
        <v>2</v>
      </c>
    </row>
    <row r="451" spans="1:9" ht="16.5" customHeight="1">
      <c r="A451" s="4" t="s">
        <v>892</v>
      </c>
      <c r="B451" s="4" t="s">
        <v>894</v>
      </c>
      <c r="C451" s="5" t="s">
        <v>896</v>
      </c>
      <c r="D451" s="4" t="s">
        <v>897</v>
      </c>
      <c r="E451" s="13">
        <v>90.10827824163657</v>
      </c>
      <c r="F451" s="17">
        <v>92.0817384205449</v>
      </c>
      <c r="G451" s="13">
        <v>100</v>
      </c>
      <c r="H451" s="13">
        <v>84.6311886548029</v>
      </c>
      <c r="I451" s="4"/>
    </row>
    <row r="452" spans="1:9" ht="16.5" customHeight="1">
      <c r="A452" s="4" t="s">
        <v>892</v>
      </c>
      <c r="B452" s="4" t="s">
        <v>894</v>
      </c>
      <c r="C452" s="5" t="s">
        <v>898</v>
      </c>
      <c r="D452" s="4" t="s">
        <v>899</v>
      </c>
      <c r="E452" s="13">
        <v>9.891721758363428</v>
      </c>
      <c r="F452" s="17">
        <v>7.918261579455099</v>
      </c>
      <c r="G452" s="13">
        <v>0</v>
      </c>
      <c r="H452" s="13">
        <v>15.368811345197116</v>
      </c>
      <c r="I452" s="4"/>
    </row>
    <row r="453" spans="1:9" s="1" customFormat="1" ht="16.5" customHeight="1">
      <c r="A453" s="5" t="s">
        <v>900</v>
      </c>
      <c r="B453" s="5"/>
      <c r="C453" s="5"/>
      <c r="D453" s="5" t="s">
        <v>901</v>
      </c>
      <c r="E453" s="12">
        <v>2.895877972809276</v>
      </c>
      <c r="F453" s="12">
        <v>3.1223331972488113</v>
      </c>
      <c r="G453" s="12">
        <v>3.4425302068870725</v>
      </c>
      <c r="H453" s="12">
        <v>2.490698359952265</v>
      </c>
      <c r="I453" s="5">
        <f>SUM(I454,I457,I462,I466)</f>
        <v>14</v>
      </c>
    </row>
    <row r="454" spans="1:9" s="1" customFormat="1" ht="16.5" customHeight="1">
      <c r="A454" s="5" t="s">
        <v>900</v>
      </c>
      <c r="B454" s="5" t="s">
        <v>902</v>
      </c>
      <c r="C454" s="5"/>
      <c r="D454" s="5" t="s">
        <v>903</v>
      </c>
      <c r="E454" s="12">
        <v>0.16577708087177193</v>
      </c>
      <c r="F454" s="12">
        <v>0.10511078905839019</v>
      </c>
      <c r="G454" s="12">
        <v>0.17803622789167334</v>
      </c>
      <c r="H454" s="12">
        <v>0.2034601020323062</v>
      </c>
      <c r="I454" s="5">
        <f>COUNTA(C455:C456)</f>
        <v>2</v>
      </c>
    </row>
    <row r="455" spans="1:9" ht="16.5" customHeight="1">
      <c r="A455" s="4" t="s">
        <v>900</v>
      </c>
      <c r="B455" s="4" t="s">
        <v>902</v>
      </c>
      <c r="C455" s="5" t="s">
        <v>904</v>
      </c>
      <c r="D455" s="4" t="s">
        <v>905</v>
      </c>
      <c r="E455" s="13">
        <v>70.93997917972962</v>
      </c>
      <c r="F455" s="13">
        <v>64.79233916235175</v>
      </c>
      <c r="G455" s="13">
        <v>89.81303679720565</v>
      </c>
      <c r="H455" s="13">
        <v>65.82536862904897</v>
      </c>
      <c r="I455" s="4"/>
    </row>
    <row r="456" spans="1:9" ht="16.5" customHeight="1">
      <c r="A456" s="4" t="s">
        <v>900</v>
      </c>
      <c r="B456" s="4" t="s">
        <v>902</v>
      </c>
      <c r="C456" s="5" t="s">
        <v>906</v>
      </c>
      <c r="D456" s="4" t="s">
        <v>907</v>
      </c>
      <c r="E456" s="13">
        <v>29.06002082027038</v>
      </c>
      <c r="F456" s="13">
        <v>35.207660837648234</v>
      </c>
      <c r="G456" s="13">
        <v>10.186963202794361</v>
      </c>
      <c r="H456" s="13">
        <v>34.17463137095103</v>
      </c>
      <c r="I456" s="4"/>
    </row>
    <row r="457" spans="1:9" s="1" customFormat="1" ht="16.5" customHeight="1">
      <c r="A457" s="5" t="s">
        <v>900</v>
      </c>
      <c r="B457" s="5" t="s">
        <v>908</v>
      </c>
      <c r="C457" s="5"/>
      <c r="D457" s="5" t="s">
        <v>909</v>
      </c>
      <c r="E457" s="12">
        <v>2.3352921395997552</v>
      </c>
      <c r="F457" s="12">
        <v>2.5029594020687984</v>
      </c>
      <c r="G457" s="12">
        <v>2.8467920606589168</v>
      </c>
      <c r="H457" s="12">
        <v>1.98762886855906</v>
      </c>
      <c r="I457" s="5">
        <f>COUNTA(C458:C461)</f>
        <v>4</v>
      </c>
    </row>
    <row r="458" spans="1:9" ht="16.5" customHeight="1">
      <c r="A458" s="4" t="s">
        <v>900</v>
      </c>
      <c r="B458" s="4" t="s">
        <v>908</v>
      </c>
      <c r="C458" s="5" t="s">
        <v>910</v>
      </c>
      <c r="D458" s="4" t="s">
        <v>911</v>
      </c>
      <c r="E458" s="13">
        <v>60.131196848982114</v>
      </c>
      <c r="F458" s="13">
        <v>53.33159912652091</v>
      </c>
      <c r="G458" s="13">
        <v>67.39889459836337</v>
      </c>
      <c r="H458" s="13">
        <v>61.574631997630924</v>
      </c>
      <c r="I458" s="4"/>
    </row>
    <row r="459" spans="1:9" ht="16.5" customHeight="1">
      <c r="A459" s="4" t="s">
        <v>900</v>
      </c>
      <c r="B459" s="4" t="s">
        <v>908</v>
      </c>
      <c r="C459" s="5" t="s">
        <v>912</v>
      </c>
      <c r="D459" s="4" t="s">
        <v>913</v>
      </c>
      <c r="E459" s="13">
        <v>33.70449451348369</v>
      </c>
      <c r="F459" s="13">
        <v>42.75154416819584</v>
      </c>
      <c r="G459" s="13">
        <v>28.111474716718764</v>
      </c>
      <c r="H459" s="13">
        <v>29.176772969573783</v>
      </c>
      <c r="I459" s="4"/>
    </row>
    <row r="460" spans="1:9" ht="16.5" customHeight="1">
      <c r="A460" s="4" t="s">
        <v>900</v>
      </c>
      <c r="B460" s="4" t="s">
        <v>908</v>
      </c>
      <c r="C460" s="5" t="s">
        <v>914</v>
      </c>
      <c r="D460" s="4" t="s">
        <v>915</v>
      </c>
      <c r="E460" s="13">
        <v>4.358150176465777</v>
      </c>
      <c r="F460" s="15">
        <v>2.875934560788974</v>
      </c>
      <c r="G460" s="13">
        <v>2.2094797981716363</v>
      </c>
      <c r="H460" s="13">
        <v>7.060046688990353</v>
      </c>
      <c r="I460" s="4"/>
    </row>
    <row r="461" spans="1:9" ht="16.5" customHeight="1">
      <c r="A461" s="4" t="s">
        <v>900</v>
      </c>
      <c r="B461" s="4" t="s">
        <v>908</v>
      </c>
      <c r="C461" s="5" t="s">
        <v>916</v>
      </c>
      <c r="D461" s="4" t="s">
        <v>917</v>
      </c>
      <c r="E461" s="13">
        <v>1.8061584610684165</v>
      </c>
      <c r="F461" s="13">
        <v>1.040922144494266</v>
      </c>
      <c r="G461" s="13">
        <v>2.280150886746233</v>
      </c>
      <c r="H461" s="13">
        <v>2.1885483438049387</v>
      </c>
      <c r="I461" s="4"/>
    </row>
    <row r="462" spans="1:9" s="1" customFormat="1" ht="16.5" customHeight="1">
      <c r="A462" s="5" t="s">
        <v>900</v>
      </c>
      <c r="B462" s="5" t="s">
        <v>918</v>
      </c>
      <c r="C462" s="5"/>
      <c r="D462" s="5" t="s">
        <v>919</v>
      </c>
      <c r="E462" s="12">
        <v>0.2930930387852194</v>
      </c>
      <c r="F462" s="12">
        <v>0.39273229874872373</v>
      </c>
      <c r="G462" s="12">
        <v>0.306745932044581</v>
      </c>
      <c r="H462" s="12">
        <v>0.21611551629524042</v>
      </c>
      <c r="I462" s="5">
        <f>COUNTA(C463:C465)</f>
        <v>3</v>
      </c>
    </row>
    <row r="463" spans="1:9" ht="16.5" customHeight="1">
      <c r="A463" s="4" t="s">
        <v>900</v>
      </c>
      <c r="B463" s="4" t="s">
        <v>918</v>
      </c>
      <c r="C463" s="5" t="s">
        <v>920</v>
      </c>
      <c r="D463" s="4" t="s">
        <v>921</v>
      </c>
      <c r="E463" s="13">
        <v>3.9930079054752854</v>
      </c>
      <c r="F463" s="13">
        <v>2.1997333098948304</v>
      </c>
      <c r="G463" s="13">
        <v>3.057437877964701</v>
      </c>
      <c r="H463" s="13">
        <v>6.9041742852186045</v>
      </c>
      <c r="I463" s="4"/>
    </row>
    <row r="464" spans="1:9" ht="16.5" customHeight="1">
      <c r="A464" s="4" t="s">
        <v>900</v>
      </c>
      <c r="B464" s="4" t="s">
        <v>918</v>
      </c>
      <c r="C464" s="5" t="s">
        <v>922</v>
      </c>
      <c r="D464" s="4" t="s">
        <v>923</v>
      </c>
      <c r="E464" s="13">
        <v>90.42641034382135</v>
      </c>
      <c r="F464" s="13">
        <v>95.2101286550762</v>
      </c>
      <c r="G464" s="13">
        <v>86.09685533394817</v>
      </c>
      <c r="H464" s="13">
        <v>86.98615946838939</v>
      </c>
      <c r="I464" s="4"/>
    </row>
    <row r="465" spans="1:9" ht="16.5" customHeight="1">
      <c r="A465" s="4" t="s">
        <v>900</v>
      </c>
      <c r="B465" s="4" t="s">
        <v>918</v>
      </c>
      <c r="C465" s="5" t="s">
        <v>924</v>
      </c>
      <c r="D465" s="4" t="s">
        <v>925</v>
      </c>
      <c r="E465" s="13">
        <v>5.580581750703375</v>
      </c>
      <c r="F465" s="13">
        <v>2.5901380350289736</v>
      </c>
      <c r="G465" s="13">
        <v>10.845706788087131</v>
      </c>
      <c r="H465" s="13">
        <v>6.109666246392002</v>
      </c>
      <c r="I465" s="4"/>
    </row>
    <row r="466" spans="1:9" s="1" customFormat="1" ht="16.5" customHeight="1">
      <c r="A466" s="5" t="s">
        <v>900</v>
      </c>
      <c r="B466" s="5" t="s">
        <v>926</v>
      </c>
      <c r="C466" s="5"/>
      <c r="D466" s="5" t="s">
        <v>927</v>
      </c>
      <c r="E466" s="12">
        <v>0.10171571355252898</v>
      </c>
      <c r="F466" s="12">
        <v>0.12153070737289873</v>
      </c>
      <c r="G466" s="12">
        <v>0.11095598629190148</v>
      </c>
      <c r="H466" s="12">
        <v>0.08349387306565806</v>
      </c>
      <c r="I466" s="5">
        <f>COUNTA(C467:C471)</f>
        <v>5</v>
      </c>
    </row>
    <row r="467" spans="1:9" ht="16.5" customHeight="1">
      <c r="A467" s="4" t="s">
        <v>900</v>
      </c>
      <c r="B467" s="4" t="s">
        <v>926</v>
      </c>
      <c r="C467" s="5" t="s">
        <v>928</v>
      </c>
      <c r="D467" s="4" t="s">
        <v>929</v>
      </c>
      <c r="E467" s="13">
        <v>20.332791605030025</v>
      </c>
      <c r="F467" s="13">
        <v>14.484990549424715</v>
      </c>
      <c r="G467" s="13">
        <v>15.210526480436437</v>
      </c>
      <c r="H467" s="13">
        <v>29.427342618179647</v>
      </c>
      <c r="I467" s="4"/>
    </row>
    <row r="468" spans="1:9" ht="16.5" customHeight="1">
      <c r="A468" s="4" t="s">
        <v>900</v>
      </c>
      <c r="B468" s="4" t="s">
        <v>926</v>
      </c>
      <c r="C468" s="5" t="s">
        <v>930</v>
      </c>
      <c r="D468" s="4" t="s">
        <v>931</v>
      </c>
      <c r="E468" s="13">
        <v>11.327752300241023</v>
      </c>
      <c r="F468" s="13">
        <v>20.55349300062429</v>
      </c>
      <c r="G468" s="13">
        <v>1.3801615157833473</v>
      </c>
      <c r="H468" s="13">
        <v>7.677447168864917</v>
      </c>
      <c r="I468" s="4"/>
    </row>
    <row r="469" spans="1:9" ht="16.5" customHeight="1">
      <c r="A469" s="4" t="s">
        <v>900</v>
      </c>
      <c r="B469" s="4" t="s">
        <v>926</v>
      </c>
      <c r="C469" s="5" t="s">
        <v>932</v>
      </c>
      <c r="D469" s="4" t="s">
        <v>933</v>
      </c>
      <c r="E469" s="13">
        <v>39.94363047879729</v>
      </c>
      <c r="F469" s="13">
        <v>22.8856052495604</v>
      </c>
      <c r="G469" s="13">
        <v>50.45355910215644</v>
      </c>
      <c r="H469" s="13">
        <v>51.3702794922915</v>
      </c>
      <c r="I469" s="4"/>
    </row>
    <row r="470" spans="1:9" ht="16.5" customHeight="1">
      <c r="A470" s="4" t="s">
        <v>900</v>
      </c>
      <c r="B470" s="4" t="s">
        <v>926</v>
      </c>
      <c r="C470" s="5" t="s">
        <v>934</v>
      </c>
      <c r="D470" s="4" t="s">
        <v>935</v>
      </c>
      <c r="E470" s="13">
        <v>10.19506351150287</v>
      </c>
      <c r="F470" s="13">
        <v>24.245242310854042</v>
      </c>
      <c r="G470" s="13">
        <v>1.78390754704012</v>
      </c>
      <c r="H470" s="13">
        <v>0.6375749491175092</v>
      </c>
      <c r="I470" s="4"/>
    </row>
    <row r="471" spans="1:9" ht="16.5" customHeight="1">
      <c r="A471" s="4" t="s">
        <v>900</v>
      </c>
      <c r="B471" s="4" t="s">
        <v>926</v>
      </c>
      <c r="C471" s="5" t="s">
        <v>936</v>
      </c>
      <c r="D471" s="4" t="s">
        <v>937</v>
      </c>
      <c r="E471" s="13">
        <v>18.2007621044288</v>
      </c>
      <c r="F471" s="15">
        <v>17.830668889536554</v>
      </c>
      <c r="G471" s="13">
        <v>31.17184535458367</v>
      </c>
      <c r="H471" s="13">
        <v>10.887355771546424</v>
      </c>
      <c r="I471" s="4"/>
    </row>
    <row r="472" spans="1:9" s="1" customFormat="1" ht="16.5" customHeight="1">
      <c r="A472" s="5" t="s">
        <v>938</v>
      </c>
      <c r="B472" s="5"/>
      <c r="C472" s="5"/>
      <c r="D472" s="5" t="s">
        <v>939</v>
      </c>
      <c r="E472" s="12">
        <v>9.64698048036909</v>
      </c>
      <c r="F472" s="12">
        <v>8.714111796059923</v>
      </c>
      <c r="G472" s="12">
        <v>8.913345794996786</v>
      </c>
      <c r="H472" s="12">
        <v>10.638177669817237</v>
      </c>
      <c r="I472" s="5">
        <f>SUM(I473,I476)</f>
        <v>3</v>
      </c>
    </row>
    <row r="473" spans="1:9" s="1" customFormat="1" ht="16.5" customHeight="1">
      <c r="A473" s="5" t="s">
        <v>938</v>
      </c>
      <c r="B473" s="5" t="s">
        <v>940</v>
      </c>
      <c r="C473" s="5"/>
      <c r="D473" s="5" t="s">
        <v>941</v>
      </c>
      <c r="E473" s="12">
        <v>9.57389401593293</v>
      </c>
      <c r="F473" s="12">
        <v>8.634929482804308</v>
      </c>
      <c r="G473" s="12">
        <v>8.824895336788941</v>
      </c>
      <c r="H473" s="12">
        <v>10.57628779665272</v>
      </c>
      <c r="I473" s="5">
        <f>COUNTA(C474:C475)</f>
        <v>2</v>
      </c>
    </row>
    <row r="474" spans="1:9" ht="16.5" customHeight="1">
      <c r="A474" s="4" t="s">
        <v>938</v>
      </c>
      <c r="B474" s="4" t="s">
        <v>940</v>
      </c>
      <c r="C474" s="5" t="s">
        <v>942</v>
      </c>
      <c r="D474" s="4" t="s">
        <v>943</v>
      </c>
      <c r="E474" s="13">
        <v>95.18649342712547</v>
      </c>
      <c r="F474" s="13">
        <v>92.14077188754895</v>
      </c>
      <c r="G474" s="13">
        <v>97.18001372090032</v>
      </c>
      <c r="H474" s="13">
        <v>96.21273237699212</v>
      </c>
      <c r="I474" s="4"/>
    </row>
    <row r="475" spans="1:9" ht="16.5" customHeight="1">
      <c r="A475" s="4" t="s">
        <v>938</v>
      </c>
      <c r="B475" s="4" t="s">
        <v>940</v>
      </c>
      <c r="C475" s="5" t="s">
        <v>944</v>
      </c>
      <c r="D475" s="4" t="s">
        <v>945</v>
      </c>
      <c r="E475" s="13">
        <v>4.813506572874528</v>
      </c>
      <c r="F475" s="13">
        <v>7.859228112451046</v>
      </c>
      <c r="G475" s="13">
        <v>2.819986279099663</v>
      </c>
      <c r="H475" s="13">
        <v>3.787267623007873</v>
      </c>
      <c r="I475" s="4"/>
    </row>
    <row r="476" spans="1:9" s="1" customFormat="1" ht="16.5" customHeight="1">
      <c r="A476" s="5" t="s">
        <v>938</v>
      </c>
      <c r="B476" s="5" t="s">
        <v>946</v>
      </c>
      <c r="C476" s="5"/>
      <c r="D476" s="5" t="s">
        <v>947</v>
      </c>
      <c r="E476" s="12">
        <v>0.07308646443615768</v>
      </c>
      <c r="F476" s="12">
        <v>0.07918231325561392</v>
      </c>
      <c r="G476" s="12">
        <v>0.08845045820784582</v>
      </c>
      <c r="H476" s="12">
        <v>0.061889873164518466</v>
      </c>
      <c r="I476" s="5">
        <f>COUNTA(C477)</f>
        <v>1</v>
      </c>
    </row>
    <row r="477" spans="1:9" ht="16.5" customHeight="1">
      <c r="A477" s="4" t="s">
        <v>938</v>
      </c>
      <c r="B477" s="4" t="s">
        <v>946</v>
      </c>
      <c r="C477" s="5" t="s">
        <v>948</v>
      </c>
      <c r="D477" s="4" t="s">
        <v>949</v>
      </c>
      <c r="E477" s="13">
        <v>100</v>
      </c>
      <c r="F477" s="13">
        <v>100</v>
      </c>
      <c r="G477" s="13">
        <v>100</v>
      </c>
      <c r="H477" s="13">
        <v>100</v>
      </c>
      <c r="I477" s="4"/>
    </row>
    <row r="478" spans="1:9" s="1" customFormat="1" ht="16.5" customHeight="1">
      <c r="A478" s="5"/>
      <c r="B478" s="5"/>
      <c r="C478" s="5"/>
      <c r="D478" s="5" t="s">
        <v>950</v>
      </c>
      <c r="E478" s="12">
        <v>3.9851014565896903</v>
      </c>
      <c r="F478" s="12">
        <v>4.276833285263923</v>
      </c>
      <c r="G478" s="12">
        <v>4.194858001910105</v>
      </c>
      <c r="H478" s="12">
        <v>3.683911480528394</v>
      </c>
      <c r="I478" s="5">
        <f>SUM(I479,I482,I487)</f>
        <v>8</v>
      </c>
    </row>
    <row r="479" spans="1:9" s="1" customFormat="1" ht="16.5" customHeight="1">
      <c r="A479" s="5" t="s">
        <v>951</v>
      </c>
      <c r="B479" s="5"/>
      <c r="C479" s="5"/>
      <c r="D479" s="5" t="s">
        <v>952</v>
      </c>
      <c r="E479" s="16">
        <v>0.0020713723668765753</v>
      </c>
      <c r="F479" s="16">
        <v>0.0006176505795153894</v>
      </c>
      <c r="G479" s="16">
        <v>0.003291115334458319</v>
      </c>
      <c r="H479" s="16">
        <v>0.002560898316612421</v>
      </c>
      <c r="I479" s="5">
        <f>SUM(I480)</f>
        <v>1</v>
      </c>
    </row>
    <row r="480" spans="1:9" s="1" customFormat="1" ht="16.5" customHeight="1">
      <c r="A480" s="5" t="s">
        <v>951</v>
      </c>
      <c r="B480" s="5" t="s">
        <v>953</v>
      </c>
      <c r="C480" s="5"/>
      <c r="D480" s="5" t="s">
        <v>954</v>
      </c>
      <c r="E480" s="16">
        <v>0.0020713723668765753</v>
      </c>
      <c r="F480" s="16">
        <v>0.0006176505795153894</v>
      </c>
      <c r="G480" s="16">
        <v>0.003291115334458319</v>
      </c>
      <c r="H480" s="16">
        <v>0.002560898316612421</v>
      </c>
      <c r="I480" s="5">
        <f>COUNTA(C481)</f>
        <v>1</v>
      </c>
    </row>
    <row r="481" spans="1:9" ht="16.5" customHeight="1">
      <c r="A481" s="4" t="s">
        <v>951</v>
      </c>
      <c r="B481" s="4" t="s">
        <v>953</v>
      </c>
      <c r="C481" s="5" t="s">
        <v>955</v>
      </c>
      <c r="D481" s="4" t="s">
        <v>956</v>
      </c>
      <c r="E481" s="13">
        <v>100</v>
      </c>
      <c r="F481" s="13">
        <v>100</v>
      </c>
      <c r="G481" s="13">
        <v>100</v>
      </c>
      <c r="H481" s="13">
        <v>100</v>
      </c>
      <c r="I481" s="4"/>
    </row>
    <row r="482" spans="1:9" s="1" customFormat="1" ht="16.5" customHeight="1">
      <c r="A482" s="5" t="s">
        <v>957</v>
      </c>
      <c r="B482" s="5"/>
      <c r="C482" s="5"/>
      <c r="D482" s="5" t="s">
        <v>958</v>
      </c>
      <c r="E482" s="12">
        <v>0.15496393987251056</v>
      </c>
      <c r="F482" s="12">
        <v>0.17424120118201752</v>
      </c>
      <c r="G482" s="12">
        <v>0.1165607784920712</v>
      </c>
      <c r="H482" s="12">
        <v>0.1583977373819536</v>
      </c>
      <c r="I482" s="5">
        <f>SUM(I483)</f>
        <v>3</v>
      </c>
    </row>
    <row r="483" spans="1:9" s="1" customFormat="1" ht="16.5" customHeight="1">
      <c r="A483" s="5" t="s">
        <v>957</v>
      </c>
      <c r="B483" s="5" t="s">
        <v>959</v>
      </c>
      <c r="C483" s="5"/>
      <c r="D483" s="5" t="s">
        <v>960</v>
      </c>
      <c r="E483" s="12">
        <v>0.15496393987251056</v>
      </c>
      <c r="F483" s="12">
        <v>0.17424120118201752</v>
      </c>
      <c r="G483" s="12">
        <v>0.1165607784920712</v>
      </c>
      <c r="H483" s="12">
        <v>0.1583977373819536</v>
      </c>
      <c r="I483" s="5">
        <f>COUNTA(C484:C486)</f>
        <v>3</v>
      </c>
    </row>
    <row r="484" spans="1:9" ht="16.5" customHeight="1">
      <c r="A484" s="4" t="s">
        <v>957</v>
      </c>
      <c r="B484" s="4" t="s">
        <v>959</v>
      </c>
      <c r="C484" s="5" t="s">
        <v>961</v>
      </c>
      <c r="D484" s="4" t="s">
        <v>962</v>
      </c>
      <c r="E484" s="13">
        <v>1.8312976673334314</v>
      </c>
      <c r="F484" s="13">
        <v>1.555205540570198</v>
      </c>
      <c r="G484" s="13">
        <v>0.391375702968136</v>
      </c>
      <c r="H484" s="13">
        <v>2.520468282071465</v>
      </c>
      <c r="I484" s="4"/>
    </row>
    <row r="485" spans="1:9" ht="16.5" customHeight="1">
      <c r="A485" s="4" t="s">
        <v>957</v>
      </c>
      <c r="B485" s="4" t="s">
        <v>959</v>
      </c>
      <c r="C485" s="5" t="s">
        <v>963</v>
      </c>
      <c r="D485" s="4" t="s">
        <v>964</v>
      </c>
      <c r="E485" s="13">
        <v>0.2885337565285706</v>
      </c>
      <c r="F485" s="13">
        <v>0.48252820470010466</v>
      </c>
      <c r="G485" s="13">
        <v>0</v>
      </c>
      <c r="H485" s="13">
        <v>0.23153058746206745</v>
      </c>
      <c r="I485" s="4"/>
    </row>
    <row r="486" spans="1:9" ht="16.5" customHeight="1">
      <c r="A486" s="4" t="s">
        <v>957</v>
      </c>
      <c r="B486" s="4" t="s">
        <v>959</v>
      </c>
      <c r="C486" s="5" t="s">
        <v>965</v>
      </c>
      <c r="D486" s="4" t="s">
        <v>966</v>
      </c>
      <c r="E486" s="13">
        <v>97.880168576138</v>
      </c>
      <c r="F486" s="13">
        <v>97.9622662547297</v>
      </c>
      <c r="G486" s="13">
        <v>99.60862429703187</v>
      </c>
      <c r="H486" s="13">
        <v>97.24800113046648</v>
      </c>
      <c r="I486" s="4"/>
    </row>
    <row r="487" spans="1:9" s="1" customFormat="1" ht="16.5" customHeight="1">
      <c r="A487" s="5" t="s">
        <v>967</v>
      </c>
      <c r="B487" s="5"/>
      <c r="C487" s="5"/>
      <c r="D487" s="5" t="s">
        <v>968</v>
      </c>
      <c r="E487" s="12">
        <v>3.8280661443503035</v>
      </c>
      <c r="F487" s="12">
        <v>4.10197443350239</v>
      </c>
      <c r="G487" s="12">
        <v>4.075006108083577</v>
      </c>
      <c r="H487" s="12">
        <v>3.5229528448298284</v>
      </c>
      <c r="I487" s="5">
        <f>SUM(I488)</f>
        <v>4</v>
      </c>
    </row>
    <row r="488" spans="1:9" s="1" customFormat="1" ht="16.5" customHeight="1">
      <c r="A488" s="5" t="s">
        <v>967</v>
      </c>
      <c r="B488" s="5" t="s">
        <v>969</v>
      </c>
      <c r="C488" s="5"/>
      <c r="D488" s="5" t="s">
        <v>970</v>
      </c>
      <c r="E488" s="12">
        <v>3.8280661443503035</v>
      </c>
      <c r="F488" s="12">
        <v>4.10197443350239</v>
      </c>
      <c r="G488" s="12">
        <v>4.075006108083577</v>
      </c>
      <c r="H488" s="12">
        <v>3.5229528448298284</v>
      </c>
      <c r="I488" s="5">
        <f>COUNTA(C489:C492)</f>
        <v>4</v>
      </c>
    </row>
    <row r="489" spans="1:9" ht="16.5" customHeight="1">
      <c r="A489" s="4" t="s">
        <v>967</v>
      </c>
      <c r="B489" s="4" t="s">
        <v>969</v>
      </c>
      <c r="C489" s="5" t="s">
        <v>971</v>
      </c>
      <c r="D489" s="4" t="s">
        <v>972</v>
      </c>
      <c r="E489" s="13">
        <v>70.6492861005109</v>
      </c>
      <c r="F489" s="13">
        <v>56.6010467319768</v>
      </c>
      <c r="G489" s="13">
        <v>70.72461431799927</v>
      </c>
      <c r="H489" s="13">
        <v>82.24654701539342</v>
      </c>
      <c r="I489" s="4"/>
    </row>
    <row r="490" spans="1:9" ht="16.5" customHeight="1">
      <c r="A490" s="4" t="s">
        <v>967</v>
      </c>
      <c r="B490" s="4" t="s">
        <v>969</v>
      </c>
      <c r="C490" s="5" t="s">
        <v>973</v>
      </c>
      <c r="D490" s="4" t="s">
        <v>974</v>
      </c>
      <c r="E490" s="13">
        <v>28.052015148951266</v>
      </c>
      <c r="F490" s="13">
        <v>40.600472772056584</v>
      </c>
      <c r="G490" s="13">
        <v>28.625285191875154</v>
      </c>
      <c r="H490" s="13">
        <v>17.362039693457714</v>
      </c>
      <c r="I490" s="4"/>
    </row>
    <row r="491" spans="1:9" ht="16.5" customHeight="1">
      <c r="A491" s="4" t="s">
        <v>967</v>
      </c>
      <c r="B491" s="4" t="s">
        <v>969</v>
      </c>
      <c r="C491" s="5" t="s">
        <v>975</v>
      </c>
      <c r="D491" s="4" t="s">
        <v>976</v>
      </c>
      <c r="E491" s="13">
        <v>0.8481179627061115</v>
      </c>
      <c r="F491" s="13">
        <v>1.9680713792625715</v>
      </c>
      <c r="G491" s="13">
        <v>0.2498545592275578</v>
      </c>
      <c r="H491" s="13">
        <v>0.22944786850173415</v>
      </c>
      <c r="I491" s="4"/>
    </row>
    <row r="492" spans="1:9" ht="16.5" customHeight="1">
      <c r="A492" s="4" t="s">
        <v>967</v>
      </c>
      <c r="B492" s="4" t="s">
        <v>969</v>
      </c>
      <c r="C492" s="5" t="s">
        <v>977</v>
      </c>
      <c r="D492" s="4" t="s">
        <v>978</v>
      </c>
      <c r="E492" s="13">
        <v>0.45058078783172006</v>
      </c>
      <c r="F492" s="13">
        <v>0.8304091167040553</v>
      </c>
      <c r="G492" s="13">
        <v>0.40024593089800903</v>
      </c>
      <c r="H492" s="13">
        <v>0.16196542264712602</v>
      </c>
      <c r="I492" s="4"/>
    </row>
    <row r="493" spans="1:9" s="1" customFormat="1" ht="16.5" customHeight="1">
      <c r="A493" s="5"/>
      <c r="B493" s="5"/>
      <c r="C493" s="5"/>
      <c r="D493" s="5" t="s">
        <v>979</v>
      </c>
      <c r="E493" s="12">
        <v>3.3563804768186594</v>
      </c>
      <c r="F493" s="12">
        <v>3.584510423520774</v>
      </c>
      <c r="G493" s="12">
        <v>2.899705121549005</v>
      </c>
      <c r="H493" s="12">
        <v>3.3980018446821045</v>
      </c>
      <c r="I493" s="5">
        <f>SUM(I494,I511,I524,I533)</f>
        <v>30</v>
      </c>
    </row>
    <row r="494" spans="1:9" s="1" customFormat="1" ht="16.5" customHeight="1">
      <c r="A494" s="5" t="s">
        <v>980</v>
      </c>
      <c r="B494" s="5"/>
      <c r="C494" s="5"/>
      <c r="D494" s="5" t="s">
        <v>981</v>
      </c>
      <c r="E494" s="12">
        <v>0.32058571831847366</v>
      </c>
      <c r="F494" s="12">
        <v>0.37584301741820486</v>
      </c>
      <c r="G494" s="12">
        <v>0.30249137145944616</v>
      </c>
      <c r="H494" s="12">
        <v>0.2893560035106928</v>
      </c>
      <c r="I494" s="5">
        <f>SUM(I495,I503,I505,I509)</f>
        <v>12</v>
      </c>
    </row>
    <row r="495" spans="1:9" s="1" customFormat="1" ht="16.5" customHeight="1">
      <c r="A495" s="5" t="s">
        <v>980</v>
      </c>
      <c r="B495" s="5" t="s">
        <v>982</v>
      </c>
      <c r="C495" s="5"/>
      <c r="D495" s="5" t="s">
        <v>983</v>
      </c>
      <c r="E495" s="12">
        <v>0.26543979182250116</v>
      </c>
      <c r="F495" s="12">
        <v>0.3126535769365322</v>
      </c>
      <c r="G495" s="12">
        <v>0.2340643074996845</v>
      </c>
      <c r="H495" s="12">
        <v>0.2458621901082735</v>
      </c>
      <c r="I495" s="5">
        <f>COUNTA(C496:C502)</f>
        <v>7</v>
      </c>
    </row>
    <row r="496" spans="1:9" ht="16.5" customHeight="1">
      <c r="A496" s="4" t="s">
        <v>980</v>
      </c>
      <c r="B496" s="4" t="s">
        <v>982</v>
      </c>
      <c r="C496" s="5" t="s">
        <v>984</v>
      </c>
      <c r="D496" s="4" t="s">
        <v>985</v>
      </c>
      <c r="E496" s="13">
        <v>59.82236145146835</v>
      </c>
      <c r="F496" s="13">
        <v>58.87030373728699</v>
      </c>
      <c r="G496" s="13">
        <v>57.84387877392815</v>
      </c>
      <c r="H496" s="13">
        <v>61.524641108389844</v>
      </c>
      <c r="I496" s="4"/>
    </row>
    <row r="497" spans="1:9" ht="16.5" customHeight="1">
      <c r="A497" s="4" t="s">
        <v>980</v>
      </c>
      <c r="B497" s="4" t="s">
        <v>982</v>
      </c>
      <c r="C497" s="5" t="s">
        <v>986</v>
      </c>
      <c r="D497" s="4" t="s">
        <v>987</v>
      </c>
      <c r="E497" s="13">
        <v>0.6881230615255263</v>
      </c>
      <c r="F497" s="13">
        <v>0.5608207199451053</v>
      </c>
      <c r="G497" s="13">
        <v>0.30284462464448436</v>
      </c>
      <c r="H497" s="13">
        <v>0.9670596477370272</v>
      </c>
      <c r="I497" s="4"/>
    </row>
    <row r="498" spans="1:9" ht="16.5" customHeight="1">
      <c r="A498" s="4" t="s">
        <v>980</v>
      </c>
      <c r="B498" s="4" t="s">
        <v>982</v>
      </c>
      <c r="C498" s="5" t="s">
        <v>988</v>
      </c>
      <c r="D498" s="4" t="s">
        <v>989</v>
      </c>
      <c r="E498" s="13">
        <v>2.5813477975130246</v>
      </c>
      <c r="F498" s="13">
        <v>2.8878601962752937</v>
      </c>
      <c r="G498" s="13">
        <v>2.8785129177156286</v>
      </c>
      <c r="H498" s="13">
        <v>2.1777467224451326</v>
      </c>
      <c r="I498" s="4"/>
    </row>
    <row r="499" spans="1:9" ht="16.5" customHeight="1">
      <c r="A499" s="4" t="s">
        <v>980</v>
      </c>
      <c r="B499" s="4" t="s">
        <v>982</v>
      </c>
      <c r="C499" s="5" t="s">
        <v>990</v>
      </c>
      <c r="D499" s="4" t="s">
        <v>991</v>
      </c>
      <c r="E499" s="13">
        <v>19.849310532494222</v>
      </c>
      <c r="F499" s="13">
        <v>17.181475731470456</v>
      </c>
      <c r="G499" s="13">
        <v>23.434096485591617</v>
      </c>
      <c r="H499" s="13">
        <v>20.738905199093825</v>
      </c>
      <c r="I499" s="4"/>
    </row>
    <row r="500" spans="1:9" ht="16.5" customHeight="1">
      <c r="A500" s="4" t="s">
        <v>980</v>
      </c>
      <c r="B500" s="4" t="s">
        <v>982</v>
      </c>
      <c r="C500" s="5" t="s">
        <v>992</v>
      </c>
      <c r="D500" s="4" t="s">
        <v>993</v>
      </c>
      <c r="E500" s="13">
        <v>3.262814756612839</v>
      </c>
      <c r="F500" s="13">
        <v>1.9044915008062615</v>
      </c>
      <c r="G500" s="13">
        <v>2.840124020665403</v>
      </c>
      <c r="H500" s="13">
        <v>4.67127960500204</v>
      </c>
      <c r="I500" s="4"/>
    </row>
    <row r="501" spans="1:9" ht="16.5" customHeight="1">
      <c r="A501" s="4" t="s">
        <v>980</v>
      </c>
      <c r="B501" s="4" t="s">
        <v>982</v>
      </c>
      <c r="C501" s="5" t="s">
        <v>994</v>
      </c>
      <c r="D501" s="4" t="s">
        <v>995</v>
      </c>
      <c r="E501" s="13">
        <v>1.3422947909072789</v>
      </c>
      <c r="F501" s="13">
        <v>1.4884947184382626</v>
      </c>
      <c r="G501" s="13">
        <v>0.34925429350399284</v>
      </c>
      <c r="H501" s="13">
        <v>1.6321594217322795</v>
      </c>
      <c r="I501" s="4"/>
    </row>
    <row r="502" spans="1:9" ht="16.5" customHeight="1">
      <c r="A502" s="4" t="s">
        <v>980</v>
      </c>
      <c r="B502" s="4" t="s">
        <v>982</v>
      </c>
      <c r="C502" s="5" t="s">
        <v>996</v>
      </c>
      <c r="D502" s="4" t="s">
        <v>997</v>
      </c>
      <c r="E502" s="13">
        <v>12.453747609478762</v>
      </c>
      <c r="F502" s="15">
        <v>17.10655339577765</v>
      </c>
      <c r="G502" s="13">
        <v>12.351288883950708</v>
      </c>
      <c r="H502" s="13">
        <v>8.288208295599851</v>
      </c>
      <c r="I502" s="4"/>
    </row>
    <row r="503" spans="1:9" s="1" customFormat="1" ht="16.5" customHeight="1">
      <c r="A503" s="5" t="s">
        <v>980</v>
      </c>
      <c r="B503" s="5" t="s">
        <v>998</v>
      </c>
      <c r="C503" s="5"/>
      <c r="D503" s="5" t="s">
        <v>999</v>
      </c>
      <c r="E503" s="18">
        <v>0.003702594325318369</v>
      </c>
      <c r="F503" s="18">
        <v>0.00969461923999946</v>
      </c>
      <c r="G503" s="18">
        <v>0.000949086273416838</v>
      </c>
      <c r="H503" s="18">
        <v>0.0006694446658644219</v>
      </c>
      <c r="I503" s="5">
        <f>COUNTA(C504)</f>
        <v>1</v>
      </c>
    </row>
    <row r="504" spans="1:9" ht="16.5" customHeight="1">
      <c r="A504" s="4" t="s">
        <v>980</v>
      </c>
      <c r="B504" s="4" t="s">
        <v>998</v>
      </c>
      <c r="C504" s="5" t="s">
        <v>1000</v>
      </c>
      <c r="D504" s="4" t="s">
        <v>1001</v>
      </c>
      <c r="E504" s="13">
        <v>100</v>
      </c>
      <c r="F504" s="13">
        <v>100</v>
      </c>
      <c r="G504" s="13">
        <v>0.000949086273416838</v>
      </c>
      <c r="H504" s="13">
        <v>100</v>
      </c>
      <c r="I504" s="4"/>
    </row>
    <row r="505" spans="1:9" s="1" customFormat="1" ht="16.5" customHeight="1">
      <c r="A505" s="5" t="s">
        <v>980</v>
      </c>
      <c r="B505" s="5" t="s">
        <v>1002</v>
      </c>
      <c r="C505" s="5"/>
      <c r="D505" s="5" t="s">
        <v>1003</v>
      </c>
      <c r="E505" s="12">
        <v>0.04016380191755545</v>
      </c>
      <c r="F505" s="12">
        <v>0.038378001911099045</v>
      </c>
      <c r="G505" s="12">
        <v>0.056284612358712176</v>
      </c>
      <c r="H505" s="12">
        <v>0.034236137500897976</v>
      </c>
      <c r="I505" s="5">
        <f>COUNTA(C506:C508)</f>
        <v>3</v>
      </c>
    </row>
    <row r="506" spans="1:9" ht="16.5" customHeight="1">
      <c r="A506" s="4" t="s">
        <v>980</v>
      </c>
      <c r="B506" s="4" t="s">
        <v>1002</v>
      </c>
      <c r="C506" s="5" t="s">
        <v>1004</v>
      </c>
      <c r="D506" s="4" t="s">
        <v>1005</v>
      </c>
      <c r="E506" s="13">
        <v>2.0271365503214693</v>
      </c>
      <c r="F506" s="13">
        <v>1.9256405514263972</v>
      </c>
      <c r="G506" s="13">
        <v>1.1587189172175008</v>
      </c>
      <c r="H506" s="13">
        <v>2.745546199072149</v>
      </c>
      <c r="I506" s="4"/>
    </row>
    <row r="507" spans="1:9" ht="16.5" customHeight="1">
      <c r="A507" s="4" t="s">
        <v>980</v>
      </c>
      <c r="B507" s="4" t="s">
        <v>1002</v>
      </c>
      <c r="C507" s="5" t="s">
        <v>1006</v>
      </c>
      <c r="D507" s="4" t="s">
        <v>1007</v>
      </c>
      <c r="E507" s="13">
        <v>94.84666798144012</v>
      </c>
      <c r="F507" s="13">
        <v>90.95605916550151</v>
      </c>
      <c r="G507" s="13">
        <v>97.9787760241018</v>
      </c>
      <c r="H507" s="13">
        <v>95.65004404252193</v>
      </c>
      <c r="I507" s="4"/>
    </row>
    <row r="508" spans="1:9" ht="16.5" customHeight="1">
      <c r="A508" s="4" t="s">
        <v>980</v>
      </c>
      <c r="B508" s="4" t="s">
        <v>1002</v>
      </c>
      <c r="C508" s="5" t="s">
        <v>1008</v>
      </c>
      <c r="D508" s="4" t="s">
        <v>1009</v>
      </c>
      <c r="E508" s="13">
        <v>3.126195468238423</v>
      </c>
      <c r="F508" s="13">
        <v>7.118300283072082</v>
      </c>
      <c r="G508" s="13">
        <v>0.8625050586806959</v>
      </c>
      <c r="H508" s="13">
        <v>1.604409758405931</v>
      </c>
      <c r="I508" s="4"/>
    </row>
    <row r="509" spans="1:9" s="1" customFormat="1" ht="16.5" customHeight="1">
      <c r="A509" s="5" t="s">
        <v>980</v>
      </c>
      <c r="B509" s="5" t="s">
        <v>1010</v>
      </c>
      <c r="C509" s="5"/>
      <c r="D509" s="5" t="s">
        <v>1011</v>
      </c>
      <c r="E509" s="12">
        <v>0.011279530253098644</v>
      </c>
      <c r="F509" s="12">
        <v>0.015116819330574181</v>
      </c>
      <c r="G509" s="12">
        <v>0.011193365327632617</v>
      </c>
      <c r="H509" s="12">
        <v>0.008588231235656904</v>
      </c>
      <c r="I509" s="5">
        <f>COUNTA(C510)</f>
        <v>1</v>
      </c>
    </row>
    <row r="510" spans="1:9" ht="16.5" customHeight="1">
      <c r="A510" s="4" t="s">
        <v>980</v>
      </c>
      <c r="B510" s="4" t="s">
        <v>1010</v>
      </c>
      <c r="C510" s="5" t="s">
        <v>1012</v>
      </c>
      <c r="D510" s="4" t="s">
        <v>1013</v>
      </c>
      <c r="E510" s="13">
        <v>100</v>
      </c>
      <c r="F510" s="13">
        <v>100</v>
      </c>
      <c r="G510" s="13">
        <v>100</v>
      </c>
      <c r="H510" s="13">
        <v>100</v>
      </c>
      <c r="I510" s="4"/>
    </row>
    <row r="511" spans="1:9" s="1" customFormat="1" ht="16.5" customHeight="1">
      <c r="A511" s="5" t="s">
        <v>1014</v>
      </c>
      <c r="B511" s="5"/>
      <c r="C511" s="5"/>
      <c r="D511" s="5" t="s">
        <v>1015</v>
      </c>
      <c r="E511" s="12">
        <v>0.825722097957605</v>
      </c>
      <c r="F511" s="12">
        <v>0.17195899496554387</v>
      </c>
      <c r="G511" s="12">
        <v>0.4510263268803931</v>
      </c>
      <c r="H511" s="12">
        <v>1.4581004705673515</v>
      </c>
      <c r="I511" s="5">
        <f>SUM(I512,I514,I517,I520,I522)</f>
        <v>7</v>
      </c>
    </row>
    <row r="512" spans="1:9" s="1" customFormat="1" ht="16.5" customHeight="1">
      <c r="A512" s="5" t="s">
        <v>1014</v>
      </c>
      <c r="B512" s="5" t="s">
        <v>1016</v>
      </c>
      <c r="C512" s="5"/>
      <c r="D512" s="5" t="s">
        <v>1017</v>
      </c>
      <c r="E512" s="12">
        <v>0.011942309966284684</v>
      </c>
      <c r="F512" s="12">
        <v>0.005984852599838087</v>
      </c>
      <c r="G512" s="12">
        <v>0.030157374518865597</v>
      </c>
      <c r="H512" s="12">
        <v>0.008047182623861691</v>
      </c>
      <c r="I512" s="5">
        <f>COUNTA(C513)</f>
        <v>1</v>
      </c>
    </row>
    <row r="513" spans="1:9" ht="16.5" customHeight="1">
      <c r="A513" s="4" t="s">
        <v>1014</v>
      </c>
      <c r="B513" s="4" t="s">
        <v>1016</v>
      </c>
      <c r="C513" s="5" t="s">
        <v>1018</v>
      </c>
      <c r="D513" s="4" t="s">
        <v>1019</v>
      </c>
      <c r="E513" s="13">
        <v>100</v>
      </c>
      <c r="F513" s="13">
        <v>100</v>
      </c>
      <c r="G513" s="13">
        <v>100</v>
      </c>
      <c r="H513" s="13">
        <v>100</v>
      </c>
      <c r="I513" s="4"/>
    </row>
    <row r="514" spans="1:9" s="1" customFormat="1" ht="16.5" customHeight="1">
      <c r="A514" s="5" t="s">
        <v>1014</v>
      </c>
      <c r="B514" s="5" t="s">
        <v>1020</v>
      </c>
      <c r="C514" s="5"/>
      <c r="D514" s="5" t="s">
        <v>1021</v>
      </c>
      <c r="E514" s="18">
        <v>0.0028361259881037487</v>
      </c>
      <c r="F514" s="18">
        <v>0.002991470158627381</v>
      </c>
      <c r="G514" s="18">
        <v>0.003550972508776711</v>
      </c>
      <c r="H514" s="18">
        <v>0.0024064335334504647</v>
      </c>
      <c r="I514" s="5">
        <f>COUNTA(C515:C516)</f>
        <v>2</v>
      </c>
    </row>
    <row r="515" spans="1:9" ht="16.5" customHeight="1">
      <c r="A515" s="4" t="s">
        <v>1014</v>
      </c>
      <c r="B515" s="4" t="s">
        <v>1020</v>
      </c>
      <c r="C515" s="5" t="s">
        <v>1022</v>
      </c>
      <c r="D515" s="4" t="s">
        <v>1023</v>
      </c>
      <c r="E515" s="13">
        <v>8.461804422033557</v>
      </c>
      <c r="F515" s="13">
        <v>9.104472958315354</v>
      </c>
      <c r="G515" s="13">
        <v>20.442084987258248</v>
      </c>
      <c r="H515" s="13">
        <v>0</v>
      </c>
      <c r="I515" s="4"/>
    </row>
    <row r="516" spans="1:9" ht="16.5" customHeight="1">
      <c r="A516" s="4" t="s">
        <v>1014</v>
      </c>
      <c r="B516" s="4" t="s">
        <v>1020</v>
      </c>
      <c r="C516" s="5" t="s">
        <v>1024</v>
      </c>
      <c r="D516" s="4" t="s">
        <v>1025</v>
      </c>
      <c r="E516" s="13">
        <v>91.53819557796645</v>
      </c>
      <c r="F516" s="13">
        <v>90.89552704168463</v>
      </c>
      <c r="G516" s="13">
        <v>79.55791501274174</v>
      </c>
      <c r="H516" s="13">
        <v>100</v>
      </c>
      <c r="I516" s="4"/>
    </row>
    <row r="517" spans="1:9" s="1" customFormat="1" ht="16.5" customHeight="1">
      <c r="A517" s="5" t="s">
        <v>1014</v>
      </c>
      <c r="B517" s="5" t="s">
        <v>1026</v>
      </c>
      <c r="C517" s="5"/>
      <c r="D517" s="5" t="s">
        <v>1027</v>
      </c>
      <c r="E517" s="12">
        <v>0.37350513668368485</v>
      </c>
      <c r="F517" s="12">
        <v>0.08279347966448748</v>
      </c>
      <c r="G517" s="12">
        <v>0.08624078058761339</v>
      </c>
      <c r="H517" s="12">
        <v>0.7085771281930114</v>
      </c>
      <c r="I517" s="5">
        <f>COUNTA(C518:C519)</f>
        <v>2</v>
      </c>
    </row>
    <row r="518" spans="1:9" ht="16.5" customHeight="1">
      <c r="A518" s="4" t="s">
        <v>1014</v>
      </c>
      <c r="B518" s="4" t="s">
        <v>1026</v>
      </c>
      <c r="C518" s="5" t="s">
        <v>1028</v>
      </c>
      <c r="D518" s="4" t="s">
        <v>1029</v>
      </c>
      <c r="E518" s="13">
        <v>28.73216098472265</v>
      </c>
      <c r="F518" s="13">
        <v>4.329418134149401</v>
      </c>
      <c r="G518" s="13">
        <v>29.653175055896607</v>
      </c>
      <c r="H518" s="13">
        <v>30.71049022727083</v>
      </c>
      <c r="I518" s="4"/>
    </row>
    <row r="519" spans="1:9" ht="16.5" customHeight="1">
      <c r="A519" s="4" t="s">
        <v>1014</v>
      </c>
      <c r="B519" s="4" t="s">
        <v>1026</v>
      </c>
      <c r="C519" s="5" t="s">
        <v>1030</v>
      </c>
      <c r="D519" s="4" t="s">
        <v>1031</v>
      </c>
      <c r="E519" s="13">
        <v>71.26783901527736</v>
      </c>
      <c r="F519" s="13">
        <v>95.67058186585061</v>
      </c>
      <c r="G519" s="13">
        <v>70.34682494410337</v>
      </c>
      <c r="H519" s="13">
        <v>69.28950977272916</v>
      </c>
      <c r="I519" s="4"/>
    </row>
    <row r="520" spans="1:9" s="1" customFormat="1" ht="16.5" customHeight="1">
      <c r="A520" s="5" t="s">
        <v>1014</v>
      </c>
      <c r="B520" s="5" t="s">
        <v>1032</v>
      </c>
      <c r="C520" s="5"/>
      <c r="D520" s="5" t="s">
        <v>1033</v>
      </c>
      <c r="E520" s="12">
        <v>0.4251708497383864</v>
      </c>
      <c r="F520" s="12">
        <v>0.0730187262508824</v>
      </c>
      <c r="G520" s="12">
        <v>0.31579865025462756</v>
      </c>
      <c r="H520" s="12">
        <v>0.7245203705978148</v>
      </c>
      <c r="I520" s="5">
        <f>COUNTA(C521)</f>
        <v>1</v>
      </c>
    </row>
    <row r="521" spans="1:9" ht="16.5" customHeight="1">
      <c r="A521" s="4" t="s">
        <v>1014</v>
      </c>
      <c r="B521" s="4" t="s">
        <v>1032</v>
      </c>
      <c r="C521" s="5" t="s">
        <v>1034</v>
      </c>
      <c r="D521" s="4" t="s">
        <v>1035</v>
      </c>
      <c r="E521" s="13">
        <v>100</v>
      </c>
      <c r="F521" s="13">
        <v>0.0730187262508824</v>
      </c>
      <c r="G521" s="13">
        <v>100</v>
      </c>
      <c r="H521" s="13">
        <v>100</v>
      </c>
      <c r="I521" s="4"/>
    </row>
    <row r="522" spans="1:9" s="1" customFormat="1" ht="16.5" customHeight="1">
      <c r="A522" s="5" t="s">
        <v>1014</v>
      </c>
      <c r="B522" s="5" t="s">
        <v>1036</v>
      </c>
      <c r="C522" s="5"/>
      <c r="D522" s="5" t="s">
        <v>1037</v>
      </c>
      <c r="E522" s="12">
        <v>0.012267675581145325</v>
      </c>
      <c r="F522" s="12">
        <v>0.007170466291708514</v>
      </c>
      <c r="G522" s="12">
        <v>0.015278549010509828</v>
      </c>
      <c r="H522" s="12">
        <v>0.01454935561921306</v>
      </c>
      <c r="I522" s="5">
        <f>COUNTA(C523)</f>
        <v>1</v>
      </c>
    </row>
    <row r="523" spans="1:9" ht="16.5" customHeight="1">
      <c r="A523" s="4" t="s">
        <v>1014</v>
      </c>
      <c r="B523" s="4" t="s">
        <v>1036</v>
      </c>
      <c r="C523" s="5" t="s">
        <v>1038</v>
      </c>
      <c r="D523" s="4" t="s">
        <v>1039</v>
      </c>
      <c r="E523" s="13">
        <v>100</v>
      </c>
      <c r="F523" s="13">
        <v>100</v>
      </c>
      <c r="G523" s="13">
        <v>100</v>
      </c>
      <c r="H523" s="13">
        <v>100</v>
      </c>
      <c r="I523" s="4"/>
    </row>
    <row r="524" spans="1:9" s="1" customFormat="1" ht="16.5" customHeight="1">
      <c r="A524" s="5" t="s">
        <v>1040</v>
      </c>
      <c r="B524" s="5"/>
      <c r="C524" s="5"/>
      <c r="D524" s="5" t="s">
        <v>1041</v>
      </c>
      <c r="E524" s="12">
        <v>0.8953613112811903</v>
      </c>
      <c r="F524" s="12">
        <v>1.6091459911837611</v>
      </c>
      <c r="G524" s="12">
        <v>0.8647985223778456</v>
      </c>
      <c r="H524" s="12">
        <v>0.4012353689927796</v>
      </c>
      <c r="I524" s="5">
        <f>SUM(I525,I529)</f>
        <v>6</v>
      </c>
    </row>
    <row r="525" spans="1:9" s="1" customFormat="1" ht="16.5" customHeight="1">
      <c r="A525" s="5" t="s">
        <v>1040</v>
      </c>
      <c r="B525" s="5" t="s">
        <v>1042</v>
      </c>
      <c r="C525" s="5"/>
      <c r="D525" s="5" t="s">
        <v>1043</v>
      </c>
      <c r="E525" s="12">
        <v>0.3470561595879651</v>
      </c>
      <c r="F525" s="12">
        <v>0.6061778991332943</v>
      </c>
      <c r="G525" s="12">
        <v>0.26805707980503146</v>
      </c>
      <c r="H525" s="12">
        <v>0.19799564098602115</v>
      </c>
      <c r="I525" s="5">
        <f>COUNTA(C526:C528)</f>
        <v>3</v>
      </c>
    </row>
    <row r="526" spans="1:9" ht="16.5" customHeight="1">
      <c r="A526" s="4" t="s">
        <v>1040</v>
      </c>
      <c r="B526" s="4" t="s">
        <v>1042</v>
      </c>
      <c r="C526" s="5" t="s">
        <v>1044</v>
      </c>
      <c r="D526" s="4" t="s">
        <v>1045</v>
      </c>
      <c r="E526" s="13">
        <v>1.2712863985531586</v>
      </c>
      <c r="F526" s="13">
        <v>0.5965332061107863</v>
      </c>
      <c r="G526" s="13">
        <v>2.5094091779759733</v>
      </c>
      <c r="H526" s="13">
        <v>1.9924091788090208</v>
      </c>
      <c r="I526" s="4"/>
    </row>
    <row r="527" spans="1:9" ht="16.5" customHeight="1">
      <c r="A527" s="4" t="s">
        <v>1040</v>
      </c>
      <c r="B527" s="4" t="s">
        <v>1042</v>
      </c>
      <c r="C527" s="5" t="s">
        <v>1046</v>
      </c>
      <c r="D527" s="4" t="s">
        <v>1047</v>
      </c>
      <c r="E527" s="13">
        <v>90.53507372384374</v>
      </c>
      <c r="F527" s="13">
        <v>94.71589184816433</v>
      </c>
      <c r="G527" s="13">
        <v>77.22441936903924</v>
      </c>
      <c r="H527" s="13">
        <v>89.47584285183572</v>
      </c>
      <c r="I527" s="4"/>
    </row>
    <row r="528" spans="1:9" ht="16.5" customHeight="1">
      <c r="A528" s="4" t="s">
        <v>1040</v>
      </c>
      <c r="B528" s="4" t="s">
        <v>1042</v>
      </c>
      <c r="C528" s="5" t="s">
        <v>1048</v>
      </c>
      <c r="D528" s="4" t="s">
        <v>1049</v>
      </c>
      <c r="E528" s="13">
        <v>8.193639877603093</v>
      </c>
      <c r="F528" s="13">
        <v>4.687574945724871</v>
      </c>
      <c r="G528" s="13">
        <v>20.266171452984796</v>
      </c>
      <c r="H528" s="13">
        <v>8.531747969355251</v>
      </c>
      <c r="I528" s="4"/>
    </row>
    <row r="529" spans="1:9" s="1" customFormat="1" ht="16.5" customHeight="1">
      <c r="A529" s="5" t="s">
        <v>1040</v>
      </c>
      <c r="B529" s="5" t="s">
        <v>1050</v>
      </c>
      <c r="C529" s="5"/>
      <c r="D529" s="5" t="s">
        <v>1051</v>
      </c>
      <c r="E529" s="12">
        <v>0.5483051516932252</v>
      </c>
      <c r="F529" s="12">
        <v>1.0029680920504669</v>
      </c>
      <c r="G529" s="12">
        <v>0.5967414425728143</v>
      </c>
      <c r="H529" s="12">
        <v>0.2032397280067584</v>
      </c>
      <c r="I529" s="5">
        <f>COUNTA(C530:C532)</f>
        <v>3</v>
      </c>
    </row>
    <row r="530" spans="1:9" ht="16.5" customHeight="1">
      <c r="A530" s="4" t="s">
        <v>1040</v>
      </c>
      <c r="B530" s="4" t="s">
        <v>1050</v>
      </c>
      <c r="C530" s="5" t="s">
        <v>1052</v>
      </c>
      <c r="D530" s="4" t="s">
        <v>1053</v>
      </c>
      <c r="E530" s="13">
        <v>82.33081104892148</v>
      </c>
      <c r="F530" s="13">
        <v>87.00625313480187</v>
      </c>
      <c r="G530" s="13">
        <v>74.05643092281834</v>
      </c>
      <c r="H530" s="13">
        <v>76.76502057984264</v>
      </c>
      <c r="I530" s="4"/>
    </row>
    <row r="531" spans="1:9" ht="16.5" customHeight="1">
      <c r="A531" s="4" t="s">
        <v>1040</v>
      </c>
      <c r="B531" s="4" t="s">
        <v>1050</v>
      </c>
      <c r="C531" s="5" t="s">
        <v>1054</v>
      </c>
      <c r="D531" s="4" t="s">
        <v>1055</v>
      </c>
      <c r="E531" s="13">
        <v>8.692651052962082</v>
      </c>
      <c r="F531" s="13">
        <v>9.659326413187525</v>
      </c>
      <c r="G531" s="13">
        <v>7.90210243614576</v>
      </c>
      <c r="H531" s="13">
        <v>6.335463691383302</v>
      </c>
      <c r="I531" s="4"/>
    </row>
    <row r="532" spans="1:9" ht="16.5" customHeight="1">
      <c r="A532" s="4" t="s">
        <v>1040</v>
      </c>
      <c r="B532" s="4" t="s">
        <v>1050</v>
      </c>
      <c r="C532" s="5" t="s">
        <v>1056</v>
      </c>
      <c r="D532" s="4" t="s">
        <v>1057</v>
      </c>
      <c r="E532" s="13">
        <v>8.97653789811644</v>
      </c>
      <c r="F532" s="13">
        <v>3.3344204520105993</v>
      </c>
      <c r="G532" s="13">
        <v>18.0414666410359</v>
      </c>
      <c r="H532" s="13">
        <v>16.89951572877404</v>
      </c>
      <c r="I532" s="4"/>
    </row>
    <row r="533" spans="1:9" s="1" customFormat="1" ht="16.5" customHeight="1">
      <c r="A533" s="5" t="s">
        <v>1058</v>
      </c>
      <c r="B533" s="5"/>
      <c r="C533" s="5"/>
      <c r="D533" s="5" t="s">
        <v>1059</v>
      </c>
      <c r="E533" s="12">
        <v>1.31471134926139</v>
      </c>
      <c r="F533" s="12">
        <v>1.4275624199532642</v>
      </c>
      <c r="G533" s="12">
        <v>1.2813889008313204</v>
      </c>
      <c r="H533" s="12">
        <v>1.2493100016112808</v>
      </c>
      <c r="I533" s="19">
        <f>SUM(I534,I537,I539,I541)</f>
        <v>5</v>
      </c>
    </row>
    <row r="534" spans="1:9" s="1" customFormat="1" ht="16.5" customHeight="1">
      <c r="A534" s="5" t="s">
        <v>1058</v>
      </c>
      <c r="B534" s="5" t="s">
        <v>1060</v>
      </c>
      <c r="C534" s="5"/>
      <c r="D534" s="5" t="s">
        <v>1061</v>
      </c>
      <c r="E534" s="12">
        <v>0.9639705188121949</v>
      </c>
      <c r="F534" s="12">
        <v>1.0793048200451147</v>
      </c>
      <c r="G534" s="12">
        <v>0.927850942592273</v>
      </c>
      <c r="H534" s="12">
        <v>0.898051585530681</v>
      </c>
      <c r="I534" s="5">
        <f>COUNTA(C535:C536)</f>
        <v>2</v>
      </c>
    </row>
    <row r="535" spans="1:9" ht="16.5" customHeight="1">
      <c r="A535" s="4" t="s">
        <v>1058</v>
      </c>
      <c r="B535" s="4" t="s">
        <v>1060</v>
      </c>
      <c r="C535" s="5" t="s">
        <v>1062</v>
      </c>
      <c r="D535" s="4" t="s">
        <v>1063</v>
      </c>
      <c r="E535" s="13">
        <v>6.618589890653985</v>
      </c>
      <c r="F535" s="13">
        <v>7.622746702007133</v>
      </c>
      <c r="G535" s="13">
        <v>3.350840037076229</v>
      </c>
      <c r="H535" s="13">
        <v>7.2675650883166245</v>
      </c>
      <c r="I535" s="4"/>
    </row>
    <row r="536" spans="1:9" ht="16.5" customHeight="1">
      <c r="A536" s="4" t="s">
        <v>1058</v>
      </c>
      <c r="B536" s="4" t="s">
        <v>1060</v>
      </c>
      <c r="C536" s="5" t="s">
        <v>1064</v>
      </c>
      <c r="D536" s="4" t="s">
        <v>1065</v>
      </c>
      <c r="E536" s="13">
        <v>93.381410109346</v>
      </c>
      <c r="F536" s="15">
        <v>92.37725329799287</v>
      </c>
      <c r="G536" s="13">
        <v>96.64915996292378</v>
      </c>
      <c r="H536" s="13">
        <v>92.73243491168338</v>
      </c>
      <c r="I536" s="4"/>
    </row>
    <row r="537" spans="1:9" s="1" customFormat="1" ht="16.5" customHeight="1">
      <c r="A537" s="5" t="s">
        <v>1058</v>
      </c>
      <c r="B537" s="5" t="s">
        <v>1066</v>
      </c>
      <c r="C537" s="5"/>
      <c r="D537" s="5" t="s">
        <v>1067</v>
      </c>
      <c r="E537" s="12">
        <v>0.18253796496276983</v>
      </c>
      <c r="F537" s="12">
        <v>0.2748172172672459</v>
      </c>
      <c r="G537" s="12">
        <v>0.2084404532648859</v>
      </c>
      <c r="H537" s="12">
        <v>0.10532668315106665</v>
      </c>
      <c r="I537" s="5">
        <f>COUNTA(C538)</f>
        <v>1</v>
      </c>
    </row>
    <row r="538" spans="1:9" ht="16.5" customHeight="1">
      <c r="A538" s="4" t="s">
        <v>1058</v>
      </c>
      <c r="B538" s="4" t="s">
        <v>1066</v>
      </c>
      <c r="C538" s="5" t="s">
        <v>1068</v>
      </c>
      <c r="D538" s="4" t="s">
        <v>1069</v>
      </c>
      <c r="E538" s="13">
        <v>100</v>
      </c>
      <c r="F538" s="13">
        <v>100</v>
      </c>
      <c r="G538" s="13">
        <v>100</v>
      </c>
      <c r="H538" s="13">
        <v>100</v>
      </c>
      <c r="I538" s="4"/>
    </row>
    <row r="539" spans="1:9" s="1" customFormat="1" ht="16.5" customHeight="1">
      <c r="A539" s="5" t="s">
        <v>1058</v>
      </c>
      <c r="B539" s="5" t="s">
        <v>1070</v>
      </c>
      <c r="C539" s="5"/>
      <c r="D539" s="5" t="s">
        <v>1071</v>
      </c>
      <c r="E539" s="16">
        <v>0.00021162937093834885</v>
      </c>
      <c r="F539" s="16">
        <v>0</v>
      </c>
      <c r="G539" s="16">
        <v>0.0005306942442646706</v>
      </c>
      <c r="H539" s="16">
        <v>0.0002197137991664444</v>
      </c>
      <c r="I539" s="5"/>
    </row>
    <row r="540" spans="1:9" ht="16.5" customHeight="1">
      <c r="A540" s="4" t="s">
        <v>1058</v>
      </c>
      <c r="B540" s="4" t="s">
        <v>1070</v>
      </c>
      <c r="C540" s="5" t="s">
        <v>1072</v>
      </c>
      <c r="D540" s="4"/>
      <c r="E540" s="13">
        <v>100</v>
      </c>
      <c r="F540" s="13">
        <v>100</v>
      </c>
      <c r="G540" s="13">
        <v>100</v>
      </c>
      <c r="H540" s="13">
        <v>100</v>
      </c>
      <c r="I540" s="4"/>
    </row>
    <row r="541" spans="1:9" s="1" customFormat="1" ht="16.5" customHeight="1">
      <c r="A541" s="5" t="s">
        <v>1058</v>
      </c>
      <c r="B541" s="5" t="s">
        <v>1073</v>
      </c>
      <c r="C541" s="5"/>
      <c r="D541" s="5" t="s">
        <v>1074</v>
      </c>
      <c r="E541" s="12">
        <v>0.167991236115487</v>
      </c>
      <c r="F541" s="12">
        <v>0.07344038264090344</v>
      </c>
      <c r="G541" s="12">
        <v>0.14456681072989708</v>
      </c>
      <c r="H541" s="12">
        <v>0.24571201913036667</v>
      </c>
      <c r="I541" s="5">
        <f>COUNTA(C542:C543)</f>
        <v>2</v>
      </c>
    </row>
    <row r="542" spans="1:9" ht="16.5" customHeight="1">
      <c r="A542" s="4" t="s">
        <v>1058</v>
      </c>
      <c r="B542" s="4" t="s">
        <v>1073</v>
      </c>
      <c r="C542" s="5" t="s">
        <v>1075</v>
      </c>
      <c r="D542" s="4" t="s">
        <v>1076</v>
      </c>
      <c r="E542" s="13">
        <v>14.506254470943835</v>
      </c>
      <c r="F542" s="13">
        <v>16.420177550364368</v>
      </c>
      <c r="G542" s="13">
        <v>12.999722128677924</v>
      </c>
      <c r="H542" s="13">
        <v>14.495085362055752</v>
      </c>
      <c r="I542" s="4"/>
    </row>
    <row r="543" spans="1:9" ht="16.5" customHeight="1">
      <c r="A543" s="4" t="s">
        <v>1058</v>
      </c>
      <c r="B543" s="4" t="s">
        <v>1073</v>
      </c>
      <c r="C543" s="5" t="s">
        <v>1077</v>
      </c>
      <c r="D543" s="4" t="s">
        <v>1078</v>
      </c>
      <c r="E543" s="13">
        <v>85.49374552905617</v>
      </c>
      <c r="F543" s="13">
        <v>83.57982244963563</v>
      </c>
      <c r="G543" s="13">
        <v>87.00027787132207</v>
      </c>
      <c r="H543" s="13">
        <v>85.50491463794424</v>
      </c>
      <c r="I543" s="4"/>
    </row>
    <row r="544" spans="1:9" s="1" customFormat="1" ht="16.5" customHeight="1">
      <c r="A544" s="5"/>
      <c r="B544" s="5"/>
      <c r="C544" s="5"/>
      <c r="D544" s="5" t="s">
        <v>1079</v>
      </c>
      <c r="E544" s="12">
        <v>2.135487133784136</v>
      </c>
      <c r="F544" s="12">
        <v>2.862108096330056</v>
      </c>
      <c r="G544" s="12">
        <v>1.8260866798451747</v>
      </c>
      <c r="H544" s="12">
        <v>1.7567325568501464</v>
      </c>
      <c r="I544" s="5">
        <f>SUM(I545,I549)</f>
        <v>2</v>
      </c>
    </row>
    <row r="545" spans="1:9" s="1" customFormat="1" ht="16.5" customHeight="1">
      <c r="A545" s="5" t="s">
        <v>1080</v>
      </c>
      <c r="B545" s="5"/>
      <c r="C545" s="5"/>
      <c r="D545" s="5" t="s">
        <v>1081</v>
      </c>
      <c r="E545" s="16">
        <v>0</v>
      </c>
      <c r="F545" s="16">
        <v>0</v>
      </c>
      <c r="G545" s="16">
        <v>0</v>
      </c>
      <c r="H545" s="16">
        <v>0</v>
      </c>
      <c r="I545" s="5"/>
    </row>
    <row r="546" spans="1:9" s="1" customFormat="1" ht="16.5" customHeight="1">
      <c r="A546" s="5" t="s">
        <v>1080</v>
      </c>
      <c r="B546" s="5" t="s">
        <v>1082</v>
      </c>
      <c r="C546" s="5"/>
      <c r="D546" s="5" t="s">
        <v>1083</v>
      </c>
      <c r="E546" s="16">
        <v>0</v>
      </c>
      <c r="F546" s="16">
        <v>0</v>
      </c>
      <c r="G546" s="16">
        <v>0</v>
      </c>
      <c r="H546" s="16">
        <v>0</v>
      </c>
      <c r="I546" s="5">
        <v>0</v>
      </c>
    </row>
    <row r="547" spans="1:9" ht="16.5" customHeight="1">
      <c r="A547" s="4" t="s">
        <v>1080</v>
      </c>
      <c r="B547" s="4" t="s">
        <v>1082</v>
      </c>
      <c r="C547" s="5" t="s">
        <v>1084</v>
      </c>
      <c r="D547" s="4"/>
      <c r="E547" s="13">
        <v>0</v>
      </c>
      <c r="F547" s="13">
        <v>0</v>
      </c>
      <c r="G547" s="13">
        <v>0</v>
      </c>
      <c r="H547" s="13">
        <v>0</v>
      </c>
      <c r="I547" s="4"/>
    </row>
    <row r="548" spans="1:9" s="1" customFormat="1" ht="16.5" customHeight="1">
      <c r="A548" s="5" t="s">
        <v>1085</v>
      </c>
      <c r="B548" s="5"/>
      <c r="C548" s="5"/>
      <c r="D548" s="5" t="s">
        <v>1086</v>
      </c>
      <c r="E548" s="12">
        <v>2.135487133784136</v>
      </c>
      <c r="F548" s="12">
        <v>2.862108096330056</v>
      </c>
      <c r="G548" s="12">
        <v>1.8260866798451747</v>
      </c>
      <c r="H548" s="12">
        <v>1.7567325568501464</v>
      </c>
      <c r="I548" s="5"/>
    </row>
    <row r="549" spans="1:9" s="1" customFormat="1" ht="16.5" customHeight="1">
      <c r="A549" s="5" t="s">
        <v>1085</v>
      </c>
      <c r="B549" s="5" t="s">
        <v>1087</v>
      </c>
      <c r="C549" s="5"/>
      <c r="D549" s="5" t="s">
        <v>1088</v>
      </c>
      <c r="E549" s="12">
        <v>2.135487133784136</v>
      </c>
      <c r="F549" s="12">
        <v>2.862108096330056</v>
      </c>
      <c r="G549" s="12">
        <v>1.8260866798451747</v>
      </c>
      <c r="H549" s="12">
        <v>1.7567325568501464</v>
      </c>
      <c r="I549" s="5">
        <f>COUNTA(C550,C552)</f>
        <v>2</v>
      </c>
    </row>
    <row r="550" spans="1:9" ht="16.5" customHeight="1">
      <c r="A550" s="4" t="s">
        <v>1085</v>
      </c>
      <c r="B550" s="4" t="s">
        <v>1087</v>
      </c>
      <c r="C550" s="5" t="s">
        <v>1089</v>
      </c>
      <c r="D550" s="4" t="s">
        <v>1090</v>
      </c>
      <c r="E550" s="13">
        <v>1.6321601218203332</v>
      </c>
      <c r="F550" s="13">
        <v>1.0675606885166837</v>
      </c>
      <c r="G550" s="13">
        <v>1.2064132910180518</v>
      </c>
      <c r="H550" s="13">
        <v>2.484132783097931</v>
      </c>
      <c r="I550" s="4"/>
    </row>
    <row r="551" spans="1:9" ht="33.75" customHeight="1">
      <c r="A551" s="4" t="s">
        <v>1091</v>
      </c>
      <c r="B551" s="4" t="s">
        <v>1092</v>
      </c>
      <c r="C551" s="5" t="s">
        <v>1092</v>
      </c>
      <c r="D551" s="4"/>
      <c r="E551" s="13">
        <v>0.001867655597870865</v>
      </c>
      <c r="F551" s="13">
        <v>0</v>
      </c>
      <c r="G551" s="13">
        <v>0.010555363995246012</v>
      </c>
      <c r="H551" s="13">
        <v>0</v>
      </c>
      <c r="I551" s="20" t="s">
        <v>1093</v>
      </c>
    </row>
    <row r="552" spans="1:9" ht="16.5" customHeight="1">
      <c r="A552" s="4" t="s">
        <v>1091</v>
      </c>
      <c r="B552" s="4" t="s">
        <v>1092</v>
      </c>
      <c r="C552" s="5" t="s">
        <v>1094</v>
      </c>
      <c r="D552" s="4" t="s">
        <v>1095</v>
      </c>
      <c r="E552" s="13">
        <v>98.3659722225818</v>
      </c>
      <c r="F552" s="13">
        <v>98.93243931148332</v>
      </c>
      <c r="G552" s="13">
        <v>98.78303134498671</v>
      </c>
      <c r="H552" s="13">
        <v>97.51586721690208</v>
      </c>
      <c r="I552" s="4"/>
    </row>
    <row r="553" spans="1:9" s="1" customFormat="1" ht="16.5" customHeight="1">
      <c r="A553" s="5"/>
      <c r="B553" s="5"/>
      <c r="C553" s="5"/>
      <c r="D553" s="5" t="s">
        <v>1096</v>
      </c>
      <c r="E553" s="12">
        <v>6.1900759818070465</v>
      </c>
      <c r="F553" s="12">
        <v>6.816286936972165</v>
      </c>
      <c r="G553" s="12">
        <v>6.080558418412292</v>
      </c>
      <c r="H553" s="12">
        <v>5.793502094802144</v>
      </c>
      <c r="I553" s="5">
        <f>SUM(I554,I564)</f>
        <v>9</v>
      </c>
    </row>
    <row r="554" spans="1:9" s="1" customFormat="1" ht="16.5" customHeight="1">
      <c r="A554" s="5" t="s">
        <v>1097</v>
      </c>
      <c r="B554" s="5"/>
      <c r="C554" s="5"/>
      <c r="D554" s="5" t="s">
        <v>1098</v>
      </c>
      <c r="E554" s="12">
        <v>6.135181556706016</v>
      </c>
      <c r="F554" s="12">
        <v>6.761265573352089</v>
      </c>
      <c r="G554" s="12">
        <v>5.991405037607976</v>
      </c>
      <c r="H554" s="12">
        <v>5.753994819558839</v>
      </c>
      <c r="I554" s="5">
        <f>SUM(I555)</f>
        <v>8</v>
      </c>
    </row>
    <row r="555" spans="1:9" s="1" customFormat="1" ht="16.5" customHeight="1">
      <c r="A555" s="5" t="s">
        <v>1097</v>
      </c>
      <c r="B555" s="5" t="s">
        <v>1099</v>
      </c>
      <c r="C555" s="5"/>
      <c r="D555" s="5" t="s">
        <v>1100</v>
      </c>
      <c r="E555" s="12">
        <v>6.135181556706016</v>
      </c>
      <c r="F555" s="12">
        <v>6.761265573352089</v>
      </c>
      <c r="G555" s="12">
        <v>5.991405037607976</v>
      </c>
      <c r="H555" s="12">
        <v>5.753994819558839</v>
      </c>
      <c r="I555" s="5">
        <f>COUNTA(C556:C563)</f>
        <v>8</v>
      </c>
    </row>
    <row r="556" spans="1:9" ht="16.5" customHeight="1">
      <c r="A556" s="4" t="s">
        <v>1097</v>
      </c>
      <c r="B556" s="4" t="s">
        <v>1099</v>
      </c>
      <c r="C556" s="5" t="s">
        <v>1101</v>
      </c>
      <c r="D556" s="4" t="s">
        <v>1102</v>
      </c>
      <c r="E556" s="13">
        <v>3.4020365435775926</v>
      </c>
      <c r="F556" s="13">
        <v>4.0130460260258625</v>
      </c>
      <c r="G556" s="13">
        <v>3.364769814829844</v>
      </c>
      <c r="H556" s="13">
        <v>2.9086129481740017</v>
      </c>
      <c r="I556" s="4"/>
    </row>
    <row r="557" spans="1:9" ht="16.5" customHeight="1">
      <c r="A557" s="4" t="s">
        <v>1097</v>
      </c>
      <c r="B557" s="4" t="s">
        <v>1099</v>
      </c>
      <c r="C557" s="5" t="s">
        <v>1103</v>
      </c>
      <c r="D557" s="4" t="s">
        <v>1104</v>
      </c>
      <c r="E557" s="13">
        <v>56.26412708902768</v>
      </c>
      <c r="F557" s="13">
        <v>52.3241841583747</v>
      </c>
      <c r="G557" s="13">
        <v>59.152938141099135</v>
      </c>
      <c r="H557" s="13">
        <v>58.214478288281825</v>
      </c>
      <c r="I557" s="4"/>
    </row>
    <row r="558" spans="1:9" ht="16.5" customHeight="1">
      <c r="A558" s="4" t="s">
        <v>1097</v>
      </c>
      <c r="B558" s="4" t="s">
        <v>1099</v>
      </c>
      <c r="C558" s="5" t="s">
        <v>1105</v>
      </c>
      <c r="D558" s="4" t="s">
        <v>1106</v>
      </c>
      <c r="E558" s="13">
        <v>3.5330763271540646</v>
      </c>
      <c r="F558" s="13">
        <v>5.39540201621844</v>
      </c>
      <c r="G558" s="13">
        <v>3.577833276229303</v>
      </c>
      <c r="H558" s="13">
        <v>1.9555276107199686</v>
      </c>
      <c r="I558" s="4"/>
    </row>
    <row r="559" spans="1:9" ht="16.5" customHeight="1">
      <c r="A559" s="4" t="s">
        <v>10</v>
      </c>
      <c r="B559" s="4" t="s">
        <v>46</v>
      </c>
      <c r="C559" s="5" t="s">
        <v>1107</v>
      </c>
      <c r="D559" s="4" t="s">
        <v>1108</v>
      </c>
      <c r="E559" s="13">
        <v>0.9732655872809739</v>
      </c>
      <c r="F559" s="13">
        <v>0.7729336943704734</v>
      </c>
      <c r="G559" s="13">
        <v>1.8227550784995266</v>
      </c>
      <c r="H559" s="13">
        <v>0.7457726886390251</v>
      </c>
      <c r="I559" s="4"/>
    </row>
    <row r="560" spans="1:9" ht="16.5" customHeight="1">
      <c r="A560" s="4" t="s">
        <v>10</v>
      </c>
      <c r="B560" s="4" t="s">
        <v>46</v>
      </c>
      <c r="C560" s="5" t="s">
        <v>1109</v>
      </c>
      <c r="D560" s="4" t="s">
        <v>1110</v>
      </c>
      <c r="E560" s="13">
        <v>1.3899365386280238</v>
      </c>
      <c r="F560" s="13">
        <v>1.5380542233627454</v>
      </c>
      <c r="G560" s="13">
        <v>1.3771389821024176</v>
      </c>
      <c r="H560" s="13">
        <v>1.2720731890545165</v>
      </c>
      <c r="I560" s="4"/>
    </row>
    <row r="561" spans="1:9" ht="16.5" customHeight="1">
      <c r="A561" s="4" t="s">
        <v>10</v>
      </c>
      <c r="B561" s="4" t="s">
        <v>12</v>
      </c>
      <c r="C561" s="5" t="s">
        <v>1111</v>
      </c>
      <c r="D561" s="4" t="s">
        <v>1112</v>
      </c>
      <c r="E561" s="13">
        <v>2.495727404241001</v>
      </c>
      <c r="F561" s="13">
        <v>2.4581189683984035</v>
      </c>
      <c r="G561" s="13">
        <v>2.7337647925254704</v>
      </c>
      <c r="H561" s="13">
        <v>2.416494146003888</v>
      </c>
      <c r="I561" s="4"/>
    </row>
    <row r="562" spans="1:9" ht="16.5" customHeight="1">
      <c r="A562" s="4" t="s">
        <v>1097</v>
      </c>
      <c r="B562" s="4" t="s">
        <v>1099</v>
      </c>
      <c r="C562" s="5" t="s">
        <v>1113</v>
      </c>
      <c r="D562" s="4" t="s">
        <v>1114</v>
      </c>
      <c r="E562" s="13">
        <v>11.609916028382983</v>
      </c>
      <c r="F562" s="13">
        <v>11.621991097791524</v>
      </c>
      <c r="G562" s="13">
        <v>11.724065831861859</v>
      </c>
      <c r="H562" s="13">
        <v>11.546750731336731</v>
      </c>
      <c r="I562" s="4"/>
    </row>
    <row r="563" spans="1:9" ht="16.5" customHeight="1">
      <c r="A563" s="4" t="s">
        <v>1097</v>
      </c>
      <c r="B563" s="4" t="s">
        <v>1099</v>
      </c>
      <c r="C563" s="5" t="s">
        <v>1115</v>
      </c>
      <c r="D563" s="4" t="s">
        <v>1116</v>
      </c>
      <c r="E563" s="13">
        <v>20.331914481707685</v>
      </c>
      <c r="F563" s="13">
        <v>21.87626981545785</v>
      </c>
      <c r="G563" s="13">
        <v>16.246734082852427</v>
      </c>
      <c r="H563" s="13">
        <v>20.94029039779004</v>
      </c>
      <c r="I563" s="4"/>
    </row>
    <row r="564" spans="1:9" s="1" customFormat="1" ht="16.5" customHeight="1">
      <c r="A564" s="5" t="s">
        <v>1117</v>
      </c>
      <c r="B564" s="5"/>
      <c r="C564" s="5"/>
      <c r="D564" s="5" t="s">
        <v>1118</v>
      </c>
      <c r="E564" s="12">
        <v>0.054894425101030805</v>
      </c>
      <c r="F564" s="12">
        <v>0.055021363620075335</v>
      </c>
      <c r="G564" s="12">
        <v>0.08915338080431659</v>
      </c>
      <c r="H564" s="12">
        <v>0.039507275243305356</v>
      </c>
      <c r="I564" s="5">
        <f>SUM(I565)</f>
        <v>1</v>
      </c>
    </row>
    <row r="565" spans="1:9" s="1" customFormat="1" ht="16.5" customHeight="1">
      <c r="A565" s="5" t="s">
        <v>1117</v>
      </c>
      <c r="B565" s="5" t="s">
        <v>1119</v>
      </c>
      <c r="C565" s="5"/>
      <c r="D565" s="5" t="s">
        <v>1120</v>
      </c>
      <c r="E565" s="12">
        <v>0.054894425101030805</v>
      </c>
      <c r="F565" s="12">
        <v>0.055021363620075335</v>
      </c>
      <c r="G565" s="12">
        <v>0.08915338080431659</v>
      </c>
      <c r="H565" s="12">
        <v>0.039507275243305356</v>
      </c>
      <c r="I565" s="5">
        <f>COUNTA(C566)</f>
        <v>1</v>
      </c>
    </row>
    <row r="566" spans="1:9" ht="16.5" customHeight="1">
      <c r="A566" s="4" t="s">
        <v>1117</v>
      </c>
      <c r="B566" s="4" t="s">
        <v>1119</v>
      </c>
      <c r="C566" s="5" t="s">
        <v>1121</v>
      </c>
      <c r="D566" s="4" t="s">
        <v>1122</v>
      </c>
      <c r="E566" s="13">
        <v>100</v>
      </c>
      <c r="F566" s="13">
        <v>100</v>
      </c>
      <c r="G566" s="13">
        <v>100</v>
      </c>
      <c r="H566" s="13">
        <v>100</v>
      </c>
      <c r="I566" s="4"/>
    </row>
    <row r="567" spans="1:9" s="1" customFormat="1" ht="16.5" customHeight="1">
      <c r="A567" s="5"/>
      <c r="B567" s="5"/>
      <c r="C567" s="5"/>
      <c r="D567" s="5" t="s">
        <v>1123</v>
      </c>
      <c r="E567" s="12">
        <v>8.365005068815103</v>
      </c>
      <c r="F567" s="12">
        <v>8.11001939298617</v>
      </c>
      <c r="G567" s="12">
        <v>8.80488607232118</v>
      </c>
      <c r="H567" s="12">
        <v>8.349987128305383</v>
      </c>
      <c r="I567" s="5">
        <f>SUM(I568,I595,I606,I609,I617)</f>
        <v>42</v>
      </c>
    </row>
    <row r="568" spans="1:9" s="1" customFormat="1" ht="16.5" customHeight="1">
      <c r="A568" s="5" t="s">
        <v>1124</v>
      </c>
      <c r="B568" s="5"/>
      <c r="C568" s="5"/>
      <c r="D568" s="5" t="s">
        <v>1125</v>
      </c>
      <c r="E568" s="12">
        <v>5.34123724239584</v>
      </c>
      <c r="F568" s="12">
        <v>4.826130227989455</v>
      </c>
      <c r="G568" s="12">
        <v>5.7710105359554404</v>
      </c>
      <c r="H568" s="12">
        <v>5.515777681338702</v>
      </c>
      <c r="I568" s="5">
        <f>SUM(I569,I576,I579)</f>
        <v>23</v>
      </c>
    </row>
    <row r="569" spans="1:9" s="1" customFormat="1" ht="16.5" customHeight="1">
      <c r="A569" s="5" t="s">
        <v>1124</v>
      </c>
      <c r="B569" s="5" t="s">
        <v>1126</v>
      </c>
      <c r="C569" s="5"/>
      <c r="D569" s="5" t="s">
        <v>1127</v>
      </c>
      <c r="E569" s="12">
        <v>1.5954433325174127</v>
      </c>
      <c r="F569" s="12">
        <v>1.4802852982874035</v>
      </c>
      <c r="G569" s="12">
        <v>1.9250720422379946</v>
      </c>
      <c r="H569" s="12">
        <v>1.5301831208921746</v>
      </c>
      <c r="I569" s="5">
        <f>COUNTA(H570:H575)</f>
        <v>6</v>
      </c>
    </row>
    <row r="570" spans="1:9" ht="16.5" customHeight="1">
      <c r="A570" s="4" t="s">
        <v>1124</v>
      </c>
      <c r="B570" s="4" t="s">
        <v>1126</v>
      </c>
      <c r="C570" s="5" t="s">
        <v>1128</v>
      </c>
      <c r="D570" s="4" t="s">
        <v>1129</v>
      </c>
      <c r="E570" s="13">
        <v>39.876986526796884</v>
      </c>
      <c r="F570" s="13">
        <v>38.793803478110874</v>
      </c>
      <c r="G570" s="13">
        <v>38.43896052138223</v>
      </c>
      <c r="H570" s="13">
        <v>41.430204053377565</v>
      </c>
      <c r="I570" s="4"/>
    </row>
    <row r="571" spans="1:9" ht="16.5" customHeight="1">
      <c r="A571" s="4" t="s">
        <v>1124</v>
      </c>
      <c r="B571" s="4" t="s">
        <v>1126</v>
      </c>
      <c r="C571" s="5" t="s">
        <v>1130</v>
      </c>
      <c r="D571" s="4" t="s">
        <v>1131</v>
      </c>
      <c r="E571" s="13">
        <v>33.95453976513021</v>
      </c>
      <c r="F571" s="13">
        <v>26.59254386555786</v>
      </c>
      <c r="G571" s="13">
        <v>34.99270808710089</v>
      </c>
      <c r="H571" s="13">
        <v>38.43776445939935</v>
      </c>
      <c r="I571" s="4"/>
    </row>
    <row r="572" spans="1:9" ht="16.5" customHeight="1">
      <c r="A572" s="4" t="s">
        <v>1124</v>
      </c>
      <c r="B572" s="4" t="s">
        <v>1126</v>
      </c>
      <c r="C572" s="5" t="s">
        <v>1132</v>
      </c>
      <c r="D572" s="4" t="s">
        <v>1133</v>
      </c>
      <c r="E572" s="13">
        <v>11.830609858975073</v>
      </c>
      <c r="F572" s="13">
        <v>12.715046669447785</v>
      </c>
      <c r="G572" s="13">
        <v>12.100810609403808</v>
      </c>
      <c r="H572" s="13">
        <v>11.070174326180595</v>
      </c>
      <c r="I572" s="4"/>
    </row>
    <row r="573" spans="1:9" ht="16.5" customHeight="1">
      <c r="A573" s="4" t="s">
        <v>1124</v>
      </c>
      <c r="B573" s="4" t="s">
        <v>1126</v>
      </c>
      <c r="C573" s="5" t="s">
        <v>1134</v>
      </c>
      <c r="D573" s="4" t="s">
        <v>1135</v>
      </c>
      <c r="E573" s="13">
        <v>7.005702976017804</v>
      </c>
      <c r="F573" s="13">
        <v>9.504404832639137</v>
      </c>
      <c r="G573" s="13">
        <v>7.320778861519448</v>
      </c>
      <c r="H573" s="13">
        <v>5.109149824399737</v>
      </c>
      <c r="I573" s="4"/>
    </row>
    <row r="574" spans="1:9" ht="16.5" customHeight="1">
      <c r="A574" s="4" t="s">
        <v>1124</v>
      </c>
      <c r="B574" s="4" t="s">
        <v>1126</v>
      </c>
      <c r="C574" s="5" t="s">
        <v>1136</v>
      </c>
      <c r="D574" s="4" t="s">
        <v>1137</v>
      </c>
      <c r="E574" s="13">
        <v>3.9463475094192764</v>
      </c>
      <c r="F574" s="13">
        <v>7.225092921503104</v>
      </c>
      <c r="G574" s="13">
        <v>3.396760971847649</v>
      </c>
      <c r="H574" s="13">
        <v>1.9986927520141282</v>
      </c>
      <c r="I574" s="4"/>
    </row>
    <row r="575" spans="1:9" ht="16.5" customHeight="1">
      <c r="A575" s="4" t="s">
        <v>1124</v>
      </c>
      <c r="B575" s="4" t="s">
        <v>1126</v>
      </c>
      <c r="C575" s="5" t="s">
        <v>1138</v>
      </c>
      <c r="D575" s="4" t="s">
        <v>1139</v>
      </c>
      <c r="E575" s="13">
        <v>3.3858133636607537</v>
      </c>
      <c r="F575" s="13">
        <v>5.169108232741218</v>
      </c>
      <c r="G575" s="13">
        <v>3.7499809487459848</v>
      </c>
      <c r="H575" s="13">
        <v>1.9540145846286308</v>
      </c>
      <c r="I575" s="4"/>
    </row>
    <row r="576" spans="1:9" s="1" customFormat="1" ht="16.5" customHeight="1">
      <c r="A576" s="5" t="s">
        <v>1124</v>
      </c>
      <c r="B576" s="5" t="s">
        <v>1140</v>
      </c>
      <c r="C576" s="5"/>
      <c r="D576" s="5" t="s">
        <v>1141</v>
      </c>
      <c r="E576" s="12">
        <v>0.0021442770308160216</v>
      </c>
      <c r="F576" s="12">
        <v>0.004242615936818538</v>
      </c>
      <c r="G576" s="12">
        <v>0.00010714384175887425</v>
      </c>
      <c r="H576" s="12">
        <v>0.0015611531920549128</v>
      </c>
      <c r="I576" s="5">
        <f>COUNTA(C577:C578)</f>
        <v>2</v>
      </c>
    </row>
    <row r="577" spans="1:9" ht="16.5" customHeight="1">
      <c r="A577" s="4" t="s">
        <v>1124</v>
      </c>
      <c r="B577" s="4" t="s">
        <v>1140</v>
      </c>
      <c r="C577" s="5" t="s">
        <v>1142</v>
      </c>
      <c r="D577" s="4" t="s">
        <v>1143</v>
      </c>
      <c r="E577" s="13">
        <v>51.737799060748365</v>
      </c>
      <c r="F577" s="13">
        <v>69.35201401050787</v>
      </c>
      <c r="G577" s="13">
        <v>44.164037854889585</v>
      </c>
      <c r="H577" s="13">
        <v>17.917048117335437</v>
      </c>
      <c r="I577" s="4"/>
    </row>
    <row r="578" spans="1:9" ht="16.5" customHeight="1">
      <c r="A578" s="4" t="s">
        <v>1124</v>
      </c>
      <c r="B578" s="4" t="s">
        <v>1140</v>
      </c>
      <c r="C578" s="5" t="s">
        <v>1144</v>
      </c>
      <c r="D578" s="4" t="s">
        <v>1145</v>
      </c>
      <c r="E578" s="13">
        <v>48.262200939251635</v>
      </c>
      <c r="F578" s="13">
        <v>30.64798598949212</v>
      </c>
      <c r="G578" s="13">
        <v>55.83596214511041</v>
      </c>
      <c r="H578" s="13">
        <v>82.08295188266457</v>
      </c>
      <c r="I578" s="4"/>
    </row>
    <row r="579" spans="1:9" s="1" customFormat="1" ht="16.5" customHeight="1">
      <c r="A579" s="5" t="s">
        <v>1124</v>
      </c>
      <c r="B579" s="5" t="s">
        <v>1146</v>
      </c>
      <c r="C579" s="5"/>
      <c r="D579" s="5" t="s">
        <v>1147</v>
      </c>
      <c r="E579" s="12">
        <v>3.743649632847611</v>
      </c>
      <c r="F579" s="12">
        <v>3.341602313765233</v>
      </c>
      <c r="G579" s="12">
        <v>3.845831349875687</v>
      </c>
      <c r="H579" s="12">
        <v>3.9840334072544734</v>
      </c>
      <c r="I579" s="5">
        <f>COUNTA(C580:C594)</f>
        <v>15</v>
      </c>
    </row>
    <row r="580" spans="1:9" ht="16.5" customHeight="1">
      <c r="A580" s="4" t="s">
        <v>1124</v>
      </c>
      <c r="B580" s="4" t="s">
        <v>1146</v>
      </c>
      <c r="C580" s="5" t="s">
        <v>1148</v>
      </c>
      <c r="D580" s="4" t="s">
        <v>1149</v>
      </c>
      <c r="E580" s="13">
        <v>14.35912186201008</v>
      </c>
      <c r="F580" s="13">
        <v>15.208804316558993</v>
      </c>
      <c r="G580" s="13">
        <v>13.636659282744459</v>
      </c>
      <c r="H580" s="13">
        <v>14.163536594599618</v>
      </c>
      <c r="I580" s="4"/>
    </row>
    <row r="581" spans="1:9" ht="16.5" customHeight="1">
      <c r="A581" s="4" t="s">
        <v>1124</v>
      </c>
      <c r="B581" s="4" t="s">
        <v>1146</v>
      </c>
      <c r="C581" s="5" t="s">
        <v>1150</v>
      </c>
      <c r="D581" s="4" t="s">
        <v>1151</v>
      </c>
      <c r="E581" s="13">
        <v>7.266617236757712</v>
      </c>
      <c r="F581" s="13">
        <v>8.028101921701456</v>
      </c>
      <c r="G581" s="13">
        <v>5.842656218464101</v>
      </c>
      <c r="H581" s="13">
        <v>7.42601511181562</v>
      </c>
      <c r="I581" s="4"/>
    </row>
    <row r="582" spans="1:9" ht="16.5" customHeight="1">
      <c r="A582" s="4" t="s">
        <v>1124</v>
      </c>
      <c r="B582" s="4" t="s">
        <v>1146</v>
      </c>
      <c r="C582" s="5" t="s">
        <v>1152</v>
      </c>
      <c r="D582" s="4" t="s">
        <v>1153</v>
      </c>
      <c r="E582" s="13">
        <v>0.5476105870601323</v>
      </c>
      <c r="F582" s="13">
        <v>0.427221374380647</v>
      </c>
      <c r="G582" s="13">
        <v>1.1298052396385883</v>
      </c>
      <c r="H582" s="13">
        <v>0.36850693410149404</v>
      </c>
      <c r="I582" s="4"/>
    </row>
    <row r="583" spans="1:9" ht="16.5" customHeight="1">
      <c r="A583" s="4" t="s">
        <v>1124</v>
      </c>
      <c r="B583" s="4" t="s">
        <v>1146</v>
      </c>
      <c r="C583" s="5" t="s">
        <v>1154</v>
      </c>
      <c r="D583" s="4" t="s">
        <v>1155</v>
      </c>
      <c r="E583" s="13">
        <v>16.673059808881973</v>
      </c>
      <c r="F583" s="13">
        <v>16.934958720329686</v>
      </c>
      <c r="G583" s="13">
        <v>14.232333882978532</v>
      </c>
      <c r="H583" s="13">
        <v>17.568788841112614</v>
      </c>
      <c r="I583" s="4"/>
    </row>
    <row r="584" spans="1:9" ht="16.5" customHeight="1">
      <c r="A584" s="4" t="s">
        <v>1124</v>
      </c>
      <c r="B584" s="4" t="s">
        <v>1146</v>
      </c>
      <c r="C584" s="5" t="s">
        <v>1156</v>
      </c>
      <c r="D584" s="4" t="s">
        <v>1157</v>
      </c>
      <c r="E584" s="13">
        <v>13.813516990061025</v>
      </c>
      <c r="F584" s="13">
        <v>12.882581174029676</v>
      </c>
      <c r="G584" s="13">
        <v>12.864225441408722</v>
      </c>
      <c r="H584" s="13">
        <v>14.778139258051818</v>
      </c>
      <c r="I584" s="4"/>
    </row>
    <row r="585" spans="1:9" ht="16.5" customHeight="1">
      <c r="A585" s="4" t="s">
        <v>1124</v>
      </c>
      <c r="B585" s="4" t="s">
        <v>1146</v>
      </c>
      <c r="C585" s="5" t="s">
        <v>1158</v>
      </c>
      <c r="D585" s="4" t="s">
        <v>1159</v>
      </c>
      <c r="E585" s="13">
        <v>0.8069593105495136</v>
      </c>
      <c r="F585" s="13">
        <v>0.8174170406613125</v>
      </c>
      <c r="G585" s="13">
        <v>0.789141697662908</v>
      </c>
      <c r="H585" s="13">
        <v>0.8083992106563268</v>
      </c>
      <c r="I585" s="4"/>
    </row>
    <row r="586" spans="1:9" ht="16.5" customHeight="1">
      <c r="A586" s="4" t="s">
        <v>1124</v>
      </c>
      <c r="B586" s="4" t="s">
        <v>1146</v>
      </c>
      <c r="C586" s="5" t="s">
        <v>1160</v>
      </c>
      <c r="D586" s="4" t="s">
        <v>1161</v>
      </c>
      <c r="E586" s="13">
        <v>10.299171240751704</v>
      </c>
      <c r="F586" s="13">
        <v>12.31814569846421</v>
      </c>
      <c r="G586" s="13">
        <v>10.9442347311829</v>
      </c>
      <c r="H586" s="13">
        <v>8.816477408604584</v>
      </c>
      <c r="I586" s="4"/>
    </row>
    <row r="587" spans="1:9" ht="16.5" customHeight="1">
      <c r="A587" s="4" t="s">
        <v>1124</v>
      </c>
      <c r="B587" s="4" t="s">
        <v>1146</v>
      </c>
      <c r="C587" s="5" t="s">
        <v>1162</v>
      </c>
      <c r="D587" s="4" t="s">
        <v>1163</v>
      </c>
      <c r="E587" s="13">
        <v>6.249129468999069</v>
      </c>
      <c r="F587" s="13">
        <v>6.351596353632568</v>
      </c>
      <c r="G587" s="13">
        <v>7.897109681713908</v>
      </c>
      <c r="H587" s="13">
        <v>5.477681988864633</v>
      </c>
      <c r="I587" s="4"/>
    </row>
    <row r="588" spans="1:9" ht="16.5" customHeight="1">
      <c r="A588" s="4" t="s">
        <v>1124</v>
      </c>
      <c r="B588" s="4" t="s">
        <v>1146</v>
      </c>
      <c r="C588" s="5" t="s">
        <v>1164</v>
      </c>
      <c r="D588" s="4" t="s">
        <v>1165</v>
      </c>
      <c r="E588" s="13">
        <v>2.3612969964924964</v>
      </c>
      <c r="F588" s="13">
        <v>1.5035247250307717</v>
      </c>
      <c r="G588" s="13">
        <v>2.767484104983644</v>
      </c>
      <c r="H588" s="13">
        <v>2.6980295344357557</v>
      </c>
      <c r="I588" s="4"/>
    </row>
    <row r="589" spans="1:9" ht="16.5" customHeight="1">
      <c r="A589" s="4" t="s">
        <v>1124</v>
      </c>
      <c r="B589" s="4" t="s">
        <v>1146</v>
      </c>
      <c r="C589" s="5" t="s">
        <v>1166</v>
      </c>
      <c r="D589" s="4" t="s">
        <v>1167</v>
      </c>
      <c r="E589" s="13">
        <v>0.40433581485476866</v>
      </c>
      <c r="F589" s="13">
        <v>0.21311833459615206</v>
      </c>
      <c r="G589" s="13">
        <v>0.5357567438496544</v>
      </c>
      <c r="H589" s="13">
        <v>0.46178466636647897</v>
      </c>
      <c r="I589" s="4"/>
    </row>
    <row r="590" spans="1:9" ht="16.5" customHeight="1">
      <c r="A590" s="4" t="s">
        <v>1124</v>
      </c>
      <c r="B590" s="4" t="s">
        <v>1146</v>
      </c>
      <c r="C590" s="5" t="s">
        <v>1168</v>
      </c>
      <c r="D590" s="4" t="s">
        <v>1169</v>
      </c>
      <c r="E590" s="13">
        <v>10.657260418230784</v>
      </c>
      <c r="F590" s="13">
        <v>10.367941562156133</v>
      </c>
      <c r="G590" s="13">
        <v>13.147988272426769</v>
      </c>
      <c r="H590" s="13">
        <v>9.75634030881986</v>
      </c>
      <c r="I590" s="4"/>
    </row>
    <row r="591" spans="1:9" ht="16.5" customHeight="1">
      <c r="A591" s="4" t="s">
        <v>1124</v>
      </c>
      <c r="B591" s="4" t="s">
        <v>1146</v>
      </c>
      <c r="C591" s="5" t="s">
        <v>1170</v>
      </c>
      <c r="D591" s="4" t="s">
        <v>1171</v>
      </c>
      <c r="E591" s="13">
        <v>2.5996928765052214</v>
      </c>
      <c r="F591" s="13">
        <v>3.187359367851922</v>
      </c>
      <c r="G591" s="13">
        <v>3.4823475682671163</v>
      </c>
      <c r="H591" s="13">
        <v>1.8686105366149164</v>
      </c>
      <c r="I591" s="4"/>
    </row>
    <row r="592" spans="1:9" ht="16.5" customHeight="1">
      <c r="A592" s="4" t="s">
        <v>1124</v>
      </c>
      <c r="B592" s="4" t="s">
        <v>1146</v>
      </c>
      <c r="C592" s="5" t="s">
        <v>1172</v>
      </c>
      <c r="D592" s="4" t="s">
        <v>1173</v>
      </c>
      <c r="E592" s="13">
        <v>11.403627552534818</v>
      </c>
      <c r="F592" s="13">
        <v>9.259493667998623</v>
      </c>
      <c r="G592" s="13">
        <v>10.303792835877555</v>
      </c>
      <c r="H592" s="13">
        <v>13.157014617626498</v>
      </c>
      <c r="I592" s="4"/>
    </row>
    <row r="593" spans="1:9" ht="16.5" customHeight="1">
      <c r="A593" s="4" t="s">
        <v>1124</v>
      </c>
      <c r="B593" s="4" t="s">
        <v>1146</v>
      </c>
      <c r="C593" s="5" t="s">
        <v>1174</v>
      </c>
      <c r="D593" s="4" t="s">
        <v>1175</v>
      </c>
      <c r="E593" s="13">
        <v>2.1441711433727786</v>
      </c>
      <c r="F593" s="13">
        <v>2.0640847028071896</v>
      </c>
      <c r="G593" s="13">
        <v>2.009873950834331</v>
      </c>
      <c r="H593" s="13">
        <v>2.2498407295524094</v>
      </c>
      <c r="I593" s="4"/>
    </row>
    <row r="594" spans="1:9" ht="16.5" customHeight="1">
      <c r="A594" s="4" t="s">
        <v>1124</v>
      </c>
      <c r="B594" s="4" t="s">
        <v>1146</v>
      </c>
      <c r="C594" s="5" t="s">
        <v>1176</v>
      </c>
      <c r="D594" s="4" t="s">
        <v>1177</v>
      </c>
      <c r="E594" s="13">
        <v>0.4144286929379316</v>
      </c>
      <c r="F594" s="13">
        <v>0.4356510398006381</v>
      </c>
      <c r="G594" s="13">
        <v>0.41659034796682776</v>
      </c>
      <c r="H594" s="13">
        <v>0.40083425877738044</v>
      </c>
      <c r="I594" s="4"/>
    </row>
    <row r="595" spans="1:9" s="1" customFormat="1" ht="16.5" customHeight="1">
      <c r="A595" s="5" t="s">
        <v>1178</v>
      </c>
      <c r="B595" s="5"/>
      <c r="C595" s="5"/>
      <c r="D595" s="5" t="s">
        <v>1179</v>
      </c>
      <c r="E595" s="12">
        <v>0.16256985385481226</v>
      </c>
      <c r="F595" s="12">
        <v>0.19705087734070825</v>
      </c>
      <c r="G595" s="12">
        <v>0.12816881970088095</v>
      </c>
      <c r="H595" s="12">
        <v>0.15340101697462943</v>
      </c>
      <c r="I595" s="5">
        <f>SUM(I596,I602)</f>
        <v>8</v>
      </c>
    </row>
    <row r="596" spans="1:9" s="1" customFormat="1" ht="16.5" customHeight="1">
      <c r="A596" s="5" t="s">
        <v>1178</v>
      </c>
      <c r="B596" s="5" t="s">
        <v>1180</v>
      </c>
      <c r="C596" s="5"/>
      <c r="D596" s="5" t="s">
        <v>1181</v>
      </c>
      <c r="E596" s="12">
        <v>0.06621300531928109</v>
      </c>
      <c r="F596" s="12">
        <v>0.07981386000711595</v>
      </c>
      <c r="G596" s="12">
        <v>0.053102728787081124</v>
      </c>
      <c r="H596" s="12">
        <v>0.06239144834027197</v>
      </c>
      <c r="I596" s="5">
        <f>COUNTA(C597:C601)</f>
        <v>5</v>
      </c>
    </row>
    <row r="597" spans="1:9" ht="16.5" customHeight="1">
      <c r="A597" s="4" t="s">
        <v>1178</v>
      </c>
      <c r="B597" s="4" t="s">
        <v>1180</v>
      </c>
      <c r="C597" s="5" t="s">
        <v>1182</v>
      </c>
      <c r="D597" s="4" t="s">
        <v>1183</v>
      </c>
      <c r="E597" s="13">
        <v>6.83418991989632</v>
      </c>
      <c r="F597" s="13">
        <v>8.26904201085515</v>
      </c>
      <c r="G597" s="13">
        <v>2.7070889819763053</v>
      </c>
      <c r="H597" s="13">
        <v>7.096861595386837</v>
      </c>
      <c r="I597" s="4"/>
    </row>
    <row r="598" spans="1:9" ht="16.5" customHeight="1">
      <c r="A598" s="4" t="s">
        <v>1178</v>
      </c>
      <c r="B598" s="4" t="s">
        <v>1180</v>
      </c>
      <c r="C598" s="5" t="s">
        <v>1184</v>
      </c>
      <c r="D598" s="4" t="s">
        <v>1185</v>
      </c>
      <c r="E598" s="13">
        <v>29.581386530781383</v>
      </c>
      <c r="F598" s="13">
        <v>34.521819213721436</v>
      </c>
      <c r="G598" s="13">
        <v>39.49367527518822</v>
      </c>
      <c r="H598" s="13">
        <v>21.318468386091133</v>
      </c>
      <c r="I598" s="4"/>
    </row>
    <row r="599" spans="1:9" ht="16.5" customHeight="1">
      <c r="A599" s="4" t="s">
        <v>1178</v>
      </c>
      <c r="B599" s="4" t="s">
        <v>1180</v>
      </c>
      <c r="C599" s="5" t="s">
        <v>1186</v>
      </c>
      <c r="D599" s="4" t="s">
        <v>1187</v>
      </c>
      <c r="E599" s="13">
        <v>6.936889957924003</v>
      </c>
      <c r="F599" s="13">
        <v>5.374877307356933</v>
      </c>
      <c r="G599" s="13">
        <v>2.996791251825169</v>
      </c>
      <c r="H599" s="13">
        <v>9.855728137662759</v>
      </c>
      <c r="I599" s="4"/>
    </row>
    <row r="600" spans="1:9" ht="16.5" customHeight="1">
      <c r="A600" s="4" t="s">
        <v>1178</v>
      </c>
      <c r="B600" s="4" t="s">
        <v>1180</v>
      </c>
      <c r="C600" s="5" t="s">
        <v>1188</v>
      </c>
      <c r="D600" s="4" t="s">
        <v>1189</v>
      </c>
      <c r="E600" s="13">
        <v>33.74956381598219</v>
      </c>
      <c r="F600" s="13">
        <v>29.889211145518583</v>
      </c>
      <c r="G600" s="13">
        <v>26.345450291894153</v>
      </c>
      <c r="H600" s="13">
        <v>40.076392412774084</v>
      </c>
      <c r="I600" s="4"/>
    </row>
    <row r="601" spans="1:9" ht="16.5" customHeight="1">
      <c r="A601" s="4" t="s">
        <v>1178</v>
      </c>
      <c r="B601" s="4" t="s">
        <v>1180</v>
      </c>
      <c r="C601" s="5" t="s">
        <v>1190</v>
      </c>
      <c r="D601" s="4" t="s">
        <v>1191</v>
      </c>
      <c r="E601" s="13">
        <v>22.897969775416115</v>
      </c>
      <c r="F601" s="13">
        <v>21.94505032254789</v>
      </c>
      <c r="G601" s="13">
        <v>28.45699419911616</v>
      </c>
      <c r="H601" s="13">
        <v>21.652549468085198</v>
      </c>
      <c r="I601" s="4"/>
    </row>
    <row r="602" spans="1:9" s="1" customFormat="1" ht="16.5" customHeight="1">
      <c r="A602" s="5" t="s">
        <v>1178</v>
      </c>
      <c r="B602" s="5" t="s">
        <v>1192</v>
      </c>
      <c r="C602" s="5"/>
      <c r="D602" s="5" t="s">
        <v>1193</v>
      </c>
      <c r="E602" s="12">
        <v>0.09635684853553117</v>
      </c>
      <c r="F602" s="12">
        <v>0.11723701733359226</v>
      </c>
      <c r="G602" s="12">
        <v>0.07506609091379982</v>
      </c>
      <c r="H602" s="12">
        <v>0.09100956863435745</v>
      </c>
      <c r="I602" s="5">
        <f>COUNTA(C603:C605)</f>
        <v>3</v>
      </c>
    </row>
    <row r="603" spans="1:9" ht="16.5" customHeight="1">
      <c r="A603" s="4" t="s">
        <v>1178</v>
      </c>
      <c r="B603" s="4" t="s">
        <v>1192</v>
      </c>
      <c r="C603" s="5" t="s">
        <v>1194</v>
      </c>
      <c r="D603" s="4" t="s">
        <v>1195</v>
      </c>
      <c r="E603" s="13">
        <v>5.873516593521147</v>
      </c>
      <c r="F603" s="13">
        <v>3.2310848480881242</v>
      </c>
      <c r="G603" s="13">
        <v>10.705851364402829</v>
      </c>
      <c r="H603" s="13">
        <v>6.515331797244325</v>
      </c>
      <c r="I603" s="4"/>
    </row>
    <row r="604" spans="1:9" ht="16.5" customHeight="1">
      <c r="A604" s="4"/>
      <c r="B604" s="4" t="s">
        <v>1192</v>
      </c>
      <c r="C604" s="5" t="s">
        <v>1196</v>
      </c>
      <c r="D604" s="4" t="s">
        <v>1197</v>
      </c>
      <c r="E604" s="13">
        <v>35.41253013488547</v>
      </c>
      <c r="F604" s="13">
        <v>27.393795292099092</v>
      </c>
      <c r="G604" s="13">
        <v>49.50077332294731</v>
      </c>
      <c r="H604" s="13">
        <v>37.572310725872796</v>
      </c>
      <c r="I604" s="4"/>
    </row>
    <row r="605" spans="1:9" ht="16.5" customHeight="1">
      <c r="A605" s="4" t="s">
        <v>1178</v>
      </c>
      <c r="B605" s="4" t="s">
        <v>1192</v>
      </c>
      <c r="C605" s="5" t="s">
        <v>1198</v>
      </c>
      <c r="D605" s="4" t="s">
        <v>1199</v>
      </c>
      <c r="E605" s="13">
        <v>58.713953271593375</v>
      </c>
      <c r="F605" s="13">
        <v>69.3751198598128</v>
      </c>
      <c r="G605" s="13">
        <v>39.79337531264985</v>
      </c>
      <c r="H605" s="13">
        <v>55.91235747688288</v>
      </c>
      <c r="I605" s="4"/>
    </row>
    <row r="606" spans="1:9" s="1" customFormat="1" ht="16.5" customHeight="1">
      <c r="A606" s="5" t="s">
        <v>1200</v>
      </c>
      <c r="B606" s="5"/>
      <c r="C606" s="5"/>
      <c r="D606" s="5" t="s">
        <v>1201</v>
      </c>
      <c r="E606" s="12">
        <v>0.3888885151490283</v>
      </c>
      <c r="F606" s="12">
        <v>0.20451489257605998</v>
      </c>
      <c r="G606" s="12">
        <v>0.5255456137251532</v>
      </c>
      <c r="H606" s="12">
        <v>0.45903000540781885</v>
      </c>
      <c r="I606" s="5">
        <f>SUM(I607)</f>
        <v>1</v>
      </c>
    </row>
    <row r="607" spans="1:9" s="1" customFormat="1" ht="16.5" customHeight="1">
      <c r="A607" s="5" t="s">
        <v>1200</v>
      </c>
      <c r="B607" s="5" t="s">
        <v>1202</v>
      </c>
      <c r="C607" s="5"/>
      <c r="D607" s="5" t="s">
        <v>1203</v>
      </c>
      <c r="E607" s="12">
        <v>0.3888885151490283</v>
      </c>
      <c r="F607" s="12">
        <v>0.20451489257605998</v>
      </c>
      <c r="G607" s="12">
        <v>0.5255456137251532</v>
      </c>
      <c r="H607" s="12">
        <v>0.45903000540781885</v>
      </c>
      <c r="I607" s="5">
        <f>COUNTA(C608)</f>
        <v>1</v>
      </c>
    </row>
    <row r="608" spans="1:9" ht="16.5" customHeight="1">
      <c r="A608" s="4" t="s">
        <v>1200</v>
      </c>
      <c r="B608" s="4" t="s">
        <v>1202</v>
      </c>
      <c r="C608" s="5" t="s">
        <v>1204</v>
      </c>
      <c r="D608" s="4" t="s">
        <v>1205</v>
      </c>
      <c r="E608" s="13">
        <v>100</v>
      </c>
      <c r="F608" s="13">
        <v>100</v>
      </c>
      <c r="G608" s="13">
        <v>100</v>
      </c>
      <c r="H608" s="13">
        <v>100</v>
      </c>
      <c r="I608" s="4"/>
    </row>
    <row r="609" spans="1:9" s="1" customFormat="1" ht="16.5" customHeight="1">
      <c r="A609" s="5" t="s">
        <v>1206</v>
      </c>
      <c r="B609" s="5"/>
      <c r="C609" s="5"/>
      <c r="D609" s="5" t="s">
        <v>1207</v>
      </c>
      <c r="E609" s="12">
        <v>0.9516117640743409</v>
      </c>
      <c r="F609" s="12">
        <v>1.360394150167929</v>
      </c>
      <c r="G609" s="12">
        <v>0.8614994686586707</v>
      </c>
      <c r="H609" s="12">
        <v>0.7010477191703468</v>
      </c>
      <c r="I609" s="5">
        <f>SUM(I610,I612,I614)</f>
        <v>4</v>
      </c>
    </row>
    <row r="610" spans="1:9" s="1" customFormat="1" ht="16.5" customHeight="1">
      <c r="A610" s="5" t="s">
        <v>1206</v>
      </c>
      <c r="B610" s="5" t="s">
        <v>1208</v>
      </c>
      <c r="C610" s="5"/>
      <c r="D610" s="5" t="s">
        <v>1209</v>
      </c>
      <c r="E610" s="12">
        <v>0.1582916930163163</v>
      </c>
      <c r="F610" s="12">
        <v>0.23169225873179358</v>
      </c>
      <c r="G610" s="12">
        <v>0.13855496804520856</v>
      </c>
      <c r="H610" s="12">
        <v>0.11488854662092692</v>
      </c>
      <c r="I610" s="5">
        <f>COUNTA(C611)</f>
        <v>1</v>
      </c>
    </row>
    <row r="611" spans="1:9" ht="16.5" customHeight="1">
      <c r="A611" s="4" t="s">
        <v>1206</v>
      </c>
      <c r="B611" s="4" t="s">
        <v>1208</v>
      </c>
      <c r="C611" s="5" t="s">
        <v>1210</v>
      </c>
      <c r="D611" s="4" t="s">
        <v>1211</v>
      </c>
      <c r="E611" s="13">
        <v>100</v>
      </c>
      <c r="F611" s="13">
        <v>100</v>
      </c>
      <c r="G611" s="13">
        <v>100</v>
      </c>
      <c r="H611" s="13">
        <v>100</v>
      </c>
      <c r="I611" s="4"/>
    </row>
    <row r="612" spans="1:9" s="1" customFormat="1" ht="16.5" customHeight="1">
      <c r="A612" s="5" t="s">
        <v>1206</v>
      </c>
      <c r="B612" s="5" t="s">
        <v>1212</v>
      </c>
      <c r="C612" s="5"/>
      <c r="D612" s="5" t="s">
        <v>1213</v>
      </c>
      <c r="E612" s="12">
        <v>0.26089918389404887</v>
      </c>
      <c r="F612" s="12">
        <v>0.46569196058857293</v>
      </c>
      <c r="G612" s="12">
        <v>0.2094081397668307</v>
      </c>
      <c r="H612" s="12">
        <v>0.138204706138954</v>
      </c>
      <c r="I612" s="5">
        <f>COUNTA(C613)</f>
        <v>1</v>
      </c>
    </row>
    <row r="613" spans="1:9" ht="16.5" customHeight="1">
      <c r="A613" s="4"/>
      <c r="B613" s="4" t="s">
        <v>1212</v>
      </c>
      <c r="C613" s="5" t="s">
        <v>1214</v>
      </c>
      <c r="D613" s="4" t="s">
        <v>1215</v>
      </c>
      <c r="E613" s="13">
        <v>100</v>
      </c>
      <c r="F613" s="13">
        <v>100</v>
      </c>
      <c r="G613" s="13">
        <v>100</v>
      </c>
      <c r="H613" s="13">
        <v>100</v>
      </c>
      <c r="I613" s="4"/>
    </row>
    <row r="614" spans="1:9" s="1" customFormat="1" ht="16.5" customHeight="1">
      <c r="A614" s="5" t="s">
        <v>1206</v>
      </c>
      <c r="B614" s="5" t="s">
        <v>1216</v>
      </c>
      <c r="C614" s="5"/>
      <c r="D614" s="5" t="s">
        <v>1217</v>
      </c>
      <c r="E614" s="12">
        <v>0.5324208871639758</v>
      </c>
      <c r="F614" s="12">
        <v>0.6630099308475624</v>
      </c>
      <c r="G614" s="12">
        <v>0.5135363608466315</v>
      </c>
      <c r="H614" s="12">
        <v>0.44795446641046593</v>
      </c>
      <c r="I614" s="5">
        <f>COUNTA(C615:C616)</f>
        <v>2</v>
      </c>
    </row>
    <row r="615" spans="1:9" ht="16.5" customHeight="1">
      <c r="A615" s="4"/>
      <c r="B615" s="4" t="s">
        <v>1216</v>
      </c>
      <c r="C615" s="5" t="s">
        <v>1218</v>
      </c>
      <c r="D615" s="4" t="s">
        <v>1219</v>
      </c>
      <c r="E615" s="13">
        <v>62.67921731228382</v>
      </c>
      <c r="F615" s="13">
        <v>76.48490422503717</v>
      </c>
      <c r="G615" s="13">
        <v>58.72592850031385</v>
      </c>
      <c r="H615" s="13">
        <v>50.166773985787394</v>
      </c>
      <c r="I615" s="4"/>
    </row>
    <row r="616" spans="1:9" ht="16.5" customHeight="1">
      <c r="A616" s="4"/>
      <c r="B616" s="4" t="s">
        <v>1216</v>
      </c>
      <c r="C616" s="5" t="s">
        <v>1220</v>
      </c>
      <c r="D616" s="4" t="s">
        <v>1221</v>
      </c>
      <c r="E616" s="13">
        <v>37.32078268771618</v>
      </c>
      <c r="F616" s="13">
        <v>23.515095774962838</v>
      </c>
      <c r="G616" s="13">
        <v>41.27407149968615</v>
      </c>
      <c r="H616" s="13">
        <v>49.8332260142126</v>
      </c>
      <c r="I616" s="4"/>
    </row>
    <row r="617" spans="1:9" s="1" customFormat="1" ht="16.5" customHeight="1">
      <c r="A617" s="5" t="s">
        <v>1222</v>
      </c>
      <c r="B617" s="5"/>
      <c r="C617" s="5"/>
      <c r="D617" s="5" t="s">
        <v>1223</v>
      </c>
      <c r="E617" s="12">
        <v>1.5206976933410823</v>
      </c>
      <c r="F617" s="12">
        <v>1.5219292449120165</v>
      </c>
      <c r="G617" s="12">
        <v>1.5186616342810348</v>
      </c>
      <c r="H617" s="12">
        <v>1.5207307054138854</v>
      </c>
      <c r="I617" s="5">
        <f>SUM(I618)</f>
        <v>6</v>
      </c>
    </row>
    <row r="618" spans="1:9" s="1" customFormat="1" ht="16.5" customHeight="1">
      <c r="A618" s="5" t="s">
        <v>1222</v>
      </c>
      <c r="B618" s="5" t="s">
        <v>1224</v>
      </c>
      <c r="C618" s="5"/>
      <c r="D618" s="5" t="s">
        <v>1225</v>
      </c>
      <c r="E618" s="12">
        <f>SUM(E619:E624)</f>
        <v>100.00000000000001</v>
      </c>
      <c r="F618" s="12">
        <f>SUM(F619:F624)</f>
        <v>100</v>
      </c>
      <c r="G618" s="12">
        <v>100</v>
      </c>
      <c r="H618" s="12">
        <v>100</v>
      </c>
      <c r="I618" s="5">
        <f>COUNTA(C619:C624)</f>
        <v>6</v>
      </c>
    </row>
    <row r="619" spans="1:9" ht="16.5" customHeight="1">
      <c r="A619" s="4" t="s">
        <v>1222</v>
      </c>
      <c r="B619" s="4" t="s">
        <v>1224</v>
      </c>
      <c r="C619" s="5" t="s">
        <v>1226</v>
      </c>
      <c r="D619" s="4" t="s">
        <v>1227</v>
      </c>
      <c r="E619" s="13">
        <v>1.953304261538465</v>
      </c>
      <c r="F619" s="13">
        <v>1.7878561815113154</v>
      </c>
      <c r="G619" s="13">
        <v>0.6948987967591406</v>
      </c>
      <c r="H619" s="13">
        <v>2.6322153419164755</v>
      </c>
      <c r="I619" s="4"/>
    </row>
    <row r="620" spans="1:9" ht="16.5" customHeight="1">
      <c r="A620" s="4" t="s">
        <v>1222</v>
      </c>
      <c r="B620" s="4" t="s">
        <v>1224</v>
      </c>
      <c r="C620" s="5" t="s">
        <v>1228</v>
      </c>
      <c r="D620" s="4" t="s">
        <v>1229</v>
      </c>
      <c r="E620" s="13">
        <v>5.593419454756295</v>
      </c>
      <c r="F620" s="13">
        <v>8.284719758479412</v>
      </c>
      <c r="G620" s="13">
        <v>2.112811585756572</v>
      </c>
      <c r="H620" s="13">
        <v>5.22937200414474</v>
      </c>
      <c r="I620" s="4"/>
    </row>
    <row r="621" spans="1:9" ht="16.5" customHeight="1">
      <c r="A621" s="4" t="s">
        <v>1222</v>
      </c>
      <c r="B621" s="4" t="s">
        <v>1224</v>
      </c>
      <c r="C621" s="5" t="s">
        <v>1230</v>
      </c>
      <c r="D621" s="4" t="s">
        <v>1231</v>
      </c>
      <c r="E621" s="13">
        <v>11.197069435860604</v>
      </c>
      <c r="F621" s="13">
        <v>13.765167337223899</v>
      </c>
      <c r="G621" s="13">
        <v>21.663547328533795</v>
      </c>
      <c r="H621" s="13">
        <v>4.701742565925147</v>
      </c>
      <c r="I621" s="4"/>
    </row>
    <row r="622" spans="1:9" ht="16.5" customHeight="1">
      <c r="A622" s="4" t="s">
        <v>1222</v>
      </c>
      <c r="B622" s="4" t="s">
        <v>1224</v>
      </c>
      <c r="C622" s="5" t="s">
        <v>1232</v>
      </c>
      <c r="D622" s="4" t="s">
        <v>1233</v>
      </c>
      <c r="E622" s="13">
        <v>0.6420897902372139</v>
      </c>
      <c r="F622" s="13">
        <v>0.01968209807424725</v>
      </c>
      <c r="G622" s="13">
        <v>1.2353855302343266</v>
      </c>
      <c r="H622" s="13">
        <v>0.8206573755787193</v>
      </c>
      <c r="I622" s="4"/>
    </row>
    <row r="623" spans="1:9" ht="16.5" customHeight="1">
      <c r="A623" s="4" t="s">
        <v>1222</v>
      </c>
      <c r="B623" s="4" t="s">
        <v>1224</v>
      </c>
      <c r="C623" s="5" t="s">
        <v>1234</v>
      </c>
      <c r="D623" s="4" t="s">
        <v>1235</v>
      </c>
      <c r="E623" s="13">
        <v>9.255778151135038</v>
      </c>
      <c r="F623" s="13">
        <v>8.354148537409182</v>
      </c>
      <c r="G623" s="13">
        <v>7.1658837246876566</v>
      </c>
      <c r="H623" s="13">
        <v>10.829567228572158</v>
      </c>
      <c r="I623" s="4"/>
    </row>
    <row r="624" spans="1:9" ht="16.5" customHeight="1">
      <c r="A624" s="4" t="s">
        <v>1222</v>
      </c>
      <c r="B624" s="4" t="s">
        <v>1224</v>
      </c>
      <c r="C624" s="5" t="s">
        <v>1236</v>
      </c>
      <c r="D624" s="4" t="s">
        <v>1237</v>
      </c>
      <c r="E624" s="13">
        <v>71.3583389064724</v>
      </c>
      <c r="F624" s="13">
        <v>67.78842608730194</v>
      </c>
      <c r="G624" s="13">
        <v>67.12747303402851</v>
      </c>
      <c r="H624" s="13">
        <v>75.78644548386276</v>
      </c>
      <c r="I624" s="4"/>
    </row>
  </sheetData>
  <sheetProtection/>
  <printOptions gridLines="1"/>
  <pageMargins left="0.5" right="0.5" top="0.75" bottom="0.75" header="0.5" footer="0.5"/>
  <pageSetup horizontalDpi="600" verticalDpi="600" orientation="portrait" paperSize="5" scale="70" r:id="rId1"/>
  <headerFooter alignWithMargins="0">
    <oddHeader>&amp;L&amp;B Confidential&amp;B&amp;C&amp;D&amp;RPage &amp;P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ILO</cp:lastModifiedBy>
  <cp:lastPrinted>2012-06-12T21:03:12Z</cp:lastPrinted>
  <dcterms:created xsi:type="dcterms:W3CDTF">2007-11-05T13:24:40Z</dcterms:created>
  <dcterms:modified xsi:type="dcterms:W3CDTF">2013-09-18T15:08:13Z</dcterms:modified>
  <cp:category/>
  <cp:version/>
  <cp:contentType/>
  <cp:contentStatus/>
</cp:coreProperties>
</file>