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okouame\Desktop\DAO Nouveaux Bureaux\"/>
    </mc:Choice>
  </mc:AlternateContent>
  <bookViews>
    <workbookView xWindow="120" yWindow="60" windowWidth="10455" windowHeight="7425"/>
  </bookViews>
  <sheets>
    <sheet name="CADRE DE DEVIS QUANTITATIF" sheetId="2" r:id="rId1"/>
  </sheets>
  <calcPr calcId="152511"/>
</workbook>
</file>

<file path=xl/calcChain.xml><?xml version="1.0" encoding="utf-8"?>
<calcChain xmlns="http://schemas.openxmlformats.org/spreadsheetml/2006/main">
  <c r="D264" i="2" l="1"/>
  <c r="D204" i="2"/>
  <c r="D23" i="2"/>
  <c r="D15" i="2"/>
  <c r="D47" i="2" l="1"/>
  <c r="D17" i="2"/>
  <c r="D53" i="2"/>
  <c r="D46" i="2"/>
  <c r="D31" i="2"/>
  <c r="D27" i="2"/>
  <c r="D224" i="2"/>
  <c r="D212" i="2"/>
  <c r="D200" i="2"/>
  <c r="D112" i="2" l="1"/>
  <c r="D111" i="2"/>
  <c r="D113" i="2" s="1"/>
  <c r="D114" i="2" s="1"/>
  <c r="D104" i="2"/>
  <c r="D103" i="2"/>
  <c r="D105" i="2" s="1"/>
  <c r="D98" i="2"/>
  <c r="D95" i="2"/>
  <c r="D94" i="2"/>
  <c r="D96" i="2" s="1"/>
  <c r="D97" i="2" s="1"/>
  <c r="D87" i="2"/>
  <c r="D89" i="2" s="1"/>
  <c r="D90" i="2" s="1"/>
  <c r="D54" i="2" l="1"/>
  <c r="D16" i="2" l="1"/>
</calcChain>
</file>

<file path=xl/sharedStrings.xml><?xml version="1.0" encoding="utf-8"?>
<sst xmlns="http://schemas.openxmlformats.org/spreadsheetml/2006/main" count="574" uniqueCount="291">
  <si>
    <t>N°</t>
  </si>
  <si>
    <t>DESIGNATION</t>
  </si>
  <si>
    <t>QTE</t>
  </si>
  <si>
    <t>P. TOTAL</t>
  </si>
  <si>
    <t>I</t>
  </si>
  <si>
    <t>II</t>
  </si>
  <si>
    <t>Démolition</t>
  </si>
  <si>
    <t>m2</t>
  </si>
  <si>
    <t>Sous total 1</t>
  </si>
  <si>
    <t>m3</t>
  </si>
  <si>
    <t>Ens</t>
  </si>
  <si>
    <t xml:space="preserve">INSTALLATION </t>
  </si>
  <si>
    <t>GROS OEUVRE - MACONNERIE</t>
  </si>
  <si>
    <t>.4</t>
  </si>
  <si>
    <t>.5</t>
  </si>
  <si>
    <t>.1</t>
  </si>
  <si>
    <t>.2</t>
  </si>
  <si>
    <t>.3</t>
  </si>
  <si>
    <t>Sous Total F CFA</t>
  </si>
  <si>
    <t>REZ DE CHAUSSEE</t>
  </si>
  <si>
    <t>de 15 x 20 x 40</t>
  </si>
  <si>
    <t>ens</t>
  </si>
  <si>
    <t>ELEVATION</t>
  </si>
  <si>
    <t xml:space="preserve">Maçonnerie agglos creux </t>
  </si>
  <si>
    <t>de 12 x 20 x 40</t>
  </si>
  <si>
    <t xml:space="preserve">Enduits au mortier de ciment </t>
  </si>
  <si>
    <t>sur murs intérieurs</t>
  </si>
  <si>
    <t>AUTRES TRAVAUX</t>
  </si>
  <si>
    <t>Réservations pour tous les autres lots techniques</t>
  </si>
  <si>
    <t xml:space="preserve">ens </t>
  </si>
  <si>
    <t>Sous Total</t>
  </si>
  <si>
    <t xml:space="preserve"> TOTAL GROS ŒUVRE </t>
  </si>
  <si>
    <t>FF</t>
  </si>
  <si>
    <t>Béton armé  dose a 350 kg/m3</t>
  </si>
  <si>
    <t xml:space="preserve">socle escalier metallique </t>
  </si>
  <si>
    <t xml:space="preserve">Béton armé dose a 350 kg/m3 pour </t>
  </si>
  <si>
    <t xml:space="preserve">Marches </t>
  </si>
  <si>
    <t xml:space="preserve">SOUS LOT 1 GROS ŒUVRE </t>
  </si>
  <si>
    <t>CADRE DE DEVIS QUANTITATIF LOT I</t>
  </si>
  <si>
    <t>IV</t>
  </si>
  <si>
    <t>CARRELAGE - REVETEMENT</t>
  </si>
  <si>
    <t>ml</t>
  </si>
  <si>
    <t xml:space="preserve">TOTAL CARRELAGE </t>
  </si>
  <si>
    <t>SOUS LOT 2 CARRELAGE</t>
  </si>
  <si>
    <t>FAUX PLAFOND</t>
  </si>
  <si>
    <t xml:space="preserve">TOTAL   FAUX PLAFOND </t>
  </si>
  <si>
    <t xml:space="preserve">SOUS LOT 3 FAUX PLAFOND </t>
  </si>
  <si>
    <t>III</t>
  </si>
  <si>
    <t>MENUISERIES</t>
  </si>
  <si>
    <t>UTE</t>
  </si>
  <si>
    <t>Bois</t>
  </si>
  <si>
    <t>u</t>
  </si>
  <si>
    <t xml:space="preserve">SOUS TOTAL BOIS </t>
  </si>
  <si>
    <t>Métallique</t>
  </si>
  <si>
    <t xml:space="preserve">SOUS TOTAL METALLIQUE </t>
  </si>
  <si>
    <t xml:space="preserve">Aluminium </t>
  </si>
  <si>
    <t xml:space="preserve">SOUS TOTAL ALUMINUIM </t>
  </si>
  <si>
    <t xml:space="preserve">TOTAL MENUISERIES HTVA </t>
  </si>
  <si>
    <t xml:space="preserve">SOUS LOT 4 MENUISERIES  </t>
  </si>
  <si>
    <t>PEINTURE</t>
  </si>
  <si>
    <t>NIVEAU SOUS SOL</t>
  </si>
  <si>
    <t xml:space="preserve">Travaux préparatoires brossage poncage et férmeture des trous et fissure sur mur veticaux  </t>
  </si>
  <si>
    <t>ff</t>
  </si>
  <si>
    <t>Enduit de lissage sur murs intérieur</t>
  </si>
  <si>
    <t xml:space="preserve">Application de deux couches de peintures type Odinéa Satin ou soytex après travaux préparatoire sur mur intérieur </t>
  </si>
  <si>
    <t xml:space="preserve">SOUS TOTAL PEINTURE SOUS SOL  HTVA </t>
  </si>
  <si>
    <t>NIVEAU  RDC</t>
  </si>
  <si>
    <t xml:space="preserve">Application de deux couches de peinture sur mur extérieur type pantex1300 ou similaire </t>
  </si>
  <si>
    <t>.6</t>
  </si>
  <si>
    <t>Application de deux couches de peinture type glycéro sur menuiserie bois et métalliques</t>
  </si>
  <si>
    <t xml:space="preserve">SOUS TOTAL PEINTURE RDC  HTVA </t>
  </si>
  <si>
    <t>Travaux préparatoires brossage poncage et férmeture des trous et fissure sur mur veticaux  poteaux et plafond  ect</t>
  </si>
  <si>
    <t>.7</t>
  </si>
  <si>
    <t xml:space="preserve">SOUS TOTAL PEINTURE 2 ETAGE  HTVA </t>
  </si>
  <si>
    <t xml:space="preserve">SOUS TOTAL PEINTURE 3 ETAGE   HTVA </t>
  </si>
  <si>
    <t xml:space="preserve">SOUS TOTAL LOT PEINTURE HTVA </t>
  </si>
  <si>
    <t xml:space="preserve">SOUS LOT 5 PEINTURE </t>
  </si>
  <si>
    <t>V</t>
  </si>
  <si>
    <t xml:space="preserve">NIVEAU 2 ETAGE </t>
  </si>
  <si>
    <t xml:space="preserve">NIVEAU 3  ETAGE </t>
  </si>
  <si>
    <t>PLOMBERIE</t>
  </si>
  <si>
    <t xml:space="preserve">Revision et essai installation alimentation </t>
  </si>
  <si>
    <t>Revision et essai  installation reseau d'évacuation y/c raccordement</t>
  </si>
  <si>
    <t xml:space="preserve">TOTAL PLOMBERIE HTVA </t>
  </si>
  <si>
    <t>SOUS LOT 6 PLOMBERIE</t>
  </si>
  <si>
    <t>VI</t>
  </si>
  <si>
    <t xml:space="preserve">DESIGNATION </t>
  </si>
  <si>
    <t xml:space="preserve">SIGNALITIQUE </t>
  </si>
  <si>
    <t xml:space="preserve">Conception et realisation d’ un TOTEM DIM 6*1,40 ossature coupolles en plexi glass cablage marque ingelec ou similaire          impression numerique - decoupe   beton </t>
  </si>
  <si>
    <t xml:space="preserve">Plaque locale serveur ; salle de conference ; salle de reunion </t>
  </si>
  <si>
    <t>Plaque toilettes  15*8</t>
  </si>
  <si>
    <t xml:space="preserve">Plaque  legende pour paliers  et couloirs </t>
  </si>
  <si>
    <t>Plaque enseigne           lumineuse entree immeuble BIT 2,00*0,8</t>
  </si>
  <si>
    <t>TOTAL SIGNALITIQUE  HTVA</t>
  </si>
  <si>
    <t xml:space="preserve">SOUS LOT 7 SIGNALITIQUE ET SECURITE </t>
  </si>
  <si>
    <t>VII</t>
  </si>
  <si>
    <t>CADRE DE DEVIS QUANTITATIF LOT II</t>
  </si>
  <si>
    <t xml:space="preserve">Climatisation </t>
  </si>
  <si>
    <t>Split 9000 btu Airwells, York, Daikin ou similaire avec unité extérieur y/c Installation électrique complète et évacuation condasats et support métallique</t>
  </si>
  <si>
    <t>TOTAL CLIMATISATION  HTVA</t>
  </si>
  <si>
    <t xml:space="preserve">SOUS LOT 1 CLIMATISATION </t>
  </si>
  <si>
    <t xml:space="preserve">Tableau electrique regule complet et equipe </t>
  </si>
  <si>
    <t xml:space="preserve">Alimentation </t>
  </si>
  <si>
    <t>goulottes et accessoirs de poses</t>
  </si>
  <si>
    <t>Alimentation Tableau electrique regule</t>
  </si>
  <si>
    <t>TOTAL RDC</t>
  </si>
  <si>
    <t xml:space="preserve"> ETAGE 2</t>
  </si>
  <si>
    <t>TOTAL ETAGE 2</t>
  </si>
  <si>
    <t xml:space="preserve"> ETAGE 3</t>
  </si>
  <si>
    <t>TOTAL  COURANT ONDULE  HTVA</t>
  </si>
  <si>
    <t xml:space="preserve">SOUS LOT 2 ELECTRICITE COURANT ONDULE </t>
  </si>
  <si>
    <t>Les prix unitaires comprennent   la fourniture et l'installation de tous les appareils et protections pour faire une installation complète</t>
  </si>
  <si>
    <t>Rez de chaussee    etage 2 et etage 3</t>
  </si>
  <si>
    <t>PLAN D'EXECUTION ELECTRICITE ET VISA BC</t>
  </si>
  <si>
    <t xml:space="preserve">Plan d'exécution de l'electricité plus visa du bureau de contrôle et reception des travaux </t>
  </si>
  <si>
    <t xml:space="preserve">AMENEE, PROTECTION ET COFFRET </t>
  </si>
  <si>
    <t xml:space="preserve">Amenée electricité y/c toutes suggestion de pose niche et tableau compteur </t>
  </si>
  <si>
    <t xml:space="preserve">SOUS TOTAL </t>
  </si>
  <si>
    <t xml:space="preserve">FILERIE ET CANALISATION </t>
  </si>
  <si>
    <t>Alimentation en câble normalisé de section convenable suivant plans visé des coffrets et des tableaux protections générales RDC et ETAGE 2et 3</t>
  </si>
  <si>
    <t>Alimentation en câble normalisé sous fourreaux de section convenable suivant plans visé des luminaires et bloc autonome de sécurité RDC et ETAGES</t>
  </si>
  <si>
    <t>.8</t>
  </si>
  <si>
    <t>Alimentation en câble normalisé sous fourreaux de section convenable suivant plans visé des interrupteur et commandes RDC et ETAGES</t>
  </si>
  <si>
    <t>.9</t>
  </si>
  <si>
    <t>Alimentation en câble normalisé sous fourreaux de section convenable suivant plans visé des prises et forces RDC et ETAGES</t>
  </si>
  <si>
    <t>.10</t>
  </si>
  <si>
    <t xml:space="preserve">APPAREILS DE COMMANDES  </t>
  </si>
  <si>
    <t>.17</t>
  </si>
  <si>
    <t>Interrupteur simple allumage type MOSAIC marque LEGRAND</t>
  </si>
  <si>
    <t>.18</t>
  </si>
  <si>
    <t>Interrupteur va et vient allumage type MOSAIC marque LEGRAND</t>
  </si>
  <si>
    <t>.19</t>
  </si>
  <si>
    <t>Interrupteur double allumage type MOSAIC marque LEGRAND</t>
  </si>
  <si>
    <t>.20</t>
  </si>
  <si>
    <t>Interrupteur simple allumage étanche type MOSAIC marque LEGRAND</t>
  </si>
  <si>
    <t>.21</t>
  </si>
  <si>
    <t>.22</t>
  </si>
  <si>
    <t>.23</t>
  </si>
  <si>
    <t>.24</t>
  </si>
  <si>
    <t xml:space="preserve">LUMINAIRES </t>
  </si>
  <si>
    <t>.25</t>
  </si>
  <si>
    <t>Luminaires en pave led  600*600</t>
  </si>
  <si>
    <t>.26</t>
  </si>
  <si>
    <t>Bloc autonome de sécurité</t>
  </si>
  <si>
    <t>.27</t>
  </si>
  <si>
    <t>Linolite avec contact de terre</t>
  </si>
  <si>
    <t>.28</t>
  </si>
  <si>
    <t xml:space="preserve">Spots en LED (1 W ) encastré sous faux plafonds </t>
  </si>
  <si>
    <t>.29</t>
  </si>
  <si>
    <t xml:space="preserve">Applique mural pour circulation </t>
  </si>
  <si>
    <t>.30</t>
  </si>
  <si>
    <t xml:space="preserve">Hublot simple </t>
  </si>
  <si>
    <t>.31</t>
  </si>
  <si>
    <t xml:space="preserve">Hublot étanche </t>
  </si>
  <si>
    <t xml:space="preserve">u </t>
  </si>
  <si>
    <t xml:space="preserve">SOUS TOTAL  COURANT FORT </t>
  </si>
  <si>
    <t>TELEPHONIE / INFORMATIQUE RDC et ETAGE 2et 3</t>
  </si>
  <si>
    <t>.32</t>
  </si>
  <si>
    <t>.33</t>
  </si>
  <si>
    <t>Tube annelé diam 25mm2</t>
  </si>
  <si>
    <t>.34</t>
  </si>
  <si>
    <t xml:space="preserve">Coffret informatique repartiteur general 42 u equipe 54 ports  et  et 54 ports telephone </t>
  </si>
  <si>
    <t>.36</t>
  </si>
  <si>
    <t>.37</t>
  </si>
  <si>
    <t>.38</t>
  </si>
  <si>
    <t>Accé point Wifi dual radio type Orinoco AP-8100 MIMO 2x2 802,11/a/n+b/g/n</t>
  </si>
  <si>
    <t>.39</t>
  </si>
  <si>
    <t>.40</t>
  </si>
  <si>
    <t>Accéssoires d'installation configuration et de mise en service des équipements</t>
  </si>
  <si>
    <t>.41</t>
  </si>
  <si>
    <t xml:space="preserve"> TOTAL TELEPHONIE ET INFORMATIQUE</t>
  </si>
  <si>
    <t xml:space="preserve">TOTAL CORANT FORT COURANT FAIBLE </t>
  </si>
  <si>
    <t xml:space="preserve">SOUS LOT 3 ELECTRICITE ET COURANT FAIBLE </t>
  </si>
  <si>
    <t>DELOCALISATION GROPUE ELECTROGENE</t>
  </si>
  <si>
    <t xml:space="preserve">Delocalisation  du reservoir gazoil  BIT Y/C transport ; manutention et pose </t>
  </si>
  <si>
    <t>SOUS LOT 4 GROUPE ELECTROGENE</t>
  </si>
  <si>
    <t>TOTAL GROUPE ELECTROGENE</t>
  </si>
  <si>
    <t>Ecran LCD 27 "Full HDMI/DVI/VGA</t>
  </si>
  <si>
    <t>Micro unidirectionnel dynamique type DMC62</t>
  </si>
  <si>
    <t>TOTAL SECURITE ET VIDEO PROJECTION HTVA</t>
  </si>
  <si>
    <t>Système détection /Extinction Incendie</t>
  </si>
  <si>
    <t>Centre de détection intégrant 1 B2D (USG+2ZD), I DEAG (1ZE), et 1R12P2 (feu ZD, extinction, émission, essai), avec 2batteries 12V/6Ah Réf: ALPHA E2/6</t>
  </si>
  <si>
    <t>Détecteur optique ponctuel de fumée Réf/ OC05F avec socle Réf:S05</t>
  </si>
  <si>
    <t>Indicateur d'action</t>
  </si>
  <si>
    <t>Déclencheur Manuel à Membrane adressable Réf: DMCL05F</t>
  </si>
  <si>
    <t>Sirène d'alarme NF S 32-001 95dba Réf: AVS2000-SIP</t>
  </si>
  <si>
    <t>Panneau Flash "Entrée Interdite" et Evacuation</t>
  </si>
  <si>
    <t>Extincteur à eau pulvérisé + Aditif 6LITRES</t>
  </si>
  <si>
    <t>Extincteur automatique 6 kg</t>
  </si>
  <si>
    <t>Extincteur CO2 2 kg</t>
  </si>
  <si>
    <t>Plan d'évacuation</t>
  </si>
  <si>
    <t>Consigne générale de sécurité</t>
  </si>
  <si>
    <t>M.O d'installation + filerie + mise en service</t>
  </si>
  <si>
    <t xml:space="preserve">SOUS TOTAL ANITI INTRUSION </t>
  </si>
  <si>
    <t>Caméra Dome IP Anti-vandal IR 30m</t>
  </si>
  <si>
    <t>Support de fixation mural ou flafond</t>
  </si>
  <si>
    <t>Alimentation caméras</t>
  </si>
  <si>
    <t>Disque dur internet 3000 GO SATA II</t>
  </si>
  <si>
    <t>Option switch Ethernet POE 24 ports</t>
  </si>
  <si>
    <t>Module de gestion</t>
  </si>
  <si>
    <t>Bloc de rappel</t>
  </si>
  <si>
    <t>bouton brise glace</t>
  </si>
  <si>
    <t>Contact de position</t>
  </si>
  <si>
    <t>Bouton d'ouverture d'urgence</t>
  </si>
  <si>
    <t>Scanner type RAPISCAN 628 DV</t>
  </si>
  <si>
    <t>SOUS LOT 5 SECURITE ET VIDEO PROJECTION</t>
  </si>
  <si>
    <t>SOUS LOT 6 SECURITE INCENDIE</t>
  </si>
  <si>
    <t>SOUS LOT 7 VIDEO SURVEILLANCE</t>
  </si>
  <si>
    <t>SOUS LOT 8 CONTRÔLE ACCES</t>
  </si>
  <si>
    <t>TOTAL CONTRÔLE ACCES HTVA</t>
  </si>
  <si>
    <t>TOTAL VIDEO SURVEILLANCE HTVA</t>
  </si>
  <si>
    <t>TOTAL GENERAL SECURITE INCENDIE HTVA</t>
  </si>
  <si>
    <t>Scellement des cadres en bois et des ouvrages metalliques y/c l' escalier helicoidal</t>
  </si>
  <si>
    <t xml:space="preserve">Bouchage des réservations </t>
  </si>
  <si>
    <t xml:space="preserve">Habillage poteaux évacuation E,U ;E,V et EP en placoplatre BA13 </t>
  </si>
  <si>
    <t>Habillage gaine climatisation  en placoplatre BA13</t>
  </si>
  <si>
    <t xml:space="preserve">Depose et repose portes en bois avec cadre y/c finition </t>
  </si>
  <si>
    <t xml:space="preserve"> Décapage carreaux sol    y/c chape de pose  et évacuation à la décharge public autorisé pour pose maconneries</t>
  </si>
  <si>
    <t xml:space="preserve">Plinthes in dito </t>
  </si>
  <si>
    <t xml:space="preserve">Faux plafond type AMSTROMG en cassette 60*60 sur les couloirs et bureaux directeur </t>
  </si>
  <si>
    <t xml:space="preserve">Faux plafond type STAFF lisse </t>
  </si>
  <si>
    <t xml:space="preserve">Raccordement carreaux son idem existant </t>
  </si>
  <si>
    <t>Travaux de rafraichissement peinture interieure type SOYTEX</t>
  </si>
  <si>
    <t>Travaux de marquage sol parking</t>
  </si>
  <si>
    <t xml:space="preserve">cavalier sur dalle pour ancrages poteaux </t>
  </si>
  <si>
    <t>REZ DE CHAUSSEE et ETAGES 2 ET 3</t>
  </si>
  <si>
    <t xml:space="preserve">poteaux pour murs </t>
  </si>
  <si>
    <t xml:space="preserve">Chainage bas ou renfort sous maconneries </t>
  </si>
  <si>
    <t xml:space="preserve">Démolition des murs intérieurs existants et depose de menuiseries </t>
  </si>
  <si>
    <t xml:space="preserve">Linteaux continus suir maconneries </t>
  </si>
  <si>
    <t xml:space="preserve">Coffret de protection suivant schema unifilaire visé y/c dijoncteur type baco différentiel et modulaire et intérrupteur différentiel </t>
  </si>
  <si>
    <t xml:space="preserve">Mise à la terre des ouvrages métalliques y/c cuivre nue normalisé de section convenable </t>
  </si>
  <si>
    <t xml:space="preserve">Alimentation en câble normalisé sous fourreaux de section convenable  pour contrôle d'accé plan d' execution BET Y/C goulottes et accessoires de pose </t>
  </si>
  <si>
    <t xml:space="preserve">Alimentation en câble normalisé sous fourreaux de section convenable  pour centrale d'incendie  plan d' execution BET Y/C goulottes et accessoires de pose </t>
  </si>
  <si>
    <t xml:space="preserve">Alimentation en câble normalisé sous fourreaux de section convenable  pour inverseur des groupes plan d' execution BET Y/C goulottes et accessoires de pose </t>
  </si>
  <si>
    <t xml:space="preserve">Alimentation en câble normalisé sous fourreaux de section convenable  les pompes et autres appareils electromécanique plan d' execution BET Y/C goulottes et accessoires de pose </t>
  </si>
  <si>
    <t xml:space="preserve">Prise de courant 10/16 + T type MOSAIC marque LEGRAND SOUS GOULOTTES </t>
  </si>
  <si>
    <t>Prise de courant 10/16 + T étanche type MOSAIC marque LEGRAND SOUS GOULOTTE</t>
  </si>
  <si>
    <t xml:space="preserve">Prise de télévision type MOSAIC marque LEGRAND SOUS GOULOTTE </t>
  </si>
  <si>
    <t>Combiné dismatic 20A LEGRAND SOUS GOULOTTE</t>
  </si>
  <si>
    <t xml:space="preserve">Câble informatique/ Téléphonie FPT catégorie 6  250 MHZ Y/C CHEMIN DE CABLES EN ACIER GALVANISE </t>
  </si>
  <si>
    <t xml:space="preserve">Transfert ; installation et mise en service Coffret PABX BIT EXISTANT pour les interconnections telephoniques Y/C CABLAGES </t>
  </si>
  <si>
    <t>Transfert ; installation et mise en service Serveur  BIT EXISTANT PMS HP 3500 series MTPC bios 8 /2,0/i5-3470 3,2G 6M HD2500 CPU / 500Gb/4Gb ram</t>
  </si>
  <si>
    <t xml:space="preserve">Rocade en cable pour reseau local cat 6 SOUS GOULOTTE  ET ACCESSOIRES DE POSE </t>
  </si>
  <si>
    <t xml:space="preserve">Prise prog MOSAIC avec plaque + support pour DLP 65 2*rj 45 CAT 6 FPT SOUS GOULOTTE ET ACCESSOIRES DE POSE </t>
  </si>
  <si>
    <t xml:space="preserve">Delocalisation  du groupe electrogene  et inverseur BIT Y/C transport ; manutention et Mise en service </t>
  </si>
  <si>
    <t xml:space="preserve">Fourniture ; intallation et mise en service  de Video projection  A1led projector 3,7700 lumens y/c fileries ; poste PC . ECRAN DE TYPE LCD 27 . HAUT PARLEUR </t>
  </si>
  <si>
    <t xml:space="preserve">Haut parleur 80w fixe y/c connection et mise en service </t>
  </si>
  <si>
    <t xml:space="preserve">Central video et enregistreur </t>
  </si>
  <si>
    <t xml:space="preserve"> Fourniture ; installation et parametrage  système Vidéo surveillance y/c fileries et accessopires de pose </t>
  </si>
  <si>
    <t>Caméra infrarouge avec vision nocturne tube IP Anti-vandal Ir 30m pour exterieur</t>
  </si>
  <si>
    <t xml:space="preserve">Fourniture ; Installation ; mise en service système sonorisation </t>
  </si>
  <si>
    <t xml:space="preserve">Fourniture ; Installation ; mise en service système video projection  </t>
  </si>
  <si>
    <t>Fourniture ; Installation ; mise en service et formation système securite incendie</t>
  </si>
  <si>
    <t xml:space="preserve">Coffrte courant ondule  complet et equipe </t>
  </si>
  <si>
    <t xml:space="preserve">Prise de courant ondule sous GOULOTTE ET ACCESSOIRES DE POSE 2 par poste </t>
  </si>
  <si>
    <t xml:space="preserve">Plan d'exécution  plus visa du bureau de contrôle et reception des travaux </t>
  </si>
  <si>
    <t xml:space="preserve">Transfert ; installation; parametrage et mise en service onduleur BIT EXISTANT </t>
  </si>
  <si>
    <t>Plaque de bureau en profile aluminuim visuelle designation interchangeable 25*10</t>
  </si>
  <si>
    <t xml:space="preserve">Tableau general de protection suivant schema unifilaire vise ; equipe de disjoncteur  generaux et diferrentiel  ; coupe cricuit et toutes sujetions de pose </t>
  </si>
  <si>
    <t xml:space="preserve">Alimenation en câble normalisé TH  sous fourreaux pour climatisation  et autres piéces, section de câble les normes et plan d' execution BT Y/C goulottes et accessoires de pose </t>
  </si>
  <si>
    <t xml:space="preserve">Alimentation en câble normalisé sous fourreaux de section convenable  pour appareils courant faible y/c informatique, télévision; téléphonie; vidéo surveillance ; securite incendie ; video projection ; controle acces  RDC et ETAGE  plan d' execution BET Y/C goulottes et accessoires de pose </t>
  </si>
  <si>
    <t xml:space="preserve">Founiture ; installation et mise en service table de mixage  complete avec multi effet 24 bits complet 2 depart auxiliaires , alimentation PHANTOM, 2 ENTREE/SORTIE numerique audio USB type b y/c filerie </t>
  </si>
  <si>
    <t xml:space="preserve">PROJET D’AMENAGEMENT INTERIEUR DES NOUVEAUX BUREAUX DE L’ORGANISATION INTERNATIONALE DU TRAVAIL SITUES A DAKAR SENEGAL </t>
  </si>
  <si>
    <t xml:space="preserve">Depose equipements sanitaires et bouchage  des tuyauteries </t>
  </si>
  <si>
    <t xml:space="preserve">Abri couvert en zinc et parement metallique et porte pour groupe electrogene </t>
  </si>
  <si>
    <t xml:space="preserve"> Porte   coupe feu 50 mm avec ame composite incombustible, métal, parement en bois dur et accessoires résistantes a 800*c  avec toutes sujétions de pose et de finition homologues  et électroaimant   Dim:  0,90 x2,20 SAS ASCENSEUR</t>
  </si>
  <si>
    <t xml:space="preserve"> Porte blindée   métal, parement en bois dur et accessoires résistantes a 800*c  avec toutes sujétions de pose et de finition homologues  et électroaimant   Dim: cloison 0,90 x2,20 ENTREE SAS SECURITE</t>
  </si>
  <si>
    <t xml:space="preserve"> Porte blindée   métal, parement en bois dur et accessoires résistantes a 800*c  avec toutes sujétions de pose et de finition homologues  et électroaimant   Dim: 180*220</t>
  </si>
  <si>
    <t xml:space="preserve"> Porte COUPE FEU    métal, parement en bois dur et accessoires résistantes a 800*c  avce toutes sujetions de pose et de finition homologues  et électroaimant   Dim: 0,90 x2,20 ENTREE  COUR ARRIERE </t>
  </si>
  <si>
    <t>Escalier métallique hélicoïdal HT 11 et passerelle 15 ml pour issue de secours et porte métallique pour accès secours</t>
  </si>
  <si>
    <r>
      <t>Gm1 : Grille</t>
    </r>
    <r>
      <rPr>
        <sz val="12"/>
        <color theme="1"/>
        <rFont val="Times New Roman"/>
        <family val="1"/>
      </rPr>
      <t xml:space="preserve"> de protection  métallique composé de fer plat dans un encadrement métallique y/c scellement et finition  dim : 0,90 *1,20 </t>
    </r>
  </si>
  <si>
    <r>
      <t>Gm existantes : Revision g</t>
    </r>
    <r>
      <rPr>
        <sz val="12"/>
        <color theme="1"/>
        <rFont val="Times New Roman"/>
        <family val="1"/>
      </rPr>
      <t xml:space="preserve">rille de protection  métallique existantes composé de fer plat dans un encadrement métallique y/c traitement des soudures ; peinture ; depose et repose </t>
    </r>
  </si>
  <si>
    <t xml:space="preserve">Plan d'exécution  plus visa du bureau de contrôle et réception des travaux </t>
  </si>
  <si>
    <t xml:space="preserve"> Fourniture ; installation et paramétrage  système contrôle accès  y/c fileries et accessoires de pose </t>
  </si>
  <si>
    <t>AUTOMATE d'une capacité de gestion de 24 ports</t>
  </si>
  <si>
    <t>avec port et hernet</t>
  </si>
  <si>
    <t>Lecteur de Badges HT 120CM</t>
  </si>
  <si>
    <t>Verrou magnétique avec contact d'ouverture</t>
  </si>
  <si>
    <t>Portique de sécurité détecteur de métaux 8 /24 zones type PS-850I</t>
  </si>
  <si>
    <t>P.UNITAIRE</t>
  </si>
  <si>
    <t>UNITE</t>
  </si>
  <si>
    <r>
      <rPr>
        <b/>
        <sz val="12"/>
        <color theme="1"/>
        <rFont val="Times New Roman"/>
        <family val="1"/>
      </rPr>
      <t xml:space="preserve">PB 1 </t>
    </r>
    <r>
      <rPr>
        <sz val="12"/>
        <color theme="1"/>
        <rFont val="Times New Roman"/>
        <family val="1"/>
      </rPr>
      <t>:Porte en Bois isoplane  a ame alveolaire  avec cadre à peindre ouvrant à la française ;  quincaillerie serrures complet et accessoires avce toutes sujetions de pose et de finition Dim: cloison 0,90x2,20  RDC , 2 ETAGE et 3 etage</t>
    </r>
  </si>
  <si>
    <r>
      <rPr>
        <b/>
        <sz val="12"/>
        <color theme="1"/>
        <rFont val="Times New Roman"/>
        <family val="1"/>
      </rPr>
      <t xml:space="preserve">PB2 </t>
    </r>
    <r>
      <rPr>
        <sz val="12"/>
        <color theme="1"/>
        <rFont val="Times New Roman"/>
        <family val="1"/>
      </rPr>
      <t xml:space="preserve">:Porte capitonnee avec cadre à peindre ouvrant à la française ;  quincaillerie serrures complet et accessoires avce toutes sujetions de pose et de finition Dim: 90*220 é etage 3 bureau directeur </t>
    </r>
  </si>
  <si>
    <r>
      <t>Gm2 : Grille</t>
    </r>
    <r>
      <rPr>
        <sz val="12"/>
        <color theme="1"/>
        <rFont val="Times New Roman"/>
        <family val="1"/>
      </rPr>
      <t xml:space="preserve"> de protection  métallique composé de fer plat dans un encadrement métallique y/c scéllement et finition  dim : 7,45*3,2</t>
    </r>
  </si>
  <si>
    <r>
      <t xml:space="preserve">CH- A 1 </t>
    </r>
    <r>
      <rPr>
        <sz val="12"/>
        <color theme="1"/>
        <rFont val="Times New Roman"/>
        <family val="1"/>
      </rPr>
      <t>Cloison en aluminum laqué couleur idem existant  avec vitrage clair de 8mm avec un film occultation avec montants et traverses verticaux et horizontaux , remplissage en partie basse ,  y/c systéme de fixation plus quincaillerie , serrures complet et accessoires avec toutes sujétions de pose et de finition dim: cloison  vitrage EP 8 mm  Dim : cloison Alu 3,99*3 etage  2 ET 3</t>
    </r>
  </si>
  <si>
    <r>
      <t xml:space="preserve">CH-A2: </t>
    </r>
    <r>
      <rPr>
        <sz val="12"/>
        <color theme="1"/>
        <rFont val="Times New Roman"/>
        <family val="1"/>
      </rPr>
      <t xml:space="preserve">Cloison en aluminum laqué naturel avec vitrage clair de 8mm avec un film occultation  avec montants et traverses verticaux et horizontaux  , y/c systéme de fixation plus quincaillerie , serrures complet et accessoires avec toutes sujétions de pose et de finition dim: cloison ,hauteur allége : 1,20 hauteur vitrage 8 mm : 1,80m Dim : cloison Alu 4,40*3,00 porte 90*220 etage  3 assistante </t>
    </r>
  </si>
  <si>
    <r>
      <t xml:space="preserve">CH- A 3 </t>
    </r>
    <r>
      <rPr>
        <sz val="12"/>
        <color theme="1"/>
        <rFont val="Times New Roman"/>
        <family val="1"/>
      </rPr>
      <t xml:space="preserve">Cloison en aluminum laqué couleur idem existant  avec vitrage clair de 8mm avec un film occultation avec montants et traverses verticaux et horizontaux , remplissage en partie basse ,  y/c systéme de fixation plus quincaillerie , serrures complet et accessoires avec toutes sujétions de pose et de finition dim: cloison  vitrage EP 8 mm  Dim : cloison Alu 4,40*3 etage 2 </t>
    </r>
  </si>
  <si>
    <r>
      <t xml:space="preserve">F-v1 : Fenetre  vitree </t>
    </r>
    <r>
      <rPr>
        <sz val="12"/>
        <color theme="1"/>
        <rFont val="Times New Roman"/>
        <family val="1"/>
      </rPr>
      <t xml:space="preserve"> en aluminum laqué couleur idem existant l avec vitrage clair de 8 mm  avec cadre dormant et ouvrant   , par un un vantail ouvrant à la soufflet  plus cadre en alu y/c systéme de fixation plus quincaillerie , serrures complet et accessoires avec toutes sujétions de pose et de finition dim: 1,20*0,90 pour bureau assistante DG et salle de reunion </t>
    </r>
  </si>
  <si>
    <r>
      <t xml:space="preserve">TOTAL </t>
    </r>
    <r>
      <rPr>
        <b/>
        <vertAlign val="superscript"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ETAGE 3</t>
    </r>
  </si>
  <si>
    <t>Installation chantier, clôture provisoire, gardienage et repli et nettoyage journalier et apres repli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</si>
</sst>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#,##0;[Red]#,##0"/>
    <numFmt numFmtId="168" formatCode="_-* #,##0\ _€_-;\-* #,##0\ _€_-;_-* &quot;-&quot;??\ _€_-;_-@_-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theme="1"/>
      <name val="Tahoma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Helv"/>
      <family val="2"/>
    </font>
    <font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ahoma"/>
      <family val="2"/>
    </font>
    <font>
      <b/>
      <sz val="10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5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8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4" borderId="4" applyNumberFormat="0" applyAlignment="0" applyProtection="0"/>
    <xf numFmtId="0" fontId="20" fillId="0" borderId="5" applyNumberFormat="0" applyFill="0" applyAlignment="0" applyProtection="0"/>
    <xf numFmtId="0" fontId="5" fillId="25" borderId="6" applyNumberFormat="0" applyFont="0" applyAlignment="0" applyProtection="0"/>
    <xf numFmtId="0" fontId="21" fillId="11" borderId="4" applyNumberFormat="0" applyAlignment="0" applyProtection="0"/>
    <xf numFmtId="164" fontId="5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22" fillId="7" borderId="0" applyNumberFormat="0" applyBorder="0" applyAlignment="0" applyProtection="0"/>
    <xf numFmtId="0" fontId="14" fillId="0" borderId="3">
      <alignment horizontal="centerContinuous"/>
    </xf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26" borderId="0" applyNumberFormat="0" applyBorder="0" applyAlignment="0" applyProtection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24" fillId="8" borderId="0" applyNumberFormat="0" applyBorder="0" applyAlignment="0" applyProtection="0"/>
    <xf numFmtId="0" fontId="25" fillId="24" borderId="7" applyNumberFormat="0" applyAlignment="0" applyProtection="0"/>
    <xf numFmtId="0" fontId="1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27" borderId="12" applyNumberFormat="0" applyAlignment="0" applyProtection="0"/>
    <xf numFmtId="2" fontId="16" fillId="0" borderId="0" applyFont="0" applyFill="0" applyBorder="0" applyAlignment="0" applyProtection="0"/>
  </cellStyleXfs>
  <cellXfs count="3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7" fillId="0" borderId="1" xfId="3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167" fontId="8" fillId="5" borderId="1" xfId="0" applyNumberFormat="1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167" fontId="8" fillId="5" borderId="1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3" fillId="5" borderId="1" xfId="0" applyFont="1" applyFill="1" applyBorder="1" applyAlignment="1">
      <alignment vertical="center"/>
    </xf>
    <xf numFmtId="0" fontId="33" fillId="5" borderId="1" xfId="0" applyFont="1" applyFill="1" applyBorder="1" applyAlignment="1">
      <alignment horizontal="center" vertical="center"/>
    </xf>
    <xf numFmtId="3" fontId="33" fillId="5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0" fillId="0" borderId="1" xfId="3" applyFont="1" applyFill="1" applyBorder="1" applyAlignment="1">
      <alignment horizontal="center" vertical="center" wrapText="1"/>
    </xf>
    <xf numFmtId="0" fontId="40" fillId="2" borderId="1" xfId="3" applyFont="1" applyFill="1" applyBorder="1" applyAlignment="1">
      <alignment horizontal="center" vertical="center" wrapText="1"/>
    </xf>
    <xf numFmtId="0" fontId="40" fillId="0" borderId="1" xfId="3" applyFont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31" borderId="29" xfId="0" applyFont="1" applyFill="1" applyBorder="1" applyAlignment="1">
      <alignment horizontal="center" vertical="center"/>
    </xf>
    <xf numFmtId="0" fontId="40" fillId="3" borderId="32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1" borderId="21" xfId="0" applyFont="1" applyFill="1" applyBorder="1" applyAlignment="1">
      <alignment horizontal="center" vertical="center"/>
    </xf>
    <xf numFmtId="0" fontId="40" fillId="3" borderId="1" xfId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1" fillId="0" borderId="1" xfId="3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42" fillId="0" borderId="1" xfId="3" applyFont="1" applyFill="1" applyBorder="1" applyAlignment="1">
      <alignment horizontal="center" vertical="center" wrapText="1"/>
    </xf>
    <xf numFmtId="0" fontId="40" fillId="0" borderId="1" xfId="5" applyFont="1" applyFill="1" applyBorder="1" applyAlignment="1">
      <alignment horizontal="center" vertical="center"/>
    </xf>
    <xf numFmtId="0" fontId="40" fillId="29" borderId="1" xfId="3" applyFont="1" applyFill="1" applyBorder="1" applyAlignment="1">
      <alignment horizontal="center" vertical="center" wrapText="1"/>
    </xf>
    <xf numFmtId="0" fontId="40" fillId="29" borderId="1" xfId="0" applyFont="1" applyFill="1" applyBorder="1" applyAlignment="1">
      <alignment horizontal="center" vertical="center" wrapText="1"/>
    </xf>
    <xf numFmtId="0" fontId="35" fillId="3" borderId="49" xfId="0" applyFont="1" applyFill="1" applyBorder="1" applyAlignment="1">
      <alignment horizontal="center" vertical="center"/>
    </xf>
    <xf numFmtId="0" fontId="35" fillId="3" borderId="49" xfId="0" applyFont="1" applyFill="1" applyBorder="1"/>
    <xf numFmtId="0" fontId="36" fillId="3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0" fontId="35" fillId="3" borderId="35" xfId="0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horizontal="center" vertical="center"/>
    </xf>
    <xf numFmtId="0" fontId="35" fillId="3" borderId="50" xfId="0" applyFont="1" applyFill="1" applyBorder="1"/>
    <xf numFmtId="0" fontId="35" fillId="3" borderId="25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/>
    <xf numFmtId="0" fontId="35" fillId="3" borderId="1" xfId="0" applyFont="1" applyFill="1" applyBorder="1"/>
    <xf numFmtId="0" fontId="44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8" fillId="33" borderId="51" xfId="0" applyFont="1" applyFill="1" applyBorder="1" applyAlignment="1">
      <alignment wrapText="1"/>
    </xf>
    <xf numFmtId="0" fontId="8" fillId="33" borderId="52" xfId="0" applyFont="1" applyFill="1" applyBorder="1" applyAlignment="1">
      <alignment horizontal="center"/>
    </xf>
    <xf numFmtId="0" fontId="1" fillId="0" borderId="53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1" xfId="0" applyFont="1" applyBorder="1" applyAlignment="1">
      <alignment horizontal="center"/>
    </xf>
    <xf numFmtId="167" fontId="8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3" fontId="1" fillId="0" borderId="1" xfId="4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1" xfId="3" applyFont="1" applyFill="1" applyBorder="1" applyAlignment="1">
      <alignment horizontal="center" vertical="center" wrapText="1" shrinkToFit="1"/>
    </xf>
    <xf numFmtId="3" fontId="1" fillId="0" borderId="1" xfId="4" applyNumberFormat="1" applyFont="1" applyFill="1" applyBorder="1" applyAlignment="1">
      <alignment horizontal="center" vertical="center" wrapText="1" shrinkToFit="1"/>
    </xf>
    <xf numFmtId="0" fontId="1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horizontal="right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 shrinkToFit="1"/>
    </xf>
    <xf numFmtId="3" fontId="1" fillId="2" borderId="1" xfId="4" applyNumberFormat="1" applyFont="1" applyFill="1" applyBorder="1" applyAlignment="1">
      <alignment horizontal="center" vertical="center" wrapText="1" shrinkToFit="1"/>
    </xf>
    <xf numFmtId="0" fontId="1" fillId="0" borderId="1" xfId="3" applyFont="1" applyBorder="1" applyAlignment="1">
      <alignment horizontal="center" vertical="center" wrapText="1"/>
    </xf>
    <xf numFmtId="3" fontId="1" fillId="0" borderId="1" xfId="4" applyNumberFormat="1" applyFont="1" applyBorder="1" applyAlignment="1">
      <alignment horizontal="center" vertical="center" wrapText="1"/>
    </xf>
    <xf numFmtId="3" fontId="1" fillId="0" borderId="2" xfId="4" applyNumberFormat="1" applyFont="1" applyFill="1" applyBorder="1" applyAlignment="1">
      <alignment horizontal="center" vertical="center" wrapText="1"/>
    </xf>
    <xf numFmtId="3" fontId="1" fillId="0" borderId="2" xfId="4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3" fontId="1" fillId="0" borderId="2" xfId="4" applyNumberFormat="1" applyFont="1" applyFill="1" applyBorder="1" applyAlignment="1">
      <alignment horizontal="center" vertical="center" wrapText="1" shrinkToFit="1"/>
    </xf>
    <xf numFmtId="0" fontId="8" fillId="0" borderId="1" xfId="3" applyFont="1" applyBorder="1" applyAlignment="1">
      <alignment horizontal="right" vertical="center" wrapText="1"/>
    </xf>
    <xf numFmtId="0" fontId="1" fillId="0" borderId="1" xfId="3" applyFont="1" applyBorder="1" applyAlignment="1">
      <alignment horizontal="center" vertical="center" wrapText="1" shrinkToFi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1" fillId="0" borderId="1" xfId="3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right" vertical="center"/>
    </xf>
    <xf numFmtId="167" fontId="1" fillId="0" borderId="23" xfId="0" applyNumberFormat="1" applyFont="1" applyBorder="1" applyAlignment="1">
      <alignment horizontal="right" vertical="center"/>
    </xf>
    <xf numFmtId="0" fontId="8" fillId="31" borderId="30" xfId="0" applyFont="1" applyFill="1" applyBorder="1" applyAlignment="1">
      <alignment horizontal="left" vertical="center"/>
    </xf>
    <xf numFmtId="0" fontId="1" fillId="31" borderId="30" xfId="0" applyFont="1" applyFill="1" applyBorder="1" applyAlignment="1">
      <alignment horizontal="center" vertical="center"/>
    </xf>
    <xf numFmtId="167" fontId="1" fillId="31" borderId="30" xfId="0" applyNumberFormat="1" applyFont="1" applyFill="1" applyBorder="1" applyAlignment="1">
      <alignment horizontal="right" vertical="center"/>
    </xf>
    <xf numFmtId="167" fontId="1" fillId="31" borderId="31" xfId="0" applyNumberFormat="1" applyFont="1" applyFill="1" applyBorder="1" applyAlignment="1">
      <alignment horizontal="right" vertical="center"/>
    </xf>
    <xf numFmtId="0" fontId="8" fillId="31" borderId="22" xfId="0" applyFont="1" applyFill="1" applyBorder="1" applyAlignment="1">
      <alignment horizontal="left" vertical="center"/>
    </xf>
    <xf numFmtId="0" fontId="1" fillId="31" borderId="22" xfId="0" applyFont="1" applyFill="1" applyBorder="1" applyAlignment="1">
      <alignment horizontal="center" vertical="center"/>
    </xf>
    <xf numFmtId="167" fontId="1" fillId="31" borderId="22" xfId="0" applyNumberFormat="1" applyFont="1" applyFill="1" applyBorder="1" applyAlignment="1">
      <alignment horizontal="right" vertical="center"/>
    </xf>
    <xf numFmtId="167" fontId="1" fillId="31" borderId="23" xfId="0" applyNumberFormat="1" applyFont="1" applyFill="1" applyBorder="1" applyAlignment="1">
      <alignment horizontal="right" vertical="center"/>
    </xf>
    <xf numFmtId="0" fontId="8" fillId="0" borderId="1" xfId="0" applyNumberFormat="1" applyFont="1" applyBorder="1" applyAlignment="1">
      <alignment horizontal="left" vertical="center" wrapText="1"/>
    </xf>
    <xf numFmtId="167" fontId="1" fillId="0" borderId="33" xfId="0" applyNumberFormat="1" applyFont="1" applyBorder="1" applyAlignment="1">
      <alignment horizontal="right" vertical="center"/>
    </xf>
    <xf numFmtId="0" fontId="1" fillId="3" borderId="1" xfId="1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3" fontId="1" fillId="0" borderId="3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8" fillId="5" borderId="38" xfId="0" applyNumberFormat="1" applyFont="1" applyFill="1" applyBorder="1" applyAlignment="1">
      <alignment horizontal="right" vertical="center"/>
    </xf>
    <xf numFmtId="3" fontId="8" fillId="5" borderId="41" xfId="0" applyNumberFormat="1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8" fillId="5" borderId="45" xfId="0" applyNumberFormat="1" applyFont="1" applyFill="1" applyBorder="1" applyAlignment="1">
      <alignment vertical="center"/>
    </xf>
    <xf numFmtId="3" fontId="8" fillId="5" borderId="46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168" fontId="8" fillId="0" borderId="1" xfId="39" applyNumberFormat="1" applyFont="1" applyBorder="1" applyAlignment="1">
      <alignment horizontal="center" vertical="center"/>
    </xf>
    <xf numFmtId="168" fontId="48" fillId="0" borderId="1" xfId="39" applyNumberFormat="1" applyFont="1" applyBorder="1" applyAlignment="1">
      <alignment horizontal="center" vertical="center"/>
    </xf>
    <xf numFmtId="0" fontId="49" fillId="5" borderId="15" xfId="0" applyFont="1" applyFill="1" applyBorder="1" applyAlignment="1">
      <alignment vertical="center"/>
    </xf>
    <xf numFmtId="3" fontId="49" fillId="5" borderId="1" xfId="0" applyNumberFormat="1" applyFont="1" applyFill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righ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quotePrefix="1" applyFont="1" applyFill="1" applyBorder="1" applyAlignment="1">
      <alignment horizontal="center" vertical="center" wrapText="1"/>
    </xf>
    <xf numFmtId="3" fontId="1" fillId="0" borderId="1" xfId="4" applyNumberFormat="1" applyFont="1" applyFill="1" applyBorder="1" applyAlignment="1">
      <alignment horizontal="right" vertical="center" wrapText="1"/>
    </xf>
    <xf numFmtId="3" fontId="8" fillId="0" borderId="1" xfId="3" applyNumberFormat="1" applyFont="1" applyBorder="1" applyAlignment="1">
      <alignment horizontal="right" vertical="center" wrapText="1"/>
    </xf>
    <xf numFmtId="3" fontId="1" fillId="0" borderId="1" xfId="4" applyNumberFormat="1" applyFont="1" applyFill="1" applyBorder="1" applyAlignment="1">
      <alignment horizontal="left" vertical="center" wrapText="1"/>
    </xf>
    <xf numFmtId="3" fontId="8" fillId="0" borderId="14" xfId="4" applyNumberFormat="1" applyFont="1" applyFill="1" applyBorder="1" applyAlignment="1">
      <alignment horizontal="left" vertical="center" wrapText="1"/>
    </xf>
    <xf numFmtId="0" fontId="1" fillId="0" borderId="13" xfId="3" applyFont="1" applyFill="1" applyBorder="1" applyAlignment="1">
      <alignment horizontal="center" vertical="center" wrapText="1"/>
    </xf>
    <xf numFmtId="3" fontId="1" fillId="0" borderId="13" xfId="4" applyNumberFormat="1" applyFont="1" applyFill="1" applyBorder="1" applyAlignment="1">
      <alignment horizontal="center" vertical="center" wrapText="1"/>
    </xf>
    <xf numFmtId="3" fontId="1" fillId="0" borderId="47" xfId="4" applyNumberFormat="1" applyFont="1" applyFill="1" applyBorder="1" applyAlignment="1">
      <alignment horizontal="right" vertical="center" wrapText="1"/>
    </xf>
    <xf numFmtId="3" fontId="1" fillId="0" borderId="22" xfId="4" applyNumberFormat="1" applyFont="1" applyFill="1" applyBorder="1" applyAlignment="1">
      <alignment horizontal="right" vertical="center" wrapText="1"/>
    </xf>
    <xf numFmtId="3" fontId="8" fillId="0" borderId="1" xfId="5" applyNumberFormat="1" applyFont="1" applyFill="1" applyBorder="1" applyAlignment="1">
      <alignment horizontal="right" vertical="center"/>
    </xf>
    <xf numFmtId="0" fontId="8" fillId="0" borderId="1" xfId="3" applyFont="1" applyBorder="1" applyAlignment="1">
      <alignment horizontal="left" vertical="center" wrapText="1"/>
    </xf>
    <xf numFmtId="3" fontId="1" fillId="0" borderId="1" xfId="4" applyNumberFormat="1" applyFont="1" applyBorder="1" applyAlignment="1">
      <alignment horizontal="right" vertical="center" wrapText="1"/>
    </xf>
    <xf numFmtId="0" fontId="1" fillId="0" borderId="14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/>
    </xf>
    <xf numFmtId="3" fontId="1" fillId="29" borderId="1" xfId="4" applyNumberFormat="1" applyFont="1" applyFill="1" applyBorder="1" applyAlignment="1">
      <alignment horizontal="right" vertical="center" wrapText="1"/>
    </xf>
    <xf numFmtId="3" fontId="8" fillId="29" borderId="1" xfId="3" applyNumberFormat="1" applyFont="1" applyFill="1" applyBorder="1" applyAlignment="1">
      <alignment horizontal="right" vertical="center" wrapText="1"/>
    </xf>
    <xf numFmtId="3" fontId="1" fillId="29" borderId="36" xfId="4" applyNumberFormat="1" applyFont="1" applyFill="1" applyBorder="1" applyAlignment="1">
      <alignment horizontal="center" vertical="center" wrapText="1"/>
    </xf>
    <xf numFmtId="3" fontId="4" fillId="29" borderId="36" xfId="4" applyNumberFormat="1" applyFont="1" applyFill="1" applyBorder="1" applyAlignment="1">
      <alignment horizontal="center" vertical="center" wrapText="1"/>
    </xf>
    <xf numFmtId="3" fontId="4" fillId="0" borderId="1" xfId="4" applyNumberFormat="1" applyFont="1" applyBorder="1" applyAlignment="1">
      <alignment horizontal="right" vertical="center" wrapText="1"/>
    </xf>
    <xf numFmtId="167" fontId="8" fillId="29" borderId="1" xfId="0" applyNumberFormat="1" applyFont="1" applyFill="1" applyBorder="1" applyAlignment="1" applyProtection="1">
      <alignment horizontal="right"/>
      <protection locked="0" hidden="1"/>
    </xf>
    <xf numFmtId="167" fontId="35" fillId="29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5" borderId="15" xfId="3" applyFont="1" applyFill="1" applyBorder="1" applyAlignment="1">
      <alignment vertical="center" wrapText="1"/>
    </xf>
    <xf numFmtId="3" fontId="35" fillId="5" borderId="1" xfId="4" applyNumberFormat="1" applyFont="1" applyFill="1" applyBorder="1" applyAlignment="1">
      <alignment horizontal="right" vertical="center"/>
    </xf>
    <xf numFmtId="0" fontId="8" fillId="0" borderId="15" xfId="3" applyFont="1" applyFill="1" applyBorder="1" applyAlignment="1">
      <alignment horizontal="left" vertical="center" wrapText="1"/>
    </xf>
    <xf numFmtId="0" fontId="35" fillId="3" borderId="26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51" fillId="0" borderId="51" xfId="0" applyFont="1" applyBorder="1" applyAlignment="1">
      <alignment horizontal="center"/>
    </xf>
    <xf numFmtId="0" fontId="8" fillId="30" borderId="3" xfId="0" applyFont="1" applyFill="1" applyBorder="1" applyAlignment="1">
      <alignment horizontal="center" vertical="center"/>
    </xf>
    <xf numFmtId="0" fontId="8" fillId="30" borderId="25" xfId="0" applyFont="1" applyFill="1" applyBorder="1" applyAlignment="1">
      <alignment horizontal="center" vertical="center"/>
    </xf>
    <xf numFmtId="0" fontId="8" fillId="30" borderId="26" xfId="0" applyFont="1" applyFill="1" applyBorder="1" applyAlignment="1">
      <alignment horizontal="center" vertical="center"/>
    </xf>
    <xf numFmtId="167" fontId="8" fillId="30" borderId="27" xfId="0" applyNumberFormat="1" applyFont="1" applyFill="1" applyBorder="1" applyAlignment="1">
      <alignment horizontal="right" vertical="center"/>
    </xf>
    <xf numFmtId="167" fontId="8" fillId="30" borderId="28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7" fontId="8" fillId="0" borderId="27" xfId="0" applyNumberFormat="1" applyFont="1" applyBorder="1" applyAlignment="1">
      <alignment horizontal="right" vertical="center"/>
    </xf>
    <xf numFmtId="167" fontId="8" fillId="0" borderId="28" xfId="0" applyNumberFormat="1" applyFont="1" applyBorder="1" applyAlignment="1">
      <alignment horizontal="right" vertical="center"/>
    </xf>
    <xf numFmtId="3" fontId="8" fillId="5" borderId="27" xfId="0" applyNumberFormat="1" applyFont="1" applyFill="1" applyBorder="1" applyAlignment="1">
      <alignment horizontal="right" vertical="center"/>
    </xf>
    <xf numFmtId="3" fontId="8" fillId="5" borderId="28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28" borderId="17" xfId="0" applyFont="1" applyFill="1" applyBorder="1" applyAlignment="1">
      <alignment horizontal="left" vertical="center"/>
    </xf>
    <xf numFmtId="0" fontId="4" fillId="32" borderId="1" xfId="0" applyFont="1" applyFill="1" applyBorder="1" applyAlignment="1">
      <alignment horizontal="center" vertical="center"/>
    </xf>
    <xf numFmtId="0" fontId="8" fillId="28" borderId="1" xfId="0" applyFont="1" applyFill="1" applyBorder="1" applyAlignment="1">
      <alignment horizontal="left" vertical="center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horizontal="left" vertical="center"/>
    </xf>
    <xf numFmtId="0" fontId="33" fillId="29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/>
    </xf>
    <xf numFmtId="0" fontId="41" fillId="3" borderId="14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6" fillId="2" borderId="1" xfId="3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left" vertical="center"/>
    </xf>
    <xf numFmtId="0" fontId="35" fillId="3" borderId="17" xfId="0" applyFont="1" applyFill="1" applyBorder="1" applyAlignment="1">
      <alignment horizontal="left" vertical="center"/>
    </xf>
    <xf numFmtId="0" fontId="35" fillId="3" borderId="15" xfId="0" applyFont="1" applyFill="1" applyBorder="1" applyAlignment="1">
      <alignment horizontal="left" vertical="center"/>
    </xf>
    <xf numFmtId="167" fontId="35" fillId="3" borderId="1" xfId="0" applyNumberFormat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/>
    </xf>
    <xf numFmtId="0" fontId="8" fillId="28" borderId="1" xfId="0" applyFont="1" applyFill="1" applyBorder="1" applyAlignment="1">
      <alignment vertical="center"/>
    </xf>
    <xf numFmtId="167" fontId="8" fillId="3" borderId="1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7" fillId="5" borderId="42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0" fontId="7" fillId="5" borderId="40" xfId="0" applyFont="1" applyFill="1" applyBorder="1" applyAlignment="1">
      <alignment horizontal="left" vertical="center"/>
    </xf>
    <xf numFmtId="0" fontId="8" fillId="28" borderId="39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28" borderId="39" xfId="0" applyFont="1" applyFill="1" applyBorder="1" applyAlignment="1">
      <alignment horizontal="left" vertical="center"/>
    </xf>
    <xf numFmtId="0" fontId="3" fillId="32" borderId="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44" xfId="0" applyFont="1" applyFill="1" applyBorder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 wrapText="1"/>
    </xf>
    <xf numFmtId="0" fontId="8" fillId="0" borderId="17" xfId="5" applyFont="1" applyFill="1" applyBorder="1" applyAlignment="1">
      <alignment horizontal="center" vertical="center" wrapText="1"/>
    </xf>
    <xf numFmtId="0" fontId="8" fillId="0" borderId="15" xfId="5" applyFont="1" applyFill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29" borderId="14" xfId="3" applyFont="1" applyFill="1" applyBorder="1" applyAlignment="1">
      <alignment horizontal="left" vertical="center" wrapText="1"/>
    </xf>
    <xf numFmtId="0" fontId="8" fillId="29" borderId="17" xfId="3" applyFont="1" applyFill="1" applyBorder="1" applyAlignment="1">
      <alignment horizontal="left" vertical="center" wrapText="1"/>
    </xf>
    <xf numFmtId="0" fontId="8" fillId="29" borderId="15" xfId="3" applyFont="1" applyFill="1" applyBorder="1" applyAlignment="1">
      <alignment horizontal="left" vertical="center" wrapText="1"/>
    </xf>
    <xf numFmtId="0" fontId="7" fillId="29" borderId="45" xfId="0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 wrapText="1"/>
    </xf>
    <xf numFmtId="0" fontId="7" fillId="29" borderId="44" xfId="0" applyFont="1" applyFill="1" applyBorder="1" applyAlignment="1">
      <alignment horizontal="center" vertical="center" wrapText="1"/>
    </xf>
    <xf numFmtId="0" fontId="43" fillId="0" borderId="48" xfId="3" applyFont="1" applyBorder="1" applyAlignment="1">
      <alignment horizontal="left" vertical="center" wrapText="1"/>
    </xf>
    <xf numFmtId="0" fontId="43" fillId="0" borderId="13" xfId="3" applyFont="1" applyBorder="1" applyAlignment="1">
      <alignment horizontal="left" vertical="center" wrapText="1"/>
    </xf>
    <xf numFmtId="0" fontId="43" fillId="0" borderId="47" xfId="3" applyFont="1" applyBorder="1" applyAlignment="1">
      <alignment horizontal="left" vertical="center" wrapText="1"/>
    </xf>
    <xf numFmtId="0" fontId="8" fillId="0" borderId="14" xfId="3" applyFont="1" applyBorder="1" applyAlignment="1">
      <alignment horizontal="left" vertical="center" wrapText="1"/>
    </xf>
    <xf numFmtId="0" fontId="8" fillId="0" borderId="17" xfId="3" applyFont="1" applyBorder="1" applyAlignment="1">
      <alignment horizontal="left" vertical="center" wrapText="1"/>
    </xf>
    <xf numFmtId="0" fontId="8" fillId="0" borderId="15" xfId="3" applyFont="1" applyBorder="1" applyAlignment="1">
      <alignment horizontal="left" vertical="center" wrapText="1"/>
    </xf>
    <xf numFmtId="0" fontId="50" fillId="0" borderId="14" xfId="3" applyFont="1" applyBorder="1" applyAlignment="1">
      <alignment horizontal="center" vertical="center" wrapText="1"/>
    </xf>
    <xf numFmtId="0" fontId="50" fillId="0" borderId="17" xfId="3" applyFont="1" applyBorder="1" applyAlignment="1">
      <alignment horizontal="center" vertical="center" wrapText="1"/>
    </xf>
    <xf numFmtId="0" fontId="50" fillId="0" borderId="15" xfId="3" applyFont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3" fontId="1" fillId="0" borderId="1" xfId="4" applyNumberFormat="1" applyFont="1" applyFill="1" applyBorder="1" applyAlignment="1">
      <alignment horizontal="center" vertical="center" wrapText="1"/>
    </xf>
    <xf numFmtId="3" fontId="1" fillId="0" borderId="1" xfId="4" applyNumberFormat="1" applyFont="1" applyFill="1" applyBorder="1" applyAlignment="1">
      <alignment horizontal="right" vertical="center" wrapText="1"/>
    </xf>
    <xf numFmtId="3" fontId="8" fillId="5" borderId="45" xfId="0" applyNumberFormat="1" applyFont="1" applyFill="1" applyBorder="1" applyAlignment="1">
      <alignment horizontal="center" vertical="center"/>
    </xf>
    <xf numFmtId="3" fontId="8" fillId="5" borderId="46" xfId="0" applyNumberFormat="1" applyFont="1" applyFill="1" applyBorder="1" applyAlignment="1">
      <alignment horizontal="center" vertical="center"/>
    </xf>
    <xf numFmtId="0" fontId="43" fillId="0" borderId="48" xfId="3" applyFont="1" applyBorder="1" applyAlignment="1">
      <alignment horizontal="center" vertical="center" wrapText="1"/>
    </xf>
    <xf numFmtId="0" fontId="43" fillId="0" borderId="13" xfId="3" applyFont="1" applyBorder="1" applyAlignment="1">
      <alignment horizontal="center" vertical="center" wrapText="1"/>
    </xf>
    <xf numFmtId="0" fontId="43" fillId="0" borderId="47" xfId="3" applyFont="1" applyBorder="1" applyAlignment="1">
      <alignment horizontal="center" vertical="center" wrapText="1"/>
    </xf>
    <xf numFmtId="0" fontId="7" fillId="5" borderId="14" xfId="3" applyFont="1" applyFill="1" applyBorder="1" applyAlignment="1">
      <alignment horizontal="left" vertical="center" wrapText="1"/>
    </xf>
    <xf numFmtId="0" fontId="7" fillId="5" borderId="17" xfId="3" applyFont="1" applyFill="1" applyBorder="1" applyAlignment="1">
      <alignment horizontal="left" vertical="center" wrapText="1"/>
    </xf>
    <xf numFmtId="0" fontId="8" fillId="29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3" fontId="8" fillId="5" borderId="1" xfId="0" applyNumberFormat="1" applyFont="1" applyFill="1" applyBorder="1" applyAlignment="1">
      <alignment horizontal="center" vertical="center"/>
    </xf>
    <xf numFmtId="0" fontId="8" fillId="28" borderId="0" xfId="0" applyFont="1" applyFill="1" applyBorder="1" applyAlignment="1">
      <alignment vertical="center"/>
    </xf>
    <xf numFmtId="0" fontId="8" fillId="28" borderId="35" xfId="0" applyFont="1" applyFill="1" applyBorder="1" applyAlignment="1">
      <alignment vertical="center"/>
    </xf>
    <xf numFmtId="0" fontId="0" fillId="32" borderId="1" xfId="0" applyFill="1" applyBorder="1" applyAlignment="1">
      <alignment horizontal="center"/>
    </xf>
    <xf numFmtId="0" fontId="8" fillId="28" borderId="16" xfId="0" applyFont="1" applyFill="1" applyBorder="1" applyAlignment="1">
      <alignment vertical="center"/>
    </xf>
    <xf numFmtId="0" fontId="7" fillId="32" borderId="1" xfId="0" applyFont="1" applyFill="1" applyBorder="1" applyAlignment="1">
      <alignment horizontal="center" vertical="center"/>
    </xf>
    <xf numFmtId="0" fontId="51" fillId="0" borderId="54" xfId="0" applyFont="1" applyBorder="1" applyAlignment="1">
      <alignment horizontal="center"/>
    </xf>
    <xf numFmtId="0" fontId="51" fillId="0" borderId="49" xfId="0" applyFont="1" applyBorder="1" applyAlignment="1">
      <alignment horizontal="center"/>
    </xf>
  </cellXfs>
  <cellStyles count="68">
    <cellStyle name="20 % - Accent1 2" xfId="6"/>
    <cellStyle name="20 % - Accent2 2" xfId="7"/>
    <cellStyle name="20 % - Accent3 2" xfId="8"/>
    <cellStyle name="20 % - Accent4 2" xfId="9"/>
    <cellStyle name="20 % - Accent5 2" xfId="10"/>
    <cellStyle name="20 % - Accent6 2" xfId="11"/>
    <cellStyle name="40 % - Accent1 2" xfId="12"/>
    <cellStyle name="40 % - Accent2 2" xfId="13"/>
    <cellStyle name="40 % - Accent3 2" xfId="14"/>
    <cellStyle name="40 % - Accent4 2" xfId="15"/>
    <cellStyle name="40 % - Accent5 2" xfId="16"/>
    <cellStyle name="40 % - Accent6 2" xfId="17"/>
    <cellStyle name="60 % - Accent1 2" xfId="18"/>
    <cellStyle name="60 % - Accent2 2" xfId="19"/>
    <cellStyle name="60 % - Accent3 2" xfId="20"/>
    <cellStyle name="60 % - Accent4 2" xfId="21"/>
    <cellStyle name="60 % - Accent5 2" xfId="22"/>
    <cellStyle name="60 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Avertissement 2" xfId="30"/>
    <cellStyle name="Calcul 2" xfId="31"/>
    <cellStyle name="Cellule liée 2" xfId="32"/>
    <cellStyle name="Commentaire 2" xfId="33"/>
    <cellStyle name="Entrée 2" xfId="34"/>
    <cellStyle name="Euro" xfId="35"/>
    <cellStyle name="Financier0" xfId="36"/>
    <cellStyle name="Insatisfaisant 2" xfId="37"/>
    <cellStyle name="l8:l1216" xfId="38"/>
    <cellStyle name="Milliers 2" xfId="4"/>
    <cellStyle name="Milliers 2 4" xfId="40"/>
    <cellStyle name="Milliers 3" xfId="2"/>
    <cellStyle name="Milliers 3 2" xfId="41"/>
    <cellStyle name="Milliers 4" xfId="39"/>
    <cellStyle name="Monétaire 3" xfId="42"/>
    <cellStyle name="Neutre 2" xfId="43"/>
    <cellStyle name="Normal" xfId="0" builtinId="0"/>
    <cellStyle name="Normal 2" xfId="3"/>
    <cellStyle name="Normal 23" xfId="44"/>
    <cellStyle name="Normal 29" xfId="45"/>
    <cellStyle name="Normal 3" xfId="1"/>
    <cellStyle name="Normal 3 2" xfId="46"/>
    <cellStyle name="Normal 3 2 2" xfId="47"/>
    <cellStyle name="Normal 3 3" xfId="48"/>
    <cellStyle name="Normal 3 3 3" xfId="49"/>
    <cellStyle name="Normal 3_climatisation" xfId="50"/>
    <cellStyle name="Normal 30" xfId="51"/>
    <cellStyle name="Normal 4" xfId="52"/>
    <cellStyle name="Normal 4 2" xfId="53"/>
    <cellStyle name="Normal 5" xfId="5"/>
    <cellStyle name="Normal 6" xfId="54"/>
    <cellStyle name="Normal 7" xfId="55"/>
    <cellStyle name="Satisfaisant 2" xfId="56"/>
    <cellStyle name="Sortie 2" xfId="57"/>
    <cellStyle name="Style 1" xfId="58"/>
    <cellStyle name="Texte explicatif 2" xfId="59"/>
    <cellStyle name="Titre 2" xfId="60"/>
    <cellStyle name="Titre 1 2" xfId="61"/>
    <cellStyle name="Titre 2 2" xfId="62"/>
    <cellStyle name="Titre 3 2" xfId="63"/>
    <cellStyle name="Titre 4 2" xfId="64"/>
    <cellStyle name="Total 2" xfId="65"/>
    <cellStyle name="Vérification 2" xfId="66"/>
    <cellStyle name="Virgule fixe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abSelected="1" view="pageLayout" topLeftCell="A73" workbookViewId="0">
      <selection activeCell="A8" sqref="A8:D8"/>
    </sheetView>
  </sheetViews>
  <sheetFormatPr defaultColWidth="11.42578125" defaultRowHeight="15.75" x14ac:dyDescent="0.25"/>
  <cols>
    <col min="1" max="1" width="8.28515625" style="3" customWidth="1"/>
    <col min="2" max="2" width="71" style="4" customWidth="1"/>
    <col min="3" max="3" width="7.7109375" style="5" customWidth="1"/>
    <col min="4" max="4" width="9.28515625" style="5" customWidth="1"/>
    <col min="5" max="5" width="13.140625" style="5" customWidth="1"/>
    <col min="6" max="6" width="13.85546875" style="5" customWidth="1"/>
    <col min="7" max="7" width="3.28515625" style="1" customWidth="1"/>
    <col min="8" max="16384" width="11.42578125" style="1"/>
  </cols>
  <sheetData>
    <row r="1" spans="1:6" ht="42" customHeight="1" x14ac:dyDescent="0.25">
      <c r="A1" s="229" t="s">
        <v>263</v>
      </c>
      <c r="B1" s="230"/>
      <c r="C1" s="230"/>
      <c r="D1" s="230"/>
      <c r="E1" s="230"/>
      <c r="F1" s="231"/>
    </row>
    <row r="2" spans="1:6" ht="28.5" customHeight="1" x14ac:dyDescent="0.25">
      <c r="A2" s="234"/>
      <c r="B2" s="234"/>
      <c r="C2" s="234"/>
      <c r="D2" s="234"/>
      <c r="E2" s="234"/>
      <c r="F2" s="234"/>
    </row>
    <row r="3" spans="1:6" ht="22.5" customHeight="1" x14ac:dyDescent="0.25">
      <c r="A3" s="233" t="s">
        <v>38</v>
      </c>
      <c r="B3" s="233"/>
      <c r="C3" s="233"/>
      <c r="D3" s="233"/>
      <c r="E3" s="233"/>
      <c r="F3" s="233"/>
    </row>
    <row r="4" spans="1:6" ht="20.25" customHeight="1" x14ac:dyDescent="0.25">
      <c r="A4" s="232" t="s">
        <v>37</v>
      </c>
      <c r="B4" s="232"/>
      <c r="C4" s="232"/>
      <c r="D4" s="232"/>
      <c r="E4" s="232"/>
      <c r="F4" s="232"/>
    </row>
    <row r="5" spans="1:6" s="3" customFormat="1" ht="16.5" customHeight="1" x14ac:dyDescent="0.25">
      <c r="A5" s="25" t="s">
        <v>0</v>
      </c>
      <c r="B5" s="25" t="s">
        <v>1</v>
      </c>
      <c r="C5" s="25" t="s">
        <v>281</v>
      </c>
      <c r="D5" s="25" t="s">
        <v>2</v>
      </c>
      <c r="E5" s="25" t="s">
        <v>280</v>
      </c>
      <c r="F5" s="25" t="s">
        <v>3</v>
      </c>
    </row>
    <row r="6" spans="1:6" s="2" customFormat="1" ht="14.25" customHeight="1" x14ac:dyDescent="0.25">
      <c r="A6" s="56" t="s">
        <v>4</v>
      </c>
      <c r="B6" s="14" t="s">
        <v>11</v>
      </c>
      <c r="C6" s="244" t="s">
        <v>10</v>
      </c>
      <c r="D6" s="244">
        <v>1</v>
      </c>
      <c r="E6" s="245"/>
      <c r="F6" s="245"/>
    </row>
    <row r="7" spans="1:6" s="2" customFormat="1" ht="36" customHeight="1" x14ac:dyDescent="0.25">
      <c r="A7" s="56"/>
      <c r="B7" s="13" t="s">
        <v>290</v>
      </c>
      <c r="C7" s="244"/>
      <c r="D7" s="244"/>
      <c r="E7" s="244"/>
      <c r="F7" s="244"/>
    </row>
    <row r="8" spans="1:6" s="2" customFormat="1" x14ac:dyDescent="0.25">
      <c r="A8" s="246" t="s">
        <v>30</v>
      </c>
      <c r="B8" s="246"/>
      <c r="C8" s="246"/>
      <c r="D8" s="246"/>
      <c r="E8" s="247"/>
      <c r="F8" s="246"/>
    </row>
    <row r="9" spans="1:6" s="2" customFormat="1" x14ac:dyDescent="0.25">
      <c r="A9" s="56" t="s">
        <v>5</v>
      </c>
      <c r="B9" s="14" t="s">
        <v>12</v>
      </c>
      <c r="C9" s="110"/>
      <c r="D9" s="110"/>
      <c r="E9" s="110"/>
      <c r="F9" s="110"/>
    </row>
    <row r="10" spans="1:6" s="2" customFormat="1" ht="18.75" customHeight="1" x14ac:dyDescent="0.25">
      <c r="A10" s="25">
        <v>1</v>
      </c>
      <c r="B10" s="7" t="s">
        <v>6</v>
      </c>
      <c r="C10" s="8"/>
      <c r="D10" s="8"/>
      <c r="E10" s="8"/>
      <c r="F10" s="8"/>
    </row>
    <row r="11" spans="1:6" s="2" customFormat="1" ht="18" customHeight="1" x14ac:dyDescent="0.25">
      <c r="A11" s="25"/>
      <c r="B11" s="10" t="s">
        <v>228</v>
      </c>
      <c r="C11" s="8" t="s">
        <v>32</v>
      </c>
      <c r="D11" s="8">
        <v>1</v>
      </c>
      <c r="E11" s="21"/>
      <c r="F11" s="21"/>
    </row>
    <row r="12" spans="1:6" s="2" customFormat="1" ht="15" customHeight="1" x14ac:dyDescent="0.25">
      <c r="A12" s="242" t="s">
        <v>8</v>
      </c>
      <c r="B12" s="242"/>
      <c r="C12" s="242"/>
      <c r="D12" s="242"/>
      <c r="E12" s="241"/>
      <c r="F12" s="241"/>
    </row>
    <row r="13" spans="1:6" s="2" customFormat="1" ht="15.75" customHeight="1" x14ac:dyDescent="0.25">
      <c r="A13" s="58"/>
      <c r="B13" s="243" t="s">
        <v>225</v>
      </c>
      <c r="C13" s="243"/>
      <c r="D13" s="111"/>
      <c r="E13" s="112"/>
      <c r="F13" s="113"/>
    </row>
    <row r="14" spans="1:6" s="2" customFormat="1" ht="15" customHeight="1" x14ac:dyDescent="0.25">
      <c r="A14" s="248" t="s">
        <v>33</v>
      </c>
      <c r="B14" s="248"/>
      <c r="C14" s="114"/>
      <c r="D14" s="114"/>
      <c r="E14" s="115"/>
      <c r="F14" s="115"/>
    </row>
    <row r="15" spans="1:6" s="2" customFormat="1" ht="19.5" customHeight="1" x14ac:dyDescent="0.25">
      <c r="A15" s="57" t="s">
        <v>15</v>
      </c>
      <c r="B15" s="116" t="s">
        <v>224</v>
      </c>
      <c r="C15" s="117" t="s">
        <v>9</v>
      </c>
      <c r="D15" s="117">
        <f>0.5*0.5*0.2*10</f>
        <v>0.5</v>
      </c>
      <c r="E15" s="118"/>
      <c r="F15" s="115"/>
    </row>
    <row r="16" spans="1:6" s="2" customFormat="1" ht="19.5" customHeight="1" x14ac:dyDescent="0.25">
      <c r="A16" s="57" t="s">
        <v>16</v>
      </c>
      <c r="B16" s="119" t="s">
        <v>34</v>
      </c>
      <c r="C16" s="117" t="s">
        <v>9</v>
      </c>
      <c r="D16" s="117">
        <f>2*0.15</f>
        <v>0.3</v>
      </c>
      <c r="E16" s="118"/>
      <c r="F16" s="115"/>
    </row>
    <row r="17" spans="1:6" s="2" customFormat="1" ht="19.5" customHeight="1" x14ac:dyDescent="0.25">
      <c r="A17" s="57" t="s">
        <v>17</v>
      </c>
      <c r="B17" s="119" t="s">
        <v>227</v>
      </c>
      <c r="C17" s="117" t="s">
        <v>9</v>
      </c>
      <c r="D17" s="117">
        <f>50*0.15*0.15</f>
        <v>1.125</v>
      </c>
      <c r="E17" s="118"/>
      <c r="F17" s="115"/>
    </row>
    <row r="18" spans="1:6" s="2" customFormat="1" ht="19.5" customHeight="1" x14ac:dyDescent="0.25">
      <c r="A18" s="57" t="s">
        <v>13</v>
      </c>
      <c r="B18" s="119" t="s">
        <v>36</v>
      </c>
      <c r="C18" s="117" t="s">
        <v>9</v>
      </c>
      <c r="D18" s="117">
        <v>0.6</v>
      </c>
      <c r="E18" s="118"/>
      <c r="F18" s="115"/>
    </row>
    <row r="19" spans="1:6" s="2" customFormat="1" x14ac:dyDescent="0.25">
      <c r="A19" s="57"/>
      <c r="B19" s="120" t="s">
        <v>18</v>
      </c>
      <c r="C19" s="114"/>
      <c r="D19" s="114"/>
      <c r="E19" s="115"/>
      <c r="F19" s="121"/>
    </row>
    <row r="20" spans="1:6" s="2" customFormat="1" ht="15" customHeight="1" x14ac:dyDescent="0.25">
      <c r="A20" s="251"/>
      <c r="B20" s="252"/>
      <c r="C20" s="252"/>
      <c r="D20" s="252"/>
      <c r="E20" s="252"/>
      <c r="F20" s="253"/>
    </row>
    <row r="21" spans="1:6" s="2" customFormat="1" ht="16.5" customHeight="1" x14ac:dyDescent="0.25">
      <c r="A21" s="58"/>
      <c r="B21" s="249" t="s">
        <v>22</v>
      </c>
      <c r="C21" s="249"/>
      <c r="D21" s="122"/>
      <c r="E21" s="123"/>
      <c r="F21" s="113"/>
    </row>
    <row r="22" spans="1:6" s="2" customFormat="1" ht="21" customHeight="1" x14ac:dyDescent="0.25">
      <c r="A22" s="250" t="s">
        <v>35</v>
      </c>
      <c r="B22" s="250"/>
      <c r="C22" s="124"/>
      <c r="D22" s="114"/>
      <c r="E22" s="115"/>
      <c r="F22" s="125"/>
    </row>
    <row r="23" spans="1:6" s="2" customFormat="1" ht="19.5" customHeight="1" x14ac:dyDescent="0.25">
      <c r="A23" s="59" t="s">
        <v>15</v>
      </c>
      <c r="B23" s="119" t="s">
        <v>226</v>
      </c>
      <c r="C23" s="117" t="s">
        <v>9</v>
      </c>
      <c r="D23" s="117">
        <f>10*0.2*0.2*3</f>
        <v>1.2000000000000002</v>
      </c>
      <c r="E23" s="126"/>
      <c r="F23" s="127"/>
    </row>
    <row r="24" spans="1:6" s="2" customFormat="1" ht="19.5" customHeight="1" x14ac:dyDescent="0.25">
      <c r="A24" s="59" t="s">
        <v>16</v>
      </c>
      <c r="B24" s="119" t="s">
        <v>229</v>
      </c>
      <c r="C24" s="128" t="s">
        <v>9</v>
      </c>
      <c r="D24" s="129">
        <v>3</v>
      </c>
      <c r="E24" s="130"/>
      <c r="F24" s="127"/>
    </row>
    <row r="25" spans="1:6" s="2" customFormat="1" ht="20.25" customHeight="1" x14ac:dyDescent="0.25">
      <c r="A25" s="59"/>
      <c r="B25" s="131" t="s">
        <v>18</v>
      </c>
      <c r="C25" s="132"/>
      <c r="D25" s="117"/>
      <c r="E25" s="118"/>
      <c r="F25" s="133"/>
    </row>
    <row r="26" spans="1:6" s="2" customFormat="1" ht="15" customHeight="1" x14ac:dyDescent="0.25">
      <c r="A26" s="250" t="s">
        <v>23</v>
      </c>
      <c r="B26" s="250"/>
      <c r="C26" s="134"/>
      <c r="D26" s="134"/>
      <c r="E26" s="115"/>
      <c r="F26" s="125"/>
    </row>
    <row r="27" spans="1:6" s="2" customFormat="1" ht="19.5" customHeight="1" x14ac:dyDescent="0.25">
      <c r="A27" s="59" t="s">
        <v>15</v>
      </c>
      <c r="B27" s="119" t="s">
        <v>20</v>
      </c>
      <c r="C27" s="124" t="s">
        <v>7</v>
      </c>
      <c r="D27" s="124">
        <f>45+6*3</f>
        <v>63</v>
      </c>
      <c r="E27" s="115"/>
      <c r="F27" s="125"/>
    </row>
    <row r="28" spans="1:6" s="2" customFormat="1" ht="19.5" customHeight="1" x14ac:dyDescent="0.25">
      <c r="A28" s="59" t="s">
        <v>16</v>
      </c>
      <c r="B28" s="119" t="s">
        <v>24</v>
      </c>
      <c r="C28" s="124" t="s">
        <v>7</v>
      </c>
      <c r="D28" s="124">
        <v>20</v>
      </c>
      <c r="E28" s="115"/>
      <c r="F28" s="125"/>
    </row>
    <row r="29" spans="1:6" s="2" customFormat="1" ht="17.25" customHeight="1" x14ac:dyDescent="0.25">
      <c r="A29" s="59"/>
      <c r="B29" s="131" t="s">
        <v>18</v>
      </c>
      <c r="C29" s="124"/>
      <c r="D29" s="124"/>
      <c r="E29" s="115"/>
      <c r="F29" s="133"/>
    </row>
    <row r="30" spans="1:6" s="2" customFormat="1" ht="15" customHeight="1" x14ac:dyDescent="0.25">
      <c r="A30" s="250" t="s">
        <v>25</v>
      </c>
      <c r="B30" s="250"/>
      <c r="C30" s="134"/>
      <c r="D30" s="134"/>
      <c r="E30" s="115"/>
      <c r="F30" s="125"/>
    </row>
    <row r="31" spans="1:6" s="2" customFormat="1" ht="19.5" customHeight="1" x14ac:dyDescent="0.25">
      <c r="A31" s="59" t="s">
        <v>15</v>
      </c>
      <c r="B31" s="119" t="s">
        <v>26</v>
      </c>
      <c r="C31" s="124" t="s">
        <v>7</v>
      </c>
      <c r="D31" s="124">
        <f>83*2</f>
        <v>166</v>
      </c>
      <c r="E31" s="115"/>
      <c r="F31" s="125"/>
    </row>
    <row r="32" spans="1:6" s="2" customFormat="1" ht="16.5" customHeight="1" x14ac:dyDescent="0.25">
      <c r="A32" s="59"/>
      <c r="B32" s="131" t="s">
        <v>18</v>
      </c>
      <c r="C32" s="124"/>
      <c r="D32" s="124"/>
      <c r="E32" s="125"/>
      <c r="F32" s="133"/>
    </row>
    <row r="33" spans="1:6" s="2" customFormat="1" ht="15" customHeight="1" x14ac:dyDescent="0.25">
      <c r="A33" s="250" t="s">
        <v>27</v>
      </c>
      <c r="B33" s="250"/>
      <c r="C33" s="135"/>
      <c r="D33" s="135"/>
      <c r="E33" s="125"/>
      <c r="F33" s="133"/>
    </row>
    <row r="34" spans="1:6" s="2" customFormat="1" ht="18.75" customHeight="1" x14ac:dyDescent="0.25">
      <c r="A34" s="59" t="s">
        <v>15</v>
      </c>
      <c r="B34" s="76" t="s">
        <v>212</v>
      </c>
      <c r="C34" s="136" t="s">
        <v>29</v>
      </c>
      <c r="D34" s="136">
        <v>1</v>
      </c>
      <c r="E34" s="125"/>
      <c r="F34" s="137"/>
    </row>
    <row r="35" spans="1:6" s="2" customFormat="1" ht="18.75" customHeight="1" x14ac:dyDescent="0.25">
      <c r="A35" s="59" t="s">
        <v>16</v>
      </c>
      <c r="B35" s="12" t="s">
        <v>28</v>
      </c>
      <c r="C35" s="124" t="s">
        <v>21</v>
      </c>
      <c r="D35" s="124">
        <v>1</v>
      </c>
      <c r="E35" s="115"/>
      <c r="F35" s="125"/>
    </row>
    <row r="36" spans="1:6" s="2" customFormat="1" ht="18.75" customHeight="1" x14ac:dyDescent="0.25">
      <c r="A36" s="59" t="s">
        <v>17</v>
      </c>
      <c r="B36" s="12" t="s">
        <v>213</v>
      </c>
      <c r="C36" s="124" t="s">
        <v>21</v>
      </c>
      <c r="D36" s="124">
        <v>1</v>
      </c>
      <c r="E36" s="115"/>
      <c r="F36" s="125"/>
    </row>
    <row r="37" spans="1:6" s="2" customFormat="1" ht="18.75" customHeight="1" x14ac:dyDescent="0.25">
      <c r="A37" s="59" t="s">
        <v>13</v>
      </c>
      <c r="B37" s="12" t="s">
        <v>214</v>
      </c>
      <c r="C37" s="124" t="s">
        <v>21</v>
      </c>
      <c r="D37" s="124">
        <v>1</v>
      </c>
      <c r="E37" s="115"/>
      <c r="F37" s="125"/>
    </row>
    <row r="38" spans="1:6" s="2" customFormat="1" ht="18.75" customHeight="1" x14ac:dyDescent="0.25">
      <c r="A38" s="59" t="s">
        <v>14</v>
      </c>
      <c r="B38" s="12" t="s">
        <v>215</v>
      </c>
      <c r="C38" s="124" t="s">
        <v>21</v>
      </c>
      <c r="D38" s="124">
        <v>1</v>
      </c>
      <c r="E38" s="115"/>
      <c r="F38" s="125"/>
    </row>
    <row r="39" spans="1:6" s="2" customFormat="1" ht="18.75" customHeight="1" x14ac:dyDescent="0.25">
      <c r="A39" s="59" t="s">
        <v>68</v>
      </c>
      <c r="B39" s="12" t="s">
        <v>216</v>
      </c>
      <c r="C39" s="124" t="s">
        <v>21</v>
      </c>
      <c r="D39" s="124">
        <v>1</v>
      </c>
      <c r="E39" s="115"/>
      <c r="F39" s="125"/>
    </row>
    <row r="40" spans="1:6" s="2" customFormat="1" ht="20.25" customHeight="1" x14ac:dyDescent="0.25">
      <c r="A40" s="59"/>
      <c r="B40" s="131" t="s">
        <v>18</v>
      </c>
      <c r="C40" s="124"/>
      <c r="D40" s="124"/>
      <c r="E40" s="115"/>
      <c r="F40" s="133"/>
    </row>
    <row r="41" spans="1:6" s="6" customFormat="1" ht="18.75" customHeight="1" x14ac:dyDescent="0.25">
      <c r="A41" s="60"/>
      <c r="B41" s="17" t="s">
        <v>31</v>
      </c>
      <c r="C41" s="16"/>
      <c r="D41" s="16"/>
      <c r="E41" s="22"/>
      <c r="F41" s="22"/>
    </row>
    <row r="42" spans="1:6" s="6" customFormat="1" ht="22.5" customHeight="1" x14ac:dyDescent="0.25">
      <c r="A42" s="238"/>
      <c r="B42" s="239"/>
      <c r="C42" s="239"/>
      <c r="D42" s="239"/>
      <c r="E42" s="239"/>
      <c r="F42" s="240"/>
    </row>
    <row r="43" spans="1:6" ht="20.25" customHeight="1" x14ac:dyDescent="0.25">
      <c r="A43" s="228" t="s">
        <v>43</v>
      </c>
      <c r="B43" s="228"/>
      <c r="C43" s="228"/>
      <c r="D43" s="228"/>
      <c r="E43" s="228"/>
      <c r="F43" s="228"/>
    </row>
    <row r="44" spans="1:6" s="5" customFormat="1" ht="15" x14ac:dyDescent="0.25">
      <c r="A44" s="25" t="s">
        <v>0</v>
      </c>
      <c r="B44" s="23" t="s">
        <v>1</v>
      </c>
      <c r="C44" s="25" t="s">
        <v>281</v>
      </c>
      <c r="D44" s="25" t="s">
        <v>2</v>
      </c>
      <c r="E44" s="25" t="s">
        <v>280</v>
      </c>
      <c r="F44" s="25" t="s">
        <v>3</v>
      </c>
    </row>
    <row r="45" spans="1:6" x14ac:dyDescent="0.25">
      <c r="A45" s="56" t="s">
        <v>5</v>
      </c>
      <c r="B45" s="14" t="s">
        <v>40</v>
      </c>
      <c r="C45" s="110"/>
      <c r="D45" s="110"/>
      <c r="E45" s="110"/>
      <c r="F45" s="110"/>
    </row>
    <row r="46" spans="1:6" ht="31.5" x14ac:dyDescent="0.25">
      <c r="A46" s="61" t="s">
        <v>15</v>
      </c>
      <c r="B46" s="138" t="s">
        <v>217</v>
      </c>
      <c r="C46" s="139" t="s">
        <v>7</v>
      </c>
      <c r="D46" s="139">
        <f>30*0.6</f>
        <v>18</v>
      </c>
      <c r="E46" s="140"/>
      <c r="F46" s="140"/>
    </row>
    <row r="47" spans="1:6" x14ac:dyDescent="0.25">
      <c r="A47" s="61" t="s">
        <v>16</v>
      </c>
      <c r="B47" s="138" t="s">
        <v>221</v>
      </c>
      <c r="C47" s="139" t="s">
        <v>7</v>
      </c>
      <c r="D47" s="139">
        <f>30*0.3</f>
        <v>9</v>
      </c>
      <c r="E47" s="140"/>
      <c r="F47" s="140"/>
    </row>
    <row r="48" spans="1:6" x14ac:dyDescent="0.25">
      <c r="A48" s="61" t="s">
        <v>17</v>
      </c>
      <c r="B48" s="138" t="s">
        <v>218</v>
      </c>
      <c r="C48" s="139" t="s">
        <v>41</v>
      </c>
      <c r="D48" s="136">
        <v>30</v>
      </c>
      <c r="E48" s="140"/>
      <c r="F48" s="140"/>
    </row>
    <row r="49" spans="1:6" ht="18.75" customHeight="1" x14ac:dyDescent="0.25">
      <c r="A49" s="62"/>
      <c r="B49" s="235" t="s">
        <v>42</v>
      </c>
      <c r="C49" s="236"/>
      <c r="D49" s="237"/>
      <c r="E49" s="26"/>
      <c r="F49" s="27"/>
    </row>
    <row r="50" spans="1:6" ht="20.25" customHeight="1" x14ac:dyDescent="0.25">
      <c r="A50" s="226" t="s">
        <v>46</v>
      </c>
      <c r="B50" s="226"/>
      <c r="C50" s="226"/>
      <c r="D50" s="226"/>
      <c r="E50" s="226"/>
      <c r="F50" s="226"/>
    </row>
    <row r="51" spans="1:6" s="37" customFormat="1" ht="12.75" x14ac:dyDescent="0.25">
      <c r="A51" s="25" t="s">
        <v>0</v>
      </c>
      <c r="B51" s="25" t="s">
        <v>1</v>
      </c>
      <c r="C51" s="25" t="s">
        <v>281</v>
      </c>
      <c r="D51" s="25" t="s">
        <v>2</v>
      </c>
      <c r="E51" s="25" t="s">
        <v>280</v>
      </c>
      <c r="F51" s="25" t="s">
        <v>3</v>
      </c>
    </row>
    <row r="52" spans="1:6" x14ac:dyDescent="0.25">
      <c r="A52" s="63" t="s">
        <v>47</v>
      </c>
      <c r="B52" s="14" t="s">
        <v>44</v>
      </c>
      <c r="C52" s="110"/>
      <c r="D52" s="110"/>
      <c r="E52" s="141"/>
      <c r="F52" s="141"/>
    </row>
    <row r="53" spans="1:6" ht="37.5" customHeight="1" x14ac:dyDescent="0.25">
      <c r="A53" s="63">
        <v>1</v>
      </c>
      <c r="B53" s="13" t="s">
        <v>219</v>
      </c>
      <c r="C53" s="40" t="s">
        <v>7</v>
      </c>
      <c r="D53" s="40">
        <f>25+18+14+14+15+14+14+14+14+14+14+42</f>
        <v>212</v>
      </c>
      <c r="E53" s="142"/>
      <c r="F53" s="142"/>
    </row>
    <row r="54" spans="1:6" ht="19.5" customHeight="1" x14ac:dyDescent="0.25">
      <c r="A54" s="63">
        <v>2</v>
      </c>
      <c r="B54" s="143" t="s">
        <v>220</v>
      </c>
      <c r="C54" s="40" t="s">
        <v>7</v>
      </c>
      <c r="D54" s="40">
        <f>27+20</f>
        <v>47</v>
      </c>
      <c r="E54" s="142"/>
      <c r="F54" s="142"/>
    </row>
    <row r="55" spans="1:6" ht="18.75" customHeight="1" x14ac:dyDescent="0.25">
      <c r="A55" s="62"/>
      <c r="B55" s="223" t="s">
        <v>45</v>
      </c>
      <c r="C55" s="224"/>
      <c r="D55" s="224"/>
      <c r="E55" s="225"/>
      <c r="F55" s="28"/>
    </row>
    <row r="56" spans="1:6" ht="22.5" customHeight="1" x14ac:dyDescent="0.25">
      <c r="A56" s="227"/>
      <c r="B56" s="227"/>
      <c r="C56" s="227"/>
      <c r="D56" s="227"/>
      <c r="E56" s="227"/>
      <c r="F56" s="227"/>
    </row>
    <row r="57" spans="1:6" ht="20.25" customHeight="1" x14ac:dyDescent="0.25">
      <c r="A57" s="228" t="s">
        <v>58</v>
      </c>
      <c r="B57" s="228"/>
      <c r="C57" s="228"/>
      <c r="D57" s="228"/>
      <c r="E57" s="228"/>
      <c r="F57" s="228"/>
    </row>
    <row r="58" spans="1:6" s="5" customFormat="1" thickBot="1" x14ac:dyDescent="0.3">
      <c r="A58" s="36" t="s">
        <v>0</v>
      </c>
      <c r="B58" s="35" t="s">
        <v>1</v>
      </c>
      <c r="C58" s="35" t="s">
        <v>49</v>
      </c>
      <c r="D58" s="25" t="s">
        <v>2</v>
      </c>
      <c r="E58" s="25" t="s">
        <v>280</v>
      </c>
      <c r="F58" s="25" t="s">
        <v>3</v>
      </c>
    </row>
    <row r="59" spans="1:6" ht="16.5" thickBot="1" x14ac:dyDescent="0.3">
      <c r="A59" s="64" t="s">
        <v>39</v>
      </c>
      <c r="B59" s="29" t="s">
        <v>48</v>
      </c>
      <c r="C59" s="30"/>
      <c r="D59" s="30"/>
      <c r="E59" s="31"/>
      <c r="F59" s="32"/>
    </row>
    <row r="60" spans="1:6" ht="16.5" thickBot="1" x14ac:dyDescent="0.3">
      <c r="A60" s="65"/>
      <c r="B60" s="29" t="s">
        <v>50</v>
      </c>
      <c r="C60" s="144"/>
      <c r="D60" s="144"/>
      <c r="E60" s="145"/>
      <c r="F60" s="146"/>
    </row>
    <row r="61" spans="1:6" ht="51" customHeight="1" x14ac:dyDescent="0.25">
      <c r="A61" s="66"/>
      <c r="B61" s="147" t="s">
        <v>282</v>
      </c>
      <c r="C61" s="148" t="s">
        <v>51</v>
      </c>
      <c r="D61" s="148">
        <v>6</v>
      </c>
      <c r="E61" s="149"/>
      <c r="F61" s="150"/>
    </row>
    <row r="62" spans="1:6" ht="48" thickBot="1" x14ac:dyDescent="0.3">
      <c r="A62" s="67"/>
      <c r="B62" s="147" t="s">
        <v>283</v>
      </c>
      <c r="C62" s="8" t="s">
        <v>51</v>
      </c>
      <c r="D62" s="8">
        <v>2</v>
      </c>
      <c r="E62" s="50"/>
      <c r="F62" s="150"/>
    </row>
    <row r="63" spans="1:6" ht="16.5" thickBot="1" x14ac:dyDescent="0.3">
      <c r="A63" s="208" t="s">
        <v>52</v>
      </c>
      <c r="B63" s="209"/>
      <c r="C63" s="209"/>
      <c r="D63" s="210"/>
      <c r="E63" s="211"/>
      <c r="F63" s="212"/>
    </row>
    <row r="64" spans="1:6" ht="16.5" thickBot="1" x14ac:dyDescent="0.3">
      <c r="A64" s="68"/>
      <c r="B64" s="151" t="s">
        <v>53</v>
      </c>
      <c r="C64" s="152"/>
      <c r="D64" s="152"/>
      <c r="E64" s="153"/>
      <c r="F64" s="154"/>
    </row>
    <row r="65" spans="1:6" ht="48" customHeight="1" thickBot="1" x14ac:dyDescent="0.3">
      <c r="A65" s="69"/>
      <c r="B65" s="97" t="s">
        <v>266</v>
      </c>
      <c r="C65" s="98" t="s">
        <v>51</v>
      </c>
      <c r="D65" s="98">
        <v>4</v>
      </c>
      <c r="E65" s="50"/>
      <c r="F65" s="150"/>
    </row>
    <row r="66" spans="1:6" ht="48" thickBot="1" x14ac:dyDescent="0.3">
      <c r="A66" s="69"/>
      <c r="B66" s="99" t="s">
        <v>267</v>
      </c>
      <c r="C66" s="100" t="s">
        <v>51</v>
      </c>
      <c r="D66" s="100">
        <v>6</v>
      </c>
      <c r="E66" s="50"/>
      <c r="F66" s="150"/>
    </row>
    <row r="67" spans="1:6" ht="48" thickBot="1" x14ac:dyDescent="0.3">
      <c r="A67" s="69"/>
      <c r="B67" s="99" t="s">
        <v>268</v>
      </c>
      <c r="C67" s="100" t="s">
        <v>51</v>
      </c>
      <c r="D67" s="100">
        <v>1</v>
      </c>
      <c r="E67" s="50"/>
      <c r="F67" s="150"/>
    </row>
    <row r="68" spans="1:6" ht="48" thickBot="1" x14ac:dyDescent="0.3">
      <c r="A68" s="69"/>
      <c r="B68" s="99" t="s">
        <v>269</v>
      </c>
      <c r="C68" s="100" t="s">
        <v>51</v>
      </c>
      <c r="D68" s="100">
        <v>1</v>
      </c>
      <c r="E68" s="149"/>
      <c r="F68" s="150"/>
    </row>
    <row r="69" spans="1:6" ht="32.25" thickBot="1" x14ac:dyDescent="0.3">
      <c r="A69" s="69"/>
      <c r="B69" s="99" t="s">
        <v>270</v>
      </c>
      <c r="C69" s="100" t="s">
        <v>21</v>
      </c>
      <c r="D69" s="100">
        <v>1</v>
      </c>
      <c r="E69" s="149"/>
      <c r="F69" s="150"/>
    </row>
    <row r="70" spans="1:6" ht="32.25" thickBot="1" x14ac:dyDescent="0.3">
      <c r="A70" s="69"/>
      <c r="B70" s="101" t="s">
        <v>271</v>
      </c>
      <c r="C70" s="100" t="s">
        <v>51</v>
      </c>
      <c r="D70" s="100">
        <v>2</v>
      </c>
      <c r="E70" s="149"/>
      <c r="F70" s="150"/>
    </row>
    <row r="71" spans="1:6" ht="36" customHeight="1" thickBot="1" x14ac:dyDescent="0.3">
      <c r="A71" s="69"/>
      <c r="B71" s="101" t="s">
        <v>284</v>
      </c>
      <c r="C71" s="100" t="s">
        <v>51</v>
      </c>
      <c r="D71" s="100">
        <v>1</v>
      </c>
      <c r="E71" s="149"/>
      <c r="F71" s="150"/>
    </row>
    <row r="72" spans="1:6" ht="16.5" thickBot="1" x14ac:dyDescent="0.3">
      <c r="A72" s="69"/>
      <c r="B72" s="99" t="s">
        <v>265</v>
      </c>
      <c r="C72" s="100" t="s">
        <v>7</v>
      </c>
      <c r="D72" s="100">
        <v>10</v>
      </c>
      <c r="E72" s="149"/>
      <c r="F72" s="150"/>
    </row>
    <row r="73" spans="1:6" ht="48" thickBot="1" x14ac:dyDescent="0.3">
      <c r="A73" s="70"/>
      <c r="B73" s="101" t="s">
        <v>272</v>
      </c>
      <c r="C73" s="100" t="s">
        <v>21</v>
      </c>
      <c r="D73" s="100">
        <v>1</v>
      </c>
      <c r="E73" s="149"/>
      <c r="F73" s="150"/>
    </row>
    <row r="74" spans="1:6" ht="16.5" thickBot="1" x14ac:dyDescent="0.3">
      <c r="A74" s="208" t="s">
        <v>54</v>
      </c>
      <c r="B74" s="209"/>
      <c r="C74" s="209"/>
      <c r="D74" s="210"/>
      <c r="E74" s="211"/>
      <c r="F74" s="212"/>
    </row>
    <row r="75" spans="1:6" x14ac:dyDescent="0.25">
      <c r="A75" s="71">
        <v>3</v>
      </c>
      <c r="B75" s="155" t="s">
        <v>55</v>
      </c>
      <c r="C75" s="156"/>
      <c r="D75" s="156"/>
      <c r="E75" s="157"/>
      <c r="F75" s="158"/>
    </row>
    <row r="76" spans="1:6" ht="77.25" customHeight="1" x14ac:dyDescent="0.25">
      <c r="A76" s="67"/>
      <c r="B76" s="159" t="s">
        <v>285</v>
      </c>
      <c r="C76" s="8" t="s">
        <v>51</v>
      </c>
      <c r="D76" s="8">
        <v>2</v>
      </c>
      <c r="E76" s="50"/>
      <c r="F76" s="160"/>
    </row>
    <row r="77" spans="1:6" ht="81.75" customHeight="1" x14ac:dyDescent="0.25">
      <c r="A77" s="67"/>
      <c r="B77" s="159" t="s">
        <v>286</v>
      </c>
      <c r="C77" s="8" t="s">
        <v>51</v>
      </c>
      <c r="D77" s="8">
        <v>1</v>
      </c>
      <c r="E77" s="50"/>
      <c r="F77" s="160"/>
    </row>
    <row r="78" spans="1:6" ht="78" customHeight="1" x14ac:dyDescent="0.25">
      <c r="A78" s="67"/>
      <c r="B78" s="159" t="s">
        <v>287</v>
      </c>
      <c r="C78" s="8" t="s">
        <v>51</v>
      </c>
      <c r="D78" s="8">
        <v>1</v>
      </c>
      <c r="E78" s="50"/>
      <c r="F78" s="160"/>
    </row>
    <row r="79" spans="1:6" ht="83.25" customHeight="1" thickBot="1" x14ac:dyDescent="0.3">
      <c r="A79" s="67"/>
      <c r="B79" s="159" t="s">
        <v>288</v>
      </c>
      <c r="C79" s="8" t="s">
        <v>51</v>
      </c>
      <c r="D79" s="8">
        <v>2</v>
      </c>
      <c r="E79" s="50"/>
      <c r="F79" s="160"/>
    </row>
    <row r="80" spans="1:6" ht="16.5" thickBot="1" x14ac:dyDescent="0.3">
      <c r="A80" s="213" t="s">
        <v>56</v>
      </c>
      <c r="B80" s="214"/>
      <c r="C80" s="214"/>
      <c r="D80" s="215"/>
      <c r="E80" s="216"/>
      <c r="F80" s="217"/>
    </row>
    <row r="81" spans="1:6" ht="21" customHeight="1" thickBot="1" x14ac:dyDescent="0.3">
      <c r="A81" s="220" t="s">
        <v>57</v>
      </c>
      <c r="B81" s="221"/>
      <c r="C81" s="221"/>
      <c r="D81" s="222"/>
      <c r="E81" s="218"/>
      <c r="F81" s="219"/>
    </row>
    <row r="82" spans="1:6" ht="20.25" customHeight="1" x14ac:dyDescent="0.25">
      <c r="A82" s="261"/>
      <c r="B82" s="261"/>
      <c r="C82" s="261"/>
      <c r="D82" s="261"/>
      <c r="E82" s="261"/>
      <c r="F82" s="261"/>
    </row>
    <row r="83" spans="1:6" ht="20.25" customHeight="1" x14ac:dyDescent="0.25">
      <c r="A83" s="262" t="s">
        <v>76</v>
      </c>
      <c r="B83" s="262"/>
      <c r="C83" s="262"/>
      <c r="D83" s="262"/>
      <c r="E83" s="262"/>
      <c r="F83" s="262"/>
    </row>
    <row r="84" spans="1:6" s="46" customFormat="1" ht="21" customHeight="1" x14ac:dyDescent="0.25">
      <c r="A84" s="56" t="s">
        <v>0</v>
      </c>
      <c r="B84" s="44" t="s">
        <v>1</v>
      </c>
      <c r="C84" s="25" t="s">
        <v>281</v>
      </c>
      <c r="D84" s="25" t="s">
        <v>2</v>
      </c>
      <c r="E84" s="25" t="s">
        <v>280</v>
      </c>
      <c r="F84" s="25" t="s">
        <v>3</v>
      </c>
    </row>
    <row r="85" spans="1:6" x14ac:dyDescent="0.25">
      <c r="A85" s="56" t="s">
        <v>77</v>
      </c>
      <c r="B85" s="45" t="s">
        <v>59</v>
      </c>
      <c r="C85" s="110"/>
      <c r="D85" s="110"/>
      <c r="E85" s="108"/>
      <c r="F85" s="108"/>
    </row>
    <row r="86" spans="1:6" x14ac:dyDescent="0.25">
      <c r="A86" s="56"/>
      <c r="B86" s="45" t="s">
        <v>60</v>
      </c>
      <c r="C86" s="110"/>
      <c r="D86" s="110"/>
      <c r="E86" s="108"/>
      <c r="F86" s="108"/>
    </row>
    <row r="87" spans="1:6" ht="33.75" customHeight="1" x14ac:dyDescent="0.25">
      <c r="A87" s="72" t="s">
        <v>15</v>
      </c>
      <c r="B87" s="13" t="s">
        <v>61</v>
      </c>
      <c r="C87" s="161" t="s">
        <v>7</v>
      </c>
      <c r="D87" s="161">
        <f>3*3*3+43*2*2</f>
        <v>199</v>
      </c>
      <c r="E87" s="162"/>
      <c r="F87" s="162"/>
    </row>
    <row r="88" spans="1:6" ht="18.75" customHeight="1" x14ac:dyDescent="0.25">
      <c r="A88" s="72"/>
      <c r="B88" s="13" t="s">
        <v>223</v>
      </c>
      <c r="C88" s="161" t="s">
        <v>62</v>
      </c>
      <c r="D88" s="161">
        <v>1</v>
      </c>
      <c r="E88" s="162"/>
      <c r="F88" s="162"/>
    </row>
    <row r="89" spans="1:6" ht="19.5" customHeight="1" x14ac:dyDescent="0.25">
      <c r="A89" s="72" t="s">
        <v>16</v>
      </c>
      <c r="B89" s="38" t="s">
        <v>63</v>
      </c>
      <c r="C89" s="109" t="s">
        <v>7</v>
      </c>
      <c r="D89" s="109">
        <f>+D87</f>
        <v>199</v>
      </c>
      <c r="E89" s="39"/>
      <c r="F89" s="162"/>
    </row>
    <row r="90" spans="1:6" ht="34.5" customHeight="1" x14ac:dyDescent="0.25">
      <c r="A90" s="72" t="s">
        <v>17</v>
      </c>
      <c r="B90" s="13" t="s">
        <v>64</v>
      </c>
      <c r="C90" s="40" t="s">
        <v>7</v>
      </c>
      <c r="D90" s="40">
        <f>+D89</f>
        <v>199</v>
      </c>
      <c r="E90" s="41"/>
      <c r="F90" s="162"/>
    </row>
    <row r="91" spans="1:6" x14ac:dyDescent="0.25">
      <c r="A91" s="72"/>
      <c r="B91" s="254" t="s">
        <v>65</v>
      </c>
      <c r="C91" s="255"/>
      <c r="D91" s="256"/>
      <c r="E91" s="263"/>
      <c r="F91" s="263"/>
    </row>
    <row r="92" spans="1:6" x14ac:dyDescent="0.25">
      <c r="A92" s="258"/>
      <c r="B92" s="259"/>
      <c r="C92" s="259"/>
      <c r="D92" s="259"/>
      <c r="E92" s="259"/>
      <c r="F92" s="260"/>
    </row>
    <row r="93" spans="1:6" x14ac:dyDescent="0.25">
      <c r="A93" s="56"/>
      <c r="B93" s="45" t="s">
        <v>66</v>
      </c>
      <c r="C93" s="110"/>
      <c r="D93" s="110"/>
      <c r="E93" s="108"/>
      <c r="F93" s="108"/>
    </row>
    <row r="94" spans="1:6" ht="33.75" customHeight="1" x14ac:dyDescent="0.25">
      <c r="A94" s="72" t="s">
        <v>15</v>
      </c>
      <c r="B94" s="13" t="s">
        <v>61</v>
      </c>
      <c r="C94" s="161" t="s">
        <v>7</v>
      </c>
      <c r="D94" s="161">
        <f>9*2*3.5+18</f>
        <v>81</v>
      </c>
      <c r="E94" s="162"/>
      <c r="F94" s="162"/>
    </row>
    <row r="95" spans="1:6" ht="18" customHeight="1" x14ac:dyDescent="0.25">
      <c r="A95" s="72" t="s">
        <v>16</v>
      </c>
      <c r="B95" s="13" t="s">
        <v>222</v>
      </c>
      <c r="C95" s="109" t="s">
        <v>7</v>
      </c>
      <c r="D95" s="109">
        <f>14*3+80</f>
        <v>122</v>
      </c>
      <c r="E95" s="39"/>
      <c r="F95" s="162"/>
    </row>
    <row r="96" spans="1:6" ht="19.5" customHeight="1" x14ac:dyDescent="0.25">
      <c r="A96" s="72" t="s">
        <v>17</v>
      </c>
      <c r="B96" s="38" t="s">
        <v>63</v>
      </c>
      <c r="C96" s="109" t="s">
        <v>7</v>
      </c>
      <c r="D96" s="109">
        <f>+D94</f>
        <v>81</v>
      </c>
      <c r="E96" s="39"/>
      <c r="F96" s="162"/>
    </row>
    <row r="97" spans="1:6" ht="36" customHeight="1" x14ac:dyDescent="0.25">
      <c r="A97" s="72" t="s">
        <v>13</v>
      </c>
      <c r="B97" s="13" t="s">
        <v>64</v>
      </c>
      <c r="C97" s="40" t="s">
        <v>7</v>
      </c>
      <c r="D97" s="40">
        <f>+D96</f>
        <v>81</v>
      </c>
      <c r="E97" s="41"/>
      <c r="F97" s="162"/>
    </row>
    <row r="98" spans="1:6" ht="33.75" customHeight="1" x14ac:dyDescent="0.25">
      <c r="A98" s="72" t="s">
        <v>14</v>
      </c>
      <c r="B98" s="13" t="s">
        <v>67</v>
      </c>
      <c r="C98" s="40" t="s">
        <v>7</v>
      </c>
      <c r="D98" s="40">
        <f>30*3.2</f>
        <v>96</v>
      </c>
      <c r="E98" s="41"/>
      <c r="F98" s="162"/>
    </row>
    <row r="99" spans="1:6" ht="33.75" customHeight="1" x14ac:dyDescent="0.25">
      <c r="A99" s="72" t="s">
        <v>68</v>
      </c>
      <c r="B99" s="13" t="s">
        <v>69</v>
      </c>
      <c r="C99" s="40" t="s">
        <v>7</v>
      </c>
      <c r="D99" s="40">
        <v>35</v>
      </c>
      <c r="E99" s="41"/>
      <c r="F99" s="162"/>
    </row>
    <row r="100" spans="1:6" x14ac:dyDescent="0.25">
      <c r="A100" s="72"/>
      <c r="B100" s="264" t="s">
        <v>70</v>
      </c>
      <c r="C100" s="265"/>
      <c r="D100" s="266"/>
      <c r="E100" s="263"/>
      <c r="F100" s="263"/>
    </row>
    <row r="101" spans="1:6" x14ac:dyDescent="0.25">
      <c r="A101" s="258"/>
      <c r="B101" s="259"/>
      <c r="C101" s="259"/>
      <c r="D101" s="259"/>
      <c r="E101" s="259"/>
      <c r="F101" s="260"/>
    </row>
    <row r="102" spans="1:6" x14ac:dyDescent="0.25">
      <c r="A102" s="56"/>
      <c r="B102" s="45" t="s">
        <v>78</v>
      </c>
      <c r="C102" s="110"/>
      <c r="D102" s="110"/>
      <c r="E102" s="108"/>
      <c r="F102" s="108"/>
    </row>
    <row r="103" spans="1:6" ht="34.5" customHeight="1" x14ac:dyDescent="0.25">
      <c r="A103" s="72" t="s">
        <v>15</v>
      </c>
      <c r="B103" s="13" t="s">
        <v>71</v>
      </c>
      <c r="C103" s="161" t="s">
        <v>7</v>
      </c>
      <c r="D103" s="161">
        <f>7*1*3*2</f>
        <v>42</v>
      </c>
      <c r="E103" s="162"/>
      <c r="F103" s="162"/>
    </row>
    <row r="104" spans="1:6" ht="18" customHeight="1" x14ac:dyDescent="0.25">
      <c r="A104" s="72" t="s">
        <v>16</v>
      </c>
      <c r="B104" s="13" t="s">
        <v>222</v>
      </c>
      <c r="C104" s="109" t="s">
        <v>7</v>
      </c>
      <c r="D104" s="109">
        <f>122*5</f>
        <v>610</v>
      </c>
      <c r="E104" s="39"/>
      <c r="F104" s="162"/>
    </row>
    <row r="105" spans="1:6" ht="18" customHeight="1" x14ac:dyDescent="0.25">
      <c r="A105" s="72" t="s">
        <v>17</v>
      </c>
      <c r="B105" s="38" t="s">
        <v>63</v>
      </c>
      <c r="C105" s="109" t="s">
        <v>7</v>
      </c>
      <c r="D105" s="109">
        <f>+D103</f>
        <v>42</v>
      </c>
      <c r="E105" s="39"/>
      <c r="F105" s="162"/>
    </row>
    <row r="106" spans="1:6" ht="36" customHeight="1" x14ac:dyDescent="0.25">
      <c r="A106" s="72" t="s">
        <v>68</v>
      </c>
      <c r="B106" s="13" t="s">
        <v>69</v>
      </c>
      <c r="C106" s="40" t="s">
        <v>7</v>
      </c>
      <c r="D106" s="40">
        <v>18</v>
      </c>
      <c r="E106" s="41"/>
      <c r="F106" s="162"/>
    </row>
    <row r="107" spans="1:6" ht="34.5" customHeight="1" x14ac:dyDescent="0.25">
      <c r="A107" s="72" t="s">
        <v>72</v>
      </c>
      <c r="B107" s="13" t="s">
        <v>67</v>
      </c>
      <c r="C107" s="40" t="s">
        <v>7</v>
      </c>
      <c r="D107" s="40">
        <v>96</v>
      </c>
      <c r="E107" s="41"/>
      <c r="F107" s="162"/>
    </row>
    <row r="108" spans="1:6" x14ac:dyDescent="0.25">
      <c r="A108" s="72"/>
      <c r="B108" s="254" t="s">
        <v>73</v>
      </c>
      <c r="C108" s="255"/>
      <c r="D108" s="256"/>
      <c r="E108" s="263"/>
      <c r="F108" s="263"/>
    </row>
    <row r="109" spans="1:6" x14ac:dyDescent="0.25">
      <c r="A109" s="258"/>
      <c r="B109" s="259"/>
      <c r="C109" s="259"/>
      <c r="D109" s="259"/>
      <c r="E109" s="259"/>
      <c r="F109" s="260"/>
    </row>
    <row r="110" spans="1:6" x14ac:dyDescent="0.25">
      <c r="A110" s="72"/>
      <c r="B110" s="45" t="s">
        <v>79</v>
      </c>
      <c r="C110" s="44"/>
      <c r="D110" s="44"/>
      <c r="E110" s="108"/>
      <c r="F110" s="108"/>
    </row>
    <row r="111" spans="1:6" ht="34.5" customHeight="1" x14ac:dyDescent="0.25">
      <c r="A111" s="72" t="s">
        <v>15</v>
      </c>
      <c r="B111" s="13" t="s">
        <v>61</v>
      </c>
      <c r="C111" s="161" t="s">
        <v>7</v>
      </c>
      <c r="D111" s="161">
        <f>7*1*3*2</f>
        <v>42</v>
      </c>
      <c r="E111" s="162"/>
      <c r="F111" s="162"/>
    </row>
    <row r="112" spans="1:6" ht="21" customHeight="1" x14ac:dyDescent="0.25">
      <c r="A112" s="72" t="s">
        <v>16</v>
      </c>
      <c r="B112" s="13" t="s">
        <v>222</v>
      </c>
      <c r="C112" s="109" t="s">
        <v>7</v>
      </c>
      <c r="D112" s="109">
        <f>122*5</f>
        <v>610</v>
      </c>
      <c r="E112" s="39"/>
      <c r="F112" s="162"/>
    </row>
    <row r="113" spans="1:6" ht="18.75" customHeight="1" x14ac:dyDescent="0.25">
      <c r="A113" s="72" t="s">
        <v>17</v>
      </c>
      <c r="B113" s="38" t="s">
        <v>63</v>
      </c>
      <c r="C113" s="109" t="s">
        <v>7</v>
      </c>
      <c r="D113" s="109">
        <f>+D111</f>
        <v>42</v>
      </c>
      <c r="E113" s="39"/>
      <c r="F113" s="162"/>
    </row>
    <row r="114" spans="1:6" ht="35.25" customHeight="1" x14ac:dyDescent="0.25">
      <c r="A114" s="72" t="s">
        <v>13</v>
      </c>
      <c r="B114" s="13" t="s">
        <v>64</v>
      </c>
      <c r="C114" s="40" t="s">
        <v>7</v>
      </c>
      <c r="D114" s="40">
        <f>+D113</f>
        <v>42</v>
      </c>
      <c r="E114" s="41"/>
      <c r="F114" s="162"/>
    </row>
    <row r="115" spans="1:6" ht="33.75" customHeight="1" x14ac:dyDescent="0.25">
      <c r="A115" s="72" t="s">
        <v>14</v>
      </c>
      <c r="B115" s="13" t="s">
        <v>67</v>
      </c>
      <c r="C115" s="40" t="s">
        <v>7</v>
      </c>
      <c r="D115" s="40">
        <v>96</v>
      </c>
      <c r="E115" s="41"/>
      <c r="F115" s="162"/>
    </row>
    <row r="116" spans="1:6" ht="36" customHeight="1" x14ac:dyDescent="0.25">
      <c r="A116" s="72" t="s">
        <v>68</v>
      </c>
      <c r="B116" s="13" t="s">
        <v>69</v>
      </c>
      <c r="C116" s="40" t="s">
        <v>7</v>
      </c>
      <c r="D116" s="40">
        <v>18</v>
      </c>
      <c r="E116" s="41"/>
      <c r="F116" s="162"/>
    </row>
    <row r="117" spans="1:6" s="4" customFormat="1" ht="17.25" customHeight="1" x14ac:dyDescent="0.25">
      <c r="A117" s="72"/>
      <c r="B117" s="254" t="s">
        <v>74</v>
      </c>
      <c r="C117" s="255"/>
      <c r="D117" s="256"/>
      <c r="E117" s="257"/>
      <c r="F117" s="257"/>
    </row>
    <row r="118" spans="1:6" ht="18.75" customHeight="1" x14ac:dyDescent="0.25">
      <c r="A118" s="271" t="s">
        <v>75</v>
      </c>
      <c r="B118" s="272"/>
      <c r="C118" s="272"/>
      <c r="D118" s="273"/>
      <c r="E118" s="42"/>
      <c r="F118" s="43"/>
    </row>
    <row r="119" spans="1:6" ht="22.5" customHeight="1" x14ac:dyDescent="0.25">
      <c r="A119" s="227"/>
      <c r="B119" s="227"/>
      <c r="C119" s="227"/>
      <c r="D119" s="227"/>
      <c r="E119" s="227"/>
      <c r="F119" s="227"/>
    </row>
    <row r="120" spans="1:6" ht="20.25" customHeight="1" x14ac:dyDescent="0.25">
      <c r="A120" s="262" t="s">
        <v>84</v>
      </c>
      <c r="B120" s="262"/>
      <c r="C120" s="262"/>
      <c r="D120" s="262"/>
      <c r="E120" s="262"/>
      <c r="F120" s="262"/>
    </row>
    <row r="121" spans="1:6" x14ac:dyDescent="0.25">
      <c r="A121" s="25" t="s">
        <v>0</v>
      </c>
      <c r="B121" s="23" t="s">
        <v>1</v>
      </c>
      <c r="C121" s="25" t="s">
        <v>281</v>
      </c>
      <c r="D121" s="25" t="s">
        <v>2</v>
      </c>
      <c r="E121" s="25" t="s">
        <v>280</v>
      </c>
      <c r="F121" s="25" t="s">
        <v>3</v>
      </c>
    </row>
    <row r="122" spans="1:6" x14ac:dyDescent="0.25">
      <c r="A122" s="25" t="s">
        <v>85</v>
      </c>
      <c r="B122" s="19" t="s">
        <v>80</v>
      </c>
      <c r="C122" s="8"/>
      <c r="D122" s="8"/>
      <c r="E122" s="9"/>
      <c r="F122" s="9"/>
    </row>
    <row r="123" spans="1:6" ht="21" customHeight="1" x14ac:dyDescent="0.25">
      <c r="A123" s="25">
        <v>1</v>
      </c>
      <c r="B123" s="20" t="s">
        <v>264</v>
      </c>
      <c r="C123" s="8" t="s">
        <v>51</v>
      </c>
      <c r="D123" s="8">
        <v>8</v>
      </c>
      <c r="E123" s="50"/>
      <c r="F123" s="50"/>
    </row>
    <row r="124" spans="1:6" ht="21" customHeight="1" x14ac:dyDescent="0.25">
      <c r="A124" s="25">
        <v>2</v>
      </c>
      <c r="B124" s="20" t="s">
        <v>81</v>
      </c>
      <c r="C124" s="8" t="s">
        <v>10</v>
      </c>
      <c r="D124" s="8">
        <v>1</v>
      </c>
      <c r="E124" s="11"/>
      <c r="F124" s="11"/>
    </row>
    <row r="125" spans="1:6" x14ac:dyDescent="0.25">
      <c r="A125" s="25">
        <v>3</v>
      </c>
      <c r="B125" s="51" t="s">
        <v>82</v>
      </c>
      <c r="C125" s="8" t="s">
        <v>10</v>
      </c>
      <c r="D125" s="8">
        <v>1</v>
      </c>
      <c r="E125" s="11"/>
      <c r="F125" s="11"/>
    </row>
    <row r="126" spans="1:6" ht="21" customHeight="1" x14ac:dyDescent="0.25">
      <c r="A126" s="62"/>
      <c r="B126" s="47" t="s">
        <v>83</v>
      </c>
      <c r="C126" s="48"/>
      <c r="D126" s="48"/>
      <c r="E126" s="49"/>
      <c r="F126" s="49"/>
    </row>
    <row r="127" spans="1:6" ht="20.25" customHeight="1" x14ac:dyDescent="0.25">
      <c r="A127" s="227"/>
      <c r="B127" s="227"/>
      <c r="C127" s="227"/>
      <c r="D127" s="227"/>
      <c r="E127" s="227"/>
      <c r="F127" s="227"/>
    </row>
    <row r="128" spans="1:6" ht="20.25" customHeight="1" thickBot="1" x14ac:dyDescent="0.3">
      <c r="A128" s="274" t="s">
        <v>94</v>
      </c>
      <c r="B128" s="274"/>
      <c r="C128" s="274"/>
      <c r="D128" s="274"/>
      <c r="E128" s="274"/>
      <c r="F128" s="274"/>
    </row>
    <row r="129" spans="1:6" s="24" customFormat="1" ht="15" thickBot="1" x14ac:dyDescent="0.3">
      <c r="A129" s="73" t="s">
        <v>0</v>
      </c>
      <c r="B129" s="53" t="s">
        <v>86</v>
      </c>
      <c r="C129" s="25" t="s">
        <v>281</v>
      </c>
      <c r="D129" s="25" t="s">
        <v>2</v>
      </c>
      <c r="E129" s="25" t="s">
        <v>280</v>
      </c>
      <c r="F129" s="25" t="s">
        <v>3</v>
      </c>
    </row>
    <row r="130" spans="1:6" ht="16.5" thickBot="1" x14ac:dyDescent="0.3">
      <c r="A130" s="74" t="s">
        <v>95</v>
      </c>
      <c r="B130" s="163" t="s">
        <v>87</v>
      </c>
      <c r="C130" s="30"/>
      <c r="D130" s="30"/>
      <c r="E130" s="31"/>
      <c r="F130" s="32"/>
    </row>
    <row r="131" spans="1:6" ht="47.25" customHeight="1" x14ac:dyDescent="0.25">
      <c r="A131" s="67">
        <v>1</v>
      </c>
      <c r="B131" s="12" t="s">
        <v>88</v>
      </c>
      <c r="C131" s="8" t="s">
        <v>51</v>
      </c>
      <c r="D131" s="8">
        <v>1</v>
      </c>
      <c r="E131" s="11"/>
      <c r="F131" s="164"/>
    </row>
    <row r="132" spans="1:6" ht="20.25" customHeight="1" x14ac:dyDescent="0.25">
      <c r="A132" s="67">
        <v>2</v>
      </c>
      <c r="B132" s="12" t="s">
        <v>258</v>
      </c>
      <c r="C132" s="8" t="s">
        <v>51</v>
      </c>
      <c r="D132" s="8">
        <v>32</v>
      </c>
      <c r="E132" s="165"/>
      <c r="F132" s="164"/>
    </row>
    <row r="133" spans="1:6" ht="19.5" customHeight="1" x14ac:dyDescent="0.25">
      <c r="A133" s="67">
        <v>3</v>
      </c>
      <c r="B133" s="12" t="s">
        <v>89</v>
      </c>
      <c r="C133" s="8" t="s">
        <v>51</v>
      </c>
      <c r="D133" s="8">
        <v>3</v>
      </c>
      <c r="E133" s="165"/>
      <c r="F133" s="164"/>
    </row>
    <row r="134" spans="1:6" ht="19.5" customHeight="1" x14ac:dyDescent="0.25">
      <c r="A134" s="67">
        <v>4</v>
      </c>
      <c r="B134" s="12" t="s">
        <v>90</v>
      </c>
      <c r="C134" s="8" t="s">
        <v>51</v>
      </c>
      <c r="D134" s="8">
        <v>21</v>
      </c>
      <c r="E134" s="165"/>
      <c r="F134" s="164"/>
    </row>
    <row r="135" spans="1:6" ht="19.5" customHeight="1" x14ac:dyDescent="0.25">
      <c r="A135" s="67">
        <v>5</v>
      </c>
      <c r="B135" s="12" t="s">
        <v>91</v>
      </c>
      <c r="C135" s="8" t="s">
        <v>51</v>
      </c>
      <c r="D135" s="8">
        <v>3</v>
      </c>
      <c r="E135" s="165"/>
      <c r="F135" s="164"/>
    </row>
    <row r="136" spans="1:6" ht="19.5" customHeight="1" x14ac:dyDescent="0.25">
      <c r="A136" s="67">
        <v>6</v>
      </c>
      <c r="B136" s="12" t="s">
        <v>92</v>
      </c>
      <c r="C136" s="8" t="s">
        <v>51</v>
      </c>
      <c r="D136" s="8">
        <v>1</v>
      </c>
      <c r="E136" s="165"/>
      <c r="F136" s="164"/>
    </row>
    <row r="137" spans="1:6" ht="22.5" customHeight="1" thickBot="1" x14ac:dyDescent="0.3">
      <c r="A137" s="267" t="s">
        <v>93</v>
      </c>
      <c r="B137" s="268"/>
      <c r="C137" s="268"/>
      <c r="D137" s="269"/>
      <c r="E137" s="166"/>
      <c r="F137" s="167"/>
    </row>
    <row r="138" spans="1:6" ht="20.25" x14ac:dyDescent="0.25">
      <c r="A138" s="234"/>
      <c r="B138" s="234"/>
      <c r="C138" s="234"/>
      <c r="D138" s="234"/>
      <c r="E138" s="234"/>
      <c r="F138" s="234"/>
    </row>
    <row r="139" spans="1:6" ht="22.5" customHeight="1" x14ac:dyDescent="0.25">
      <c r="A139" s="233" t="s">
        <v>96</v>
      </c>
      <c r="B139" s="233"/>
      <c r="C139" s="233"/>
      <c r="D139" s="233"/>
      <c r="E139" s="233"/>
      <c r="F139" s="233"/>
    </row>
    <row r="140" spans="1:6" ht="20.25" customHeight="1" thickBot="1" x14ac:dyDescent="0.3">
      <c r="A140" s="270" t="s">
        <v>100</v>
      </c>
      <c r="B140" s="270"/>
      <c r="C140" s="270"/>
      <c r="D140" s="270"/>
      <c r="E140" s="270"/>
      <c r="F140" s="270"/>
    </row>
    <row r="141" spans="1:6" s="54" customFormat="1" ht="16.5" thickBot="1" x14ac:dyDescent="0.3">
      <c r="A141" s="73" t="s">
        <v>0</v>
      </c>
      <c r="B141" s="53" t="s">
        <v>86</v>
      </c>
      <c r="C141" s="25" t="s">
        <v>281</v>
      </c>
      <c r="D141" s="25" t="s">
        <v>2</v>
      </c>
      <c r="E141" s="25" t="s">
        <v>280</v>
      </c>
      <c r="F141" s="25" t="s">
        <v>3</v>
      </c>
    </row>
    <row r="142" spans="1:6" ht="16.5" thickBot="1" x14ac:dyDescent="0.3">
      <c r="A142" s="74" t="s">
        <v>4</v>
      </c>
      <c r="B142" s="163" t="s">
        <v>97</v>
      </c>
      <c r="C142" s="30"/>
      <c r="D142" s="30"/>
      <c r="E142" s="30"/>
      <c r="F142" s="168"/>
    </row>
    <row r="143" spans="1:6" ht="39" customHeight="1" x14ac:dyDescent="0.25">
      <c r="A143" s="67">
        <v>1</v>
      </c>
      <c r="B143" s="12" t="s">
        <v>98</v>
      </c>
      <c r="C143" s="8" t="s">
        <v>51</v>
      </c>
      <c r="D143" s="8">
        <v>34</v>
      </c>
      <c r="E143" s="21"/>
      <c r="F143" s="169"/>
    </row>
    <row r="144" spans="1:6" ht="18.75" customHeight="1" x14ac:dyDescent="0.25">
      <c r="A144" s="278" t="s">
        <v>99</v>
      </c>
      <c r="B144" s="279"/>
      <c r="C144" s="279"/>
      <c r="D144" s="280"/>
      <c r="E144" s="170"/>
      <c r="F144" s="171"/>
    </row>
    <row r="145" spans="1:6" ht="22.5" customHeight="1" x14ac:dyDescent="0.25">
      <c r="A145" s="227"/>
      <c r="B145" s="227"/>
      <c r="C145" s="227"/>
      <c r="D145" s="227"/>
      <c r="E145" s="227"/>
      <c r="F145" s="227"/>
    </row>
    <row r="146" spans="1:6" ht="20.25" customHeight="1" x14ac:dyDescent="0.25">
      <c r="A146" s="228" t="s">
        <v>110</v>
      </c>
      <c r="B146" s="228"/>
      <c r="C146" s="228"/>
      <c r="D146" s="228"/>
      <c r="E146" s="228"/>
      <c r="F146" s="228"/>
    </row>
    <row r="147" spans="1:6" s="24" customFormat="1" ht="14.25" x14ac:dyDescent="0.25">
      <c r="A147" s="55" t="s">
        <v>0</v>
      </c>
      <c r="B147" s="23" t="s">
        <v>1</v>
      </c>
      <c r="C147" s="25" t="s">
        <v>281</v>
      </c>
      <c r="D147" s="25" t="s">
        <v>2</v>
      </c>
      <c r="E147" s="25" t="s">
        <v>280</v>
      </c>
      <c r="F147" s="25" t="s">
        <v>3</v>
      </c>
    </row>
    <row r="148" spans="1:6" x14ac:dyDescent="0.25">
      <c r="A148" s="75">
        <v>1</v>
      </c>
      <c r="B148" s="172" t="s">
        <v>19</v>
      </c>
      <c r="C148" s="8"/>
      <c r="D148" s="20"/>
      <c r="E148" s="20"/>
      <c r="F148" s="20"/>
    </row>
    <row r="149" spans="1:6" ht="19.5" customHeight="1" x14ac:dyDescent="0.25">
      <c r="A149" s="75"/>
      <c r="B149" s="173" t="s">
        <v>256</v>
      </c>
      <c r="C149" s="8"/>
      <c r="D149" s="20"/>
      <c r="E149" s="20"/>
      <c r="F149" s="20"/>
    </row>
    <row r="150" spans="1:6" ht="34.5" customHeight="1" x14ac:dyDescent="0.25">
      <c r="A150" s="75"/>
      <c r="B150" s="173" t="s">
        <v>257</v>
      </c>
      <c r="C150" s="8"/>
      <c r="D150" s="20"/>
      <c r="E150" s="20"/>
      <c r="F150" s="20"/>
    </row>
    <row r="151" spans="1:6" ht="18.75" customHeight="1" x14ac:dyDescent="0.25">
      <c r="A151" s="55"/>
      <c r="B151" s="20" t="s">
        <v>254</v>
      </c>
      <c r="C151" s="8" t="s">
        <v>21</v>
      </c>
      <c r="D151" s="8">
        <v>1</v>
      </c>
      <c r="E151" s="21"/>
      <c r="F151" s="21"/>
    </row>
    <row r="152" spans="1:6" ht="18.75" customHeight="1" x14ac:dyDescent="0.25">
      <c r="A152" s="55"/>
      <c r="B152" s="20" t="s">
        <v>255</v>
      </c>
      <c r="C152" s="8" t="s">
        <v>51</v>
      </c>
      <c r="D152" s="8">
        <v>13</v>
      </c>
      <c r="E152" s="21"/>
      <c r="F152" s="21"/>
    </row>
    <row r="153" spans="1:6" ht="18.75" customHeight="1" x14ac:dyDescent="0.25">
      <c r="A153" s="55"/>
      <c r="B153" s="19" t="s">
        <v>102</v>
      </c>
      <c r="C153" s="8"/>
      <c r="D153" s="8"/>
      <c r="E153" s="21"/>
      <c r="F153" s="21"/>
    </row>
    <row r="154" spans="1:6" ht="18.75" customHeight="1" x14ac:dyDescent="0.25">
      <c r="A154" s="55"/>
      <c r="B154" s="20" t="s">
        <v>103</v>
      </c>
      <c r="C154" s="8" t="s">
        <v>21</v>
      </c>
      <c r="D154" s="8">
        <v>1</v>
      </c>
      <c r="E154" s="21"/>
      <c r="F154" s="21"/>
    </row>
    <row r="155" spans="1:6" ht="18.75" customHeight="1" x14ac:dyDescent="0.25">
      <c r="A155" s="55"/>
      <c r="B155" s="20" t="s">
        <v>104</v>
      </c>
      <c r="C155" s="8" t="s">
        <v>21</v>
      </c>
      <c r="D155" s="8">
        <v>1</v>
      </c>
      <c r="E155" s="21"/>
      <c r="F155" s="21"/>
    </row>
    <row r="156" spans="1:6" x14ac:dyDescent="0.25">
      <c r="A156" s="55"/>
      <c r="B156" s="242" t="s">
        <v>105</v>
      </c>
      <c r="C156" s="242"/>
      <c r="D156" s="242"/>
      <c r="E156" s="242"/>
      <c r="F156" s="174"/>
    </row>
    <row r="157" spans="1:6" x14ac:dyDescent="0.25">
      <c r="A157" s="281"/>
      <c r="B157" s="282"/>
      <c r="C157" s="282"/>
      <c r="D157" s="282"/>
      <c r="E157" s="282"/>
      <c r="F157" s="283"/>
    </row>
    <row r="158" spans="1:6" x14ac:dyDescent="0.25">
      <c r="A158" s="55">
        <v>2</v>
      </c>
      <c r="B158" s="172" t="s">
        <v>106</v>
      </c>
      <c r="C158" s="8"/>
      <c r="D158" s="20"/>
      <c r="E158" s="20"/>
      <c r="F158" s="20"/>
    </row>
    <row r="159" spans="1:6" ht="18.75" customHeight="1" x14ac:dyDescent="0.25">
      <c r="A159" s="55"/>
      <c r="B159" s="20" t="s">
        <v>101</v>
      </c>
      <c r="C159" s="8" t="s">
        <v>21</v>
      </c>
      <c r="D159" s="8">
        <v>1</v>
      </c>
      <c r="E159" s="21"/>
      <c r="F159" s="21"/>
    </row>
    <row r="160" spans="1:6" ht="18.75" customHeight="1" x14ac:dyDescent="0.25">
      <c r="A160" s="55"/>
      <c r="B160" s="20" t="s">
        <v>255</v>
      </c>
      <c r="C160" s="8" t="s">
        <v>51</v>
      </c>
      <c r="D160" s="8">
        <v>38</v>
      </c>
      <c r="E160" s="21"/>
      <c r="F160" s="21"/>
    </row>
    <row r="161" spans="1:6" ht="18.75" customHeight="1" x14ac:dyDescent="0.25">
      <c r="A161" s="55"/>
      <c r="B161" s="19" t="s">
        <v>102</v>
      </c>
      <c r="C161" s="8"/>
      <c r="D161" s="8"/>
      <c r="E161" s="21"/>
      <c r="F161" s="21"/>
    </row>
    <row r="162" spans="1:6" ht="18.75" customHeight="1" x14ac:dyDescent="0.25">
      <c r="A162" s="55"/>
      <c r="B162" s="20" t="s">
        <v>103</v>
      </c>
      <c r="C162" s="8" t="s">
        <v>21</v>
      </c>
      <c r="D162" s="8">
        <v>1</v>
      </c>
      <c r="E162" s="21"/>
      <c r="F162" s="21"/>
    </row>
    <row r="163" spans="1:6" ht="18.75" customHeight="1" x14ac:dyDescent="0.25">
      <c r="A163" s="55"/>
      <c r="B163" s="20" t="s">
        <v>104</v>
      </c>
      <c r="C163" s="8" t="s">
        <v>21</v>
      </c>
      <c r="D163" s="8">
        <v>1</v>
      </c>
      <c r="E163" s="21"/>
      <c r="F163" s="21"/>
    </row>
    <row r="164" spans="1:6" x14ac:dyDescent="0.25">
      <c r="A164" s="55"/>
      <c r="B164" s="242" t="s">
        <v>107</v>
      </c>
      <c r="C164" s="242"/>
      <c r="D164" s="242"/>
      <c r="E164" s="242"/>
      <c r="F164" s="174"/>
    </row>
    <row r="165" spans="1:6" x14ac:dyDescent="0.25">
      <c r="A165" s="284"/>
      <c r="B165" s="284"/>
      <c r="C165" s="284"/>
      <c r="D165" s="284"/>
      <c r="E165" s="284"/>
      <c r="F165" s="284"/>
    </row>
    <row r="166" spans="1:6" x14ac:dyDescent="0.25">
      <c r="A166" s="55">
        <v>3</v>
      </c>
      <c r="B166" s="172" t="s">
        <v>108</v>
      </c>
      <c r="C166" s="20"/>
      <c r="D166" s="20"/>
      <c r="E166" s="20"/>
      <c r="F166" s="20"/>
    </row>
    <row r="167" spans="1:6" ht="19.5" customHeight="1" x14ac:dyDescent="0.25">
      <c r="A167" s="55"/>
      <c r="B167" s="20" t="s">
        <v>101</v>
      </c>
      <c r="C167" s="8" t="s">
        <v>21</v>
      </c>
      <c r="D167" s="8">
        <v>1</v>
      </c>
      <c r="E167" s="21"/>
      <c r="F167" s="21"/>
    </row>
    <row r="168" spans="1:6" ht="19.5" customHeight="1" x14ac:dyDescent="0.25">
      <c r="A168" s="75"/>
      <c r="B168" s="20" t="s">
        <v>255</v>
      </c>
      <c r="C168" s="8" t="s">
        <v>51</v>
      </c>
      <c r="D168" s="8">
        <v>38</v>
      </c>
      <c r="E168" s="21"/>
      <c r="F168" s="21"/>
    </row>
    <row r="169" spans="1:6" ht="19.5" customHeight="1" x14ac:dyDescent="0.25">
      <c r="A169" s="55"/>
      <c r="B169" s="19" t="s">
        <v>102</v>
      </c>
      <c r="C169" s="8"/>
      <c r="D169" s="8"/>
      <c r="E169" s="21"/>
      <c r="F169" s="21"/>
    </row>
    <row r="170" spans="1:6" ht="19.5" customHeight="1" x14ac:dyDescent="0.25">
      <c r="A170" s="55"/>
      <c r="B170" s="20" t="s">
        <v>103</v>
      </c>
      <c r="C170" s="8" t="s">
        <v>21</v>
      </c>
      <c r="D170" s="8">
        <v>1</v>
      </c>
      <c r="E170" s="21"/>
      <c r="F170" s="21"/>
    </row>
    <row r="171" spans="1:6" ht="19.5" customHeight="1" x14ac:dyDescent="0.25">
      <c r="A171" s="55"/>
      <c r="B171" s="20" t="s">
        <v>104</v>
      </c>
      <c r="C171" s="8" t="s">
        <v>21</v>
      </c>
      <c r="D171" s="8">
        <v>1</v>
      </c>
      <c r="E171" s="21"/>
      <c r="F171" s="21"/>
    </row>
    <row r="172" spans="1:6" s="96" customFormat="1" ht="19.5" customHeight="1" x14ac:dyDescent="0.25">
      <c r="A172" s="95"/>
      <c r="B172" s="242" t="s">
        <v>289</v>
      </c>
      <c r="C172" s="242"/>
      <c r="D172" s="242"/>
      <c r="E172" s="242"/>
      <c r="F172" s="175"/>
    </row>
    <row r="173" spans="1:6" ht="18.75" customHeight="1" x14ac:dyDescent="0.25">
      <c r="A173" s="276" t="s">
        <v>109</v>
      </c>
      <c r="B173" s="277"/>
      <c r="C173" s="277"/>
      <c r="D173" s="277"/>
      <c r="E173" s="176"/>
      <c r="F173" s="177"/>
    </row>
    <row r="174" spans="1:6" ht="22.5" customHeight="1" x14ac:dyDescent="0.25">
      <c r="A174" s="275"/>
      <c r="B174" s="275"/>
      <c r="C174" s="275"/>
      <c r="D174" s="275"/>
      <c r="E174" s="275"/>
      <c r="F174" s="275"/>
    </row>
    <row r="175" spans="1:6" ht="20.25" customHeight="1" x14ac:dyDescent="0.25">
      <c r="A175" s="228" t="s">
        <v>172</v>
      </c>
      <c r="B175" s="228"/>
      <c r="C175" s="228"/>
      <c r="D175" s="228"/>
      <c r="E175" s="228"/>
      <c r="F175" s="228"/>
    </row>
    <row r="176" spans="1:6" ht="20.25" customHeight="1" x14ac:dyDescent="0.25">
      <c r="A176" s="297" t="s">
        <v>111</v>
      </c>
      <c r="B176" s="298"/>
      <c r="C176" s="298"/>
      <c r="D176" s="298"/>
      <c r="E176" s="298"/>
      <c r="F176" s="299"/>
    </row>
    <row r="177" spans="1:6" ht="21" customHeight="1" x14ac:dyDescent="0.25">
      <c r="A177" s="79"/>
      <c r="B177" s="300" t="s">
        <v>112</v>
      </c>
      <c r="C177" s="301"/>
      <c r="D177" s="301"/>
      <c r="E177" s="301"/>
      <c r="F177" s="302"/>
    </row>
    <row r="178" spans="1:6" ht="18" customHeight="1" x14ac:dyDescent="0.25">
      <c r="A178" s="57"/>
      <c r="B178" s="303" t="s">
        <v>113</v>
      </c>
      <c r="C178" s="304"/>
      <c r="D178" s="304"/>
      <c r="E178" s="305"/>
      <c r="F178" s="178"/>
    </row>
    <row r="179" spans="1:6" ht="33" customHeight="1" x14ac:dyDescent="0.25">
      <c r="A179" s="57" t="s">
        <v>15</v>
      </c>
      <c r="B179" s="179" t="s">
        <v>114</v>
      </c>
      <c r="C179" s="114" t="s">
        <v>21</v>
      </c>
      <c r="D179" s="180">
        <v>1</v>
      </c>
      <c r="E179" s="181"/>
      <c r="F179" s="181"/>
    </row>
    <row r="180" spans="1:6" x14ac:dyDescent="0.25">
      <c r="A180" s="57"/>
      <c r="B180" s="173" t="s">
        <v>18</v>
      </c>
      <c r="C180" s="114"/>
      <c r="D180" s="114"/>
      <c r="E180" s="181"/>
      <c r="F180" s="182"/>
    </row>
    <row r="181" spans="1:6" x14ac:dyDescent="0.25">
      <c r="A181" s="57"/>
      <c r="B181" s="306" t="s">
        <v>115</v>
      </c>
      <c r="C181" s="307"/>
      <c r="D181" s="308"/>
      <c r="E181" s="178"/>
      <c r="F181" s="178"/>
    </row>
    <row r="182" spans="1:6" ht="20.25" customHeight="1" x14ac:dyDescent="0.25">
      <c r="A182" s="57" t="s">
        <v>16</v>
      </c>
      <c r="B182" s="183" t="s">
        <v>116</v>
      </c>
      <c r="C182" s="309" t="s">
        <v>21</v>
      </c>
      <c r="D182" s="310">
        <v>1</v>
      </c>
      <c r="E182" s="311"/>
      <c r="F182" s="311"/>
    </row>
    <row r="183" spans="1:6" ht="34.5" customHeight="1" x14ac:dyDescent="0.25">
      <c r="A183" s="57" t="s">
        <v>17</v>
      </c>
      <c r="B183" s="183" t="s">
        <v>259</v>
      </c>
      <c r="C183" s="309"/>
      <c r="D183" s="310"/>
      <c r="E183" s="311"/>
      <c r="F183" s="311"/>
    </row>
    <row r="184" spans="1:6" ht="37.5" customHeight="1" x14ac:dyDescent="0.25">
      <c r="A184" s="57" t="s">
        <v>13</v>
      </c>
      <c r="B184" s="183" t="s">
        <v>230</v>
      </c>
      <c r="C184" s="309"/>
      <c r="D184" s="310"/>
      <c r="E184" s="311"/>
      <c r="F184" s="311"/>
    </row>
    <row r="185" spans="1:6" ht="34.5" customHeight="1" x14ac:dyDescent="0.25">
      <c r="A185" s="57" t="s">
        <v>14</v>
      </c>
      <c r="B185" s="183" t="s">
        <v>231</v>
      </c>
      <c r="C185" s="309"/>
      <c r="D185" s="310"/>
      <c r="E185" s="311"/>
      <c r="F185" s="311"/>
    </row>
    <row r="186" spans="1:6" x14ac:dyDescent="0.25">
      <c r="A186" s="57"/>
      <c r="B186" s="184" t="s">
        <v>117</v>
      </c>
      <c r="C186" s="185"/>
      <c r="D186" s="186"/>
      <c r="E186" s="187"/>
      <c r="F186" s="188"/>
    </row>
    <row r="187" spans="1:6" x14ac:dyDescent="0.25">
      <c r="A187" s="80"/>
      <c r="B187" s="285" t="s">
        <v>118</v>
      </c>
      <c r="C187" s="286"/>
      <c r="D187" s="286"/>
      <c r="E187" s="287"/>
      <c r="F187" s="189"/>
    </row>
    <row r="188" spans="1:6" ht="31.5" x14ac:dyDescent="0.25">
      <c r="A188" s="57" t="s">
        <v>68</v>
      </c>
      <c r="B188" s="179" t="s">
        <v>119</v>
      </c>
      <c r="C188" s="114" t="s">
        <v>21</v>
      </c>
      <c r="D188" s="180">
        <v>1</v>
      </c>
      <c r="E188" s="181"/>
      <c r="F188" s="181"/>
    </row>
    <row r="189" spans="1:6" ht="36" customHeight="1" x14ac:dyDescent="0.25">
      <c r="A189" s="57" t="s">
        <v>72</v>
      </c>
      <c r="B189" s="179" t="s">
        <v>120</v>
      </c>
      <c r="C189" s="114" t="s">
        <v>29</v>
      </c>
      <c r="D189" s="180">
        <v>1</v>
      </c>
      <c r="E189" s="181"/>
      <c r="F189" s="181"/>
    </row>
    <row r="190" spans="1:6" ht="35.25" customHeight="1" x14ac:dyDescent="0.25">
      <c r="A190" s="57" t="s">
        <v>121</v>
      </c>
      <c r="B190" s="179" t="s">
        <v>122</v>
      </c>
      <c r="C190" s="114" t="s">
        <v>21</v>
      </c>
      <c r="D190" s="180">
        <v>1</v>
      </c>
      <c r="E190" s="181"/>
      <c r="F190" s="181"/>
    </row>
    <row r="191" spans="1:6" ht="34.5" customHeight="1" x14ac:dyDescent="0.25">
      <c r="A191" s="57" t="s">
        <v>123</v>
      </c>
      <c r="B191" s="179" t="s">
        <v>124</v>
      </c>
      <c r="C191" s="114" t="s">
        <v>21</v>
      </c>
      <c r="D191" s="180">
        <v>1</v>
      </c>
      <c r="E191" s="181"/>
      <c r="F191" s="181"/>
    </row>
    <row r="192" spans="1:6" ht="48.75" customHeight="1" x14ac:dyDescent="0.25">
      <c r="A192" s="57" t="s">
        <v>125</v>
      </c>
      <c r="B192" s="179" t="s">
        <v>260</v>
      </c>
      <c r="C192" s="114" t="s">
        <v>21</v>
      </c>
      <c r="D192" s="180">
        <v>1</v>
      </c>
      <c r="E192" s="181"/>
      <c r="F192" s="181"/>
    </row>
    <row r="193" spans="1:6" ht="67.5" customHeight="1" x14ac:dyDescent="0.25">
      <c r="A193" s="57">
        <v>11</v>
      </c>
      <c r="B193" s="179" t="s">
        <v>261</v>
      </c>
      <c r="C193" s="114" t="s">
        <v>21</v>
      </c>
      <c r="D193" s="180">
        <v>1</v>
      </c>
      <c r="E193" s="181"/>
      <c r="F193" s="181"/>
    </row>
    <row r="194" spans="1:6" ht="31.5" x14ac:dyDescent="0.25">
      <c r="A194" s="57">
        <v>12</v>
      </c>
      <c r="B194" s="179" t="s">
        <v>232</v>
      </c>
      <c r="C194" s="114" t="s">
        <v>21</v>
      </c>
      <c r="D194" s="180">
        <v>1</v>
      </c>
      <c r="E194" s="181"/>
      <c r="F194" s="181"/>
    </row>
    <row r="195" spans="1:6" ht="34.5" customHeight="1" x14ac:dyDescent="0.25">
      <c r="A195" s="57">
        <v>13</v>
      </c>
      <c r="B195" s="179" t="s">
        <v>233</v>
      </c>
      <c r="C195" s="114" t="s">
        <v>21</v>
      </c>
      <c r="D195" s="180">
        <v>1</v>
      </c>
      <c r="E195" s="181"/>
      <c r="F195" s="181"/>
    </row>
    <row r="196" spans="1:6" ht="48.75" customHeight="1" x14ac:dyDescent="0.25">
      <c r="A196" s="57">
        <v>14</v>
      </c>
      <c r="B196" s="179" t="s">
        <v>234</v>
      </c>
      <c r="C196" s="114" t="s">
        <v>21</v>
      </c>
      <c r="D196" s="180">
        <v>1</v>
      </c>
      <c r="E196" s="181"/>
      <c r="F196" s="181"/>
    </row>
    <row r="197" spans="1:6" ht="48" customHeight="1" x14ac:dyDescent="0.25">
      <c r="A197" s="57">
        <v>15</v>
      </c>
      <c r="B197" s="179" t="s">
        <v>235</v>
      </c>
      <c r="C197" s="114" t="s">
        <v>21</v>
      </c>
      <c r="D197" s="180">
        <v>1</v>
      </c>
      <c r="E197" s="181"/>
      <c r="F197" s="181"/>
    </row>
    <row r="198" spans="1:6" x14ac:dyDescent="0.25">
      <c r="A198" s="59"/>
      <c r="B198" s="190" t="s">
        <v>18</v>
      </c>
      <c r="C198" s="124"/>
      <c r="D198" s="124"/>
      <c r="E198" s="191"/>
      <c r="F198" s="182"/>
    </row>
    <row r="199" spans="1:6" x14ac:dyDescent="0.25">
      <c r="A199" s="57"/>
      <c r="B199" s="288" t="s">
        <v>126</v>
      </c>
      <c r="C199" s="289"/>
      <c r="D199" s="289"/>
      <c r="E199" s="289"/>
      <c r="F199" s="290"/>
    </row>
    <row r="200" spans="1:6" ht="19.5" customHeight="1" x14ac:dyDescent="0.25">
      <c r="A200" s="57" t="s">
        <v>127</v>
      </c>
      <c r="B200" s="76" t="s">
        <v>128</v>
      </c>
      <c r="C200" s="114" t="s">
        <v>51</v>
      </c>
      <c r="D200" s="114">
        <f>9*2+7</f>
        <v>25</v>
      </c>
      <c r="E200" s="181"/>
      <c r="F200" s="191"/>
    </row>
    <row r="201" spans="1:6" ht="19.5" customHeight="1" x14ac:dyDescent="0.25">
      <c r="A201" s="57" t="s">
        <v>129</v>
      </c>
      <c r="B201" s="76" t="s">
        <v>130</v>
      </c>
      <c r="C201" s="114" t="s">
        <v>51</v>
      </c>
      <c r="D201" s="114">
        <v>10</v>
      </c>
      <c r="E201" s="181"/>
      <c r="F201" s="191"/>
    </row>
    <row r="202" spans="1:6" ht="19.5" customHeight="1" x14ac:dyDescent="0.25">
      <c r="A202" s="57" t="s">
        <v>131</v>
      </c>
      <c r="B202" s="76" t="s">
        <v>132</v>
      </c>
      <c r="C202" s="114" t="s">
        <v>51</v>
      </c>
      <c r="D202" s="114">
        <v>26</v>
      </c>
      <c r="E202" s="181"/>
      <c r="F202" s="191"/>
    </row>
    <row r="203" spans="1:6" ht="19.5" customHeight="1" x14ac:dyDescent="0.25">
      <c r="A203" s="57" t="s">
        <v>133</v>
      </c>
      <c r="B203" s="76" t="s">
        <v>134</v>
      </c>
      <c r="C203" s="114" t="s">
        <v>51</v>
      </c>
      <c r="D203" s="114">
        <v>4</v>
      </c>
      <c r="E203" s="181"/>
      <c r="F203" s="191"/>
    </row>
    <row r="204" spans="1:6" ht="31.5" x14ac:dyDescent="0.25">
      <c r="A204" s="57" t="s">
        <v>135</v>
      </c>
      <c r="B204" s="76" t="s">
        <v>236</v>
      </c>
      <c r="C204" s="114" t="s">
        <v>51</v>
      </c>
      <c r="D204" s="114">
        <f>54+3</f>
        <v>57</v>
      </c>
      <c r="E204" s="181"/>
      <c r="F204" s="191"/>
    </row>
    <row r="205" spans="1:6" ht="31.5" x14ac:dyDescent="0.25">
      <c r="A205" s="57" t="s">
        <v>136</v>
      </c>
      <c r="B205" s="76" t="s">
        <v>237</v>
      </c>
      <c r="C205" s="114" t="s">
        <v>51</v>
      </c>
      <c r="D205" s="114">
        <v>4</v>
      </c>
      <c r="E205" s="181"/>
      <c r="F205" s="191"/>
    </row>
    <row r="206" spans="1:6" x14ac:dyDescent="0.25">
      <c r="A206" s="57" t="s">
        <v>137</v>
      </c>
      <c r="B206" s="76" t="s">
        <v>238</v>
      </c>
      <c r="C206" s="114" t="s">
        <v>51</v>
      </c>
      <c r="D206" s="114">
        <v>5</v>
      </c>
      <c r="E206" s="181"/>
      <c r="F206" s="191"/>
    </row>
    <row r="207" spans="1:6" x14ac:dyDescent="0.25">
      <c r="A207" s="57" t="s">
        <v>138</v>
      </c>
      <c r="B207" s="76" t="s">
        <v>239</v>
      </c>
      <c r="C207" s="124" t="s">
        <v>51</v>
      </c>
      <c r="D207" s="124">
        <v>2</v>
      </c>
      <c r="E207" s="191"/>
      <c r="F207" s="191"/>
    </row>
    <row r="208" spans="1:6" x14ac:dyDescent="0.25">
      <c r="A208" s="59"/>
      <c r="B208" s="190" t="s">
        <v>18</v>
      </c>
      <c r="C208" s="124"/>
      <c r="D208" s="124"/>
      <c r="E208" s="191"/>
      <c r="F208" s="182"/>
    </row>
    <row r="209" spans="1:6" x14ac:dyDescent="0.25">
      <c r="A209" s="59"/>
      <c r="B209" s="288" t="s">
        <v>139</v>
      </c>
      <c r="C209" s="289"/>
      <c r="D209" s="289"/>
      <c r="E209" s="289"/>
      <c r="F209" s="290"/>
    </row>
    <row r="210" spans="1:6" ht="20.25" customHeight="1" x14ac:dyDescent="0.25">
      <c r="A210" s="57" t="s">
        <v>140</v>
      </c>
      <c r="B210" s="192" t="s">
        <v>141</v>
      </c>
      <c r="C210" s="114" t="s">
        <v>51</v>
      </c>
      <c r="D210" s="114">
        <v>58</v>
      </c>
      <c r="E210" s="181"/>
      <c r="F210" s="191"/>
    </row>
    <row r="211" spans="1:6" ht="20.25" customHeight="1" x14ac:dyDescent="0.25">
      <c r="A211" s="57" t="s">
        <v>142</v>
      </c>
      <c r="B211" s="193" t="s">
        <v>143</v>
      </c>
      <c r="C211" s="114" t="s">
        <v>51</v>
      </c>
      <c r="D211" s="114">
        <v>10</v>
      </c>
      <c r="E211" s="181"/>
      <c r="F211" s="191"/>
    </row>
    <row r="212" spans="1:6" ht="20.25" customHeight="1" x14ac:dyDescent="0.25">
      <c r="A212" s="57" t="s">
        <v>144</v>
      </c>
      <c r="B212" s="193" t="s">
        <v>145</v>
      </c>
      <c r="C212" s="114" t="s">
        <v>51</v>
      </c>
      <c r="D212" s="114">
        <f>10+1</f>
        <v>11</v>
      </c>
      <c r="E212" s="181"/>
      <c r="F212" s="191"/>
    </row>
    <row r="213" spans="1:6" ht="20.25" customHeight="1" x14ac:dyDescent="0.25">
      <c r="A213" s="57" t="s">
        <v>146</v>
      </c>
      <c r="B213" s="76" t="s">
        <v>147</v>
      </c>
      <c r="C213" s="114" t="s">
        <v>51</v>
      </c>
      <c r="D213" s="114">
        <v>12</v>
      </c>
      <c r="E213" s="181"/>
      <c r="F213" s="191"/>
    </row>
    <row r="214" spans="1:6" ht="20.25" customHeight="1" x14ac:dyDescent="0.25">
      <c r="A214" s="57" t="s">
        <v>148</v>
      </c>
      <c r="B214" s="193" t="s">
        <v>149</v>
      </c>
      <c r="C214" s="114" t="s">
        <v>51</v>
      </c>
      <c r="D214" s="114">
        <v>8</v>
      </c>
      <c r="E214" s="181"/>
      <c r="F214" s="191"/>
    </row>
    <row r="215" spans="1:6" ht="20.25" customHeight="1" x14ac:dyDescent="0.25">
      <c r="A215" s="57" t="s">
        <v>150</v>
      </c>
      <c r="B215" s="193" t="s">
        <v>151</v>
      </c>
      <c r="C215" s="114" t="s">
        <v>51</v>
      </c>
      <c r="D215" s="114">
        <v>8</v>
      </c>
      <c r="E215" s="181"/>
      <c r="F215" s="191"/>
    </row>
    <row r="216" spans="1:6" ht="20.25" customHeight="1" x14ac:dyDescent="0.25">
      <c r="A216" s="57" t="s">
        <v>152</v>
      </c>
      <c r="B216" s="193" t="s">
        <v>153</v>
      </c>
      <c r="C216" s="114" t="s">
        <v>154</v>
      </c>
      <c r="D216" s="114">
        <v>4</v>
      </c>
      <c r="E216" s="181"/>
      <c r="F216" s="191"/>
    </row>
    <row r="217" spans="1:6" ht="20.25" customHeight="1" x14ac:dyDescent="0.25">
      <c r="A217" s="59"/>
      <c r="B217" s="190" t="s">
        <v>18</v>
      </c>
      <c r="C217" s="124"/>
      <c r="D217" s="124"/>
      <c r="E217" s="191"/>
      <c r="F217" s="182"/>
    </row>
    <row r="218" spans="1:6" ht="20.25" customHeight="1" x14ac:dyDescent="0.25">
      <c r="A218" s="81"/>
      <c r="B218" s="291" t="s">
        <v>155</v>
      </c>
      <c r="C218" s="292"/>
      <c r="D218" s="293"/>
      <c r="E218" s="194"/>
      <c r="F218" s="195"/>
    </row>
    <row r="219" spans="1:6" ht="18" customHeight="1" x14ac:dyDescent="0.25">
      <c r="A219" s="294" t="s">
        <v>156</v>
      </c>
      <c r="B219" s="295"/>
      <c r="C219" s="295"/>
      <c r="D219" s="296"/>
      <c r="E219" s="196"/>
      <c r="F219" s="197"/>
    </row>
    <row r="220" spans="1:6" ht="34.5" customHeight="1" x14ac:dyDescent="0.25">
      <c r="A220" s="57" t="s">
        <v>157</v>
      </c>
      <c r="B220" s="76" t="s">
        <v>240</v>
      </c>
      <c r="C220" s="114" t="s">
        <v>29</v>
      </c>
      <c r="D220" s="114">
        <v>1</v>
      </c>
      <c r="E220" s="181"/>
      <c r="F220" s="198"/>
    </row>
    <row r="221" spans="1:6" ht="18.75" customHeight="1" x14ac:dyDescent="0.25">
      <c r="A221" s="57" t="s">
        <v>158</v>
      </c>
      <c r="B221" s="76" t="s">
        <v>159</v>
      </c>
      <c r="C221" s="114" t="s">
        <v>21</v>
      </c>
      <c r="D221" s="114">
        <v>1</v>
      </c>
      <c r="E221" s="181"/>
      <c r="F221" s="198"/>
    </row>
    <row r="222" spans="1:6" ht="33" customHeight="1" x14ac:dyDescent="0.25">
      <c r="A222" s="57" t="s">
        <v>160</v>
      </c>
      <c r="B222" s="76" t="s">
        <v>161</v>
      </c>
      <c r="C222" s="114" t="s">
        <v>51</v>
      </c>
      <c r="D222" s="114">
        <v>1</v>
      </c>
      <c r="E222" s="181"/>
      <c r="F222" s="198"/>
    </row>
    <row r="223" spans="1:6" ht="33.75" customHeight="1" x14ac:dyDescent="0.25">
      <c r="A223" s="57" t="s">
        <v>162</v>
      </c>
      <c r="B223" s="76" t="s">
        <v>241</v>
      </c>
      <c r="C223" s="114" t="s">
        <v>51</v>
      </c>
      <c r="D223" s="114">
        <v>1</v>
      </c>
      <c r="E223" s="181"/>
      <c r="F223" s="198"/>
    </row>
    <row r="224" spans="1:6" ht="33" customHeight="1" x14ac:dyDescent="0.25">
      <c r="A224" s="57" t="s">
        <v>163</v>
      </c>
      <c r="B224" s="76" t="s">
        <v>243</v>
      </c>
      <c r="C224" s="114" t="s">
        <v>41</v>
      </c>
      <c r="D224" s="114">
        <f>10*4</f>
        <v>40</v>
      </c>
      <c r="E224" s="181"/>
      <c r="F224" s="198"/>
    </row>
    <row r="225" spans="1:6" ht="20.25" customHeight="1" x14ac:dyDescent="0.25">
      <c r="A225" s="57" t="s">
        <v>164</v>
      </c>
      <c r="B225" s="76" t="s">
        <v>165</v>
      </c>
      <c r="C225" s="114" t="s">
        <v>51</v>
      </c>
      <c r="D225" s="114">
        <v>4</v>
      </c>
      <c r="E225" s="181"/>
      <c r="F225" s="198"/>
    </row>
    <row r="226" spans="1:6" ht="49.5" customHeight="1" x14ac:dyDescent="0.25">
      <c r="A226" s="57" t="s">
        <v>166</v>
      </c>
      <c r="B226" s="76" t="s">
        <v>242</v>
      </c>
      <c r="C226" s="114" t="s">
        <v>51</v>
      </c>
      <c r="D226" s="114">
        <v>1</v>
      </c>
      <c r="E226" s="181"/>
      <c r="F226" s="198"/>
    </row>
    <row r="227" spans="1:6" ht="18.75" customHeight="1" x14ac:dyDescent="0.25">
      <c r="A227" s="57" t="s">
        <v>167</v>
      </c>
      <c r="B227" s="76" t="s">
        <v>168</v>
      </c>
      <c r="C227" s="114" t="s">
        <v>29</v>
      </c>
      <c r="D227" s="114">
        <v>1</v>
      </c>
      <c r="E227" s="181"/>
      <c r="F227" s="198"/>
    </row>
    <row r="228" spans="1:6" ht="35.25" customHeight="1" x14ac:dyDescent="0.25">
      <c r="A228" s="57" t="s">
        <v>169</v>
      </c>
      <c r="B228" s="76" t="s">
        <v>244</v>
      </c>
      <c r="C228" s="114" t="s">
        <v>51</v>
      </c>
      <c r="D228" s="114">
        <v>100</v>
      </c>
      <c r="E228" s="181"/>
      <c r="F228" s="198"/>
    </row>
    <row r="229" spans="1:6" ht="19.5" customHeight="1" x14ac:dyDescent="0.25">
      <c r="A229" s="82"/>
      <c r="B229" s="319" t="s">
        <v>170</v>
      </c>
      <c r="C229" s="319"/>
      <c r="D229" s="319"/>
      <c r="E229" s="199"/>
      <c r="F229" s="200"/>
    </row>
    <row r="230" spans="1:6" ht="20.25" customHeight="1" x14ac:dyDescent="0.25">
      <c r="A230" s="317" t="s">
        <v>171</v>
      </c>
      <c r="B230" s="318"/>
      <c r="C230" s="318"/>
      <c r="D230" s="318"/>
      <c r="E230" s="201"/>
      <c r="F230" s="202"/>
    </row>
    <row r="231" spans="1:6" ht="22.5" customHeight="1" x14ac:dyDescent="0.25">
      <c r="A231" s="275"/>
      <c r="B231" s="275"/>
      <c r="C231" s="275"/>
      <c r="D231" s="275"/>
      <c r="E231" s="275"/>
      <c r="F231" s="275"/>
    </row>
    <row r="232" spans="1:6" x14ac:dyDescent="0.25">
      <c r="A232" s="228" t="s">
        <v>175</v>
      </c>
      <c r="B232" s="228"/>
      <c r="C232" s="228"/>
      <c r="D232" s="228"/>
      <c r="E232" s="228"/>
      <c r="F232" s="228"/>
    </row>
    <row r="233" spans="1:6" ht="22.5" customHeight="1" x14ac:dyDescent="0.25">
      <c r="A233" s="314" t="s">
        <v>111</v>
      </c>
      <c r="B233" s="315"/>
      <c r="C233" s="315"/>
      <c r="D233" s="315"/>
      <c r="E233" s="315"/>
      <c r="F233" s="316"/>
    </row>
    <row r="234" spans="1:6" ht="24" customHeight="1" x14ac:dyDescent="0.25">
      <c r="A234" s="18"/>
      <c r="B234" s="303" t="s">
        <v>173</v>
      </c>
      <c r="C234" s="304"/>
      <c r="D234" s="304"/>
      <c r="E234" s="305"/>
      <c r="F234" s="178"/>
    </row>
    <row r="235" spans="1:6" ht="33.75" customHeight="1" x14ac:dyDescent="0.25">
      <c r="A235" s="15" t="s">
        <v>15</v>
      </c>
      <c r="B235" s="179" t="s">
        <v>245</v>
      </c>
      <c r="C235" s="114" t="s">
        <v>51</v>
      </c>
      <c r="D235" s="180">
        <v>1</v>
      </c>
      <c r="E235" s="181"/>
      <c r="F235" s="181"/>
    </row>
    <row r="236" spans="1:6" ht="21" customHeight="1" x14ac:dyDescent="0.25">
      <c r="A236" s="15" t="s">
        <v>16</v>
      </c>
      <c r="B236" s="179" t="s">
        <v>174</v>
      </c>
      <c r="C236" s="114" t="s">
        <v>51</v>
      </c>
      <c r="D236" s="180">
        <v>1</v>
      </c>
      <c r="E236" s="181"/>
      <c r="F236" s="181"/>
    </row>
    <row r="237" spans="1:6" ht="18.75" customHeight="1" x14ac:dyDescent="0.25">
      <c r="A237" s="317" t="s">
        <v>176</v>
      </c>
      <c r="B237" s="318"/>
      <c r="C237" s="318"/>
      <c r="D237" s="318"/>
      <c r="E237" s="201"/>
      <c r="F237" s="202"/>
    </row>
    <row r="238" spans="1:6" ht="22.5" customHeight="1" x14ac:dyDescent="0.25">
      <c r="A238" s="275"/>
      <c r="B238" s="275"/>
      <c r="C238" s="275"/>
      <c r="D238" s="275"/>
      <c r="E238" s="275"/>
      <c r="F238" s="275"/>
    </row>
    <row r="239" spans="1:6" ht="20.25" customHeight="1" x14ac:dyDescent="0.25">
      <c r="A239" s="228" t="s">
        <v>205</v>
      </c>
      <c r="B239" s="228"/>
      <c r="C239" s="228"/>
      <c r="D239" s="228"/>
      <c r="E239" s="228"/>
      <c r="F239" s="228"/>
    </row>
    <row r="240" spans="1:6" s="52" customFormat="1" ht="16.5" thickBot="1" x14ac:dyDescent="0.3">
      <c r="A240" s="83" t="s">
        <v>0</v>
      </c>
      <c r="B240" s="83" t="s">
        <v>86</v>
      </c>
      <c r="C240" s="25" t="s">
        <v>281</v>
      </c>
      <c r="D240" s="25" t="s">
        <v>2</v>
      </c>
      <c r="E240" s="25" t="s">
        <v>280</v>
      </c>
      <c r="F240" s="25" t="s">
        <v>3</v>
      </c>
    </row>
    <row r="241" spans="1:6" s="52" customFormat="1" ht="16.5" customHeight="1" thickBot="1" x14ac:dyDescent="0.3">
      <c r="A241" s="87"/>
      <c r="B241" s="173" t="s">
        <v>256</v>
      </c>
      <c r="C241" s="88"/>
      <c r="D241" s="88"/>
      <c r="E241" s="88"/>
      <c r="F241" s="89"/>
    </row>
    <row r="242" spans="1:6" ht="16.5" customHeight="1" thickBot="1" x14ac:dyDescent="0.3">
      <c r="A242" s="78" t="s">
        <v>4</v>
      </c>
      <c r="B242" s="163" t="s">
        <v>252</v>
      </c>
      <c r="C242" s="30"/>
      <c r="D242" s="30"/>
      <c r="E242" s="30"/>
      <c r="F242" s="168"/>
    </row>
    <row r="243" spans="1:6" ht="46.5" customHeight="1" thickBot="1" x14ac:dyDescent="0.3">
      <c r="A243" s="33">
        <v>1</v>
      </c>
      <c r="B243" s="12" t="s">
        <v>246</v>
      </c>
      <c r="C243" s="8" t="s">
        <v>51</v>
      </c>
      <c r="D243" s="8"/>
      <c r="E243" s="21"/>
      <c r="F243" s="169"/>
    </row>
    <row r="244" spans="1:6" ht="15.75" customHeight="1" thickBot="1" x14ac:dyDescent="0.3">
      <c r="A244" s="77" t="s">
        <v>5</v>
      </c>
      <c r="B244" s="163" t="s">
        <v>251</v>
      </c>
      <c r="C244" s="8"/>
      <c r="D244" s="8"/>
      <c r="E244" s="21"/>
      <c r="F244" s="169"/>
    </row>
    <row r="245" spans="1:6" ht="50.25" customHeight="1" x14ac:dyDescent="0.25">
      <c r="A245" s="33">
        <v>1</v>
      </c>
      <c r="B245" s="12" t="s">
        <v>262</v>
      </c>
      <c r="C245" s="8" t="s">
        <v>51</v>
      </c>
      <c r="D245" s="8"/>
      <c r="E245" s="21"/>
      <c r="F245" s="169"/>
    </row>
    <row r="246" spans="1:6" ht="18.75" customHeight="1" x14ac:dyDescent="0.25">
      <c r="A246" s="34">
        <v>2</v>
      </c>
      <c r="B246" s="12" t="s">
        <v>247</v>
      </c>
      <c r="C246" s="8" t="s">
        <v>51</v>
      </c>
      <c r="D246" s="8"/>
      <c r="E246" s="21"/>
      <c r="F246" s="21"/>
    </row>
    <row r="247" spans="1:6" ht="18.75" customHeight="1" x14ac:dyDescent="0.25">
      <c r="A247" s="34">
        <v>3</v>
      </c>
      <c r="B247" s="12" t="s">
        <v>178</v>
      </c>
      <c r="C247" s="8" t="s">
        <v>51</v>
      </c>
      <c r="D247" s="8"/>
      <c r="E247" s="21"/>
      <c r="F247" s="21"/>
    </row>
    <row r="248" spans="1:6" ht="18.75" customHeight="1" x14ac:dyDescent="0.25">
      <c r="A248" s="278" t="s">
        <v>179</v>
      </c>
      <c r="B248" s="279"/>
      <c r="C248" s="279"/>
      <c r="D248" s="280"/>
      <c r="E248" s="312"/>
      <c r="F248" s="313"/>
    </row>
    <row r="249" spans="1:6" ht="22.5" customHeight="1" x14ac:dyDescent="0.25">
      <c r="A249" s="275"/>
      <c r="B249" s="275"/>
      <c r="C249" s="275"/>
      <c r="D249" s="275"/>
      <c r="E249" s="275"/>
      <c r="F249" s="275"/>
    </row>
    <row r="250" spans="1:6" ht="20.25" customHeight="1" x14ac:dyDescent="0.25">
      <c r="A250" s="262" t="s">
        <v>206</v>
      </c>
      <c r="B250" s="262"/>
      <c r="C250" s="262"/>
      <c r="D250" s="262"/>
      <c r="E250" s="262"/>
      <c r="F250" s="262"/>
    </row>
    <row r="251" spans="1:6" ht="16.5" thickBot="1" x14ac:dyDescent="0.25">
      <c r="A251" s="84"/>
      <c r="B251" s="84" t="s">
        <v>86</v>
      </c>
      <c r="C251" s="25" t="s">
        <v>281</v>
      </c>
      <c r="D251" s="25" t="s">
        <v>2</v>
      </c>
      <c r="E251" s="25" t="s">
        <v>280</v>
      </c>
      <c r="F251" s="25" t="s">
        <v>3</v>
      </c>
    </row>
    <row r="252" spans="1:6" ht="17.25" customHeight="1" thickBot="1" x14ac:dyDescent="0.25">
      <c r="A252" s="90"/>
      <c r="B252" s="173" t="s">
        <v>256</v>
      </c>
      <c r="C252" s="88"/>
      <c r="D252" s="88"/>
      <c r="E252" s="88"/>
      <c r="F252" s="89"/>
    </row>
    <row r="253" spans="1:6" ht="32.25" thickBot="1" x14ac:dyDescent="0.3">
      <c r="A253" s="78"/>
      <c r="B253" s="163" t="s">
        <v>253</v>
      </c>
      <c r="C253" s="30"/>
      <c r="D253" s="30"/>
      <c r="E253" s="30"/>
      <c r="F253" s="168"/>
    </row>
    <row r="254" spans="1:6" x14ac:dyDescent="0.25">
      <c r="A254" s="33"/>
      <c r="B254" s="12" t="s">
        <v>180</v>
      </c>
      <c r="C254" s="8" t="s">
        <v>51</v>
      </c>
      <c r="D254" s="8"/>
      <c r="E254" s="21"/>
      <c r="F254" s="169"/>
    </row>
    <row r="255" spans="1:6" ht="34.5" customHeight="1" x14ac:dyDescent="0.25">
      <c r="A255" s="33">
        <v>1</v>
      </c>
      <c r="B255" s="12" t="s">
        <v>181</v>
      </c>
      <c r="C255" s="8" t="s">
        <v>10</v>
      </c>
      <c r="D255" s="8">
        <v>1</v>
      </c>
      <c r="E255" s="21"/>
      <c r="F255" s="169"/>
    </row>
    <row r="256" spans="1:6" x14ac:dyDescent="0.25">
      <c r="A256" s="77">
        <v>2</v>
      </c>
      <c r="B256" s="12" t="s">
        <v>182</v>
      </c>
      <c r="C256" s="8"/>
      <c r="D256" s="8">
        <v>34</v>
      </c>
      <c r="E256" s="21"/>
      <c r="F256" s="169"/>
    </row>
    <row r="257" spans="1:6" x14ac:dyDescent="0.25">
      <c r="A257" s="33">
        <v>3</v>
      </c>
      <c r="B257" s="12" t="s">
        <v>183</v>
      </c>
      <c r="C257" s="8" t="s">
        <v>51</v>
      </c>
      <c r="D257" s="8">
        <v>34</v>
      </c>
      <c r="E257" s="21"/>
      <c r="F257" s="169"/>
    </row>
    <row r="258" spans="1:6" ht="19.5" customHeight="1" x14ac:dyDescent="0.25">
      <c r="A258" s="34">
        <v>4</v>
      </c>
      <c r="B258" s="12" t="s">
        <v>184</v>
      </c>
      <c r="C258" s="8" t="s">
        <v>51</v>
      </c>
      <c r="D258" s="8">
        <v>8</v>
      </c>
      <c r="E258" s="21"/>
      <c r="F258" s="21"/>
    </row>
    <row r="259" spans="1:6" ht="19.5" customHeight="1" x14ac:dyDescent="0.25">
      <c r="A259" s="34">
        <v>5</v>
      </c>
      <c r="B259" s="12" t="s">
        <v>185</v>
      </c>
      <c r="C259" s="8" t="s">
        <v>51</v>
      </c>
      <c r="D259" s="8">
        <v>3</v>
      </c>
      <c r="E259" s="21"/>
      <c r="F259" s="21"/>
    </row>
    <row r="260" spans="1:6" ht="19.5" customHeight="1" x14ac:dyDescent="0.25">
      <c r="A260" s="34">
        <v>6</v>
      </c>
      <c r="B260" s="12" t="s">
        <v>186</v>
      </c>
      <c r="C260" s="8"/>
      <c r="D260" s="8">
        <v>1</v>
      </c>
      <c r="E260" s="21"/>
      <c r="F260" s="21"/>
    </row>
    <row r="261" spans="1:6" ht="19.5" customHeight="1" x14ac:dyDescent="0.25">
      <c r="A261" s="34">
        <v>7</v>
      </c>
      <c r="B261" s="12" t="s">
        <v>187</v>
      </c>
      <c r="C261" s="8"/>
      <c r="D261" s="8">
        <v>7</v>
      </c>
      <c r="E261" s="21"/>
      <c r="F261" s="21"/>
    </row>
    <row r="262" spans="1:6" ht="19.5" customHeight="1" x14ac:dyDescent="0.25">
      <c r="A262" s="34">
        <v>8</v>
      </c>
      <c r="B262" s="12" t="s">
        <v>188</v>
      </c>
      <c r="C262" s="8"/>
      <c r="D262" s="8">
        <v>7</v>
      </c>
      <c r="E262" s="21"/>
      <c r="F262" s="21"/>
    </row>
    <row r="263" spans="1:6" ht="19.5" customHeight="1" x14ac:dyDescent="0.25">
      <c r="A263" s="34">
        <v>9</v>
      </c>
      <c r="B263" s="12" t="s">
        <v>189</v>
      </c>
      <c r="C263" s="8"/>
      <c r="D263" s="8">
        <v>7</v>
      </c>
      <c r="E263" s="21"/>
      <c r="F263" s="21"/>
    </row>
    <row r="264" spans="1:6" ht="19.5" customHeight="1" x14ac:dyDescent="0.25">
      <c r="A264" s="34">
        <v>21</v>
      </c>
      <c r="B264" s="12" t="s">
        <v>190</v>
      </c>
      <c r="C264" s="8" t="s">
        <v>51</v>
      </c>
      <c r="D264" s="8">
        <f>3*2</f>
        <v>6</v>
      </c>
      <c r="E264" s="21"/>
      <c r="F264" s="21"/>
    </row>
    <row r="265" spans="1:6" ht="19.5" customHeight="1" x14ac:dyDescent="0.25">
      <c r="A265" s="34">
        <v>22</v>
      </c>
      <c r="B265" s="12" t="s">
        <v>191</v>
      </c>
      <c r="C265" s="8" t="s">
        <v>51</v>
      </c>
      <c r="D265" s="8">
        <v>1</v>
      </c>
      <c r="E265" s="21"/>
      <c r="F265" s="21"/>
    </row>
    <row r="266" spans="1:6" ht="19.5" customHeight="1" x14ac:dyDescent="0.25">
      <c r="A266" s="34">
        <v>23</v>
      </c>
      <c r="B266" s="12" t="s">
        <v>192</v>
      </c>
      <c r="C266" s="8" t="s">
        <v>51</v>
      </c>
      <c r="D266" s="8">
        <v>1</v>
      </c>
      <c r="E266" s="21"/>
      <c r="F266" s="21"/>
    </row>
    <row r="267" spans="1:6" ht="18.75" customHeight="1" x14ac:dyDescent="0.25">
      <c r="A267" s="320" t="s">
        <v>193</v>
      </c>
      <c r="B267" s="320"/>
      <c r="C267" s="320"/>
      <c r="D267" s="320"/>
      <c r="E267" s="321"/>
      <c r="F267" s="321"/>
    </row>
    <row r="268" spans="1:6" ht="18.75" customHeight="1" x14ac:dyDescent="0.25">
      <c r="A268" s="320" t="s">
        <v>211</v>
      </c>
      <c r="B268" s="320"/>
      <c r="C268" s="320"/>
      <c r="D268" s="320"/>
      <c r="E268" s="321"/>
      <c r="F268" s="321"/>
    </row>
    <row r="269" spans="1:6" ht="22.5" customHeight="1" x14ac:dyDescent="0.25">
      <c r="A269" s="326"/>
      <c r="B269" s="326"/>
      <c r="C269" s="326"/>
      <c r="D269" s="326"/>
      <c r="E269" s="326"/>
      <c r="F269" s="326"/>
    </row>
    <row r="270" spans="1:6" ht="24" customHeight="1" thickBot="1" x14ac:dyDescent="0.3">
      <c r="A270" s="322" t="s">
        <v>207</v>
      </c>
      <c r="B270" s="323"/>
      <c r="C270" s="323"/>
      <c r="D270" s="323"/>
      <c r="E270" s="323"/>
      <c r="F270" s="323"/>
    </row>
    <row r="271" spans="1:6" ht="16.5" thickBot="1" x14ac:dyDescent="0.25">
      <c r="A271" s="94"/>
      <c r="B271" s="93" t="s">
        <v>86</v>
      </c>
      <c r="C271" s="25" t="s">
        <v>281</v>
      </c>
      <c r="D271" s="25" t="s">
        <v>2</v>
      </c>
      <c r="E271" s="25" t="s">
        <v>280</v>
      </c>
      <c r="F271" s="25" t="s">
        <v>3</v>
      </c>
    </row>
    <row r="272" spans="1:6" ht="21.75" customHeight="1" thickBot="1" x14ac:dyDescent="0.25">
      <c r="A272" s="94"/>
      <c r="B272" s="203" t="s">
        <v>256</v>
      </c>
      <c r="C272" s="91"/>
      <c r="D272" s="91"/>
      <c r="E272" s="91"/>
      <c r="F272" s="92"/>
    </row>
    <row r="273" spans="1:6" ht="29.25" thickBot="1" x14ac:dyDescent="0.3">
      <c r="A273" s="85"/>
      <c r="B273" s="204" t="s">
        <v>249</v>
      </c>
      <c r="C273" s="30"/>
      <c r="D273" s="30"/>
      <c r="E273" s="30"/>
      <c r="F273" s="168"/>
    </row>
    <row r="274" spans="1:6" x14ac:dyDescent="0.25">
      <c r="A274" s="34">
        <v>1</v>
      </c>
      <c r="B274" s="205" t="s">
        <v>194</v>
      </c>
      <c r="C274" s="8" t="s">
        <v>51</v>
      </c>
      <c r="D274" s="8">
        <v>0</v>
      </c>
      <c r="E274" s="21"/>
      <c r="F274" s="169"/>
    </row>
    <row r="275" spans="1:6" ht="31.5" x14ac:dyDescent="0.25">
      <c r="A275" s="34">
        <v>2</v>
      </c>
      <c r="B275" s="205" t="s">
        <v>250</v>
      </c>
      <c r="C275" s="8" t="s">
        <v>51</v>
      </c>
      <c r="D275" s="8">
        <v>15</v>
      </c>
      <c r="E275" s="21"/>
      <c r="F275" s="169"/>
    </row>
    <row r="276" spans="1:6" ht="19.5" customHeight="1" x14ac:dyDescent="0.25">
      <c r="A276" s="34">
        <v>3</v>
      </c>
      <c r="B276" s="205" t="s">
        <v>195</v>
      </c>
      <c r="C276" s="8" t="s">
        <v>51</v>
      </c>
      <c r="D276" s="8">
        <v>15</v>
      </c>
      <c r="E276" s="21"/>
      <c r="F276" s="169"/>
    </row>
    <row r="277" spans="1:6" ht="19.5" customHeight="1" x14ac:dyDescent="0.25">
      <c r="A277" s="34">
        <v>4</v>
      </c>
      <c r="B277" s="205" t="s">
        <v>196</v>
      </c>
      <c r="C277" s="8" t="s">
        <v>51</v>
      </c>
      <c r="D277" s="8">
        <v>15</v>
      </c>
      <c r="E277" s="21"/>
      <c r="F277" s="169"/>
    </row>
    <row r="278" spans="1:6" ht="19.5" customHeight="1" x14ac:dyDescent="0.25">
      <c r="A278" s="34">
        <v>5</v>
      </c>
      <c r="B278" s="205" t="s">
        <v>248</v>
      </c>
      <c r="C278" s="8" t="s">
        <v>51</v>
      </c>
      <c r="D278" s="8">
        <v>0</v>
      </c>
      <c r="E278" s="21"/>
      <c r="F278" s="21"/>
    </row>
    <row r="279" spans="1:6" ht="19.5" customHeight="1" x14ac:dyDescent="0.25">
      <c r="A279" s="34">
        <v>6</v>
      </c>
      <c r="B279" s="12" t="s">
        <v>197</v>
      </c>
      <c r="C279" s="8" t="s">
        <v>51</v>
      </c>
      <c r="D279" s="8">
        <v>0</v>
      </c>
      <c r="E279" s="21"/>
      <c r="F279" s="21"/>
    </row>
    <row r="280" spans="1:6" ht="19.5" customHeight="1" x14ac:dyDescent="0.25">
      <c r="A280" s="34">
        <v>7</v>
      </c>
      <c r="B280" s="12" t="s">
        <v>177</v>
      </c>
      <c r="C280" s="8" t="s">
        <v>51</v>
      </c>
      <c r="D280" s="8">
        <v>0</v>
      </c>
      <c r="E280" s="21"/>
      <c r="F280" s="21"/>
    </row>
    <row r="281" spans="1:6" ht="19.5" customHeight="1" x14ac:dyDescent="0.25">
      <c r="A281" s="34">
        <v>8</v>
      </c>
      <c r="B281" s="12" t="s">
        <v>198</v>
      </c>
      <c r="C281" s="8" t="s">
        <v>51</v>
      </c>
      <c r="D281" s="8">
        <v>0</v>
      </c>
      <c r="E281" s="21"/>
      <c r="F281" s="21"/>
    </row>
    <row r="282" spans="1:6" ht="21" customHeight="1" x14ac:dyDescent="0.25">
      <c r="A282" s="320" t="s">
        <v>210</v>
      </c>
      <c r="B282" s="320"/>
      <c r="C282" s="320"/>
      <c r="D282" s="320"/>
      <c r="E282" s="321"/>
      <c r="F282" s="321"/>
    </row>
    <row r="283" spans="1:6" ht="22.5" customHeight="1" x14ac:dyDescent="0.25">
      <c r="A283" s="324"/>
      <c r="B283" s="324"/>
      <c r="C283" s="324"/>
      <c r="D283" s="324"/>
      <c r="E283" s="324"/>
      <c r="F283" s="324"/>
    </row>
    <row r="284" spans="1:6" ht="23.25" customHeight="1" thickBot="1" x14ac:dyDescent="0.3">
      <c r="A284" s="325" t="s">
        <v>208</v>
      </c>
      <c r="B284" s="270"/>
      <c r="C284" s="270"/>
      <c r="D284" s="270"/>
      <c r="E284" s="270"/>
      <c r="F284" s="270"/>
    </row>
    <row r="285" spans="1:6" ht="18.75" customHeight="1" thickBot="1" x14ac:dyDescent="0.3">
      <c r="A285" s="44"/>
      <c r="B285" s="92" t="s">
        <v>86</v>
      </c>
      <c r="C285" s="25" t="s">
        <v>281</v>
      </c>
      <c r="D285" s="25" t="s">
        <v>2</v>
      </c>
      <c r="E285" s="25" t="s">
        <v>280</v>
      </c>
      <c r="F285" s="25" t="s">
        <v>3</v>
      </c>
    </row>
    <row r="286" spans="1:6" ht="21" customHeight="1" thickBot="1" x14ac:dyDescent="0.3">
      <c r="A286" s="44"/>
      <c r="B286" s="102" t="s">
        <v>273</v>
      </c>
      <c r="C286" s="206"/>
      <c r="D286" s="206"/>
      <c r="E286" s="91"/>
      <c r="F286" s="92"/>
    </row>
    <row r="287" spans="1:6" ht="36.75" customHeight="1" thickBot="1" x14ac:dyDescent="0.3">
      <c r="A287" s="85"/>
      <c r="B287" s="103" t="s">
        <v>274</v>
      </c>
      <c r="C287" s="104"/>
      <c r="D287" s="104"/>
      <c r="E287" s="30"/>
      <c r="F287" s="168"/>
    </row>
    <row r="288" spans="1:6" ht="18.75" customHeight="1" x14ac:dyDescent="0.25">
      <c r="A288" s="34">
        <v>1</v>
      </c>
      <c r="B288" s="105" t="s">
        <v>275</v>
      </c>
      <c r="C288" s="327" t="s">
        <v>51</v>
      </c>
      <c r="D288" s="327">
        <v>1</v>
      </c>
      <c r="E288" s="21"/>
      <c r="F288" s="169"/>
    </row>
    <row r="289" spans="1:6" ht="18.75" customHeight="1" thickBot="1" x14ac:dyDescent="0.3">
      <c r="A289" s="34">
        <v>2</v>
      </c>
      <c r="B289" s="106" t="s">
        <v>276</v>
      </c>
      <c r="C289" s="328"/>
      <c r="D289" s="328"/>
      <c r="E289" s="21"/>
      <c r="F289" s="169"/>
    </row>
    <row r="290" spans="1:6" ht="18.75" customHeight="1" thickBot="1" x14ac:dyDescent="0.3">
      <c r="A290" s="86">
        <v>3</v>
      </c>
      <c r="B290" s="106" t="s">
        <v>199</v>
      </c>
      <c r="C290" s="207" t="s">
        <v>51</v>
      </c>
      <c r="D290" s="107">
        <v>9</v>
      </c>
      <c r="E290" s="21"/>
      <c r="F290" s="169"/>
    </row>
    <row r="291" spans="1:6" ht="18.75" customHeight="1" thickBot="1" x14ac:dyDescent="0.3">
      <c r="A291" s="34">
        <v>4</v>
      </c>
      <c r="B291" s="106" t="s">
        <v>200</v>
      </c>
      <c r="C291" s="107" t="s">
        <v>51</v>
      </c>
      <c r="D291" s="107">
        <v>9</v>
      </c>
      <c r="E291" s="21"/>
      <c r="F291" s="169"/>
    </row>
    <row r="292" spans="1:6" ht="18.75" customHeight="1" thickBot="1" x14ac:dyDescent="0.3">
      <c r="A292" s="34">
        <v>5</v>
      </c>
      <c r="B292" s="106" t="s">
        <v>201</v>
      </c>
      <c r="C292" s="107" t="s">
        <v>51</v>
      </c>
      <c r="D292" s="107">
        <v>9</v>
      </c>
      <c r="E292" s="21"/>
      <c r="F292" s="21"/>
    </row>
    <row r="293" spans="1:6" ht="18.75" customHeight="1" thickBot="1" x14ac:dyDescent="0.3">
      <c r="A293" s="34">
        <v>6</v>
      </c>
      <c r="B293" s="106" t="s">
        <v>202</v>
      </c>
      <c r="C293" s="107" t="s">
        <v>51</v>
      </c>
      <c r="D293" s="107">
        <v>9</v>
      </c>
      <c r="E293" s="21"/>
      <c r="F293" s="21"/>
    </row>
    <row r="294" spans="1:6" ht="18.75" customHeight="1" thickBot="1" x14ac:dyDescent="0.3">
      <c r="A294" s="34">
        <v>7</v>
      </c>
      <c r="B294" s="106" t="s">
        <v>277</v>
      </c>
      <c r="C294" s="107" t="s">
        <v>51</v>
      </c>
      <c r="D294" s="107">
        <v>9</v>
      </c>
      <c r="E294" s="21"/>
      <c r="F294" s="21"/>
    </row>
    <row r="295" spans="1:6" ht="18.75" customHeight="1" thickBot="1" x14ac:dyDescent="0.3">
      <c r="A295" s="34">
        <v>8</v>
      </c>
      <c r="B295" s="106" t="s">
        <v>278</v>
      </c>
      <c r="C295" s="107" t="s">
        <v>51</v>
      </c>
      <c r="D295" s="107">
        <v>18</v>
      </c>
      <c r="E295" s="21"/>
      <c r="F295" s="21"/>
    </row>
    <row r="296" spans="1:6" ht="18.75" customHeight="1" thickBot="1" x14ac:dyDescent="0.3">
      <c r="A296" s="34">
        <v>9</v>
      </c>
      <c r="B296" s="106" t="s">
        <v>203</v>
      </c>
      <c r="C296" s="107" t="s">
        <v>51</v>
      </c>
      <c r="D296" s="107">
        <v>9</v>
      </c>
      <c r="E296" s="21"/>
      <c r="F296" s="21"/>
    </row>
    <row r="297" spans="1:6" ht="18.75" customHeight="1" thickBot="1" x14ac:dyDescent="0.3">
      <c r="A297" s="34">
        <v>10</v>
      </c>
      <c r="B297" s="106" t="s">
        <v>204</v>
      </c>
      <c r="C297" s="107" t="s">
        <v>51</v>
      </c>
      <c r="D297" s="107">
        <v>1</v>
      </c>
      <c r="E297" s="21"/>
      <c r="F297" s="21"/>
    </row>
    <row r="298" spans="1:6" ht="18.75" customHeight="1" thickBot="1" x14ac:dyDescent="0.3">
      <c r="A298" s="34">
        <v>11</v>
      </c>
      <c r="B298" s="106" t="s">
        <v>279</v>
      </c>
      <c r="C298" s="107" t="s">
        <v>51</v>
      </c>
      <c r="D298" s="107">
        <v>1</v>
      </c>
      <c r="E298" s="21"/>
      <c r="F298" s="21"/>
    </row>
    <row r="299" spans="1:6" ht="20.25" customHeight="1" x14ac:dyDescent="0.25">
      <c r="A299" s="320" t="s">
        <v>209</v>
      </c>
      <c r="B299" s="320"/>
      <c r="C299" s="320"/>
      <c r="D299" s="320"/>
      <c r="E299" s="321"/>
      <c r="F299" s="321"/>
    </row>
    <row r="309" ht="30" customHeight="1" x14ac:dyDescent="0.25"/>
  </sheetData>
  <mergeCells count="108">
    <mergeCell ref="A299:D299"/>
    <mergeCell ref="E299:F299"/>
    <mergeCell ref="A249:F249"/>
    <mergeCell ref="A270:F270"/>
    <mergeCell ref="A282:D282"/>
    <mergeCell ref="E282:F282"/>
    <mergeCell ref="A283:F283"/>
    <mergeCell ref="A284:F284"/>
    <mergeCell ref="A267:D267"/>
    <mergeCell ref="E267:F267"/>
    <mergeCell ref="A268:D268"/>
    <mergeCell ref="E268:F268"/>
    <mergeCell ref="A269:F269"/>
    <mergeCell ref="C288:C289"/>
    <mergeCell ref="D288:D289"/>
    <mergeCell ref="A239:F239"/>
    <mergeCell ref="A248:D248"/>
    <mergeCell ref="E248:F248"/>
    <mergeCell ref="A250:F250"/>
    <mergeCell ref="A233:F233"/>
    <mergeCell ref="B234:E234"/>
    <mergeCell ref="A238:F238"/>
    <mergeCell ref="A237:D237"/>
    <mergeCell ref="B229:D229"/>
    <mergeCell ref="A231:F231"/>
    <mergeCell ref="A230:D230"/>
    <mergeCell ref="A232:F232"/>
    <mergeCell ref="B187:E187"/>
    <mergeCell ref="B199:F199"/>
    <mergeCell ref="B209:F209"/>
    <mergeCell ref="B218:D218"/>
    <mergeCell ref="A219:D219"/>
    <mergeCell ref="A176:F176"/>
    <mergeCell ref="B177:F177"/>
    <mergeCell ref="B178:E178"/>
    <mergeCell ref="B181:D181"/>
    <mergeCell ref="C182:C185"/>
    <mergeCell ref="D182:D185"/>
    <mergeCell ref="E182:E185"/>
    <mergeCell ref="F182:F185"/>
    <mergeCell ref="A174:F174"/>
    <mergeCell ref="A173:D173"/>
    <mergeCell ref="A144:D144"/>
    <mergeCell ref="A175:F175"/>
    <mergeCell ref="A145:F145"/>
    <mergeCell ref="B156:E156"/>
    <mergeCell ref="B164:E164"/>
    <mergeCell ref="B172:E172"/>
    <mergeCell ref="A146:F146"/>
    <mergeCell ref="A157:F157"/>
    <mergeCell ref="A165:F165"/>
    <mergeCell ref="A137:D137"/>
    <mergeCell ref="A138:F138"/>
    <mergeCell ref="A139:F139"/>
    <mergeCell ref="A140:F140"/>
    <mergeCell ref="A118:D118"/>
    <mergeCell ref="A119:F119"/>
    <mergeCell ref="A120:F120"/>
    <mergeCell ref="A127:F127"/>
    <mergeCell ref="A128:F128"/>
    <mergeCell ref="B117:D117"/>
    <mergeCell ref="E117:F117"/>
    <mergeCell ref="A92:F92"/>
    <mergeCell ref="A101:F101"/>
    <mergeCell ref="A109:F109"/>
    <mergeCell ref="A82:F82"/>
    <mergeCell ref="A83:F83"/>
    <mergeCell ref="B91:D91"/>
    <mergeCell ref="E91:F91"/>
    <mergeCell ref="B100:D100"/>
    <mergeCell ref="E100:F100"/>
    <mergeCell ref="B108:D108"/>
    <mergeCell ref="E108:F108"/>
    <mergeCell ref="A1:F1"/>
    <mergeCell ref="A4:F4"/>
    <mergeCell ref="A3:F3"/>
    <mergeCell ref="A2:F2"/>
    <mergeCell ref="B49:D49"/>
    <mergeCell ref="A42:F42"/>
    <mergeCell ref="A43:F43"/>
    <mergeCell ref="E12:F12"/>
    <mergeCell ref="A12:D12"/>
    <mergeCell ref="B13:C13"/>
    <mergeCell ref="C6:C7"/>
    <mergeCell ref="D6:D7"/>
    <mergeCell ref="E6:E7"/>
    <mergeCell ref="F6:F7"/>
    <mergeCell ref="A8:D8"/>
    <mergeCell ref="E8:F8"/>
    <mergeCell ref="A14:B14"/>
    <mergeCell ref="B21:C21"/>
    <mergeCell ref="A33:B33"/>
    <mergeCell ref="A26:B26"/>
    <mergeCell ref="A30:B30"/>
    <mergeCell ref="A20:F20"/>
    <mergeCell ref="A22:B22"/>
    <mergeCell ref="A74:D74"/>
    <mergeCell ref="E74:F74"/>
    <mergeCell ref="A80:D80"/>
    <mergeCell ref="E80:F80"/>
    <mergeCell ref="E81:F81"/>
    <mergeCell ref="A81:D81"/>
    <mergeCell ref="B55:E55"/>
    <mergeCell ref="A50:F50"/>
    <mergeCell ref="A56:F56"/>
    <mergeCell ref="A63:D63"/>
    <mergeCell ref="E63:F63"/>
    <mergeCell ref="A57:F57"/>
  </mergeCells>
  <printOptions horizontalCentered="1"/>
  <pageMargins left="0.25" right="0.25" top="0.75" bottom="0.75" header="0.3" footer="0.3"/>
  <pageSetup paperSize="9" scale="80" orientation="portrait" r:id="rId1"/>
  <headerFooter>
    <oddHeader xml:space="preserve">&amp;L&amp;"+,Gras"&amp;10CADRE DE DEVIS QUANTITATIF&amp;C&amp;P&amp;R&amp;"+,Gras"&amp;10PROJET D'AMENAGEMENT DES BUREAUX DU BIT DAKAR </oddHeader>
    <oddFooter>&amp;L&amp;"+,Gras"&amp;10ARCHI ART CONCEPT&amp;R&amp;"+,Gras"&amp;10&amp;D</oddFooter>
  </headerFooter>
  <rowBreaks count="2" manualBreakCount="2">
    <brk id="137" max="16383" man="1"/>
    <brk id="2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CADRE DE DEVIS QUANTITATIF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MARIETOU</dc:creator>
  <cp:lastModifiedBy>Yao Kouame, Claude</cp:lastModifiedBy>
  <cp:lastPrinted>2016-03-31T10:34:33Z</cp:lastPrinted>
  <dcterms:created xsi:type="dcterms:W3CDTF">2015-02-26T10:58:50Z</dcterms:created>
  <dcterms:modified xsi:type="dcterms:W3CDTF">2017-10-24T10:52:25Z</dcterms:modified>
</cp:coreProperties>
</file>